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ONFERENCE-7\Sunshine Host\Production\POC-I\Historical\CO Form 7\"/>
    </mc:Choice>
  </mc:AlternateContent>
  <bookViews>
    <workbookView xWindow="3300" yWindow="4935" windowWidth="15570" windowHeight="3180" tabRatio="785" firstSheet="1" activeTab="1"/>
  </bookViews>
  <sheets>
    <sheet name="Master Form 2" sheetId="16" r:id="rId1"/>
    <sheet name="Master Form 7" sheetId="18" r:id="rId2"/>
    <sheet name="OGOR" sheetId="20" r:id="rId3"/>
    <sheet name="Inventory" sheetId="22" r:id="rId4"/>
    <sheet name="Actual Sales" sheetId="21" r:id="rId5"/>
    <sheet name="Severance" sheetId="23" r:id="rId6"/>
    <sheet name="Conservation" sheetId="24" r:id="rId7"/>
    <sheet name="Cons. Tax Form" sheetId="32" r:id="rId8"/>
    <sheet name="Check Request" sheetId="31" r:id="rId9"/>
    <sheet name="ERMA" sheetId="25" r:id="rId10"/>
    <sheet name="Summary" sheetId="26" r:id="rId11"/>
    <sheet name="WGR" sheetId="28" r:id="rId12"/>
    <sheet name="WYOil" sheetId="29" r:id="rId13"/>
    <sheet name="MMS" sheetId="30" r:id="rId14"/>
  </sheets>
  <definedNames>
    <definedName name="_xlnm._FilterDatabase" localSheetId="0" hidden="1">'Master Form 2'!$A$1:$AH$289</definedName>
    <definedName name="_xlnm.Print_Area" localSheetId="7">'Cons. Tax Form'!$B$1:$U$38</definedName>
    <definedName name="_xlnm.Print_Area" localSheetId="0">'Master Form 2'!$A$1:$AF$290</definedName>
    <definedName name="_xlnm.Print_Area" localSheetId="1">'Master Form 7'!$D$1:$AT$8</definedName>
    <definedName name="_xlnm.Print_Area" localSheetId="5">Severance!$A$1:$P$117</definedName>
  </definedNames>
  <calcPr calcId="152511"/>
</workbook>
</file>

<file path=xl/calcChain.xml><?xml version="1.0" encoding="utf-8"?>
<calcChain xmlns="http://schemas.openxmlformats.org/spreadsheetml/2006/main">
  <c r="AC231" i="16" l="1"/>
  <c r="AC131" i="16"/>
  <c r="AH53" i="16"/>
  <c r="W53" i="16"/>
  <c r="AC31" i="16"/>
  <c r="N32" i="22" l="1"/>
  <c r="K32" i="22"/>
  <c r="E138" i="22"/>
  <c r="D136" i="22"/>
  <c r="C136" i="22"/>
  <c r="B138" i="22"/>
  <c r="F136" i="22" l="1"/>
  <c r="K10" i="21"/>
  <c r="L10" i="21"/>
  <c r="J63" i="30" l="1"/>
  <c r="J62" i="30"/>
  <c r="J61" i="30"/>
  <c r="J60" i="30"/>
  <c r="G72" i="29"/>
  <c r="M63" i="30" s="1"/>
  <c r="G71" i="29"/>
  <c r="M62" i="30" s="1"/>
  <c r="G70" i="29"/>
  <c r="M61" i="30" s="1"/>
  <c r="G69" i="29"/>
  <c r="M60" i="30" s="1"/>
  <c r="D249" i="24" l="1"/>
  <c r="G249" i="24" s="1"/>
  <c r="D248" i="24"/>
  <c r="G248" i="24" s="1"/>
  <c r="D247" i="24"/>
  <c r="G247" i="24" s="1"/>
  <c r="D246" i="24"/>
  <c r="G246" i="24" s="1"/>
  <c r="D245" i="24"/>
  <c r="G245" i="24" s="1"/>
  <c r="D244" i="24"/>
  <c r="G244" i="24" s="1"/>
  <c r="D243" i="24"/>
  <c r="G243" i="24" s="1"/>
  <c r="D240" i="24"/>
  <c r="G240" i="24" s="1"/>
  <c r="D239" i="24"/>
  <c r="G239" i="24" s="1"/>
  <c r="D238" i="24"/>
  <c r="G238" i="24" s="1"/>
  <c r="D237" i="24"/>
  <c r="G237" i="24" s="1"/>
  <c r="D234" i="24"/>
  <c r="G234" i="24" s="1"/>
  <c r="D233" i="24"/>
  <c r="G233" i="24" s="1"/>
  <c r="D232" i="24"/>
  <c r="G232" i="24" s="1"/>
  <c r="D231" i="24"/>
  <c r="G231" i="24" s="1"/>
  <c r="D229" i="24"/>
  <c r="G229" i="24" s="1"/>
  <c r="D227" i="24"/>
  <c r="G227" i="24" s="1"/>
  <c r="D225" i="24"/>
  <c r="G225" i="24" s="1"/>
  <c r="D224" i="24"/>
  <c r="G224" i="24" s="1"/>
  <c r="D223" i="24"/>
  <c r="G223" i="24" s="1"/>
  <c r="D221" i="24"/>
  <c r="G221" i="24" s="1"/>
  <c r="D220" i="24"/>
  <c r="G220" i="24" s="1"/>
  <c r="C248" i="24"/>
  <c r="F248" i="24" s="1"/>
  <c r="C249" i="24"/>
  <c r="F249" i="24" s="1"/>
  <c r="C247" i="24"/>
  <c r="F247" i="24" s="1"/>
  <c r="C246" i="24"/>
  <c r="F246" i="24" s="1"/>
  <c r="C245" i="24"/>
  <c r="C244" i="24"/>
  <c r="C243" i="24"/>
  <c r="C240" i="24"/>
  <c r="E240" i="24" s="1"/>
  <c r="C239" i="24"/>
  <c r="E239" i="24" s="1"/>
  <c r="F239" i="24" s="1"/>
  <c r="C238" i="24"/>
  <c r="C237" i="24"/>
  <c r="F237" i="24" s="1"/>
  <c r="C234" i="24"/>
  <c r="F234" i="24" s="1"/>
  <c r="C233" i="24"/>
  <c r="F233" i="24" s="1"/>
  <c r="C232" i="24"/>
  <c r="C231" i="24"/>
  <c r="F231" i="24" s="1"/>
  <c r="C229" i="24"/>
  <c r="F229" i="24" s="1"/>
  <c r="C227" i="24"/>
  <c r="C225" i="24"/>
  <c r="F225" i="24" s="1"/>
  <c r="C224" i="24"/>
  <c r="F224" i="24" s="1"/>
  <c r="C223" i="24"/>
  <c r="E223" i="24" s="1"/>
  <c r="F223" i="24" s="1"/>
  <c r="C221" i="24"/>
  <c r="F221" i="24" s="1"/>
  <c r="C220" i="24"/>
  <c r="O78" i="30"/>
  <c r="P78" i="30" s="1"/>
  <c r="S78" i="30" s="1"/>
  <c r="M81" i="30"/>
  <c r="M82" i="30"/>
  <c r="M83" i="30"/>
  <c r="M80" i="30"/>
  <c r="M78" i="30"/>
  <c r="M76" i="30"/>
  <c r="B95" i="29"/>
  <c r="M79" i="30" s="1"/>
  <c r="C94" i="29"/>
  <c r="C93" i="29"/>
  <c r="C90" i="29"/>
  <c r="C89" i="29"/>
  <c r="B91" i="29"/>
  <c r="M77" i="30" s="1"/>
  <c r="C98" i="29"/>
  <c r="O82" i="30" s="1"/>
  <c r="P82" i="30" s="1"/>
  <c r="S82" i="30" s="1"/>
  <c r="C99" i="29"/>
  <c r="O83" i="30" s="1"/>
  <c r="P83" i="30" s="1"/>
  <c r="S83" i="30" s="1"/>
  <c r="C97" i="29"/>
  <c r="O81" i="30" s="1"/>
  <c r="P81" i="30" s="1"/>
  <c r="S81" i="30" s="1"/>
  <c r="C96" i="29"/>
  <c r="O80" i="30" s="1"/>
  <c r="P80" i="30" s="1"/>
  <c r="S80" i="30" s="1"/>
  <c r="C88" i="29"/>
  <c r="O76" i="30" s="1"/>
  <c r="P76" i="30" s="1"/>
  <c r="S76" i="30" s="1"/>
  <c r="J83" i="30"/>
  <c r="J82" i="30"/>
  <c r="J81" i="30"/>
  <c r="J80" i="30"/>
  <c r="J79" i="30"/>
  <c r="J78" i="30"/>
  <c r="J77" i="30"/>
  <c r="J76" i="30"/>
  <c r="B84" i="30"/>
  <c r="E243" i="24" l="1"/>
  <c r="F243" i="24" s="1"/>
  <c r="F240" i="24"/>
  <c r="C95" i="29"/>
  <c r="O79" i="30" s="1"/>
  <c r="P79" i="30" s="1"/>
  <c r="S79" i="30" s="1"/>
  <c r="E244" i="24"/>
  <c r="F244" i="24" s="1"/>
  <c r="E220" i="24"/>
  <c r="F220" i="24" s="1"/>
  <c r="E245" i="24"/>
  <c r="F245" i="24" s="1"/>
  <c r="E232" i="24"/>
  <c r="F232" i="24" s="1"/>
  <c r="E238" i="24"/>
  <c r="F238" i="24" s="1"/>
  <c r="E227" i="24"/>
  <c r="F227" i="24" s="1"/>
  <c r="C91" i="29"/>
  <c r="O77" i="30" s="1"/>
  <c r="P77" i="30" s="1"/>
  <c r="S77" i="30" s="1"/>
  <c r="E29" i="26"/>
  <c r="D29" i="26"/>
  <c r="C29" i="26"/>
  <c r="B29" i="26"/>
  <c r="L31" i="23"/>
  <c r="K31" i="23"/>
  <c r="D135" i="22"/>
  <c r="C135" i="22"/>
  <c r="F135" i="22" l="1"/>
  <c r="E79" i="26"/>
  <c r="D79" i="26"/>
  <c r="C79" i="26"/>
  <c r="B79" i="26"/>
  <c r="E4" i="26"/>
  <c r="D4" i="26"/>
  <c r="C4" i="26"/>
  <c r="B4" i="26"/>
  <c r="I26" i="25"/>
  <c r="I11" i="25"/>
  <c r="D102" i="22" l="1"/>
  <c r="C102" i="22"/>
  <c r="C100" i="22"/>
  <c r="D35" i="22"/>
  <c r="C35" i="22"/>
  <c r="F35" i="22" l="1"/>
  <c r="D254" i="24"/>
  <c r="G254" i="24" s="1"/>
  <c r="C254" i="24"/>
  <c r="E254" i="24" s="1"/>
  <c r="D257" i="24"/>
  <c r="G257" i="24" s="1"/>
  <c r="C257" i="24"/>
  <c r="D262" i="24"/>
  <c r="G262" i="24" s="1"/>
  <c r="C262" i="24"/>
  <c r="E262" i="24" s="1"/>
  <c r="F262" i="24" s="1"/>
  <c r="D260" i="24"/>
  <c r="G260" i="24" s="1"/>
  <c r="C260" i="24"/>
  <c r="E260" i="24" s="1"/>
  <c r="F260" i="24" s="1"/>
  <c r="D265" i="24"/>
  <c r="G265" i="24" s="1"/>
  <c r="C265" i="24"/>
  <c r="E265" i="24" s="1"/>
  <c r="F265" i="24" s="1"/>
  <c r="D267" i="24"/>
  <c r="G267" i="24" s="1"/>
  <c r="C267" i="24"/>
  <c r="D269" i="24"/>
  <c r="G269" i="24" s="1"/>
  <c r="C269" i="24"/>
  <c r="E269" i="24" s="1"/>
  <c r="F269" i="24" s="1"/>
  <c r="D268" i="24"/>
  <c r="G268" i="24" s="1"/>
  <c r="C268" i="24"/>
  <c r="E268" i="24" s="1"/>
  <c r="F268" i="24" s="1"/>
  <c r="D266" i="24"/>
  <c r="G266" i="24" s="1"/>
  <c r="C266" i="24"/>
  <c r="D264" i="24"/>
  <c r="G264" i="24" s="1"/>
  <c r="C264" i="24"/>
  <c r="E264" i="24" s="1"/>
  <c r="F264" i="24" s="1"/>
  <c r="D259" i="24"/>
  <c r="G259" i="24" s="1"/>
  <c r="C259" i="24"/>
  <c r="D258" i="24"/>
  <c r="G258" i="24" s="1"/>
  <c r="C258" i="24"/>
  <c r="D256" i="24"/>
  <c r="G256" i="24" s="1"/>
  <c r="C256" i="24"/>
  <c r="D252" i="24"/>
  <c r="G252" i="24" s="1"/>
  <c r="C252" i="24"/>
  <c r="E252" i="24" s="1"/>
  <c r="F252" i="24" s="1"/>
  <c r="D253" i="24"/>
  <c r="G253" i="24" s="1"/>
  <c r="C253" i="24"/>
  <c r="D251" i="24"/>
  <c r="G251" i="24" s="1"/>
  <c r="C251" i="24"/>
  <c r="F254" i="24" l="1"/>
  <c r="E266" i="24"/>
  <c r="F266" i="24" s="1"/>
  <c r="E256" i="24"/>
  <c r="F256" i="24" s="1"/>
  <c r="E257" i="24"/>
  <c r="F257" i="24" s="1"/>
  <c r="E267" i="24"/>
  <c r="F267" i="24" s="1"/>
  <c r="G68" i="29" l="1"/>
  <c r="M59" i="30" s="1"/>
  <c r="G80" i="29"/>
  <c r="M70" i="30" s="1"/>
  <c r="G79" i="29"/>
  <c r="M69" i="30" s="1"/>
  <c r="G78" i="29"/>
  <c r="M68" i="30" s="1"/>
  <c r="M72" i="30"/>
  <c r="G86" i="29"/>
  <c r="M75" i="30" s="1"/>
  <c r="G85" i="29"/>
  <c r="M74" i="30" s="1"/>
  <c r="M73" i="30"/>
  <c r="M71" i="30"/>
  <c r="M67" i="30"/>
  <c r="M66" i="30"/>
  <c r="M65" i="30"/>
  <c r="M64" i="30"/>
  <c r="J75" i="30"/>
  <c r="J74" i="30"/>
  <c r="J73" i="30"/>
  <c r="J72" i="30"/>
  <c r="J71" i="30"/>
  <c r="J70" i="30"/>
  <c r="J69" i="30"/>
  <c r="J68" i="30"/>
  <c r="J67" i="30"/>
  <c r="J66" i="30"/>
  <c r="J65" i="30"/>
  <c r="J64" i="30"/>
  <c r="J59" i="30"/>
  <c r="C85" i="29" l="1"/>
  <c r="C84" i="29"/>
  <c r="O73" i="30" s="1"/>
  <c r="P73" i="30" s="1"/>
  <c r="S73" i="30" s="1"/>
  <c r="C82" i="29"/>
  <c r="O72" i="30" s="1"/>
  <c r="P72" i="30" s="1"/>
  <c r="S72" i="30" s="1"/>
  <c r="C81" i="29"/>
  <c r="O71" i="30" s="1"/>
  <c r="P71" i="30" s="1"/>
  <c r="S71" i="30" s="1"/>
  <c r="C78" i="29"/>
  <c r="C77" i="29"/>
  <c r="O67" i="30" s="1"/>
  <c r="P67" i="30" s="1"/>
  <c r="S67" i="30" s="1"/>
  <c r="C76" i="29"/>
  <c r="O66" i="30" s="1"/>
  <c r="P66" i="30" s="1"/>
  <c r="S66" i="30" s="1"/>
  <c r="C75" i="29"/>
  <c r="O65" i="30" s="1"/>
  <c r="P65" i="30" s="1"/>
  <c r="S65" i="30" s="1"/>
  <c r="C74" i="29"/>
  <c r="O64" i="30" s="1"/>
  <c r="P64" i="30" s="1"/>
  <c r="S64" i="30" s="1"/>
  <c r="C68" i="29"/>
  <c r="H70" i="29" l="1"/>
  <c r="O61" i="30" s="1"/>
  <c r="P61" i="30" s="1"/>
  <c r="S61" i="30" s="1"/>
  <c r="H69" i="29"/>
  <c r="O60" i="30" s="1"/>
  <c r="P60" i="30" s="1"/>
  <c r="S60" i="30" s="1"/>
  <c r="H72" i="29"/>
  <c r="O63" i="30" s="1"/>
  <c r="P63" i="30" s="1"/>
  <c r="S63" i="30" s="1"/>
  <c r="H71" i="29"/>
  <c r="O62" i="30" s="1"/>
  <c r="P62" i="30" s="1"/>
  <c r="S62" i="30" s="1"/>
  <c r="H68" i="29"/>
  <c r="O59" i="30" s="1"/>
  <c r="P59" i="30" s="1"/>
  <c r="S59" i="30" s="1"/>
  <c r="H78" i="29"/>
  <c r="O68" i="30" s="1"/>
  <c r="P68" i="30" s="1"/>
  <c r="S68" i="30" s="1"/>
  <c r="H79" i="29"/>
  <c r="O69" i="30" s="1"/>
  <c r="P69" i="30" s="1"/>
  <c r="S69" i="30" s="1"/>
  <c r="H80" i="29"/>
  <c r="O70" i="30" s="1"/>
  <c r="P70" i="30" s="1"/>
  <c r="S70" i="30" s="1"/>
  <c r="H85" i="29"/>
  <c r="O74" i="30" s="1"/>
  <c r="P74" i="30" s="1"/>
  <c r="S74" i="30" s="1"/>
  <c r="H86" i="29"/>
  <c r="O75" i="30" s="1"/>
  <c r="P75" i="30" s="1"/>
  <c r="S75" i="30" s="1"/>
  <c r="N6" i="22" l="1"/>
  <c r="L79" i="20" s="1"/>
  <c r="K6" i="22"/>
  <c r="H79" i="20" s="1"/>
  <c r="L388" i="20" l="1"/>
  <c r="K389" i="20" s="1"/>
  <c r="K388" i="20"/>
  <c r="J388" i="20"/>
  <c r="I388" i="20"/>
  <c r="H388" i="20"/>
  <c r="D387" i="20"/>
  <c r="B348" i="20"/>
  <c r="B390" i="20"/>
  <c r="C390" i="20"/>
  <c r="D390" i="20"/>
  <c r="E2" i="26" l="1"/>
  <c r="L75" i="20" l="1"/>
  <c r="L74" i="20"/>
  <c r="L73" i="20"/>
  <c r="L72" i="20"/>
  <c r="L71" i="20"/>
  <c r="L70" i="20"/>
  <c r="L69" i="20"/>
  <c r="L68" i="20"/>
  <c r="L67" i="20"/>
  <c r="L66" i="20"/>
  <c r="L65" i="20"/>
  <c r="L64" i="20"/>
  <c r="L63" i="20"/>
  <c r="L62" i="20"/>
  <c r="L61" i="20"/>
  <c r="L60" i="20"/>
  <c r="L59" i="20"/>
  <c r="L58" i="20"/>
  <c r="L57" i="20"/>
  <c r="L56" i="20"/>
  <c r="L55" i="20"/>
  <c r="L54" i="20"/>
  <c r="L53" i="20"/>
  <c r="L52" i="20"/>
  <c r="L51" i="20"/>
  <c r="L50" i="20"/>
  <c r="L49" i="20"/>
  <c r="L48" i="20"/>
  <c r="L47" i="20"/>
  <c r="L46" i="20"/>
  <c r="L45" i="20"/>
  <c r="L44" i="20"/>
  <c r="L43" i="20"/>
  <c r="L42" i="20"/>
  <c r="K75" i="20"/>
  <c r="K74" i="20"/>
  <c r="K73" i="20"/>
  <c r="K72" i="20"/>
  <c r="K71" i="20"/>
  <c r="K70" i="20"/>
  <c r="K69" i="20"/>
  <c r="K68" i="20"/>
  <c r="K67" i="20"/>
  <c r="K66" i="20"/>
  <c r="K65" i="20"/>
  <c r="K64" i="20"/>
  <c r="K63" i="20"/>
  <c r="K62" i="20"/>
  <c r="K61" i="20"/>
  <c r="K60" i="20"/>
  <c r="K59" i="20"/>
  <c r="K58" i="20"/>
  <c r="K57" i="20"/>
  <c r="K56" i="20"/>
  <c r="K55" i="20"/>
  <c r="K54" i="20"/>
  <c r="K53" i="20"/>
  <c r="K52" i="20"/>
  <c r="K51" i="20"/>
  <c r="K50" i="20"/>
  <c r="K49" i="20"/>
  <c r="K48" i="20"/>
  <c r="K47" i="20"/>
  <c r="K46" i="20"/>
  <c r="K45" i="20"/>
  <c r="K44" i="20"/>
  <c r="K43" i="20"/>
  <c r="K42" i="20"/>
  <c r="J75" i="20"/>
  <c r="J74" i="20"/>
  <c r="J73" i="20"/>
  <c r="J72" i="20"/>
  <c r="J71" i="20"/>
  <c r="J70" i="20"/>
  <c r="J69" i="20"/>
  <c r="J68" i="20"/>
  <c r="J67" i="20"/>
  <c r="J66" i="20"/>
  <c r="J65" i="20"/>
  <c r="J64" i="20"/>
  <c r="J63" i="20"/>
  <c r="J62" i="20"/>
  <c r="J61" i="20"/>
  <c r="J60" i="20"/>
  <c r="J59" i="20"/>
  <c r="J58" i="20"/>
  <c r="J57" i="20"/>
  <c r="J56" i="20"/>
  <c r="J55" i="20"/>
  <c r="J54" i="20"/>
  <c r="J53" i="20"/>
  <c r="J52" i="20"/>
  <c r="J51" i="20"/>
  <c r="J50" i="20"/>
  <c r="J49" i="20"/>
  <c r="J48" i="20"/>
  <c r="J47" i="20"/>
  <c r="J46" i="20"/>
  <c r="J45" i="20"/>
  <c r="J44" i="20"/>
  <c r="J43" i="20"/>
  <c r="J42" i="20"/>
  <c r="I75" i="20"/>
  <c r="I74" i="20"/>
  <c r="I73" i="20"/>
  <c r="I72" i="20"/>
  <c r="I71" i="20"/>
  <c r="I70" i="20"/>
  <c r="I69" i="20"/>
  <c r="I68" i="20"/>
  <c r="I67" i="20"/>
  <c r="I66" i="20"/>
  <c r="I65" i="20"/>
  <c r="I64" i="20"/>
  <c r="I63" i="20"/>
  <c r="I62" i="20"/>
  <c r="I61" i="20"/>
  <c r="I60" i="20"/>
  <c r="I59" i="20"/>
  <c r="I58" i="20"/>
  <c r="I57" i="20"/>
  <c r="I56" i="20"/>
  <c r="I55" i="20"/>
  <c r="I54" i="20"/>
  <c r="I53" i="20"/>
  <c r="I52" i="20"/>
  <c r="I51" i="20"/>
  <c r="I50" i="20"/>
  <c r="I49" i="20"/>
  <c r="I48" i="20"/>
  <c r="I47" i="20"/>
  <c r="I46" i="20"/>
  <c r="I45" i="20"/>
  <c r="I44" i="20"/>
  <c r="I43" i="20"/>
  <c r="I42" i="20"/>
  <c r="H71" i="20"/>
  <c r="H72" i="20"/>
  <c r="H73" i="20"/>
  <c r="H74" i="20"/>
  <c r="H75" i="20"/>
  <c r="H70" i="20"/>
  <c r="H69" i="20"/>
  <c r="H68" i="20"/>
  <c r="H67" i="20"/>
  <c r="H66" i="20"/>
  <c r="H65" i="20"/>
  <c r="H64" i="20"/>
  <c r="H63" i="20"/>
  <c r="H62" i="20"/>
  <c r="H61" i="20"/>
  <c r="H60" i="20"/>
  <c r="H59" i="20"/>
  <c r="H58" i="20"/>
  <c r="H56" i="20"/>
  <c r="H57" i="20"/>
  <c r="H55" i="20"/>
  <c r="H54" i="20"/>
  <c r="H53" i="20"/>
  <c r="H52" i="20"/>
  <c r="H51" i="20"/>
  <c r="H50" i="20"/>
  <c r="H49" i="20"/>
  <c r="H48" i="20"/>
  <c r="H47" i="20"/>
  <c r="H46" i="20"/>
  <c r="H45" i="20"/>
  <c r="H44" i="20"/>
  <c r="H43" i="20"/>
  <c r="H42" i="20"/>
  <c r="D134" i="22"/>
  <c r="C134" i="22"/>
  <c r="C65" i="29"/>
  <c r="G67" i="29"/>
  <c r="M58" i="30" s="1"/>
  <c r="J58" i="30"/>
  <c r="J57" i="30"/>
  <c r="J56" i="30"/>
  <c r="G18" i="25"/>
  <c r="G17" i="25"/>
  <c r="G16" i="25"/>
  <c r="G15" i="25"/>
  <c r="G14" i="25"/>
  <c r="A14" i="25"/>
  <c r="A15" i="25"/>
  <c r="A16" i="25"/>
  <c r="A17" i="25"/>
  <c r="A18" i="25"/>
  <c r="K29" i="25"/>
  <c r="P29" i="25" s="1"/>
  <c r="J29" i="25"/>
  <c r="J18" i="25" s="1"/>
  <c r="I29" i="25"/>
  <c r="I17" i="25" s="1"/>
  <c r="G29" i="25"/>
  <c r="A29" i="25"/>
  <c r="K77" i="20" l="1"/>
  <c r="F134" i="22"/>
  <c r="I14" i="25"/>
  <c r="I15" i="25"/>
  <c r="I16" i="25"/>
  <c r="I18" i="25"/>
  <c r="H65" i="29"/>
  <c r="O56" i="30" s="1"/>
  <c r="P56" i="30" s="1"/>
  <c r="S56" i="30" s="1"/>
  <c r="H66" i="29"/>
  <c r="O57" i="30" s="1"/>
  <c r="P57" i="30" s="1"/>
  <c r="S57" i="30" s="1"/>
  <c r="H67" i="29"/>
  <c r="O58" i="30" s="1"/>
  <c r="P58" i="30" s="1"/>
  <c r="S58" i="30" s="1"/>
  <c r="G65" i="29"/>
  <c r="M56" i="30" s="1"/>
  <c r="G66" i="29"/>
  <c r="M57" i="30" s="1"/>
  <c r="K14" i="25"/>
  <c r="P14" i="25" s="1"/>
  <c r="Q14" i="25" s="1"/>
  <c r="K15" i="25"/>
  <c r="P15" i="25" s="1"/>
  <c r="Q15" i="25" s="1"/>
  <c r="K16" i="25"/>
  <c r="P16" i="25" s="1"/>
  <c r="Q16" i="25" s="1"/>
  <c r="K17" i="25"/>
  <c r="P17" i="25" s="1"/>
  <c r="Q17" i="25" s="1"/>
  <c r="K18" i="25"/>
  <c r="P18" i="25" s="1"/>
  <c r="Q18" i="25" s="1"/>
  <c r="J15" i="25"/>
  <c r="J14" i="25"/>
  <c r="J16" i="25"/>
  <c r="J17" i="25"/>
  <c r="U3" i="32"/>
  <c r="K33" i="32"/>
  <c r="F276" i="24"/>
  <c r="D276" i="24"/>
  <c r="G276" i="24" s="1"/>
  <c r="C276" i="24"/>
  <c r="D91" i="24"/>
  <c r="G91" i="24" s="1"/>
  <c r="C91" i="24"/>
  <c r="D76" i="24"/>
  <c r="C76" i="24"/>
  <c r="E76" i="24" s="1"/>
  <c r="E91" i="24" l="1"/>
  <c r="F91" i="24" l="1"/>
  <c r="C2" i="23"/>
  <c r="E49" i="26" l="1"/>
  <c r="D49" i="26"/>
  <c r="C49" i="26"/>
  <c r="B49" i="26"/>
  <c r="D2" i="26" l="1"/>
  <c r="C2" i="26"/>
  <c r="B2" i="26"/>
  <c r="L1" i="23"/>
  <c r="M1" i="23" s="1"/>
  <c r="K1" i="23"/>
  <c r="C103" i="23"/>
  <c r="C102" i="23"/>
  <c r="C101" i="23"/>
  <c r="C100" i="23"/>
  <c r="C99" i="23"/>
  <c r="C98" i="23"/>
  <c r="C97" i="23"/>
  <c r="C96" i="23"/>
  <c r="C95" i="23"/>
  <c r="C94" i="23"/>
  <c r="C93" i="23"/>
  <c r="C92" i="23"/>
  <c r="C91" i="23"/>
  <c r="C90" i="23"/>
  <c r="C89" i="23"/>
  <c r="C88" i="23"/>
  <c r="C87" i="23"/>
  <c r="C86" i="23"/>
  <c r="C85" i="23"/>
  <c r="C84" i="23"/>
  <c r="C83" i="23"/>
  <c r="C82" i="23"/>
  <c r="C81" i="23"/>
  <c r="C80" i="23"/>
  <c r="C79" i="23"/>
  <c r="C78" i="23"/>
  <c r="C77" i="23"/>
  <c r="C76" i="23"/>
  <c r="C75" i="23"/>
  <c r="C74" i="23"/>
  <c r="C73" i="23"/>
  <c r="C72" i="23"/>
  <c r="C71" i="23"/>
  <c r="C70" i="23"/>
  <c r="C69" i="23"/>
  <c r="C68" i="23"/>
  <c r="C67" i="23"/>
  <c r="C66" i="23"/>
  <c r="C65" i="23"/>
  <c r="C64" i="23"/>
  <c r="C63" i="23"/>
  <c r="C62" i="23"/>
  <c r="C61" i="23"/>
  <c r="C60" i="23"/>
  <c r="C59" i="23"/>
  <c r="C58" i="23"/>
  <c r="C57" i="23"/>
  <c r="C56" i="23"/>
  <c r="C55" i="23"/>
  <c r="C54" i="23"/>
  <c r="C53" i="23"/>
  <c r="C52" i="23"/>
  <c r="C51" i="23"/>
  <c r="C50" i="23"/>
  <c r="C49" i="23"/>
  <c r="C48" i="23"/>
  <c r="C47" i="23"/>
  <c r="C46" i="23"/>
  <c r="C45" i="23"/>
  <c r="C44" i="23"/>
  <c r="C43" i="23"/>
  <c r="L49" i="23"/>
  <c r="K49" i="23"/>
  <c r="E32" i="26" l="1"/>
  <c r="D32" i="26"/>
  <c r="C32" i="26"/>
  <c r="B32" i="26"/>
  <c r="AI2" i="16" l="1"/>
  <c r="E65" i="26" l="1"/>
  <c r="D65" i="26"/>
  <c r="C65" i="26"/>
  <c r="M55" i="30"/>
  <c r="J55" i="30"/>
  <c r="C63" i="29"/>
  <c r="O55" i="30" s="1"/>
  <c r="P55" i="30" s="1"/>
  <c r="S55" i="30" s="1"/>
  <c r="B65" i="26"/>
  <c r="D250" i="24"/>
  <c r="G250" i="24" s="1"/>
  <c r="C250" i="24"/>
  <c r="D275" i="24"/>
  <c r="G275" i="24" s="1"/>
  <c r="D274" i="24"/>
  <c r="G274" i="24" s="1"/>
  <c r="D271" i="24"/>
  <c r="D270" i="24"/>
  <c r="G270" i="24" s="1"/>
  <c r="C275" i="24"/>
  <c r="E275" i="24" s="1"/>
  <c r="C274" i="24"/>
  <c r="F274" i="24" s="1"/>
  <c r="C271" i="24"/>
  <c r="C270" i="24"/>
  <c r="F270" i="24" s="1"/>
  <c r="L70" i="23"/>
  <c r="K70" i="23"/>
  <c r="G385" i="20"/>
  <c r="N44" i="22"/>
  <c r="K44" i="22"/>
  <c r="H385" i="20" s="1"/>
  <c r="D133" i="22"/>
  <c r="M44" i="22" s="1"/>
  <c r="J385" i="20" s="1"/>
  <c r="C133" i="22"/>
  <c r="L44" i="22" s="1"/>
  <c r="D381" i="20"/>
  <c r="C386" i="20"/>
  <c r="D386" i="20"/>
  <c r="L382" i="20"/>
  <c r="K382" i="20"/>
  <c r="K384" i="20" s="1"/>
  <c r="J382" i="20"/>
  <c r="I382" i="20"/>
  <c r="I385" i="20" s="1"/>
  <c r="H382" i="20"/>
  <c r="B386" i="20"/>
  <c r="AC290" i="16"/>
  <c r="F275" i="24" l="1"/>
  <c r="G271" i="24"/>
  <c r="F271" i="24"/>
  <c r="I383" i="20"/>
  <c r="F133" i="22"/>
  <c r="O44" i="22" s="1"/>
  <c r="M385" i="20"/>
  <c r="L35" i="23" l="1"/>
  <c r="K35" i="23"/>
  <c r="D132" i="22"/>
  <c r="C132" i="22"/>
  <c r="F132" i="22" l="1"/>
  <c r="K27" i="25" l="1"/>
  <c r="J27" i="25"/>
  <c r="I27" i="25"/>
  <c r="I12" i="25"/>
  <c r="J12" i="25"/>
  <c r="K12" i="25"/>
  <c r="D131" i="22" l="1"/>
  <c r="C131" i="22"/>
  <c r="F131" i="22" l="1"/>
  <c r="N21" i="22" l="1"/>
  <c r="K21" i="22"/>
  <c r="D130" i="22" l="1"/>
  <c r="C130" i="22"/>
  <c r="F130" i="22" l="1"/>
  <c r="D98" i="22"/>
  <c r="C98" i="22"/>
  <c r="C11" i="22" l="1"/>
  <c r="J2" i="25" l="1"/>
  <c r="C24" i="29" l="1"/>
  <c r="L48" i="23" l="1"/>
  <c r="K48" i="23"/>
  <c r="D129" i="22" l="1"/>
  <c r="C129" i="22"/>
  <c r="AC146" i="16"/>
  <c r="F129" i="22" l="1"/>
  <c r="H1" i="31"/>
  <c r="W270" i="16" l="1"/>
  <c r="AC270" i="16" s="1"/>
  <c r="W284" i="16"/>
  <c r="AC284" i="16" s="1"/>
  <c r="W278" i="16"/>
  <c r="AC278" i="16" s="1"/>
  <c r="W274" i="16"/>
  <c r="AC274" i="16" s="1"/>
  <c r="W272" i="16"/>
  <c r="AC272" i="16" s="1"/>
  <c r="W271" i="16"/>
  <c r="AC271" i="16" s="1"/>
  <c r="W268" i="16"/>
  <c r="AC268" i="16" s="1"/>
  <c r="W232" i="16"/>
  <c r="AC232" i="16" s="1"/>
  <c r="W95" i="16"/>
  <c r="AC95" i="16" s="1"/>
  <c r="W94" i="16"/>
  <c r="AC94" i="16" s="1"/>
  <c r="W93" i="16"/>
  <c r="AC93" i="16" s="1"/>
  <c r="W89" i="16"/>
  <c r="AC89" i="16" s="1"/>
  <c r="W88" i="16"/>
  <c r="AC88" i="16" s="1"/>
  <c r="W84" i="16"/>
  <c r="AC84" i="16" s="1"/>
  <c r="W68" i="16"/>
  <c r="AC68" i="16" s="1"/>
  <c r="W67" i="16"/>
  <c r="AC67" i="16" s="1"/>
  <c r="W57" i="16"/>
  <c r="AC57" i="16" s="1"/>
  <c r="W55" i="16"/>
  <c r="AC55" i="16" s="1"/>
  <c r="W54" i="16"/>
  <c r="AC54" i="16" s="1"/>
  <c r="AC53" i="16"/>
  <c r="W52" i="16"/>
  <c r="AC52" i="16" s="1"/>
  <c r="AC3" i="16"/>
  <c r="AC4" i="16"/>
  <c r="AC5" i="16"/>
  <c r="AC6" i="16"/>
  <c r="AC7" i="16"/>
  <c r="AC8" i="16"/>
  <c r="AC9" i="16"/>
  <c r="AC10" i="16"/>
  <c r="AC11" i="16"/>
  <c r="AC12" i="16"/>
  <c r="AC13" i="16"/>
  <c r="AC14" i="16"/>
  <c r="AC15" i="16"/>
  <c r="AC16" i="16"/>
  <c r="AC18" i="16"/>
  <c r="AC19" i="16"/>
  <c r="AC20" i="16"/>
  <c r="AC21" i="16"/>
  <c r="AC22" i="16"/>
  <c r="AC23" i="16"/>
  <c r="AC25" i="16"/>
  <c r="AC27" i="16"/>
  <c r="AC28" i="16"/>
  <c r="AC29" i="16"/>
  <c r="AC30" i="16"/>
  <c r="AC32" i="16"/>
  <c r="AC33" i="16"/>
  <c r="AC36" i="16"/>
  <c r="AC38" i="16"/>
  <c r="AC39" i="16"/>
  <c r="AC40" i="16"/>
  <c r="AC41" i="16"/>
  <c r="AC42" i="16"/>
  <c r="AC43" i="16"/>
  <c r="AC44" i="16"/>
  <c r="AC45" i="16"/>
  <c r="AC46" i="16"/>
  <c r="AC47" i="16"/>
  <c r="AC48" i="16"/>
  <c r="AC49" i="16"/>
  <c r="AC50" i="16"/>
  <c r="AC51" i="16"/>
  <c r="AC56" i="16"/>
  <c r="AC58" i="16"/>
  <c r="AC59" i="16"/>
  <c r="AC60" i="16"/>
  <c r="AC61" i="16"/>
  <c r="AC62" i="16"/>
  <c r="AC63" i="16"/>
  <c r="AC64" i="16"/>
  <c r="AC65" i="16"/>
  <c r="AC66" i="16"/>
  <c r="AC69" i="16"/>
  <c r="AC70" i="16"/>
  <c r="AC71" i="16"/>
  <c r="AC72" i="16"/>
  <c r="AC73" i="16"/>
  <c r="AC74" i="16"/>
  <c r="AC75" i="16"/>
  <c r="AC76" i="16"/>
  <c r="AC77" i="16"/>
  <c r="AC78" i="16"/>
  <c r="AC79" i="16"/>
  <c r="AC80" i="16"/>
  <c r="AC81" i="16"/>
  <c r="AC82" i="16"/>
  <c r="AC83" i="16"/>
  <c r="AC85" i="16"/>
  <c r="AC86" i="16"/>
  <c r="AC87" i="16"/>
  <c r="AC90" i="16"/>
  <c r="AC91" i="16"/>
  <c r="AC92" i="16"/>
  <c r="AC96" i="16"/>
  <c r="AC97" i="16"/>
  <c r="AC98" i="16"/>
  <c r="AC99" i="16"/>
  <c r="AC100" i="16"/>
  <c r="AC101" i="16"/>
  <c r="AC102" i="16"/>
  <c r="AC103" i="16"/>
  <c r="AC104" i="16"/>
  <c r="AC105" i="16"/>
  <c r="AC106" i="16"/>
  <c r="AC107" i="16"/>
  <c r="AC108" i="16"/>
  <c r="AC109" i="16"/>
  <c r="AC110" i="16"/>
  <c r="AC111" i="16"/>
  <c r="AC112" i="16"/>
  <c r="AC113" i="16"/>
  <c r="AC114" i="16"/>
  <c r="AC115" i="16"/>
  <c r="AC116" i="16"/>
  <c r="AC117" i="16"/>
  <c r="AC118" i="16"/>
  <c r="AC119" i="16"/>
  <c r="AC120" i="16"/>
  <c r="AC121" i="16"/>
  <c r="AC122" i="16"/>
  <c r="AC123" i="16"/>
  <c r="AC124" i="16"/>
  <c r="AC125" i="16"/>
  <c r="AC126" i="16"/>
  <c r="AC127" i="16"/>
  <c r="AC128" i="16"/>
  <c r="AC129" i="16"/>
  <c r="AC130" i="16"/>
  <c r="AC132" i="16"/>
  <c r="AC133" i="16"/>
  <c r="AC134" i="16"/>
  <c r="AC135" i="16"/>
  <c r="AC136" i="16"/>
  <c r="AC137" i="16"/>
  <c r="AC138" i="16"/>
  <c r="F65" i="26" s="1"/>
  <c r="AC139" i="16"/>
  <c r="AC140" i="16"/>
  <c r="AC141" i="16"/>
  <c r="AC142" i="16"/>
  <c r="AC143" i="16"/>
  <c r="AC144" i="16"/>
  <c r="F32" i="26" s="1"/>
  <c r="AC147" i="16"/>
  <c r="AC148" i="16"/>
  <c r="AC149" i="16"/>
  <c r="AC150" i="16"/>
  <c r="AC151" i="16"/>
  <c r="AC152" i="16"/>
  <c r="AC153" i="16"/>
  <c r="AC154" i="16"/>
  <c r="AC155" i="16"/>
  <c r="AC156" i="16"/>
  <c r="AC157" i="16"/>
  <c r="AC158" i="16"/>
  <c r="AC159" i="16"/>
  <c r="AC160" i="16"/>
  <c r="AC161" i="16"/>
  <c r="AC162" i="16"/>
  <c r="AC163" i="16"/>
  <c r="AC164" i="16"/>
  <c r="AC165" i="16"/>
  <c r="AC166" i="16"/>
  <c r="AC167" i="16"/>
  <c r="AC168" i="16"/>
  <c r="AC169" i="16"/>
  <c r="AC170" i="16"/>
  <c r="AC171" i="16"/>
  <c r="AC172" i="16"/>
  <c r="AC173" i="16"/>
  <c r="AC174" i="16"/>
  <c r="AC175" i="16"/>
  <c r="AC176" i="16"/>
  <c r="AC177" i="16"/>
  <c r="AC178" i="16"/>
  <c r="AC179" i="16"/>
  <c r="AC180" i="16"/>
  <c r="AC181" i="16"/>
  <c r="AC182" i="16"/>
  <c r="AC183" i="16"/>
  <c r="AC184" i="16"/>
  <c r="AC185" i="16"/>
  <c r="AC186" i="16"/>
  <c r="AC187" i="16"/>
  <c r="AC188" i="16"/>
  <c r="AC189" i="16"/>
  <c r="AC190" i="16"/>
  <c r="AC191" i="16"/>
  <c r="AC192" i="16"/>
  <c r="AC193" i="16"/>
  <c r="AC194" i="16"/>
  <c r="AC195" i="16"/>
  <c r="AC196" i="16"/>
  <c r="AC197" i="16"/>
  <c r="AC198" i="16"/>
  <c r="AC199" i="16"/>
  <c r="AC200" i="16"/>
  <c r="AC201" i="16"/>
  <c r="AC202" i="16"/>
  <c r="AC203" i="16"/>
  <c r="AC204" i="16"/>
  <c r="AC205" i="16"/>
  <c r="F29" i="26" s="1"/>
  <c r="AC207" i="16"/>
  <c r="AC208" i="16"/>
  <c r="AC209" i="16"/>
  <c r="AC210" i="16"/>
  <c r="AC211" i="16"/>
  <c r="AC212" i="16"/>
  <c r="AC213" i="16"/>
  <c r="AC214" i="16"/>
  <c r="AC215" i="16"/>
  <c r="AC216" i="16"/>
  <c r="AC217" i="16"/>
  <c r="AC218" i="16"/>
  <c r="AC219" i="16"/>
  <c r="AC220" i="16"/>
  <c r="AC221" i="16"/>
  <c r="AC222" i="16"/>
  <c r="AC224" i="16"/>
  <c r="AC225" i="16"/>
  <c r="AC226" i="16"/>
  <c r="AC227" i="16"/>
  <c r="AC228" i="16"/>
  <c r="AC229" i="16"/>
  <c r="AC230" i="16"/>
  <c r="AC233" i="16"/>
  <c r="AC234" i="16"/>
  <c r="AC235" i="16"/>
  <c r="AC236" i="16"/>
  <c r="AC237" i="16"/>
  <c r="AC238" i="16"/>
  <c r="AC239" i="16"/>
  <c r="AC240" i="16"/>
  <c r="AC241" i="16"/>
  <c r="AC242" i="16"/>
  <c r="AC243" i="16"/>
  <c r="AC244" i="16"/>
  <c r="AC245" i="16"/>
  <c r="AC246" i="16"/>
  <c r="AC247" i="16"/>
  <c r="AC248" i="16"/>
  <c r="AC249" i="16"/>
  <c r="AC250" i="16"/>
  <c r="AC251" i="16"/>
  <c r="AC252" i="16"/>
  <c r="AC253" i="16"/>
  <c r="AC254" i="16"/>
  <c r="AC255" i="16"/>
  <c r="AC256" i="16"/>
  <c r="AC257" i="16"/>
  <c r="AC258" i="16"/>
  <c r="AC259" i="16"/>
  <c r="AC260" i="16"/>
  <c r="AC261" i="16"/>
  <c r="F4" i="26" s="1"/>
  <c r="AC262" i="16"/>
  <c r="AC263" i="16"/>
  <c r="AC264" i="16"/>
  <c r="AC265" i="16"/>
  <c r="AC266" i="16"/>
  <c r="AC267" i="16"/>
  <c r="AC269" i="16"/>
  <c r="AC273" i="16"/>
  <c r="AC275" i="16"/>
  <c r="AC276" i="16"/>
  <c r="AC277" i="16"/>
  <c r="AC279" i="16"/>
  <c r="AC280" i="16"/>
  <c r="AC281" i="16"/>
  <c r="AC282" i="16"/>
  <c r="AC283" i="16"/>
  <c r="AC285" i="16"/>
  <c r="AC286" i="16"/>
  <c r="AC287" i="16"/>
  <c r="AC288" i="16"/>
  <c r="AC289" i="16"/>
  <c r="AC2" i="16"/>
  <c r="W37" i="16"/>
  <c r="AC37" i="16" s="1"/>
  <c r="W35" i="16"/>
  <c r="AC35" i="16" s="1"/>
  <c r="W34" i="16"/>
  <c r="AC34" i="16" s="1"/>
  <c r="W26" i="16"/>
  <c r="AC26" i="16" s="1"/>
  <c r="W24" i="16"/>
  <c r="AC24" i="16" s="1"/>
  <c r="W17" i="16"/>
  <c r="AC17" i="16" s="1"/>
  <c r="F79" i="26" l="1"/>
  <c r="F2" i="26"/>
  <c r="F49" i="26"/>
  <c r="J26" i="30"/>
  <c r="J25" i="30"/>
  <c r="G23" i="29"/>
  <c r="M26" i="30" s="1"/>
  <c r="G22" i="29"/>
  <c r="M25" i="30" s="1"/>
  <c r="G21" i="29"/>
  <c r="M24" i="30" s="1"/>
  <c r="J3" i="25" l="1"/>
  <c r="F50" i="26" l="1"/>
  <c r="E50" i="26"/>
  <c r="D50" i="26"/>
  <c r="C50" i="26"/>
  <c r="B50" i="26"/>
  <c r="K19" i="25" l="1"/>
  <c r="J19" i="25"/>
  <c r="I21" i="25"/>
  <c r="I20" i="25"/>
  <c r="I19" i="25"/>
  <c r="K28" i="25" l="1"/>
  <c r="C60" i="29" l="1"/>
  <c r="D34" i="22"/>
  <c r="C34" i="22"/>
  <c r="I22" i="25"/>
  <c r="B29" i="29"/>
  <c r="B18" i="29"/>
  <c r="L84" i="23" l="1"/>
  <c r="K84" i="23"/>
  <c r="C14" i="29" l="1"/>
  <c r="G3" i="25" l="1"/>
  <c r="C35" i="29" l="1"/>
  <c r="C17" i="29"/>
  <c r="C81" i="22"/>
  <c r="M34" i="30" l="1"/>
  <c r="M33" i="30"/>
  <c r="M32" i="30"/>
  <c r="M31" i="30"/>
  <c r="M30" i="30"/>
  <c r="M29" i="30"/>
  <c r="M28" i="30"/>
  <c r="M27" i="30"/>
  <c r="M23" i="30"/>
  <c r="M21" i="30"/>
  <c r="M20" i="30"/>
  <c r="M19" i="30"/>
  <c r="N9" i="30"/>
  <c r="M9" i="30"/>
  <c r="N8" i="30"/>
  <c r="M8" i="30"/>
  <c r="N7" i="30"/>
  <c r="M7" i="30"/>
  <c r="N6" i="30"/>
  <c r="M6" i="30"/>
  <c r="N5" i="30"/>
  <c r="M5" i="30"/>
  <c r="H62" i="29"/>
  <c r="O4" i="30" s="1"/>
  <c r="P4" i="30" s="1"/>
  <c r="S4" i="30" s="1"/>
  <c r="C55" i="29"/>
  <c r="H57" i="29" s="1"/>
  <c r="O53" i="30" s="1"/>
  <c r="P53" i="30" s="1"/>
  <c r="S53" i="30" s="1"/>
  <c r="C47" i="29"/>
  <c r="H52" i="29" s="1"/>
  <c r="O50" i="30" s="1"/>
  <c r="P50" i="30" s="1"/>
  <c r="S50" i="30" s="1"/>
  <c r="C36" i="29"/>
  <c r="H42" i="29" s="1"/>
  <c r="O41" i="30" s="1"/>
  <c r="P41" i="30" s="1"/>
  <c r="S41" i="30" s="1"/>
  <c r="O34" i="30"/>
  <c r="P34" i="30" s="1"/>
  <c r="S34" i="30" s="1"/>
  <c r="C34" i="29"/>
  <c r="O33" i="30" s="1"/>
  <c r="P33" i="30" s="1"/>
  <c r="S33" i="30" s="1"/>
  <c r="C33" i="29"/>
  <c r="O32" i="30" s="1"/>
  <c r="P32" i="30" s="1"/>
  <c r="S32" i="30" s="1"/>
  <c r="C32" i="29"/>
  <c r="O31" i="30" s="1"/>
  <c r="P31" i="30" s="1"/>
  <c r="S31" i="30" s="1"/>
  <c r="C31" i="29"/>
  <c r="O30" i="30" s="1"/>
  <c r="P30" i="30" s="1"/>
  <c r="S30" i="30" s="1"/>
  <c r="C28" i="29"/>
  <c r="C27" i="29"/>
  <c r="C26" i="29"/>
  <c r="C25" i="29"/>
  <c r="O28" i="30" s="1"/>
  <c r="P28" i="30" s="1"/>
  <c r="S28" i="30" s="1"/>
  <c r="O27" i="30"/>
  <c r="P27" i="30" s="1"/>
  <c r="S27" i="30" s="1"/>
  <c r="C21" i="29"/>
  <c r="C20" i="29"/>
  <c r="O23" i="30" s="1"/>
  <c r="P23" i="30" s="1"/>
  <c r="S23" i="30" s="1"/>
  <c r="C16" i="29"/>
  <c r="C15" i="29"/>
  <c r="O21" i="30"/>
  <c r="P21" i="30" s="1"/>
  <c r="S21" i="30" s="1"/>
  <c r="C13" i="29"/>
  <c r="O20" i="30" s="1"/>
  <c r="P20" i="30" s="1"/>
  <c r="S20" i="30" s="1"/>
  <c r="C12" i="29"/>
  <c r="O19" i="30" s="1"/>
  <c r="P19" i="30" s="1"/>
  <c r="S19" i="30" s="1"/>
  <c r="C2" i="29"/>
  <c r="H5" i="29" s="1"/>
  <c r="O13" i="30" s="1"/>
  <c r="P13" i="30" s="1"/>
  <c r="S13" i="30" s="1"/>
  <c r="J54" i="30"/>
  <c r="J53" i="30"/>
  <c r="J52" i="30"/>
  <c r="J51" i="30"/>
  <c r="J50" i="30"/>
  <c r="J49" i="30"/>
  <c r="J48" i="30"/>
  <c r="J47" i="30"/>
  <c r="J46" i="30"/>
  <c r="J45" i="30"/>
  <c r="J44" i="30"/>
  <c r="J43" i="30"/>
  <c r="J42" i="30"/>
  <c r="J41" i="30"/>
  <c r="J40" i="30"/>
  <c r="J39" i="30"/>
  <c r="J38" i="30"/>
  <c r="J37" i="30"/>
  <c r="J36" i="30"/>
  <c r="J35" i="30"/>
  <c r="J34" i="30"/>
  <c r="J33" i="30"/>
  <c r="J32" i="30"/>
  <c r="J31" i="30"/>
  <c r="J30" i="30"/>
  <c r="J29" i="30"/>
  <c r="J28" i="30"/>
  <c r="J27" i="30"/>
  <c r="J24" i="30"/>
  <c r="J23" i="30"/>
  <c r="J22" i="30"/>
  <c r="J21" i="30"/>
  <c r="J20" i="30"/>
  <c r="J19" i="30"/>
  <c r="J18" i="30"/>
  <c r="J17" i="30"/>
  <c r="J16" i="30"/>
  <c r="J15" i="30"/>
  <c r="J14" i="30"/>
  <c r="J13" i="30"/>
  <c r="J12" i="30"/>
  <c r="J11" i="30"/>
  <c r="J10" i="30"/>
  <c r="J9" i="30"/>
  <c r="J8" i="30"/>
  <c r="J7" i="30"/>
  <c r="J6" i="30"/>
  <c r="J5" i="30"/>
  <c r="J4" i="30"/>
  <c r="J3" i="30"/>
  <c r="D1" i="30"/>
  <c r="G62" i="29"/>
  <c r="M4" i="30" s="1"/>
  <c r="G61" i="29"/>
  <c r="M3" i="30" s="1"/>
  <c r="G60" i="29"/>
  <c r="M2" i="30" s="1"/>
  <c r="G58" i="29"/>
  <c r="M54" i="30" s="1"/>
  <c r="G57" i="29"/>
  <c r="M53" i="30" s="1"/>
  <c r="G56" i="29"/>
  <c r="G55" i="29"/>
  <c r="G53" i="29"/>
  <c r="M51" i="30" s="1"/>
  <c r="G52" i="29"/>
  <c r="M50" i="30" s="1"/>
  <c r="G51" i="29"/>
  <c r="M49" i="30" s="1"/>
  <c r="G50" i="29"/>
  <c r="M48" i="30" s="1"/>
  <c r="G49" i="29"/>
  <c r="M47" i="30" s="1"/>
  <c r="G48" i="29"/>
  <c r="M46" i="30" s="1"/>
  <c r="G47" i="29"/>
  <c r="M45" i="30" s="1"/>
  <c r="G45" i="29"/>
  <c r="M44" i="30" s="1"/>
  <c r="G44" i="29"/>
  <c r="M43" i="30" s="1"/>
  <c r="G43" i="29"/>
  <c r="M42" i="30" s="1"/>
  <c r="G42" i="29"/>
  <c r="M41" i="30" s="1"/>
  <c r="G41" i="29"/>
  <c r="M40" i="30" s="1"/>
  <c r="G40" i="29"/>
  <c r="M39" i="30" s="1"/>
  <c r="G39" i="29"/>
  <c r="M38" i="30" s="1"/>
  <c r="G38" i="29"/>
  <c r="M37" i="30" s="1"/>
  <c r="G37" i="29"/>
  <c r="M36" i="30" s="1"/>
  <c r="G36" i="29"/>
  <c r="M35" i="30" s="1"/>
  <c r="M22" i="30"/>
  <c r="G10" i="29"/>
  <c r="M18" i="30" s="1"/>
  <c r="G9" i="29"/>
  <c r="M17" i="30" s="1"/>
  <c r="G8" i="29"/>
  <c r="M16" i="30" s="1"/>
  <c r="G7" i="29"/>
  <c r="M15" i="30" s="1"/>
  <c r="G6" i="29"/>
  <c r="M14" i="30" s="1"/>
  <c r="G5" i="29"/>
  <c r="M13" i="30" s="1"/>
  <c r="G4" i="29"/>
  <c r="M12" i="30" s="1"/>
  <c r="G3" i="29"/>
  <c r="M11" i="30" s="1"/>
  <c r="G2" i="29"/>
  <c r="M10" i="30" s="1"/>
  <c r="G35" i="28"/>
  <c r="J34" i="28"/>
  <c r="I34" i="28"/>
  <c r="H34" i="28"/>
  <c r="J33" i="28"/>
  <c r="I33" i="28"/>
  <c r="H33" i="28"/>
  <c r="J30" i="28"/>
  <c r="J31" i="28" s="1"/>
  <c r="I30" i="28"/>
  <c r="H30" i="28"/>
  <c r="K30" i="28" s="1"/>
  <c r="L30" i="28" s="1"/>
  <c r="J29" i="28"/>
  <c r="I29" i="28"/>
  <c r="H29" i="28"/>
  <c r="G27" i="28"/>
  <c r="J26" i="28"/>
  <c r="I26" i="28"/>
  <c r="H26" i="28"/>
  <c r="J25" i="28"/>
  <c r="I25" i="28"/>
  <c r="H25" i="28"/>
  <c r="G23" i="28"/>
  <c r="J22" i="28"/>
  <c r="I22" i="28"/>
  <c r="H22" i="28"/>
  <c r="J21" i="28"/>
  <c r="I21" i="28"/>
  <c r="H21" i="28"/>
  <c r="G19" i="28"/>
  <c r="J18" i="28"/>
  <c r="I18" i="28"/>
  <c r="H18" i="28"/>
  <c r="J17" i="28"/>
  <c r="I17" i="28"/>
  <c r="H17" i="28"/>
  <c r="G15" i="28"/>
  <c r="J14" i="28"/>
  <c r="I14" i="28"/>
  <c r="H14" i="28"/>
  <c r="J13" i="28"/>
  <c r="I13" i="28"/>
  <c r="H13" i="28"/>
  <c r="H15" i="28" s="1"/>
  <c r="G11" i="28"/>
  <c r="J10" i="28"/>
  <c r="I10" i="28"/>
  <c r="H10" i="28"/>
  <c r="J9" i="28"/>
  <c r="I9" i="28"/>
  <c r="H9" i="28"/>
  <c r="H31" i="28" l="1"/>
  <c r="K14" i="28"/>
  <c r="L14" i="28" s="1"/>
  <c r="I31" i="28"/>
  <c r="M52" i="30"/>
  <c r="I15" i="28"/>
  <c r="J15" i="28"/>
  <c r="H56" i="29"/>
  <c r="H23" i="29"/>
  <c r="O26" i="30" s="1"/>
  <c r="P26" i="30" s="1"/>
  <c r="S26" i="30" s="1"/>
  <c r="H22" i="29"/>
  <c r="O25" i="30" s="1"/>
  <c r="P25" i="30" s="1"/>
  <c r="S25" i="30" s="1"/>
  <c r="H21" i="29"/>
  <c r="O24" i="30" s="1"/>
  <c r="P24" i="30" s="1"/>
  <c r="S24" i="30" s="1"/>
  <c r="J27" i="28"/>
  <c r="I27" i="28"/>
  <c r="H23" i="28"/>
  <c r="H58" i="29"/>
  <c r="O54" i="30" s="1"/>
  <c r="P54" i="30" s="1"/>
  <c r="S54" i="30" s="1"/>
  <c r="H27" i="28"/>
  <c r="K10" i="28"/>
  <c r="L10" i="28" s="1"/>
  <c r="J35" i="28"/>
  <c r="K34" i="28"/>
  <c r="L34" i="28" s="1"/>
  <c r="I35" i="28"/>
  <c r="K22" i="28"/>
  <c r="L22" i="28" s="1"/>
  <c r="H19" i="28"/>
  <c r="I19" i="28"/>
  <c r="J19" i="28"/>
  <c r="I11" i="28"/>
  <c r="J11" i="28"/>
  <c r="H43" i="29"/>
  <c r="O42" i="30" s="1"/>
  <c r="P42" i="30" s="1"/>
  <c r="S42" i="30" s="1"/>
  <c r="H39" i="29"/>
  <c r="O38" i="30" s="1"/>
  <c r="P38" i="30" s="1"/>
  <c r="S38" i="30" s="1"/>
  <c r="H45" i="29"/>
  <c r="O44" i="30" s="1"/>
  <c r="P44" i="30" s="1"/>
  <c r="S44" i="30" s="1"/>
  <c r="H41" i="29"/>
  <c r="O40" i="30" s="1"/>
  <c r="P40" i="30" s="1"/>
  <c r="S40" i="30" s="1"/>
  <c r="H37" i="29"/>
  <c r="O36" i="30" s="1"/>
  <c r="P36" i="30" s="1"/>
  <c r="S36" i="30" s="1"/>
  <c r="H35" i="28"/>
  <c r="K33" i="28"/>
  <c r="K26" i="28"/>
  <c r="L26" i="28" s="1"/>
  <c r="I23" i="28"/>
  <c r="J23" i="28"/>
  <c r="K18" i="28"/>
  <c r="L18" i="28" s="1"/>
  <c r="H11" i="28"/>
  <c r="H60" i="29"/>
  <c r="O2" i="30" s="1"/>
  <c r="P2" i="30" s="1"/>
  <c r="S2" i="30" s="1"/>
  <c r="H61" i="29"/>
  <c r="O3" i="30" s="1"/>
  <c r="P3" i="30" s="1"/>
  <c r="S3" i="30" s="1"/>
  <c r="H55" i="29"/>
  <c r="H53" i="29"/>
  <c r="O51" i="30" s="1"/>
  <c r="P51" i="30" s="1"/>
  <c r="S51" i="30" s="1"/>
  <c r="H50" i="29"/>
  <c r="O48" i="30" s="1"/>
  <c r="P48" i="30" s="1"/>
  <c r="S48" i="30" s="1"/>
  <c r="H47" i="29"/>
  <c r="O45" i="30" s="1"/>
  <c r="P45" i="30" s="1"/>
  <c r="S45" i="30" s="1"/>
  <c r="H51" i="29"/>
  <c r="O49" i="30" s="1"/>
  <c r="P49" i="30" s="1"/>
  <c r="S49" i="30" s="1"/>
  <c r="H49" i="29"/>
  <c r="O47" i="30" s="1"/>
  <c r="P47" i="30" s="1"/>
  <c r="S47" i="30" s="1"/>
  <c r="H48" i="29"/>
  <c r="O46" i="30" s="1"/>
  <c r="P46" i="30" s="1"/>
  <c r="S46" i="30" s="1"/>
  <c r="H36" i="29"/>
  <c r="O35" i="30" s="1"/>
  <c r="P35" i="30" s="1"/>
  <c r="S35" i="30" s="1"/>
  <c r="H40" i="29"/>
  <c r="O39" i="30" s="1"/>
  <c r="P39" i="30" s="1"/>
  <c r="S39" i="30" s="1"/>
  <c r="H44" i="29"/>
  <c r="O43" i="30" s="1"/>
  <c r="P43" i="30" s="1"/>
  <c r="S43" i="30" s="1"/>
  <c r="H38" i="29"/>
  <c r="O37" i="30" s="1"/>
  <c r="P37" i="30" s="1"/>
  <c r="S37" i="30" s="1"/>
  <c r="C29" i="29"/>
  <c r="O29" i="30" s="1"/>
  <c r="P29" i="30" s="1"/>
  <c r="S29" i="30" s="1"/>
  <c r="C18" i="29"/>
  <c r="O22" i="30" s="1"/>
  <c r="P22" i="30" s="1"/>
  <c r="S22" i="30" s="1"/>
  <c r="H3" i="29"/>
  <c r="O11" i="30" s="1"/>
  <c r="P11" i="30" s="1"/>
  <c r="S11" i="30" s="1"/>
  <c r="H4" i="29"/>
  <c r="O12" i="30" s="1"/>
  <c r="P12" i="30" s="1"/>
  <c r="S12" i="30" s="1"/>
  <c r="H8" i="29"/>
  <c r="O16" i="30" s="1"/>
  <c r="P16" i="30" s="1"/>
  <c r="S16" i="30" s="1"/>
  <c r="H2" i="29"/>
  <c r="O10" i="30" s="1"/>
  <c r="P10" i="30" s="1"/>
  <c r="S10" i="30" s="1"/>
  <c r="H10" i="29"/>
  <c r="O18" i="30" s="1"/>
  <c r="P18" i="30" s="1"/>
  <c r="S18" i="30" s="1"/>
  <c r="H7" i="29"/>
  <c r="O15" i="30" s="1"/>
  <c r="P15" i="30" s="1"/>
  <c r="S15" i="30" s="1"/>
  <c r="H9" i="29"/>
  <c r="O17" i="30" s="1"/>
  <c r="P17" i="30" s="1"/>
  <c r="S17" i="30" s="1"/>
  <c r="H6" i="29"/>
  <c r="O14" i="30" s="1"/>
  <c r="P14" i="30" s="1"/>
  <c r="S14" i="30" s="1"/>
  <c r="K9" i="28"/>
  <c r="K13" i="28"/>
  <c r="K17" i="28"/>
  <c r="K21" i="28"/>
  <c r="K25" i="28"/>
  <c r="K29" i="28"/>
  <c r="K8" i="25"/>
  <c r="P8" i="25" s="1"/>
  <c r="Q8" i="25" s="1"/>
  <c r="I8" i="25"/>
  <c r="J8" i="25"/>
  <c r="G8" i="25"/>
  <c r="K35" i="28" l="1"/>
  <c r="O8" i="30" s="1"/>
  <c r="O52" i="30"/>
  <c r="P52" i="30" s="1"/>
  <c r="S52" i="30" s="1"/>
  <c r="L33" i="28"/>
  <c r="L35" i="28" s="1"/>
  <c r="M34" i="28" s="1"/>
  <c r="P8" i="30" s="1"/>
  <c r="S8" i="30" s="1"/>
  <c r="K31" i="28"/>
  <c r="O9" i="30" s="1"/>
  <c r="L29" i="28"/>
  <c r="L31" i="28" s="1"/>
  <c r="M30" i="28" s="1"/>
  <c r="P9" i="30" s="1"/>
  <c r="S9" i="30" s="1"/>
  <c r="L25" i="28"/>
  <c r="L27" i="28" s="1"/>
  <c r="M26" i="28" s="1"/>
  <c r="K27" i="28"/>
  <c r="L21" i="28"/>
  <c r="L23" i="28" s="1"/>
  <c r="M22" i="28" s="1"/>
  <c r="K23" i="28"/>
  <c r="L17" i="28"/>
  <c r="L19" i="28" s="1"/>
  <c r="M18" i="28" s="1"/>
  <c r="P7" i="30" s="1"/>
  <c r="S7" i="30" s="1"/>
  <c r="K19" i="28"/>
  <c r="O7" i="30" s="1"/>
  <c r="K15" i="28"/>
  <c r="L13" i="28"/>
  <c r="L15" i="28" s="1"/>
  <c r="M14" i="28" s="1"/>
  <c r="K11" i="28"/>
  <c r="O5" i="30" s="1"/>
  <c r="L9" i="28"/>
  <c r="L11" i="28" s="1"/>
  <c r="M10" i="28" s="1"/>
  <c r="D138" i="24"/>
  <c r="C138" i="24"/>
  <c r="D133" i="24"/>
  <c r="C133" i="24"/>
  <c r="K23" i="25"/>
  <c r="J23" i="25"/>
  <c r="K7" i="25"/>
  <c r="K6" i="25"/>
  <c r="J6" i="25"/>
  <c r="J7" i="25"/>
  <c r="L64" i="23"/>
  <c r="K64" i="23"/>
  <c r="L65" i="23"/>
  <c r="K65" i="23"/>
  <c r="O6" i="30" l="1"/>
  <c r="P6" i="30"/>
  <c r="S6" i="30" s="1"/>
  <c r="M37" i="28"/>
  <c r="P5" i="30"/>
  <c r="S5" i="30" s="1"/>
  <c r="AJ2" i="16"/>
  <c r="AH17" i="16"/>
  <c r="AH24" i="16"/>
  <c r="AH34" i="16"/>
  <c r="AH35" i="16"/>
  <c r="AH37" i="16"/>
  <c r="AH52" i="16"/>
  <c r="AH54" i="16"/>
  <c r="AH55" i="16"/>
  <c r="AH57" i="16"/>
  <c r="AH67" i="16"/>
  <c r="AH68" i="16"/>
  <c r="AH84" i="16"/>
  <c r="AH88" i="16"/>
  <c r="AH89" i="16"/>
  <c r="AH93" i="16"/>
  <c r="AH94" i="16"/>
  <c r="AH95" i="16"/>
  <c r="AH268" i="16"/>
  <c r="AH270" i="16"/>
  <c r="AH272" i="16"/>
  <c r="AH278" i="16"/>
  <c r="AH284" i="16"/>
  <c r="C84" i="30" l="1"/>
  <c r="D84" i="30" s="1"/>
  <c r="K84" i="30" s="1"/>
  <c r="H85" i="30" l="1"/>
  <c r="L55" i="23"/>
  <c r="I5" i="25" l="1"/>
  <c r="D30" i="22"/>
  <c r="C30" i="22"/>
  <c r="D5" i="24" l="1"/>
  <c r="C5" i="24"/>
  <c r="L53" i="23" l="1"/>
  <c r="K53" i="23"/>
  <c r="K55" i="23"/>
  <c r="A28" i="25" l="1"/>
  <c r="A27" i="25"/>
  <c r="A26" i="25"/>
  <c r="A25" i="25"/>
  <c r="A24" i="25"/>
  <c r="A23" i="25"/>
  <c r="A22" i="25"/>
  <c r="A21" i="25"/>
  <c r="A20" i="25"/>
  <c r="A19" i="25"/>
  <c r="A13" i="25"/>
  <c r="A12" i="25"/>
  <c r="A11" i="25"/>
  <c r="A10" i="25"/>
  <c r="A9" i="25"/>
  <c r="A7" i="25"/>
  <c r="A6" i="25"/>
  <c r="A5" i="25"/>
  <c r="A4" i="25"/>
  <c r="A8" i="25" s="1"/>
  <c r="A3" i="25"/>
  <c r="L26" i="23" l="1"/>
  <c r="N26" i="23" s="1"/>
  <c r="O26" i="23" s="1"/>
  <c r="K26" i="23"/>
  <c r="D49" i="22"/>
  <c r="C49" i="22"/>
  <c r="R26" i="23" l="1"/>
  <c r="F49" i="22"/>
  <c r="C12" i="22" l="1"/>
  <c r="D12" i="22"/>
  <c r="D15" i="22"/>
  <c r="C15" i="22"/>
  <c r="F86" i="26" l="1"/>
  <c r="E86" i="26"/>
  <c r="D86" i="26"/>
  <c r="C86" i="26"/>
  <c r="B86" i="26"/>
  <c r="I28" i="25" l="1"/>
  <c r="I13" i="25"/>
  <c r="J28" i="25"/>
  <c r="K9" i="25"/>
  <c r="J9" i="25"/>
  <c r="I9" i="25"/>
  <c r="K11" i="25"/>
  <c r="J11" i="25"/>
  <c r="K5" i="25"/>
  <c r="J5" i="25"/>
  <c r="J22" i="25"/>
  <c r="C57" i="24"/>
  <c r="G219" i="24"/>
  <c r="G218" i="24"/>
  <c r="G210" i="24"/>
  <c r="G208" i="24"/>
  <c r="G206" i="24"/>
  <c r="G188" i="24"/>
  <c r="G129" i="24"/>
  <c r="G86" i="24"/>
  <c r="G174" i="24"/>
  <c r="G172" i="24"/>
  <c r="G171" i="24"/>
  <c r="G161" i="24"/>
  <c r="G81" i="24"/>
  <c r="G76" i="24"/>
  <c r="G39" i="24"/>
  <c r="E174" i="24"/>
  <c r="E172" i="24"/>
  <c r="E171" i="24"/>
  <c r="E161" i="24"/>
  <c r="E81" i="24"/>
  <c r="E39" i="24"/>
  <c r="P10" i="25" l="1"/>
  <c r="Q10" i="25" s="1"/>
  <c r="G10" i="25"/>
  <c r="P7" i="25"/>
  <c r="Q7" i="25" s="1"/>
  <c r="I7" i="25"/>
  <c r="G7" i="25"/>
  <c r="P28" i="25" l="1"/>
  <c r="G28" i="25"/>
  <c r="K13" i="25"/>
  <c r="P13" i="25" s="1"/>
  <c r="Q13" i="25" s="1"/>
  <c r="J13" i="25"/>
  <c r="G13" i="25"/>
  <c r="P12" i="25"/>
  <c r="Q12" i="25" s="1"/>
  <c r="G12" i="25"/>
  <c r="P27" i="25"/>
  <c r="G27" i="25"/>
  <c r="L11" i="21" l="1"/>
  <c r="D44" i="24" l="1"/>
  <c r="G44" i="24" s="1"/>
  <c r="P11" i="25"/>
  <c r="Q11" i="25" s="1"/>
  <c r="G11" i="25"/>
  <c r="P9" i="25"/>
  <c r="Q9" i="25" s="1"/>
  <c r="G9" i="25"/>
  <c r="P5" i="25"/>
  <c r="Q5" i="25" s="1"/>
  <c r="P2" i="25"/>
  <c r="Q2" i="25" s="1"/>
  <c r="G5" i="25"/>
  <c r="P19" i="25"/>
  <c r="P6" i="25"/>
  <c r="Q6" i="25" s="1"/>
  <c r="I6" i="25"/>
  <c r="G6" i="25"/>
  <c r="F76" i="24" l="1"/>
  <c r="F81" i="24"/>
  <c r="F86" i="24"/>
  <c r="F129" i="24"/>
  <c r="F161" i="24"/>
  <c r="F171" i="24"/>
  <c r="F172" i="24"/>
  <c r="F174" i="24"/>
  <c r="F188" i="24"/>
  <c r="F206" i="24"/>
  <c r="F208" i="24"/>
  <c r="F210" i="24"/>
  <c r="F218" i="24"/>
  <c r="F219" i="24"/>
  <c r="F39" i="24"/>
  <c r="D217" i="24"/>
  <c r="G217" i="24" s="1"/>
  <c r="C217" i="24"/>
  <c r="F217" i="24" s="1"/>
  <c r="D216" i="24"/>
  <c r="G216" i="24" s="1"/>
  <c r="C216" i="24"/>
  <c r="F216" i="24" s="1"/>
  <c r="D215" i="24"/>
  <c r="G215" i="24" s="1"/>
  <c r="C215" i="24"/>
  <c r="E215" i="24" s="1"/>
  <c r="D214" i="24"/>
  <c r="G214" i="24" s="1"/>
  <c r="C214" i="24"/>
  <c r="D213" i="24"/>
  <c r="G213" i="24" s="1"/>
  <c r="C213" i="24"/>
  <c r="E213" i="24" s="1"/>
  <c r="D212" i="24"/>
  <c r="G212" i="24" s="1"/>
  <c r="C212" i="24"/>
  <c r="D211" i="24"/>
  <c r="G211" i="24" s="1"/>
  <c r="C211" i="24"/>
  <c r="D209" i="24"/>
  <c r="G209" i="24" s="1"/>
  <c r="C209" i="24"/>
  <c r="F209" i="24" s="1"/>
  <c r="D207" i="24"/>
  <c r="G207" i="24" s="1"/>
  <c r="C207" i="24"/>
  <c r="F207" i="24" s="1"/>
  <c r="D205" i="24"/>
  <c r="G205" i="24" s="1"/>
  <c r="C205" i="24"/>
  <c r="F205" i="24" s="1"/>
  <c r="D204" i="24"/>
  <c r="G204" i="24" s="1"/>
  <c r="C204" i="24"/>
  <c r="F204" i="24" s="1"/>
  <c r="D203" i="24"/>
  <c r="G203" i="24" s="1"/>
  <c r="C203" i="24"/>
  <c r="F203" i="24" s="1"/>
  <c r="D202" i="24"/>
  <c r="G202" i="24" s="1"/>
  <c r="C202" i="24"/>
  <c r="F202" i="24" s="1"/>
  <c r="D201" i="24"/>
  <c r="G201" i="24" s="1"/>
  <c r="C201" i="24"/>
  <c r="F201" i="24" s="1"/>
  <c r="D200" i="24"/>
  <c r="G200" i="24" s="1"/>
  <c r="C200" i="24"/>
  <c r="E200" i="24" s="1"/>
  <c r="D199" i="24"/>
  <c r="G199" i="24" s="1"/>
  <c r="C199" i="24"/>
  <c r="F199" i="24" s="1"/>
  <c r="D198" i="24"/>
  <c r="G198" i="24" s="1"/>
  <c r="C198" i="24"/>
  <c r="D197" i="24"/>
  <c r="G197" i="24" s="1"/>
  <c r="C197" i="24"/>
  <c r="E197" i="24" s="1"/>
  <c r="D196" i="24"/>
  <c r="G196" i="24" s="1"/>
  <c r="C196" i="24"/>
  <c r="F196" i="24" s="1"/>
  <c r="D189" i="24"/>
  <c r="G189" i="24" s="1"/>
  <c r="C189" i="24"/>
  <c r="F189" i="24" s="1"/>
  <c r="D180" i="24"/>
  <c r="G180" i="24" s="1"/>
  <c r="C180" i="24"/>
  <c r="E180" i="24" s="1"/>
  <c r="D179" i="24"/>
  <c r="G179" i="24" s="1"/>
  <c r="C179" i="24"/>
  <c r="F179" i="24" s="1"/>
  <c r="D178" i="24"/>
  <c r="G178" i="24" s="1"/>
  <c r="C178" i="24"/>
  <c r="F178" i="24" s="1"/>
  <c r="D177" i="24"/>
  <c r="G177" i="24" s="1"/>
  <c r="C177" i="24"/>
  <c r="F177" i="24" s="1"/>
  <c r="D176" i="24"/>
  <c r="G176" i="24" s="1"/>
  <c r="C176" i="24"/>
  <c r="D175" i="24"/>
  <c r="G175" i="24" s="1"/>
  <c r="C175" i="24"/>
  <c r="D173" i="24"/>
  <c r="G173" i="24" s="1"/>
  <c r="C173" i="24"/>
  <c r="D167" i="24"/>
  <c r="G167" i="24" s="1"/>
  <c r="C167" i="24"/>
  <c r="F167" i="24" s="1"/>
  <c r="D166" i="24"/>
  <c r="G166" i="24" s="1"/>
  <c r="C166" i="24"/>
  <c r="E166" i="24" s="1"/>
  <c r="D164" i="24"/>
  <c r="G164" i="24" s="1"/>
  <c r="C164" i="24"/>
  <c r="D163" i="24"/>
  <c r="G163" i="24" s="1"/>
  <c r="C163" i="24"/>
  <c r="F163" i="24" s="1"/>
  <c r="D160" i="24"/>
  <c r="G160" i="24" s="1"/>
  <c r="C160" i="24"/>
  <c r="F160" i="24" s="1"/>
  <c r="G138" i="24"/>
  <c r="E138" i="24"/>
  <c r="G133" i="24"/>
  <c r="D132" i="24"/>
  <c r="G132" i="24" s="1"/>
  <c r="C132" i="24"/>
  <c r="F132" i="24" s="1"/>
  <c r="D131" i="24"/>
  <c r="G131" i="24" s="1"/>
  <c r="C131" i="24"/>
  <c r="F131" i="24" s="1"/>
  <c r="D130" i="24"/>
  <c r="G130" i="24" s="1"/>
  <c r="C130" i="24"/>
  <c r="F130" i="24" s="1"/>
  <c r="D128" i="24"/>
  <c r="G128" i="24" s="1"/>
  <c r="C128" i="24"/>
  <c r="F128" i="24" s="1"/>
  <c r="D87" i="24"/>
  <c r="G87" i="24" s="1"/>
  <c r="C87" i="24"/>
  <c r="E176" i="24" l="1"/>
  <c r="F176" i="24" s="1"/>
  <c r="F138" i="24"/>
  <c r="E173" i="24"/>
  <c r="F173" i="24" s="1"/>
  <c r="F197" i="24"/>
  <c r="E175" i="24"/>
  <c r="F175" i="24" s="1"/>
  <c r="F166" i="24"/>
  <c r="F215" i="24"/>
  <c r="F180" i="24"/>
  <c r="E212" i="24"/>
  <c r="F212" i="24" s="1"/>
  <c r="E198" i="24"/>
  <c r="F198" i="24" s="1"/>
  <c r="E87" i="24"/>
  <c r="F87" i="24" s="1"/>
  <c r="E214" i="24"/>
  <c r="F214" i="24" s="1"/>
  <c r="F213" i="24"/>
  <c r="F200" i="24"/>
  <c r="E133" i="24"/>
  <c r="F133" i="24" s="1"/>
  <c r="E164" i="24"/>
  <c r="F164" i="24" s="1"/>
  <c r="E211" i="24"/>
  <c r="F211" i="24" s="1"/>
  <c r="D85" i="24"/>
  <c r="G85" i="24" s="1"/>
  <c r="C85" i="24"/>
  <c r="F85" i="24" s="1"/>
  <c r="D84" i="24"/>
  <c r="G84" i="24" s="1"/>
  <c r="C84" i="24"/>
  <c r="D83" i="24"/>
  <c r="G83" i="24" s="1"/>
  <c r="C83" i="24"/>
  <c r="D82" i="24"/>
  <c r="G82" i="24" s="1"/>
  <c r="C82" i="24"/>
  <c r="F82" i="24" s="1"/>
  <c r="D79" i="24"/>
  <c r="G79" i="24" s="1"/>
  <c r="C79" i="24"/>
  <c r="D77" i="24"/>
  <c r="G77" i="24" s="1"/>
  <c r="C77" i="24"/>
  <c r="D75" i="24"/>
  <c r="G75" i="24" s="1"/>
  <c r="C75" i="24"/>
  <c r="F75" i="24" s="1"/>
  <c r="D74" i="24"/>
  <c r="G74" i="24" s="1"/>
  <c r="C74" i="24"/>
  <c r="F74" i="24" s="1"/>
  <c r="D73" i="24"/>
  <c r="G73" i="24" s="1"/>
  <c r="C73" i="24"/>
  <c r="F73" i="24" s="1"/>
  <c r="D72" i="24"/>
  <c r="C72" i="24"/>
  <c r="D71" i="24"/>
  <c r="G71" i="24" s="1"/>
  <c r="C71" i="24"/>
  <c r="F71" i="24" s="1"/>
  <c r="D70" i="24"/>
  <c r="G70" i="24" s="1"/>
  <c r="C70" i="24"/>
  <c r="D69" i="24"/>
  <c r="G69" i="24" s="1"/>
  <c r="C69" i="24"/>
  <c r="F69" i="24" s="1"/>
  <c r="D68" i="24"/>
  <c r="G68" i="24" s="1"/>
  <c r="C68" i="24"/>
  <c r="F68" i="24" s="1"/>
  <c r="D67" i="24"/>
  <c r="G67" i="24" s="1"/>
  <c r="C67" i="24"/>
  <c r="F67" i="24" s="1"/>
  <c r="D57" i="24"/>
  <c r="G57" i="24" s="1"/>
  <c r="F57" i="24"/>
  <c r="D66" i="24"/>
  <c r="G66" i="24" s="1"/>
  <c r="C66" i="24"/>
  <c r="F66" i="24" s="1"/>
  <c r="D65" i="24"/>
  <c r="G65" i="24" s="1"/>
  <c r="C65" i="24"/>
  <c r="F65" i="24" s="1"/>
  <c r="D56" i="24"/>
  <c r="G56" i="24" s="1"/>
  <c r="C56" i="24"/>
  <c r="F56" i="24" s="1"/>
  <c r="D54" i="24"/>
  <c r="G54" i="24" s="1"/>
  <c r="C54" i="24"/>
  <c r="F54" i="24" s="1"/>
  <c r="D51" i="24"/>
  <c r="G51" i="24" s="1"/>
  <c r="C51" i="24"/>
  <c r="D50" i="24"/>
  <c r="G50" i="24" s="1"/>
  <c r="C50" i="24"/>
  <c r="D49" i="24"/>
  <c r="G49" i="24" s="1"/>
  <c r="C49" i="24"/>
  <c r="F49" i="24" s="1"/>
  <c r="D45" i="24"/>
  <c r="G45" i="24" s="1"/>
  <c r="C45" i="24"/>
  <c r="C44" i="24"/>
  <c r="D42" i="24"/>
  <c r="G42" i="24" s="1"/>
  <c r="C42" i="24"/>
  <c r="G72" i="24" l="1"/>
  <c r="G278" i="24" s="1"/>
  <c r="R28" i="32" s="1"/>
  <c r="S31" i="32" s="1"/>
  <c r="S34" i="32" s="1"/>
  <c r="S37" i="32" s="1"/>
  <c r="D278" i="24"/>
  <c r="F72" i="24"/>
  <c r="C278" i="24"/>
  <c r="J28" i="32" s="1"/>
  <c r="E50" i="24"/>
  <c r="F50" i="24" s="1"/>
  <c r="E79" i="24"/>
  <c r="E83" i="24"/>
  <c r="F83" i="24" s="1"/>
  <c r="E70" i="24"/>
  <c r="F70" i="24" s="1"/>
  <c r="E84" i="24"/>
  <c r="F84" i="24" s="1"/>
  <c r="E44" i="24"/>
  <c r="E45" i="24"/>
  <c r="F45" i="24" s="1"/>
  <c r="E51" i="24"/>
  <c r="F51" i="24" s="1"/>
  <c r="E77" i="24"/>
  <c r="F77" i="24" s="1"/>
  <c r="F42" i="24"/>
  <c r="G37" i="24"/>
  <c r="E278" i="24" l="1"/>
  <c r="L28" i="32" s="1"/>
  <c r="F79" i="24"/>
  <c r="G280" i="24"/>
  <c r="F44" i="24"/>
  <c r="F278" i="24" l="1"/>
  <c r="O28" i="32" s="1"/>
  <c r="G24" i="20"/>
  <c r="G86" i="20"/>
  <c r="G90" i="20"/>
  <c r="G102" i="20"/>
  <c r="G106" i="20"/>
  <c r="G114" i="20"/>
  <c r="G119" i="20"/>
  <c r="G127" i="20"/>
  <c r="G133" i="20"/>
  <c r="G139" i="20"/>
  <c r="G158" i="20"/>
  <c r="G186" i="20"/>
  <c r="G227" i="20"/>
  <c r="G243" i="20"/>
  <c r="G252" i="20"/>
  <c r="G258" i="20"/>
  <c r="G264" i="20"/>
  <c r="G270" i="20"/>
  <c r="G274" i="20"/>
  <c r="G289" i="20"/>
  <c r="G295" i="20"/>
  <c r="G304" i="20"/>
  <c r="G312" i="20"/>
  <c r="G318" i="20"/>
  <c r="G329" i="20"/>
  <c r="G337" i="20"/>
  <c r="G343" i="20"/>
  <c r="G355" i="20"/>
  <c r="G366" i="20"/>
  <c r="G379" i="20"/>
  <c r="G21" i="25" l="1"/>
  <c r="G4" i="25"/>
  <c r="K7" i="23" l="1"/>
  <c r="L7" i="23"/>
  <c r="R33" i="23" l="1"/>
  <c r="N33" i="23"/>
  <c r="O33" i="23" s="1"/>
  <c r="L23" i="23"/>
  <c r="M23" i="23" s="1"/>
  <c r="N23" i="23" s="1"/>
  <c r="O23" i="23" s="1"/>
  <c r="K23" i="23"/>
  <c r="K42" i="23"/>
  <c r="L42" i="23"/>
  <c r="M42" i="23" s="1"/>
  <c r="R17" i="23"/>
  <c r="R8" i="23"/>
  <c r="R42" i="23" l="1"/>
  <c r="N42" i="23"/>
  <c r="O42" i="23" s="1"/>
  <c r="R23" i="23"/>
  <c r="N17" i="23"/>
  <c r="O17" i="23" s="1"/>
  <c r="M8" i="23"/>
  <c r="N8" i="23" s="1"/>
  <c r="O8" i="23" s="1"/>
  <c r="K11" i="21" l="1"/>
  <c r="K361" i="20"/>
  <c r="D100" i="22" l="1"/>
  <c r="H150" i="20" l="1"/>
  <c r="K26" i="25" l="1"/>
  <c r="J26" i="25"/>
  <c r="K24" i="25"/>
  <c r="J24" i="25"/>
  <c r="I24" i="25"/>
  <c r="P23" i="25"/>
  <c r="I23" i="25"/>
  <c r="K22" i="25"/>
  <c r="G26" i="25"/>
  <c r="G25" i="25"/>
  <c r="G24" i="25"/>
  <c r="G23" i="25"/>
  <c r="G22" i="25"/>
  <c r="G20" i="25"/>
  <c r="G19" i="25"/>
  <c r="K20" i="25"/>
  <c r="J21" i="25" l="1"/>
  <c r="J20" i="25"/>
  <c r="P20" i="25"/>
  <c r="P22" i="25"/>
  <c r="P3" i="25"/>
  <c r="Q3" i="25" s="1"/>
  <c r="P24" i="25"/>
  <c r="P25" i="25"/>
  <c r="P26" i="25"/>
  <c r="R2" i="23"/>
  <c r="R87" i="23"/>
  <c r="R82" i="23"/>
  <c r="R48" i="23"/>
  <c r="R103" i="23"/>
  <c r="L3" i="23"/>
  <c r="M3" i="23" s="1"/>
  <c r="N3" i="23" s="1"/>
  <c r="O3" i="23" s="1"/>
  <c r="K3" i="23"/>
  <c r="M2" i="23"/>
  <c r="M87" i="23"/>
  <c r="N87" i="23" s="1"/>
  <c r="O87" i="23" s="1"/>
  <c r="N82" i="23"/>
  <c r="O82" i="23" s="1"/>
  <c r="N48" i="23"/>
  <c r="O48" i="23" s="1"/>
  <c r="N103" i="23"/>
  <c r="O103" i="23" s="1"/>
  <c r="P4" i="25" l="1"/>
  <c r="Q4" i="25" s="1"/>
  <c r="K21" i="25"/>
  <c r="P21" i="25" s="1"/>
  <c r="R3" i="23"/>
  <c r="N2" i="23"/>
  <c r="O2" i="23" s="1"/>
  <c r="L83" i="23"/>
  <c r="K83" i="23"/>
  <c r="C26" i="26" l="1"/>
  <c r="D26" i="26"/>
  <c r="E26" i="26"/>
  <c r="F26" i="26"/>
  <c r="B26" i="26"/>
  <c r="G17" i="24" l="1"/>
  <c r="G11" i="24"/>
  <c r="L102" i="23" l="1"/>
  <c r="K102" i="23"/>
  <c r="L36" i="23"/>
  <c r="K36" i="23"/>
  <c r="L32" i="23"/>
  <c r="K32" i="23"/>
  <c r="L66" i="23"/>
  <c r="K66" i="23"/>
  <c r="L99" i="23"/>
  <c r="K99" i="23"/>
  <c r="L92" i="23"/>
  <c r="K92" i="23"/>
  <c r="L29" i="23"/>
  <c r="K29" i="23"/>
  <c r="L28" i="23"/>
  <c r="K28" i="23"/>
  <c r="L30" i="23"/>
  <c r="K30" i="23"/>
  <c r="L27" i="23"/>
  <c r="K27" i="23"/>
  <c r="L85" i="23"/>
  <c r="K85" i="23"/>
  <c r="L100" i="23"/>
  <c r="K100" i="23"/>
  <c r="L34" i="23"/>
  <c r="K34" i="23"/>
  <c r="L106" i="23"/>
  <c r="K106" i="23"/>
  <c r="L108" i="23"/>
  <c r="K108" i="23"/>
  <c r="L110" i="23"/>
  <c r="K110" i="23"/>
  <c r="L104" i="23"/>
  <c r="K104" i="23"/>
  <c r="L51" i="23"/>
  <c r="K51" i="23"/>
  <c r="L68" i="23"/>
  <c r="K68" i="23"/>
  <c r="L45" i="23"/>
  <c r="K45" i="23"/>
  <c r="L25" i="23"/>
  <c r="K25" i="23"/>
  <c r="L101" i="23"/>
  <c r="K101" i="23"/>
  <c r="L76" i="23"/>
  <c r="K76" i="23"/>
  <c r="L50" i="23"/>
  <c r="K50" i="23"/>
  <c r="L5" i="23"/>
  <c r="K5" i="23"/>
  <c r="L89" i="23"/>
  <c r="K89" i="23"/>
  <c r="L60" i="23"/>
  <c r="K60" i="23"/>
  <c r="L69" i="23"/>
  <c r="K69" i="23"/>
  <c r="L88" i="23"/>
  <c r="K88" i="23"/>
  <c r="L86" i="23"/>
  <c r="K86" i="23"/>
  <c r="L72" i="23"/>
  <c r="K72" i="23"/>
  <c r="L71" i="23"/>
  <c r="K71" i="23"/>
  <c r="L37" i="23"/>
  <c r="K37" i="23"/>
  <c r="L38" i="23"/>
  <c r="K38" i="23"/>
  <c r="L16" i="23"/>
  <c r="K16" i="23"/>
  <c r="L6" i="23"/>
  <c r="K6" i="23"/>
  <c r="L22" i="23"/>
  <c r="K22" i="23"/>
  <c r="L10" i="23"/>
  <c r="K10" i="23"/>
  <c r="L73" i="23"/>
  <c r="K73" i="23"/>
  <c r="L9" i="23"/>
  <c r="K9" i="23"/>
  <c r="F94" i="26" l="1"/>
  <c r="E94" i="26"/>
  <c r="D94" i="26"/>
  <c r="C94" i="26"/>
  <c r="B94" i="26"/>
  <c r="F80" i="26"/>
  <c r="E80" i="26"/>
  <c r="D80" i="26"/>
  <c r="C80" i="26"/>
  <c r="B80" i="26"/>
  <c r="F60" i="26"/>
  <c r="E60" i="26"/>
  <c r="D60" i="26"/>
  <c r="C60" i="26"/>
  <c r="B60" i="26"/>
  <c r="F59" i="26"/>
  <c r="E59" i="26"/>
  <c r="D59" i="26"/>
  <c r="C59" i="26"/>
  <c r="B59" i="26"/>
  <c r="F44" i="26"/>
  <c r="E44" i="26"/>
  <c r="D44" i="26"/>
  <c r="C44" i="26"/>
  <c r="B44" i="26"/>
  <c r="F42" i="26"/>
  <c r="E42" i="26"/>
  <c r="D42" i="26"/>
  <c r="C42" i="26"/>
  <c r="B42" i="26"/>
  <c r="F6" i="26"/>
  <c r="E6" i="26"/>
  <c r="D6" i="26"/>
  <c r="C6" i="26"/>
  <c r="B6" i="26"/>
  <c r="F5" i="26"/>
  <c r="E5" i="26"/>
  <c r="D5" i="26"/>
  <c r="C5" i="26"/>
  <c r="B5" i="26"/>
  <c r="F3" i="26"/>
  <c r="E3" i="26"/>
  <c r="D3" i="26"/>
  <c r="C3" i="26"/>
  <c r="B3" i="26"/>
  <c r="F62" i="26"/>
  <c r="E62" i="26"/>
  <c r="D62" i="26"/>
  <c r="C62" i="26"/>
  <c r="B62" i="26"/>
  <c r="F57" i="26"/>
  <c r="E57" i="26"/>
  <c r="D57" i="26"/>
  <c r="C57" i="26"/>
  <c r="B57" i="26"/>
  <c r="F55" i="26"/>
  <c r="E55" i="26"/>
  <c r="D55" i="26"/>
  <c r="C55" i="26"/>
  <c r="B55" i="26"/>
  <c r="F52" i="26"/>
  <c r="E52" i="26"/>
  <c r="D52" i="26"/>
  <c r="C52" i="26"/>
  <c r="B52" i="26"/>
  <c r="F53" i="26"/>
  <c r="E53" i="26"/>
  <c r="D53" i="26"/>
  <c r="C53" i="26"/>
  <c r="B53" i="26"/>
  <c r="F54" i="26"/>
  <c r="E54" i="26"/>
  <c r="D54" i="26"/>
  <c r="C54" i="26"/>
  <c r="B54" i="26"/>
  <c r="F56" i="26"/>
  <c r="E56" i="26"/>
  <c r="D56" i="26"/>
  <c r="C56" i="26"/>
  <c r="B56" i="26"/>
  <c r="F40" i="26"/>
  <c r="E40" i="26"/>
  <c r="D40" i="26"/>
  <c r="C40" i="26"/>
  <c r="B40" i="26"/>
  <c r="F58" i="26"/>
  <c r="E58" i="26"/>
  <c r="D58" i="26"/>
  <c r="C58" i="26"/>
  <c r="B58" i="26"/>
  <c r="F51" i="26"/>
  <c r="E51" i="26"/>
  <c r="D51" i="26"/>
  <c r="C51" i="26"/>
  <c r="B51" i="26"/>
  <c r="F46" i="26"/>
  <c r="E46" i="26"/>
  <c r="D46" i="26"/>
  <c r="C46" i="26"/>
  <c r="B46" i="26"/>
  <c r="F47" i="26"/>
  <c r="E47" i="26"/>
  <c r="D47" i="26"/>
  <c r="C47" i="26"/>
  <c r="B47" i="26"/>
  <c r="F41" i="26"/>
  <c r="E41" i="26"/>
  <c r="D41" i="26"/>
  <c r="C41" i="26"/>
  <c r="B41" i="26"/>
  <c r="F39" i="26"/>
  <c r="E39" i="26"/>
  <c r="D39" i="26"/>
  <c r="C39" i="26"/>
  <c r="B39" i="26"/>
  <c r="F38" i="26"/>
  <c r="E38" i="26"/>
  <c r="D38" i="26"/>
  <c r="C38" i="26"/>
  <c r="B38" i="26"/>
  <c r="F37" i="26"/>
  <c r="E37" i="26"/>
  <c r="D37" i="26"/>
  <c r="C37" i="26"/>
  <c r="B37" i="26"/>
  <c r="F36" i="26"/>
  <c r="E36" i="26"/>
  <c r="D36" i="26"/>
  <c r="C36" i="26"/>
  <c r="B36" i="26"/>
  <c r="F35" i="26"/>
  <c r="E35" i="26"/>
  <c r="D35" i="26"/>
  <c r="C35" i="26"/>
  <c r="B35" i="26"/>
  <c r="F34" i="26"/>
  <c r="E34" i="26"/>
  <c r="D34" i="26"/>
  <c r="C34" i="26"/>
  <c r="B34" i="26"/>
  <c r="F100" i="26"/>
  <c r="E100" i="26"/>
  <c r="D100" i="26"/>
  <c r="C100" i="26"/>
  <c r="B100" i="26"/>
  <c r="F99" i="26"/>
  <c r="E99" i="26"/>
  <c r="D99" i="26"/>
  <c r="C99" i="26"/>
  <c r="B99" i="26"/>
  <c r="F97" i="26"/>
  <c r="E97" i="26"/>
  <c r="D97" i="26"/>
  <c r="C97" i="26"/>
  <c r="B97" i="26"/>
  <c r="F98" i="26"/>
  <c r="E98" i="26"/>
  <c r="D98" i="26"/>
  <c r="C98" i="26"/>
  <c r="B98" i="26"/>
  <c r="F91" i="26"/>
  <c r="E91" i="26"/>
  <c r="D91" i="26"/>
  <c r="C91" i="26"/>
  <c r="B91" i="26"/>
  <c r="F90" i="26"/>
  <c r="E90" i="26"/>
  <c r="D90" i="26"/>
  <c r="C90" i="26"/>
  <c r="B90" i="26"/>
  <c r="F89" i="26"/>
  <c r="E89" i="26"/>
  <c r="D89" i="26"/>
  <c r="C89" i="26"/>
  <c r="B89" i="26"/>
  <c r="F87" i="26"/>
  <c r="E87" i="26"/>
  <c r="D87" i="26"/>
  <c r="C87" i="26"/>
  <c r="B87" i="26"/>
  <c r="F82" i="26"/>
  <c r="E82" i="26"/>
  <c r="D82" i="26"/>
  <c r="C82" i="26"/>
  <c r="B82" i="26"/>
  <c r="F95" i="26"/>
  <c r="E95" i="26"/>
  <c r="D95" i="26"/>
  <c r="C95" i="26"/>
  <c r="B95" i="26"/>
  <c r="F78" i="26"/>
  <c r="E78" i="26"/>
  <c r="D78" i="26"/>
  <c r="C78" i="26"/>
  <c r="B78" i="26"/>
  <c r="F66" i="26"/>
  <c r="E66" i="26"/>
  <c r="D66" i="26"/>
  <c r="C66" i="26"/>
  <c r="B66" i="26"/>
  <c r="F81" i="26"/>
  <c r="E81" i="26"/>
  <c r="D81" i="26"/>
  <c r="C81" i="26"/>
  <c r="B81" i="26"/>
  <c r="F21" i="26"/>
  <c r="E21" i="26"/>
  <c r="D21" i="26"/>
  <c r="C21" i="26"/>
  <c r="B21" i="26"/>
  <c r="F69" i="26"/>
  <c r="E69" i="26"/>
  <c r="D69" i="26"/>
  <c r="C69" i="26"/>
  <c r="B69" i="26"/>
  <c r="F77" i="26"/>
  <c r="E77" i="26"/>
  <c r="D77" i="26"/>
  <c r="C77" i="26"/>
  <c r="B77" i="26"/>
  <c r="F7" i="26"/>
  <c r="E7" i="26"/>
  <c r="D7" i="26"/>
  <c r="C7" i="26"/>
  <c r="B7" i="26"/>
  <c r="F64" i="26"/>
  <c r="E64" i="26"/>
  <c r="D64" i="26"/>
  <c r="C64" i="26"/>
  <c r="B64" i="26"/>
  <c r="F73" i="26"/>
  <c r="E73" i="26"/>
  <c r="D73" i="26"/>
  <c r="C73" i="26"/>
  <c r="B73" i="26"/>
  <c r="F74" i="26"/>
  <c r="E74" i="26"/>
  <c r="D74" i="26"/>
  <c r="C74" i="26"/>
  <c r="B74" i="26"/>
  <c r="F72" i="26"/>
  <c r="E72" i="26"/>
  <c r="D72" i="26"/>
  <c r="C72" i="26"/>
  <c r="B72" i="26"/>
  <c r="F83" i="26"/>
  <c r="E83" i="26"/>
  <c r="D83" i="26"/>
  <c r="C83" i="26"/>
  <c r="B83" i="26"/>
  <c r="F84" i="26"/>
  <c r="E84" i="26"/>
  <c r="D84" i="26"/>
  <c r="C84" i="26"/>
  <c r="B84" i="26"/>
  <c r="F63" i="26"/>
  <c r="E63" i="26"/>
  <c r="D63" i="26"/>
  <c r="C63" i="26"/>
  <c r="B63" i="26"/>
  <c r="F76" i="26"/>
  <c r="E76" i="26"/>
  <c r="D76" i="26"/>
  <c r="C76" i="26"/>
  <c r="B76" i="26"/>
  <c r="F43" i="26"/>
  <c r="E43" i="26"/>
  <c r="D43" i="26"/>
  <c r="C43" i="26"/>
  <c r="B43" i="26"/>
  <c r="F75" i="26"/>
  <c r="E75" i="26"/>
  <c r="D75" i="26"/>
  <c r="C75" i="26"/>
  <c r="B75" i="26"/>
  <c r="F67" i="26"/>
  <c r="E67" i="26"/>
  <c r="D67" i="26"/>
  <c r="C67" i="26"/>
  <c r="B67" i="26"/>
  <c r="F48" i="26"/>
  <c r="E48" i="26"/>
  <c r="D48" i="26"/>
  <c r="C48" i="26"/>
  <c r="B48" i="26"/>
  <c r="F85" i="26"/>
  <c r="E85" i="26"/>
  <c r="D85" i="26"/>
  <c r="C85" i="26"/>
  <c r="B85" i="26"/>
  <c r="F14" i="26"/>
  <c r="E14" i="26"/>
  <c r="D14" i="26"/>
  <c r="C14" i="26"/>
  <c r="B14" i="26"/>
  <c r="F68" i="26"/>
  <c r="E68" i="26"/>
  <c r="D68" i="26"/>
  <c r="C68" i="26"/>
  <c r="B68" i="26"/>
  <c r="F11" i="26"/>
  <c r="E11" i="26"/>
  <c r="D11" i="26"/>
  <c r="C11" i="26"/>
  <c r="B11" i="26"/>
  <c r="F10" i="26"/>
  <c r="E10" i="26"/>
  <c r="D10" i="26"/>
  <c r="C10" i="26"/>
  <c r="B10" i="26"/>
  <c r="F61" i="26"/>
  <c r="E61" i="26"/>
  <c r="D61" i="26"/>
  <c r="C61" i="26"/>
  <c r="B61" i="26"/>
  <c r="F13" i="26"/>
  <c r="E13" i="26"/>
  <c r="D13" i="26"/>
  <c r="C13" i="26"/>
  <c r="B13" i="26"/>
  <c r="F8" i="26"/>
  <c r="E8" i="26"/>
  <c r="D8" i="26"/>
  <c r="C8" i="26"/>
  <c r="B8" i="26"/>
  <c r="F9" i="26"/>
  <c r="E9" i="26"/>
  <c r="D9" i="26"/>
  <c r="C9" i="26"/>
  <c r="B9" i="26"/>
  <c r="F16" i="26"/>
  <c r="E16" i="26"/>
  <c r="D16" i="26"/>
  <c r="C16" i="26"/>
  <c r="B16" i="26"/>
  <c r="F17" i="26"/>
  <c r="E17" i="26"/>
  <c r="D17" i="26"/>
  <c r="C17" i="26"/>
  <c r="B17" i="26"/>
  <c r="F15" i="26"/>
  <c r="E15" i="26"/>
  <c r="D15" i="26"/>
  <c r="C15" i="26"/>
  <c r="B15" i="26"/>
  <c r="F20" i="26"/>
  <c r="E20" i="26"/>
  <c r="D20" i="26"/>
  <c r="C20" i="26"/>
  <c r="B20" i="26"/>
  <c r="F18" i="26"/>
  <c r="E18" i="26"/>
  <c r="D18" i="26"/>
  <c r="C18" i="26"/>
  <c r="B18" i="26"/>
  <c r="F12" i="26"/>
  <c r="E12" i="26"/>
  <c r="D12" i="26"/>
  <c r="C12" i="26"/>
  <c r="B12" i="26"/>
  <c r="F19" i="26"/>
  <c r="E19" i="26"/>
  <c r="D19" i="26"/>
  <c r="C19" i="26"/>
  <c r="B19" i="26"/>
  <c r="F23" i="26"/>
  <c r="E23" i="26"/>
  <c r="D23" i="26"/>
  <c r="C23" i="26"/>
  <c r="B23" i="26"/>
  <c r="F25" i="26"/>
  <c r="E25" i="26"/>
  <c r="D25" i="26"/>
  <c r="C25" i="26"/>
  <c r="B25" i="26"/>
  <c r="F92" i="26"/>
  <c r="E92" i="26"/>
  <c r="D92" i="26"/>
  <c r="C92" i="26"/>
  <c r="B92" i="26"/>
  <c r="F22" i="26"/>
  <c r="E22" i="26"/>
  <c r="D22" i="26"/>
  <c r="C22" i="26"/>
  <c r="B22" i="26"/>
  <c r="F27" i="26"/>
  <c r="E27" i="26"/>
  <c r="D27" i="26"/>
  <c r="C27" i="26"/>
  <c r="B27" i="26"/>
  <c r="F93" i="26"/>
  <c r="E93" i="26"/>
  <c r="D93" i="26"/>
  <c r="C93" i="26"/>
  <c r="B93" i="26"/>
  <c r="F24" i="26"/>
  <c r="E24" i="26"/>
  <c r="D24" i="26"/>
  <c r="C24" i="26"/>
  <c r="B24" i="26"/>
  <c r="F30" i="26"/>
  <c r="E30" i="26"/>
  <c r="D30" i="26"/>
  <c r="C30" i="26"/>
  <c r="B30" i="26"/>
  <c r="F71" i="26"/>
  <c r="E71" i="26"/>
  <c r="D71" i="26"/>
  <c r="C71" i="26"/>
  <c r="B71" i="26"/>
  <c r="F70" i="26"/>
  <c r="E70" i="26"/>
  <c r="D70" i="26"/>
  <c r="C70" i="26"/>
  <c r="B70" i="26"/>
  <c r="F31" i="26"/>
  <c r="E31" i="26"/>
  <c r="D31" i="26"/>
  <c r="C31" i="26"/>
  <c r="B31" i="26"/>
  <c r="F96" i="26"/>
  <c r="E96" i="26"/>
  <c r="D96" i="26"/>
  <c r="C96" i="26"/>
  <c r="B96" i="26"/>
  <c r="F33" i="26"/>
  <c r="E33" i="26"/>
  <c r="D33" i="26"/>
  <c r="C33" i="26"/>
  <c r="B33" i="26"/>
  <c r="F88" i="26"/>
  <c r="E88" i="26"/>
  <c r="D88" i="26"/>
  <c r="C88" i="26"/>
  <c r="B88" i="26"/>
  <c r="F28" i="26"/>
  <c r="E28" i="26"/>
  <c r="D28" i="26"/>
  <c r="C28" i="26"/>
  <c r="B28" i="26"/>
  <c r="C101" i="26" l="1"/>
  <c r="D101" i="26"/>
  <c r="B101" i="26"/>
  <c r="E101" i="26"/>
  <c r="F101" i="26"/>
  <c r="F11" i="24" l="1"/>
  <c r="F17" i="24"/>
  <c r="D4" i="24"/>
  <c r="G4" i="24" s="1"/>
  <c r="G5" i="24"/>
  <c r="D6" i="24"/>
  <c r="G6" i="24" s="1"/>
  <c r="D7" i="24"/>
  <c r="G7" i="24" s="1"/>
  <c r="D8" i="24"/>
  <c r="G8" i="24" s="1"/>
  <c r="D9" i="24"/>
  <c r="G9" i="24" s="1"/>
  <c r="D10" i="24"/>
  <c r="G10" i="24" s="1"/>
  <c r="D12" i="24"/>
  <c r="G12" i="24" s="1"/>
  <c r="D13" i="24"/>
  <c r="G13" i="24" s="1"/>
  <c r="D14" i="24"/>
  <c r="G14" i="24" s="1"/>
  <c r="D15" i="24"/>
  <c r="G15" i="24" s="1"/>
  <c r="D16" i="24"/>
  <c r="G16" i="24" s="1"/>
  <c r="D18" i="24"/>
  <c r="G18" i="24" s="1"/>
  <c r="D19" i="24"/>
  <c r="G19" i="24" s="1"/>
  <c r="D20" i="24"/>
  <c r="G20" i="24" s="1"/>
  <c r="D21" i="24"/>
  <c r="G21" i="24" s="1"/>
  <c r="D22" i="24"/>
  <c r="G22" i="24" s="1"/>
  <c r="D23" i="24"/>
  <c r="G23" i="24" s="1"/>
  <c r="D24" i="24"/>
  <c r="G24" i="24" s="1"/>
  <c r="D25" i="24"/>
  <c r="G25" i="24" s="1"/>
  <c r="D26" i="24"/>
  <c r="G26" i="24" s="1"/>
  <c r="D27" i="24"/>
  <c r="G27" i="24" s="1"/>
  <c r="D28" i="24"/>
  <c r="G28" i="24" s="1"/>
  <c r="D29" i="24"/>
  <c r="G29" i="24" s="1"/>
  <c r="D30" i="24"/>
  <c r="G30" i="24" s="1"/>
  <c r="D31" i="24"/>
  <c r="G31" i="24" s="1"/>
  <c r="C31" i="24"/>
  <c r="F31" i="24" s="1"/>
  <c r="C30" i="24"/>
  <c r="F30" i="24" s="1"/>
  <c r="C29" i="24"/>
  <c r="F29" i="24" s="1"/>
  <c r="C28" i="24"/>
  <c r="F28" i="24" s="1"/>
  <c r="C27" i="24"/>
  <c r="F27" i="24" s="1"/>
  <c r="C26" i="24"/>
  <c r="F26" i="24" s="1"/>
  <c r="C25" i="24"/>
  <c r="E25" i="24" s="1"/>
  <c r="C24" i="24"/>
  <c r="F24" i="24" s="1"/>
  <c r="C23" i="24"/>
  <c r="F23" i="24" s="1"/>
  <c r="C22" i="24"/>
  <c r="E22" i="24" s="1"/>
  <c r="F22" i="24" s="1"/>
  <c r="C21" i="24"/>
  <c r="F21" i="24" s="1"/>
  <c r="C20" i="24"/>
  <c r="F20" i="24" s="1"/>
  <c r="C19" i="24"/>
  <c r="F19" i="24" s="1"/>
  <c r="C18" i="24"/>
  <c r="F18" i="24" s="1"/>
  <c r="C16" i="24"/>
  <c r="E16" i="24" s="1"/>
  <c r="C15" i="24"/>
  <c r="E15" i="24" s="1"/>
  <c r="C14" i="24"/>
  <c r="F14" i="24" s="1"/>
  <c r="C13" i="24"/>
  <c r="E13" i="24" s="1"/>
  <c r="F13" i="24" s="1"/>
  <c r="C12" i="24"/>
  <c r="F12" i="24" s="1"/>
  <c r="C10" i="24"/>
  <c r="F10" i="24" s="1"/>
  <c r="C9" i="24"/>
  <c r="F9" i="24" s="1"/>
  <c r="C8" i="24"/>
  <c r="F8" i="24" s="1"/>
  <c r="C7" i="24"/>
  <c r="F7" i="24" s="1"/>
  <c r="C6" i="24"/>
  <c r="F6" i="24" s="1"/>
  <c r="E5" i="24"/>
  <c r="F5" i="24" s="1"/>
  <c r="C4" i="24"/>
  <c r="F4" i="24" s="1"/>
  <c r="D33" i="24" l="1"/>
  <c r="E33" i="24"/>
  <c r="L27" i="32" s="1"/>
  <c r="F25" i="24"/>
  <c r="F16" i="24"/>
  <c r="F15" i="24"/>
  <c r="G33" i="24"/>
  <c r="S28" i="32" s="1"/>
  <c r="T31" i="32" s="1"/>
  <c r="T34" i="32" s="1"/>
  <c r="T37" i="32" s="1"/>
  <c r="C10" i="31" s="1"/>
  <c r="C33" i="24"/>
  <c r="K28" i="32" s="1"/>
  <c r="D128" i="22"/>
  <c r="D127" i="22"/>
  <c r="D126" i="22"/>
  <c r="D125" i="22"/>
  <c r="D124" i="22"/>
  <c r="D123" i="22"/>
  <c r="D122" i="22"/>
  <c r="D121" i="22"/>
  <c r="D120" i="22"/>
  <c r="D119" i="22"/>
  <c r="D118" i="22"/>
  <c r="D117" i="22"/>
  <c r="D116" i="22"/>
  <c r="D115" i="22"/>
  <c r="D114" i="22"/>
  <c r="D113" i="22"/>
  <c r="D112" i="22"/>
  <c r="D111" i="22"/>
  <c r="D110" i="22"/>
  <c r="D109" i="22"/>
  <c r="D108" i="22"/>
  <c r="D107" i="22"/>
  <c r="D106" i="22"/>
  <c r="D105" i="22"/>
  <c r="D104" i="22"/>
  <c r="D103" i="22"/>
  <c r="D101" i="22"/>
  <c r="D99" i="22"/>
  <c r="D97" i="22"/>
  <c r="D96" i="22"/>
  <c r="D95" i="22"/>
  <c r="D94" i="22"/>
  <c r="D93" i="22"/>
  <c r="D92" i="22"/>
  <c r="D91" i="22"/>
  <c r="D90" i="22"/>
  <c r="D89" i="22"/>
  <c r="D88" i="22"/>
  <c r="D87" i="22"/>
  <c r="D86" i="22"/>
  <c r="D85" i="22"/>
  <c r="M32" i="22" s="1"/>
  <c r="D84" i="22"/>
  <c r="D83" i="22"/>
  <c r="D82" i="22"/>
  <c r="D81" i="22"/>
  <c r="D80" i="22"/>
  <c r="D79" i="22"/>
  <c r="D78" i="22"/>
  <c r="D77" i="22"/>
  <c r="D76" i="22"/>
  <c r="D75" i="22"/>
  <c r="D74" i="22"/>
  <c r="D73" i="22"/>
  <c r="D72" i="22"/>
  <c r="D71" i="22"/>
  <c r="D70" i="22"/>
  <c r="D69" i="22"/>
  <c r="D68" i="22"/>
  <c r="D67" i="22"/>
  <c r="D66" i="22"/>
  <c r="D65" i="22"/>
  <c r="D64" i="22"/>
  <c r="D63" i="22"/>
  <c r="D62" i="22"/>
  <c r="D61" i="22"/>
  <c r="D60" i="22"/>
  <c r="D59" i="22"/>
  <c r="D58" i="22"/>
  <c r="D57" i="22"/>
  <c r="D56" i="22"/>
  <c r="D55" i="22"/>
  <c r="D54" i="22"/>
  <c r="D53" i="22"/>
  <c r="D52" i="22"/>
  <c r="D50" i="22"/>
  <c r="D48" i="22"/>
  <c r="D47" i="22"/>
  <c r="D46" i="22"/>
  <c r="D44" i="22"/>
  <c r="D43" i="22"/>
  <c r="D42" i="22"/>
  <c r="D41" i="22"/>
  <c r="D40" i="22"/>
  <c r="D39" i="22"/>
  <c r="D38" i="22"/>
  <c r="D37" i="22"/>
  <c r="D36" i="22"/>
  <c r="D33" i="22"/>
  <c r="D32" i="22"/>
  <c r="D31" i="22"/>
  <c r="D29" i="22"/>
  <c r="D28" i="22"/>
  <c r="D27" i="22"/>
  <c r="D26" i="22"/>
  <c r="D25" i="22"/>
  <c r="D24" i="22"/>
  <c r="D23" i="22"/>
  <c r="D22" i="22"/>
  <c r="D21" i="22"/>
  <c r="D20" i="22"/>
  <c r="D19" i="22"/>
  <c r="D18" i="22"/>
  <c r="D17" i="22"/>
  <c r="D16" i="22"/>
  <c r="D14" i="22"/>
  <c r="D13" i="22"/>
  <c r="D11" i="22"/>
  <c r="D10" i="22"/>
  <c r="D8" i="22"/>
  <c r="D7" i="22"/>
  <c r="D6" i="22"/>
  <c r="D5" i="22"/>
  <c r="D4" i="22"/>
  <c r="D3" i="22"/>
  <c r="C99" i="22"/>
  <c r="C128" i="22"/>
  <c r="C127" i="22"/>
  <c r="C126" i="22"/>
  <c r="C125" i="22"/>
  <c r="C124" i="22"/>
  <c r="C123" i="22"/>
  <c r="C122" i="22"/>
  <c r="C121" i="22"/>
  <c r="C120" i="22"/>
  <c r="C119" i="22"/>
  <c r="C118" i="22"/>
  <c r="C117" i="22"/>
  <c r="C116" i="22"/>
  <c r="C115" i="22"/>
  <c r="C114" i="22"/>
  <c r="C113" i="22"/>
  <c r="C112" i="22"/>
  <c r="C111" i="22"/>
  <c r="C110" i="22"/>
  <c r="C109" i="22"/>
  <c r="C108" i="22"/>
  <c r="C107" i="22"/>
  <c r="C106" i="22"/>
  <c r="C105" i="22"/>
  <c r="C104" i="22"/>
  <c r="C103" i="22"/>
  <c r="C101" i="22"/>
  <c r="C97" i="22"/>
  <c r="C96" i="22"/>
  <c r="C95" i="22"/>
  <c r="C94" i="22"/>
  <c r="C93" i="22"/>
  <c r="C92" i="22"/>
  <c r="C91" i="22"/>
  <c r="C90" i="22"/>
  <c r="C89" i="22"/>
  <c r="C88" i="22"/>
  <c r="C87" i="22"/>
  <c r="C86" i="22"/>
  <c r="C85" i="22"/>
  <c r="C84" i="22"/>
  <c r="C83" i="22"/>
  <c r="C82" i="22"/>
  <c r="C80" i="22"/>
  <c r="C79" i="22"/>
  <c r="C78" i="22"/>
  <c r="C77" i="22"/>
  <c r="C76" i="22"/>
  <c r="C75" i="22"/>
  <c r="C74" i="22"/>
  <c r="C73" i="22"/>
  <c r="C72" i="22"/>
  <c r="C71" i="22"/>
  <c r="C70" i="22"/>
  <c r="C69" i="22"/>
  <c r="C68" i="22"/>
  <c r="C67" i="22"/>
  <c r="C66" i="22"/>
  <c r="C65" i="22"/>
  <c r="C64" i="22"/>
  <c r="C63" i="22"/>
  <c r="C62" i="22"/>
  <c r="C61" i="22"/>
  <c r="C60" i="22"/>
  <c r="C59" i="22"/>
  <c r="C58" i="22"/>
  <c r="C57" i="22"/>
  <c r="C56" i="22"/>
  <c r="C55" i="22"/>
  <c r="C54" i="22"/>
  <c r="C53" i="22"/>
  <c r="C52" i="22"/>
  <c r="C50" i="22"/>
  <c r="C48" i="22"/>
  <c r="C47" i="22"/>
  <c r="C46" i="22"/>
  <c r="C44" i="22"/>
  <c r="C43" i="22"/>
  <c r="C42" i="22"/>
  <c r="C41" i="22"/>
  <c r="C40" i="22"/>
  <c r="C39" i="22"/>
  <c r="C38" i="22"/>
  <c r="C37" i="22"/>
  <c r="C36" i="22"/>
  <c r="C33" i="22"/>
  <c r="C32" i="22"/>
  <c r="C31" i="22"/>
  <c r="C29" i="22"/>
  <c r="C28" i="22"/>
  <c r="C27" i="22"/>
  <c r="C26" i="22"/>
  <c r="C25" i="22"/>
  <c r="C24" i="22"/>
  <c r="C23" i="22"/>
  <c r="C22" i="22"/>
  <c r="C21" i="22"/>
  <c r="C20" i="22"/>
  <c r="C19" i="22"/>
  <c r="C18" i="22"/>
  <c r="C17" i="22"/>
  <c r="C16" i="22"/>
  <c r="C14" i="22"/>
  <c r="C13" i="22"/>
  <c r="C10" i="22"/>
  <c r="C8" i="22"/>
  <c r="C7" i="22"/>
  <c r="C6" i="22"/>
  <c r="C5" i="22"/>
  <c r="C4" i="22"/>
  <c r="C3" i="22"/>
  <c r="L95" i="23"/>
  <c r="L93" i="23"/>
  <c r="K93" i="23"/>
  <c r="K95" i="23"/>
  <c r="L32" i="22" l="1"/>
  <c r="M6" i="22"/>
  <c r="L6" i="22"/>
  <c r="M21" i="22"/>
  <c r="L21" i="22"/>
  <c r="G35" i="24"/>
  <c r="F33" i="24"/>
  <c r="P28" i="32" s="1"/>
  <c r="F4" i="22"/>
  <c r="F5" i="22"/>
  <c r="F6" i="22"/>
  <c r="F7" i="22"/>
  <c r="F8" i="22"/>
  <c r="F10" i="22"/>
  <c r="F11" i="22"/>
  <c r="F12" i="22"/>
  <c r="F13" i="22"/>
  <c r="F14" i="22"/>
  <c r="F15" i="22"/>
  <c r="F16" i="22"/>
  <c r="F17" i="22"/>
  <c r="F18" i="22"/>
  <c r="F19" i="22"/>
  <c r="F20" i="22"/>
  <c r="F21" i="22"/>
  <c r="F22" i="22"/>
  <c r="F23" i="22"/>
  <c r="F24" i="22"/>
  <c r="F25" i="22"/>
  <c r="F26" i="22"/>
  <c r="F27" i="22"/>
  <c r="F28" i="22"/>
  <c r="F29" i="22"/>
  <c r="F30" i="22"/>
  <c r="F31" i="22"/>
  <c r="F32" i="22"/>
  <c r="F33" i="22"/>
  <c r="F34" i="22"/>
  <c r="F36" i="22"/>
  <c r="F37" i="22"/>
  <c r="F38" i="22"/>
  <c r="F39" i="22"/>
  <c r="F40" i="22"/>
  <c r="F41" i="22"/>
  <c r="F42" i="22"/>
  <c r="F43" i="22"/>
  <c r="F44" i="22"/>
  <c r="F46" i="22"/>
  <c r="F47" i="22"/>
  <c r="F48" i="22"/>
  <c r="F50" i="22"/>
  <c r="F52" i="22"/>
  <c r="F53" i="22"/>
  <c r="F54" i="22"/>
  <c r="F55" i="22"/>
  <c r="F56" i="22"/>
  <c r="F57" i="22"/>
  <c r="F58" i="22"/>
  <c r="F59" i="22"/>
  <c r="F60" i="22"/>
  <c r="F61" i="22"/>
  <c r="F62" i="22"/>
  <c r="F63" i="22"/>
  <c r="F64" i="22"/>
  <c r="F65" i="22"/>
  <c r="F66" i="22"/>
  <c r="F67" i="22"/>
  <c r="F68" i="22"/>
  <c r="F69" i="22"/>
  <c r="F70" i="22"/>
  <c r="F71" i="22"/>
  <c r="F72" i="22"/>
  <c r="F73" i="22"/>
  <c r="F74" i="22"/>
  <c r="F75" i="22"/>
  <c r="F76" i="22"/>
  <c r="F77" i="22"/>
  <c r="F78" i="22"/>
  <c r="F79" i="22"/>
  <c r="F80" i="22"/>
  <c r="F81" i="22"/>
  <c r="F82" i="22"/>
  <c r="F83" i="22"/>
  <c r="F84" i="22"/>
  <c r="F85" i="22"/>
  <c r="F86" i="22"/>
  <c r="F87" i="22"/>
  <c r="F88" i="22"/>
  <c r="F89" i="22"/>
  <c r="F90" i="22"/>
  <c r="F91" i="22"/>
  <c r="F92" i="22"/>
  <c r="F93" i="22"/>
  <c r="F94" i="22"/>
  <c r="F95" i="22"/>
  <c r="F96" i="22"/>
  <c r="F97" i="22"/>
  <c r="F98" i="22"/>
  <c r="F99" i="22"/>
  <c r="F100" i="22"/>
  <c r="F101" i="22"/>
  <c r="F102" i="22"/>
  <c r="F103" i="22"/>
  <c r="F104" i="22"/>
  <c r="F105" i="22"/>
  <c r="F106" i="22"/>
  <c r="F107" i="22"/>
  <c r="F108" i="22"/>
  <c r="F109" i="22"/>
  <c r="F110" i="22"/>
  <c r="F111" i="22"/>
  <c r="F112" i="22"/>
  <c r="F113" i="22"/>
  <c r="F114" i="22"/>
  <c r="F115" i="22"/>
  <c r="F116" i="22"/>
  <c r="F117" i="22"/>
  <c r="F118" i="22"/>
  <c r="F119" i="22"/>
  <c r="F120" i="22"/>
  <c r="F121" i="22"/>
  <c r="F122" i="22"/>
  <c r="F123" i="22"/>
  <c r="F124" i="22"/>
  <c r="F125" i="22"/>
  <c r="F126" i="22"/>
  <c r="F127" i="22"/>
  <c r="F128" i="22"/>
  <c r="F3" i="22"/>
  <c r="O32" i="22" l="1"/>
  <c r="O6" i="22"/>
  <c r="O21" i="22"/>
  <c r="G121" i="22"/>
  <c r="G99" i="22"/>
  <c r="K41" i="22"/>
  <c r="H355" i="20" s="1"/>
  <c r="L41" i="22"/>
  <c r="M41" i="22"/>
  <c r="N41" i="22"/>
  <c r="O41" i="22"/>
  <c r="L13" i="23" l="1"/>
  <c r="L15" i="23"/>
  <c r="L19" i="23"/>
  <c r="L21" i="23"/>
  <c r="L107" i="23"/>
  <c r="L41" i="23"/>
  <c r="L111" i="23"/>
  <c r="L109" i="23"/>
  <c r="L105" i="23"/>
  <c r="L61" i="23"/>
  <c r="L96" i="23"/>
  <c r="L94" i="23"/>
  <c r="L59" i="23"/>
  <c r="L57" i="23"/>
  <c r="L44" i="23"/>
  <c r="L114" i="23" l="1"/>
  <c r="K13" i="23"/>
  <c r="K15" i="23"/>
  <c r="K19" i="23"/>
  <c r="K21" i="23"/>
  <c r="K107" i="23"/>
  <c r="K41" i="23"/>
  <c r="K111" i="23"/>
  <c r="K109" i="23"/>
  <c r="K105" i="23"/>
  <c r="K61" i="23"/>
  <c r="K96" i="23"/>
  <c r="K94" i="23"/>
  <c r="K59" i="23"/>
  <c r="K57" i="23"/>
  <c r="L14" i="23"/>
  <c r="K14" i="23"/>
  <c r="L12" i="23"/>
  <c r="K12" i="23"/>
  <c r="L11" i="23"/>
  <c r="K11" i="23"/>
  <c r="L20" i="23"/>
  <c r="K20" i="23"/>
  <c r="L18" i="23"/>
  <c r="K18" i="23"/>
  <c r="L47" i="23"/>
  <c r="K47" i="23"/>
  <c r="L46" i="23"/>
  <c r="K46" i="23"/>
  <c r="K44" i="23"/>
  <c r="L62" i="23"/>
  <c r="K62" i="23"/>
  <c r="L54" i="23"/>
  <c r="K54" i="23"/>
  <c r="L52" i="23"/>
  <c r="K52" i="23"/>
  <c r="L56" i="23"/>
  <c r="K56" i="23"/>
  <c r="L43" i="23"/>
  <c r="M43" i="23" s="1"/>
  <c r="K43" i="23"/>
  <c r="L90" i="23"/>
  <c r="K90" i="23"/>
  <c r="L67" i="23"/>
  <c r="K67" i="23"/>
  <c r="L81" i="23"/>
  <c r="K81" i="23"/>
  <c r="L77" i="23"/>
  <c r="K77" i="23"/>
  <c r="L78" i="23"/>
  <c r="K78" i="23"/>
  <c r="L74" i="23"/>
  <c r="L24" i="23"/>
  <c r="K74" i="23"/>
  <c r="K24" i="23"/>
  <c r="L91" i="23"/>
  <c r="K91" i="23"/>
  <c r="L80" i="23"/>
  <c r="K80" i="23"/>
  <c r="L79" i="23"/>
  <c r="K79" i="23"/>
  <c r="L4" i="23"/>
  <c r="K4" i="23"/>
  <c r="L40" i="23"/>
  <c r="K40" i="23"/>
  <c r="L97" i="23"/>
  <c r="L58" i="23"/>
  <c r="K97" i="23"/>
  <c r="K58" i="23"/>
  <c r="L113" i="23" l="1"/>
  <c r="K113" i="23"/>
  <c r="K114" i="23"/>
  <c r="R13" i="23"/>
  <c r="N13" i="23"/>
  <c r="O13" i="23" s="1"/>
  <c r="R15" i="23"/>
  <c r="N15" i="23"/>
  <c r="O15" i="23" s="1"/>
  <c r="R19" i="23"/>
  <c r="N19" i="23"/>
  <c r="O19" i="23" s="1"/>
  <c r="R21" i="23"/>
  <c r="M21" i="23"/>
  <c r="N21" i="23" s="1"/>
  <c r="O21" i="23" s="1"/>
  <c r="R107" i="23"/>
  <c r="N107" i="23"/>
  <c r="O107" i="23" s="1"/>
  <c r="R41" i="23"/>
  <c r="M41" i="23"/>
  <c r="N41" i="23" s="1"/>
  <c r="O41" i="23" s="1"/>
  <c r="R111" i="23"/>
  <c r="N111" i="23"/>
  <c r="R109" i="23"/>
  <c r="N109" i="23"/>
  <c r="O109" i="23" s="1"/>
  <c r="R105" i="23"/>
  <c r="N105" i="23"/>
  <c r="O105" i="23" s="1"/>
  <c r="R61" i="23"/>
  <c r="N61" i="23"/>
  <c r="O61" i="23" s="1"/>
  <c r="R98" i="23"/>
  <c r="N98" i="23"/>
  <c r="O98" i="23" s="1"/>
  <c r="R96" i="23"/>
  <c r="M96" i="23"/>
  <c r="R94" i="23"/>
  <c r="M94" i="23"/>
  <c r="N94" i="23" s="1"/>
  <c r="O94" i="23" s="1"/>
  <c r="R63" i="23"/>
  <c r="M63" i="23"/>
  <c r="N63" i="23" s="1"/>
  <c r="O63" i="23" s="1"/>
  <c r="R59" i="23"/>
  <c r="N59" i="23"/>
  <c r="O59" i="23" s="1"/>
  <c r="R57" i="23"/>
  <c r="N57" i="23"/>
  <c r="O57" i="23" s="1"/>
  <c r="R55" i="23"/>
  <c r="M55" i="23"/>
  <c r="N55" i="23" s="1"/>
  <c r="O55" i="23" s="1"/>
  <c r="R53" i="23"/>
  <c r="N53" i="23"/>
  <c r="O53" i="23" s="1"/>
  <c r="R102" i="23"/>
  <c r="N102" i="23"/>
  <c r="O102" i="23" s="1"/>
  <c r="R36" i="23"/>
  <c r="N36" i="23"/>
  <c r="O36" i="23" s="1"/>
  <c r="R35" i="23"/>
  <c r="N35" i="23"/>
  <c r="O35" i="23" s="1"/>
  <c r="R32" i="23"/>
  <c r="N32" i="23"/>
  <c r="O32" i="23" s="1"/>
  <c r="R66" i="23"/>
  <c r="M66" i="23"/>
  <c r="R99" i="23"/>
  <c r="N99" i="23"/>
  <c r="O99" i="23" s="1"/>
  <c r="R31" i="23"/>
  <c r="N31" i="23"/>
  <c r="O31" i="23" s="1"/>
  <c r="R92" i="23"/>
  <c r="M92" i="23"/>
  <c r="N92" i="23" s="1"/>
  <c r="O92" i="23" s="1"/>
  <c r="R70" i="23"/>
  <c r="M70" i="23"/>
  <c r="N70" i="23" s="1"/>
  <c r="O70" i="23" s="1"/>
  <c r="R29" i="23"/>
  <c r="N29" i="23"/>
  <c r="O29" i="23" s="1"/>
  <c r="R28" i="23"/>
  <c r="M28" i="23"/>
  <c r="N28" i="23" s="1"/>
  <c r="O28" i="23" s="1"/>
  <c r="R30" i="23"/>
  <c r="M30" i="23"/>
  <c r="N30" i="23" s="1"/>
  <c r="O30" i="23" s="1"/>
  <c r="R27" i="23"/>
  <c r="M27" i="23"/>
  <c r="N27" i="23" s="1"/>
  <c r="O27" i="23" s="1"/>
  <c r="R85" i="23"/>
  <c r="M85" i="23"/>
  <c r="N85" i="23" s="1"/>
  <c r="O85" i="23" s="1"/>
  <c r="R100" i="23"/>
  <c r="M100" i="23"/>
  <c r="N100" i="23" s="1"/>
  <c r="O100" i="23" s="1"/>
  <c r="M34" i="23"/>
  <c r="N34" i="23" s="1"/>
  <c r="O34" i="23" s="1"/>
  <c r="R75" i="23"/>
  <c r="M75" i="23"/>
  <c r="N75" i="23" s="1"/>
  <c r="O75" i="23" s="1"/>
  <c r="R106" i="23"/>
  <c r="N106" i="23"/>
  <c r="O106" i="23" s="1"/>
  <c r="R108" i="23"/>
  <c r="N108" i="23"/>
  <c r="O108" i="23" s="1"/>
  <c r="R110" i="23"/>
  <c r="N110" i="23"/>
  <c r="O110" i="23" s="1"/>
  <c r="R104" i="23"/>
  <c r="N104" i="23"/>
  <c r="O104" i="23" s="1"/>
  <c r="R64" i="23"/>
  <c r="M64" i="23"/>
  <c r="N64" i="23" s="1"/>
  <c r="O64" i="23" s="1"/>
  <c r="R49" i="23"/>
  <c r="N49" i="23"/>
  <c r="O49" i="23" s="1"/>
  <c r="R51" i="23"/>
  <c r="N51" i="23"/>
  <c r="O51" i="23" s="1"/>
  <c r="R68" i="23"/>
  <c r="N68" i="23"/>
  <c r="O68" i="23" s="1"/>
  <c r="R65" i="23"/>
  <c r="M65" i="23"/>
  <c r="N65" i="23" s="1"/>
  <c r="O65" i="23" s="1"/>
  <c r="R45" i="23"/>
  <c r="M45" i="23"/>
  <c r="N45" i="23" s="1"/>
  <c r="O45" i="23" s="1"/>
  <c r="R25" i="23"/>
  <c r="N25" i="23"/>
  <c r="O25" i="23" s="1"/>
  <c r="R101" i="23"/>
  <c r="M101" i="23"/>
  <c r="N101" i="23" s="1"/>
  <c r="O101" i="23" s="1"/>
  <c r="R76" i="23"/>
  <c r="M76" i="23"/>
  <c r="N76" i="23" s="1"/>
  <c r="O76" i="23" s="1"/>
  <c r="R50" i="23"/>
  <c r="M50" i="23"/>
  <c r="N50" i="23" s="1"/>
  <c r="O50" i="23" s="1"/>
  <c r="R5" i="23"/>
  <c r="N5" i="23"/>
  <c r="O5" i="23" s="1"/>
  <c r="R89" i="23"/>
  <c r="M89" i="23"/>
  <c r="N89" i="23" s="1"/>
  <c r="O89" i="23" s="1"/>
  <c r="R60" i="23"/>
  <c r="N60" i="23"/>
  <c r="O60" i="23" s="1"/>
  <c r="R69" i="23"/>
  <c r="N69" i="23"/>
  <c r="O69" i="23" s="1"/>
  <c r="R88" i="23"/>
  <c r="M88" i="23"/>
  <c r="N88" i="23" s="1"/>
  <c r="O88" i="23" s="1"/>
  <c r="R86" i="23"/>
  <c r="M86" i="23"/>
  <c r="N86" i="23" s="1"/>
  <c r="O86" i="23" s="1"/>
  <c r="R72" i="23"/>
  <c r="M72" i="23"/>
  <c r="N72" i="23" s="1"/>
  <c r="O72" i="23" s="1"/>
  <c r="R71" i="23"/>
  <c r="M71" i="23"/>
  <c r="N71" i="23" s="1"/>
  <c r="O71" i="23" s="1"/>
  <c r="R37" i="23"/>
  <c r="M37" i="23"/>
  <c r="N37" i="23" s="1"/>
  <c r="O37" i="23" s="1"/>
  <c r="R38" i="23"/>
  <c r="M38" i="23"/>
  <c r="N38" i="23" s="1"/>
  <c r="O38" i="23" s="1"/>
  <c r="R39" i="23"/>
  <c r="M39" i="23"/>
  <c r="N39" i="23" s="1"/>
  <c r="O39" i="23" s="1"/>
  <c r="R95" i="23"/>
  <c r="M95" i="23"/>
  <c r="N95" i="23" s="1"/>
  <c r="O95" i="23" s="1"/>
  <c r="R93" i="23"/>
  <c r="M93" i="23"/>
  <c r="N93" i="23" s="1"/>
  <c r="O93" i="23" s="1"/>
  <c r="R16" i="23"/>
  <c r="N16" i="23"/>
  <c r="O16" i="23" s="1"/>
  <c r="R1" i="23"/>
  <c r="N1" i="23"/>
  <c r="O1" i="23" s="1"/>
  <c r="R6" i="23"/>
  <c r="N6" i="23"/>
  <c r="O6" i="23" s="1"/>
  <c r="R22" i="23"/>
  <c r="M22" i="23"/>
  <c r="N22" i="23" s="1"/>
  <c r="O22" i="23" s="1"/>
  <c r="R10" i="23"/>
  <c r="N10" i="23"/>
  <c r="O10" i="23" s="1"/>
  <c r="R73" i="23"/>
  <c r="M73" i="23"/>
  <c r="N73" i="23" s="1"/>
  <c r="O73" i="23" s="1"/>
  <c r="R9" i="23"/>
  <c r="N9" i="23"/>
  <c r="O9" i="23" s="1"/>
  <c r="R14" i="23"/>
  <c r="N14" i="23"/>
  <c r="O14" i="23" s="1"/>
  <c r="R12" i="23"/>
  <c r="N12" i="23"/>
  <c r="O12" i="23" s="1"/>
  <c r="R11" i="23"/>
  <c r="N11" i="23"/>
  <c r="O11" i="23" s="1"/>
  <c r="R7" i="23"/>
  <c r="M7" i="23"/>
  <c r="N7" i="23" s="1"/>
  <c r="O7" i="23" s="1"/>
  <c r="R20" i="23"/>
  <c r="M20" i="23"/>
  <c r="N20" i="23" s="1"/>
  <c r="O20" i="23" s="1"/>
  <c r="R18" i="23"/>
  <c r="N18" i="23"/>
  <c r="O18" i="23" s="1"/>
  <c r="R47" i="23"/>
  <c r="M47" i="23"/>
  <c r="N47" i="23" s="1"/>
  <c r="O47" i="23" s="1"/>
  <c r="R46" i="23"/>
  <c r="N46" i="23"/>
  <c r="O46" i="23" s="1"/>
  <c r="R44" i="23"/>
  <c r="N44" i="23"/>
  <c r="O44" i="23" s="1"/>
  <c r="R62" i="23"/>
  <c r="M62" i="23"/>
  <c r="N62" i="23" s="1"/>
  <c r="O62" i="23" s="1"/>
  <c r="R54" i="23"/>
  <c r="M54" i="23"/>
  <c r="N54" i="23" s="1"/>
  <c r="O54" i="23" s="1"/>
  <c r="R52" i="23"/>
  <c r="N52" i="23"/>
  <c r="O52" i="23" s="1"/>
  <c r="R56" i="23"/>
  <c r="N56" i="23"/>
  <c r="O56" i="23" s="1"/>
  <c r="R43" i="23"/>
  <c r="N43" i="23"/>
  <c r="O43" i="23" s="1"/>
  <c r="R90" i="23"/>
  <c r="N90" i="23"/>
  <c r="O90" i="23" s="1"/>
  <c r="R67" i="23"/>
  <c r="N67" i="23"/>
  <c r="O67" i="23" s="1"/>
  <c r="R81" i="23"/>
  <c r="M81" i="23"/>
  <c r="N81" i="23" s="1"/>
  <c r="O81" i="23" s="1"/>
  <c r="R77" i="23"/>
  <c r="M77" i="23"/>
  <c r="N77" i="23" s="1"/>
  <c r="O77" i="23" s="1"/>
  <c r="R78" i="23"/>
  <c r="M78" i="23"/>
  <c r="N78" i="23" s="1"/>
  <c r="O78" i="23" s="1"/>
  <c r="R74" i="23"/>
  <c r="M74" i="23"/>
  <c r="N74" i="23" s="1"/>
  <c r="O74" i="23" s="1"/>
  <c r="R24" i="23"/>
  <c r="M24" i="23"/>
  <c r="N24" i="23" s="1"/>
  <c r="O24" i="23" s="1"/>
  <c r="R83" i="23"/>
  <c r="M83" i="23"/>
  <c r="N83" i="23" s="1"/>
  <c r="O83" i="23" s="1"/>
  <c r="R91" i="23"/>
  <c r="M91" i="23"/>
  <c r="N91" i="23" s="1"/>
  <c r="O91" i="23" s="1"/>
  <c r="R80" i="23"/>
  <c r="N80" i="23"/>
  <c r="O80" i="23" s="1"/>
  <c r="R84" i="23"/>
  <c r="M84" i="23"/>
  <c r="N84" i="23" s="1"/>
  <c r="O84" i="23" s="1"/>
  <c r="R79" i="23"/>
  <c r="N79" i="23"/>
  <c r="O79" i="23" s="1"/>
  <c r="R4" i="23"/>
  <c r="N4" i="23"/>
  <c r="O4" i="23" s="1"/>
  <c r="R40" i="23"/>
  <c r="M40" i="23"/>
  <c r="N40" i="23" s="1"/>
  <c r="O40" i="23" s="1"/>
  <c r="R97" i="23"/>
  <c r="N97" i="23"/>
  <c r="O97" i="23" s="1"/>
  <c r="R58" i="23"/>
  <c r="N58" i="23"/>
  <c r="O58" i="23" s="1"/>
  <c r="N96" i="23" l="1"/>
  <c r="O96" i="23" s="1"/>
  <c r="M114" i="23"/>
  <c r="O111" i="23"/>
  <c r="N66" i="23"/>
  <c r="M113" i="23"/>
  <c r="R34" i="23"/>
  <c r="N114" i="23" l="1"/>
  <c r="O66" i="23"/>
  <c r="O115" i="23" s="1"/>
  <c r="N113" i="23"/>
  <c r="H167" i="20"/>
  <c r="H175" i="20"/>
  <c r="C51" i="22" l="1"/>
  <c r="C138" i="22" s="1"/>
  <c r="N43" i="22"/>
  <c r="K43" i="22"/>
  <c r="H379" i="20" s="1"/>
  <c r="L42" i="22"/>
  <c r="M42" i="22"/>
  <c r="J366" i="20" s="1"/>
  <c r="N42" i="22"/>
  <c r="O42" i="22"/>
  <c r="K42" i="22"/>
  <c r="H366" i="20" s="1"/>
  <c r="J355" i="20"/>
  <c r="L40" i="22"/>
  <c r="M40" i="22"/>
  <c r="J343" i="20" s="1"/>
  <c r="N40" i="22"/>
  <c r="O40" i="22"/>
  <c r="K40" i="22"/>
  <c r="H343" i="20" s="1"/>
  <c r="L39" i="22"/>
  <c r="M39" i="22"/>
  <c r="J337" i="20" s="1"/>
  <c r="N39" i="22"/>
  <c r="O39" i="22"/>
  <c r="K39" i="22"/>
  <c r="H337" i="20" s="1"/>
  <c r="L38" i="22"/>
  <c r="M38" i="22"/>
  <c r="J329" i="20" s="1"/>
  <c r="N38" i="22"/>
  <c r="O38" i="22"/>
  <c r="K38" i="22"/>
  <c r="H329" i="20" s="1"/>
  <c r="L37" i="22"/>
  <c r="M37" i="22"/>
  <c r="J318" i="20" s="1"/>
  <c r="N37" i="22"/>
  <c r="O37" i="22"/>
  <c r="K37" i="22"/>
  <c r="H318" i="20" s="1"/>
  <c r="L36" i="22"/>
  <c r="M36" i="22"/>
  <c r="J312" i="20" s="1"/>
  <c r="N36" i="22"/>
  <c r="O36" i="22"/>
  <c r="K36" i="22"/>
  <c r="H312" i="20" s="1"/>
  <c r="L35" i="22"/>
  <c r="M35" i="22"/>
  <c r="J304" i="20" s="1"/>
  <c r="N35" i="22"/>
  <c r="O35" i="22"/>
  <c r="K35" i="22"/>
  <c r="H304" i="20" s="1"/>
  <c r="L33" i="22"/>
  <c r="M33" i="22"/>
  <c r="J295" i="20" s="1"/>
  <c r="N33" i="22"/>
  <c r="O33" i="22"/>
  <c r="K33" i="22"/>
  <c r="H295" i="20" s="1"/>
  <c r="J289" i="20"/>
  <c r="H289" i="20"/>
  <c r="L31" i="22"/>
  <c r="M31" i="22"/>
  <c r="J282" i="20" s="1"/>
  <c r="N31" i="22"/>
  <c r="O31" i="22"/>
  <c r="K31" i="22"/>
  <c r="H282" i="20" s="1"/>
  <c r="L30" i="22"/>
  <c r="M30" i="22"/>
  <c r="J274" i="20" s="1"/>
  <c r="N30" i="22"/>
  <c r="O30" i="22"/>
  <c r="K30" i="22"/>
  <c r="H274" i="20" s="1"/>
  <c r="L29" i="22"/>
  <c r="M29" i="22"/>
  <c r="J270" i="20" s="1"/>
  <c r="N29" i="22"/>
  <c r="O29" i="22"/>
  <c r="K29" i="22"/>
  <c r="H270" i="20" s="1"/>
  <c r="L28" i="22"/>
  <c r="M28" i="22"/>
  <c r="J264" i="20" s="1"/>
  <c r="N28" i="22"/>
  <c r="O28" i="22"/>
  <c r="K28" i="22"/>
  <c r="H264" i="20" s="1"/>
  <c r="L27" i="22"/>
  <c r="M27" i="22"/>
  <c r="J258" i="20" s="1"/>
  <c r="N27" i="22"/>
  <c r="O27" i="22"/>
  <c r="K27" i="22"/>
  <c r="H258" i="20" s="1"/>
  <c r="L26" i="22"/>
  <c r="M26" i="22"/>
  <c r="J252" i="20" s="1"/>
  <c r="N26" i="22"/>
  <c r="O26" i="22"/>
  <c r="K26" i="22"/>
  <c r="H252" i="20" s="1"/>
  <c r="L25" i="22"/>
  <c r="M25" i="22"/>
  <c r="J243" i="20" s="1"/>
  <c r="N25" i="22"/>
  <c r="O25" i="22"/>
  <c r="K25" i="22"/>
  <c r="H243" i="20" s="1"/>
  <c r="O24" i="22"/>
  <c r="L24" i="22"/>
  <c r="M24" i="22"/>
  <c r="J227" i="20" s="1"/>
  <c r="N24" i="22"/>
  <c r="K24" i="22"/>
  <c r="H227" i="20" s="1"/>
  <c r="L23" i="22"/>
  <c r="M23" i="22"/>
  <c r="J186" i="20" s="1"/>
  <c r="N23" i="22"/>
  <c r="O23" i="22"/>
  <c r="K23" i="22"/>
  <c r="H186" i="20" s="1"/>
  <c r="L22" i="22"/>
  <c r="M22" i="22"/>
  <c r="J176" i="20" s="1"/>
  <c r="N22" i="22"/>
  <c r="O22" i="22"/>
  <c r="K22" i="22"/>
  <c r="H176" i="20" s="1"/>
  <c r="J168" i="20"/>
  <c r="H168" i="20"/>
  <c r="L20" i="22"/>
  <c r="M20" i="22"/>
  <c r="J158" i="20" s="1"/>
  <c r="N20" i="22"/>
  <c r="O20" i="22"/>
  <c r="K20" i="22"/>
  <c r="H158" i="20" s="1"/>
  <c r="L19" i="22"/>
  <c r="M19" i="22"/>
  <c r="J151" i="20" s="1"/>
  <c r="N19" i="22"/>
  <c r="O19" i="22"/>
  <c r="K19" i="22"/>
  <c r="H151" i="20" s="1"/>
  <c r="L18" i="22"/>
  <c r="M18" i="22"/>
  <c r="J143" i="20" s="1"/>
  <c r="N18" i="22"/>
  <c r="O18" i="22"/>
  <c r="K18" i="22"/>
  <c r="L17" i="22"/>
  <c r="M17" i="22"/>
  <c r="J139" i="20" s="1"/>
  <c r="N17" i="22"/>
  <c r="O17" i="22"/>
  <c r="K17" i="22"/>
  <c r="H139" i="20" s="1"/>
  <c r="L16" i="22"/>
  <c r="M16" i="22"/>
  <c r="J133" i="20" s="1"/>
  <c r="N16" i="22"/>
  <c r="O16" i="22"/>
  <c r="K16" i="22"/>
  <c r="H133" i="20" s="1"/>
  <c r="L15" i="22"/>
  <c r="M15" i="22"/>
  <c r="J127" i="20" s="1"/>
  <c r="N15" i="22"/>
  <c r="O15" i="22"/>
  <c r="K15" i="22"/>
  <c r="H127" i="20" s="1"/>
  <c r="L14" i="22"/>
  <c r="M14" i="22"/>
  <c r="J119" i="20" s="1"/>
  <c r="N14" i="22"/>
  <c r="O14" i="22"/>
  <c r="K14" i="22"/>
  <c r="H119" i="20" s="1"/>
  <c r="L13" i="22"/>
  <c r="M13" i="22"/>
  <c r="J114" i="20" s="1"/>
  <c r="N13" i="22"/>
  <c r="O13" i="22"/>
  <c r="K13" i="22"/>
  <c r="H114" i="20" s="1"/>
  <c r="L12" i="22"/>
  <c r="M12" i="22"/>
  <c r="J106" i="20" s="1"/>
  <c r="N12" i="22"/>
  <c r="O12" i="22"/>
  <c r="K12" i="22"/>
  <c r="H106" i="20" s="1"/>
  <c r="L11" i="22"/>
  <c r="M11" i="22"/>
  <c r="J102" i="20" s="1"/>
  <c r="N11" i="22"/>
  <c r="O11" i="22"/>
  <c r="L9" i="22"/>
  <c r="M9" i="22"/>
  <c r="J90" i="20" s="1"/>
  <c r="N9" i="22"/>
  <c r="O9" i="22"/>
  <c r="K9" i="22"/>
  <c r="H90" i="20" s="1"/>
  <c r="L8" i="22"/>
  <c r="M8" i="22"/>
  <c r="J86" i="20" s="1"/>
  <c r="N8" i="22"/>
  <c r="O8" i="22"/>
  <c r="K8" i="22"/>
  <c r="H86" i="20" s="1"/>
  <c r="J79" i="20"/>
  <c r="L5" i="22"/>
  <c r="M5" i="22"/>
  <c r="J36" i="20" s="1"/>
  <c r="N5" i="22"/>
  <c r="O5" i="22"/>
  <c r="K5" i="22"/>
  <c r="H36" i="20" s="1"/>
  <c r="L4" i="22"/>
  <c r="M4" i="22"/>
  <c r="J24" i="20" s="1"/>
  <c r="N4" i="22"/>
  <c r="O4" i="22"/>
  <c r="K4" i="22"/>
  <c r="H24" i="20" s="1"/>
  <c r="N3" i="22"/>
  <c r="O3" i="22"/>
  <c r="M3" i="22"/>
  <c r="J15" i="20" s="1"/>
  <c r="L3" i="22"/>
  <c r="K3" i="22"/>
  <c r="H15" i="20" s="1"/>
  <c r="L43" i="22" l="1"/>
  <c r="J379" i="20"/>
  <c r="D51" i="22"/>
  <c r="D138" i="22" s="1"/>
  <c r="K376" i="20"/>
  <c r="K375" i="20"/>
  <c r="K374" i="20"/>
  <c r="K373" i="20"/>
  <c r="K372" i="20"/>
  <c r="K371" i="20"/>
  <c r="K370" i="20"/>
  <c r="K369" i="20"/>
  <c r="J376" i="20"/>
  <c r="J375" i="20"/>
  <c r="J374" i="20"/>
  <c r="J373" i="20"/>
  <c r="J372" i="20"/>
  <c r="J371" i="20"/>
  <c r="J370" i="20"/>
  <c r="J369" i="20"/>
  <c r="I376" i="20"/>
  <c r="I375" i="20"/>
  <c r="I374" i="20"/>
  <c r="I373" i="20"/>
  <c r="I372" i="20"/>
  <c r="I371" i="20"/>
  <c r="I370" i="20"/>
  <c r="I369" i="20"/>
  <c r="H376" i="20"/>
  <c r="H375" i="20"/>
  <c r="H374" i="20"/>
  <c r="H373" i="20"/>
  <c r="H372" i="20"/>
  <c r="H371" i="20"/>
  <c r="H370" i="20"/>
  <c r="H369" i="20"/>
  <c r="L362" i="20"/>
  <c r="L361" i="20"/>
  <c r="L359" i="20"/>
  <c r="L358" i="20"/>
  <c r="K362" i="20"/>
  <c r="K359" i="20"/>
  <c r="K358" i="20"/>
  <c r="J362" i="20"/>
  <c r="J361" i="20"/>
  <c r="J359" i="20"/>
  <c r="J358" i="20"/>
  <c r="I362" i="20"/>
  <c r="I361" i="20"/>
  <c r="I359" i="20"/>
  <c r="I358" i="20"/>
  <c r="H362" i="20"/>
  <c r="H361" i="20"/>
  <c r="F51" i="22" l="1"/>
  <c r="F138" i="22" s="1"/>
  <c r="M43" i="22"/>
  <c r="H359" i="20"/>
  <c r="H358" i="20"/>
  <c r="L352" i="20"/>
  <c r="L351" i="20"/>
  <c r="L350" i="20"/>
  <c r="K352" i="20"/>
  <c r="K351" i="20"/>
  <c r="K350" i="20"/>
  <c r="J352" i="20"/>
  <c r="J351" i="20"/>
  <c r="J350" i="20"/>
  <c r="I352" i="20"/>
  <c r="I351" i="20"/>
  <c r="I350" i="20"/>
  <c r="H352" i="20"/>
  <c r="H351" i="20"/>
  <c r="H350" i="20"/>
  <c r="L346" i="20"/>
  <c r="K347" i="20" s="1"/>
  <c r="K346" i="20"/>
  <c r="J346" i="20"/>
  <c r="I346" i="20"/>
  <c r="H346" i="20"/>
  <c r="L340" i="20"/>
  <c r="K340" i="20"/>
  <c r="J340" i="20"/>
  <c r="I340" i="20"/>
  <c r="H340" i="20"/>
  <c r="L333" i="20"/>
  <c r="L332" i="20"/>
  <c r="K333" i="20"/>
  <c r="K332" i="20"/>
  <c r="J333" i="20"/>
  <c r="J332" i="20"/>
  <c r="I333" i="20"/>
  <c r="I332" i="20"/>
  <c r="H333" i="20"/>
  <c r="H332" i="20"/>
  <c r="L325" i="20"/>
  <c r="L324" i="20"/>
  <c r="L323" i="20"/>
  <c r="L322" i="20"/>
  <c r="L321" i="20"/>
  <c r="K325" i="20"/>
  <c r="K324" i="20"/>
  <c r="K323" i="20"/>
  <c r="K322" i="20"/>
  <c r="K321" i="20"/>
  <c r="J325" i="20"/>
  <c r="J324" i="20"/>
  <c r="J323" i="20"/>
  <c r="J322" i="20"/>
  <c r="J321" i="20"/>
  <c r="I325" i="20"/>
  <c r="I324" i="20"/>
  <c r="I323" i="20"/>
  <c r="I322" i="20"/>
  <c r="I321" i="20"/>
  <c r="H325" i="20"/>
  <c r="H324" i="20"/>
  <c r="H323" i="20"/>
  <c r="H322" i="20"/>
  <c r="H321" i="20"/>
  <c r="L315" i="20"/>
  <c r="K315" i="20"/>
  <c r="J315" i="20"/>
  <c r="I315" i="20"/>
  <c r="H315" i="20"/>
  <c r="L308" i="20"/>
  <c r="K310" i="20" s="1"/>
  <c r="L307" i="20"/>
  <c r="K308" i="20"/>
  <c r="K307" i="20"/>
  <c r="J308" i="20"/>
  <c r="J307" i="20"/>
  <c r="I308" i="20"/>
  <c r="I307" i="20"/>
  <c r="H308" i="20"/>
  <c r="H307" i="20"/>
  <c r="L302" i="20"/>
  <c r="K302" i="20"/>
  <c r="J302" i="20"/>
  <c r="I302" i="20"/>
  <c r="H302" i="20"/>
  <c r="L299" i="20"/>
  <c r="L298" i="20"/>
  <c r="K299" i="20"/>
  <c r="K298" i="20"/>
  <c r="J299" i="20"/>
  <c r="J298" i="20"/>
  <c r="I299" i="20"/>
  <c r="I298" i="20"/>
  <c r="H299" i="20"/>
  <c r="H298" i="20"/>
  <c r="L292" i="20"/>
  <c r="K292" i="20"/>
  <c r="J292" i="20"/>
  <c r="I292" i="20"/>
  <c r="H292" i="20"/>
  <c r="L286" i="20"/>
  <c r="L285" i="20"/>
  <c r="K286" i="20"/>
  <c r="K285" i="20"/>
  <c r="J286" i="20"/>
  <c r="J285" i="20"/>
  <c r="I286" i="20"/>
  <c r="I285" i="20"/>
  <c r="H286" i="20"/>
  <c r="H285" i="20"/>
  <c r="L279" i="20"/>
  <c r="L278" i="20"/>
  <c r="L277" i="20"/>
  <c r="K279" i="20"/>
  <c r="K278" i="20"/>
  <c r="K277" i="20"/>
  <c r="J279" i="20"/>
  <c r="J278" i="20"/>
  <c r="J277" i="20"/>
  <c r="I279" i="20"/>
  <c r="I278" i="20"/>
  <c r="I277" i="20"/>
  <c r="H279" i="20"/>
  <c r="H278" i="20"/>
  <c r="H277" i="20"/>
  <c r="L273" i="20"/>
  <c r="K273" i="20"/>
  <c r="J273" i="20"/>
  <c r="I273" i="20"/>
  <c r="H273" i="20"/>
  <c r="L267" i="20"/>
  <c r="K267" i="20"/>
  <c r="J267" i="20"/>
  <c r="I267" i="20"/>
  <c r="H267" i="20"/>
  <c r="L261" i="20"/>
  <c r="K261" i="20"/>
  <c r="J261" i="20"/>
  <c r="I261" i="20"/>
  <c r="H261" i="20"/>
  <c r="L255" i="20"/>
  <c r="K255" i="20"/>
  <c r="J255" i="20"/>
  <c r="I255" i="20"/>
  <c r="H255" i="20"/>
  <c r="L249" i="20"/>
  <c r="L248" i="20"/>
  <c r="L247" i="20"/>
  <c r="L246" i="20"/>
  <c r="K249" i="20"/>
  <c r="K248" i="20"/>
  <c r="K247" i="20"/>
  <c r="K246" i="20"/>
  <c r="J249" i="20"/>
  <c r="J248" i="20"/>
  <c r="J247" i="20"/>
  <c r="J246" i="20"/>
  <c r="I249" i="20"/>
  <c r="I248" i="20"/>
  <c r="I247" i="20"/>
  <c r="I246" i="20"/>
  <c r="H249" i="20"/>
  <c r="H248" i="20"/>
  <c r="H247" i="20"/>
  <c r="H246" i="20"/>
  <c r="L240" i="20"/>
  <c r="L239" i="20"/>
  <c r="L238" i="20"/>
  <c r="L237" i="20"/>
  <c r="L236" i="20"/>
  <c r="L235" i="20"/>
  <c r="L234" i="20"/>
  <c r="L233" i="20"/>
  <c r="L232" i="20"/>
  <c r="L231" i="20"/>
  <c r="L230" i="20"/>
  <c r="K240" i="20"/>
  <c r="K239" i="20"/>
  <c r="K238" i="20"/>
  <c r="K237" i="20"/>
  <c r="K236" i="20"/>
  <c r="K235" i="20"/>
  <c r="K234" i="20"/>
  <c r="K233" i="20"/>
  <c r="K232" i="20"/>
  <c r="K231" i="20"/>
  <c r="K230" i="20"/>
  <c r="J240" i="20"/>
  <c r="J239" i="20"/>
  <c r="J238" i="20"/>
  <c r="J237" i="20"/>
  <c r="J236" i="20"/>
  <c r="J235" i="20"/>
  <c r="J234" i="20"/>
  <c r="J233" i="20"/>
  <c r="J232" i="20"/>
  <c r="J231" i="20"/>
  <c r="J230" i="20"/>
  <c r="I240" i="20"/>
  <c r="I239" i="20"/>
  <c r="I238" i="20"/>
  <c r="I237" i="20"/>
  <c r="I236" i="20"/>
  <c r="I235" i="20"/>
  <c r="I234" i="20"/>
  <c r="I233" i="20"/>
  <c r="I232" i="20"/>
  <c r="I231" i="20"/>
  <c r="I230" i="20"/>
  <c r="H240" i="20"/>
  <c r="H239" i="20"/>
  <c r="H238" i="20"/>
  <c r="H237" i="20"/>
  <c r="H236" i="20"/>
  <c r="H235" i="20"/>
  <c r="H234" i="20"/>
  <c r="H233" i="20"/>
  <c r="H232" i="20"/>
  <c r="H231" i="20"/>
  <c r="H230" i="20"/>
  <c r="L224" i="20"/>
  <c r="L223" i="20"/>
  <c r="L222" i="20"/>
  <c r="L221" i="20"/>
  <c r="L220" i="20"/>
  <c r="L219" i="20"/>
  <c r="L218" i="20"/>
  <c r="L217" i="20"/>
  <c r="L216" i="20"/>
  <c r="L215" i="20"/>
  <c r="L214" i="20"/>
  <c r="L213" i="20"/>
  <c r="L212" i="20"/>
  <c r="L211" i="20"/>
  <c r="L210" i="20"/>
  <c r="L209" i="20"/>
  <c r="L208" i="20"/>
  <c r="L207" i="20"/>
  <c r="L206" i="20"/>
  <c r="L205" i="20"/>
  <c r="L204" i="20"/>
  <c r="L203" i="20"/>
  <c r="L202" i="20"/>
  <c r="L201" i="20"/>
  <c r="L200" i="20"/>
  <c r="L199" i="20"/>
  <c r="L198" i="20"/>
  <c r="L197" i="20"/>
  <c r="L196" i="20"/>
  <c r="L195" i="20"/>
  <c r="L194" i="20"/>
  <c r="L193" i="20"/>
  <c r="L192" i="20"/>
  <c r="L191" i="20"/>
  <c r="L190" i="20"/>
  <c r="L189" i="20"/>
  <c r="K224" i="20"/>
  <c r="K223" i="20"/>
  <c r="K222" i="20"/>
  <c r="K221" i="20"/>
  <c r="K220" i="20"/>
  <c r="K219" i="20"/>
  <c r="K218" i="20"/>
  <c r="K217" i="20"/>
  <c r="K216" i="20"/>
  <c r="K215" i="20"/>
  <c r="K214" i="20"/>
  <c r="K213" i="20"/>
  <c r="K212" i="20"/>
  <c r="K211" i="20"/>
  <c r="K210" i="20"/>
  <c r="K209" i="20"/>
  <c r="K207" i="20"/>
  <c r="K208" i="20"/>
  <c r="K206" i="20"/>
  <c r="K205" i="20"/>
  <c r="K204" i="20"/>
  <c r="K203" i="20"/>
  <c r="K202" i="20"/>
  <c r="K201" i="20"/>
  <c r="K200" i="20"/>
  <c r="K199" i="20"/>
  <c r="K198" i="20"/>
  <c r="K197" i="20"/>
  <c r="K196" i="20"/>
  <c r="K195" i="20"/>
  <c r="K194" i="20"/>
  <c r="K193" i="20"/>
  <c r="K192" i="20"/>
  <c r="K191" i="20"/>
  <c r="K190" i="20"/>
  <c r="K189" i="20"/>
  <c r="J224" i="20"/>
  <c r="J223" i="20"/>
  <c r="J222" i="20"/>
  <c r="J221" i="20"/>
  <c r="J220" i="20"/>
  <c r="J219" i="20"/>
  <c r="J218" i="20"/>
  <c r="J217" i="20"/>
  <c r="J216" i="20"/>
  <c r="J215" i="20"/>
  <c r="J214" i="20"/>
  <c r="J213" i="20"/>
  <c r="J212" i="20"/>
  <c r="J211" i="20"/>
  <c r="J210" i="20"/>
  <c r="J209" i="20"/>
  <c r="J208" i="20"/>
  <c r="J207" i="20"/>
  <c r="J206" i="20"/>
  <c r="J205" i="20"/>
  <c r="J204" i="20"/>
  <c r="J203" i="20"/>
  <c r="J202" i="20"/>
  <c r="J201" i="20"/>
  <c r="J200" i="20"/>
  <c r="J199" i="20"/>
  <c r="J198" i="20"/>
  <c r="J197" i="20"/>
  <c r="J196" i="20"/>
  <c r="J195" i="20"/>
  <c r="J194" i="20"/>
  <c r="J193" i="20"/>
  <c r="J192" i="20"/>
  <c r="J191" i="20"/>
  <c r="J190" i="20"/>
  <c r="J189" i="20"/>
  <c r="I224" i="20"/>
  <c r="I223" i="20"/>
  <c r="I222" i="20"/>
  <c r="I221" i="20"/>
  <c r="I220" i="20"/>
  <c r="I219" i="20"/>
  <c r="I218" i="20"/>
  <c r="I217" i="20"/>
  <c r="I216" i="20"/>
  <c r="I215" i="20"/>
  <c r="I214" i="20"/>
  <c r="I213" i="20"/>
  <c r="I212" i="20"/>
  <c r="I211" i="20"/>
  <c r="I210" i="20"/>
  <c r="I209" i="20"/>
  <c r="I208" i="20"/>
  <c r="I207" i="20"/>
  <c r="I206" i="20"/>
  <c r="I205" i="20"/>
  <c r="I204" i="20"/>
  <c r="I203" i="20"/>
  <c r="I202" i="20"/>
  <c r="I201" i="20"/>
  <c r="I200" i="20"/>
  <c r="I199" i="20"/>
  <c r="I198" i="20"/>
  <c r="I197" i="20"/>
  <c r="I196" i="20"/>
  <c r="I195" i="20"/>
  <c r="I194" i="20"/>
  <c r="I193" i="20"/>
  <c r="I192" i="20"/>
  <c r="I191" i="20"/>
  <c r="I190" i="20"/>
  <c r="I189" i="20"/>
  <c r="O43" i="22" l="1"/>
  <c r="I241" i="20"/>
  <c r="H224" i="20"/>
  <c r="H223" i="20"/>
  <c r="H222" i="20"/>
  <c r="H221" i="20"/>
  <c r="H220" i="20"/>
  <c r="H219" i="20"/>
  <c r="H218" i="20"/>
  <c r="H217" i="20"/>
  <c r="H216" i="20"/>
  <c r="H215" i="20"/>
  <c r="H214" i="20"/>
  <c r="H213" i="20"/>
  <c r="H212" i="20"/>
  <c r="H211" i="20"/>
  <c r="H210" i="20"/>
  <c r="H209" i="20"/>
  <c r="H208" i="20"/>
  <c r="H207" i="20"/>
  <c r="H206" i="20"/>
  <c r="H205" i="20"/>
  <c r="H204" i="20"/>
  <c r="H203" i="20"/>
  <c r="H202" i="20"/>
  <c r="H201" i="20"/>
  <c r="H200" i="20"/>
  <c r="H199" i="20"/>
  <c r="H198" i="20"/>
  <c r="H197" i="20"/>
  <c r="H196" i="20"/>
  <c r="H195" i="20"/>
  <c r="H194" i="20"/>
  <c r="H193" i="20"/>
  <c r="H192" i="20"/>
  <c r="H191" i="20"/>
  <c r="H189" i="20"/>
  <c r="H190" i="20"/>
  <c r="L183" i="20"/>
  <c r="L182" i="20"/>
  <c r="L181" i="20"/>
  <c r="L180" i="20"/>
  <c r="L179" i="20"/>
  <c r="K183" i="20"/>
  <c r="K182" i="20"/>
  <c r="K181" i="20"/>
  <c r="K180" i="20"/>
  <c r="K179" i="20"/>
  <c r="J183" i="20"/>
  <c r="J182" i="20"/>
  <c r="J181" i="20"/>
  <c r="J180" i="20"/>
  <c r="J179" i="20"/>
  <c r="I183" i="20"/>
  <c r="I182" i="20"/>
  <c r="I181" i="20"/>
  <c r="I180" i="20"/>
  <c r="I179" i="20"/>
  <c r="H183" i="20"/>
  <c r="H182" i="20"/>
  <c r="H181" i="20"/>
  <c r="H180" i="20"/>
  <c r="H179" i="20"/>
  <c r="L172" i="20"/>
  <c r="L171" i="20"/>
  <c r="K172" i="20"/>
  <c r="K171" i="20"/>
  <c r="J172" i="20"/>
  <c r="J171" i="20"/>
  <c r="I172" i="20"/>
  <c r="I171" i="20"/>
  <c r="H172" i="20"/>
  <c r="H171" i="20"/>
  <c r="L164" i="20"/>
  <c r="L163" i="20"/>
  <c r="L162" i="20"/>
  <c r="L161" i="20"/>
  <c r="K164" i="20"/>
  <c r="K163" i="20"/>
  <c r="K162" i="20"/>
  <c r="K161" i="20"/>
  <c r="J164" i="20"/>
  <c r="J163" i="20"/>
  <c r="J162" i="20"/>
  <c r="J161" i="20"/>
  <c r="I164" i="20"/>
  <c r="I163" i="20"/>
  <c r="I162" i="20"/>
  <c r="I161" i="20"/>
  <c r="H164" i="20"/>
  <c r="H163" i="20"/>
  <c r="H162" i="20"/>
  <c r="H161" i="20"/>
  <c r="L155" i="20"/>
  <c r="L154" i="20"/>
  <c r="K155" i="20"/>
  <c r="K154" i="20"/>
  <c r="J155" i="20"/>
  <c r="J154" i="20"/>
  <c r="I155" i="20"/>
  <c r="I154" i="20"/>
  <c r="H155" i="20"/>
  <c r="H154" i="20"/>
  <c r="L147" i="20"/>
  <c r="L146" i="20"/>
  <c r="K147" i="20"/>
  <c r="K146" i="20"/>
  <c r="J147" i="20"/>
  <c r="J146" i="20"/>
  <c r="I147" i="20"/>
  <c r="I146" i="20"/>
  <c r="H147" i="20"/>
  <c r="H146" i="20"/>
  <c r="L142" i="20"/>
  <c r="K142" i="20"/>
  <c r="J142" i="20"/>
  <c r="I142" i="20"/>
  <c r="H142" i="20"/>
  <c r="L136" i="20"/>
  <c r="K136" i="20"/>
  <c r="K138" i="20" s="1"/>
  <c r="J136" i="20"/>
  <c r="I136" i="20"/>
  <c r="I137" i="20" s="1"/>
  <c r="H136" i="20"/>
  <c r="L130" i="20"/>
  <c r="K130" i="20"/>
  <c r="J130" i="20"/>
  <c r="I130" i="20"/>
  <c r="I132" i="20" s="1"/>
  <c r="I133" i="20" s="1"/>
  <c r="H130" i="20"/>
  <c r="L124" i="20"/>
  <c r="L123" i="20"/>
  <c r="L122" i="20"/>
  <c r="K124" i="20"/>
  <c r="K123" i="20"/>
  <c r="K122" i="20"/>
  <c r="J124" i="20"/>
  <c r="J123" i="20"/>
  <c r="J122" i="20"/>
  <c r="I124" i="20"/>
  <c r="I123" i="20"/>
  <c r="I122" i="20"/>
  <c r="H124" i="20"/>
  <c r="H123" i="20"/>
  <c r="H122" i="20"/>
  <c r="L118" i="20"/>
  <c r="L117" i="20"/>
  <c r="K118" i="20"/>
  <c r="K117" i="20"/>
  <c r="J118" i="20"/>
  <c r="J117" i="20"/>
  <c r="I118" i="20"/>
  <c r="I117" i="20"/>
  <c r="H118" i="20"/>
  <c r="H117" i="20"/>
  <c r="L111" i="20"/>
  <c r="L110" i="20"/>
  <c r="L109" i="20"/>
  <c r="K111" i="20"/>
  <c r="K110" i="20"/>
  <c r="K109" i="20"/>
  <c r="J111" i="20"/>
  <c r="J110" i="20"/>
  <c r="J109" i="20"/>
  <c r="I111" i="20"/>
  <c r="I110" i="20"/>
  <c r="I109" i="20"/>
  <c r="H111" i="20"/>
  <c r="H110" i="20"/>
  <c r="H109" i="20"/>
  <c r="L105" i="20"/>
  <c r="K105" i="20"/>
  <c r="J105" i="20"/>
  <c r="I105" i="20"/>
  <c r="H105" i="20"/>
  <c r="L99" i="20"/>
  <c r="L98" i="20"/>
  <c r="K99" i="20"/>
  <c r="K98" i="20"/>
  <c r="J99" i="20"/>
  <c r="J98" i="20"/>
  <c r="I99" i="20"/>
  <c r="I98" i="20"/>
  <c r="H99" i="20"/>
  <c r="H98" i="20"/>
  <c r="L95" i="20"/>
  <c r="L94" i="20"/>
  <c r="L93" i="20"/>
  <c r="K95" i="20"/>
  <c r="K94" i="20"/>
  <c r="K93" i="20"/>
  <c r="J95" i="20"/>
  <c r="J94" i="20"/>
  <c r="J93" i="20"/>
  <c r="I95" i="20"/>
  <c r="I94" i="20"/>
  <c r="I93" i="20"/>
  <c r="H95" i="20"/>
  <c r="H94" i="20"/>
  <c r="H93" i="20"/>
  <c r="L89" i="20"/>
  <c r="K89" i="20"/>
  <c r="J89" i="20"/>
  <c r="I89" i="20"/>
  <c r="H89" i="20"/>
  <c r="L83" i="20"/>
  <c r="L82" i="20"/>
  <c r="K83" i="20"/>
  <c r="K82" i="20"/>
  <c r="J83" i="20"/>
  <c r="J82" i="20"/>
  <c r="I83" i="20"/>
  <c r="I82" i="20"/>
  <c r="H83" i="20"/>
  <c r="H82" i="20"/>
  <c r="L41" i="20"/>
  <c r="L40" i="20"/>
  <c r="L39" i="20"/>
  <c r="K41" i="20"/>
  <c r="K40" i="20"/>
  <c r="K39" i="20"/>
  <c r="J41" i="20"/>
  <c r="J40" i="20"/>
  <c r="J39" i="20"/>
  <c r="I41" i="20"/>
  <c r="I40" i="20"/>
  <c r="I39" i="20"/>
  <c r="H41" i="20"/>
  <c r="H40" i="20"/>
  <c r="H39" i="20"/>
  <c r="L33" i="20"/>
  <c r="L32" i="20"/>
  <c r="L31" i="20"/>
  <c r="L30" i="20"/>
  <c r="L29" i="20"/>
  <c r="L28" i="20"/>
  <c r="L27" i="20"/>
  <c r="K33" i="20"/>
  <c r="K32" i="20"/>
  <c r="K31" i="20"/>
  <c r="K30" i="20"/>
  <c r="K29" i="20"/>
  <c r="K28" i="20"/>
  <c r="K27" i="20"/>
  <c r="J33" i="20"/>
  <c r="J32" i="20"/>
  <c r="J31" i="20"/>
  <c r="J30" i="20"/>
  <c r="J29" i="20"/>
  <c r="J28" i="20"/>
  <c r="J27" i="20"/>
  <c r="I33" i="20"/>
  <c r="I32" i="20"/>
  <c r="I31" i="20"/>
  <c r="I30" i="20"/>
  <c r="I29" i="20"/>
  <c r="I28" i="20"/>
  <c r="I27" i="20"/>
  <c r="H33" i="20"/>
  <c r="H32" i="20"/>
  <c r="H31" i="20"/>
  <c r="H30" i="20"/>
  <c r="H29" i="20"/>
  <c r="H28" i="20"/>
  <c r="H27" i="20"/>
  <c r="L22" i="20"/>
  <c r="L21" i="20"/>
  <c r="L20" i="20"/>
  <c r="L19" i="20"/>
  <c r="L18" i="20"/>
  <c r="K22" i="20"/>
  <c r="K21" i="20"/>
  <c r="K20" i="20"/>
  <c r="K19" i="20"/>
  <c r="K18" i="20"/>
  <c r="J22" i="20"/>
  <c r="J21" i="20"/>
  <c r="J20" i="20"/>
  <c r="J19" i="20"/>
  <c r="J18" i="20"/>
  <c r="I22" i="20"/>
  <c r="I21" i="20"/>
  <c r="I20" i="20"/>
  <c r="I19" i="20"/>
  <c r="I18" i="20"/>
  <c r="H22" i="20"/>
  <c r="H21" i="20"/>
  <c r="H20" i="20"/>
  <c r="H19" i="20"/>
  <c r="H18" i="20"/>
  <c r="L12" i="20"/>
  <c r="L11" i="20"/>
  <c r="L10" i="20"/>
  <c r="L9" i="20"/>
  <c r="L8" i="20"/>
  <c r="L7" i="20"/>
  <c r="K12" i="20"/>
  <c r="K11" i="20"/>
  <c r="K10" i="20"/>
  <c r="K9" i="20"/>
  <c r="K8" i="20"/>
  <c r="K7" i="20"/>
  <c r="J12" i="20"/>
  <c r="J11" i="20"/>
  <c r="J10" i="20"/>
  <c r="J9" i="20"/>
  <c r="J8" i="20"/>
  <c r="J7" i="20"/>
  <c r="J6" i="20"/>
  <c r="I12" i="20"/>
  <c r="I11" i="20"/>
  <c r="I10" i="20"/>
  <c r="I9" i="20"/>
  <c r="I7" i="20"/>
  <c r="I8" i="20"/>
  <c r="H12" i="20"/>
  <c r="H11" i="20"/>
  <c r="H10" i="20"/>
  <c r="H9" i="20"/>
  <c r="H8" i="20"/>
  <c r="H7" i="20"/>
  <c r="L6" i="20"/>
  <c r="K6" i="20"/>
  <c r="H6" i="20"/>
  <c r="I6" i="20"/>
  <c r="K78" i="20" l="1"/>
  <c r="I76" i="20"/>
  <c r="K35" i="20"/>
  <c r="I34" i="20"/>
  <c r="I36" i="20" s="1"/>
  <c r="M36" i="20" s="1"/>
  <c r="D301" i="20"/>
  <c r="D368" i="20" s="1"/>
  <c r="D305" i="20"/>
  <c r="D380" i="20" s="1"/>
  <c r="C305" i="20"/>
  <c r="C338" i="20" s="1"/>
  <c r="B380" i="20"/>
  <c r="K378" i="20"/>
  <c r="I377" i="20"/>
  <c r="I379" i="20" s="1"/>
  <c r="B367" i="20"/>
  <c r="K364" i="20"/>
  <c r="K365" i="20" s="1"/>
  <c r="I363" i="20"/>
  <c r="I366" i="20" s="1"/>
  <c r="B356" i="20"/>
  <c r="K354" i="20"/>
  <c r="I353" i="20"/>
  <c r="I355" i="20" s="1"/>
  <c r="B344" i="20"/>
  <c r="K342" i="20"/>
  <c r="I341" i="20"/>
  <c r="I343" i="20" s="1"/>
  <c r="B338" i="20"/>
  <c r="K335" i="20"/>
  <c r="K336" i="20" s="1"/>
  <c r="I334" i="20"/>
  <c r="I337" i="20" s="1"/>
  <c r="B330" i="20"/>
  <c r="K327" i="20"/>
  <c r="K328" i="20" s="1"/>
  <c r="I326" i="20"/>
  <c r="I329" i="20" s="1"/>
  <c r="B319" i="20"/>
  <c r="K317" i="20"/>
  <c r="I316" i="20"/>
  <c r="I318" i="20" s="1"/>
  <c r="B313" i="20"/>
  <c r="K311" i="20"/>
  <c r="I309" i="20"/>
  <c r="I312" i="20" s="1"/>
  <c r="B305" i="20"/>
  <c r="I303" i="20"/>
  <c r="I304" i="20" s="1"/>
  <c r="D338" i="20" l="1"/>
  <c r="D356" i="20"/>
  <c r="D348" i="20"/>
  <c r="D367" i="20"/>
  <c r="M366" i="20"/>
  <c r="M355" i="20"/>
  <c r="M343" i="20"/>
  <c r="M329" i="20"/>
  <c r="D330" i="20"/>
  <c r="M304" i="20"/>
  <c r="D313" i="20"/>
  <c r="D319" i="20"/>
  <c r="M337" i="20"/>
  <c r="M318" i="20"/>
  <c r="C313" i="20"/>
  <c r="C344" i="20"/>
  <c r="C319" i="20"/>
  <c r="C330" i="20"/>
  <c r="C367" i="20"/>
  <c r="C348" i="20"/>
  <c r="C356" i="20"/>
  <c r="C380" i="20"/>
  <c r="D306" i="20"/>
  <c r="D349" i="20"/>
  <c r="D357" i="20"/>
  <c r="D320" i="20"/>
  <c r="D339" i="20"/>
  <c r="D314" i="20"/>
  <c r="D331" i="20"/>
  <c r="D345" i="20"/>
  <c r="M312" i="20"/>
  <c r="M379" i="20"/>
  <c r="F16" i="20"/>
  <c r="F390" i="20" s="1"/>
  <c r="D300" i="20"/>
  <c r="C300" i="20"/>
  <c r="B300" i="20"/>
  <c r="D297" i="20"/>
  <c r="D296" i="20"/>
  <c r="C296" i="20"/>
  <c r="B296" i="20"/>
  <c r="K294" i="20"/>
  <c r="I293" i="20"/>
  <c r="I295" i="20" s="1"/>
  <c r="D291" i="20"/>
  <c r="D290" i="20"/>
  <c r="C290" i="20"/>
  <c r="B290" i="20"/>
  <c r="K288" i="20"/>
  <c r="I287" i="20"/>
  <c r="I289" i="20" s="1"/>
  <c r="D284" i="20"/>
  <c r="D283" i="20"/>
  <c r="C283" i="20"/>
  <c r="B283" i="20"/>
  <c r="K281" i="20"/>
  <c r="I280" i="20"/>
  <c r="I282" i="20" s="1"/>
  <c r="D276" i="20"/>
  <c r="D275" i="20"/>
  <c r="C275" i="20"/>
  <c r="B275" i="20"/>
  <c r="I274" i="20"/>
  <c r="D272" i="20"/>
  <c r="D271" i="20"/>
  <c r="C271" i="20"/>
  <c r="B271" i="20"/>
  <c r="K269" i="20"/>
  <c r="I268" i="20"/>
  <c r="I270" i="20" s="1"/>
  <c r="D266" i="20"/>
  <c r="D265" i="20"/>
  <c r="C265" i="20"/>
  <c r="B265" i="20"/>
  <c r="K263" i="20"/>
  <c r="I262" i="20"/>
  <c r="I264" i="20" s="1"/>
  <c r="D260" i="20"/>
  <c r="D259" i="20"/>
  <c r="C259" i="20"/>
  <c r="B259" i="20"/>
  <c r="K257" i="20"/>
  <c r="I256" i="20"/>
  <c r="I258" i="20" s="1"/>
  <c r="D254" i="20"/>
  <c r="D253" i="20"/>
  <c r="C253" i="20"/>
  <c r="B253" i="20"/>
  <c r="K251" i="20"/>
  <c r="I250" i="20"/>
  <c r="I252" i="20" s="1"/>
  <c r="D245" i="20"/>
  <c r="D244" i="20"/>
  <c r="C244" i="20"/>
  <c r="B244" i="20"/>
  <c r="K242" i="20"/>
  <c r="I243" i="20"/>
  <c r="D229" i="20"/>
  <c r="D228" i="20"/>
  <c r="C228" i="20"/>
  <c r="B228" i="20"/>
  <c r="K226" i="20"/>
  <c r="I225" i="20"/>
  <c r="I227" i="20" s="1"/>
  <c r="D188" i="20"/>
  <c r="D187" i="20"/>
  <c r="C187" i="20"/>
  <c r="B187" i="20"/>
  <c r="K185" i="20"/>
  <c r="I184" i="20"/>
  <c r="I186" i="20" s="1"/>
  <c r="D178" i="20"/>
  <c r="D177" i="20"/>
  <c r="C177" i="20"/>
  <c r="B177" i="20"/>
  <c r="J175" i="20"/>
  <c r="K174" i="20"/>
  <c r="I173" i="20"/>
  <c r="I176" i="20" s="1"/>
  <c r="D170" i="20"/>
  <c r="D169" i="20"/>
  <c r="C169" i="20"/>
  <c r="B169" i="20"/>
  <c r="J167" i="20"/>
  <c r="K166" i="20"/>
  <c r="I165" i="20"/>
  <c r="I168" i="20" s="1"/>
  <c r="D160" i="20"/>
  <c r="D159" i="20"/>
  <c r="C159" i="20"/>
  <c r="B159" i="20"/>
  <c r="K157" i="20"/>
  <c r="I156" i="20"/>
  <c r="I158" i="20" s="1"/>
  <c r="D153" i="20"/>
  <c r="D152" i="20"/>
  <c r="C152" i="20"/>
  <c r="B152" i="20"/>
  <c r="J150" i="20"/>
  <c r="K149" i="20"/>
  <c r="I148" i="20"/>
  <c r="I151" i="20" s="1"/>
  <c r="D145" i="20"/>
  <c r="D144" i="20"/>
  <c r="C144" i="20"/>
  <c r="B144" i="20"/>
  <c r="I143" i="20"/>
  <c r="D141" i="20"/>
  <c r="D140" i="20"/>
  <c r="C140" i="20"/>
  <c r="B140" i="20"/>
  <c r="I139" i="20"/>
  <c r="D135" i="20"/>
  <c r="D134" i="20"/>
  <c r="C134" i="20"/>
  <c r="B134" i="20"/>
  <c r="K131" i="20"/>
  <c r="D129" i="20"/>
  <c r="D128" i="20"/>
  <c r="C128" i="20"/>
  <c r="B128" i="20"/>
  <c r="K126" i="20"/>
  <c r="I125" i="20"/>
  <c r="I127" i="20" s="1"/>
  <c r="D121" i="20"/>
  <c r="D120" i="20"/>
  <c r="C120" i="20"/>
  <c r="B120" i="20"/>
  <c r="I119" i="20"/>
  <c r="D116" i="20"/>
  <c r="D115" i="20"/>
  <c r="C115" i="20"/>
  <c r="B115" i="20"/>
  <c r="K113" i="20"/>
  <c r="I112" i="20"/>
  <c r="I114" i="20" s="1"/>
  <c r="D108" i="20"/>
  <c r="D107" i="20"/>
  <c r="C107" i="20"/>
  <c r="B107" i="20"/>
  <c r="I106" i="20"/>
  <c r="D104" i="20"/>
  <c r="D103" i="20"/>
  <c r="C103" i="20"/>
  <c r="B103" i="20"/>
  <c r="K101" i="20"/>
  <c r="I100" i="20"/>
  <c r="I102" i="20" s="1"/>
  <c r="D97" i="20"/>
  <c r="D96" i="20"/>
  <c r="C96" i="20"/>
  <c r="B96" i="20"/>
  <c r="D92" i="20"/>
  <c r="D91" i="20"/>
  <c r="C91" i="20"/>
  <c r="B91" i="20"/>
  <c r="D88" i="20"/>
  <c r="D87" i="20"/>
  <c r="C87" i="20"/>
  <c r="B87" i="20"/>
  <c r="K85" i="20"/>
  <c r="I84" i="20"/>
  <c r="I86" i="20" s="1"/>
  <c r="D81" i="20"/>
  <c r="D80" i="20"/>
  <c r="C80" i="20"/>
  <c r="B80" i="20"/>
  <c r="I79" i="20"/>
  <c r="M79" i="20" s="1"/>
  <c r="D38" i="20"/>
  <c r="D37" i="20"/>
  <c r="C37" i="20"/>
  <c r="B37" i="20"/>
  <c r="D26" i="20"/>
  <c r="D25" i="20"/>
  <c r="C25" i="20"/>
  <c r="B25" i="20"/>
  <c r="I23" i="20"/>
  <c r="I24" i="20" s="1"/>
  <c r="D17" i="20"/>
  <c r="B16" i="20"/>
  <c r="K14" i="20"/>
  <c r="I13" i="20"/>
  <c r="I15" i="20" s="1"/>
  <c r="M15" i="20" s="1"/>
  <c r="F380" i="20" l="1"/>
  <c r="F386" i="20"/>
  <c r="F356" i="20"/>
  <c r="F367" i="20"/>
  <c r="F344" i="20"/>
  <c r="F348" i="20"/>
  <c r="F330" i="20"/>
  <c r="F338" i="20"/>
  <c r="F313" i="20"/>
  <c r="F319" i="20"/>
  <c r="M24" i="20"/>
  <c r="M295" i="20"/>
  <c r="M151" i="20"/>
  <c r="M114" i="20"/>
  <c r="M158" i="20"/>
  <c r="M252" i="20"/>
  <c r="M176" i="20"/>
  <c r="M143" i="20"/>
  <c r="M119" i="20"/>
  <c r="F159" i="20"/>
  <c r="F305" i="20"/>
  <c r="F87" i="20"/>
  <c r="F120" i="20"/>
  <c r="F37" i="20"/>
  <c r="F169" i="20"/>
  <c r="F259" i="20"/>
  <c r="F80" i="20"/>
  <c r="F265" i="20"/>
  <c r="F134" i="20"/>
  <c r="F140" i="20"/>
  <c r="F177" i="20"/>
  <c r="F271" i="20"/>
  <c r="F275" i="20"/>
  <c r="F300" i="20"/>
  <c r="F91" i="20"/>
  <c r="F144" i="20"/>
  <c r="F283" i="20"/>
  <c r="F228" i="20"/>
  <c r="F290" i="20"/>
  <c r="F96" i="20"/>
  <c r="F152" i="20"/>
  <c r="F244" i="20"/>
  <c r="F296" i="20"/>
  <c r="F25" i="20"/>
  <c r="F115" i="20"/>
  <c r="F253" i="20"/>
  <c r="F128" i="20"/>
  <c r="F187" i="20"/>
  <c r="F103" i="20"/>
  <c r="F107" i="20"/>
  <c r="M168" i="20"/>
  <c r="M133" i="20"/>
  <c r="M274" i="20"/>
  <c r="M289" i="20"/>
  <c r="M86" i="20"/>
  <c r="M106" i="20"/>
  <c r="M227" i="20"/>
  <c r="M264" i="20"/>
  <c r="M139" i="20"/>
  <c r="M127" i="20"/>
  <c r="M186" i="20"/>
  <c r="M258" i="20"/>
  <c r="M243" i="20"/>
  <c r="M270" i="20"/>
  <c r="M282" i="20"/>
  <c r="M90" i="20"/>
  <c r="K11" i="22" l="1"/>
  <c r="H102" i="20" s="1"/>
  <c r="M102" i="20" s="1"/>
  <c r="C36" i="23"/>
  <c r="C26" i="23"/>
  <c r="C15" i="23"/>
  <c r="C12" i="23"/>
  <c r="C18" i="23"/>
  <c r="C16" i="23"/>
  <c r="C6" i="23"/>
  <c r="C28" i="23"/>
  <c r="C10" i="23"/>
  <c r="C109" i="23"/>
  <c r="C4" i="23"/>
  <c r="C108" i="23"/>
  <c r="C21" i="23"/>
  <c r="C40" i="23"/>
  <c r="C22" i="23"/>
  <c r="C104" i="23"/>
  <c r="C106" i="23"/>
  <c r="C30" i="23"/>
  <c r="C13" i="23"/>
  <c r="C34" i="23"/>
  <c r="C32" i="23"/>
  <c r="C24" i="23"/>
  <c r="C5" i="23"/>
  <c r="C107" i="23"/>
  <c r="C111" i="23"/>
  <c r="C19" i="23"/>
  <c r="C17" i="23"/>
  <c r="C7" i="23"/>
  <c r="C27" i="23"/>
  <c r="C31" i="23"/>
  <c r="C35" i="23"/>
  <c r="C3" i="23"/>
  <c r="C9" i="23"/>
  <c r="C37" i="23"/>
  <c r="C11" i="23"/>
  <c r="C8" i="23"/>
  <c r="C23" i="23"/>
  <c r="C41" i="23"/>
  <c r="C39" i="23"/>
  <c r="C29" i="23"/>
  <c r="C110" i="23"/>
  <c r="C105" i="23"/>
  <c r="C38" i="23"/>
  <c r="C20" i="23"/>
  <c r="C33" i="23"/>
  <c r="C25" i="23"/>
  <c r="C14" i="23"/>
  <c r="C42" i="23"/>
</calcChain>
</file>

<file path=xl/comments1.xml><?xml version="1.0" encoding="utf-8"?>
<comments xmlns="http://schemas.openxmlformats.org/spreadsheetml/2006/main">
  <authors>
    <author>Alyssa Bodden</author>
  </authors>
  <commentList>
    <comment ref="M151" authorId="0" shapeId="0">
      <text>
        <r>
          <rPr>
            <b/>
            <sz val="8"/>
            <color indexed="81"/>
            <rFont val="Tahoma"/>
            <family val="2"/>
          </rPr>
          <t>Alyssa Bodden:</t>
        </r>
        <r>
          <rPr>
            <sz val="8"/>
            <color indexed="81"/>
            <rFont val="Tahoma"/>
            <family val="2"/>
          </rPr>
          <t xml:space="preserve">
add Gov't 8 in with this to get accurate inventory</t>
        </r>
      </text>
    </comment>
  </commentList>
</comments>
</file>

<file path=xl/comments2.xml><?xml version="1.0" encoding="utf-8"?>
<comments xmlns="http://schemas.openxmlformats.org/spreadsheetml/2006/main">
  <authors>
    <author>Stephen</author>
  </authors>
  <commentList>
    <comment ref="E42" authorId="0" shapeId="0">
      <text>
        <r>
          <rPr>
            <b/>
            <sz val="9"/>
            <color indexed="81"/>
            <rFont val="Tahoma"/>
            <family val="2"/>
          </rPr>
          <t>Stephen:</t>
        </r>
        <r>
          <rPr>
            <sz val="9"/>
            <color indexed="81"/>
            <rFont val="Tahoma"/>
            <family val="2"/>
          </rPr>
          <t xml:space="preserve">
Sales to this well calculated into cell J42 for Severance</t>
        </r>
      </text>
    </comment>
  </commentList>
</comments>
</file>

<file path=xl/comments3.xml><?xml version="1.0" encoding="utf-8"?>
<comments xmlns="http://schemas.openxmlformats.org/spreadsheetml/2006/main">
  <authors>
    <author>Stephen</author>
  </authors>
  <commentList>
    <comment ref="H1" authorId="0" shapeId="0">
      <text>
        <r>
          <rPr>
            <b/>
            <sz val="9"/>
            <color indexed="81"/>
            <rFont val="Tahoma"/>
            <family val="2"/>
          </rPr>
          <t>Stephen:</t>
        </r>
        <r>
          <rPr>
            <sz val="9"/>
            <color indexed="81"/>
            <rFont val="Tahoma"/>
            <family val="2"/>
          </rPr>
          <t xml:space="preserve">
Give printout to Sherry every month</t>
        </r>
      </text>
    </comment>
  </commentList>
</comments>
</file>

<file path=xl/sharedStrings.xml><?xml version="1.0" encoding="utf-8"?>
<sst xmlns="http://schemas.openxmlformats.org/spreadsheetml/2006/main" count="7593" uniqueCount="1996">
  <si>
    <t>Well No</t>
  </si>
  <si>
    <t>Name</t>
  </si>
  <si>
    <t>API No</t>
  </si>
  <si>
    <t>MNTH</t>
  </si>
  <si>
    <t>CTY</t>
  </si>
  <si>
    <t>PERMIT</t>
  </si>
  <si>
    <t>QTR1</t>
  </si>
  <si>
    <t>QTR2</t>
  </si>
  <si>
    <t>SEC</t>
  </si>
  <si>
    <t>TWNS</t>
  </si>
  <si>
    <t>TWN DIR</t>
  </si>
  <si>
    <t>RNG</t>
  </si>
  <si>
    <t>RNG DIR</t>
  </si>
  <si>
    <t>STRAK</t>
  </si>
  <si>
    <t>RSV CODE</t>
  </si>
  <si>
    <t>WELL CLASS</t>
  </si>
  <si>
    <t>YEAR</t>
  </si>
  <si>
    <t>STATUS</t>
  </si>
  <si>
    <t>OPR CODE</t>
  </si>
  <si>
    <t>OIL PROD</t>
  </si>
  <si>
    <t>GRAVITY</t>
  </si>
  <si>
    <t>WATER PROD</t>
  </si>
  <si>
    <t>GAS PROD</t>
  </si>
  <si>
    <t>DAYS</t>
  </si>
  <si>
    <t>INJ VOL</t>
  </si>
  <si>
    <t>CSG PSI</t>
  </si>
  <si>
    <t>TBG PSI</t>
  </si>
  <si>
    <t>OIL SALES</t>
  </si>
  <si>
    <t>GAS SALES</t>
  </si>
  <si>
    <t>INJ CODE</t>
  </si>
  <si>
    <t>#</t>
  </si>
  <si>
    <t>WY003002</t>
  </si>
  <si>
    <t>STEWART #2A</t>
  </si>
  <si>
    <t>49-005-22830</t>
  </si>
  <si>
    <t>NE</t>
  </si>
  <si>
    <t>NW</t>
  </si>
  <si>
    <t>N</t>
  </si>
  <si>
    <t>W</t>
  </si>
  <si>
    <t>O</t>
  </si>
  <si>
    <t>SI</t>
  </si>
  <si>
    <t>Z</t>
  </si>
  <si>
    <t>WY003006</t>
  </si>
  <si>
    <t>STEWART #2</t>
  </si>
  <si>
    <t>49-005-20395</t>
  </si>
  <si>
    <t>TA</t>
  </si>
  <si>
    <t>WY009015</t>
  </si>
  <si>
    <t>WOLF DRAW UNIT #14-18</t>
  </si>
  <si>
    <t>49-011-22244</t>
  </si>
  <si>
    <t>SW</t>
  </si>
  <si>
    <t>WY009016</t>
  </si>
  <si>
    <t>WOLF DRAW UNIT #24-18</t>
  </si>
  <si>
    <t>49-011-22170</t>
  </si>
  <si>
    <t>SE</t>
  </si>
  <si>
    <t>WY011005</t>
  </si>
  <si>
    <t>ASH WSW #1</t>
  </si>
  <si>
    <t>49-005-95001</t>
  </si>
  <si>
    <t>S</t>
  </si>
  <si>
    <t>WY016001</t>
  </si>
  <si>
    <t>Z-HAHN #1A</t>
  </si>
  <si>
    <t>49-011-20384</t>
  </si>
  <si>
    <t>WY016004</t>
  </si>
  <si>
    <t>SOPHIA #1A</t>
  </si>
  <si>
    <t>49-011-09486</t>
  </si>
  <si>
    <t>WY018001</t>
  </si>
  <si>
    <t>JUEL #2</t>
  </si>
  <si>
    <t>49-011-21517</t>
  </si>
  <si>
    <t>I</t>
  </si>
  <si>
    <t>WY029001</t>
  </si>
  <si>
    <t>4-H Federal 1</t>
  </si>
  <si>
    <t>49-045-11190</t>
  </si>
  <si>
    <t>WY029002</t>
  </si>
  <si>
    <t>4-H Federal 2</t>
  </si>
  <si>
    <t>49-045-11200</t>
  </si>
  <si>
    <t>WY029003</t>
  </si>
  <si>
    <t>4-H Federal 3</t>
  </si>
  <si>
    <t>49-045-05798</t>
  </si>
  <si>
    <t>WY029007</t>
  </si>
  <si>
    <t>Huber Federal 1</t>
  </si>
  <si>
    <t>49-045-06120</t>
  </si>
  <si>
    <t>DR</t>
  </si>
  <si>
    <t>TNSU 6-9</t>
  </si>
  <si>
    <t>49-045-07764</t>
  </si>
  <si>
    <t>TNSU 8-1</t>
  </si>
  <si>
    <t>49-045-20511</t>
  </si>
  <si>
    <t>TNSU 8-2</t>
  </si>
  <si>
    <t>49-045-20504</t>
  </si>
  <si>
    <t>WY032015</t>
  </si>
  <si>
    <t>E. L. K. Govt 14-4</t>
  </si>
  <si>
    <t>49-045-05425</t>
  </si>
  <si>
    <t>WY032023</t>
  </si>
  <si>
    <t>Govt 3</t>
  </si>
  <si>
    <t>49-045-05408</t>
  </si>
  <si>
    <t>WY033011</t>
  </si>
  <si>
    <t>Zerbst 3-23</t>
  </si>
  <si>
    <t>49-027-20898</t>
  </si>
  <si>
    <t>WY033013</t>
  </si>
  <si>
    <t>Zerbst 3-33</t>
  </si>
  <si>
    <t>49-027-20900</t>
  </si>
  <si>
    <t>WY033015</t>
  </si>
  <si>
    <t>Zerbst 34-33</t>
  </si>
  <si>
    <t>49-027-20876</t>
  </si>
  <si>
    <t>WY033019</t>
  </si>
  <si>
    <t>Zerbst State 3-41</t>
  </si>
  <si>
    <t>49-027-20856</t>
  </si>
  <si>
    <t>WY033020</t>
  </si>
  <si>
    <t>Zerbst State 3-42</t>
  </si>
  <si>
    <t>49-027-20868</t>
  </si>
  <si>
    <t>WY036003</t>
  </si>
  <si>
    <t>Capitol 6</t>
  </si>
  <si>
    <t>49-045-11151</t>
  </si>
  <si>
    <t>WY036005</t>
  </si>
  <si>
    <t>Hanzol 1</t>
  </si>
  <si>
    <t>49-045-20107</t>
  </si>
  <si>
    <t>WY036008</t>
  </si>
  <si>
    <t>Kyhl Walker 1</t>
  </si>
  <si>
    <t>49-045-06593</t>
  </si>
  <si>
    <t>WY036018</t>
  </si>
  <si>
    <t>State 3</t>
  </si>
  <si>
    <t>49-045-06521</t>
  </si>
  <si>
    <t>WY036019</t>
  </si>
  <si>
    <t>State 4</t>
  </si>
  <si>
    <t>49-045-06519</t>
  </si>
  <si>
    <t>WY036020</t>
  </si>
  <si>
    <t>State 7</t>
  </si>
  <si>
    <t>49-045-06496</t>
  </si>
  <si>
    <t>WY036022</t>
  </si>
  <si>
    <t>Texaco 17</t>
  </si>
  <si>
    <t>49-045-06389</t>
  </si>
  <si>
    <t>WY036023</t>
  </si>
  <si>
    <t>Texaco 23</t>
  </si>
  <si>
    <t>49-045-20578</t>
  </si>
  <si>
    <t>WY036024</t>
  </si>
  <si>
    <t>Texaco 5</t>
  </si>
  <si>
    <t>49-045-11093</t>
  </si>
  <si>
    <t>WY036026</t>
  </si>
  <si>
    <t>Texaco 6W</t>
  </si>
  <si>
    <t>49-045-06466</t>
  </si>
  <si>
    <t>WY036030</t>
  </si>
  <si>
    <t>Wolters 1</t>
  </si>
  <si>
    <t>49-045-06836</t>
  </si>
  <si>
    <t>WY037005</t>
  </si>
  <si>
    <t>Mush Creek Unit 9-1A</t>
  </si>
  <si>
    <t>49-045-09248</t>
  </si>
  <si>
    <t>WY037006</t>
  </si>
  <si>
    <t>Vessels 12</t>
  </si>
  <si>
    <t>49-045-09218</t>
  </si>
  <si>
    <t>WY038003</t>
  </si>
  <si>
    <t>Lester Federal 1</t>
  </si>
  <si>
    <t>49-045-21961</t>
  </si>
  <si>
    <t>WY038006</t>
  </si>
  <si>
    <t>Paul 2</t>
  </si>
  <si>
    <t>49-045-22088</t>
  </si>
  <si>
    <t>WY038007</t>
  </si>
  <si>
    <t>Paul 3</t>
  </si>
  <si>
    <t>49-045-22117</t>
  </si>
  <si>
    <t>WY038008</t>
  </si>
  <si>
    <t>Preston 2</t>
  </si>
  <si>
    <t>49-045-22148</t>
  </si>
  <si>
    <t>WY038009</t>
  </si>
  <si>
    <t>Smelting Federal 1</t>
  </si>
  <si>
    <t>49-045-20117</t>
  </si>
  <si>
    <t>WY038010</t>
  </si>
  <si>
    <t>Smelting Federal 2</t>
  </si>
  <si>
    <t>49-045-20128</t>
  </si>
  <si>
    <t>WY040002</t>
  </si>
  <si>
    <t>4 Mondell A 4</t>
  </si>
  <si>
    <t>49-045-20094</t>
  </si>
  <si>
    <t>WY040004</t>
  </si>
  <si>
    <t>Chism B-042450A 3</t>
  </si>
  <si>
    <t>49-045-07059</t>
  </si>
  <si>
    <t>WY040006</t>
  </si>
  <si>
    <t>Engle 3</t>
  </si>
  <si>
    <t>49-045-07111</t>
  </si>
  <si>
    <t>WY040009</t>
  </si>
  <si>
    <t>Horton 11</t>
  </si>
  <si>
    <t>49-045-20534</t>
  </si>
  <si>
    <t>E</t>
  </si>
  <si>
    <t>WY040010</t>
  </si>
  <si>
    <t>Horton 3</t>
  </si>
  <si>
    <t>49-045-07106</t>
  </si>
  <si>
    <t>WY040019</t>
  </si>
  <si>
    <t>Mondell B 3</t>
  </si>
  <si>
    <t>49-045-20402</t>
  </si>
  <si>
    <t>WY040021</t>
  </si>
  <si>
    <t>Mondell B 5</t>
  </si>
  <si>
    <t>49-045-20406</t>
  </si>
  <si>
    <t>WY043006</t>
  </si>
  <si>
    <t>Hanson Federal 1</t>
  </si>
  <si>
    <t>49-027-20934</t>
  </si>
  <si>
    <t>WY044004</t>
  </si>
  <si>
    <t>Boggs 2</t>
  </si>
  <si>
    <t>49-045-22578</t>
  </si>
  <si>
    <t>WY044014</t>
  </si>
  <si>
    <t>Donielson W-2</t>
  </si>
  <si>
    <t>49-045-20895</t>
  </si>
  <si>
    <t>WY044017</t>
  </si>
  <si>
    <t>Donielson W-8</t>
  </si>
  <si>
    <t>49-045-20950</t>
  </si>
  <si>
    <t>SK</t>
  </si>
  <si>
    <t>WY044033</t>
  </si>
  <si>
    <t>Rawhouser 1-2</t>
  </si>
  <si>
    <t>49-045-21334</t>
  </si>
  <si>
    <t>WY044043</t>
  </si>
  <si>
    <t>SCSU 7</t>
  </si>
  <si>
    <t>49-045-06282</t>
  </si>
  <si>
    <t>WY044044</t>
  </si>
  <si>
    <t>SCSU 8</t>
  </si>
  <si>
    <t>49-045-06186</t>
  </si>
  <si>
    <t>WY044046</t>
  </si>
  <si>
    <t>SCU 10</t>
  </si>
  <si>
    <t>49-045-06341</t>
  </si>
  <si>
    <t>WY044047</t>
  </si>
  <si>
    <t>SCU 11</t>
  </si>
  <si>
    <t>49-045-06335</t>
  </si>
  <si>
    <t>WY044048</t>
  </si>
  <si>
    <t>SCU 12</t>
  </si>
  <si>
    <t>49-045-06337</t>
  </si>
  <si>
    <t>WY044049</t>
  </si>
  <si>
    <t>SCU 13</t>
  </si>
  <si>
    <t>49-045-06336</t>
  </si>
  <si>
    <t>WY044050</t>
  </si>
  <si>
    <t>SCU 14</t>
  </si>
  <si>
    <t>49-045-06383</t>
  </si>
  <si>
    <t>WY044055</t>
  </si>
  <si>
    <t>SCU 19</t>
  </si>
  <si>
    <t>49-045-06393</t>
  </si>
  <si>
    <t>WY044057</t>
  </si>
  <si>
    <t>SCU 20</t>
  </si>
  <si>
    <t>49-045-06398</t>
  </si>
  <si>
    <t>WY044060</t>
  </si>
  <si>
    <t>SCU 23</t>
  </si>
  <si>
    <t>49-045-06412</t>
  </si>
  <si>
    <t>WY044061</t>
  </si>
  <si>
    <t>SCU 24</t>
  </si>
  <si>
    <t>49-045-06448</t>
  </si>
  <si>
    <t>WY044062</t>
  </si>
  <si>
    <t>SCU 25</t>
  </si>
  <si>
    <t>49-045-06444</t>
  </si>
  <si>
    <t>WY044063</t>
  </si>
  <si>
    <t>SCU 26</t>
  </si>
  <si>
    <t>49-045-06446</t>
  </si>
  <si>
    <t>WY044064</t>
  </si>
  <si>
    <t>SCU 27</t>
  </si>
  <si>
    <t>49-045-06447</t>
  </si>
  <si>
    <t>WY044065</t>
  </si>
  <si>
    <t>SCU 28</t>
  </si>
  <si>
    <t>49-045-06500</t>
  </si>
  <si>
    <t>WY044067</t>
  </si>
  <si>
    <t>SCU 3</t>
  </si>
  <si>
    <t>49-045-06288</t>
  </si>
  <si>
    <t>WY044071</t>
  </si>
  <si>
    <t>SCU 33</t>
  </si>
  <si>
    <t>49-045-06549</t>
  </si>
  <si>
    <t>WY044073</t>
  </si>
  <si>
    <t>SCU 35</t>
  </si>
  <si>
    <t>49-045-06595</t>
  </si>
  <si>
    <t>WY044074</t>
  </si>
  <si>
    <t>SCU 38</t>
  </si>
  <si>
    <t>49-045-09256</t>
  </si>
  <si>
    <t>WY044083</t>
  </si>
  <si>
    <t>SCU 7</t>
  </si>
  <si>
    <t>49-045-06283</t>
  </si>
  <si>
    <t>WY044084</t>
  </si>
  <si>
    <t>SCU 8</t>
  </si>
  <si>
    <t>49-045-06372</t>
  </si>
  <si>
    <t>WY051002</t>
  </si>
  <si>
    <t>Wade Unit 10</t>
  </si>
  <si>
    <t>49-045-06582</t>
  </si>
  <si>
    <t>WY051003</t>
  </si>
  <si>
    <t>Wade Unit 12</t>
  </si>
  <si>
    <t>49-045-06515</t>
  </si>
  <si>
    <t>WY051005</t>
  </si>
  <si>
    <t>Wade Unit 16</t>
  </si>
  <si>
    <t>49-045-06468</t>
  </si>
  <si>
    <t>WY051007</t>
  </si>
  <si>
    <t>Wade Unit 18</t>
  </si>
  <si>
    <t>49-045-06439</t>
  </si>
  <si>
    <t>WY051008</t>
  </si>
  <si>
    <t>Wade Unit 19</t>
  </si>
  <si>
    <t>49-045-06406</t>
  </si>
  <si>
    <t>WY051011</t>
  </si>
  <si>
    <t>Wade Unit 22</t>
  </si>
  <si>
    <t>49-045-20798</t>
  </si>
  <si>
    <t>ILES #37</t>
  </si>
  <si>
    <t xml:space="preserve">SNDC </t>
  </si>
  <si>
    <t>ILES #11</t>
  </si>
  <si>
    <t>PR</t>
  </si>
  <si>
    <t>M</t>
  </si>
  <si>
    <t>ILES #22</t>
  </si>
  <si>
    <t xml:space="preserve">MRSN </t>
  </si>
  <si>
    <t>ILES #6</t>
  </si>
  <si>
    <t>ILES #8</t>
  </si>
  <si>
    <t>ILES #24</t>
  </si>
  <si>
    <t>ILES #25</t>
  </si>
  <si>
    <t>WY002001</t>
  </si>
  <si>
    <t>FEDERAL #35-1</t>
  </si>
  <si>
    <t>49-005-24256</t>
  </si>
  <si>
    <t>F</t>
  </si>
  <si>
    <t>WY003005</t>
  </si>
  <si>
    <t>STEWART #1A</t>
  </si>
  <si>
    <t>49-005-30640</t>
  </si>
  <si>
    <t>WY004002</t>
  </si>
  <si>
    <t>FEDERAL #26-8</t>
  </si>
  <si>
    <t>49-005-29743</t>
  </si>
  <si>
    <t>WY004005</t>
  </si>
  <si>
    <t>FEDERAL #26-7</t>
  </si>
  <si>
    <t>49-005-24740</t>
  </si>
  <si>
    <t>WY005001</t>
  </si>
  <si>
    <t>GOVERNMENT #1</t>
  </si>
  <si>
    <t>49-005-22798</t>
  </si>
  <si>
    <t>WY006001</t>
  </si>
  <si>
    <t>L B GRAY #1-23</t>
  </si>
  <si>
    <t>49-005-25305</t>
  </si>
  <si>
    <t>WY008001</t>
  </si>
  <si>
    <t>REB FEE 31-11</t>
  </si>
  <si>
    <t>49-005-38222</t>
  </si>
  <si>
    <t>WY009013</t>
  </si>
  <si>
    <t>WOLF DRAW UNIT #34-18</t>
  </si>
  <si>
    <t>49-011-22197</t>
  </si>
  <si>
    <t>AI</t>
  </si>
  <si>
    <t>WY010001</t>
  </si>
  <si>
    <t>HAIGHT TRUST #1</t>
  </si>
  <si>
    <t>49-005-27121</t>
  </si>
  <si>
    <t>H</t>
  </si>
  <si>
    <t>WY011002</t>
  </si>
  <si>
    <t>ASPEN FEDERAL #28-1</t>
  </si>
  <si>
    <t>49-005-29163</t>
  </si>
  <si>
    <t>WY015001</t>
  </si>
  <si>
    <t>SIMPSON #31-10</t>
  </si>
  <si>
    <t>49-011-20386</t>
  </si>
  <si>
    <t>WY016002</t>
  </si>
  <si>
    <t>Z-HAHN #23-2</t>
  </si>
  <si>
    <t>49-011-20584</t>
  </si>
  <si>
    <t>WY016006</t>
  </si>
  <si>
    <t>OXFORD FED 1-14</t>
  </si>
  <si>
    <t>49-011-21768</t>
  </si>
  <si>
    <t>WY017001</t>
  </si>
  <si>
    <t>AMMO FEDERAL #18-8A</t>
  </si>
  <si>
    <t>49-011-22596</t>
  </si>
  <si>
    <t>WY018003</t>
  </si>
  <si>
    <t>RODRIGUEZ #21-22</t>
  </si>
  <si>
    <t>49-011-21450</t>
  </si>
  <si>
    <t>WY019001</t>
  </si>
  <si>
    <t>PFISTER #13-19</t>
  </si>
  <si>
    <t>49-027-20845</t>
  </si>
  <si>
    <t>R</t>
  </si>
  <si>
    <t>WY019002</t>
  </si>
  <si>
    <t>PFISTER #43-25</t>
  </si>
  <si>
    <t>49-027-20882</t>
  </si>
  <si>
    <t>WY019005</t>
  </si>
  <si>
    <t>MENG #25-15</t>
  </si>
  <si>
    <t>49-027-26678</t>
  </si>
  <si>
    <t>WY028001</t>
  </si>
  <si>
    <t>Thompson 1</t>
  </si>
  <si>
    <t>49-027-20424</t>
  </si>
  <si>
    <t>WY029004</t>
  </si>
  <si>
    <t>Bradley Federal 3-1</t>
  </si>
  <si>
    <t>49-045-21100</t>
  </si>
  <si>
    <t>WY029005</t>
  </si>
  <si>
    <t>Cotton 2</t>
  </si>
  <si>
    <t>49-045-05872</t>
  </si>
  <si>
    <t>WY029006</t>
  </si>
  <si>
    <t>Cotton 3</t>
  </si>
  <si>
    <t>49-045-05892</t>
  </si>
  <si>
    <t>WY030001</t>
  </si>
  <si>
    <t>Egert 2</t>
  </si>
  <si>
    <t>49-045-08181</t>
  </si>
  <si>
    <t>WY030002</t>
  </si>
  <si>
    <t>Federal 32-1</t>
  </si>
  <si>
    <t>49-045-21065</t>
  </si>
  <si>
    <t>Fulton 13-1</t>
  </si>
  <si>
    <t>WY030005</t>
  </si>
  <si>
    <t>Michigan Oil 3</t>
  </si>
  <si>
    <t>49-045-07791</t>
  </si>
  <si>
    <t>WY030006</t>
  </si>
  <si>
    <t>Ritthaler 1</t>
  </si>
  <si>
    <t>49-045-08025</t>
  </si>
  <si>
    <t>TNSU 1-2</t>
  </si>
  <si>
    <t>49-045-08247</t>
  </si>
  <si>
    <t>TNSU 2-6</t>
  </si>
  <si>
    <t>49-045-22523</t>
  </si>
  <si>
    <t>TNSU 3-6</t>
  </si>
  <si>
    <t>49-045-20476</t>
  </si>
  <si>
    <t>TNSU 3-8</t>
  </si>
  <si>
    <t>49-045-20484</t>
  </si>
  <si>
    <t>TNSU 5-2</t>
  </si>
  <si>
    <t>49-045-22705</t>
  </si>
  <si>
    <t>TNSU 6-10</t>
  </si>
  <si>
    <t>TNSU 7-5</t>
  </si>
  <si>
    <t>49-045-11186</t>
  </si>
  <si>
    <t>TNSU 7-6</t>
  </si>
  <si>
    <t>49-045-22522</t>
  </si>
  <si>
    <t>WY032001</t>
  </si>
  <si>
    <t>ARMAN FEDERAL B-1</t>
  </si>
  <si>
    <t>49-045-05616</t>
  </si>
  <si>
    <t>WY032002</t>
  </si>
  <si>
    <t>Berg 2</t>
  </si>
  <si>
    <t>49-045-22229</t>
  </si>
  <si>
    <t>WY032003</t>
  </si>
  <si>
    <t>Berg 9</t>
  </si>
  <si>
    <t>49-045-05372</t>
  </si>
  <si>
    <t>WY032004</t>
  </si>
  <si>
    <t>Bruner 1</t>
  </si>
  <si>
    <t>49-045-21526</t>
  </si>
  <si>
    <t>WY032005</t>
  </si>
  <si>
    <t>Bruner 2</t>
  </si>
  <si>
    <t>49-045-21529</t>
  </si>
  <si>
    <t>WY032006</t>
  </si>
  <si>
    <t>Bruner 3</t>
  </si>
  <si>
    <t>49-045-22076</t>
  </si>
  <si>
    <t>WY032007</t>
  </si>
  <si>
    <t>Bruner 4</t>
  </si>
  <si>
    <t>49-045-22075</t>
  </si>
  <si>
    <t>WY032008</t>
  </si>
  <si>
    <t>Collins 10</t>
  </si>
  <si>
    <t>49-045-22074</t>
  </si>
  <si>
    <t>WY032009</t>
  </si>
  <si>
    <t>Collins 31</t>
  </si>
  <si>
    <t>49-045-22882</t>
  </si>
  <si>
    <t>WY032010</t>
  </si>
  <si>
    <t>Collins 8</t>
  </si>
  <si>
    <t>49-045-05460</t>
  </si>
  <si>
    <t>WY032011</t>
  </si>
  <si>
    <t>E. L. K. 13-2</t>
  </si>
  <si>
    <t>49-045-21778</t>
  </si>
  <si>
    <t>WY032012</t>
  </si>
  <si>
    <t>E. L. K. 13-4</t>
  </si>
  <si>
    <t>49-045-22451</t>
  </si>
  <si>
    <t>WY032013</t>
  </si>
  <si>
    <t>E. L. K. 13-5</t>
  </si>
  <si>
    <t>49-045-22178</t>
  </si>
  <si>
    <t>WY032014</t>
  </si>
  <si>
    <t>E. L. K. 13-9</t>
  </si>
  <si>
    <t>49-045-22228</t>
  </si>
  <si>
    <t>WY032016</t>
  </si>
  <si>
    <t>E. L. K. Govt 14-7</t>
  </si>
  <si>
    <t>49-045-05443</t>
  </si>
  <si>
    <t>WY032017</t>
  </si>
  <si>
    <t>E. L. K. Govt 14-9</t>
  </si>
  <si>
    <t>49-045-22436</t>
  </si>
  <si>
    <t>WY032018</t>
  </si>
  <si>
    <t>Federal 11-43</t>
  </si>
  <si>
    <t>49-045-22880</t>
  </si>
  <si>
    <t>WY032019</t>
  </si>
  <si>
    <t>Federal 11-44</t>
  </si>
  <si>
    <t>49-045-22881</t>
  </si>
  <si>
    <t>WY032020</t>
  </si>
  <si>
    <t>Govt 10</t>
  </si>
  <si>
    <t>49-045-05371</t>
  </si>
  <si>
    <t>WY032021</t>
  </si>
  <si>
    <t>Govt 11-1-S</t>
  </si>
  <si>
    <t>49-045-21977</t>
  </si>
  <si>
    <t>WY032022</t>
  </si>
  <si>
    <t>Govt 2</t>
  </si>
  <si>
    <t>49-045-05409</t>
  </si>
  <si>
    <t>WY032024</t>
  </si>
  <si>
    <t>Govt 8</t>
  </si>
  <si>
    <t>49-045-05391</t>
  </si>
  <si>
    <t>WY032025</t>
  </si>
  <si>
    <t>Govt 9</t>
  </si>
  <si>
    <t>49-045-05388</t>
  </si>
  <si>
    <t>GRIEVES 13-16</t>
  </si>
  <si>
    <t>49-045-29256</t>
  </si>
  <si>
    <t>WY032032</t>
  </si>
  <si>
    <t>GRIEVES 24-1</t>
  </si>
  <si>
    <t>49-045-29261</t>
  </si>
  <si>
    <t>WY032033</t>
  </si>
  <si>
    <t>GRIEVES 24-8</t>
  </si>
  <si>
    <t>49-045-29260</t>
  </si>
  <si>
    <t>WY032034</t>
  </si>
  <si>
    <t>COLLINS 14-7</t>
  </si>
  <si>
    <t>49-045-29257</t>
  </si>
  <si>
    <t>WY033001</t>
  </si>
  <si>
    <t>Gaskill 27-24</t>
  </si>
  <si>
    <t>49-027-20811</t>
  </si>
  <si>
    <t>WY033002</t>
  </si>
  <si>
    <t>Gaskill 27-34</t>
  </si>
  <si>
    <t>49-027-20828</t>
  </si>
  <si>
    <t>WY033003</t>
  </si>
  <si>
    <t>Gaskill 34-43</t>
  </si>
  <si>
    <t>49-027-20843</t>
  </si>
  <si>
    <t>WY033004</t>
  </si>
  <si>
    <t>Thompson 34-41</t>
  </si>
  <si>
    <t>49-027-20829</t>
  </si>
  <si>
    <t>WY033005</t>
  </si>
  <si>
    <t>Thompson 34-42</t>
  </si>
  <si>
    <t>49-027-20839</t>
  </si>
  <si>
    <t>WY033006</t>
  </si>
  <si>
    <t>Zerbst 10-11</t>
  </si>
  <si>
    <t>49-027-20909</t>
  </si>
  <si>
    <t>WY033007</t>
  </si>
  <si>
    <t>Zerbst 10-12</t>
  </si>
  <si>
    <t>49-027-20906</t>
  </si>
  <si>
    <t>WY033008</t>
  </si>
  <si>
    <t>Zerbst 10-21</t>
  </si>
  <si>
    <t>49-027-20902</t>
  </si>
  <si>
    <t>WY033009</t>
  </si>
  <si>
    <t>Zerbst 3-14</t>
  </si>
  <si>
    <t>49-027-20908</t>
  </si>
  <si>
    <t>WY033010</t>
  </si>
  <si>
    <t>Zerbst 3-22</t>
  </si>
  <si>
    <t>49-027-20894</t>
  </si>
  <si>
    <t>WY033012</t>
  </si>
  <si>
    <t>Zerbst 3-24</t>
  </si>
  <si>
    <t>49-027-20899</t>
  </si>
  <si>
    <t>WY033014</t>
  </si>
  <si>
    <t>Zerbst 34-31</t>
  </si>
  <si>
    <t>49-027-20885</t>
  </si>
  <si>
    <t>WY033016</t>
  </si>
  <si>
    <t>Zerbst Federal 34-44</t>
  </si>
  <si>
    <t>49-027-20849</t>
  </si>
  <si>
    <t>WY033017</t>
  </si>
  <si>
    <t>Zerbst State 3-31</t>
  </si>
  <si>
    <t>49-027-20857</t>
  </si>
  <si>
    <t>WY033018</t>
  </si>
  <si>
    <t>Zerbst State 3-32</t>
  </si>
  <si>
    <t>49-027-20869</t>
  </si>
  <si>
    <t>CO</t>
  </si>
  <si>
    <t>WY035001</t>
  </si>
  <si>
    <t>Ogle Federal 2</t>
  </si>
  <si>
    <t>49-017-05475</t>
  </si>
  <si>
    <t>K</t>
  </si>
  <si>
    <t>WY035002</t>
  </si>
  <si>
    <t>Ogle Federal 3</t>
  </si>
  <si>
    <t>49-017-20504</t>
  </si>
  <si>
    <t>WY036001</t>
  </si>
  <si>
    <t>Capitol 4</t>
  </si>
  <si>
    <t>49-045-06494</t>
  </si>
  <si>
    <t>WY036002</t>
  </si>
  <si>
    <t>Capitol 5</t>
  </si>
  <si>
    <t>49-045-06727</t>
  </si>
  <si>
    <t>WY036004</t>
  </si>
  <si>
    <t>Don Thorson 1</t>
  </si>
  <si>
    <t>49-045-22546</t>
  </si>
  <si>
    <t>WY036006</t>
  </si>
  <si>
    <t>Hanzol 2</t>
  </si>
  <si>
    <t>49-045-20119</t>
  </si>
  <si>
    <t>WY036007</t>
  </si>
  <si>
    <t>Hayes Kyhl 1</t>
  </si>
  <si>
    <t>49-045-06489</t>
  </si>
  <si>
    <t>WY036009</t>
  </si>
  <si>
    <t>Manx 2</t>
  </si>
  <si>
    <t>49-045-20498</t>
  </si>
  <si>
    <t>WY036010</t>
  </si>
  <si>
    <t>Manx 3</t>
  </si>
  <si>
    <t>49-045-21854</t>
  </si>
  <si>
    <t>WY036011</t>
  </si>
  <si>
    <t>Michaels 3-20</t>
  </si>
  <si>
    <t>49-045-06473</t>
  </si>
  <si>
    <t>WY036012</t>
  </si>
  <si>
    <t>ROCK WELL STATE 16-15H</t>
  </si>
  <si>
    <t>49-045-29111</t>
  </si>
  <si>
    <t>WY036014</t>
  </si>
  <si>
    <t>Sedgwick Patent 6</t>
  </si>
  <si>
    <t>49-045-06535</t>
  </si>
  <si>
    <t>WY036015</t>
  </si>
  <si>
    <t>Smith Govt 1</t>
  </si>
  <si>
    <t>49-045-06107</t>
  </si>
  <si>
    <t>WY036016</t>
  </si>
  <si>
    <t>Smith Govt 2</t>
  </si>
  <si>
    <t>49-045-20719</t>
  </si>
  <si>
    <t>WY036017</t>
  </si>
  <si>
    <t>State 27</t>
  </si>
  <si>
    <t>49-045-20799</t>
  </si>
  <si>
    <t>WY036021</t>
  </si>
  <si>
    <t>Texaco 4</t>
  </si>
  <si>
    <t>49-045-06421</t>
  </si>
  <si>
    <t>WY036025</t>
  </si>
  <si>
    <t>Texaco 6</t>
  </si>
  <si>
    <t>49-045-06442</t>
  </si>
  <si>
    <t>WY036027</t>
  </si>
  <si>
    <t>Texaco 9</t>
  </si>
  <si>
    <t>49-045-06405</t>
  </si>
  <si>
    <t>WY036028</t>
  </si>
  <si>
    <t>Wight Govt 3</t>
  </si>
  <si>
    <t>49-045-06346</t>
  </si>
  <si>
    <t>WY036029</t>
  </si>
  <si>
    <t>Wilner 1</t>
  </si>
  <si>
    <t>49-045-06713</t>
  </si>
  <si>
    <t>WY037001</t>
  </si>
  <si>
    <t>Mush Creek Unit 10-1A</t>
  </si>
  <si>
    <t>49-045-21073</t>
  </si>
  <si>
    <t>WY037002</t>
  </si>
  <si>
    <t>Mush Creek Unit 10-1D</t>
  </si>
  <si>
    <t>49-045-09250</t>
  </si>
  <si>
    <t>WY037003</t>
  </si>
  <si>
    <t>Mush Creek Unit 10-2E</t>
  </si>
  <si>
    <t>49-045-09251</t>
  </si>
  <si>
    <t>WY038001</t>
  </si>
  <si>
    <t>Anthony Federal 1</t>
  </si>
  <si>
    <t>49-045-22127</t>
  </si>
  <si>
    <t>WY038002</t>
  </si>
  <si>
    <t>Barton 1</t>
  </si>
  <si>
    <t>49-045-22097</t>
  </si>
  <si>
    <t>WY038005</t>
  </si>
  <si>
    <t>P A Smith 1</t>
  </si>
  <si>
    <t>49-045-06517</t>
  </si>
  <si>
    <t>WY039001</t>
  </si>
  <si>
    <t>Johnson B 1</t>
  </si>
  <si>
    <t>49-045-06559</t>
  </si>
  <si>
    <t>WY039002</t>
  </si>
  <si>
    <t>Smith 1-A</t>
  </si>
  <si>
    <t>49-045-22392</t>
  </si>
  <si>
    <t>WY040003</t>
  </si>
  <si>
    <t>Chism B-042450A 2</t>
  </si>
  <si>
    <t>49-045-07054</t>
  </si>
  <si>
    <t>WY040005</t>
  </si>
  <si>
    <t>Chism B-042450A 5</t>
  </si>
  <si>
    <t>49-045-20047</t>
  </si>
  <si>
    <t>WY040007</t>
  </si>
  <si>
    <t>Horton 1</t>
  </si>
  <si>
    <t>49-045-07107</t>
  </si>
  <si>
    <t>WY040008</t>
  </si>
  <si>
    <t>Horton 10</t>
  </si>
  <si>
    <t>49-045-20420</t>
  </si>
  <si>
    <t>WY040011</t>
  </si>
  <si>
    <t>Horton 4</t>
  </si>
  <si>
    <t>49-045-20180</t>
  </si>
  <si>
    <t>WY040012</t>
  </si>
  <si>
    <t>Horton 5</t>
  </si>
  <si>
    <t>49-045-20224</t>
  </si>
  <si>
    <t>WY040013</t>
  </si>
  <si>
    <t>Horton 6</t>
  </si>
  <si>
    <t>49-045-20383</t>
  </si>
  <si>
    <t>WY040015</t>
  </si>
  <si>
    <t>Horton A 2</t>
  </si>
  <si>
    <t>49-045-20427</t>
  </si>
  <si>
    <t>WY040016</t>
  </si>
  <si>
    <t>Mondell A 1</t>
  </si>
  <si>
    <t>49-045-09281</t>
  </si>
  <si>
    <t>WY040017</t>
  </si>
  <si>
    <t>Mondell A 2</t>
  </si>
  <si>
    <t>49-045-09357</t>
  </si>
  <si>
    <t>WY040018</t>
  </si>
  <si>
    <t>Mondell B 1</t>
  </si>
  <si>
    <t>49-045-07027</t>
  </si>
  <si>
    <t>WY040020</t>
  </si>
  <si>
    <t>Mondell B 4</t>
  </si>
  <si>
    <t>49-045-07097</t>
  </si>
  <si>
    <t>WY040024</t>
  </si>
  <si>
    <t>Peter Smith 1</t>
  </si>
  <si>
    <t>49-045-07104</t>
  </si>
  <si>
    <t>WY040025</t>
  </si>
  <si>
    <t>Peter Smith A 1</t>
  </si>
  <si>
    <t>49-045-07133</t>
  </si>
  <si>
    <t>WY040026</t>
  </si>
  <si>
    <t>Rock Well 34-15H</t>
  </si>
  <si>
    <t>49-045-29119</t>
  </si>
  <si>
    <t>WY043001</t>
  </si>
  <si>
    <t>Gaskill Federal 13</t>
  </si>
  <si>
    <t>49-027-20742</t>
  </si>
  <si>
    <t>WY043002</t>
  </si>
  <si>
    <t>Hanson 14</t>
  </si>
  <si>
    <t>49-027-20757</t>
  </si>
  <si>
    <t>WY043003</t>
  </si>
  <si>
    <t>Hanson 41</t>
  </si>
  <si>
    <t>49-027-20818</t>
  </si>
  <si>
    <t>WY043004</t>
  </si>
  <si>
    <t>Hanson 43</t>
  </si>
  <si>
    <t>49-027-20768</t>
  </si>
  <si>
    <t>WY043005</t>
  </si>
  <si>
    <t>Hanson 44</t>
  </si>
  <si>
    <t>49-027-20769</t>
  </si>
  <si>
    <t>WY043007</t>
  </si>
  <si>
    <t>Zerbst Federal 21</t>
  </si>
  <si>
    <t>WY043008</t>
  </si>
  <si>
    <t>Zerbst Federal 23</t>
  </si>
  <si>
    <t>49-027-20777</t>
  </si>
  <si>
    <t>WY043009</t>
  </si>
  <si>
    <t>Zerbst Federal 42-13</t>
  </si>
  <si>
    <t>49-027-20621</t>
  </si>
  <si>
    <t>WY043010</t>
  </si>
  <si>
    <t>Zerbst Federal 43</t>
  </si>
  <si>
    <t>49-027-20616</t>
  </si>
  <si>
    <t>WY044001</t>
  </si>
  <si>
    <t>Aimonetto 2</t>
  </si>
  <si>
    <t>49-045-21761</t>
  </si>
  <si>
    <t>WY044002</t>
  </si>
  <si>
    <t>Aimonetto 4</t>
  </si>
  <si>
    <t>49-045-22101</t>
  </si>
  <si>
    <t>WY044003</t>
  </si>
  <si>
    <t>Boggs 1</t>
  </si>
  <si>
    <t>49-045-22577</t>
  </si>
  <si>
    <t>WY044005</t>
  </si>
  <si>
    <t>Boggs 3</t>
  </si>
  <si>
    <t>49-045-22569</t>
  </si>
  <si>
    <t>WY044006</t>
  </si>
  <si>
    <t>Boulden 1</t>
  </si>
  <si>
    <t>49-045-06455</t>
  </si>
  <si>
    <t>WY044007</t>
  </si>
  <si>
    <t>Coronado 2</t>
  </si>
  <si>
    <t>49-045-22485</t>
  </si>
  <si>
    <t>WY044008</t>
  </si>
  <si>
    <t>Donielson 11</t>
  </si>
  <si>
    <t>49-045-21489</t>
  </si>
  <si>
    <t>WY044009</t>
  </si>
  <si>
    <t>Donielson 22</t>
  </si>
  <si>
    <t>49-045-06715</t>
  </si>
  <si>
    <t>WY044010</t>
  </si>
  <si>
    <t>Donielson 4</t>
  </si>
  <si>
    <t>49-045-06844</t>
  </si>
  <si>
    <t>WY044011</t>
  </si>
  <si>
    <t>Donielson 5</t>
  </si>
  <si>
    <t>49-045-06806</t>
  </si>
  <si>
    <t>WY044015</t>
  </si>
  <si>
    <t>Donielson W-5</t>
  </si>
  <si>
    <t>49-045-21062</t>
  </si>
  <si>
    <t>WY044019</t>
  </si>
  <si>
    <t>Garfield 1</t>
  </si>
  <si>
    <t>49-045-06907</t>
  </si>
  <si>
    <t>WY044021</t>
  </si>
  <si>
    <t>Garfield 11</t>
  </si>
  <si>
    <t>49-045-22787</t>
  </si>
  <si>
    <t>WY044025</t>
  </si>
  <si>
    <t>Garfield 4</t>
  </si>
  <si>
    <t>49-045-20120</t>
  </si>
  <si>
    <t>WY044026</t>
  </si>
  <si>
    <t>Garfield 5</t>
  </si>
  <si>
    <t>49-045-20422</t>
  </si>
  <si>
    <t>WY044027</t>
  </si>
  <si>
    <t>Garfield 6</t>
  </si>
  <si>
    <t>49-045-20701</t>
  </si>
  <si>
    <t>WY044018</t>
  </si>
  <si>
    <t>FINA STATE 1</t>
  </si>
  <si>
    <t>49-045-06686</t>
  </si>
  <si>
    <t>WY044023</t>
  </si>
  <si>
    <t>Garfield 2</t>
  </si>
  <si>
    <t>49-045-09299</t>
  </si>
  <si>
    <t>WY044024</t>
  </si>
  <si>
    <t>Garfield 3</t>
  </si>
  <si>
    <t>49-045-09336</t>
  </si>
  <si>
    <t>WY044028</t>
  </si>
  <si>
    <t>Garfield 7</t>
  </si>
  <si>
    <t>49-045-20933</t>
  </si>
  <si>
    <t>WY044035</t>
  </si>
  <si>
    <t>Rawhouser 3</t>
  </si>
  <si>
    <t>49-045-22481</t>
  </si>
  <si>
    <t>WY044036</t>
  </si>
  <si>
    <t>Rawhouser 4</t>
  </si>
  <si>
    <t>49-045-22484</t>
  </si>
  <si>
    <t>WY044037</t>
  </si>
  <si>
    <t>Rawhouser 6</t>
  </si>
  <si>
    <t>49-045-22528</t>
  </si>
  <si>
    <t>WY044038</t>
  </si>
  <si>
    <t>Rawhouser 7</t>
  </si>
  <si>
    <t>49-045-22753</t>
  </si>
  <si>
    <t>WY044039</t>
  </si>
  <si>
    <t>Rawhouser 8</t>
  </si>
  <si>
    <t>49-045-22752</t>
  </si>
  <si>
    <t>WY044040</t>
  </si>
  <si>
    <t>SCSU 1</t>
  </si>
  <si>
    <t>49-045-06280</t>
  </si>
  <si>
    <t>WY044041</t>
  </si>
  <si>
    <t>SCSU 2</t>
  </si>
  <si>
    <t>49-045-06248</t>
  </si>
  <si>
    <t>WY044042</t>
  </si>
  <si>
    <t>SCSU 5</t>
  </si>
  <si>
    <t>49-045-06247</t>
  </si>
  <si>
    <t>WY044052</t>
  </si>
  <si>
    <t>SCU 16</t>
  </si>
  <si>
    <t>49-045-06379</t>
  </si>
  <si>
    <t>WY044054</t>
  </si>
  <si>
    <t>SCU 18</t>
  </si>
  <si>
    <t>49-045-06374</t>
  </si>
  <si>
    <t>WY044056</t>
  </si>
  <si>
    <t>SCU 2</t>
  </si>
  <si>
    <t>49-045-06252</t>
  </si>
  <si>
    <t>WY044058</t>
  </si>
  <si>
    <t>SCU 21</t>
  </si>
  <si>
    <t>49-045-06414</t>
  </si>
  <si>
    <t>WY044059</t>
  </si>
  <si>
    <t>SCU 22</t>
  </si>
  <si>
    <t>49-045-06413</t>
  </si>
  <si>
    <t>WY044066</t>
  </si>
  <si>
    <t>SCU 29</t>
  </si>
  <si>
    <t>49-045-06449</t>
  </si>
  <si>
    <t>WY044068</t>
  </si>
  <si>
    <t>SCU 30</t>
  </si>
  <si>
    <t>49-045-06498</t>
  </si>
  <si>
    <t>WY044069</t>
  </si>
  <si>
    <t>SCU 31</t>
  </si>
  <si>
    <t>49-045-06552</t>
  </si>
  <si>
    <t>WY044070</t>
  </si>
  <si>
    <t>SCU 32</t>
  </si>
  <si>
    <t>49-045-06551</t>
  </si>
  <si>
    <t>WY044072</t>
  </si>
  <si>
    <t>SCU 34</t>
  </si>
  <si>
    <t>49-045-06603</t>
  </si>
  <si>
    <t>WY044075</t>
  </si>
  <si>
    <t>SCU 39</t>
  </si>
  <si>
    <t>49-045-22251</t>
  </si>
  <si>
    <t>WY044077</t>
  </si>
  <si>
    <t>SCU 40</t>
  </si>
  <si>
    <t>49-045-22250</t>
  </si>
  <si>
    <t>WY044078</t>
  </si>
  <si>
    <t>SCU 41</t>
  </si>
  <si>
    <t>49-045-22253</t>
  </si>
  <si>
    <t>WY044079</t>
  </si>
  <si>
    <t>SCU 42</t>
  </si>
  <si>
    <t>49-045-22252</t>
  </si>
  <si>
    <t>WY044080</t>
  </si>
  <si>
    <t>SCU 43</t>
  </si>
  <si>
    <t>49-045-22249</t>
  </si>
  <si>
    <t>WY044081</t>
  </si>
  <si>
    <t>SCU 5</t>
  </si>
  <si>
    <t>49-045-06286</t>
  </si>
  <si>
    <t>WY044082</t>
  </si>
  <si>
    <t>SCU 6</t>
  </si>
  <si>
    <t>49-045-06281</t>
  </si>
  <si>
    <t>WY044087</t>
  </si>
  <si>
    <t>State 2</t>
  </si>
  <si>
    <t>49-045-09300</t>
  </si>
  <si>
    <t>WY044088</t>
  </si>
  <si>
    <t>Webber State 1</t>
  </si>
  <si>
    <t>49-045-22576</t>
  </si>
  <si>
    <t>WY044090</t>
  </si>
  <si>
    <t>Winco 2</t>
  </si>
  <si>
    <t>49-045-22405</t>
  </si>
  <si>
    <t>WY048002</t>
  </si>
  <si>
    <t>Federal 12-1</t>
  </si>
  <si>
    <t>49-017-20238</t>
  </si>
  <si>
    <t>WY048003</t>
  </si>
  <si>
    <t>Federal 12-2</t>
  </si>
  <si>
    <t>49-017-20542</t>
  </si>
  <si>
    <t>WY048004</t>
  </si>
  <si>
    <t>Husky Govt 3X-A</t>
  </si>
  <si>
    <t>49-017-20236</t>
  </si>
  <si>
    <t>WY050001</t>
  </si>
  <si>
    <t>Sprecher Skinner 3</t>
  </si>
  <si>
    <t>49-045-06321</t>
  </si>
  <si>
    <t>WY051001</t>
  </si>
  <si>
    <t>Rock Well 17-15H</t>
  </si>
  <si>
    <t>49-045-29118</t>
  </si>
  <si>
    <t>WY051009</t>
  </si>
  <si>
    <t>Wade Unit 20</t>
  </si>
  <si>
    <t>49-045-06407</t>
  </si>
  <si>
    <t>WY051010</t>
  </si>
  <si>
    <t>Wade Unit 21</t>
  </si>
  <si>
    <t>49-045-20587</t>
  </si>
  <si>
    <t>WY051014</t>
  </si>
  <si>
    <t>Wade Unit 30</t>
  </si>
  <si>
    <t>49-045-22242</t>
  </si>
  <si>
    <t>WY051018</t>
  </si>
  <si>
    <t>Wade Unit 8</t>
  </si>
  <si>
    <t>49-045-06541</t>
  </si>
  <si>
    <t>WY051016</t>
  </si>
  <si>
    <t>Wade Unit 5</t>
  </si>
  <si>
    <t>49-045-06673</t>
  </si>
  <si>
    <t>WY002002</t>
  </si>
  <si>
    <t>FEDERAL #35-8 (BREAKS 35-8)</t>
  </si>
  <si>
    <t>49-005-24739</t>
  </si>
  <si>
    <t>D</t>
  </si>
  <si>
    <t>WY004003</t>
  </si>
  <si>
    <t>FEDERAL #26-11</t>
  </si>
  <si>
    <t>49-005-24154</t>
  </si>
  <si>
    <t>WY004006</t>
  </si>
  <si>
    <t>FEDERAL #26-3</t>
  </si>
  <si>
    <t>49-005-30659</t>
  </si>
  <si>
    <t>WY009001</t>
  </si>
  <si>
    <t>WOLF DRAW UNIT</t>
  </si>
  <si>
    <t>49-011-80867</t>
  </si>
  <si>
    <t>WY009012</t>
  </si>
  <si>
    <t>WOLF DRAW UNIT #41-24</t>
  </si>
  <si>
    <t>49-005-29610</t>
  </si>
  <si>
    <t>WY011004</t>
  </si>
  <si>
    <t>ASH FEDERAL #1</t>
  </si>
  <si>
    <t>49-005-29082</t>
  </si>
  <si>
    <t>WY016003</t>
  </si>
  <si>
    <t>SOPHIA WOODS #1</t>
  </si>
  <si>
    <t>49-011-05589</t>
  </si>
  <si>
    <t>WY016005</t>
  </si>
  <si>
    <t>Z-HAHN #14-10</t>
  </si>
  <si>
    <t>49-011-22409</t>
  </si>
  <si>
    <t>WY017002</t>
  </si>
  <si>
    <t>TIMBERWOLF FEDERAL #1R</t>
  </si>
  <si>
    <t>49-011-21476</t>
  </si>
  <si>
    <t>WY018002</t>
  </si>
  <si>
    <t>RODRIGUEZ #11-22</t>
  </si>
  <si>
    <t>WY035003</t>
  </si>
  <si>
    <t>Ogle Federal 6</t>
  </si>
  <si>
    <t>49-017-20857</t>
  </si>
  <si>
    <t>WY040001</t>
  </si>
  <si>
    <t>WY044012</t>
  </si>
  <si>
    <t>Donielson W-1</t>
  </si>
  <si>
    <t>49-045-20896</t>
  </si>
  <si>
    <t>WY044013</t>
  </si>
  <si>
    <t>Donielson W-12</t>
  </si>
  <si>
    <t>49-045-21609</t>
  </si>
  <si>
    <t>WY044016</t>
  </si>
  <si>
    <t>Donielson W-7</t>
  </si>
  <si>
    <t>49-045-21140</t>
  </si>
  <si>
    <t>WY044022</t>
  </si>
  <si>
    <t>Garfield 1-A</t>
  </si>
  <si>
    <t>49-045-20848</t>
  </si>
  <si>
    <t>WY044034</t>
  </si>
  <si>
    <t>Rawhouser 2</t>
  </si>
  <si>
    <t>49-045-22446</t>
  </si>
  <si>
    <t>WY048001</t>
  </si>
  <si>
    <t>Biggs Govt 1</t>
  </si>
  <si>
    <t>49-017-05879</t>
  </si>
  <si>
    <t>Mush Creek</t>
  </si>
  <si>
    <t>Waugh Dome</t>
  </si>
  <si>
    <t>King Dome</t>
  </si>
  <si>
    <t>BTU</t>
  </si>
  <si>
    <t>ILES #26</t>
  </si>
  <si>
    <t>Days</t>
  </si>
  <si>
    <t>Prod</t>
  </si>
  <si>
    <t>Sold</t>
  </si>
  <si>
    <t xml:space="preserve"> </t>
  </si>
  <si>
    <t>DENVER</t>
  </si>
  <si>
    <t>SWNW</t>
  </si>
  <si>
    <t xml:space="preserve"> 4N   </t>
  </si>
  <si>
    <t xml:space="preserve"> 92W  </t>
  </si>
  <si>
    <t>Y</t>
  </si>
  <si>
    <t>NESE</t>
  </si>
  <si>
    <t>SESW</t>
  </si>
  <si>
    <t xml:space="preserve">SWSE </t>
  </si>
  <si>
    <t xml:space="preserve">NENW </t>
  </si>
  <si>
    <t xml:space="preserve">NWSE </t>
  </si>
  <si>
    <t xml:space="preserve">NWSW </t>
  </si>
  <si>
    <t>POC-I LLC.</t>
  </si>
  <si>
    <t>825-2324</t>
  </si>
  <si>
    <t>629-9233</t>
  </si>
  <si>
    <t>Stephen Tygard</t>
  </si>
  <si>
    <t>Horton 2</t>
  </si>
  <si>
    <t>BBLS</t>
  </si>
  <si>
    <t>Tank Battery</t>
  </si>
  <si>
    <t>GIS/PRODUCTION</t>
  </si>
  <si>
    <t>Iles Dome Unit</t>
  </si>
  <si>
    <t>Gravity</t>
  </si>
  <si>
    <t>Gross Value</t>
  </si>
  <si>
    <t>LB Gray 1-23</t>
  </si>
  <si>
    <t>Simpson 31-10</t>
  </si>
  <si>
    <t>Ammo Fed 18-8A</t>
  </si>
  <si>
    <t>Rawhouser</t>
  </si>
  <si>
    <t>Bradley Fed 3-1</t>
  </si>
  <si>
    <t>Manx #2</t>
  </si>
  <si>
    <t>Collins 14-7</t>
  </si>
  <si>
    <t>Grieves 24-8</t>
  </si>
  <si>
    <t>Aimonetto 2, 4</t>
  </si>
  <si>
    <t>Wade Unit Battery</t>
  </si>
  <si>
    <t>Pfister 13-19</t>
  </si>
  <si>
    <t>Pfister 43-25</t>
  </si>
  <si>
    <t>MCF</t>
  </si>
  <si>
    <t>Elk Fee 13-2</t>
  </si>
  <si>
    <t>Elk Fee 13-9</t>
  </si>
  <si>
    <t>Fed 43-11</t>
  </si>
  <si>
    <t>Fed 44-11</t>
  </si>
  <si>
    <t>Grieves 24-1</t>
  </si>
  <si>
    <t>Grieves 13-16</t>
  </si>
  <si>
    <t>H1</t>
  </si>
  <si>
    <t>Doc</t>
  </si>
  <si>
    <t>O,M,R</t>
  </si>
  <si>
    <t>Prod Mo</t>
  </si>
  <si>
    <t>Oper #</t>
  </si>
  <si>
    <t>Oper Name</t>
  </si>
  <si>
    <t>Ls Agmt #</t>
  </si>
  <si>
    <t>Lse Agmt Nm</t>
  </si>
  <si>
    <t>MMS agmt#</t>
  </si>
  <si>
    <t>Agency Ls agmt #</t>
  </si>
  <si>
    <t>LA</t>
  </si>
  <si>
    <t>Line #</t>
  </si>
  <si>
    <t>Action code</t>
  </si>
  <si>
    <t>API</t>
  </si>
  <si>
    <t>Prod interval</t>
  </si>
  <si>
    <t>Oper well number (15)</t>
  </si>
  <si>
    <t>Status code</t>
  </si>
  <si>
    <t>DAYS Prod</t>
  </si>
  <si>
    <t>OIL</t>
  </si>
  <si>
    <t>GAS</t>
  </si>
  <si>
    <t>WATER</t>
  </si>
  <si>
    <t>INJ</t>
  </si>
  <si>
    <t>BEG INV</t>
  </si>
  <si>
    <t>END INV</t>
  </si>
  <si>
    <t>LB</t>
  </si>
  <si>
    <t>Disposition code</t>
  </si>
  <si>
    <t xml:space="preserve">Metering point number </t>
  </si>
  <si>
    <t>Gas plant number</t>
  </si>
  <si>
    <t>BTU FACTOR</t>
  </si>
  <si>
    <t>OIL/Cond</t>
  </si>
  <si>
    <t>LC</t>
  </si>
  <si>
    <t>Product code</t>
  </si>
  <si>
    <t>Inv storage point #</t>
  </si>
  <si>
    <t>Metering point #</t>
  </si>
  <si>
    <t>GRAV</t>
  </si>
  <si>
    <t>PROD BBLS</t>
  </si>
  <si>
    <t>SALES BBLS</t>
  </si>
  <si>
    <t>ADJ CODE</t>
  </si>
  <si>
    <t>ADJ VOL</t>
  </si>
  <si>
    <t>OGOR</t>
  </si>
  <si>
    <t>Hoover Gulch</t>
  </si>
  <si>
    <t>WYW118260</t>
  </si>
  <si>
    <t>0001</t>
  </si>
  <si>
    <t>A</t>
  </si>
  <si>
    <t>S01</t>
  </si>
  <si>
    <t>Government 1</t>
  </si>
  <si>
    <t>08</t>
  </si>
  <si>
    <t>2001</t>
  </si>
  <si>
    <t>10</t>
  </si>
  <si>
    <t>0</t>
  </si>
  <si>
    <t>3001</t>
  </si>
  <si>
    <t>01</t>
  </si>
  <si>
    <t>T1</t>
  </si>
  <si>
    <t>Breaks Field</t>
  </si>
  <si>
    <t>WYW121965</t>
  </si>
  <si>
    <t>Fed 35-1</t>
  </si>
  <si>
    <t>0002</t>
  </si>
  <si>
    <t>Fed 35-8</t>
  </si>
  <si>
    <t>05</t>
  </si>
  <si>
    <t>2002</t>
  </si>
  <si>
    <t>14</t>
  </si>
  <si>
    <t>27</t>
  </si>
  <si>
    <t>Texas Trails Field</t>
  </si>
  <si>
    <t>WYW67877</t>
  </si>
  <si>
    <t>Oxford Fed 1-14</t>
  </si>
  <si>
    <t>Wolf Draw Unit</t>
  </si>
  <si>
    <t>WYW115093X</t>
  </si>
  <si>
    <t>Wolf Draw 14</t>
  </si>
  <si>
    <t>12</t>
  </si>
  <si>
    <t>Wolf Draw 18</t>
  </si>
  <si>
    <t>0003</t>
  </si>
  <si>
    <t>Wolf Draw 41-24</t>
  </si>
  <si>
    <t>04</t>
  </si>
  <si>
    <t>0004</t>
  </si>
  <si>
    <t>Wolf Draw 34-18</t>
  </si>
  <si>
    <t>0005</t>
  </si>
  <si>
    <t>Wolf Draw WSW</t>
  </si>
  <si>
    <t>06</t>
  </si>
  <si>
    <t>Oshoto Field</t>
  </si>
  <si>
    <t>WYW55050</t>
  </si>
  <si>
    <t>Rodriguez 21-22</t>
  </si>
  <si>
    <t>Rodriguez 11-22</t>
  </si>
  <si>
    <t>Wolf Draw Field</t>
  </si>
  <si>
    <t>WYW143300</t>
  </si>
  <si>
    <t>TimberwolfFed1R</t>
  </si>
  <si>
    <t>Ash Field Unit</t>
  </si>
  <si>
    <t>WYW125237X</t>
  </si>
  <si>
    <t>Aspen Fed 28-1</t>
  </si>
  <si>
    <t>Ash WSW 1</t>
  </si>
  <si>
    <t>Ash Fed 1</t>
  </si>
  <si>
    <t>North Breaks WF Unit Field</t>
  </si>
  <si>
    <t>WYW119637X</t>
  </si>
  <si>
    <t>Fed 26-3</t>
  </si>
  <si>
    <t>Fed 26-8</t>
  </si>
  <si>
    <t>Breaks 1A</t>
  </si>
  <si>
    <t>Fed 26-7</t>
  </si>
  <si>
    <t>Fed 26-11</t>
  </si>
  <si>
    <t>Iles Dome</t>
  </si>
  <si>
    <t>050810509000</t>
  </si>
  <si>
    <t>Iles Dome 37</t>
  </si>
  <si>
    <t>050810510700</t>
  </si>
  <si>
    <t>Iles Dome 6</t>
  </si>
  <si>
    <t>050810511900</t>
  </si>
  <si>
    <t>Iles Dome 8</t>
  </si>
  <si>
    <t>0006</t>
  </si>
  <si>
    <t>050810510800</t>
  </si>
  <si>
    <t>Iles Dome 11</t>
  </si>
  <si>
    <t>0007</t>
  </si>
  <si>
    <t>050810509300</t>
  </si>
  <si>
    <t>Iles Dome 22</t>
  </si>
  <si>
    <t>0008</t>
  </si>
  <si>
    <t>050810565600</t>
  </si>
  <si>
    <t>Iles Dome 24</t>
  </si>
  <si>
    <t>0009</t>
  </si>
  <si>
    <t>050810508600</t>
  </si>
  <si>
    <t>S02</t>
  </si>
  <si>
    <t>Iles Dome 25</t>
  </si>
  <si>
    <t>0010</t>
  </si>
  <si>
    <t>050810510600</t>
  </si>
  <si>
    <t>Iles Dome 26</t>
  </si>
  <si>
    <t>TR</t>
  </si>
  <si>
    <t>WYB038802</t>
  </si>
  <si>
    <t>891011622C</t>
  </si>
  <si>
    <t>MushCrk UN 9-1</t>
  </si>
  <si>
    <t>MushCrk U 10-1D</t>
  </si>
  <si>
    <t>MushCrk U 10-2E</t>
  </si>
  <si>
    <t>MushCrk U 10-1A</t>
  </si>
  <si>
    <t>WYB037775</t>
  </si>
  <si>
    <t>Chism 2</t>
  </si>
  <si>
    <t>Chism 3</t>
  </si>
  <si>
    <t>Chism 5</t>
  </si>
  <si>
    <t>WYB043538</t>
  </si>
  <si>
    <t>WYB043857</t>
  </si>
  <si>
    <t>490450648900</t>
  </si>
  <si>
    <t>Hayes Kyle 1</t>
  </si>
  <si>
    <t>490450659300</t>
  </si>
  <si>
    <t>Kyle Walker 1</t>
  </si>
  <si>
    <t>WYBLMA017074</t>
  </si>
  <si>
    <t>490450634600</t>
  </si>
  <si>
    <t>Clareton Field</t>
  </si>
  <si>
    <t>WYW01020C</t>
  </si>
  <si>
    <t>490450579800</t>
  </si>
  <si>
    <t>4-H Fed 3</t>
  </si>
  <si>
    <t>490451119000</t>
  </si>
  <si>
    <t>4-H Fed 1</t>
  </si>
  <si>
    <t>490451120000</t>
  </si>
  <si>
    <t>4-H Fed 2</t>
  </si>
  <si>
    <t>WYW01020D</t>
  </si>
  <si>
    <t>490450612000</t>
  </si>
  <si>
    <t>Huber Fed 1</t>
  </si>
  <si>
    <t>490452110000</t>
  </si>
  <si>
    <t>WYW0175933</t>
  </si>
  <si>
    <t>490450683600</t>
  </si>
  <si>
    <t>WYW0208729</t>
  </si>
  <si>
    <t>490170547500</t>
  </si>
  <si>
    <t>Ogle 2-T</t>
  </si>
  <si>
    <t>490172050400</t>
  </si>
  <si>
    <t>Ogle 3-PT</t>
  </si>
  <si>
    <t>490172085700</t>
  </si>
  <si>
    <t>Ogle 6-PT</t>
  </si>
  <si>
    <t>WYW0311265</t>
  </si>
  <si>
    <t>490450610700</t>
  </si>
  <si>
    <t>490452071900</t>
  </si>
  <si>
    <t>WYW0314275</t>
  </si>
  <si>
    <t>Fed 12-1</t>
  </si>
  <si>
    <t>Fed 12-2</t>
  </si>
  <si>
    <t>WYW035705A</t>
  </si>
  <si>
    <t>Finn-Shurley Field</t>
  </si>
  <si>
    <t>WYW037878A</t>
  </si>
  <si>
    <t>Arman Fed B-1</t>
  </si>
  <si>
    <t>WYBLMA014652C</t>
  </si>
  <si>
    <t>490450539100</t>
  </si>
  <si>
    <t>WYW046887B</t>
  </si>
  <si>
    <t>2003</t>
  </si>
  <si>
    <t>WYW046887C</t>
  </si>
  <si>
    <t>202</t>
  </si>
  <si>
    <t>WYW065946B</t>
  </si>
  <si>
    <t>ELK Govt 14-4</t>
  </si>
  <si>
    <t>ELK Govt 14-9</t>
  </si>
  <si>
    <t>Fed 11-43</t>
  </si>
  <si>
    <t>Fed 11-44</t>
  </si>
  <si>
    <t>WYW083471A</t>
  </si>
  <si>
    <t>ELK Govt 14-7</t>
  </si>
  <si>
    <t>Skull Creek South Unit</t>
  </si>
  <si>
    <t>891008671A</t>
  </si>
  <si>
    <t>Skull Creek North Unit</t>
  </si>
  <si>
    <t>891008664A</t>
  </si>
  <si>
    <t>0011</t>
  </si>
  <si>
    <t>0012</t>
  </si>
  <si>
    <t>0013</t>
  </si>
  <si>
    <t>0014</t>
  </si>
  <si>
    <t>0015</t>
  </si>
  <si>
    <t>0016</t>
  </si>
  <si>
    <t>0017</t>
  </si>
  <si>
    <t>0018</t>
  </si>
  <si>
    <t>WIWSI</t>
  </si>
  <si>
    <t>0020</t>
  </si>
  <si>
    <t>0021</t>
  </si>
  <si>
    <t>0023</t>
  </si>
  <si>
    <t>0024</t>
  </si>
  <si>
    <t>0025</t>
  </si>
  <si>
    <t>0026</t>
  </si>
  <si>
    <t>0027</t>
  </si>
  <si>
    <t>0030</t>
  </si>
  <si>
    <t>0031</t>
  </si>
  <si>
    <t>0032</t>
  </si>
  <si>
    <t>0033</t>
  </si>
  <si>
    <t>0034</t>
  </si>
  <si>
    <t>0035</t>
  </si>
  <si>
    <t>0036</t>
  </si>
  <si>
    <t>0037</t>
  </si>
  <si>
    <t>0038</t>
  </si>
  <si>
    <t>0039</t>
  </si>
  <si>
    <t>0040</t>
  </si>
  <si>
    <t>Townsend Newcastle Sand Unit</t>
  </si>
  <si>
    <t>84685U9250</t>
  </si>
  <si>
    <t>TNSU 6-10 Fee</t>
  </si>
  <si>
    <t>TNSU 6-9 Fee</t>
  </si>
  <si>
    <t>TNSU 7-5 Fee</t>
  </si>
  <si>
    <t>TNSU 8-2 Fee</t>
  </si>
  <si>
    <t>TNSU 8-1 Fee</t>
  </si>
  <si>
    <t>TNSU 7-6 Fee</t>
  </si>
  <si>
    <t>TNSU 5-2 Fee</t>
  </si>
  <si>
    <t>Barton Unit</t>
  </si>
  <si>
    <t>WYW141491X</t>
  </si>
  <si>
    <t>Lester Fed 1</t>
  </si>
  <si>
    <t>Anthony Fed 1</t>
  </si>
  <si>
    <t>Fiddler Creek Field</t>
  </si>
  <si>
    <t>WYW3504</t>
  </si>
  <si>
    <t>Fed 32-1</t>
  </si>
  <si>
    <t>WYW50072</t>
  </si>
  <si>
    <t>Husky 3X-A</t>
  </si>
  <si>
    <t>Seedy Draw Field</t>
  </si>
  <si>
    <t>WYW51499</t>
  </si>
  <si>
    <t>Gaskill Fed 13</t>
  </si>
  <si>
    <t>Jiggs Thompson Field</t>
  </si>
  <si>
    <t>WYW64732</t>
  </si>
  <si>
    <t>Zerbst Fd 44-34</t>
  </si>
  <si>
    <t>WYW67655</t>
  </si>
  <si>
    <t>Zerbst 43-13</t>
  </si>
  <si>
    <t>Zerbst 42-13</t>
  </si>
  <si>
    <t>Zerbst 23-10</t>
  </si>
  <si>
    <t>WYW73415</t>
  </si>
  <si>
    <t>Zerbst 21-18</t>
  </si>
  <si>
    <t>Hanson Fed 1</t>
  </si>
  <si>
    <t>8910087090</t>
  </si>
  <si>
    <t>Sprech-Skin 3</t>
  </si>
  <si>
    <t>Smelting Fed</t>
  </si>
  <si>
    <t>WYW0321830</t>
  </si>
  <si>
    <t>Smelting Fed 1</t>
  </si>
  <si>
    <t>Smelting Fed 2</t>
  </si>
  <si>
    <t>POC-I LLC</t>
  </si>
  <si>
    <t>Horton A</t>
  </si>
  <si>
    <t>Zerbst Fee 14-3</t>
  </si>
  <si>
    <t>Mondell B</t>
  </si>
  <si>
    <t>Hanson 14-7</t>
  </si>
  <si>
    <t>Peter Smith A</t>
  </si>
  <si>
    <t>Mondell A</t>
  </si>
  <si>
    <t>Johnson B-1</t>
  </si>
  <si>
    <t>K3387</t>
  </si>
  <si>
    <t>BEG</t>
  </si>
  <si>
    <t>Variance</t>
  </si>
  <si>
    <t>END</t>
  </si>
  <si>
    <t>Capitol 4 &amp; 5</t>
  </si>
  <si>
    <t>Chism B-042450A 2 &amp; 5</t>
  </si>
  <si>
    <t xml:space="preserve">Hayes Kyhl 1 </t>
  </si>
  <si>
    <t>Horton Battery</t>
  </si>
  <si>
    <t>Mallette Battery (Mush Crk)</t>
  </si>
  <si>
    <t>Manx 2 &amp; 3</t>
  </si>
  <si>
    <t>Mondell A 1 &amp; 2</t>
  </si>
  <si>
    <t>Mondell B 1 &amp; 4</t>
  </si>
  <si>
    <t>Texaco 4 (Updike)</t>
  </si>
  <si>
    <t>Texaco 6 (Updike)</t>
  </si>
  <si>
    <t>Texaco 9 (Updike)</t>
  </si>
  <si>
    <t>TNSU</t>
  </si>
  <si>
    <t>Wade Unit</t>
  </si>
  <si>
    <t>GOVERNMENT #1 (Texaco)</t>
  </si>
  <si>
    <t>North Breaks (Fed 26-7 &amp; 26-8)</t>
  </si>
  <si>
    <t>ILES Dome</t>
  </si>
  <si>
    <t>Federal 12-1 &amp; 12-2</t>
  </si>
  <si>
    <t>Ogle Federal 2 &amp; 3</t>
  </si>
  <si>
    <t>Boggs 1 &amp; 3</t>
  </si>
  <si>
    <t>Gaskill Federal 13-13</t>
  </si>
  <si>
    <t>Hanson 41-13</t>
  </si>
  <si>
    <t>Hanson 43-12</t>
  </si>
  <si>
    <t>Hanson 44-12</t>
  </si>
  <si>
    <t>Zerbst Federal 21-18</t>
  </si>
  <si>
    <t>Zerbst Federal 23-10</t>
  </si>
  <si>
    <t>Zerbst Federal 43-13</t>
  </si>
  <si>
    <t>Zerbst State 3-31 &amp; 3-41</t>
  </si>
  <si>
    <t>Aimonetto 2 &amp; 4</t>
  </si>
  <si>
    <t>Donielson / Garfield</t>
  </si>
  <si>
    <t>SCSU</t>
  </si>
  <si>
    <t>SCU</t>
  </si>
  <si>
    <t>Berg 2 &amp; 9</t>
  </si>
  <si>
    <t>BNSU (Anthony,Paul,Lester)</t>
  </si>
  <si>
    <t>Bruner 3 &amp; 4</t>
  </si>
  <si>
    <t>Collins Battery</t>
  </si>
  <si>
    <t>Cotton 2 &amp; 3</t>
  </si>
  <si>
    <t>E. L. K. 13-4 &amp; 13-5</t>
  </si>
  <si>
    <t>Federal 11-43 &amp; 11-44</t>
  </si>
  <si>
    <t>Govt 2 (ELK)</t>
  </si>
  <si>
    <t>Govt 8 (ELK)</t>
  </si>
  <si>
    <t xml:space="preserve">Govt 9 </t>
  </si>
  <si>
    <t>Smith Govt 1 &amp; 2</t>
  </si>
  <si>
    <t>OGOR Inventories</t>
  </si>
  <si>
    <t>PS</t>
  </si>
  <si>
    <t>S10</t>
  </si>
  <si>
    <t>Collins 8, 10</t>
  </si>
  <si>
    <t>Govt #2</t>
  </si>
  <si>
    <t>Sedgewick #6</t>
  </si>
  <si>
    <t>Don Thorson #1</t>
  </si>
  <si>
    <t>Federal (Bradley) 3-1</t>
  </si>
  <si>
    <t>State 16-15H</t>
  </si>
  <si>
    <t>Manx Government #3</t>
  </si>
  <si>
    <t>Wright #3</t>
  </si>
  <si>
    <t>Sprecher/Skinner</t>
  </si>
  <si>
    <t xml:space="preserve">Updike-Texaco </t>
  </si>
  <si>
    <t>Mush Creek Extension</t>
  </si>
  <si>
    <t xml:space="preserve">Boulden </t>
  </si>
  <si>
    <t>ELK 13-4 &amp; 13-5 &amp; 13-9 &amp; ELK 13-2</t>
  </si>
  <si>
    <t>Bruner 1 &amp; 3 &amp; 4</t>
  </si>
  <si>
    <t>Govt 11-1-S &amp; ELK Govt 14-7</t>
  </si>
  <si>
    <t>Govt 14-9</t>
  </si>
  <si>
    <t>Egert #2</t>
  </si>
  <si>
    <t>Zerbst #3-14, #31-34, 11-10,  12-10, 22-3</t>
  </si>
  <si>
    <t>Zerbst 23-10, 43-13 &amp; 42-13</t>
  </si>
  <si>
    <t>Gaskil 24-27 &amp; 34-27</t>
  </si>
  <si>
    <t>Thomposn 41-34 7 42-34</t>
  </si>
  <si>
    <t>Gaskill 43-34</t>
  </si>
  <si>
    <t>BAS</t>
  </si>
  <si>
    <t>Gaskill 13-13</t>
  </si>
  <si>
    <t>Zerbst 3-31</t>
  </si>
  <si>
    <t>Govt #8</t>
  </si>
  <si>
    <t>Govt #9</t>
  </si>
  <si>
    <t>Govt #10</t>
  </si>
  <si>
    <t>Farm/Capital #4 &amp; #6</t>
  </si>
  <si>
    <t>Farm/Capital #5</t>
  </si>
  <si>
    <t>Hanzol #2</t>
  </si>
  <si>
    <t>Wilner</t>
  </si>
  <si>
    <t>Barton #1</t>
  </si>
  <si>
    <t>Kyhl Walker #1</t>
  </si>
  <si>
    <t>P A Smith</t>
  </si>
  <si>
    <t>TNSU &amp; Michigan Oil 3</t>
  </si>
  <si>
    <t>Girouard #12-1, #12-2</t>
  </si>
  <si>
    <t>Barton NSU/Anthony Fed 1</t>
  </si>
  <si>
    <t>Haight Trust #1</t>
  </si>
  <si>
    <t>Fina State 1-16</t>
  </si>
  <si>
    <t>Cotton #2, #3</t>
  </si>
  <si>
    <t xml:space="preserve">Donielson </t>
  </si>
  <si>
    <t>Skull Creek Unit B (north)</t>
  </si>
  <si>
    <t>Husky</t>
  </si>
  <si>
    <t>King Dome/Ogle Wells</t>
  </si>
  <si>
    <t>Ammo  #18-8A</t>
  </si>
  <si>
    <t>Ash B Sand Unit/Aspen Fed</t>
  </si>
  <si>
    <t>Federal Texaco Government #1</t>
  </si>
  <si>
    <t>North Breaks Minnelusa B Unit</t>
  </si>
  <si>
    <t>Federal 35-1</t>
  </si>
  <si>
    <t>Oxford 1-14</t>
  </si>
  <si>
    <t>Stewart 1A</t>
  </si>
  <si>
    <t>Zimmerschied-Hahn 23-2</t>
  </si>
  <si>
    <t>REB 31-11</t>
  </si>
  <si>
    <t>Bruner 1 &amp; 3</t>
  </si>
  <si>
    <t>Gov 11-1-S &amp; ELK 14-7</t>
  </si>
  <si>
    <t>ELK 13-2 &amp; 13-5 &amp; 13-9 &amp; 13-4</t>
  </si>
  <si>
    <t>Collins 10, 8</t>
  </si>
  <si>
    <t>Collins 31-14</t>
  </si>
  <si>
    <t>Gov 1-2</t>
  </si>
  <si>
    <t>Zerbst 3-32</t>
  </si>
  <si>
    <t>Zerbst 3-22 &amp; 10-21 &amp; 3-14 &amp; 24-3 &amp; 11-10</t>
  </si>
  <si>
    <t>Thompson 41-34</t>
  </si>
  <si>
    <t>Chism Govt</t>
  </si>
  <si>
    <t>Pete Smith 1</t>
  </si>
  <si>
    <t>St 34-15H</t>
  </si>
  <si>
    <t>Hayes Kyhl</t>
  </si>
  <si>
    <t>PA Smith</t>
  </si>
  <si>
    <t>St 17-15H</t>
  </si>
  <si>
    <t>Sedgwick 6</t>
  </si>
  <si>
    <t>Wade Battery</t>
  </si>
  <si>
    <t>Don Thorsen 1</t>
  </si>
  <si>
    <t>Wade 5</t>
  </si>
  <si>
    <t>Mallete Battery</t>
  </si>
  <si>
    <t>Ritthaler</t>
  </si>
  <si>
    <t>Wolters</t>
  </si>
  <si>
    <t>Sprecher Skinner</t>
  </si>
  <si>
    <t>Skull Creek Unit</t>
  </si>
  <si>
    <t>Donielson</t>
  </si>
  <si>
    <t>Boulden Fee</t>
  </si>
  <si>
    <t>Aimonetto</t>
  </si>
  <si>
    <t>Winco St.</t>
  </si>
  <si>
    <t>BNSU</t>
  </si>
  <si>
    <t>Smith Govt</t>
  </si>
  <si>
    <t>Cotton 2&amp;3</t>
  </si>
  <si>
    <t>Govt B-1</t>
  </si>
  <si>
    <t>Elk Fee 13-4&amp;13-5</t>
  </si>
  <si>
    <t>Federal 43-11&amp;44-11</t>
  </si>
  <si>
    <t>Bruner Fee 3&amp;4</t>
  </si>
  <si>
    <t>Collins 8,10,31-14</t>
  </si>
  <si>
    <t>Govt 7</t>
  </si>
  <si>
    <t>Elk Berg 2&amp;9</t>
  </si>
  <si>
    <t>Reb Fee</t>
  </si>
  <si>
    <t>LB Gray</t>
  </si>
  <si>
    <t>North Breaks</t>
  </si>
  <si>
    <t>Texaco Govt 1</t>
  </si>
  <si>
    <t>Rabourn</t>
  </si>
  <si>
    <t>Ogle Battery</t>
  </si>
  <si>
    <t>Federal 12-1&amp;12-2</t>
  </si>
  <si>
    <t>Ammo 18-8A</t>
  </si>
  <si>
    <t>Zimmerschied 23-2</t>
  </si>
  <si>
    <t>Meng 25-15</t>
  </si>
  <si>
    <t>Hanson Fee 14-7</t>
  </si>
  <si>
    <t>Hanson Fee 43-12</t>
  </si>
  <si>
    <t>Hanson Fee 44-12</t>
  </si>
  <si>
    <t>Hanson Fee 41-13</t>
  </si>
  <si>
    <t>Coronado</t>
  </si>
  <si>
    <t>Boggs</t>
  </si>
  <si>
    <t>Gaskill Fee 34-27</t>
  </si>
  <si>
    <t>Gaskill Fee 43-34</t>
  </si>
  <si>
    <t>Zerbst State 32-3</t>
  </si>
  <si>
    <t>Zerbst Fee 22-3</t>
  </si>
  <si>
    <t>Zerbst Fee 11-10 SW</t>
  </si>
  <si>
    <t>Zerbst Fee 12-10 SW</t>
  </si>
  <si>
    <t>Zerbst Fed 23-10 SW</t>
  </si>
  <si>
    <t>Gaskill Fee 24-27 SW</t>
  </si>
  <si>
    <t>Zerbst Fee 31-34 SW</t>
  </si>
  <si>
    <t>Thompson Fee 41-34</t>
  </si>
  <si>
    <t>Thompson Fee 42-34</t>
  </si>
  <si>
    <t>Zerbst Fed 44-34</t>
  </si>
  <si>
    <t>Zerbst Fee 24-3</t>
  </si>
  <si>
    <t>Zerbst State 31-3</t>
  </si>
  <si>
    <t>Zerbst Fee 21-10</t>
  </si>
  <si>
    <t>Thompson Fee 1</t>
  </si>
  <si>
    <t>Zerbst Fee 10-21</t>
  </si>
  <si>
    <t>Capital Battery #4,6</t>
  </si>
  <si>
    <t>Capital Battery #5</t>
  </si>
  <si>
    <t>Collins 8-10</t>
  </si>
  <si>
    <t>Donielson Wells</t>
  </si>
  <si>
    <t>Garfield Wells</t>
  </si>
  <si>
    <t>88 Oil</t>
  </si>
  <si>
    <t>EnWest</t>
  </si>
  <si>
    <t>For the Period Ending:</t>
  </si>
  <si>
    <t>Lease Name</t>
  </si>
  <si>
    <t>Gross Gas Sales (MCF)</t>
  </si>
  <si>
    <t>Gross Value of Sales</t>
  </si>
  <si>
    <t>Federal Royalty</t>
  </si>
  <si>
    <t>Net Gas Sales</t>
  </si>
  <si>
    <t>Taxable Value of Gas Sales</t>
  </si>
  <si>
    <t>Gov 11-1-S</t>
  </si>
  <si>
    <t>Elk 13-2</t>
  </si>
  <si>
    <t>Bruner Fee 3</t>
  </si>
  <si>
    <t>Elk 13-5</t>
  </si>
  <si>
    <t>Elk 13-9</t>
  </si>
  <si>
    <t>Elk 7</t>
  </si>
  <si>
    <t>Elk 13-4</t>
  </si>
  <si>
    <t>Zerbst 24-3</t>
  </si>
  <si>
    <t>11-10</t>
  </si>
  <si>
    <t>Totals</t>
  </si>
  <si>
    <t>Company ID</t>
  </si>
  <si>
    <t>Lease No.</t>
  </si>
  <si>
    <t>PSA No.</t>
  </si>
  <si>
    <t>Sales Period</t>
  </si>
  <si>
    <t>Product Code</t>
  </si>
  <si>
    <t>Production Units</t>
  </si>
  <si>
    <t>Gross Sales Units</t>
  </si>
  <si>
    <t>Gross Sales Value</t>
  </si>
  <si>
    <t>Processing Deduction</t>
  </si>
  <si>
    <t>Transportation Deduction</t>
  </si>
  <si>
    <t>Misc. Deduction</t>
  </si>
  <si>
    <t>Misc. Deduction Type</t>
  </si>
  <si>
    <t>Net Sales Value</t>
  </si>
  <si>
    <t>State Royalty</t>
  </si>
  <si>
    <t>MR20</t>
  </si>
  <si>
    <t>77-00006</t>
  </si>
  <si>
    <t>MR50</t>
  </si>
  <si>
    <t>MR40</t>
  </si>
  <si>
    <t>0-15723</t>
  </si>
  <si>
    <t>65-20130</t>
  </si>
  <si>
    <t>WYW109691X</t>
  </si>
  <si>
    <t>MR41</t>
  </si>
  <si>
    <t>Anadarko</t>
  </si>
  <si>
    <t>Group Number</t>
  </si>
  <si>
    <t>Oil Prod.</t>
  </si>
  <si>
    <t>Gas Prod.</t>
  </si>
  <si>
    <t>Oil Sales</t>
  </si>
  <si>
    <t>Gas Sales</t>
  </si>
  <si>
    <t>Cons Tax</t>
  </si>
  <si>
    <t>Oil Sales Value:</t>
  </si>
  <si>
    <t>Gas Sales Value:</t>
  </si>
  <si>
    <t>State 16-15H,27,3,4, &amp; 7</t>
  </si>
  <si>
    <t>Smith 1A</t>
  </si>
  <si>
    <t>Winco State</t>
  </si>
  <si>
    <t>Zerbst 3-31, 3-32, 3-41, 3-42</t>
  </si>
  <si>
    <t>State 27, 3, 4, 7, RW St 16-15H</t>
  </si>
  <si>
    <t>0-14906</t>
  </si>
  <si>
    <t>83-00304</t>
  </si>
  <si>
    <t>73-27019</t>
  </si>
  <si>
    <t>Winco State 1&amp;2</t>
  </si>
  <si>
    <t>Enterprise</t>
  </si>
  <si>
    <t>Garfield 1, 2, 4, 7, 10, 11, 5 &amp; 6</t>
  </si>
  <si>
    <t>Calculated with other Garfields for Severance</t>
  </si>
  <si>
    <t>Garfield 2 sells off Donielson Battery</t>
  </si>
  <si>
    <t>Total Severance Due:</t>
  </si>
  <si>
    <t>!!!!!!!!!!!</t>
  </si>
  <si>
    <t xml:space="preserve">Z-Hahn 14-10 </t>
  </si>
  <si>
    <t>Winco St 2</t>
  </si>
  <si>
    <t>Mark Choury</t>
  </si>
  <si>
    <t>Ames Federal 32-1</t>
  </si>
  <si>
    <t>Taxable Value of Oil Sales</t>
  </si>
  <si>
    <t>Net Oil Sales</t>
  </si>
  <si>
    <t>Arman Fed. B-1</t>
  </si>
  <si>
    <t>Rock Well State 16-15H</t>
  </si>
  <si>
    <t>PA Smith 1</t>
  </si>
  <si>
    <t>Rockwell 34-15H</t>
  </si>
  <si>
    <t>Gaskill Fed. 13</t>
  </si>
  <si>
    <t>Hanson Fed. 1</t>
  </si>
  <si>
    <t>Zerbst Fed. 21</t>
  </si>
  <si>
    <t>Zerbst Fed. 23</t>
  </si>
  <si>
    <t>Zerbst Fed. 42</t>
  </si>
  <si>
    <t>Zerbst Fed. 43</t>
  </si>
  <si>
    <t>Fina State 1</t>
  </si>
  <si>
    <t>SCU Battery</t>
  </si>
  <si>
    <t>SCSU Battery</t>
  </si>
  <si>
    <t>TNSU Battery</t>
  </si>
  <si>
    <t>Smelting Fed. 1 &amp; 2</t>
  </si>
  <si>
    <t>Mallette Battery (MCEU)</t>
  </si>
  <si>
    <t>Donielson/Garfield Battery</t>
  </si>
  <si>
    <t>Capitol Battery</t>
  </si>
  <si>
    <t>4-H Fed Battery</t>
  </si>
  <si>
    <t>Hanzol 1 &amp; 2</t>
  </si>
  <si>
    <t>Wyoming Refining</t>
  </si>
  <si>
    <t>Purchaser</t>
  </si>
  <si>
    <t>State 27,3,4, &amp; 7</t>
  </si>
  <si>
    <t>MR10</t>
  </si>
  <si>
    <t>*Send supporting documentation with cover page and necessary format.*</t>
  </si>
  <si>
    <t>SF000009X</t>
  </si>
  <si>
    <t>Fina State 1-16 Unit Participation</t>
  </si>
  <si>
    <t>Gross Oil Sales (Bbl)</t>
  </si>
  <si>
    <t>0-14892</t>
  </si>
  <si>
    <t>1888 SHERMAN STREET STE. 500</t>
  </si>
  <si>
    <t>SUM Oil Sales</t>
  </si>
  <si>
    <t>SUM Gas Sales</t>
  </si>
  <si>
    <t>Stewart 2</t>
  </si>
  <si>
    <t>WYW128518</t>
  </si>
  <si>
    <t>State 27,7</t>
  </si>
  <si>
    <t>State 27, 7, 3, 4</t>
  </si>
  <si>
    <t xml:space="preserve">          Make All Remittances Payable To Wyoming Oil And Gas Conservation Fund</t>
  </si>
  <si>
    <t>TAX DUE</t>
  </si>
  <si>
    <t>Name of business or taxpayer</t>
  </si>
  <si>
    <t>TAX RATE</t>
  </si>
  <si>
    <t>NET TAXABLE VALUE</t>
  </si>
  <si>
    <t>GAS PLANT INFORMATION SHOULD CORRESPOND WITH FORM 9.VOLUMES SHOULD CORRESPOND WITH VOLUMES REPORTED ON PRODUCTION FORM 2. TOTAL TAXABLE VALUE  LIABILITY SHOULD CORRESPOND WITH THE INFORMATION PROVIDED TO THE DEPT. OF REVENUE AND TAXATION. PURCHASERS SHOULD PROVIDE OPERATORS NAME FOR EACH PROPERTY.</t>
  </si>
  <si>
    <t>Date</t>
  </si>
  <si>
    <t>Agent, or officer if corp., trustee, etc.</t>
  </si>
  <si>
    <t>Email:</t>
  </si>
  <si>
    <t>TOTAL TAXABLE VALUE</t>
  </si>
  <si>
    <t>Phone:</t>
  </si>
  <si>
    <t>LIQUIDS</t>
  </si>
  <si>
    <t xml:space="preserve">      I hereby certify that I have examined this report and that the statements made and shown hereon and in any accompanying schedules are to the best of my knowledge and belief a true and complete return, made in good faith for the period stated, pursuant to Section 30-5-116 W.S. Republished 1977, and the rules and regulations issued under authority thereof.</t>
  </si>
  <si>
    <t>This Form Must Be Signed</t>
  </si>
  <si>
    <t>TOTALS</t>
  </si>
  <si>
    <t/>
  </si>
  <si>
    <t>LIST NAME</t>
  </si>
  <si>
    <t xml:space="preserve"> BBLS. OR M.C.F.</t>
  </si>
  <si>
    <t xml:space="preserve">IF ANOTHER PARTY REMITS THE TAXES ON THIS PROPERTY </t>
  </si>
  <si>
    <t>TAXABLE VALUE OF NET SALES</t>
  </si>
  <si>
    <t>NET LIQUID SALES IN GALLONS</t>
  </si>
  <si>
    <t>NET GAS SALES IN M.C.F.</t>
  </si>
  <si>
    <t>NET OIL SALES IN BARRELS</t>
  </si>
  <si>
    <t>GAS PLANT NAME, SHRINKAGE, PLANT USE, ETC.</t>
  </si>
  <si>
    <t>INDIAN OR TRIBAL, STATE OR GOVERN- MENT ROYALTIES</t>
  </si>
  <si>
    <t>GROSS GAS SALES IN M.C.F.</t>
  </si>
  <si>
    <t>GROSS OIL SALES IN BARRELS</t>
  </si>
  <si>
    <t>Business Address</t>
  </si>
  <si>
    <t>CONSERVATION TAX FORM OG-001</t>
  </si>
  <si>
    <t>Oil or Gas</t>
  </si>
  <si>
    <t>Op. Code</t>
  </si>
  <si>
    <t>CASPER, WYOMING 82602</t>
  </si>
  <si>
    <t>Monthly or Semi</t>
  </si>
  <si>
    <t>FOR THE PERIOD ENDING</t>
  </si>
  <si>
    <t>P.O. BOX 2640</t>
  </si>
  <si>
    <t>RETURN ORIGINAL</t>
  </si>
  <si>
    <t>2211 KING BOULEVARD</t>
  </si>
  <si>
    <t>WYOMING OIL AND GAS CONSERVATION COMMISSION</t>
  </si>
  <si>
    <t>FORM OG- 001</t>
  </si>
  <si>
    <t>307-237-7854</t>
  </si>
  <si>
    <t>wyoeaglefan@wyoming.com</t>
  </si>
  <si>
    <t>Oil &amp; Gas</t>
  </si>
  <si>
    <t>1888 Sherman St. Suite 500     Denver, CO 80203</t>
  </si>
  <si>
    <t>63-13844</t>
  </si>
  <si>
    <t>SCU Unit Participation</t>
  </si>
  <si>
    <t>Winter Ridge Energy LLC</t>
  </si>
  <si>
    <t>MMS</t>
  </si>
  <si>
    <t>Gross</t>
  </si>
  <si>
    <t>MMBTU</t>
  </si>
  <si>
    <t>Settlement</t>
  </si>
  <si>
    <t>Gathering</t>
  </si>
  <si>
    <t>Processing</t>
  </si>
  <si>
    <t>Net Value</t>
  </si>
  <si>
    <t xml:space="preserve">Royalty </t>
  </si>
  <si>
    <t>WGR Stmt</t>
  </si>
  <si>
    <t>Settlement %</t>
  </si>
  <si>
    <t>Value</t>
  </si>
  <si>
    <t>(Gross-Processing)</t>
  </si>
  <si>
    <t>Total to Pay</t>
  </si>
  <si>
    <t>Sales</t>
  </si>
  <si>
    <t>Gas</t>
  </si>
  <si>
    <t>048083471A</t>
  </si>
  <si>
    <t>Product</t>
  </si>
  <si>
    <t>048065946B</t>
  </si>
  <si>
    <t>ELK Govt 7</t>
  </si>
  <si>
    <t>FEDERAL 43-11</t>
  </si>
  <si>
    <t>FEDERAL 44-11</t>
  </si>
  <si>
    <t>048064732</t>
  </si>
  <si>
    <t>ZERBST 44-34</t>
  </si>
  <si>
    <t>048046887B</t>
  </si>
  <si>
    <t>Govt 1-2</t>
  </si>
  <si>
    <t>Total Pay</t>
  </si>
  <si>
    <t>048014837A</t>
  </si>
  <si>
    <t>FEDERAL 11-43</t>
  </si>
  <si>
    <t>FEDERAL 11-44</t>
  </si>
  <si>
    <t>Well/Lease</t>
  </si>
  <si>
    <t>ONRR Lease</t>
  </si>
  <si>
    <t>Agreement</t>
  </si>
  <si>
    <t>Agrmt Prod %</t>
  </si>
  <si>
    <t>RLTY_Volume</t>
  </si>
  <si>
    <t>RLTY_Value</t>
  </si>
  <si>
    <t>MCEU</t>
  </si>
  <si>
    <t>062038284A</t>
  </si>
  <si>
    <t>WYW109603X</t>
  </si>
  <si>
    <t>0483044070</t>
  </si>
  <si>
    <t>891011622A</t>
  </si>
  <si>
    <t>0893157380</t>
  </si>
  <si>
    <t>0893217850</t>
  </si>
  <si>
    <t>891011622B</t>
  </si>
  <si>
    <t>0620388020</t>
  </si>
  <si>
    <t>048012563A</t>
  </si>
  <si>
    <t>048019093A</t>
  </si>
  <si>
    <t>0490218290</t>
  </si>
  <si>
    <t>0482407860</t>
  </si>
  <si>
    <t>0490383010</t>
  </si>
  <si>
    <t>062042450A</t>
  </si>
  <si>
    <t>0620438570</t>
  </si>
  <si>
    <t>048037878A</t>
  </si>
  <si>
    <t>Capitol</t>
  </si>
  <si>
    <t>Manx</t>
  </si>
  <si>
    <t>Hanzol</t>
  </si>
  <si>
    <t>TOTAL</t>
  </si>
  <si>
    <t>0491170740</t>
  </si>
  <si>
    <t>0893090390</t>
  </si>
  <si>
    <t>0620377750</t>
  </si>
  <si>
    <t>Ames Fed 32-1</t>
  </si>
  <si>
    <t>0490035040</t>
  </si>
  <si>
    <t>Zerbst Fed 23</t>
  </si>
  <si>
    <t>0490676550</t>
  </si>
  <si>
    <t>Zerbst Fed 42</t>
  </si>
  <si>
    <t>Zerbst Fed 43</t>
  </si>
  <si>
    <t>048035705A</t>
  </si>
  <si>
    <t>0481759330</t>
  </si>
  <si>
    <t>Zerbst Fed 21</t>
  </si>
  <si>
    <t>0490734150</t>
  </si>
  <si>
    <t>0491647320</t>
  </si>
  <si>
    <t>0490514990</t>
  </si>
  <si>
    <t>062039988C</t>
  </si>
  <si>
    <t>0620404530</t>
  </si>
  <si>
    <t>062040453A</t>
  </si>
  <si>
    <t>062040453C</t>
  </si>
  <si>
    <t>062044737A</t>
  </si>
  <si>
    <t>0480003350</t>
  </si>
  <si>
    <t>0480026430</t>
  </si>
  <si>
    <t>0480043050</t>
  </si>
  <si>
    <t>0480124510</t>
  </si>
  <si>
    <t>048032156A</t>
  </si>
  <si>
    <t>WYW109692X</t>
  </si>
  <si>
    <t>0480004780</t>
  </si>
  <si>
    <t>WYW109733X</t>
  </si>
  <si>
    <t>048014837F</t>
  </si>
  <si>
    <t>065033622A</t>
  </si>
  <si>
    <t>8920004290</t>
  </si>
  <si>
    <t>COC047637A</t>
  </si>
  <si>
    <t>065033634A</t>
  </si>
  <si>
    <t>0650427750</t>
  </si>
  <si>
    <t>1</t>
  </si>
  <si>
    <t>32206</t>
  </si>
  <si>
    <t>ROY</t>
  </si>
  <si>
    <t>2</t>
  </si>
  <si>
    <t>ARMS</t>
  </si>
  <si>
    <t>3</t>
  </si>
  <si>
    <t>ILES DOME #25/#26</t>
  </si>
  <si>
    <t>APOP</t>
  </si>
  <si>
    <t>ELK 14-9, Fed 11-43 &amp; 11-44</t>
  </si>
  <si>
    <t>Capitol, Manx, Hanzol</t>
  </si>
  <si>
    <t>Zerbst Fed 23,42 &amp; 43</t>
  </si>
  <si>
    <t>0480371250</t>
  </si>
  <si>
    <t>0483142420</t>
  </si>
  <si>
    <t>0483142430</t>
  </si>
  <si>
    <t>048060432A</t>
  </si>
  <si>
    <t>0482059950</t>
  </si>
  <si>
    <t>0490731370</t>
  </si>
  <si>
    <t>048002649A</t>
  </si>
  <si>
    <t>If corrections are needed</t>
  </si>
  <si>
    <t>must email barb.royce@wyo.gov</t>
  </si>
  <si>
    <t>telling why amending report</t>
  </si>
  <si>
    <t>SCSU WYW109692X</t>
  </si>
  <si>
    <t>SCU WYW109691X</t>
  </si>
  <si>
    <t>SL</t>
  </si>
  <si>
    <t>The report data must be in an ASCII File named in the following manner: CCCCYYMM.DDN       Example: CCCC is the four digit company number YYMMDD is a date format N is a numeric value between 0 and 9</t>
  </si>
  <si>
    <t>WYW109750X</t>
  </si>
  <si>
    <t>0893107460</t>
  </si>
  <si>
    <t>0483142440</t>
  </si>
  <si>
    <t>Gas Used on Lease</t>
  </si>
  <si>
    <t>Gas Flared or Vented</t>
  </si>
  <si>
    <t>Special Instructions</t>
  </si>
  <si>
    <t>Voucher Number</t>
  </si>
  <si>
    <t>Charge to Account Number &amp; Description</t>
  </si>
  <si>
    <t>Requested By:</t>
  </si>
  <si>
    <t>Description</t>
  </si>
  <si>
    <t>Check #</t>
  </si>
  <si>
    <t>Amount</t>
  </si>
  <si>
    <t>Vendor Name and Address</t>
  </si>
  <si>
    <t>Company</t>
  </si>
  <si>
    <t>WOGCC PO BOX 2640 Casper, WY 82602</t>
  </si>
  <si>
    <t>Pfister 24-19</t>
  </si>
  <si>
    <t>PFISTER #24-19</t>
  </si>
  <si>
    <t>49-027-26856</t>
  </si>
  <si>
    <t>Texaco 4, 6 &amp; 9</t>
  </si>
  <si>
    <t xml:space="preserve">Elk Govt 14-4 </t>
  </si>
  <si>
    <t>PFISTER #14-19A</t>
  </si>
  <si>
    <t>49-027-26907</t>
  </si>
  <si>
    <t>Pfister 14-19A</t>
  </si>
  <si>
    <t>Pfister 13-19, 14-19A&amp;24-19</t>
  </si>
  <si>
    <t>ZIM FED #5-11</t>
  </si>
  <si>
    <t>49-011-23325</t>
  </si>
  <si>
    <t>Zim Fed 5-11</t>
  </si>
  <si>
    <t>WYW163188</t>
  </si>
  <si>
    <t>Zim Fed #5-11</t>
  </si>
  <si>
    <t>Oxford 1-14 &amp; Zim Fed #5-11</t>
  </si>
  <si>
    <t>0491631880</t>
  </si>
  <si>
    <t>When verifying Sales check for</t>
  </si>
  <si>
    <t>inactive lines that need to be added!</t>
  </si>
  <si>
    <t>SUM OIL</t>
  </si>
  <si>
    <t>SUM GAS</t>
  </si>
  <si>
    <t>North Skull Creek Unit</t>
  </si>
  <si>
    <t>Engle #3</t>
  </si>
  <si>
    <t>APIS</t>
  </si>
  <si>
    <t>4521526</t>
  </si>
  <si>
    <t>4521977</t>
  </si>
  <si>
    <t>4521778</t>
  </si>
  <si>
    <t>4522074</t>
  </si>
  <si>
    <t>4505460</t>
  </si>
  <si>
    <t>4522882</t>
  </si>
  <si>
    <t>4529257</t>
  </si>
  <si>
    <t>4522076</t>
  </si>
  <si>
    <t>4522178</t>
  </si>
  <si>
    <t>4522228</t>
  </si>
  <si>
    <t>4522436</t>
  </si>
  <si>
    <t>4505443</t>
  </si>
  <si>
    <t>4522451</t>
  </si>
  <si>
    <t>4522880</t>
  </si>
  <si>
    <t>4522881</t>
  </si>
  <si>
    <t>4505372</t>
  </si>
  <si>
    <t>4529260</t>
  </si>
  <si>
    <t>4529261</t>
  </si>
  <si>
    <t>4529256</t>
  </si>
  <si>
    <t>4505409</t>
  </si>
  <si>
    <t>2720869</t>
  </si>
  <si>
    <t>2720894</t>
  </si>
  <si>
    <t>2720902</t>
  </si>
  <si>
    <t>2720899</t>
  </si>
  <si>
    <t>2720908</t>
  </si>
  <si>
    <t>2720909</t>
  </si>
  <si>
    <t>2720843</t>
  </si>
  <si>
    <t>2720829</t>
  </si>
  <si>
    <t>APIs</t>
  </si>
  <si>
    <t>4511190</t>
  </si>
  <si>
    <t>4511200</t>
  </si>
  <si>
    <t>4505798</t>
  </si>
  <si>
    <t>4521761</t>
  </si>
  <si>
    <t>4522101</t>
  </si>
  <si>
    <t>4521065</t>
  </si>
  <si>
    <t>4522127</t>
  </si>
  <si>
    <t>4521961</t>
  </si>
  <si>
    <t>4522088</t>
  </si>
  <si>
    <t>4522117</t>
  </si>
  <si>
    <t>4522097</t>
  </si>
  <si>
    <t>4506455</t>
  </si>
  <si>
    <t>4506494</t>
  </si>
  <si>
    <t>4506727</t>
  </si>
  <si>
    <t>4511151</t>
  </si>
  <si>
    <t>4505872</t>
  </si>
  <si>
    <t>4505892</t>
  </si>
  <si>
    <t>4522546</t>
  </si>
  <si>
    <t>4521489</t>
  </si>
  <si>
    <t>4506715</t>
  </si>
  <si>
    <t>4506844</t>
  </si>
  <si>
    <t>4506806</t>
  </si>
  <si>
    <t>4521062</t>
  </si>
  <si>
    <t>4509299</t>
  </si>
  <si>
    <t>4520422</t>
  </si>
  <si>
    <t>4522787</t>
  </si>
  <si>
    <t>4508181</t>
  </si>
  <si>
    <t>4506686</t>
  </si>
  <si>
    <t>2720811</t>
  </si>
  <si>
    <t>2720828</t>
  </si>
  <si>
    <t>2720742</t>
  </si>
  <si>
    <t>0527121</t>
  </si>
  <si>
    <t>2720757</t>
  </si>
  <si>
    <t>2720818</t>
  </si>
  <si>
    <t>2720768</t>
  </si>
  <si>
    <t>2720769</t>
  </si>
  <si>
    <t>2720934</t>
  </si>
  <si>
    <t>Hanson Fed #1</t>
  </si>
  <si>
    <t>4520107</t>
  </si>
  <si>
    <t>4520119</t>
  </si>
  <si>
    <t>4506489</t>
  </si>
  <si>
    <t>4506593</t>
  </si>
  <si>
    <t>4506120</t>
  </si>
  <si>
    <t>4506559</t>
  </si>
  <si>
    <t>4520498</t>
  </si>
  <si>
    <t>4521854</t>
  </si>
  <si>
    <t>4506473</t>
  </si>
  <si>
    <t>4507791</t>
  </si>
  <si>
    <t>4521073</t>
  </si>
  <si>
    <t>4509250</t>
  </si>
  <si>
    <t>4509251</t>
  </si>
  <si>
    <t>4509248</t>
  </si>
  <si>
    <t>4522577</t>
  </si>
  <si>
    <t>4522578</t>
  </si>
  <si>
    <t>4522569</t>
  </si>
  <si>
    <t>4507054</t>
  </si>
  <si>
    <t>4507059</t>
  </si>
  <si>
    <t>4520047</t>
  </si>
  <si>
    <t>4522485</t>
  </si>
  <si>
    <t>4507111</t>
  </si>
  <si>
    <t>4520427</t>
  </si>
  <si>
    <t>4520383</t>
  </si>
  <si>
    <t>4520224</t>
  </si>
  <si>
    <t>4520180</t>
  </si>
  <si>
    <t>4520131</t>
  </si>
  <si>
    <t>4507107</t>
  </si>
  <si>
    <t>4520534</t>
  </si>
  <si>
    <t>4507106</t>
  </si>
  <si>
    <t>4520420</t>
  </si>
  <si>
    <t>4507133</t>
  </si>
  <si>
    <t>4507104</t>
  </si>
  <si>
    <t>4507027</t>
  </si>
  <si>
    <t>4520402</t>
  </si>
  <si>
    <t>4507097</t>
  </si>
  <si>
    <t>4520406</t>
  </si>
  <si>
    <t>4509281</t>
  </si>
  <si>
    <t>4509357</t>
  </si>
  <si>
    <t>4520094</t>
  </si>
  <si>
    <t>4509300</t>
  </si>
  <si>
    <t>4509336</t>
  </si>
  <si>
    <t>4520120</t>
  </si>
  <si>
    <t>4529119</t>
  </si>
  <si>
    <t>4522576</t>
  </si>
  <si>
    <t>4522446</t>
  </si>
  <si>
    <t>4522481</t>
  </si>
  <si>
    <t>4522484</t>
  </si>
  <si>
    <t>4522528</t>
  </si>
  <si>
    <t>4522753</t>
  </si>
  <si>
    <t>4522752</t>
  </si>
  <si>
    <t>4506517</t>
  </si>
  <si>
    <t>4522148</t>
  </si>
  <si>
    <t>4508025</t>
  </si>
  <si>
    <t>4529118</t>
  </si>
  <si>
    <t>4529111</t>
  </si>
  <si>
    <t>4506280</t>
  </si>
  <si>
    <t>4506248</t>
  </si>
  <si>
    <t>4506247</t>
  </si>
  <si>
    <t>4506282</t>
  </si>
  <si>
    <t>4506186</t>
  </si>
  <si>
    <t>4506535</t>
  </si>
  <si>
    <t>4520117</t>
  </si>
  <si>
    <t>4520128</t>
  </si>
  <si>
    <t>4522392</t>
  </si>
  <si>
    <t>4506107</t>
  </si>
  <si>
    <t>4520719</t>
  </si>
  <si>
    <t>4506321</t>
  </si>
  <si>
    <t>4520799</t>
  </si>
  <si>
    <t>4506521</t>
  </si>
  <si>
    <t>4506519</t>
  </si>
  <si>
    <t>4506496</t>
  </si>
  <si>
    <t>4506389</t>
  </si>
  <si>
    <t>4520578</t>
  </si>
  <si>
    <t>4506421</t>
  </si>
  <si>
    <t>4511093</t>
  </si>
  <si>
    <t>4506442</t>
  </si>
  <si>
    <t>4506405</t>
  </si>
  <si>
    <t>2720424</t>
  </si>
  <si>
    <t>2720839</t>
  </si>
  <si>
    <t>4509218</t>
  </si>
  <si>
    <t>4506673</t>
  </si>
  <si>
    <t>4506346</t>
  </si>
  <si>
    <t>4506713</t>
  </si>
  <si>
    <t>4522405</t>
  </si>
  <si>
    <t>4506836</t>
  </si>
  <si>
    <t>2720906</t>
  </si>
  <si>
    <t>2720898</t>
  </si>
  <si>
    <t>2720900</t>
  </si>
  <si>
    <t>2720885</t>
  </si>
  <si>
    <t>2720876</t>
  </si>
  <si>
    <t>2720931</t>
  </si>
  <si>
    <t>2720777</t>
  </si>
  <si>
    <t>2720621</t>
  </si>
  <si>
    <t>2720616</t>
  </si>
  <si>
    <t>2720849</t>
  </si>
  <si>
    <t>2720857</t>
  </si>
  <si>
    <t>2720856</t>
  </si>
  <si>
    <t>2728068</t>
  </si>
  <si>
    <t>4505616</t>
  </si>
  <si>
    <t>4522229</t>
  </si>
  <si>
    <t>4521100</t>
  </si>
  <si>
    <t>4522075</t>
  </si>
  <si>
    <t>4521529</t>
  </si>
  <si>
    <t>Elk Govt 2,3,8</t>
  </si>
  <si>
    <t>4505408</t>
  </si>
  <si>
    <t>4505391</t>
  </si>
  <si>
    <t>4505425</t>
  </si>
  <si>
    <t>4505388</t>
  </si>
  <si>
    <t>4505371</t>
  </si>
  <si>
    <t>0538222</t>
  </si>
  <si>
    <t>0525305</t>
  </si>
  <si>
    <t>0524256</t>
  </si>
  <si>
    <t>1120386</t>
  </si>
  <si>
    <t>0524740</t>
  </si>
  <si>
    <t>0529743</t>
  </si>
  <si>
    <t>0522798</t>
  </si>
  <si>
    <t>0529163</t>
  </si>
  <si>
    <t>0530640</t>
  </si>
  <si>
    <t>0520395</t>
  </si>
  <si>
    <t>Simpson #31-15</t>
  </si>
  <si>
    <t>Pfister Fee</t>
  </si>
  <si>
    <t>1705475</t>
  </si>
  <si>
    <t>1720504</t>
  </si>
  <si>
    <t>1720238</t>
  </si>
  <si>
    <t>1720542</t>
  </si>
  <si>
    <t>1720236</t>
  </si>
  <si>
    <t>1122596</t>
  </si>
  <si>
    <t>1121450</t>
  </si>
  <si>
    <t>4522197</t>
  </si>
  <si>
    <t>1121768</t>
  </si>
  <si>
    <t>1120584</t>
  </si>
  <si>
    <t>2726678</t>
  </si>
  <si>
    <t>2720845</t>
  </si>
  <si>
    <t>2726907</t>
  </si>
  <si>
    <t>2726856</t>
  </si>
  <si>
    <t>2720882</t>
  </si>
  <si>
    <t>1123325</t>
  </si>
  <si>
    <t>1123223</t>
  </si>
  <si>
    <t>Simspon #31-15</t>
  </si>
  <si>
    <t>Name of business or taxpayer ( PLEASE PRINT )</t>
  </si>
  <si>
    <t>API # / WELL NAME</t>
  </si>
  <si>
    <r>
      <t>Payments and corresponding forms must be submitted on or before the 25th day of the 2</t>
    </r>
    <r>
      <rPr>
        <vertAlign val="superscript"/>
        <sz val="8"/>
        <rFont val="Times New Roman"/>
        <family val="1"/>
      </rPr>
      <t>nd</t>
    </r>
    <r>
      <rPr>
        <sz val="8"/>
        <rFont val="Times New Roman"/>
        <family val="1"/>
      </rPr>
      <t xml:space="preserve"> month following the month in which the production occurs.</t>
    </r>
  </si>
  <si>
    <t>( Circle One )</t>
  </si>
  <si>
    <t>10M 10-13</t>
  </si>
  <si>
    <t>See Attached</t>
  </si>
  <si>
    <t>WYW184179X</t>
  </si>
  <si>
    <t>12-00334</t>
  </si>
  <si>
    <t>13-00025</t>
  </si>
  <si>
    <t>77-00176</t>
  </si>
  <si>
    <t>NSCU</t>
  </si>
  <si>
    <t>WYW184791X</t>
  </si>
  <si>
    <t>0019</t>
  </si>
  <si>
    <t>0022</t>
  </si>
  <si>
    <t>0028</t>
  </si>
  <si>
    <t>0029</t>
  </si>
  <si>
    <t>Horton A2</t>
  </si>
  <si>
    <t>Peter Smith A1</t>
  </si>
  <si>
    <t>Mondell A 4</t>
  </si>
  <si>
    <t>State #2</t>
  </si>
  <si>
    <t>0491827460</t>
  </si>
  <si>
    <t>44</t>
  </si>
  <si>
    <t>02</t>
  </si>
  <si>
    <t>X01</t>
  </si>
  <si>
    <t>Red Bird Field</t>
  </si>
  <si>
    <t>WYW157153</t>
  </si>
  <si>
    <t>TETRAD FED #21-30</t>
  </si>
  <si>
    <t>49-027-26903</t>
  </si>
  <si>
    <t>Tetrad Fed21-30</t>
  </si>
  <si>
    <t>0490678770</t>
  </si>
  <si>
    <t>Rodriguez</t>
  </si>
  <si>
    <t>0490550500</t>
  </si>
  <si>
    <t>Fed 12-1 &amp; 12-2</t>
  </si>
  <si>
    <t>0483142750</t>
  </si>
  <si>
    <t>Ogle</t>
  </si>
  <si>
    <t>0482087290</t>
  </si>
  <si>
    <t>Ash Unit</t>
  </si>
  <si>
    <t>Tex Gov 1</t>
  </si>
  <si>
    <t>0491182600</t>
  </si>
  <si>
    <t>Ammo</t>
  </si>
  <si>
    <t>0491219650</t>
  </si>
  <si>
    <t>0491285180</t>
  </si>
  <si>
    <t>0491401230</t>
  </si>
  <si>
    <t>W   143300</t>
  </si>
  <si>
    <t>W  184179X</t>
  </si>
  <si>
    <t>W  115093X</t>
  </si>
  <si>
    <t>W  125237X</t>
  </si>
  <si>
    <t>W  119637X</t>
  </si>
  <si>
    <t>0490446070</t>
  </si>
  <si>
    <t>0490592280</t>
  </si>
  <si>
    <t>0490989750</t>
  </si>
  <si>
    <t>0491045070</t>
  </si>
  <si>
    <t>0491117850</t>
  </si>
  <si>
    <t>0491840050</t>
  </si>
  <si>
    <t>SIMPSON #31-15</t>
  </si>
  <si>
    <t>49-011-23223</t>
  </si>
  <si>
    <t>Simpson 31-10 &amp; 31-15</t>
  </si>
  <si>
    <t>Bradley 3-1</t>
  </si>
  <si>
    <t>048001020D</t>
  </si>
  <si>
    <t>Govt 14-9 &amp; Fed 11-43, 11-44</t>
  </si>
  <si>
    <t>188014652C</t>
  </si>
  <si>
    <t>Govt 11-1-S &amp; ELK Govt #14-7</t>
  </si>
  <si>
    <t>048046887C</t>
  </si>
  <si>
    <t>Elk Govt 14-4</t>
  </si>
  <si>
    <t>Fed 11-43, 11-44</t>
  </si>
  <si>
    <t>Govt 14-9 &amp;</t>
  </si>
  <si>
    <t>ELK Govt #14-7</t>
  </si>
  <si>
    <t>049027042A</t>
  </si>
  <si>
    <t>0491077270</t>
  </si>
  <si>
    <t>0491082260</t>
  </si>
  <si>
    <t>0491117290</t>
  </si>
  <si>
    <t>Exploration Agreement</t>
  </si>
  <si>
    <t>W  143300</t>
  </si>
  <si>
    <t>49-045-20130</t>
  </si>
  <si>
    <t>Collins 30</t>
  </si>
  <si>
    <t>WY032030</t>
  </si>
  <si>
    <t>49-011-21530</t>
  </si>
  <si>
    <t>WY030003</t>
  </si>
  <si>
    <t>WY030007</t>
  </si>
  <si>
    <t>WY030009</t>
  </si>
  <si>
    <t>WY030011</t>
  </si>
  <si>
    <t>WY030012</t>
  </si>
  <si>
    <t>49-045-07730</t>
  </si>
  <si>
    <t>WY030013</t>
  </si>
  <si>
    <t>WY030014</t>
  </si>
  <si>
    <t>WY030015</t>
  </si>
  <si>
    <t>WY030016</t>
  </si>
  <si>
    <t>WY030017</t>
  </si>
  <si>
    <t>Zerbst 34-30</t>
  </si>
  <si>
    <t>49-027-20930</t>
  </si>
  <si>
    <t>Zerbst State 3-30</t>
  </si>
  <si>
    <t>102015</t>
  </si>
  <si>
    <t>Conservation Tax for October 2015</t>
  </si>
  <si>
    <t>OCT '15</t>
  </si>
  <si>
    <t>10312015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</si>
</sst>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44" formatCode="_(&quot;$&quot;* #,##0.00_);_(&quot;$&quot;* \(#,##0.00\);_(&quot;$&quot;* &quot;-&quot;??_);_(@_)"/>
    <numFmt numFmtId="43" formatCode="_(* #,##0.00_);_(* \(#,##0.00\);_(* &quot;-&quot;??_);_(@_)"/>
    <numFmt numFmtId="164" formatCode="00000"/>
    <numFmt numFmtId="165" formatCode="mmyyyy"/>
    <numFmt numFmtId="166" formatCode="&quot;$&quot;#,##0.00"/>
    <numFmt numFmtId="167" formatCode="############"/>
    <numFmt numFmtId="168" formatCode="mmddyyyy"/>
    <numFmt numFmtId="169" formatCode="0000"/>
    <numFmt numFmtId="170" formatCode="00"/>
    <numFmt numFmtId="171" formatCode="000"/>
    <numFmt numFmtId="172" formatCode="000000000"/>
    <numFmt numFmtId="173" formatCode="000000000.00"/>
    <numFmt numFmtId="174" formatCode="000000"/>
    <numFmt numFmtId="175" formatCode="[$-409]mmm\-yy;@"/>
    <numFmt numFmtId="176" formatCode="0.0%"/>
    <numFmt numFmtId="177" formatCode="0.00000000"/>
    <numFmt numFmtId="178" formatCode="0.000000"/>
  </numFmts>
  <fonts count="118" x14ac:knownFonts="1">
    <font>
      <sz val="11"/>
      <color theme="1"/>
      <name val="Calibri"/>
      <family val="2"/>
      <scheme val="minor"/>
    </font>
    <font>
      <b/>
      <sz val="8"/>
      <color indexed="81"/>
      <name val="Tahoma"/>
      <family val="2"/>
    </font>
    <font>
      <sz val="8"/>
      <color indexed="81"/>
      <name val="Tahoma"/>
      <family val="2"/>
    </font>
    <font>
      <sz val="10"/>
      <color indexed="8"/>
      <name val="Times New Roman"/>
      <family val="2"/>
    </font>
    <font>
      <sz val="10"/>
      <color indexed="9"/>
      <name val="Times New Roman"/>
      <family val="2"/>
    </font>
    <font>
      <sz val="10"/>
      <color indexed="20"/>
      <name val="Times New Roman"/>
      <family val="2"/>
    </font>
    <font>
      <b/>
      <sz val="10"/>
      <color indexed="52"/>
      <name val="Times New Roman"/>
      <family val="2"/>
    </font>
    <font>
      <b/>
      <sz val="10"/>
      <color indexed="9"/>
      <name val="Times New Roman"/>
      <family val="2"/>
    </font>
    <font>
      <sz val="10"/>
      <name val="Arial"/>
      <family val="2"/>
    </font>
    <font>
      <i/>
      <sz val="10"/>
      <color indexed="23"/>
      <name val="Times New Roman"/>
      <family val="2"/>
    </font>
    <font>
      <sz val="10"/>
      <color indexed="17"/>
      <name val="Times New Roman"/>
      <family val="2"/>
    </font>
    <font>
      <b/>
      <sz val="15"/>
      <color indexed="56"/>
      <name val="Times New Roman"/>
      <family val="2"/>
    </font>
    <font>
      <b/>
      <sz val="13"/>
      <color indexed="56"/>
      <name val="Times New Roman"/>
      <family val="2"/>
    </font>
    <font>
      <b/>
      <sz val="11"/>
      <color indexed="56"/>
      <name val="Times New Roman"/>
      <family val="2"/>
    </font>
    <font>
      <sz val="10"/>
      <color indexed="62"/>
      <name val="Times New Roman"/>
      <family val="2"/>
    </font>
    <font>
      <sz val="10"/>
      <color indexed="52"/>
      <name val="Times New Roman"/>
      <family val="2"/>
    </font>
    <font>
      <sz val="10"/>
      <color indexed="60"/>
      <name val="Times New Roman"/>
      <family val="2"/>
    </font>
    <font>
      <sz val="8.5"/>
      <name val="MS Sans Serif"/>
      <family val="2"/>
    </font>
    <font>
      <b/>
      <sz val="10"/>
      <color indexed="63"/>
      <name val="Times New Roman"/>
      <family val="2"/>
    </font>
    <font>
      <b/>
      <sz val="18"/>
      <color indexed="56"/>
      <name val="Cambria"/>
      <family val="2"/>
    </font>
    <font>
      <b/>
      <sz val="10"/>
      <color indexed="8"/>
      <name val="Times New Roman"/>
      <family val="2"/>
    </font>
    <font>
      <sz val="10"/>
      <color indexed="10"/>
      <name val="Times New Roman"/>
      <family val="2"/>
    </font>
    <font>
      <sz val="11"/>
      <color indexed="8"/>
      <name val="Calibri"/>
      <family val="2"/>
    </font>
    <font>
      <sz val="11"/>
      <color indexed="10"/>
      <name val="Calibri"/>
      <family val="2"/>
    </font>
    <font>
      <sz val="10"/>
      <name val="Arial"/>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0"/>
      <color indexed="8"/>
      <name val="Arial"/>
      <family val="2"/>
    </font>
    <font>
      <sz val="11"/>
      <color theme="1"/>
      <name val="Calibri"/>
      <family val="2"/>
      <scheme val="minor"/>
    </font>
    <font>
      <sz val="11"/>
      <color theme="1"/>
      <name val="Arial"/>
      <family val="2"/>
    </font>
    <font>
      <sz val="11"/>
      <color theme="0"/>
      <name val="Arial"/>
      <family val="2"/>
    </font>
    <font>
      <sz val="11"/>
      <color rgb="FF9C0006"/>
      <name val="Arial"/>
      <family val="2"/>
    </font>
    <font>
      <b/>
      <sz val="11"/>
      <color rgb="FFFA7D00"/>
      <name val="Arial"/>
      <family val="2"/>
    </font>
    <font>
      <b/>
      <sz val="11"/>
      <color theme="0"/>
      <name val="Arial"/>
      <family val="2"/>
    </font>
    <font>
      <i/>
      <sz val="11"/>
      <color rgb="FF7F7F7F"/>
      <name val="Arial"/>
      <family val="2"/>
    </font>
    <font>
      <sz val="11"/>
      <color rgb="FF006100"/>
      <name val="Arial"/>
      <family val="2"/>
    </font>
    <font>
      <b/>
      <sz val="15"/>
      <color theme="3"/>
      <name val="Arial"/>
      <family val="2"/>
    </font>
    <font>
      <b/>
      <sz val="13"/>
      <color theme="3"/>
      <name val="Arial"/>
      <family val="2"/>
    </font>
    <font>
      <b/>
      <sz val="11"/>
      <color theme="3"/>
      <name val="Arial"/>
      <family val="2"/>
    </font>
    <font>
      <sz val="11"/>
      <color rgb="FF3F3F76"/>
      <name val="Arial"/>
      <family val="2"/>
    </font>
    <font>
      <sz val="11"/>
      <color rgb="FFFA7D00"/>
      <name val="Arial"/>
      <family val="2"/>
    </font>
    <font>
      <sz val="11"/>
      <color rgb="FF9C6500"/>
      <name val="Arial"/>
      <family val="2"/>
    </font>
    <font>
      <sz val="10"/>
      <color theme="1"/>
      <name val="Times New Roman"/>
      <family val="2"/>
    </font>
    <font>
      <b/>
      <sz val="11"/>
      <color rgb="FF3F3F3F"/>
      <name val="Arial"/>
      <family val="2"/>
    </font>
    <font>
      <b/>
      <sz val="11"/>
      <color theme="1"/>
      <name val="Arial"/>
      <family val="2"/>
    </font>
    <font>
      <sz val="11"/>
      <color rgb="FFFF0000"/>
      <name val="Arial"/>
      <family val="2"/>
    </font>
    <font>
      <sz val="11"/>
      <name val="Calibri"/>
      <family val="2"/>
      <scheme val="minor"/>
    </font>
    <font>
      <sz val="11"/>
      <color rgb="FFFF0000"/>
      <name val="Calibri"/>
      <family val="2"/>
      <scheme val="minor"/>
    </font>
    <font>
      <sz val="10"/>
      <color theme="1"/>
      <name val="Arial"/>
      <family val="2"/>
    </font>
    <font>
      <sz val="11"/>
      <color rgb="FF9C0006"/>
      <name val="Calibri"/>
      <family val="2"/>
      <scheme val="minor"/>
    </font>
    <font>
      <b/>
      <sz val="7.7"/>
      <color rgb="FF000000"/>
      <name val="Segoe UI"/>
      <family val="2"/>
    </font>
    <font>
      <sz val="8"/>
      <name val="Arial"/>
      <family val="2"/>
    </font>
    <font>
      <sz val="8"/>
      <color rgb="FF0070C0"/>
      <name val="Arial"/>
      <family val="2"/>
    </font>
    <font>
      <sz val="8"/>
      <color rgb="FF00B050"/>
      <name val="Arial"/>
      <family val="2"/>
    </font>
    <font>
      <sz val="8"/>
      <color rgb="FFFF0000"/>
      <name val="Arial"/>
      <family val="2"/>
    </font>
    <font>
      <sz val="10"/>
      <color rgb="FFFF0000"/>
      <name val="Arial"/>
      <family val="2"/>
    </font>
    <font>
      <sz val="10"/>
      <color indexed="12"/>
      <name val="Arial"/>
      <family val="2"/>
    </font>
    <font>
      <sz val="10"/>
      <color indexed="17"/>
      <name val="Arial"/>
      <family val="2"/>
    </font>
    <font>
      <sz val="10"/>
      <color indexed="10"/>
      <name val="Arial"/>
      <family val="2"/>
    </font>
    <font>
      <sz val="10"/>
      <color indexed="53"/>
      <name val="Arial"/>
      <family val="2"/>
    </font>
    <font>
      <b/>
      <sz val="10"/>
      <name val="Arial"/>
      <family val="2"/>
    </font>
    <font>
      <sz val="8"/>
      <color indexed="12"/>
      <name val="Arial"/>
      <family val="2"/>
    </font>
    <font>
      <sz val="8"/>
      <color indexed="17"/>
      <name val="Arial"/>
      <family val="2"/>
    </font>
    <font>
      <b/>
      <sz val="11"/>
      <name val="Calibri"/>
      <family val="2"/>
      <scheme val="minor"/>
    </font>
    <font>
      <sz val="11"/>
      <color rgb="FF00B0F0"/>
      <name val="Calibri"/>
      <family val="2"/>
      <scheme val="minor"/>
    </font>
    <font>
      <sz val="11"/>
      <color rgb="FF0070C0"/>
      <name val="Calibri"/>
      <family val="2"/>
      <scheme val="minor"/>
    </font>
    <font>
      <sz val="11"/>
      <name val="Calibri"/>
      <family val="2"/>
    </font>
    <font>
      <sz val="10"/>
      <name val="Arial"/>
      <family val="2"/>
    </font>
    <font>
      <b/>
      <sz val="11"/>
      <color theme="1"/>
      <name val="Calibri"/>
      <family val="2"/>
      <scheme val="minor"/>
    </font>
    <font>
      <sz val="10"/>
      <color rgb="FFFF0000"/>
      <name val="Calibri"/>
      <family val="2"/>
      <scheme val="minor"/>
    </font>
    <font>
      <sz val="10"/>
      <color theme="1"/>
      <name val="Calibri"/>
      <family val="2"/>
      <scheme val="minor"/>
    </font>
    <font>
      <sz val="11"/>
      <color rgb="FF92D050"/>
      <name val="Calibri"/>
      <family val="2"/>
      <scheme val="minor"/>
    </font>
    <font>
      <sz val="11"/>
      <color rgb="FF00B050"/>
      <name val="Calibri"/>
      <family val="2"/>
      <scheme val="minor"/>
    </font>
    <font>
      <sz val="10"/>
      <color rgb="FF00B050"/>
      <name val="Arial"/>
      <family val="2"/>
    </font>
    <font>
      <sz val="10"/>
      <name val="Arial"/>
      <family val="2"/>
    </font>
    <font>
      <sz val="9"/>
      <color indexed="81"/>
      <name val="Tahoma"/>
      <family val="2"/>
    </font>
    <font>
      <b/>
      <sz val="9"/>
      <color indexed="81"/>
      <name val="Tahoma"/>
      <family val="2"/>
    </font>
    <font>
      <b/>
      <sz val="11"/>
      <color rgb="FFFF0000"/>
      <name val="Calibri"/>
      <family val="2"/>
      <scheme val="minor"/>
    </font>
    <font>
      <sz val="10"/>
      <name val="Calibri"/>
      <family val="2"/>
      <scheme val="minor"/>
    </font>
    <font>
      <u/>
      <sz val="11"/>
      <color theme="10"/>
      <name val="Calibri"/>
      <family val="2"/>
      <scheme val="minor"/>
    </font>
    <font>
      <sz val="10"/>
      <name val="Times New Roman"/>
      <family val="1"/>
    </font>
    <font>
      <sz val="8"/>
      <name val="Times New Roman"/>
      <family val="1"/>
    </font>
    <font>
      <sz val="6"/>
      <name val="Times New Roman"/>
      <family val="1"/>
    </font>
    <font>
      <b/>
      <sz val="8.5"/>
      <name val="Times New Roman"/>
      <family val="1"/>
    </font>
    <font>
      <sz val="7"/>
      <name val="Times New Roman"/>
      <family val="1"/>
    </font>
    <font>
      <sz val="12"/>
      <name val="Times New Roman"/>
      <family val="1"/>
    </font>
    <font>
      <sz val="8.5"/>
      <name val="Times New Roman"/>
      <family val="1"/>
    </font>
    <font>
      <sz val="6.5"/>
      <name val="Times New Roman"/>
      <family val="1"/>
    </font>
    <font>
      <u/>
      <sz val="8"/>
      <color theme="10"/>
      <name val="Calibri"/>
      <family val="2"/>
      <scheme val="minor"/>
    </font>
    <font>
      <sz val="10"/>
      <name val="Arial"/>
      <family val="2"/>
    </font>
    <font>
      <sz val="12"/>
      <color indexed="8"/>
      <name val="Helv"/>
    </font>
    <font>
      <sz val="12"/>
      <name val="Arial"/>
      <family val="2"/>
    </font>
    <font>
      <b/>
      <u/>
      <sz val="12"/>
      <name val="Arial"/>
      <family val="2"/>
    </font>
    <font>
      <b/>
      <sz val="12"/>
      <name val="Arial"/>
      <family val="2"/>
    </font>
    <font>
      <sz val="12"/>
      <color indexed="12"/>
      <name val="Arial"/>
      <family val="2"/>
    </font>
    <font>
      <sz val="12"/>
      <color indexed="56"/>
      <name val="Arial"/>
      <family val="2"/>
    </font>
    <font>
      <u/>
      <sz val="10"/>
      <color indexed="12"/>
      <name val="Arial"/>
      <family val="2"/>
    </font>
    <font>
      <u/>
      <sz val="10"/>
      <color indexed="39"/>
      <name val="Arial"/>
      <family val="2"/>
    </font>
    <font>
      <b/>
      <sz val="10"/>
      <color indexed="48"/>
      <name val="Arial"/>
      <family val="2"/>
    </font>
    <font>
      <sz val="10"/>
      <color indexed="48"/>
      <name val="Arial"/>
      <family val="2"/>
    </font>
    <font>
      <sz val="10"/>
      <color rgb="FF00B0F0"/>
      <name val="Arial"/>
      <family val="2"/>
    </font>
    <font>
      <sz val="10"/>
      <color rgb="FF3366FF"/>
      <name val="Arial"/>
      <family val="2"/>
    </font>
    <font>
      <b/>
      <sz val="12"/>
      <color rgb="FFFF0000"/>
      <name val="Calibri"/>
      <family val="2"/>
      <scheme val="minor"/>
    </font>
    <font>
      <vertAlign val="superscript"/>
      <sz val="8"/>
      <name val="Times New Roman"/>
      <family val="1"/>
    </font>
    <font>
      <b/>
      <sz val="10"/>
      <color rgb="FFFF0000"/>
      <name val="Arial"/>
      <family val="2"/>
    </font>
    <font>
      <b/>
      <i/>
      <sz val="10"/>
      <color indexed="10"/>
      <name val="Arial"/>
      <family val="2"/>
    </font>
  </fonts>
  <fills count="7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00"/>
        <bgColor indexed="64"/>
      </patternFill>
    </fill>
    <fill>
      <patternFill patternType="solid">
        <fgColor rgb="FF00B050"/>
        <bgColor indexed="64"/>
      </patternFill>
    </fill>
    <fill>
      <patternFill patternType="solid">
        <fgColor indexed="43"/>
        <bgColor indexed="64"/>
      </patternFill>
    </fill>
    <fill>
      <patternFill patternType="solid">
        <fgColor indexed="41"/>
        <bgColor indexed="64"/>
      </patternFill>
    </fill>
    <fill>
      <patternFill patternType="solid">
        <fgColor indexed="22"/>
        <bgColor indexed="64"/>
      </patternFill>
    </fill>
    <fill>
      <patternFill patternType="solid">
        <fgColor theme="4" tint="0.79998168889431442"/>
        <bgColor indexed="64"/>
      </patternFill>
    </fill>
    <fill>
      <patternFill patternType="solid">
        <fgColor rgb="FFFFC000"/>
        <bgColor indexed="64"/>
      </patternFill>
    </fill>
    <fill>
      <patternFill patternType="solid">
        <fgColor rgb="FFFF0000"/>
        <bgColor indexed="64"/>
      </patternFill>
    </fill>
    <fill>
      <patternFill patternType="solid">
        <fgColor rgb="FF92D050"/>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1"/>
        <bgColor indexed="64"/>
      </patternFill>
    </fill>
    <fill>
      <patternFill patternType="solid">
        <fgColor rgb="FF0070C0"/>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indexed="8"/>
        <bgColor indexed="64"/>
      </patternFill>
    </fill>
    <fill>
      <patternFill patternType="solid">
        <fgColor indexed="13"/>
        <bgColor indexed="64"/>
      </patternFill>
    </fill>
    <fill>
      <patternFill patternType="solid">
        <fgColor indexed="9"/>
        <bgColor indexed="64"/>
      </patternFill>
    </fill>
    <fill>
      <patternFill patternType="solid">
        <fgColor rgb="FFFFFF99"/>
        <bgColor indexed="64"/>
      </patternFill>
    </fill>
    <fill>
      <patternFill patternType="solid">
        <fgColor rgb="FFFFFFFF"/>
        <bgColor indexed="64"/>
      </patternFill>
    </fill>
    <fill>
      <patternFill patternType="solid">
        <fgColor theme="8" tint="0.59999389629810485"/>
        <bgColor indexed="64"/>
      </patternFill>
    </fill>
  </fills>
  <borders count="15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auto="1"/>
      </left>
      <right style="thin">
        <color indexed="64"/>
      </right>
      <top style="thin">
        <color indexed="64"/>
      </top>
      <bottom style="thin">
        <color indexed="64"/>
      </bottom>
      <diagonal/>
    </border>
    <border>
      <left style="medium">
        <color auto="1"/>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medium">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medium">
        <color indexed="30"/>
      </bottom>
      <diagonal/>
    </border>
    <border>
      <left style="dashed">
        <color auto="1"/>
      </left>
      <right style="dashed">
        <color auto="1"/>
      </right>
      <top style="dashed">
        <color auto="1"/>
      </top>
      <bottom/>
      <diagonal/>
    </border>
    <border>
      <left style="dashed">
        <color auto="1"/>
      </left>
      <right style="dashed">
        <color auto="1"/>
      </right>
      <top/>
      <bottom style="dashed">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medium">
        <color indexed="30"/>
      </bottom>
      <diagonal/>
    </border>
    <border>
      <left style="medium">
        <color auto="1"/>
      </left>
      <right style="thin">
        <color auto="1"/>
      </right>
      <top/>
      <bottom/>
      <diagonal/>
    </border>
    <border>
      <left style="thin">
        <color auto="1"/>
      </left>
      <right style="thin">
        <color auto="1"/>
      </right>
      <top/>
      <bottom/>
      <diagonal/>
    </border>
    <border>
      <left style="thin">
        <color auto="1"/>
      </left>
      <right style="medium">
        <color auto="1"/>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medium">
        <color auto="1"/>
      </right>
      <top/>
      <bottom style="thin">
        <color auto="1"/>
      </bottom>
      <diagonal/>
    </border>
    <border>
      <left style="medium">
        <color auto="1"/>
      </left>
      <right style="thin">
        <color auto="1"/>
      </right>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ck">
        <color indexed="64"/>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medium">
        <color auto="1"/>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style="thin">
        <color indexed="64"/>
      </right>
      <top style="thin">
        <color indexed="64"/>
      </top>
      <bottom/>
      <diagonal/>
    </border>
    <border>
      <left style="medium">
        <color auto="1"/>
      </left>
      <right style="thin">
        <color indexed="64"/>
      </right>
      <top style="thin">
        <color auto="1"/>
      </top>
      <bottom style="medium">
        <color indexed="64"/>
      </bottom>
      <diagonal/>
    </border>
    <border>
      <left style="thin">
        <color indexed="64"/>
      </left>
      <right style="medium">
        <color auto="1"/>
      </right>
      <top style="thin">
        <color indexed="64"/>
      </top>
      <bottom/>
      <diagonal/>
    </border>
    <border>
      <left/>
      <right style="thin">
        <color indexed="64"/>
      </right>
      <top style="thin">
        <color auto="1"/>
      </top>
      <bottom style="thin">
        <color auto="1"/>
      </bottom>
      <diagonal/>
    </border>
    <border>
      <left style="thin">
        <color indexed="64"/>
      </left>
      <right style="thin">
        <color indexed="64"/>
      </right>
      <top style="thin">
        <color auto="1"/>
      </top>
      <bottom style="thin">
        <color auto="1"/>
      </bottom>
      <diagonal/>
    </border>
    <border>
      <left style="thin">
        <color indexed="64"/>
      </left>
      <right style="medium">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style="medium">
        <color auto="1"/>
      </bottom>
      <diagonal/>
    </border>
    <border>
      <left/>
      <right style="thin">
        <color indexed="64"/>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s>
  <cellStyleXfs count="44761">
    <xf numFmtId="0" fontId="0" fillId="0" borderId="0"/>
    <xf numFmtId="0" fontId="3" fillId="2" borderId="0" applyNumberFormat="0" applyBorder="0" applyAlignment="0" applyProtection="0"/>
    <xf numFmtId="0" fontId="41" fillId="24" borderId="0" applyNumberFormat="0" applyBorder="0" applyAlignment="0" applyProtection="0"/>
    <xf numFmtId="0" fontId="22" fillId="2" borderId="0" applyNumberFormat="0" applyBorder="0" applyAlignment="0" applyProtection="0"/>
    <xf numFmtId="0" fontId="3" fillId="3" borderId="0" applyNumberFormat="0" applyBorder="0" applyAlignment="0" applyProtection="0"/>
    <xf numFmtId="0" fontId="41" fillId="25" borderId="0" applyNumberFormat="0" applyBorder="0" applyAlignment="0" applyProtection="0"/>
    <xf numFmtId="0" fontId="22" fillId="3" borderId="0" applyNumberFormat="0" applyBorder="0" applyAlignment="0" applyProtection="0"/>
    <xf numFmtId="0" fontId="3" fillId="4" borderId="0" applyNumberFormat="0" applyBorder="0" applyAlignment="0" applyProtection="0"/>
    <xf numFmtId="0" fontId="41" fillId="26" borderId="0" applyNumberFormat="0" applyBorder="0" applyAlignment="0" applyProtection="0"/>
    <xf numFmtId="0" fontId="22" fillId="4" borderId="0" applyNumberFormat="0" applyBorder="0" applyAlignment="0" applyProtection="0"/>
    <xf numFmtId="0" fontId="3" fillId="5" borderId="0" applyNumberFormat="0" applyBorder="0" applyAlignment="0" applyProtection="0"/>
    <xf numFmtId="0" fontId="41" fillId="27" borderId="0" applyNumberFormat="0" applyBorder="0" applyAlignment="0" applyProtection="0"/>
    <xf numFmtId="0" fontId="22" fillId="5" borderId="0" applyNumberFormat="0" applyBorder="0" applyAlignment="0" applyProtection="0"/>
    <xf numFmtId="0" fontId="3" fillId="6" borderId="0" applyNumberFormat="0" applyBorder="0" applyAlignment="0" applyProtection="0"/>
    <xf numFmtId="0" fontId="41" fillId="28" borderId="0" applyNumberFormat="0" applyBorder="0" applyAlignment="0" applyProtection="0"/>
    <xf numFmtId="0" fontId="22" fillId="6" borderId="0" applyNumberFormat="0" applyBorder="0" applyAlignment="0" applyProtection="0"/>
    <xf numFmtId="0" fontId="3" fillId="7" borderId="0" applyNumberFormat="0" applyBorder="0" applyAlignment="0" applyProtection="0"/>
    <xf numFmtId="0" fontId="41" fillId="29" borderId="0" applyNumberFormat="0" applyBorder="0" applyAlignment="0" applyProtection="0"/>
    <xf numFmtId="0" fontId="22" fillId="7" borderId="0" applyNumberFormat="0" applyBorder="0" applyAlignment="0" applyProtection="0"/>
    <xf numFmtId="0" fontId="3" fillId="8" borderId="0" applyNumberFormat="0" applyBorder="0" applyAlignment="0" applyProtection="0"/>
    <xf numFmtId="0" fontId="41" fillId="30" borderId="0" applyNumberFormat="0" applyBorder="0" applyAlignment="0" applyProtection="0"/>
    <xf numFmtId="0" fontId="22" fillId="8" borderId="0" applyNumberFormat="0" applyBorder="0" applyAlignment="0" applyProtection="0"/>
    <xf numFmtId="0" fontId="3" fillId="9" borderId="0" applyNumberFormat="0" applyBorder="0" applyAlignment="0" applyProtection="0"/>
    <xf numFmtId="0" fontId="41" fillId="31" borderId="0" applyNumberFormat="0" applyBorder="0" applyAlignment="0" applyProtection="0"/>
    <xf numFmtId="0" fontId="22" fillId="9" borderId="0" applyNumberFormat="0" applyBorder="0" applyAlignment="0" applyProtection="0"/>
    <xf numFmtId="0" fontId="3" fillId="10" borderId="0" applyNumberFormat="0" applyBorder="0" applyAlignment="0" applyProtection="0"/>
    <xf numFmtId="0" fontId="41" fillId="32" borderId="0" applyNumberFormat="0" applyBorder="0" applyAlignment="0" applyProtection="0"/>
    <xf numFmtId="0" fontId="22" fillId="10" borderId="0" applyNumberFormat="0" applyBorder="0" applyAlignment="0" applyProtection="0"/>
    <xf numFmtId="0" fontId="3" fillId="5" borderId="0" applyNumberFormat="0" applyBorder="0" applyAlignment="0" applyProtection="0"/>
    <xf numFmtId="0" fontId="41" fillId="33" borderId="0" applyNumberFormat="0" applyBorder="0" applyAlignment="0" applyProtection="0"/>
    <xf numFmtId="0" fontId="22" fillId="5" borderId="0" applyNumberFormat="0" applyBorder="0" applyAlignment="0" applyProtection="0"/>
    <xf numFmtId="0" fontId="3" fillId="8" borderId="0" applyNumberFormat="0" applyBorder="0" applyAlignment="0" applyProtection="0"/>
    <xf numFmtId="0" fontId="41" fillId="34" borderId="0" applyNumberFormat="0" applyBorder="0" applyAlignment="0" applyProtection="0"/>
    <xf numFmtId="0" fontId="22" fillId="8" borderId="0" applyNumberFormat="0" applyBorder="0" applyAlignment="0" applyProtection="0"/>
    <xf numFmtId="0" fontId="3" fillId="11" borderId="0" applyNumberFormat="0" applyBorder="0" applyAlignment="0" applyProtection="0"/>
    <xf numFmtId="0" fontId="41" fillId="35" borderId="0" applyNumberFormat="0" applyBorder="0" applyAlignment="0" applyProtection="0"/>
    <xf numFmtId="0" fontId="22" fillId="11" borderId="0" applyNumberFormat="0" applyBorder="0" applyAlignment="0" applyProtection="0"/>
    <xf numFmtId="0" fontId="4" fillId="12" borderId="0" applyNumberFormat="0" applyBorder="0" applyAlignment="0" applyProtection="0"/>
    <xf numFmtId="0" fontId="42" fillId="36" borderId="0" applyNumberFormat="0" applyBorder="0" applyAlignment="0" applyProtection="0"/>
    <xf numFmtId="0" fontId="25" fillId="12" borderId="0" applyNumberFormat="0" applyBorder="0" applyAlignment="0" applyProtection="0"/>
    <xf numFmtId="0" fontId="4" fillId="9" borderId="0" applyNumberFormat="0" applyBorder="0" applyAlignment="0" applyProtection="0"/>
    <xf numFmtId="0" fontId="42" fillId="37" borderId="0" applyNumberFormat="0" applyBorder="0" applyAlignment="0" applyProtection="0"/>
    <xf numFmtId="0" fontId="25" fillId="9" borderId="0" applyNumberFormat="0" applyBorder="0" applyAlignment="0" applyProtection="0"/>
    <xf numFmtId="0" fontId="4" fillId="10" borderId="0" applyNumberFormat="0" applyBorder="0" applyAlignment="0" applyProtection="0"/>
    <xf numFmtId="0" fontId="42" fillId="38" borderId="0" applyNumberFormat="0" applyBorder="0" applyAlignment="0" applyProtection="0"/>
    <xf numFmtId="0" fontId="25" fillId="10" borderId="0" applyNumberFormat="0" applyBorder="0" applyAlignment="0" applyProtection="0"/>
    <xf numFmtId="0" fontId="4" fillId="13" borderId="0" applyNumberFormat="0" applyBorder="0" applyAlignment="0" applyProtection="0"/>
    <xf numFmtId="0" fontId="42" fillId="39" borderId="0" applyNumberFormat="0" applyBorder="0" applyAlignment="0" applyProtection="0"/>
    <xf numFmtId="0" fontId="25" fillId="13" borderId="0" applyNumberFormat="0" applyBorder="0" applyAlignment="0" applyProtection="0"/>
    <xf numFmtId="0" fontId="4" fillId="14" borderId="0" applyNumberFormat="0" applyBorder="0" applyAlignment="0" applyProtection="0"/>
    <xf numFmtId="0" fontId="42" fillId="40" borderId="0" applyNumberFormat="0" applyBorder="0" applyAlignment="0" applyProtection="0"/>
    <xf numFmtId="0" fontId="25" fillId="14" borderId="0" applyNumberFormat="0" applyBorder="0" applyAlignment="0" applyProtection="0"/>
    <xf numFmtId="0" fontId="4" fillId="15" borderId="0" applyNumberFormat="0" applyBorder="0" applyAlignment="0" applyProtection="0"/>
    <xf numFmtId="0" fontId="42" fillId="41" borderId="0" applyNumberFormat="0" applyBorder="0" applyAlignment="0" applyProtection="0"/>
    <xf numFmtId="0" fontId="25" fillId="15" borderId="0" applyNumberFormat="0" applyBorder="0" applyAlignment="0" applyProtection="0"/>
    <xf numFmtId="0" fontId="4" fillId="16" borderId="0" applyNumberFormat="0" applyBorder="0" applyAlignment="0" applyProtection="0"/>
    <xf numFmtId="0" fontId="42" fillId="42" borderId="0" applyNumberFormat="0" applyBorder="0" applyAlignment="0" applyProtection="0"/>
    <xf numFmtId="0" fontId="25" fillId="16" borderId="0" applyNumberFormat="0" applyBorder="0" applyAlignment="0" applyProtection="0"/>
    <xf numFmtId="0" fontId="4" fillId="17" borderId="0" applyNumberFormat="0" applyBorder="0" applyAlignment="0" applyProtection="0"/>
    <xf numFmtId="0" fontId="42" fillId="43" borderId="0" applyNumberFormat="0" applyBorder="0" applyAlignment="0" applyProtection="0"/>
    <xf numFmtId="0" fontId="25" fillId="17" borderId="0" applyNumberFormat="0" applyBorder="0" applyAlignment="0" applyProtection="0"/>
    <xf numFmtId="0" fontId="4" fillId="18" borderId="0" applyNumberFormat="0" applyBorder="0" applyAlignment="0" applyProtection="0"/>
    <xf numFmtId="0" fontId="42" fillId="44" borderId="0" applyNumberFormat="0" applyBorder="0" applyAlignment="0" applyProtection="0"/>
    <xf numFmtId="0" fontId="25" fillId="18" borderId="0" applyNumberFormat="0" applyBorder="0" applyAlignment="0" applyProtection="0"/>
    <xf numFmtId="0" fontId="4" fillId="13" borderId="0" applyNumberFormat="0" applyBorder="0" applyAlignment="0" applyProtection="0"/>
    <xf numFmtId="0" fontId="42" fillId="45" borderId="0" applyNumberFormat="0" applyBorder="0" applyAlignment="0" applyProtection="0"/>
    <xf numFmtId="0" fontId="25" fillId="13" borderId="0" applyNumberFormat="0" applyBorder="0" applyAlignment="0" applyProtection="0"/>
    <xf numFmtId="0" fontId="4" fillId="14" borderId="0" applyNumberFormat="0" applyBorder="0" applyAlignment="0" applyProtection="0"/>
    <xf numFmtId="0" fontId="42" fillId="46" borderId="0" applyNumberFormat="0" applyBorder="0" applyAlignment="0" applyProtection="0"/>
    <xf numFmtId="0" fontId="25" fillId="14" borderId="0" applyNumberFormat="0" applyBorder="0" applyAlignment="0" applyProtection="0"/>
    <xf numFmtId="0" fontId="4" fillId="19" borderId="0" applyNumberFormat="0" applyBorder="0" applyAlignment="0" applyProtection="0"/>
    <xf numFmtId="0" fontId="42" fillId="47" borderId="0" applyNumberFormat="0" applyBorder="0" applyAlignment="0" applyProtection="0"/>
    <xf numFmtId="0" fontId="25" fillId="19" borderId="0" applyNumberFormat="0" applyBorder="0" applyAlignment="0" applyProtection="0"/>
    <xf numFmtId="0" fontId="5" fillId="3" borderId="0" applyNumberFormat="0" applyBorder="0" applyAlignment="0" applyProtection="0"/>
    <xf numFmtId="0" fontId="43" fillId="48" borderId="0" applyNumberFormat="0" applyBorder="0" applyAlignment="0" applyProtection="0"/>
    <xf numFmtId="0" fontId="26" fillId="3" borderId="0" applyNumberFormat="0" applyBorder="0" applyAlignment="0" applyProtection="0"/>
    <xf numFmtId="0" fontId="6" fillId="20" borderId="1" applyNumberFormat="0" applyAlignment="0" applyProtection="0"/>
    <xf numFmtId="0" fontId="44" fillId="49" borderId="10" applyNumberFormat="0" applyAlignment="0" applyProtection="0"/>
    <xf numFmtId="0" fontId="27" fillId="20" borderId="1" applyNumberFormat="0" applyAlignment="0" applyProtection="0"/>
    <xf numFmtId="0" fontId="7" fillId="21" borderId="2" applyNumberFormat="0" applyAlignment="0" applyProtection="0"/>
    <xf numFmtId="0" fontId="45" fillId="50" borderId="11" applyNumberFormat="0" applyAlignment="0" applyProtection="0"/>
    <xf numFmtId="0" fontId="28" fillId="21" borderId="2" applyNumberFormat="0" applyAlignment="0" applyProtection="0"/>
    <xf numFmtId="43" fontId="8" fillId="0" borderId="0" applyFont="0" applyFill="0" applyBorder="0" applyAlignment="0" applyProtection="0"/>
    <xf numFmtId="43" fontId="8" fillId="0" borderId="0" applyFont="0" applyFill="0" applyBorder="0" applyAlignment="0" applyProtection="0"/>
    <xf numFmtId="0" fontId="9" fillId="0" borderId="0" applyNumberFormat="0" applyFill="0" applyBorder="0" applyAlignment="0" applyProtection="0"/>
    <xf numFmtId="0" fontId="46" fillId="0" borderId="0" applyNumberFormat="0" applyFill="0" applyBorder="0" applyAlignment="0" applyProtection="0"/>
    <xf numFmtId="0" fontId="29" fillId="0" borderId="0" applyNumberFormat="0" applyFill="0" applyBorder="0" applyAlignment="0" applyProtection="0"/>
    <xf numFmtId="0" fontId="10" fillId="4" borderId="0" applyNumberFormat="0" applyBorder="0" applyAlignment="0" applyProtection="0"/>
    <xf numFmtId="0" fontId="47" fillId="51" borderId="0" applyNumberFormat="0" applyBorder="0" applyAlignment="0" applyProtection="0"/>
    <xf numFmtId="0" fontId="30" fillId="4" borderId="0" applyNumberFormat="0" applyBorder="0" applyAlignment="0" applyProtection="0"/>
    <xf numFmtId="0" fontId="11" fillId="0" borderId="3" applyNumberFormat="0" applyFill="0" applyAlignment="0" applyProtection="0"/>
    <xf numFmtId="0" fontId="48" fillId="0" borderId="12" applyNumberFormat="0" applyFill="0" applyAlignment="0" applyProtection="0"/>
    <xf numFmtId="0" fontId="31" fillId="0" borderId="3" applyNumberFormat="0" applyFill="0" applyAlignment="0" applyProtection="0"/>
    <xf numFmtId="0" fontId="12" fillId="0" borderId="4" applyNumberFormat="0" applyFill="0" applyAlignment="0" applyProtection="0"/>
    <xf numFmtId="0" fontId="49" fillId="0" borderId="13" applyNumberFormat="0" applyFill="0" applyAlignment="0" applyProtection="0"/>
    <xf numFmtId="0" fontId="32" fillId="0" borderId="4" applyNumberFormat="0" applyFill="0" applyAlignment="0" applyProtection="0"/>
    <xf numFmtId="0" fontId="13" fillId="0" borderId="5" applyNumberFormat="0" applyFill="0" applyAlignment="0" applyProtection="0"/>
    <xf numFmtId="0" fontId="50" fillId="0" borderId="14" applyNumberFormat="0" applyFill="0" applyAlignment="0" applyProtection="0"/>
    <xf numFmtId="0" fontId="33" fillId="0" borderId="5" applyNumberFormat="0" applyFill="0" applyAlignment="0" applyProtection="0"/>
    <xf numFmtId="0" fontId="13" fillId="0" borderId="0" applyNumberFormat="0" applyFill="0" applyBorder="0" applyAlignment="0" applyProtection="0"/>
    <xf numFmtId="0" fontId="50" fillId="0" borderId="0" applyNumberFormat="0" applyFill="0" applyBorder="0" applyAlignment="0" applyProtection="0"/>
    <xf numFmtId="0" fontId="33" fillId="0" borderId="0" applyNumberFormat="0" applyFill="0" applyBorder="0" applyAlignment="0" applyProtection="0"/>
    <xf numFmtId="0" fontId="14" fillId="7" borderId="1" applyNumberFormat="0" applyAlignment="0" applyProtection="0"/>
    <xf numFmtId="0" fontId="51" fillId="52" borderId="10" applyNumberFormat="0" applyAlignment="0" applyProtection="0"/>
    <xf numFmtId="0" fontId="34" fillId="7" borderId="1" applyNumberFormat="0" applyAlignment="0" applyProtection="0"/>
    <xf numFmtId="0" fontId="15" fillId="0" borderId="6" applyNumberFormat="0" applyFill="0" applyAlignment="0" applyProtection="0"/>
    <xf numFmtId="0" fontId="52" fillId="0" borderId="15" applyNumberFormat="0" applyFill="0" applyAlignment="0" applyProtection="0"/>
    <xf numFmtId="0" fontId="35" fillId="0" borderId="6" applyNumberFormat="0" applyFill="0" applyAlignment="0" applyProtection="0"/>
    <xf numFmtId="0" fontId="16" fillId="22" borderId="0" applyNumberFormat="0" applyBorder="0" applyAlignment="0" applyProtection="0"/>
    <xf numFmtId="0" fontId="53" fillId="53" borderId="0" applyNumberFormat="0" applyBorder="0" applyAlignment="0" applyProtection="0"/>
    <xf numFmtId="0" fontId="36" fillId="22" borderId="0" applyNumberFormat="0" applyBorder="0" applyAlignment="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41" fillId="0" borderId="0"/>
    <xf numFmtId="0" fontId="8" fillId="0" borderId="0"/>
    <xf numFmtId="0" fontId="54"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8" fillId="0" borderId="0"/>
    <xf numFmtId="0" fontId="8" fillId="0" borderId="0"/>
    <xf numFmtId="0" fontId="8" fillId="0" borderId="0"/>
    <xf numFmtId="0" fontId="8" fillId="0" borderId="0"/>
    <xf numFmtId="0" fontId="8" fillId="0" borderId="0"/>
    <xf numFmtId="0" fontId="17"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8" fillId="0" borderId="0"/>
    <xf numFmtId="0" fontId="8" fillId="0" borderId="0"/>
    <xf numFmtId="0" fontId="8" fillId="0" borderId="0"/>
    <xf numFmtId="0" fontId="41" fillId="0" borderId="0"/>
    <xf numFmtId="0" fontId="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8" fillId="0" borderId="0"/>
    <xf numFmtId="0" fontId="41"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0" fillId="0" borderId="0"/>
    <xf numFmtId="0" fontId="8" fillId="0" borderId="0"/>
    <xf numFmtId="0" fontId="8" fillId="0" borderId="0"/>
    <xf numFmtId="0" fontId="8" fillId="0" borderId="0"/>
    <xf numFmtId="0" fontId="8" fillId="0" borderId="0"/>
    <xf numFmtId="0" fontId="24" fillId="0" borderId="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7"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8" fillId="0" borderId="0"/>
    <xf numFmtId="0" fontId="54" fillId="0" borderId="0"/>
    <xf numFmtId="0" fontId="54" fillId="0" borderId="0"/>
    <xf numFmtId="0" fontId="3" fillId="0" borderId="0"/>
    <xf numFmtId="0" fontId="54" fillId="0" borderId="0"/>
    <xf numFmtId="0" fontId="3" fillId="23" borderId="7" applyNumberFormat="0" applyFont="0" applyAlignment="0" applyProtection="0"/>
    <xf numFmtId="0" fontId="41" fillId="54" borderId="16" applyNumberFormat="0" applyFont="0" applyAlignment="0" applyProtection="0"/>
    <xf numFmtId="0" fontId="8" fillId="23" borderId="7" applyNumberFormat="0" applyFont="0" applyAlignment="0" applyProtection="0"/>
    <xf numFmtId="0" fontId="18" fillId="20" borderId="8" applyNumberFormat="0" applyAlignment="0" applyProtection="0"/>
    <xf numFmtId="0" fontId="55" fillId="49" borderId="17" applyNumberFormat="0" applyAlignment="0" applyProtection="0"/>
    <xf numFmtId="0" fontId="37" fillId="20" borderId="8" applyNumberFormat="0" applyAlignment="0" applyProtection="0"/>
    <xf numFmtId="9" fontId="41" fillId="0" borderId="0" applyFont="0" applyFill="0" applyBorder="0" applyAlignment="0" applyProtection="0"/>
    <xf numFmtId="9" fontId="24" fillId="0" borderId="0" applyFont="0" applyFill="0" applyBorder="0" applyAlignment="0" applyProtection="0"/>
    <xf numFmtId="9" fontId="8" fillId="0" borderId="0" applyFon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0" fillId="0" borderId="9" applyNumberFormat="0" applyFill="0" applyAlignment="0" applyProtection="0"/>
    <xf numFmtId="0" fontId="56" fillId="0" borderId="18" applyNumberFormat="0" applyFill="0" applyAlignment="0" applyProtection="0"/>
    <xf numFmtId="0" fontId="38" fillId="0" borderId="9" applyNumberFormat="0" applyFill="0" applyAlignment="0" applyProtection="0"/>
    <xf numFmtId="0" fontId="21" fillId="0" borderId="0" applyNumberFormat="0" applyFill="0" applyBorder="0" applyAlignment="0" applyProtection="0"/>
    <xf numFmtId="0" fontId="57" fillId="0" borderId="0" applyNumberFormat="0" applyFill="0" applyBorder="0" applyAlignment="0" applyProtection="0"/>
    <xf numFmtId="0" fontId="23" fillId="0" borderId="0" applyNumberFormat="0" applyFill="0" applyBorder="0" applyAlignment="0" applyProtection="0"/>
    <xf numFmtId="0" fontId="61" fillId="48" borderId="0" applyNumberFormat="0" applyBorder="0" applyAlignment="0" applyProtection="0"/>
    <xf numFmtId="43" fontId="41" fillId="0" borderId="0" applyFont="0" applyFill="0" applyBorder="0" applyAlignment="0" applyProtection="0"/>
    <xf numFmtId="0" fontId="8" fillId="0" borderId="0"/>
    <xf numFmtId="0" fontId="8" fillId="0" borderId="0"/>
    <xf numFmtId="0" fontId="79" fillId="0" borderId="0"/>
    <xf numFmtId="43" fontId="79" fillId="0" borderId="0" applyFont="0" applyFill="0" applyBorder="0" applyAlignment="0" applyProtection="0"/>
    <xf numFmtId="9" fontId="79" fillId="0" borderId="0" applyFont="0" applyFill="0" applyBorder="0" applyAlignment="0" applyProtection="0"/>
    <xf numFmtId="9" fontId="8" fillId="0" borderId="0" applyFont="0" applyFill="0" applyBorder="0" applyAlignment="0" applyProtection="0"/>
    <xf numFmtId="0" fontId="20" fillId="0" borderId="49" applyNumberFormat="0" applyFill="0" applyAlignment="0" applyProtection="0"/>
    <xf numFmtId="0" fontId="37" fillId="20" borderId="48" applyNumberFormat="0" applyAlignment="0" applyProtection="0"/>
    <xf numFmtId="0" fontId="18" fillId="20" borderId="48" applyNumberFormat="0" applyAlignment="0" applyProtection="0"/>
    <xf numFmtId="0" fontId="8" fillId="23" borderId="47" applyNumberFormat="0" applyFont="0" applyAlignment="0" applyProtection="0"/>
    <xf numFmtId="0" fontId="3" fillId="23" borderId="47" applyNumberFormat="0" applyFont="0" applyAlignment="0" applyProtection="0"/>
    <xf numFmtId="0" fontId="6" fillId="20" borderId="42" applyNumberFormat="0" applyAlignment="0" applyProtection="0"/>
    <xf numFmtId="0" fontId="27" fillId="20" borderId="42" applyNumberFormat="0" applyAlignment="0" applyProtection="0"/>
    <xf numFmtId="0" fontId="14" fillId="7" borderId="42" applyNumberFormat="0" applyAlignment="0" applyProtection="0"/>
    <xf numFmtId="0" fontId="34" fillId="7" borderId="42" applyNumberFormat="0" applyAlignment="0" applyProtection="0"/>
    <xf numFmtId="0" fontId="34" fillId="7" borderId="46" applyNumberFormat="0" applyAlignment="0" applyProtection="0"/>
    <xf numFmtId="0" fontId="14" fillId="7" borderId="46" applyNumberFormat="0" applyAlignment="0" applyProtection="0"/>
    <xf numFmtId="0" fontId="27" fillId="20" borderId="46" applyNumberFormat="0" applyAlignment="0" applyProtection="0"/>
    <xf numFmtId="0" fontId="6" fillId="20" borderId="46" applyNumberFormat="0" applyAlignment="0" applyProtection="0"/>
    <xf numFmtId="0" fontId="3" fillId="23" borderId="43" applyNumberFormat="0" applyFont="0" applyAlignment="0" applyProtection="0"/>
    <xf numFmtId="0" fontId="8" fillId="23" borderId="43" applyNumberFormat="0" applyFont="0" applyAlignment="0" applyProtection="0"/>
    <xf numFmtId="0" fontId="18" fillId="20" borderId="44" applyNumberFormat="0" applyAlignment="0" applyProtection="0"/>
    <xf numFmtId="0" fontId="37" fillId="20" borderId="44" applyNumberFormat="0" applyAlignment="0" applyProtection="0"/>
    <xf numFmtId="0" fontId="20" fillId="0" borderId="45" applyNumberFormat="0" applyFill="0" applyAlignment="0" applyProtection="0"/>
    <xf numFmtId="0" fontId="38" fillId="0" borderId="45" applyNumberFormat="0" applyFill="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38" fillId="0" borderId="49" applyNumberFormat="0" applyFill="0" applyAlignment="0" applyProtection="0"/>
    <xf numFmtId="0" fontId="86" fillId="0" borderId="0"/>
    <xf numFmtId="43" fontId="86" fillId="0" borderId="0" applyFont="0" applyFill="0" applyBorder="0" applyAlignment="0" applyProtection="0"/>
    <xf numFmtId="9" fontId="86" fillId="0" borderId="0" applyFont="0" applyFill="0" applyBorder="0" applyAlignment="0" applyProtection="0"/>
    <xf numFmtId="0" fontId="13" fillId="0" borderId="51" applyNumberFormat="0" applyFill="0" applyAlignment="0" applyProtection="0"/>
    <xf numFmtId="0" fontId="33" fillId="0" borderId="51" applyNumberFormat="0" applyFill="0" applyAlignment="0" applyProtection="0"/>
    <xf numFmtId="0" fontId="20" fillId="0" borderId="55" applyNumberFormat="0" applyFill="0" applyAlignment="0" applyProtection="0"/>
    <xf numFmtId="0" fontId="37" fillId="20" borderId="54" applyNumberFormat="0" applyAlignment="0" applyProtection="0"/>
    <xf numFmtId="0" fontId="18" fillId="20" borderId="54" applyNumberFormat="0" applyAlignment="0" applyProtection="0"/>
    <xf numFmtId="0" fontId="8" fillId="23" borderId="53" applyNumberFormat="0" applyFont="0" applyAlignment="0" applyProtection="0"/>
    <xf numFmtId="0" fontId="3" fillId="23" borderId="53" applyNumberFormat="0" applyFont="0" applyAlignment="0" applyProtection="0"/>
    <xf numFmtId="0" fontId="6" fillId="20" borderId="52" applyNumberFormat="0" applyAlignment="0" applyProtection="0"/>
    <xf numFmtId="0" fontId="27" fillId="20" borderId="52" applyNumberFormat="0" applyAlignment="0" applyProtection="0"/>
    <xf numFmtId="0" fontId="14" fillId="7" borderId="52" applyNumberFormat="0" applyAlignment="0" applyProtection="0"/>
    <xf numFmtId="0" fontId="34" fillId="7" borderId="52" applyNumberFormat="0" applyAlignment="0" applyProtection="0"/>
    <xf numFmtId="0" fontId="34" fillId="7" borderId="52" applyNumberFormat="0" applyAlignment="0" applyProtection="0"/>
    <xf numFmtId="0" fontId="14" fillId="7" borderId="52" applyNumberFormat="0" applyAlignment="0" applyProtection="0"/>
    <xf numFmtId="0" fontId="27" fillId="20" borderId="52" applyNumberFormat="0" applyAlignment="0" applyProtection="0"/>
    <xf numFmtId="0" fontId="6" fillId="20" borderId="52" applyNumberFormat="0" applyAlignment="0" applyProtection="0"/>
    <xf numFmtId="0" fontId="3" fillId="23" borderId="53" applyNumberFormat="0" applyFont="0" applyAlignment="0" applyProtection="0"/>
    <xf numFmtId="0" fontId="8" fillId="23" borderId="53" applyNumberFormat="0" applyFont="0" applyAlignment="0" applyProtection="0"/>
    <xf numFmtId="0" fontId="18" fillId="20" borderId="54" applyNumberFormat="0" applyAlignment="0" applyProtection="0"/>
    <xf numFmtId="0" fontId="37" fillId="20" borderId="54" applyNumberFormat="0" applyAlignment="0" applyProtection="0"/>
    <xf numFmtId="0" fontId="20" fillId="0" borderId="55" applyNumberFormat="0" applyFill="0" applyAlignment="0" applyProtection="0"/>
    <xf numFmtId="0" fontId="38" fillId="0" borderId="55" applyNumberFormat="0" applyFill="0" applyAlignment="0" applyProtection="0"/>
    <xf numFmtId="0" fontId="38" fillId="0" borderId="55" applyNumberFormat="0" applyFill="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20" fillId="0" borderId="59" applyNumberFormat="0" applyFill="0" applyAlignment="0" applyProtection="0"/>
    <xf numFmtId="0" fontId="37" fillId="20" borderId="58" applyNumberFormat="0" applyAlignment="0" applyProtection="0"/>
    <xf numFmtId="0" fontId="18" fillId="20" borderId="58" applyNumberFormat="0" applyAlignment="0" applyProtection="0"/>
    <xf numFmtId="0" fontId="8" fillId="23" borderId="57" applyNumberFormat="0" applyFont="0" applyAlignment="0" applyProtection="0"/>
    <xf numFmtId="0" fontId="3" fillId="23" borderId="57" applyNumberFormat="0" applyFont="0" applyAlignment="0" applyProtection="0"/>
    <xf numFmtId="0" fontId="6" fillId="20" borderId="56" applyNumberFormat="0" applyAlignment="0" applyProtection="0"/>
    <xf numFmtId="0" fontId="27" fillId="20" borderId="56" applyNumberFormat="0" applyAlignment="0" applyProtection="0"/>
    <xf numFmtId="0" fontId="14" fillId="7" borderId="56" applyNumberFormat="0" applyAlignment="0" applyProtection="0"/>
    <xf numFmtId="0" fontId="34" fillId="7" borderId="56" applyNumberFormat="0" applyAlignment="0" applyProtection="0"/>
    <xf numFmtId="0" fontId="34" fillId="7" borderId="56" applyNumberFormat="0" applyAlignment="0" applyProtection="0"/>
    <xf numFmtId="0" fontId="14" fillId="7" borderId="56" applyNumberFormat="0" applyAlignment="0" applyProtection="0"/>
    <xf numFmtId="0" fontId="27" fillId="20" borderId="56" applyNumberFormat="0" applyAlignment="0" applyProtection="0"/>
    <xf numFmtId="0" fontId="6" fillId="20" borderId="56" applyNumberFormat="0" applyAlignment="0" applyProtection="0"/>
    <xf numFmtId="0" fontId="3" fillId="23" borderId="57" applyNumberFormat="0" applyFont="0" applyAlignment="0" applyProtection="0"/>
    <xf numFmtId="0" fontId="8" fillId="23" borderId="57" applyNumberFormat="0" applyFont="0" applyAlignment="0" applyProtection="0"/>
    <xf numFmtId="0" fontId="18" fillId="20" borderId="58" applyNumberFormat="0" applyAlignment="0" applyProtection="0"/>
    <xf numFmtId="0" fontId="37" fillId="20" borderId="58" applyNumberFormat="0" applyAlignment="0" applyProtection="0"/>
    <xf numFmtId="0" fontId="20" fillId="0" borderId="59" applyNumberFormat="0" applyFill="0" applyAlignment="0" applyProtection="0"/>
    <xf numFmtId="0" fontId="38" fillId="0" borderId="59" applyNumberFormat="0" applyFill="0" applyAlignment="0" applyProtection="0"/>
    <xf numFmtId="0" fontId="38" fillId="0" borderId="59" applyNumberFormat="0" applyFill="0" applyAlignment="0" applyProtection="0"/>
    <xf numFmtId="0" fontId="13" fillId="0" borderId="60" applyNumberFormat="0" applyFill="0" applyAlignment="0" applyProtection="0"/>
    <xf numFmtId="0" fontId="33" fillId="0" borderId="60" applyNumberFormat="0" applyFill="0" applyAlignment="0" applyProtection="0"/>
    <xf numFmtId="0" fontId="20" fillId="0" borderId="59" applyNumberFormat="0" applyFill="0" applyAlignment="0" applyProtection="0"/>
    <xf numFmtId="0" fontId="37" fillId="20" borderId="58" applyNumberFormat="0" applyAlignment="0" applyProtection="0"/>
    <xf numFmtId="0" fontId="18" fillId="20" borderId="58" applyNumberFormat="0" applyAlignment="0" applyProtection="0"/>
    <xf numFmtId="0" fontId="8" fillId="23" borderId="57" applyNumberFormat="0" applyFont="0" applyAlignment="0" applyProtection="0"/>
    <xf numFmtId="0" fontId="3" fillId="23" borderId="57" applyNumberFormat="0" applyFont="0" applyAlignment="0" applyProtection="0"/>
    <xf numFmtId="0" fontId="6" fillId="20" borderId="56" applyNumberFormat="0" applyAlignment="0" applyProtection="0"/>
    <xf numFmtId="0" fontId="27" fillId="20" borderId="56" applyNumberFormat="0" applyAlignment="0" applyProtection="0"/>
    <xf numFmtId="0" fontId="14" fillId="7" borderId="56" applyNumberFormat="0" applyAlignment="0" applyProtection="0"/>
    <xf numFmtId="0" fontId="34" fillId="7" borderId="56" applyNumberFormat="0" applyAlignment="0" applyProtection="0"/>
    <xf numFmtId="0" fontId="34" fillId="7" borderId="56" applyNumberFormat="0" applyAlignment="0" applyProtection="0"/>
    <xf numFmtId="0" fontId="14" fillId="7" borderId="56" applyNumberFormat="0" applyAlignment="0" applyProtection="0"/>
    <xf numFmtId="0" fontId="27" fillId="20" borderId="56" applyNumberFormat="0" applyAlignment="0" applyProtection="0"/>
    <xf numFmtId="0" fontId="6" fillId="20" borderId="56" applyNumberFormat="0" applyAlignment="0" applyProtection="0"/>
    <xf numFmtId="0" fontId="3" fillId="23" borderId="57" applyNumberFormat="0" applyFont="0" applyAlignment="0" applyProtection="0"/>
    <xf numFmtId="0" fontId="8" fillId="23" borderId="57" applyNumberFormat="0" applyFont="0" applyAlignment="0" applyProtection="0"/>
    <xf numFmtId="0" fontId="18" fillId="20" borderId="58" applyNumberFormat="0" applyAlignment="0" applyProtection="0"/>
    <xf numFmtId="0" fontId="37" fillId="20" borderId="58" applyNumberFormat="0" applyAlignment="0" applyProtection="0"/>
    <xf numFmtId="0" fontId="20" fillId="0" borderId="59" applyNumberFormat="0" applyFill="0" applyAlignment="0" applyProtection="0"/>
    <xf numFmtId="0" fontId="38" fillId="0" borderId="59" applyNumberFormat="0" applyFill="0" applyAlignment="0" applyProtection="0"/>
    <xf numFmtId="0" fontId="38" fillId="0" borderId="59" applyNumberFormat="0" applyFill="0" applyAlignment="0" applyProtection="0"/>
    <xf numFmtId="0" fontId="20" fillId="0" borderId="66" applyNumberFormat="0" applyFill="0" applyAlignment="0" applyProtection="0"/>
    <xf numFmtId="0" fontId="37" fillId="20" borderId="65" applyNumberFormat="0" applyAlignment="0" applyProtection="0"/>
    <xf numFmtId="0" fontId="18" fillId="20" borderId="65" applyNumberFormat="0" applyAlignment="0" applyProtection="0"/>
    <xf numFmtId="0" fontId="8" fillId="23" borderId="64" applyNumberFormat="0" applyFont="0" applyAlignment="0" applyProtection="0"/>
    <xf numFmtId="0" fontId="3" fillId="23" borderId="64" applyNumberFormat="0" applyFont="0" applyAlignment="0" applyProtection="0"/>
    <xf numFmtId="0" fontId="6" fillId="20" borderId="63" applyNumberFormat="0" applyAlignment="0" applyProtection="0"/>
    <xf numFmtId="0" fontId="27" fillId="20" borderId="63" applyNumberFormat="0" applyAlignment="0" applyProtection="0"/>
    <xf numFmtId="0" fontId="14" fillId="7" borderId="63" applyNumberFormat="0" applyAlignment="0" applyProtection="0"/>
    <xf numFmtId="0" fontId="34" fillId="7" borderId="63" applyNumberFormat="0" applyAlignment="0" applyProtection="0"/>
    <xf numFmtId="0" fontId="34" fillId="7" borderId="63" applyNumberFormat="0" applyAlignment="0" applyProtection="0"/>
    <xf numFmtId="0" fontId="14" fillId="7" borderId="63" applyNumberFormat="0" applyAlignment="0" applyProtection="0"/>
    <xf numFmtId="0" fontId="27" fillId="20" borderId="63" applyNumberFormat="0" applyAlignment="0" applyProtection="0"/>
    <xf numFmtId="0" fontId="6" fillId="20" borderId="63" applyNumberFormat="0" applyAlignment="0" applyProtection="0"/>
    <xf numFmtId="0" fontId="3" fillId="23" borderId="64" applyNumberFormat="0" applyFont="0" applyAlignment="0" applyProtection="0"/>
    <xf numFmtId="0" fontId="8" fillId="23" borderId="64" applyNumberFormat="0" applyFont="0" applyAlignment="0" applyProtection="0"/>
    <xf numFmtId="0" fontId="18" fillId="20" borderId="65" applyNumberFormat="0" applyAlignment="0" applyProtection="0"/>
    <xf numFmtId="0" fontId="37" fillId="20" borderId="65" applyNumberFormat="0" applyAlignment="0" applyProtection="0"/>
    <xf numFmtId="0" fontId="20" fillId="0" borderId="66" applyNumberFormat="0" applyFill="0" applyAlignment="0" applyProtection="0"/>
    <xf numFmtId="0" fontId="38" fillId="0" borderId="66" applyNumberFormat="0" applyFill="0" applyAlignment="0" applyProtection="0"/>
    <xf numFmtId="0" fontId="38" fillId="0" borderId="66" applyNumberFormat="0" applyFill="0" applyAlignment="0" applyProtection="0"/>
    <xf numFmtId="0" fontId="13" fillId="0" borderId="67" applyNumberFormat="0" applyFill="0" applyAlignment="0" applyProtection="0"/>
    <xf numFmtId="0" fontId="33" fillId="0" borderId="67" applyNumberFormat="0" applyFill="0" applyAlignment="0" applyProtection="0"/>
    <xf numFmtId="0" fontId="20" fillId="0" borderId="66" applyNumberFormat="0" applyFill="0" applyAlignment="0" applyProtection="0"/>
    <xf numFmtId="0" fontId="37" fillId="20" borderId="65" applyNumberFormat="0" applyAlignment="0" applyProtection="0"/>
    <xf numFmtId="0" fontId="18" fillId="20" borderId="65" applyNumberFormat="0" applyAlignment="0" applyProtection="0"/>
    <xf numFmtId="0" fontId="8" fillId="23" borderId="64" applyNumberFormat="0" applyFont="0" applyAlignment="0" applyProtection="0"/>
    <xf numFmtId="0" fontId="3" fillId="23" borderId="64" applyNumberFormat="0" applyFont="0" applyAlignment="0" applyProtection="0"/>
    <xf numFmtId="0" fontId="6" fillId="20" borderId="63" applyNumberFormat="0" applyAlignment="0" applyProtection="0"/>
    <xf numFmtId="0" fontId="27" fillId="20" borderId="63" applyNumberFormat="0" applyAlignment="0" applyProtection="0"/>
    <xf numFmtId="0" fontId="14" fillId="7" borderId="63" applyNumberFormat="0" applyAlignment="0" applyProtection="0"/>
    <xf numFmtId="0" fontId="34" fillId="7" borderId="63" applyNumberFormat="0" applyAlignment="0" applyProtection="0"/>
    <xf numFmtId="0" fontId="34" fillId="7" borderId="63" applyNumberFormat="0" applyAlignment="0" applyProtection="0"/>
    <xf numFmtId="0" fontId="14" fillId="7" borderId="63" applyNumberFormat="0" applyAlignment="0" applyProtection="0"/>
    <xf numFmtId="0" fontId="27" fillId="20" borderId="63" applyNumberFormat="0" applyAlignment="0" applyProtection="0"/>
    <xf numFmtId="0" fontId="6" fillId="20" borderId="63" applyNumberFormat="0" applyAlignment="0" applyProtection="0"/>
    <xf numFmtId="0" fontId="3" fillId="23" borderId="64" applyNumberFormat="0" applyFont="0" applyAlignment="0" applyProtection="0"/>
    <xf numFmtId="0" fontId="8" fillId="23" borderId="64" applyNumberFormat="0" applyFont="0" applyAlignment="0" applyProtection="0"/>
    <xf numFmtId="0" fontId="18" fillId="20" borderId="65" applyNumberFormat="0" applyAlignment="0" applyProtection="0"/>
    <xf numFmtId="0" fontId="37" fillId="20" borderId="65" applyNumberFormat="0" applyAlignment="0" applyProtection="0"/>
    <xf numFmtId="0" fontId="20" fillId="0" borderId="66" applyNumberFormat="0" applyFill="0" applyAlignment="0" applyProtection="0"/>
    <xf numFmtId="0" fontId="38" fillId="0" borderId="66" applyNumberFormat="0" applyFill="0" applyAlignment="0" applyProtection="0"/>
    <xf numFmtId="0" fontId="38" fillId="0" borderId="66" applyNumberFormat="0" applyFill="0" applyAlignment="0" applyProtection="0"/>
    <xf numFmtId="0" fontId="20" fillId="0" borderId="66" applyNumberFormat="0" applyFill="0" applyAlignment="0" applyProtection="0"/>
    <xf numFmtId="0" fontId="37" fillId="20" borderId="65" applyNumberFormat="0" applyAlignment="0" applyProtection="0"/>
    <xf numFmtId="0" fontId="18" fillId="20" borderId="65" applyNumberFormat="0" applyAlignment="0" applyProtection="0"/>
    <xf numFmtId="0" fontId="8" fillId="23" borderId="64" applyNumberFormat="0" applyFont="0" applyAlignment="0" applyProtection="0"/>
    <xf numFmtId="0" fontId="3" fillId="23" borderId="64" applyNumberFormat="0" applyFont="0" applyAlignment="0" applyProtection="0"/>
    <xf numFmtId="0" fontId="6" fillId="20" borderId="63" applyNumberFormat="0" applyAlignment="0" applyProtection="0"/>
    <xf numFmtId="0" fontId="27" fillId="20" borderId="63" applyNumberFormat="0" applyAlignment="0" applyProtection="0"/>
    <xf numFmtId="0" fontId="14" fillId="7" borderId="63" applyNumberFormat="0" applyAlignment="0" applyProtection="0"/>
    <xf numFmtId="0" fontId="34" fillId="7" borderId="63" applyNumberFormat="0" applyAlignment="0" applyProtection="0"/>
    <xf numFmtId="0" fontId="34" fillId="7" borderId="63" applyNumberFormat="0" applyAlignment="0" applyProtection="0"/>
    <xf numFmtId="0" fontId="14" fillId="7" borderId="63" applyNumberFormat="0" applyAlignment="0" applyProtection="0"/>
    <xf numFmtId="0" fontId="27" fillId="20" borderId="63" applyNumberFormat="0" applyAlignment="0" applyProtection="0"/>
    <xf numFmtId="0" fontId="6" fillId="20" borderId="63" applyNumberFormat="0" applyAlignment="0" applyProtection="0"/>
    <xf numFmtId="0" fontId="3" fillId="23" borderId="64" applyNumberFormat="0" applyFont="0" applyAlignment="0" applyProtection="0"/>
    <xf numFmtId="0" fontId="8" fillId="23" borderId="64" applyNumberFormat="0" applyFont="0" applyAlignment="0" applyProtection="0"/>
    <xf numFmtId="0" fontId="18" fillId="20" borderId="65" applyNumberFormat="0" applyAlignment="0" applyProtection="0"/>
    <xf numFmtId="0" fontId="37" fillId="20" borderId="65" applyNumberFormat="0" applyAlignment="0" applyProtection="0"/>
    <xf numFmtId="0" fontId="20" fillId="0" borderId="66" applyNumberFormat="0" applyFill="0" applyAlignment="0" applyProtection="0"/>
    <xf numFmtId="0" fontId="38" fillId="0" borderId="66" applyNumberFormat="0" applyFill="0" applyAlignment="0" applyProtection="0"/>
    <xf numFmtId="0" fontId="38" fillId="0" borderId="66" applyNumberFormat="0" applyFill="0" applyAlignment="0" applyProtection="0"/>
    <xf numFmtId="0" fontId="13" fillId="0" borderId="67" applyNumberFormat="0" applyFill="0" applyAlignment="0" applyProtection="0"/>
    <xf numFmtId="0" fontId="33" fillId="0" borderId="67" applyNumberFormat="0" applyFill="0" applyAlignment="0" applyProtection="0"/>
    <xf numFmtId="0" fontId="20" fillId="0" borderId="66" applyNumberFormat="0" applyFill="0" applyAlignment="0" applyProtection="0"/>
    <xf numFmtId="0" fontId="37" fillId="20" borderId="65" applyNumberFormat="0" applyAlignment="0" applyProtection="0"/>
    <xf numFmtId="0" fontId="18" fillId="20" borderId="65" applyNumberFormat="0" applyAlignment="0" applyProtection="0"/>
    <xf numFmtId="0" fontId="8" fillId="23" borderId="64" applyNumberFormat="0" applyFont="0" applyAlignment="0" applyProtection="0"/>
    <xf numFmtId="0" fontId="3" fillId="23" borderId="64" applyNumberFormat="0" applyFont="0" applyAlignment="0" applyProtection="0"/>
    <xf numFmtId="0" fontId="6" fillId="20" borderId="63" applyNumberFormat="0" applyAlignment="0" applyProtection="0"/>
    <xf numFmtId="0" fontId="27" fillId="20" borderId="63" applyNumberFormat="0" applyAlignment="0" applyProtection="0"/>
    <xf numFmtId="0" fontId="14" fillId="7" borderId="63" applyNumberFormat="0" applyAlignment="0" applyProtection="0"/>
    <xf numFmtId="0" fontId="34" fillId="7" borderId="63" applyNumberFormat="0" applyAlignment="0" applyProtection="0"/>
    <xf numFmtId="0" fontId="34" fillId="7" borderId="63" applyNumberFormat="0" applyAlignment="0" applyProtection="0"/>
    <xf numFmtId="0" fontId="14" fillId="7" borderId="63" applyNumberFormat="0" applyAlignment="0" applyProtection="0"/>
    <xf numFmtId="0" fontId="27" fillId="20" borderId="63" applyNumberFormat="0" applyAlignment="0" applyProtection="0"/>
    <xf numFmtId="0" fontId="6" fillId="20" borderId="63" applyNumberFormat="0" applyAlignment="0" applyProtection="0"/>
    <xf numFmtId="0" fontId="3" fillId="23" borderId="64" applyNumberFormat="0" applyFont="0" applyAlignment="0" applyProtection="0"/>
    <xf numFmtId="0" fontId="8" fillId="23" borderId="64" applyNumberFormat="0" applyFont="0" applyAlignment="0" applyProtection="0"/>
    <xf numFmtId="0" fontId="18" fillId="20" borderId="65" applyNumberFormat="0" applyAlignment="0" applyProtection="0"/>
    <xf numFmtId="0" fontId="37" fillId="20" borderId="65" applyNumberFormat="0" applyAlignment="0" applyProtection="0"/>
    <xf numFmtId="0" fontId="20" fillId="0" borderId="66" applyNumberFormat="0" applyFill="0" applyAlignment="0" applyProtection="0"/>
    <xf numFmtId="0" fontId="38" fillId="0" borderId="66" applyNumberFormat="0" applyFill="0" applyAlignment="0" applyProtection="0"/>
    <xf numFmtId="0" fontId="38" fillId="0" borderId="66"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13" fillId="0" borderId="72" applyNumberFormat="0" applyFill="0" applyAlignment="0" applyProtection="0"/>
    <xf numFmtId="0" fontId="33" fillId="0" borderId="72"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13" fillId="0" borderId="72" applyNumberFormat="0" applyFill="0" applyAlignment="0" applyProtection="0"/>
    <xf numFmtId="0" fontId="33" fillId="0" borderId="72"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13" fillId="0" borderId="72" applyNumberFormat="0" applyFill="0" applyAlignment="0" applyProtection="0"/>
    <xf numFmtId="0" fontId="33" fillId="0" borderId="72"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13" fillId="0" borderId="72" applyNumberFormat="0" applyFill="0" applyAlignment="0" applyProtection="0"/>
    <xf numFmtId="0" fontId="33" fillId="0" borderId="72"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38" fillId="0" borderId="95" applyNumberFormat="0" applyFill="0" applyAlignment="0" applyProtection="0"/>
    <xf numFmtId="0" fontId="38" fillId="0" borderId="95" applyNumberFormat="0" applyFill="0" applyAlignment="0" applyProtection="0"/>
    <xf numFmtId="0" fontId="8" fillId="23" borderId="93" applyNumberFormat="0" applyFont="0" applyAlignment="0" applyProtection="0"/>
    <xf numFmtId="0" fontId="27" fillId="20" borderId="92" applyNumberFormat="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18" fillId="20" borderId="94" applyNumberFormat="0" applyAlignment="0" applyProtection="0"/>
    <xf numFmtId="0" fontId="38" fillId="0" borderId="87" applyNumberFormat="0" applyFill="0" applyAlignment="0" applyProtection="0"/>
    <xf numFmtId="0" fontId="37" fillId="20" borderId="94" applyNumberFormat="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95"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91" fillId="0" borderId="0" applyNumberFormat="0" applyFill="0" applyBorder="0" applyAlignment="0" applyProtection="0"/>
    <xf numFmtId="0" fontId="92" fillId="0" borderId="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6" fillId="20" borderId="1" applyNumberFormat="0" applyAlignment="0" applyProtection="0"/>
    <xf numFmtId="0" fontId="3" fillId="23" borderId="7" applyNumberFormat="0" applyFont="0" applyAlignment="0" applyProtection="0"/>
    <xf numFmtId="0" fontId="38" fillId="0" borderId="108" applyNumberFormat="0" applyFill="0" applyAlignment="0" applyProtection="0"/>
    <xf numFmtId="0" fontId="38" fillId="0" borderId="108" applyNumberFormat="0" applyFill="0" applyAlignment="0" applyProtection="0"/>
    <xf numFmtId="0" fontId="8" fillId="23" borderId="7" applyNumberFormat="0" applyFont="0" applyAlignment="0" applyProtection="0"/>
    <xf numFmtId="0" fontId="27" fillId="20" borderId="1" applyNumberFormat="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18" fillId="20" borderId="107" applyNumberFormat="0" applyAlignment="0" applyProtection="0"/>
    <xf numFmtId="0" fontId="38" fillId="0" borderId="108" applyNumberFormat="0" applyFill="0" applyAlignment="0" applyProtection="0"/>
    <xf numFmtId="0" fontId="37" fillId="20" borderId="107" applyNumberFormat="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38" fillId="0" borderId="114" applyNumberFormat="0" applyFill="0" applyAlignment="0" applyProtection="0"/>
    <xf numFmtId="0" fontId="38" fillId="0" borderId="114" applyNumberFormat="0" applyFill="0" applyAlignment="0" applyProtection="0"/>
    <xf numFmtId="0" fontId="8" fillId="23" borderId="112" applyNumberFormat="0" applyFont="0" applyAlignment="0" applyProtection="0"/>
    <xf numFmtId="0" fontId="27" fillId="20" borderId="111" applyNumberFormat="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18" fillId="20" borderId="113" applyNumberFormat="0" applyAlignment="0" applyProtection="0"/>
    <xf numFmtId="0" fontId="38" fillId="0" borderId="114" applyNumberFormat="0" applyFill="0" applyAlignment="0" applyProtection="0"/>
    <xf numFmtId="0" fontId="37" fillId="20" borderId="113" applyNumberFormat="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38" fillId="0" borderId="114" applyNumberFormat="0" applyFill="0" applyAlignment="0" applyProtection="0"/>
    <xf numFmtId="0" fontId="38" fillId="0" borderId="114" applyNumberFormat="0" applyFill="0" applyAlignment="0" applyProtection="0"/>
    <xf numFmtId="0" fontId="8" fillId="23" borderId="106" applyNumberFormat="0" applyFont="0" applyAlignment="0" applyProtection="0"/>
    <xf numFmtId="0" fontId="27" fillId="20" borderId="105" applyNumberFormat="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18" fillId="20" borderId="113" applyNumberFormat="0" applyAlignment="0" applyProtection="0"/>
    <xf numFmtId="0" fontId="38" fillId="0" borderId="114" applyNumberFormat="0" applyFill="0" applyAlignment="0" applyProtection="0"/>
    <xf numFmtId="0" fontId="37" fillId="20" borderId="113" applyNumberFormat="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38" fillId="0" borderId="118" applyNumberFormat="0" applyFill="0" applyAlignment="0" applyProtection="0"/>
    <xf numFmtId="0" fontId="38" fillId="0" borderId="118" applyNumberFormat="0" applyFill="0" applyAlignment="0" applyProtection="0"/>
    <xf numFmtId="0" fontId="8" fillId="23" borderId="116" applyNumberFormat="0" applyFont="0" applyAlignment="0" applyProtection="0"/>
    <xf numFmtId="0" fontId="27" fillId="20" borderId="115" applyNumberFormat="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18" fillId="20" borderId="117" applyNumberFormat="0" applyAlignment="0" applyProtection="0"/>
    <xf numFmtId="0" fontId="38" fillId="0" borderId="118" applyNumberFormat="0" applyFill="0" applyAlignment="0" applyProtection="0"/>
    <xf numFmtId="0" fontId="37" fillId="20" borderId="117" applyNumberFormat="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38" fillId="0" borderId="118" applyNumberFormat="0" applyFill="0" applyAlignment="0" applyProtection="0"/>
    <xf numFmtId="0" fontId="38" fillId="0" borderId="118" applyNumberFormat="0" applyFill="0" applyAlignment="0" applyProtection="0"/>
    <xf numFmtId="0" fontId="8" fillId="23" borderId="112" applyNumberFormat="0" applyFont="0" applyAlignment="0" applyProtection="0"/>
    <xf numFmtId="0" fontId="27" fillId="20" borderId="111" applyNumberFormat="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18" fillId="20" borderId="117" applyNumberFormat="0" applyAlignment="0" applyProtection="0"/>
    <xf numFmtId="0" fontId="38" fillId="0" borderId="118" applyNumberFormat="0" applyFill="0" applyAlignment="0" applyProtection="0"/>
    <xf numFmtId="0" fontId="37" fillId="20" borderId="117" applyNumberFormat="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101" fillId="0" borderId="0"/>
    <xf numFmtId="0" fontId="102" fillId="0" borderId="0"/>
    <xf numFmtId="43" fontId="101" fillId="0" borderId="0" applyFont="0" applyFill="0" applyBorder="0" applyAlignment="0" applyProtection="0"/>
    <xf numFmtId="44" fontId="8" fillId="0" borderId="0" applyFont="0" applyFill="0" applyBorder="0" applyAlignment="0" applyProtection="0"/>
    <xf numFmtId="44" fontId="101" fillId="0" borderId="0" applyFont="0" applyFill="0" applyBorder="0" applyAlignment="0" applyProtection="0"/>
    <xf numFmtId="0" fontId="108" fillId="0" borderId="0" applyNumberFormat="0" applyFill="0" applyBorder="0" applyAlignment="0" applyProtection="0"/>
    <xf numFmtId="0" fontId="109"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23" borderId="7"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38" fillId="0" borderId="133" applyNumberFormat="0" applyFill="0" applyAlignment="0" applyProtection="0"/>
    <xf numFmtId="0" fontId="38" fillId="0" borderId="133" applyNumberFormat="0" applyFill="0" applyAlignment="0" applyProtection="0"/>
    <xf numFmtId="0" fontId="8" fillId="23" borderId="131" applyNumberFormat="0" applyFont="0" applyAlignment="0" applyProtection="0"/>
    <xf numFmtId="0" fontId="27" fillId="20" borderId="130"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18" fillId="20" borderId="132" applyNumberFormat="0" applyAlignment="0" applyProtection="0"/>
    <xf numFmtId="0" fontId="38" fillId="0" borderId="133" applyNumberFormat="0" applyFill="0" applyAlignment="0" applyProtection="0"/>
    <xf numFmtId="0" fontId="37" fillId="20" borderId="132"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18" fillId="20" borderId="132" applyNumberFormat="0" applyAlignment="0" applyProtection="0"/>
    <xf numFmtId="0" fontId="38" fillId="0" borderId="133" applyNumberFormat="0" applyFill="0" applyAlignment="0" applyProtection="0"/>
    <xf numFmtId="0" fontId="37" fillId="20" borderId="132"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38" fillId="0" borderId="133" applyNumberFormat="0" applyFill="0" applyAlignment="0" applyProtection="0"/>
    <xf numFmtId="0" fontId="38" fillId="0" borderId="133" applyNumberFormat="0" applyFill="0" applyAlignment="0" applyProtection="0"/>
    <xf numFmtId="0" fontId="8" fillId="23" borderId="131" applyNumberFormat="0" applyFont="0" applyAlignment="0" applyProtection="0"/>
    <xf numFmtId="0" fontId="27" fillId="20" borderId="130"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18" fillId="20" borderId="132" applyNumberFormat="0" applyAlignment="0" applyProtection="0"/>
    <xf numFmtId="0" fontId="38" fillId="0" borderId="133" applyNumberFormat="0" applyFill="0" applyAlignment="0" applyProtection="0"/>
    <xf numFmtId="0" fontId="37" fillId="20" borderId="132"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38" fillId="0" borderId="133" applyNumberFormat="0" applyFill="0" applyAlignment="0" applyProtection="0"/>
    <xf numFmtId="0" fontId="38" fillId="0" borderId="133" applyNumberFormat="0" applyFill="0" applyAlignment="0" applyProtection="0"/>
    <xf numFmtId="0" fontId="8" fillId="23" borderId="131" applyNumberFormat="0" applyFont="0" applyAlignment="0" applyProtection="0"/>
    <xf numFmtId="0" fontId="27" fillId="20" borderId="130"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18" fillId="20" borderId="132" applyNumberFormat="0" applyAlignment="0" applyProtection="0"/>
    <xf numFmtId="0" fontId="38" fillId="0" borderId="133" applyNumberFormat="0" applyFill="0" applyAlignment="0" applyProtection="0"/>
    <xf numFmtId="0" fontId="37" fillId="20" borderId="132"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38" fillId="0" borderId="133" applyNumberFormat="0" applyFill="0" applyAlignment="0" applyProtection="0"/>
    <xf numFmtId="0" fontId="38" fillId="0" borderId="133" applyNumberFormat="0" applyFill="0" applyAlignment="0" applyProtection="0"/>
    <xf numFmtId="0" fontId="8" fillId="23" borderId="131" applyNumberFormat="0" applyFont="0" applyAlignment="0" applyProtection="0"/>
    <xf numFmtId="0" fontId="27" fillId="20" borderId="130"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18" fillId="20" borderId="132" applyNumberFormat="0" applyAlignment="0" applyProtection="0"/>
    <xf numFmtId="0" fontId="38" fillId="0" borderId="133" applyNumberFormat="0" applyFill="0" applyAlignment="0" applyProtection="0"/>
    <xf numFmtId="0" fontId="37" fillId="20" borderId="132"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38" fillId="0" borderId="133" applyNumberFormat="0" applyFill="0" applyAlignment="0" applyProtection="0"/>
    <xf numFmtId="0" fontId="38" fillId="0" borderId="133" applyNumberFormat="0" applyFill="0" applyAlignment="0" applyProtection="0"/>
    <xf numFmtId="0" fontId="8" fillId="23" borderId="131" applyNumberFormat="0" applyFont="0" applyAlignment="0" applyProtection="0"/>
    <xf numFmtId="0" fontId="27" fillId="20" borderId="130"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18" fillId="20" borderId="132" applyNumberFormat="0" applyAlignment="0" applyProtection="0"/>
    <xf numFmtId="0" fontId="38" fillId="0" borderId="133" applyNumberFormat="0" applyFill="0" applyAlignment="0" applyProtection="0"/>
    <xf numFmtId="0" fontId="37" fillId="20" borderId="132"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cellStyleXfs>
  <cellXfs count="742">
    <xf numFmtId="0" fontId="0" fillId="0" borderId="0" xfId="0"/>
    <xf numFmtId="0" fontId="58" fillId="0" borderId="0" xfId="0" applyFont="1" applyFill="1"/>
    <xf numFmtId="0" fontId="58" fillId="0" borderId="0" xfId="0" applyFont="1"/>
    <xf numFmtId="0" fontId="58" fillId="0" borderId="0" xfId="0" applyFont="1" applyFill="1" applyAlignment="1">
      <alignment horizontal="center"/>
    </xf>
    <xf numFmtId="0" fontId="58" fillId="0" borderId="0" xfId="0" applyFont="1" applyFill="1" applyAlignment="1">
      <alignment horizontal="right"/>
    </xf>
    <xf numFmtId="1" fontId="58" fillId="0" borderId="0" xfId="0" applyNumberFormat="1" applyFont="1" applyFill="1"/>
    <xf numFmtId="1" fontId="58" fillId="0" borderId="0" xfId="0" applyNumberFormat="1" applyFont="1" applyFill="1" applyAlignment="1">
      <alignment horizontal="center"/>
    </xf>
    <xf numFmtId="0" fontId="60" fillId="0" borderId="0" xfId="0" applyFont="1" applyFill="1" applyBorder="1" applyAlignment="1">
      <alignment horizontal="center"/>
    </xf>
    <xf numFmtId="0" fontId="60" fillId="0" borderId="0" xfId="0" applyFont="1" applyFill="1" applyBorder="1"/>
    <xf numFmtId="14" fontId="60" fillId="0" borderId="0" xfId="0" applyNumberFormat="1" applyFont="1" applyFill="1" applyBorder="1"/>
    <xf numFmtId="49" fontId="60" fillId="0" borderId="0" xfId="0" applyNumberFormat="1" applyFont="1"/>
    <xf numFmtId="49" fontId="60" fillId="0" borderId="0" xfId="0" applyNumberFormat="1" applyFont="1" applyFill="1" applyBorder="1" applyAlignment="1">
      <alignment horizontal="center"/>
    </xf>
    <xf numFmtId="0" fontId="58" fillId="0" borderId="0" xfId="0" applyFont="1" applyFill="1" applyAlignment="1">
      <alignment wrapText="1"/>
    </xf>
    <xf numFmtId="0" fontId="58" fillId="0" borderId="0" xfId="0" applyFont="1" applyFill="1" applyAlignment="1">
      <alignment horizontal="center" wrapText="1"/>
    </xf>
    <xf numFmtId="1" fontId="58" fillId="0" borderId="0" xfId="0" applyNumberFormat="1" applyFont="1" applyFill="1" applyAlignment="1">
      <alignment horizontal="center" wrapText="1"/>
    </xf>
    <xf numFmtId="0" fontId="0" fillId="0" borderId="0" xfId="0" applyFill="1"/>
    <xf numFmtId="0" fontId="58" fillId="0" borderId="0" xfId="332" applyFont="1" applyFill="1"/>
    <xf numFmtId="2" fontId="0" fillId="0" borderId="0" xfId="0" applyNumberFormat="1"/>
    <xf numFmtId="0" fontId="62" fillId="0" borderId="0" xfId="0" applyFont="1"/>
    <xf numFmtId="49" fontId="63" fillId="0" borderId="0" xfId="0" applyNumberFormat="1" applyFont="1" applyAlignment="1">
      <alignment horizontal="left" wrapText="1"/>
    </xf>
    <xf numFmtId="49" fontId="63" fillId="0" borderId="0" xfId="0" applyNumberFormat="1" applyFont="1" applyAlignment="1">
      <alignment wrapText="1"/>
    </xf>
    <xf numFmtId="49" fontId="64" fillId="0" borderId="0" xfId="0" applyNumberFormat="1" applyFont="1" applyAlignment="1">
      <alignment horizontal="left" wrapText="1"/>
    </xf>
    <xf numFmtId="49" fontId="64" fillId="0" borderId="0" xfId="0" applyNumberFormat="1" applyFont="1" applyAlignment="1">
      <alignment wrapText="1"/>
    </xf>
    <xf numFmtId="49" fontId="65" fillId="0" borderId="0" xfId="0" applyNumberFormat="1" applyFont="1" applyAlignment="1">
      <alignment horizontal="left" wrapText="1"/>
    </xf>
    <xf numFmtId="49" fontId="65" fillId="0" borderId="0" xfId="0" applyNumberFormat="1" applyFont="1" applyAlignment="1">
      <alignment wrapText="1"/>
    </xf>
    <xf numFmtId="49" fontId="66" fillId="0" borderId="0" xfId="0" applyNumberFormat="1" applyFont="1" applyAlignment="1">
      <alignment horizontal="left" wrapText="1"/>
    </xf>
    <xf numFmtId="49" fontId="66" fillId="0" borderId="0" xfId="0" applyNumberFormat="1" applyFont="1" applyAlignment="1">
      <alignment wrapText="1"/>
    </xf>
    <xf numFmtId="49" fontId="60" fillId="0" borderId="19" xfId="0" applyNumberFormat="1" applyFont="1" applyBorder="1" applyAlignment="1">
      <alignment horizontal="left" wrapText="1"/>
    </xf>
    <xf numFmtId="49" fontId="60" fillId="0" borderId="19" xfId="0" applyNumberFormat="1" applyFont="1" applyFill="1" applyBorder="1" applyAlignment="1">
      <alignment horizontal="left" wrapText="1"/>
    </xf>
    <xf numFmtId="49" fontId="60" fillId="0" borderId="19" xfId="0" applyNumberFormat="1" applyFont="1" applyBorder="1" applyAlignment="1">
      <alignment wrapText="1"/>
    </xf>
    <xf numFmtId="166" fontId="60" fillId="0" borderId="19" xfId="0" applyNumberFormat="1" applyFont="1" applyBorder="1" applyAlignment="1">
      <alignment wrapText="1"/>
    </xf>
    <xf numFmtId="166" fontId="60" fillId="0" borderId="0" xfId="0" applyNumberFormat="1" applyFont="1" applyAlignment="1">
      <alignment wrapText="1"/>
    </xf>
    <xf numFmtId="2" fontId="8" fillId="0" borderId="0" xfId="0" applyNumberFormat="1" applyFont="1" applyAlignment="1">
      <alignment wrapText="1"/>
    </xf>
    <xf numFmtId="49" fontId="8" fillId="0" borderId="0" xfId="0" applyNumberFormat="1" applyFont="1" applyAlignment="1">
      <alignment wrapText="1"/>
    </xf>
    <xf numFmtId="49" fontId="60" fillId="0" borderId="0" xfId="0" applyNumberFormat="1" applyFont="1" applyAlignment="1">
      <alignment wrapText="1"/>
    </xf>
    <xf numFmtId="49" fontId="68" fillId="0" borderId="19" xfId="0" applyNumberFormat="1" applyFont="1" applyBorder="1" applyAlignment="1">
      <alignment horizontal="left" vertical="top" wrapText="1"/>
    </xf>
    <xf numFmtId="49" fontId="68" fillId="0" borderId="19" xfId="0" applyNumberFormat="1" applyFont="1" applyBorder="1" applyAlignment="1">
      <alignment vertical="top" wrapText="1"/>
    </xf>
    <xf numFmtId="167" fontId="68" fillId="0" borderId="19" xfId="0" applyNumberFormat="1" applyFont="1" applyBorder="1" applyAlignment="1">
      <alignment horizontal="right" vertical="top" wrapText="1"/>
    </xf>
    <xf numFmtId="49" fontId="68" fillId="58" borderId="19" xfId="0" applyNumberFormat="1" applyFont="1" applyFill="1" applyBorder="1" applyAlignment="1">
      <alignment vertical="top" wrapText="1"/>
    </xf>
    <xf numFmtId="1" fontId="68" fillId="57" borderId="19" xfId="0" applyNumberFormat="1" applyFont="1" applyFill="1" applyBorder="1" applyAlignment="1">
      <alignment horizontal="right" vertical="top" wrapText="1"/>
    </xf>
    <xf numFmtId="1" fontId="68" fillId="0" borderId="0" xfId="0" applyNumberFormat="1" applyFont="1" applyBorder="1" applyAlignment="1">
      <alignment horizontal="right" vertical="top" wrapText="1"/>
    </xf>
    <xf numFmtId="49" fontId="68" fillId="0" borderId="0" xfId="0" applyNumberFormat="1" applyFont="1" applyAlignment="1">
      <alignment wrapText="1"/>
    </xf>
    <xf numFmtId="49" fontId="69" fillId="0" borderId="19" xfId="0" applyNumberFormat="1" applyFont="1" applyBorder="1" applyAlignment="1">
      <alignment horizontal="left" vertical="top" wrapText="1"/>
    </xf>
    <xf numFmtId="49" fontId="69" fillId="0" borderId="19" xfId="0" applyNumberFormat="1" applyFont="1" applyBorder="1" applyAlignment="1">
      <alignment vertical="top" wrapText="1"/>
    </xf>
    <xf numFmtId="49" fontId="69" fillId="0" borderId="19" xfId="0" applyNumberFormat="1" applyFont="1" applyBorder="1" applyAlignment="1">
      <alignment horizontal="right" vertical="top" wrapText="1"/>
    </xf>
    <xf numFmtId="1" fontId="69" fillId="0" borderId="19" xfId="0" applyNumberFormat="1" applyFont="1" applyBorder="1" applyAlignment="1">
      <alignment horizontal="right" vertical="top" wrapText="1"/>
    </xf>
    <xf numFmtId="1" fontId="69" fillId="0" borderId="0" xfId="0" applyNumberFormat="1" applyFont="1" applyBorder="1" applyAlignment="1">
      <alignment horizontal="right" vertical="top" wrapText="1"/>
    </xf>
    <xf numFmtId="49" fontId="67" fillId="0" borderId="19" xfId="0" applyNumberFormat="1" applyFont="1" applyBorder="1" applyAlignment="1">
      <alignment horizontal="left" vertical="top" wrapText="1"/>
    </xf>
    <xf numFmtId="49" fontId="67" fillId="0" borderId="19" xfId="0" applyNumberFormat="1" applyFont="1" applyBorder="1" applyAlignment="1">
      <alignment vertical="top" wrapText="1"/>
    </xf>
    <xf numFmtId="49" fontId="67" fillId="0" borderId="19" xfId="0" applyNumberFormat="1" applyFont="1" applyBorder="1" applyAlignment="1">
      <alignment wrapText="1"/>
    </xf>
    <xf numFmtId="1" fontId="67" fillId="0" borderId="19" xfId="0" applyNumberFormat="1" applyFont="1" applyBorder="1" applyAlignment="1">
      <alignment horizontal="right" vertical="top" wrapText="1"/>
    </xf>
    <xf numFmtId="1" fontId="70" fillId="58" borderId="19" xfId="0" applyNumberFormat="1" applyFont="1" applyFill="1" applyBorder="1" applyAlignment="1">
      <alignment horizontal="right" vertical="top" wrapText="1"/>
    </xf>
    <xf numFmtId="49" fontId="67" fillId="0" borderId="0" xfId="0" applyNumberFormat="1" applyFont="1" applyAlignment="1">
      <alignment wrapText="1"/>
    </xf>
    <xf numFmtId="49" fontId="71" fillId="0" borderId="19" xfId="0" applyNumberFormat="1" applyFont="1" applyBorder="1" applyAlignment="1">
      <alignment horizontal="left" vertical="top" wrapText="1"/>
    </xf>
    <xf numFmtId="1" fontId="71" fillId="0" borderId="19" xfId="0" applyNumberFormat="1" applyFont="1" applyBorder="1" applyAlignment="1">
      <alignment horizontal="left" vertical="top" wrapText="1"/>
    </xf>
    <xf numFmtId="0" fontId="71" fillId="57" borderId="19" xfId="0" applyNumberFormat="1" applyFont="1" applyFill="1" applyBorder="1" applyAlignment="1">
      <alignment horizontal="left" vertical="top" wrapText="1"/>
    </xf>
    <xf numFmtId="1" fontId="71" fillId="57" borderId="19" xfId="0" applyNumberFormat="1" applyFont="1" applyFill="1" applyBorder="1" applyAlignment="1">
      <alignment horizontal="right" vertical="top" wrapText="1"/>
    </xf>
    <xf numFmtId="49" fontId="71" fillId="0" borderId="19" xfId="0" applyNumberFormat="1" applyFont="1" applyBorder="1" applyAlignment="1">
      <alignment vertical="top" wrapText="1"/>
    </xf>
    <xf numFmtId="168" fontId="71" fillId="57" borderId="19" xfId="0" applyNumberFormat="1" applyFont="1" applyFill="1" applyBorder="1" applyAlignment="1">
      <alignment vertical="top" wrapText="1"/>
    </xf>
    <xf numFmtId="49" fontId="71" fillId="0" borderId="0" xfId="0" applyNumberFormat="1" applyFont="1" applyBorder="1" applyAlignment="1">
      <alignment vertical="top" wrapText="1"/>
    </xf>
    <xf numFmtId="1" fontId="71" fillId="0" borderId="0" xfId="0" applyNumberFormat="1" applyFont="1" applyBorder="1" applyAlignment="1">
      <alignment vertical="top" wrapText="1"/>
    </xf>
    <xf numFmtId="165" fontId="8" fillId="0" borderId="19" xfId="124" applyNumberFormat="1" applyFont="1" applyFill="1" applyBorder="1" applyAlignment="1">
      <alignment wrapText="1"/>
    </xf>
    <xf numFmtId="1" fontId="60" fillId="0" borderId="19" xfId="0" applyNumberFormat="1" applyFont="1" applyBorder="1" applyAlignment="1">
      <alignment wrapText="1"/>
    </xf>
    <xf numFmtId="1" fontId="60" fillId="0" borderId="0" xfId="0" applyNumberFormat="1" applyFont="1" applyAlignment="1">
      <alignment wrapText="1"/>
    </xf>
    <xf numFmtId="1" fontId="39" fillId="0" borderId="0" xfId="0" applyNumberFormat="1" applyFont="1" applyBorder="1" applyAlignment="1">
      <alignment horizontal="right" vertical="top" wrapText="1"/>
    </xf>
    <xf numFmtId="49" fontId="72" fillId="0" borderId="0" xfId="0" applyNumberFormat="1" applyFont="1" applyAlignment="1">
      <alignment wrapText="1"/>
    </xf>
    <xf numFmtId="1" fontId="8" fillId="0" borderId="0" xfId="0" applyNumberFormat="1" applyFont="1" applyBorder="1" applyAlignment="1">
      <alignment horizontal="right" vertical="top" wrapText="1"/>
    </xf>
    <xf numFmtId="49" fontId="71" fillId="0" borderId="19" xfId="0" applyNumberFormat="1" applyFont="1" applyBorder="1" applyAlignment="1">
      <alignment horizontal="right" vertical="top" wrapText="1"/>
    </xf>
    <xf numFmtId="168" fontId="71" fillId="0" borderId="19" xfId="0" applyNumberFormat="1" applyFont="1" applyBorder="1" applyAlignment="1">
      <alignment vertical="top" wrapText="1"/>
    </xf>
    <xf numFmtId="167" fontId="68" fillId="0" borderId="19" xfId="0" applyNumberFormat="1" applyFont="1" applyFill="1" applyBorder="1" applyAlignment="1">
      <alignment horizontal="right" vertical="top" wrapText="1"/>
    </xf>
    <xf numFmtId="0" fontId="71" fillId="0" borderId="19" xfId="0" applyNumberFormat="1" applyFont="1" applyBorder="1" applyAlignment="1">
      <alignment vertical="top" wrapText="1"/>
    </xf>
    <xf numFmtId="0" fontId="71" fillId="0" borderId="19" xfId="0" applyNumberFormat="1" applyFont="1" applyBorder="1" applyAlignment="1">
      <alignment horizontal="right" vertical="top" wrapText="1"/>
    </xf>
    <xf numFmtId="1" fontId="71" fillId="0" borderId="19" xfId="0" applyNumberFormat="1" applyFont="1" applyBorder="1" applyAlignment="1">
      <alignment horizontal="right" vertical="top" wrapText="1"/>
    </xf>
    <xf numFmtId="49" fontId="68" fillId="0" borderId="19" xfId="0" applyNumberFormat="1" applyFont="1" applyBorder="1" applyAlignment="1">
      <alignment horizontal="right" vertical="top" wrapText="1"/>
    </xf>
    <xf numFmtId="1" fontId="67" fillId="0" borderId="19" xfId="0" applyNumberFormat="1" applyFont="1" applyBorder="1" applyAlignment="1">
      <alignment horizontal="right" vertical="top"/>
    </xf>
    <xf numFmtId="49" fontId="8" fillId="0" borderId="0" xfId="0" applyNumberFormat="1" applyFont="1" applyAlignment="1">
      <alignment horizontal="left" wrapText="1"/>
    </xf>
    <xf numFmtId="49" fontId="8" fillId="0" borderId="0" xfId="0" applyNumberFormat="1" applyFont="1" applyAlignment="1">
      <alignment horizontal="right" wrapText="1"/>
    </xf>
    <xf numFmtId="2" fontId="73" fillId="0" borderId="0" xfId="0" applyNumberFormat="1" applyFont="1" applyAlignment="1">
      <alignment wrapText="1"/>
    </xf>
    <xf numFmtId="2" fontId="66" fillId="0" borderId="0" xfId="0" applyNumberFormat="1" applyFont="1" applyAlignment="1">
      <alignment wrapText="1"/>
    </xf>
    <xf numFmtId="49" fontId="74" fillId="0" borderId="0" xfId="0" applyNumberFormat="1" applyFont="1" applyAlignment="1">
      <alignment wrapText="1"/>
    </xf>
    <xf numFmtId="2" fontId="74" fillId="0" borderId="0" xfId="0" applyNumberFormat="1" applyFont="1" applyAlignment="1">
      <alignment wrapText="1"/>
    </xf>
    <xf numFmtId="49" fontId="8" fillId="0" borderId="19" xfId="0" applyNumberFormat="1" applyFont="1" applyFill="1" applyBorder="1" applyAlignment="1">
      <alignment horizontal="left" wrapText="1"/>
    </xf>
    <xf numFmtId="49" fontId="8" fillId="0" borderId="19" xfId="0" applyNumberFormat="1" applyFont="1" applyBorder="1" applyAlignment="1">
      <alignment horizontal="left" wrapText="1"/>
    </xf>
    <xf numFmtId="49" fontId="8" fillId="0" borderId="19" xfId="0" applyNumberFormat="1" applyFont="1" applyBorder="1" applyAlignment="1">
      <alignment wrapText="1"/>
    </xf>
    <xf numFmtId="49" fontId="8" fillId="0" borderId="0" xfId="0" applyNumberFormat="1" applyFont="1" applyFill="1" applyAlignment="1">
      <alignment horizontal="right" wrapText="1"/>
    </xf>
    <xf numFmtId="49" fontId="68" fillId="0" borderId="19" xfId="0" applyNumberFormat="1" applyFont="1" applyFill="1" applyBorder="1" applyAlignment="1">
      <alignment horizontal="left" vertical="top" wrapText="1"/>
    </xf>
    <xf numFmtId="49" fontId="68" fillId="0" borderId="20" xfId="0" applyNumberFormat="1" applyFont="1" applyBorder="1" applyAlignment="1">
      <alignment horizontal="left" vertical="top" wrapText="1"/>
    </xf>
    <xf numFmtId="167" fontId="68" fillId="0" borderId="19" xfId="0" applyNumberFormat="1" applyFont="1" applyBorder="1" applyAlignment="1">
      <alignment vertical="top" wrapText="1"/>
    </xf>
    <xf numFmtId="49" fontId="68" fillId="0" borderId="21" xfId="0" applyNumberFormat="1" applyFont="1" applyBorder="1" applyAlignment="1">
      <alignment vertical="top" wrapText="1"/>
    </xf>
    <xf numFmtId="49" fontId="68" fillId="0" borderId="19" xfId="0" applyNumberFormat="1" applyFont="1" applyFill="1" applyBorder="1" applyAlignment="1">
      <alignment vertical="top" wrapText="1"/>
    </xf>
    <xf numFmtId="49" fontId="68" fillId="58" borderId="19" xfId="0" applyNumberFormat="1" applyFont="1" applyFill="1" applyBorder="1" applyAlignment="1">
      <alignment horizontal="left" vertical="top" wrapText="1"/>
    </xf>
    <xf numFmtId="49" fontId="69" fillId="0" borderId="19" xfId="0" applyNumberFormat="1" applyFont="1" applyFill="1" applyBorder="1" applyAlignment="1">
      <alignment horizontal="left" vertical="top" wrapText="1"/>
    </xf>
    <xf numFmtId="1" fontId="69" fillId="0" borderId="19" xfId="0" applyNumberFormat="1" applyFont="1" applyFill="1" applyBorder="1" applyAlignment="1">
      <alignment horizontal="right" vertical="top" wrapText="1"/>
    </xf>
    <xf numFmtId="1" fontId="69" fillId="0" borderId="0" xfId="0" applyNumberFormat="1" applyFont="1" applyFill="1" applyBorder="1" applyAlignment="1">
      <alignment horizontal="right" vertical="top" wrapText="1"/>
    </xf>
    <xf numFmtId="1" fontId="8" fillId="0" borderId="0" xfId="0" applyNumberFormat="1" applyFont="1" applyFill="1" applyBorder="1" applyAlignment="1">
      <alignment horizontal="right" vertical="top" wrapText="1"/>
    </xf>
    <xf numFmtId="49" fontId="70" fillId="0" borderId="19" xfId="0" applyNumberFormat="1" applyFont="1" applyFill="1" applyBorder="1" applyAlignment="1">
      <alignment horizontal="left" vertical="top" wrapText="1"/>
    </xf>
    <xf numFmtId="49" fontId="70" fillId="0" borderId="19" xfId="0" applyNumberFormat="1" applyFont="1" applyBorder="1" applyAlignment="1">
      <alignment horizontal="left" vertical="top" wrapText="1"/>
    </xf>
    <xf numFmtId="49" fontId="70" fillId="0" borderId="19" xfId="0" applyNumberFormat="1" applyFont="1" applyBorder="1" applyAlignment="1">
      <alignment vertical="top" wrapText="1"/>
    </xf>
    <xf numFmtId="1" fontId="70" fillId="0" borderId="19" xfId="0" applyNumberFormat="1" applyFont="1" applyFill="1" applyBorder="1" applyAlignment="1">
      <alignment horizontal="right" vertical="top" wrapText="1"/>
    </xf>
    <xf numFmtId="1" fontId="70" fillId="0" borderId="19" xfId="0" applyNumberFormat="1" applyFont="1" applyBorder="1" applyAlignment="1">
      <alignment horizontal="right" vertical="top" wrapText="1"/>
    </xf>
    <xf numFmtId="49" fontId="71" fillId="0" borderId="19" xfId="0" applyNumberFormat="1" applyFont="1" applyFill="1" applyBorder="1" applyAlignment="1">
      <alignment horizontal="left" vertical="top" wrapText="1"/>
    </xf>
    <xf numFmtId="49" fontId="71" fillId="0" borderId="0" xfId="0" applyNumberFormat="1" applyFont="1" applyBorder="1" applyAlignment="1">
      <alignment horizontal="left" vertical="top" wrapText="1"/>
    </xf>
    <xf numFmtId="1" fontId="71" fillId="0" borderId="0" xfId="0" applyNumberFormat="1" applyFont="1" applyFill="1" applyBorder="1" applyAlignment="1">
      <alignment horizontal="right" vertical="top" wrapText="1"/>
    </xf>
    <xf numFmtId="1" fontId="71" fillId="0" borderId="0" xfId="0" applyNumberFormat="1" applyFont="1" applyBorder="1" applyAlignment="1">
      <alignment horizontal="right" vertical="top" wrapText="1"/>
    </xf>
    <xf numFmtId="165" fontId="8" fillId="0" borderId="19" xfId="0" applyNumberFormat="1" applyFont="1" applyBorder="1" applyAlignment="1">
      <alignment wrapText="1"/>
    </xf>
    <xf numFmtId="1" fontId="8" fillId="0" borderId="19" xfId="0" applyNumberFormat="1" applyFont="1" applyFill="1" applyBorder="1" applyAlignment="1">
      <alignment horizontal="left" wrapText="1"/>
    </xf>
    <xf numFmtId="1" fontId="8" fillId="0" borderId="0" xfId="0" applyNumberFormat="1" applyFont="1" applyFill="1" applyAlignment="1">
      <alignment horizontal="right" wrapText="1"/>
    </xf>
    <xf numFmtId="1" fontId="8" fillId="0" borderId="0" xfId="0" applyNumberFormat="1" applyFont="1" applyAlignment="1">
      <alignment horizontal="right" wrapText="1"/>
    </xf>
    <xf numFmtId="49" fontId="69" fillId="0" borderId="19" xfId="0" applyNumberFormat="1" applyFont="1" applyFill="1" applyBorder="1" applyAlignment="1">
      <alignment vertical="top" wrapText="1"/>
    </xf>
    <xf numFmtId="0" fontId="71" fillId="0" borderId="19" xfId="0" applyNumberFormat="1" applyFont="1" applyBorder="1" applyAlignment="1">
      <alignment horizontal="left" vertical="top" wrapText="1"/>
    </xf>
    <xf numFmtId="49" fontId="70" fillId="0" borderId="19" xfId="0" applyNumberFormat="1" applyFont="1" applyBorder="1" applyAlignment="1">
      <alignment wrapText="1"/>
    </xf>
    <xf numFmtId="168" fontId="71" fillId="0" borderId="19" xfId="0" applyNumberFormat="1" applyFont="1" applyFill="1" applyBorder="1" applyAlignment="1">
      <alignment vertical="top" wrapText="1"/>
    </xf>
    <xf numFmtId="49" fontId="70" fillId="0" borderId="19" xfId="0" applyNumberFormat="1" applyFont="1" applyFill="1" applyBorder="1" applyAlignment="1">
      <alignment vertical="top" wrapText="1"/>
    </xf>
    <xf numFmtId="49" fontId="69" fillId="59" borderId="19" xfId="0" applyNumberFormat="1" applyFont="1" applyFill="1" applyBorder="1" applyAlignment="1">
      <alignment horizontal="left" vertical="top" wrapText="1"/>
    </xf>
    <xf numFmtId="49" fontId="69" fillId="59" borderId="19" xfId="0" applyNumberFormat="1" applyFont="1" applyFill="1" applyBorder="1" applyAlignment="1">
      <alignment vertical="top" wrapText="1"/>
    </xf>
    <xf numFmtId="1" fontId="69" fillId="59" borderId="19" xfId="0" applyNumberFormat="1" applyFont="1" applyFill="1" applyBorder="1" applyAlignment="1">
      <alignment horizontal="right" vertical="top" wrapText="1"/>
    </xf>
    <xf numFmtId="49" fontId="68" fillId="55" borderId="19" xfId="0" applyNumberFormat="1" applyFont="1" applyFill="1" applyBorder="1" applyAlignment="1">
      <alignment vertical="top" wrapText="1"/>
    </xf>
    <xf numFmtId="49" fontId="8" fillId="0" borderId="19" xfId="0" applyNumberFormat="1" applyFont="1" applyBorder="1" applyAlignment="1">
      <alignment horizontal="right" wrapText="1"/>
    </xf>
    <xf numFmtId="1" fontId="8" fillId="0" borderId="19" xfId="0" applyNumberFormat="1" applyFont="1" applyFill="1" applyBorder="1" applyAlignment="1">
      <alignment horizontal="right" wrapText="1"/>
    </xf>
    <xf numFmtId="0" fontId="69" fillId="0" borderId="19" xfId="0" applyNumberFormat="1" applyFont="1" applyBorder="1" applyAlignment="1">
      <alignment horizontal="right" vertical="top" wrapText="1"/>
    </xf>
    <xf numFmtId="49" fontId="71" fillId="0" borderId="0" xfId="0" applyNumberFormat="1" applyFont="1" applyBorder="1" applyAlignment="1">
      <alignment horizontal="right" vertical="top" wrapText="1"/>
    </xf>
    <xf numFmtId="1" fontId="8" fillId="0" borderId="22" xfId="0" applyNumberFormat="1" applyFont="1" applyFill="1" applyBorder="1" applyAlignment="1">
      <alignment horizontal="left" wrapText="1"/>
    </xf>
    <xf numFmtId="1" fontId="8" fillId="0" borderId="22" xfId="0" applyNumberFormat="1" applyFont="1" applyFill="1" applyBorder="1" applyAlignment="1">
      <alignment horizontal="right" wrapText="1"/>
    </xf>
    <xf numFmtId="49" fontId="68" fillId="58" borderId="20" xfId="0" applyNumberFormat="1" applyFont="1" applyFill="1" applyBorder="1" applyAlignment="1">
      <alignment horizontal="left" vertical="top" wrapText="1"/>
    </xf>
    <xf numFmtId="1" fontId="70" fillId="0" borderId="23" xfId="0" applyNumberFormat="1" applyFont="1" applyFill="1" applyBorder="1" applyAlignment="1">
      <alignment horizontal="right" vertical="top" wrapText="1"/>
    </xf>
    <xf numFmtId="1" fontId="70" fillId="58" borderId="23" xfId="0" applyNumberFormat="1" applyFont="1" applyFill="1" applyBorder="1" applyAlignment="1">
      <alignment horizontal="right" vertical="top" wrapText="1"/>
    </xf>
    <xf numFmtId="165" fontId="8" fillId="0" borderId="19" xfId="199" applyNumberFormat="1" applyFont="1" applyFill="1" applyBorder="1" applyAlignment="1">
      <alignment wrapText="1"/>
    </xf>
    <xf numFmtId="49" fontId="8" fillId="0" borderId="0" xfId="0" applyNumberFormat="1" applyFont="1" applyFill="1" applyAlignment="1">
      <alignment horizontal="left" wrapText="1"/>
    </xf>
    <xf numFmtId="0" fontId="71" fillId="0" borderId="19" xfId="0" applyNumberFormat="1" applyFont="1" applyFill="1" applyBorder="1" applyAlignment="1">
      <alignment horizontal="left" vertical="top" wrapText="1"/>
    </xf>
    <xf numFmtId="1" fontId="71" fillId="0" borderId="19" xfId="0" applyNumberFormat="1" applyFont="1" applyFill="1" applyBorder="1" applyAlignment="1">
      <alignment horizontal="right" vertical="top" wrapText="1"/>
    </xf>
    <xf numFmtId="165" fontId="67" fillId="0" borderId="19" xfId="124" applyNumberFormat="1" applyFont="1" applyFill="1" applyBorder="1" applyAlignment="1">
      <alignment wrapText="1"/>
    </xf>
    <xf numFmtId="3" fontId="0" fillId="0" borderId="0" xfId="0" applyNumberFormat="1"/>
    <xf numFmtId="0" fontId="0" fillId="61" borderId="0" xfId="0" applyFill="1" applyBorder="1"/>
    <xf numFmtId="0" fontId="0" fillId="61" borderId="25" xfId="0" applyFill="1" applyBorder="1"/>
    <xf numFmtId="49" fontId="8" fillId="0" borderId="30" xfId="0" applyNumberFormat="1" applyFont="1" applyFill="1" applyBorder="1" applyAlignment="1">
      <alignment horizontal="left" wrapText="1"/>
    </xf>
    <xf numFmtId="1" fontId="8" fillId="0" borderId="30" xfId="0" applyNumberFormat="1" applyFont="1" applyFill="1" applyBorder="1" applyAlignment="1">
      <alignment horizontal="left" wrapText="1"/>
    </xf>
    <xf numFmtId="1" fontId="8" fillId="0" borderId="31" xfId="0" applyNumberFormat="1" applyFont="1" applyFill="1" applyBorder="1" applyAlignment="1">
      <alignment horizontal="left" wrapText="1"/>
    </xf>
    <xf numFmtId="1" fontId="60" fillId="0" borderId="30" xfId="0" applyNumberFormat="1" applyFont="1" applyBorder="1" applyAlignment="1">
      <alignment wrapText="1"/>
    </xf>
    <xf numFmtId="166" fontId="60" fillId="0" borderId="30" xfId="0" applyNumberFormat="1" applyFont="1" applyBorder="1" applyAlignment="1">
      <alignment wrapText="1"/>
    </xf>
    <xf numFmtId="0" fontId="0" fillId="60" borderId="0" xfId="0" applyFill="1"/>
    <xf numFmtId="0" fontId="0" fillId="61" borderId="0" xfId="0" applyFill="1"/>
    <xf numFmtId="0" fontId="0" fillId="0" borderId="0" xfId="0"/>
    <xf numFmtId="0" fontId="0" fillId="0" borderId="25" xfId="0" applyFill="1" applyBorder="1"/>
    <xf numFmtId="0" fontId="0" fillId="0" borderId="24" xfId="0" applyBorder="1"/>
    <xf numFmtId="0" fontId="0" fillId="0" borderId="25" xfId="0" applyBorder="1"/>
    <xf numFmtId="0" fontId="58" fillId="0" borderId="0" xfId="0" applyFont="1" applyFill="1"/>
    <xf numFmtId="0" fontId="75" fillId="0" borderId="0" xfId="0" applyFont="1" applyFill="1"/>
    <xf numFmtId="0" fontId="76" fillId="0" borderId="0" xfId="0" applyFont="1" applyFill="1"/>
    <xf numFmtId="0" fontId="0" fillId="0" borderId="0" xfId="0" applyBorder="1"/>
    <xf numFmtId="0" fontId="77" fillId="0" borderId="0" xfId="0" applyFont="1" applyFill="1"/>
    <xf numFmtId="0" fontId="0" fillId="63" borderId="25" xfId="0" applyFill="1" applyBorder="1"/>
    <xf numFmtId="169" fontId="0" fillId="0" borderId="0" xfId="0" applyNumberFormat="1"/>
    <xf numFmtId="164" fontId="0" fillId="0" borderId="0" xfId="0" applyNumberFormat="1" applyAlignment="1">
      <alignment horizontal="right"/>
    </xf>
    <xf numFmtId="1" fontId="0" fillId="0" borderId="0" xfId="0" applyNumberFormat="1"/>
    <xf numFmtId="170" fontId="0" fillId="0" borderId="0" xfId="0" quotePrefix="1" applyNumberFormat="1"/>
    <xf numFmtId="164" fontId="0" fillId="0" borderId="0" xfId="0" quotePrefix="1" applyNumberFormat="1"/>
    <xf numFmtId="171" fontId="0" fillId="0" borderId="0" xfId="0" quotePrefix="1" applyNumberFormat="1"/>
    <xf numFmtId="171" fontId="0" fillId="0" borderId="0" xfId="0" applyNumberFormat="1"/>
    <xf numFmtId="172" fontId="0" fillId="0" borderId="0" xfId="0" applyNumberFormat="1"/>
    <xf numFmtId="173" fontId="0" fillId="0" borderId="0" xfId="0" applyNumberFormat="1"/>
    <xf numFmtId="0" fontId="61" fillId="0" borderId="0" xfId="332" applyFill="1"/>
    <xf numFmtId="0" fontId="58" fillId="0" borderId="0" xfId="0" applyFont="1" applyFill="1"/>
    <xf numFmtId="164" fontId="0" fillId="0" borderId="0" xfId="0" applyNumberFormat="1" applyFill="1" applyAlignment="1">
      <alignment horizontal="right"/>
    </xf>
    <xf numFmtId="171" fontId="0" fillId="0" borderId="0" xfId="0" quotePrefix="1" applyNumberFormat="1" applyFill="1"/>
    <xf numFmtId="173" fontId="0" fillId="0" borderId="0" xfId="0" applyNumberFormat="1" applyFill="1"/>
    <xf numFmtId="170" fontId="0" fillId="0" borderId="0" xfId="0" quotePrefix="1" applyNumberFormat="1" applyFill="1"/>
    <xf numFmtId="171" fontId="0" fillId="0" borderId="0" xfId="0" applyNumberFormat="1" applyFill="1"/>
    <xf numFmtId="2" fontId="0" fillId="0" borderId="0" xfId="0" applyNumberFormat="1" applyFill="1"/>
    <xf numFmtId="0" fontId="0" fillId="65" borderId="34" xfId="0" applyFill="1" applyBorder="1"/>
    <xf numFmtId="0" fontId="0" fillId="65" borderId="33" xfId="0" applyFill="1" applyBorder="1"/>
    <xf numFmtId="0" fontId="0" fillId="65" borderId="32" xfId="0" applyFill="1" applyBorder="1"/>
    <xf numFmtId="0" fontId="0" fillId="65" borderId="36" xfId="0" applyFill="1" applyBorder="1"/>
    <xf numFmtId="0" fontId="58" fillId="65" borderId="36" xfId="0" applyFont="1" applyFill="1" applyBorder="1"/>
    <xf numFmtId="2" fontId="0" fillId="64" borderId="40" xfId="0" applyNumberFormat="1" applyFill="1" applyBorder="1"/>
    <xf numFmtId="2" fontId="0" fillId="64" borderId="39" xfId="0" applyNumberFormat="1" applyFill="1" applyBorder="1"/>
    <xf numFmtId="0" fontId="58" fillId="64" borderId="38" xfId="332" applyFont="1" applyFill="1" applyBorder="1"/>
    <xf numFmtId="2" fontId="0" fillId="64" borderId="34" xfId="0" applyNumberFormat="1" applyFill="1" applyBorder="1"/>
    <xf numFmtId="2" fontId="0" fillId="64" borderId="33" xfId="0" applyNumberFormat="1" applyFill="1" applyBorder="1"/>
    <xf numFmtId="17" fontId="0" fillId="64" borderId="32" xfId="0" applyNumberFormat="1" applyFill="1" applyBorder="1"/>
    <xf numFmtId="0" fontId="0" fillId="64" borderId="40" xfId="0" applyFill="1" applyBorder="1"/>
    <xf numFmtId="0" fontId="0" fillId="64" borderId="39" xfId="0" applyFill="1" applyBorder="1"/>
    <xf numFmtId="0" fontId="0" fillId="64" borderId="38" xfId="0" applyFill="1" applyBorder="1"/>
    <xf numFmtId="0" fontId="0" fillId="64" borderId="32" xfId="0" applyFill="1" applyBorder="1"/>
    <xf numFmtId="0" fontId="59" fillId="0" borderId="35" xfId="0" applyFont="1" applyFill="1" applyBorder="1"/>
    <xf numFmtId="0" fontId="0" fillId="0" borderId="35" xfId="0" applyBorder="1"/>
    <xf numFmtId="0" fontId="58" fillId="0" borderId="36" xfId="332" applyFont="1" applyFill="1" applyBorder="1"/>
    <xf numFmtId="0" fontId="0" fillId="56" borderId="37" xfId="0" applyFill="1" applyBorder="1"/>
    <xf numFmtId="0" fontId="0" fillId="64" borderId="37" xfId="0" applyFill="1" applyBorder="1"/>
    <xf numFmtId="0" fontId="0" fillId="64" borderId="36" xfId="0" applyFill="1" applyBorder="1"/>
    <xf numFmtId="0" fontId="58" fillId="64" borderId="36" xfId="0" applyFont="1" applyFill="1" applyBorder="1"/>
    <xf numFmtId="172" fontId="0" fillId="64" borderId="35" xfId="0" applyNumberFormat="1" applyFill="1" applyBorder="1"/>
    <xf numFmtId="0" fontId="58" fillId="0" borderId="36" xfId="0" applyFont="1" applyFill="1" applyBorder="1"/>
    <xf numFmtId="0" fontId="0" fillId="0" borderId="36" xfId="0" applyBorder="1"/>
    <xf numFmtId="172" fontId="0" fillId="0" borderId="0" xfId="0" applyNumberFormat="1" applyFill="1"/>
    <xf numFmtId="164" fontId="0" fillId="0" borderId="0" xfId="0" quotePrefix="1" applyNumberFormat="1" applyFill="1"/>
    <xf numFmtId="169" fontId="0" fillId="0" borderId="0" xfId="0" applyNumberFormat="1" applyFill="1"/>
    <xf numFmtId="0" fontId="0" fillId="0" borderId="36" xfId="0" applyFill="1" applyBorder="1"/>
    <xf numFmtId="0" fontId="60" fillId="0" borderId="36" xfId="0" applyFont="1" applyFill="1" applyBorder="1" applyAlignment="1">
      <alignment horizontal="left"/>
    </xf>
    <xf numFmtId="172" fontId="0" fillId="0" borderId="35" xfId="0" applyNumberFormat="1" applyBorder="1"/>
    <xf numFmtId="0" fontId="0" fillId="0" borderId="34" xfId="0" applyBorder="1"/>
    <xf numFmtId="0" fontId="0" fillId="0" borderId="33" xfId="0" applyBorder="1"/>
    <xf numFmtId="0" fontId="0" fillId="62" borderId="32" xfId="0" applyFill="1" applyBorder="1"/>
    <xf numFmtId="1" fontId="0" fillId="0" borderId="0" xfId="0" applyNumberFormat="1" applyFill="1"/>
    <xf numFmtId="0" fontId="0" fillId="0" borderId="0" xfId="0"/>
    <xf numFmtId="0" fontId="0" fillId="0" borderId="0" xfId="0" applyFill="1"/>
    <xf numFmtId="0" fontId="0" fillId="0" borderId="0" xfId="0" applyFill="1"/>
    <xf numFmtId="0" fontId="0" fillId="63" borderId="37" xfId="0" applyFill="1" applyBorder="1"/>
    <xf numFmtId="0" fontId="0" fillId="55" borderId="37" xfId="0" applyFill="1" applyBorder="1"/>
    <xf numFmtId="172" fontId="58" fillId="0" borderId="0" xfId="332" applyNumberFormat="1" applyFont="1" applyFill="1"/>
    <xf numFmtId="172" fontId="58" fillId="0" borderId="0" xfId="0" applyNumberFormat="1" applyFont="1" applyFill="1"/>
    <xf numFmtId="0" fontId="0" fillId="66" borderId="36" xfId="0" applyFill="1" applyBorder="1"/>
    <xf numFmtId="0" fontId="58" fillId="66" borderId="36" xfId="0" applyFont="1" applyFill="1" applyBorder="1"/>
    <xf numFmtId="0" fontId="61" fillId="63" borderId="37" xfId="332" applyFill="1" applyBorder="1"/>
    <xf numFmtId="49" fontId="0" fillId="0" borderId="0" xfId="0" applyNumberFormat="1"/>
    <xf numFmtId="14" fontId="0" fillId="0" borderId="0" xfId="0" applyNumberFormat="1"/>
    <xf numFmtId="49" fontId="80" fillId="0" borderId="0" xfId="0" applyNumberFormat="1" applyFont="1" applyAlignment="1">
      <alignment wrapText="1"/>
    </xf>
    <xf numFmtId="172" fontId="81" fillId="0" borderId="0" xfId="0" applyNumberFormat="1" applyFont="1" applyAlignment="1">
      <alignment wrapText="1"/>
    </xf>
    <xf numFmtId="2" fontId="81" fillId="0" borderId="0" xfId="0" applyNumberFormat="1" applyFont="1" applyAlignment="1">
      <alignment wrapText="1"/>
    </xf>
    <xf numFmtId="1" fontId="82" fillId="0" borderId="0" xfId="0" applyNumberFormat="1" applyFont="1" applyAlignment="1">
      <alignment wrapText="1"/>
    </xf>
    <xf numFmtId="0" fontId="82" fillId="0" borderId="0" xfId="0" applyFont="1" applyAlignment="1">
      <alignment wrapText="1"/>
    </xf>
    <xf numFmtId="0" fontId="59" fillId="0" borderId="0" xfId="0" applyFont="1"/>
    <xf numFmtId="49" fontId="0" fillId="0" borderId="0" xfId="0" applyNumberFormat="1" applyFill="1"/>
    <xf numFmtId="0" fontId="59" fillId="0" borderId="0" xfId="0" applyFont="1" applyFill="1"/>
    <xf numFmtId="49" fontId="80" fillId="0" borderId="0" xfId="0" applyNumberFormat="1" applyFont="1" applyFill="1"/>
    <xf numFmtId="0" fontId="83" fillId="0" borderId="0" xfId="0" applyFont="1"/>
    <xf numFmtId="1" fontId="83" fillId="0" borderId="0" xfId="0" applyNumberFormat="1" applyFont="1"/>
    <xf numFmtId="0" fontId="83" fillId="0" borderId="0" xfId="0" applyFont="1" applyFill="1"/>
    <xf numFmtId="1" fontId="59" fillId="0" borderId="0" xfId="0" applyNumberFormat="1" applyFont="1"/>
    <xf numFmtId="0" fontId="0" fillId="61" borderId="41" xfId="0" applyFill="1" applyBorder="1"/>
    <xf numFmtId="0" fontId="58" fillId="61" borderId="41" xfId="0" applyFont="1" applyFill="1" applyBorder="1"/>
    <xf numFmtId="0" fontId="58" fillId="60" borderId="0" xfId="0" applyFont="1" applyFill="1"/>
    <xf numFmtId="0" fontId="84" fillId="0" borderId="0" xfId="0" applyFont="1" applyFill="1"/>
    <xf numFmtId="0" fontId="70" fillId="0" borderId="19" xfId="0" applyNumberFormat="1" applyFont="1" applyBorder="1" applyAlignment="1">
      <alignment horizontal="right" vertical="top" wrapText="1"/>
    </xf>
    <xf numFmtId="0" fontId="60" fillId="0" borderId="0" xfId="0" applyFont="1" applyFill="1" applyBorder="1" applyAlignment="1">
      <alignment horizontal="center"/>
    </xf>
    <xf numFmtId="49" fontId="85" fillId="0" borderId="50" xfId="0" applyNumberFormat="1" applyFont="1" applyFill="1" applyBorder="1" applyAlignment="1">
      <alignment horizontal="left" vertical="top" wrapText="1"/>
    </xf>
    <xf numFmtId="167" fontId="85" fillId="0" borderId="50" xfId="0" applyNumberFormat="1" applyFont="1" applyFill="1" applyBorder="1" applyAlignment="1">
      <alignment vertical="top" wrapText="1"/>
    </xf>
    <xf numFmtId="49" fontId="85" fillId="0" borderId="50" xfId="0" applyNumberFormat="1" applyFont="1" applyFill="1" applyBorder="1" applyAlignment="1">
      <alignment vertical="top" wrapText="1"/>
    </xf>
    <xf numFmtId="1" fontId="85" fillId="0" borderId="50" xfId="0" applyNumberFormat="1" applyFont="1" applyFill="1" applyBorder="1" applyAlignment="1">
      <alignment horizontal="right" vertical="top" wrapText="1"/>
    </xf>
    <xf numFmtId="0" fontId="80" fillId="68" borderId="0" xfId="0" applyFont="1" applyFill="1"/>
    <xf numFmtId="0" fontId="80" fillId="65" borderId="0" xfId="0" applyFont="1" applyFill="1"/>
    <xf numFmtId="0" fontId="80" fillId="69" borderId="0" xfId="0" applyFont="1" applyFill="1"/>
    <xf numFmtId="0" fontId="80" fillId="70" borderId="0" xfId="0" applyFont="1" applyFill="1"/>
    <xf numFmtId="0" fontId="0" fillId="68" borderId="0" xfId="0" applyFill="1"/>
    <xf numFmtId="0" fontId="0" fillId="65" borderId="0" xfId="0" applyFill="1"/>
    <xf numFmtId="0" fontId="0" fillId="69" borderId="0" xfId="0" applyFill="1"/>
    <xf numFmtId="0" fontId="0" fillId="70" borderId="0" xfId="0" applyFill="1"/>
    <xf numFmtId="0" fontId="58" fillId="65" borderId="0" xfId="0" applyFont="1" applyFill="1" applyAlignment="1">
      <alignment wrapText="1"/>
    </xf>
    <xf numFmtId="0" fontId="58" fillId="69" borderId="0" xfId="0" applyFont="1" applyFill="1" applyAlignment="1">
      <alignment wrapText="1"/>
    </xf>
    <xf numFmtId="0" fontId="58" fillId="70" borderId="0" xfId="0" applyFont="1" applyFill="1" applyAlignment="1">
      <alignment wrapText="1"/>
    </xf>
    <xf numFmtId="0" fontId="58" fillId="65" borderId="0" xfId="0" applyFont="1" applyFill="1"/>
    <xf numFmtId="0" fontId="58" fillId="69" borderId="0" xfId="0" applyFont="1" applyFill="1"/>
    <xf numFmtId="0" fontId="58" fillId="70" borderId="0" xfId="0" applyFont="1" applyFill="1"/>
    <xf numFmtId="170" fontId="0" fillId="0" borderId="0" xfId="0" applyNumberFormat="1"/>
    <xf numFmtId="164" fontId="0" fillId="0" borderId="0" xfId="0" applyNumberFormat="1"/>
    <xf numFmtId="0" fontId="0" fillId="63" borderId="0" xfId="0" applyFill="1"/>
    <xf numFmtId="0" fontId="60" fillId="0" borderId="35" xfId="0" applyFont="1" applyFill="1" applyBorder="1" applyAlignment="1">
      <alignment horizontal="left"/>
    </xf>
    <xf numFmtId="0" fontId="0" fillId="67" borderId="37" xfId="0" applyFill="1" applyBorder="1"/>
    <xf numFmtId="49" fontId="8" fillId="57" borderId="19" xfId="0" applyNumberFormat="1" applyFont="1" applyFill="1" applyBorder="1" applyAlignment="1">
      <alignment wrapText="1"/>
    </xf>
    <xf numFmtId="0" fontId="0" fillId="55" borderId="0" xfId="0" applyFill="1"/>
    <xf numFmtId="0" fontId="0" fillId="64" borderId="0" xfId="0" applyFill="1"/>
    <xf numFmtId="0" fontId="80" fillId="0" borderId="0" xfId="0" applyFont="1"/>
    <xf numFmtId="173" fontId="89" fillId="0" borderId="0" xfId="0" applyNumberFormat="1" applyFont="1"/>
    <xf numFmtId="1" fontId="59" fillId="0" borderId="0" xfId="0" applyNumberFormat="1" applyFont="1" applyFill="1"/>
    <xf numFmtId="0" fontId="89" fillId="61" borderId="0" xfId="0" applyFont="1" applyFill="1"/>
    <xf numFmtId="172" fontId="59" fillId="0" borderId="35" xfId="0" applyNumberFormat="1" applyFont="1" applyBorder="1"/>
    <xf numFmtId="0" fontId="89" fillId="0" borderId="0" xfId="0" applyFont="1"/>
    <xf numFmtId="0" fontId="0" fillId="0" borderId="0" xfId="0"/>
    <xf numFmtId="0" fontId="0" fillId="0" borderId="0" xfId="0" applyFill="1"/>
    <xf numFmtId="2" fontId="0" fillId="0" borderId="0" xfId="0" applyNumberFormat="1"/>
    <xf numFmtId="169" fontId="0" fillId="0" borderId="0" xfId="0" applyNumberFormat="1"/>
    <xf numFmtId="164" fontId="0" fillId="0" borderId="0" xfId="0" applyNumberFormat="1" applyAlignment="1">
      <alignment horizontal="right"/>
    </xf>
    <xf numFmtId="1" fontId="0" fillId="0" borderId="0" xfId="0" applyNumberFormat="1"/>
    <xf numFmtId="170" fontId="0" fillId="0" borderId="0" xfId="0" quotePrefix="1" applyNumberFormat="1"/>
    <xf numFmtId="164" fontId="0" fillId="0" borderId="0" xfId="0" quotePrefix="1" applyNumberFormat="1"/>
    <xf numFmtId="171" fontId="0" fillId="0" borderId="0" xfId="0" quotePrefix="1" applyNumberFormat="1"/>
    <xf numFmtId="171" fontId="0" fillId="0" borderId="0" xfId="0" applyNumberFormat="1"/>
    <xf numFmtId="172" fontId="0" fillId="0" borderId="0" xfId="0" applyNumberFormat="1"/>
    <xf numFmtId="173" fontId="0" fillId="0" borderId="0" xfId="0" applyNumberFormat="1"/>
    <xf numFmtId="164" fontId="0" fillId="0" borderId="0" xfId="0" applyNumberFormat="1" applyFill="1" applyAlignment="1">
      <alignment horizontal="right"/>
    </xf>
    <xf numFmtId="171" fontId="0" fillId="0" borderId="0" xfId="0" quotePrefix="1" applyNumberFormat="1" applyFill="1"/>
    <xf numFmtId="173" fontId="0" fillId="0" borderId="0" xfId="0" applyNumberFormat="1" applyFill="1"/>
    <xf numFmtId="170" fontId="0" fillId="0" borderId="0" xfId="0" quotePrefix="1" applyNumberFormat="1" applyFill="1"/>
    <xf numFmtId="171" fontId="0" fillId="0" borderId="0" xfId="0" applyNumberFormat="1" applyFill="1"/>
    <xf numFmtId="2" fontId="0" fillId="0" borderId="0" xfId="0" applyNumberFormat="1" applyFill="1"/>
    <xf numFmtId="172" fontId="0" fillId="0" borderId="0" xfId="0" applyNumberFormat="1" applyFill="1"/>
    <xf numFmtId="164" fontId="0" fillId="0" borderId="0" xfId="0" quotePrefix="1" applyNumberFormat="1" applyFill="1"/>
    <xf numFmtId="169" fontId="0" fillId="0" borderId="0" xfId="0" applyNumberFormat="1" applyFill="1"/>
    <xf numFmtId="1" fontId="0" fillId="0" borderId="0" xfId="0" applyNumberFormat="1" applyFill="1"/>
    <xf numFmtId="175" fontId="0" fillId="0" borderId="0" xfId="0" applyNumberFormat="1"/>
    <xf numFmtId="0" fontId="70" fillId="0" borderId="19" xfId="0" applyNumberFormat="1" applyFont="1" applyFill="1" applyBorder="1" applyAlignment="1">
      <alignment horizontal="right" vertical="top" wrapText="1"/>
    </xf>
    <xf numFmtId="1" fontId="80" fillId="0" borderId="0" xfId="0" applyNumberFormat="1" applyFont="1"/>
    <xf numFmtId="166" fontId="80" fillId="0" borderId="0" xfId="0" applyNumberFormat="1" applyFont="1"/>
    <xf numFmtId="1" fontId="89" fillId="0" borderId="0" xfId="0" applyNumberFormat="1" applyFont="1"/>
    <xf numFmtId="172" fontId="90" fillId="0" borderId="0" xfId="0" applyNumberFormat="1" applyFont="1" applyAlignment="1">
      <alignment wrapText="1"/>
    </xf>
    <xf numFmtId="2" fontId="90" fillId="0" borderId="0" xfId="0" applyNumberFormat="1" applyFont="1" applyAlignment="1">
      <alignment wrapText="1"/>
    </xf>
    <xf numFmtId="0" fontId="58" fillId="55" borderId="37" xfId="0" applyFont="1" applyFill="1" applyBorder="1"/>
    <xf numFmtId="0" fontId="0" fillId="62" borderId="0" xfId="0" applyFill="1"/>
    <xf numFmtId="2" fontId="0" fillId="62" borderId="0" xfId="0" applyNumberFormat="1" applyFill="1"/>
    <xf numFmtId="1" fontId="75" fillId="0" borderId="0" xfId="0" applyNumberFormat="1" applyFont="1"/>
    <xf numFmtId="0" fontId="60" fillId="55" borderId="0" xfId="0" applyFont="1" applyFill="1" applyBorder="1" applyAlignment="1">
      <alignment horizontal="center"/>
    </xf>
    <xf numFmtId="0" fontId="59" fillId="66" borderId="36" xfId="0" applyFont="1" applyFill="1" applyBorder="1"/>
    <xf numFmtId="0" fontId="58" fillId="66" borderId="36" xfId="332" applyFont="1" applyFill="1" applyBorder="1"/>
    <xf numFmtId="0" fontId="0" fillId="60" borderId="0" xfId="0" applyFill="1"/>
    <xf numFmtId="0" fontId="60" fillId="0" borderId="73" xfId="0" applyFont="1" applyFill="1" applyBorder="1" applyAlignment="1">
      <alignment horizontal="left"/>
    </xf>
    <xf numFmtId="0" fontId="0" fillId="0" borderId="74" xfId="0" applyBorder="1"/>
    <xf numFmtId="0" fontId="0" fillId="66" borderId="74" xfId="0" applyFill="1" applyBorder="1"/>
    <xf numFmtId="0" fontId="0" fillId="0" borderId="0" xfId="0" applyFill="1" applyAlignment="1"/>
    <xf numFmtId="0" fontId="60" fillId="55" borderId="0" xfId="0" applyFont="1" applyFill="1" applyBorder="1" applyAlignment="1">
      <alignment horizontal="center"/>
    </xf>
    <xf numFmtId="0" fontId="93" fillId="0" borderId="0" xfId="4206" applyFont="1" applyBorder="1" applyAlignment="1">
      <alignment shrinkToFit="1"/>
    </xf>
    <xf numFmtId="0" fontId="92" fillId="0" borderId="0" xfId="4206" applyFont="1" applyBorder="1" applyAlignment="1">
      <alignment shrinkToFit="1"/>
    </xf>
    <xf numFmtId="0" fontId="93" fillId="0" borderId="0" xfId="4206" applyFont="1" applyAlignment="1">
      <alignment shrinkToFit="1"/>
    </xf>
    <xf numFmtId="0" fontId="94" fillId="0" borderId="0" xfId="4206" applyFont="1" applyAlignment="1">
      <alignment shrinkToFit="1"/>
    </xf>
    <xf numFmtId="0" fontId="92" fillId="0" borderId="23" xfId="4206" applyFont="1" applyBorder="1" applyAlignment="1">
      <alignment shrinkToFit="1"/>
    </xf>
    <xf numFmtId="0" fontId="92" fillId="0" borderId="96" xfId="4206" applyFont="1" applyBorder="1" applyAlignment="1">
      <alignment shrinkToFit="1"/>
    </xf>
    <xf numFmtId="0" fontId="93" fillId="0" borderId="0" xfId="4206" applyFont="1" applyAlignment="1">
      <alignment horizontal="right" shrinkToFit="1"/>
    </xf>
    <xf numFmtId="0" fontId="94" fillId="0" borderId="0" xfId="4206" applyFont="1" applyFill="1" applyBorder="1" applyAlignment="1">
      <alignment shrinkToFit="1"/>
    </xf>
    <xf numFmtId="0" fontId="94" fillId="0" borderId="74" xfId="4206" applyFont="1" applyFill="1" applyBorder="1" applyAlignment="1" applyProtection="1">
      <alignment shrinkToFit="1"/>
      <protection locked="0"/>
    </xf>
    <xf numFmtId="0" fontId="94" fillId="0" borderId="100" xfId="4206" applyFont="1" applyFill="1" applyBorder="1" applyAlignment="1" applyProtection="1">
      <alignment shrinkToFit="1"/>
      <protection locked="0"/>
    </xf>
    <xf numFmtId="0" fontId="94" fillId="0" borderId="74" xfId="4206" applyFont="1" applyFill="1" applyBorder="1" applyAlignment="1" applyProtection="1">
      <alignment horizontal="center" shrinkToFit="1"/>
      <protection locked="0"/>
    </xf>
    <xf numFmtId="0" fontId="94" fillId="0" borderId="98" xfId="4206" applyFont="1" applyFill="1" applyBorder="1" applyAlignment="1" applyProtection="1">
      <alignment horizontal="center" shrinkToFit="1"/>
      <protection locked="0"/>
    </xf>
    <xf numFmtId="0" fontId="94" fillId="0" borderId="23" xfId="4206" applyFont="1" applyFill="1" applyBorder="1" applyAlignment="1" applyProtection="1">
      <alignment horizontal="center" shrinkToFit="1"/>
      <protection locked="0"/>
    </xf>
    <xf numFmtId="0" fontId="94" fillId="0" borderId="74" xfId="4206" applyFont="1" applyFill="1" applyBorder="1" applyAlignment="1" applyProtection="1">
      <alignment horizontal="right" shrinkToFit="1"/>
      <protection locked="0"/>
    </xf>
    <xf numFmtId="0" fontId="94" fillId="0" borderId="23" xfId="4206" applyFont="1" applyFill="1" applyBorder="1" applyAlignment="1" applyProtection="1">
      <alignment horizontal="right" shrinkToFit="1"/>
      <protection locked="0"/>
    </xf>
    <xf numFmtId="0" fontId="94" fillId="0" borderId="74" xfId="4206" applyFont="1" applyFill="1" applyBorder="1" applyAlignment="1">
      <alignment shrinkToFit="1"/>
    </xf>
    <xf numFmtId="0" fontId="94" fillId="0" borderId="0" xfId="4206" applyFont="1" applyFill="1" applyBorder="1" applyAlignment="1" applyProtection="1">
      <alignment shrinkToFit="1"/>
      <protection locked="0"/>
    </xf>
    <xf numFmtId="0" fontId="99" fillId="0" borderId="0" xfId="4206" applyFont="1" applyBorder="1" applyAlignment="1">
      <alignment horizontal="centerContinuous" vertical="top" shrinkToFit="1"/>
    </xf>
    <xf numFmtId="0" fontId="99" fillId="0" borderId="0" xfId="4206" quotePrefix="1" applyFont="1" applyBorder="1" applyAlignment="1">
      <alignment horizontal="centerContinuous" vertical="top" shrinkToFit="1"/>
    </xf>
    <xf numFmtId="0" fontId="96" fillId="0" borderId="0" xfId="4206" applyFont="1" applyBorder="1" applyAlignment="1">
      <alignment shrinkToFit="1"/>
    </xf>
    <xf numFmtId="0" fontId="93" fillId="0" borderId="0" xfId="4206" applyFont="1" applyFill="1" applyBorder="1" applyAlignment="1">
      <alignment shrinkToFit="1"/>
    </xf>
    <xf numFmtId="0" fontId="92" fillId="0" borderId="0" xfId="4206" applyFont="1" applyFill="1" applyBorder="1" applyAlignment="1">
      <alignment shrinkToFit="1"/>
    </xf>
    <xf numFmtId="0" fontId="93" fillId="0" borderId="99" xfId="4206" applyFont="1" applyFill="1" applyBorder="1" applyAlignment="1">
      <alignment horizontal="center" shrinkToFit="1"/>
    </xf>
    <xf numFmtId="14" fontId="93" fillId="0" borderId="99" xfId="4206" applyNumberFormat="1" applyFont="1" applyBorder="1" applyAlignment="1">
      <alignment shrinkToFit="1"/>
    </xf>
    <xf numFmtId="0" fontId="80" fillId="0" borderId="0" xfId="0" applyFont="1"/>
    <xf numFmtId="0" fontId="0" fillId="64" borderId="23" xfId="0" applyFill="1" applyBorder="1"/>
    <xf numFmtId="0" fontId="0" fillId="64" borderId="109" xfId="0" applyFill="1" applyBorder="1"/>
    <xf numFmtId="0" fontId="0" fillId="65" borderId="39" xfId="0" applyFill="1" applyBorder="1"/>
    <xf numFmtId="0" fontId="0" fillId="65" borderId="40" xfId="0" applyFill="1" applyBorder="1"/>
    <xf numFmtId="0" fontId="0" fillId="64" borderId="110" xfId="0" applyFill="1" applyBorder="1"/>
    <xf numFmtId="0" fontId="0" fillId="65" borderId="38" xfId="0" applyFill="1" applyBorder="1"/>
    <xf numFmtId="49" fontId="58" fillId="0" borderId="0" xfId="0" applyNumberFormat="1" applyFont="1" applyFill="1" applyAlignment="1">
      <alignment wrapText="1"/>
    </xf>
    <xf numFmtId="49" fontId="58" fillId="0" borderId="0" xfId="0" applyNumberFormat="1" applyFont="1" applyFill="1"/>
    <xf numFmtId="0" fontId="101" fillId="0" borderId="0" xfId="23407"/>
    <xf numFmtId="0" fontId="103" fillId="0" borderId="0" xfId="23408" applyFont="1"/>
    <xf numFmtId="0" fontId="104" fillId="0" borderId="0" xfId="23408" applyFont="1"/>
    <xf numFmtId="0" fontId="103" fillId="0" borderId="0" xfId="23408" applyFont="1" applyBorder="1" applyAlignment="1">
      <alignment horizontal="center"/>
    </xf>
    <xf numFmtId="0" fontId="103" fillId="0" borderId="99" xfId="23408" applyFont="1" applyBorder="1" applyAlignment="1">
      <alignment horizontal="center"/>
    </xf>
    <xf numFmtId="9" fontId="103" fillId="0" borderId="99" xfId="23408" applyNumberFormat="1" applyFont="1" applyBorder="1" applyAlignment="1">
      <alignment horizontal="center"/>
    </xf>
    <xf numFmtId="9" fontId="63" fillId="0" borderId="99" xfId="23408" applyNumberFormat="1" applyFont="1" applyBorder="1" applyAlignment="1">
      <alignment horizontal="center"/>
    </xf>
    <xf numFmtId="176" fontId="103" fillId="0" borderId="99" xfId="23408" applyNumberFormat="1" applyFont="1" applyBorder="1" applyAlignment="1">
      <alignment horizontal="center"/>
    </xf>
    <xf numFmtId="14" fontId="105" fillId="0" borderId="0" xfId="23408" quotePrefix="1" applyNumberFormat="1" applyFont="1" applyAlignment="1">
      <alignment horizontal="right"/>
    </xf>
    <xf numFmtId="0" fontId="103" fillId="0" borderId="0" xfId="23408" applyFont="1" applyAlignment="1">
      <alignment horizontal="center"/>
    </xf>
    <xf numFmtId="43" fontId="103" fillId="0" borderId="0" xfId="23409" applyFont="1"/>
    <xf numFmtId="2" fontId="103" fillId="0" borderId="0" xfId="23408" applyNumberFormat="1" applyFont="1" applyAlignment="1">
      <alignment horizontal="center"/>
    </xf>
    <xf numFmtId="2" fontId="103" fillId="0" borderId="0" xfId="23408" applyNumberFormat="1" applyFont="1"/>
    <xf numFmtId="43" fontId="106" fillId="0" borderId="0" xfId="23409" applyFont="1"/>
    <xf numFmtId="43" fontId="103" fillId="0" borderId="0" xfId="23409" applyFont="1" applyAlignment="1">
      <alignment horizontal="center"/>
    </xf>
    <xf numFmtId="43" fontId="103" fillId="0" borderId="0" xfId="23409" applyFont="1" applyAlignment="1"/>
    <xf numFmtId="0" fontId="72" fillId="0" borderId="0" xfId="23407" applyFont="1"/>
    <xf numFmtId="43" fontId="107" fillId="0" borderId="0" xfId="23409" applyFont="1" applyAlignment="1">
      <alignment horizontal="center"/>
    </xf>
    <xf numFmtId="43" fontId="106" fillId="0" borderId="0" xfId="23409" applyFont="1" applyAlignment="1">
      <alignment horizontal="center"/>
    </xf>
    <xf numFmtId="0" fontId="103" fillId="0" borderId="0" xfId="23409" applyNumberFormat="1" applyFont="1" applyAlignment="1">
      <alignment horizontal="center"/>
    </xf>
    <xf numFmtId="43" fontId="106" fillId="0" borderId="99" xfId="23409" applyFont="1" applyBorder="1" applyAlignment="1">
      <alignment horizontal="center"/>
    </xf>
    <xf numFmtId="2" fontId="103" fillId="0" borderId="99" xfId="23408" applyNumberFormat="1" applyFont="1" applyBorder="1" applyAlignment="1">
      <alignment horizontal="center"/>
    </xf>
    <xf numFmtId="43" fontId="103" fillId="0" borderId="99" xfId="23409" applyFont="1" applyBorder="1" applyAlignment="1"/>
    <xf numFmtId="0" fontId="101" fillId="72" borderId="0" xfId="23407" applyFill="1"/>
    <xf numFmtId="0" fontId="102" fillId="0" borderId="0" xfId="23408"/>
    <xf numFmtId="43" fontId="102" fillId="0" borderId="0" xfId="23408" applyNumberFormat="1"/>
    <xf numFmtId="2" fontId="102" fillId="0" borderId="0" xfId="23408" applyNumberFormat="1"/>
    <xf numFmtId="0" fontId="101" fillId="0" borderId="0" xfId="23407" applyFill="1"/>
    <xf numFmtId="43" fontId="101" fillId="0" borderId="0" xfId="23407" applyNumberFormat="1"/>
    <xf numFmtId="2" fontId="101" fillId="0" borderId="0" xfId="23407" applyNumberFormat="1"/>
    <xf numFmtId="49" fontId="72" fillId="0" borderId="0" xfId="23407" applyNumberFormat="1" applyFont="1"/>
    <xf numFmtId="43" fontId="72" fillId="0" borderId="0" xfId="23407" applyNumberFormat="1" applyFont="1"/>
    <xf numFmtId="177" fontId="72" fillId="0" borderId="0" xfId="23407" applyNumberFormat="1" applyFont="1"/>
    <xf numFmtId="177" fontId="101" fillId="0" borderId="0" xfId="23407" applyNumberFormat="1"/>
    <xf numFmtId="43" fontId="101" fillId="72" borderId="0" xfId="23407" applyNumberFormat="1" applyFill="1"/>
    <xf numFmtId="0" fontId="72" fillId="0" borderId="119" xfId="23407" applyFont="1" applyBorder="1"/>
    <xf numFmtId="49" fontId="72" fillId="0" borderId="119" xfId="23407" applyNumberFormat="1" applyFont="1" applyBorder="1"/>
    <xf numFmtId="178" fontId="72" fillId="0" borderId="119" xfId="23407" applyNumberFormat="1" applyFont="1" applyBorder="1"/>
    <xf numFmtId="0" fontId="8" fillId="0" borderId="0" xfId="23407" applyFont="1"/>
    <xf numFmtId="49" fontId="101" fillId="0" borderId="0" xfId="23407" applyNumberFormat="1"/>
    <xf numFmtId="0" fontId="101" fillId="63" borderId="0" xfId="23407" applyFill="1"/>
    <xf numFmtId="2" fontId="101" fillId="63" borderId="0" xfId="23407" applyNumberFormat="1" applyFill="1"/>
    <xf numFmtId="0" fontId="101" fillId="66" borderId="0" xfId="23407" applyFill="1"/>
    <xf numFmtId="49" fontId="8" fillId="0" borderId="0" xfId="23407" applyNumberFormat="1" applyFont="1"/>
    <xf numFmtId="49" fontId="101" fillId="66" borderId="0" xfId="23407" applyNumberFormat="1" applyFill="1"/>
    <xf numFmtId="0" fontId="8" fillId="0" borderId="32" xfId="23407" applyFont="1" applyBorder="1"/>
    <xf numFmtId="0" fontId="101" fillId="0" borderId="33" xfId="23407" applyBorder="1"/>
    <xf numFmtId="49" fontId="8" fillId="0" borderId="34" xfId="23407" applyNumberFormat="1" applyFont="1" applyBorder="1"/>
    <xf numFmtId="0" fontId="8" fillId="0" borderId="120" xfId="23407" applyFont="1" applyBorder="1"/>
    <xf numFmtId="0" fontId="101" fillId="0" borderId="121" xfId="23407" applyBorder="1"/>
    <xf numFmtId="49" fontId="101" fillId="66" borderId="122" xfId="23407" applyNumberFormat="1" applyFill="1" applyBorder="1"/>
    <xf numFmtId="0" fontId="72" fillId="0" borderId="123" xfId="23407" applyFont="1" applyBorder="1"/>
    <xf numFmtId="0" fontId="72" fillId="0" borderId="124" xfId="23407" applyFont="1" applyBorder="1"/>
    <xf numFmtId="49" fontId="101" fillId="66" borderId="125" xfId="23407" applyNumberFormat="1" applyFill="1" applyBorder="1"/>
    <xf numFmtId="0" fontId="8" fillId="0" borderId="0" xfId="23407" applyFont="1" applyFill="1" applyBorder="1"/>
    <xf numFmtId="49" fontId="8" fillId="0" borderId="0" xfId="23407" applyNumberFormat="1" applyFont="1" applyFill="1"/>
    <xf numFmtId="0" fontId="8" fillId="0" borderId="32" xfId="23407" applyFont="1" applyFill="1" applyBorder="1"/>
    <xf numFmtId="0" fontId="8" fillId="0" borderId="33" xfId="23407" applyFont="1" applyFill="1" applyBorder="1"/>
    <xf numFmtId="49" fontId="8" fillId="0" borderId="34" xfId="23407" applyNumberFormat="1" applyFont="1" applyFill="1" applyBorder="1"/>
    <xf numFmtId="0" fontId="8" fillId="66" borderId="0" xfId="23407" applyFont="1" applyFill="1"/>
    <xf numFmtId="0" fontId="8" fillId="0" borderId="0" xfId="23407" applyFont="1" applyFill="1"/>
    <xf numFmtId="0" fontId="8" fillId="0" borderId="120" xfId="23407" applyFont="1" applyFill="1" applyBorder="1"/>
    <xf numFmtId="0" fontId="8" fillId="0" borderId="121" xfId="23407" applyFont="1" applyFill="1" applyBorder="1"/>
    <xf numFmtId="49" fontId="8" fillId="66" borderId="122" xfId="23407" applyNumberFormat="1" applyFont="1" applyFill="1" applyBorder="1"/>
    <xf numFmtId="0" fontId="72" fillId="0" borderId="123" xfId="23407" applyFont="1" applyFill="1" applyBorder="1"/>
    <xf numFmtId="0" fontId="72" fillId="0" borderId="124" xfId="23407" applyFont="1" applyFill="1" applyBorder="1"/>
    <xf numFmtId="49" fontId="8" fillId="66" borderId="125" xfId="23407" applyNumberFormat="1" applyFont="1" applyFill="1" applyBorder="1"/>
    <xf numFmtId="49" fontId="8" fillId="66" borderId="0" xfId="23407" applyNumberFormat="1" applyFont="1" applyFill="1"/>
    <xf numFmtId="49" fontId="8" fillId="0" borderId="33" xfId="23407" applyNumberFormat="1" applyFont="1" applyFill="1" applyBorder="1"/>
    <xf numFmtId="0" fontId="8" fillId="63" borderId="33" xfId="23407" applyFont="1" applyFill="1" applyBorder="1"/>
    <xf numFmtId="0" fontId="8" fillId="66" borderId="121" xfId="23407" applyFont="1" applyFill="1" applyBorder="1"/>
    <xf numFmtId="49" fontId="8" fillId="0" borderId="121" xfId="23407" applyNumberFormat="1" applyFont="1" applyFill="1" applyBorder="1"/>
    <xf numFmtId="0" fontId="8" fillId="0" borderId="126" xfId="23407" applyFont="1" applyFill="1" applyBorder="1"/>
    <xf numFmtId="0" fontId="8" fillId="63" borderId="121" xfId="23407" applyFont="1" applyFill="1" applyBorder="1"/>
    <xf numFmtId="0" fontId="8" fillId="66" borderId="120" xfId="23407" applyFont="1" applyFill="1" applyBorder="1"/>
    <xf numFmtId="0" fontId="101" fillId="66" borderId="121" xfId="23407" applyFill="1" applyBorder="1"/>
    <xf numFmtId="49" fontId="8" fillId="0" borderId="121" xfId="23407" applyNumberFormat="1" applyFont="1" applyBorder="1"/>
    <xf numFmtId="0" fontId="8" fillId="0" borderId="121" xfId="23407" applyFont="1" applyBorder="1"/>
    <xf numFmtId="0" fontId="101" fillId="66" borderId="120" xfId="23407" applyFill="1" applyBorder="1"/>
    <xf numFmtId="0" fontId="101" fillId="66" borderId="123" xfId="23407" applyFill="1" applyBorder="1"/>
    <xf numFmtId="0" fontId="101" fillId="66" borderId="124" xfId="23407" applyFill="1" applyBorder="1"/>
    <xf numFmtId="49" fontId="8" fillId="0" borderId="124" xfId="23407" applyNumberFormat="1" applyFont="1" applyBorder="1"/>
    <xf numFmtId="0" fontId="8" fillId="0" borderId="124" xfId="23407" applyFont="1" applyBorder="1"/>
    <xf numFmtId="0" fontId="8" fillId="63" borderId="124" xfId="23407" applyFont="1" applyFill="1" applyBorder="1"/>
    <xf numFmtId="0" fontId="8" fillId="63" borderId="0" xfId="23407" applyFont="1" applyFill="1" applyBorder="1"/>
    <xf numFmtId="178" fontId="101" fillId="63" borderId="0" xfId="23407" applyNumberFormat="1" applyFill="1"/>
    <xf numFmtId="178" fontId="101" fillId="66" borderId="0" xfId="23407" applyNumberFormat="1" applyFill="1"/>
    <xf numFmtId="178" fontId="101" fillId="0" borderId="0" xfId="23407" applyNumberFormat="1"/>
    <xf numFmtId="49" fontId="8" fillId="0" borderId="127" xfId="23407" applyNumberFormat="1" applyFont="1" applyBorder="1" applyAlignment="1">
      <alignment horizontal="left"/>
    </xf>
    <xf numFmtId="49" fontId="8" fillId="0" borderId="128" xfId="23407" applyNumberFormat="1" applyFont="1" applyBorder="1" applyAlignment="1">
      <alignment horizontal="left"/>
    </xf>
    <xf numFmtId="49" fontId="110" fillId="0" borderId="128" xfId="23407" applyNumberFormat="1" applyFont="1" applyBorder="1" applyAlignment="1">
      <alignment horizontal="left"/>
    </xf>
    <xf numFmtId="0" fontId="8" fillId="0" borderId="128" xfId="23407" applyFont="1" applyBorder="1"/>
    <xf numFmtId="2" fontId="8" fillId="0" borderId="128" xfId="23407" applyNumberFormat="1" applyFont="1" applyBorder="1"/>
    <xf numFmtId="0" fontId="8" fillId="0" borderId="129" xfId="23407" applyFont="1" applyBorder="1"/>
    <xf numFmtId="1" fontId="8" fillId="0" borderId="128" xfId="23407" applyNumberFormat="1" applyFont="1" applyBorder="1" applyAlignment="1">
      <alignment horizontal="left"/>
    </xf>
    <xf numFmtId="49" fontId="101" fillId="0" borderId="128" xfId="23407" applyNumberFormat="1" applyBorder="1"/>
    <xf numFmtId="49" fontId="68" fillId="55" borderId="128" xfId="23407" applyNumberFormat="1" applyFont="1" applyFill="1" applyBorder="1" applyAlignment="1">
      <alignment horizontal="right"/>
    </xf>
    <xf numFmtId="49" fontId="8" fillId="0" borderId="128" xfId="23407" applyNumberFormat="1" applyFont="1" applyBorder="1"/>
    <xf numFmtId="2" fontId="8" fillId="57" borderId="128" xfId="23407" applyNumberFormat="1" applyFont="1" applyFill="1" applyBorder="1" applyAlignment="1">
      <alignment horizontal="right"/>
    </xf>
    <xf numFmtId="2" fontId="8" fillId="0" borderId="128" xfId="23407" applyNumberFormat="1" applyFont="1" applyBorder="1" applyAlignment="1">
      <alignment horizontal="right"/>
    </xf>
    <xf numFmtId="2" fontId="111" fillId="0" borderId="128" xfId="23407" applyNumberFormat="1" applyFont="1" applyBorder="1"/>
    <xf numFmtId="2" fontId="39" fillId="0" borderId="128" xfId="23407" applyNumberFormat="1" applyFont="1" applyBorder="1" applyAlignment="1"/>
    <xf numFmtId="49" fontId="8" fillId="0" borderId="129" xfId="23407" applyNumberFormat="1" applyFont="1" applyBorder="1" applyAlignment="1">
      <alignment horizontal="right"/>
    </xf>
    <xf numFmtId="1" fontId="112" fillId="0" borderId="128" xfId="23407" applyNumberFormat="1" applyFont="1" applyBorder="1" applyAlignment="1">
      <alignment horizontal="right" vertical="center"/>
    </xf>
    <xf numFmtId="2" fontId="8" fillId="73" borderId="128" xfId="23407" applyNumberFormat="1" applyFont="1" applyFill="1" applyBorder="1" applyAlignment="1">
      <alignment horizontal="right"/>
    </xf>
    <xf numFmtId="49" fontId="101" fillId="0" borderId="128" xfId="23407" quotePrefix="1" applyNumberFormat="1" applyBorder="1"/>
    <xf numFmtId="49" fontId="8" fillId="0" borderId="128" xfId="23407" quotePrefix="1" applyNumberFormat="1" applyFont="1" applyBorder="1"/>
    <xf numFmtId="0" fontId="8" fillId="0" borderId="128" xfId="23407" applyFont="1" applyBorder="1" applyAlignment="1">
      <alignment vertical="center"/>
    </xf>
    <xf numFmtId="2" fontId="8" fillId="74" borderId="128" xfId="23407" applyNumberFormat="1" applyFont="1" applyFill="1" applyBorder="1" applyAlignment="1">
      <alignment horizontal="right" vertical="center"/>
    </xf>
    <xf numFmtId="0" fontId="8" fillId="75" borderId="128" xfId="23407" applyFont="1" applyFill="1" applyBorder="1" applyAlignment="1">
      <alignment horizontal="right" vertical="center"/>
    </xf>
    <xf numFmtId="2" fontId="112" fillId="0" borderId="128" xfId="23407" applyNumberFormat="1" applyFont="1" applyBorder="1" applyAlignment="1">
      <alignment horizontal="right" vertical="center"/>
    </xf>
    <xf numFmtId="0" fontId="8" fillId="0" borderId="128" xfId="23407" applyFont="1" applyBorder="1" applyAlignment="1">
      <alignment horizontal="right" vertical="center"/>
    </xf>
    <xf numFmtId="0" fontId="113" fillId="0" borderId="128" xfId="23407" applyFont="1" applyBorder="1" applyAlignment="1">
      <alignment vertical="center"/>
    </xf>
    <xf numFmtId="0" fontId="8" fillId="0" borderId="129" xfId="23407" applyFont="1" applyBorder="1" applyAlignment="1">
      <alignment horizontal="right" vertical="center"/>
    </xf>
    <xf numFmtId="49" fontId="8" fillId="0" borderId="128" xfId="23407" applyNumberFormat="1" applyFont="1" applyFill="1" applyBorder="1"/>
    <xf numFmtId="0" fontId="8" fillId="0" borderId="128" xfId="23407" applyFont="1" applyFill="1" applyBorder="1"/>
    <xf numFmtId="0" fontId="101" fillId="0" borderId="128" xfId="23407" applyBorder="1"/>
    <xf numFmtId="49" fontId="8" fillId="0" borderId="129" xfId="23407" applyNumberFormat="1" applyFont="1" applyBorder="1"/>
    <xf numFmtId="0" fontId="8" fillId="0" borderId="127" xfId="23407" applyFont="1" applyBorder="1" applyAlignment="1">
      <alignment horizontal="left"/>
    </xf>
    <xf numFmtId="49" fontId="8" fillId="0" borderId="128" xfId="23407" applyNumberFormat="1" applyFont="1" applyBorder="1" applyAlignment="1">
      <alignment horizontal="right"/>
    </xf>
    <xf numFmtId="0" fontId="101" fillId="0" borderId="0" xfId="23407" applyBorder="1"/>
    <xf numFmtId="2" fontId="101" fillId="0" borderId="0" xfId="23407" applyNumberFormat="1" applyBorder="1"/>
    <xf numFmtId="2" fontId="8" fillId="0" borderId="0" xfId="23407" applyNumberFormat="1" applyFont="1" applyFill="1" applyBorder="1"/>
    <xf numFmtId="49" fontId="8" fillId="0" borderId="128" xfId="23407" applyNumberFormat="1" applyFont="1" applyBorder="1" applyAlignment="1">
      <alignment vertical="center"/>
    </xf>
    <xf numFmtId="0" fontId="0" fillId="60" borderId="0" xfId="0" applyFill="1"/>
    <xf numFmtId="0" fontId="60" fillId="55" borderId="0" xfId="0" applyFont="1" applyFill="1" applyBorder="1" applyAlignment="1">
      <alignment horizontal="center"/>
    </xf>
    <xf numFmtId="0" fontId="114" fillId="0" borderId="0" xfId="0" applyFont="1"/>
    <xf numFmtId="174" fontId="0" fillId="55" borderId="0" xfId="0" applyNumberFormat="1" applyFill="1" applyAlignment="1" applyProtection="1">
      <alignment horizontal="left"/>
      <protection locked="0"/>
    </xf>
    <xf numFmtId="0" fontId="0" fillId="0" borderId="0" xfId="0" applyProtection="1">
      <protection locked="0"/>
    </xf>
    <xf numFmtId="0" fontId="0" fillId="0" borderId="0" xfId="0" applyAlignment="1" applyProtection="1">
      <alignment horizontal="left" wrapText="1"/>
      <protection locked="0"/>
    </xf>
    <xf numFmtId="172" fontId="0" fillId="55" borderId="0" xfId="0" applyNumberFormat="1" applyFill="1" applyAlignment="1" applyProtection="1">
      <alignment horizontal="left"/>
      <protection locked="0"/>
    </xf>
    <xf numFmtId="173" fontId="0" fillId="55" borderId="0" xfId="0" applyNumberFormat="1" applyFill="1" applyAlignment="1" applyProtection="1">
      <alignment horizontal="left"/>
      <protection locked="0"/>
    </xf>
    <xf numFmtId="169" fontId="0" fillId="0" borderId="0" xfId="0" applyNumberFormat="1" applyFill="1" applyAlignment="1" applyProtection="1">
      <alignment horizontal="left"/>
    </xf>
    <xf numFmtId="49" fontId="0" fillId="0" borderId="0" xfId="0" applyNumberFormat="1" applyAlignment="1" applyProtection="1">
      <alignment horizontal="left"/>
    </xf>
    <xf numFmtId="174" fontId="0" fillId="0" borderId="0" xfId="0" applyNumberFormat="1" applyAlignment="1" applyProtection="1">
      <alignment horizontal="left"/>
    </xf>
    <xf numFmtId="0" fontId="0" fillId="0" borderId="0" xfId="0" applyAlignment="1" applyProtection="1">
      <alignment horizontal="left"/>
    </xf>
    <xf numFmtId="171" fontId="0" fillId="0" borderId="0" xfId="0" applyNumberFormat="1" applyAlignment="1" applyProtection="1">
      <alignment horizontal="left"/>
    </xf>
    <xf numFmtId="173" fontId="0" fillId="0" borderId="0" xfId="0" applyNumberFormat="1" applyFill="1" applyAlignment="1" applyProtection="1">
      <alignment horizontal="left"/>
    </xf>
    <xf numFmtId="173" fontId="0" fillId="63" borderId="0" xfId="0" applyNumberFormat="1" applyFill="1" applyAlignment="1" applyProtection="1">
      <alignment horizontal="left"/>
    </xf>
    <xf numFmtId="173" fontId="0" fillId="0" borderId="0" xfId="0" applyNumberFormat="1" applyAlignment="1" applyProtection="1">
      <alignment horizontal="left"/>
    </xf>
    <xf numFmtId="174" fontId="0" fillId="0" borderId="0" xfId="0" applyNumberFormat="1" applyFill="1" applyAlignment="1" applyProtection="1">
      <alignment horizontal="left"/>
    </xf>
    <xf numFmtId="172" fontId="0" fillId="63" borderId="0" xfId="0" applyNumberFormat="1" applyFill="1" applyAlignment="1" applyProtection="1">
      <alignment horizontal="left"/>
    </xf>
    <xf numFmtId="0" fontId="0" fillId="0" borderId="0" xfId="0" applyFill="1" applyAlignment="1" applyProtection="1">
      <alignment horizontal="left"/>
    </xf>
    <xf numFmtId="0" fontId="70" fillId="55" borderId="19" xfId="0" applyNumberFormat="1" applyFont="1" applyFill="1" applyBorder="1" applyAlignment="1">
      <alignment horizontal="right" vertical="top" wrapText="1"/>
    </xf>
    <xf numFmtId="172" fontId="0" fillId="63" borderId="0" xfId="0" applyNumberFormat="1" applyFill="1" applyAlignment="1" applyProtection="1">
      <alignment horizontal="left"/>
      <protection locked="0"/>
    </xf>
    <xf numFmtId="0" fontId="101" fillId="0" borderId="33" xfId="23407" applyFill="1" applyBorder="1"/>
    <xf numFmtId="0" fontId="8" fillId="66" borderId="124" xfId="23407" applyFont="1" applyFill="1" applyBorder="1"/>
    <xf numFmtId="0" fontId="101" fillId="63" borderId="33" xfId="23407" applyFill="1" applyBorder="1"/>
    <xf numFmtId="0" fontId="101" fillId="63" borderId="121" xfId="23407" applyFill="1" applyBorder="1"/>
    <xf numFmtId="0" fontId="101" fillId="63" borderId="124" xfId="23407" applyFill="1" applyBorder="1"/>
    <xf numFmtId="0" fontId="8" fillId="0" borderId="128" xfId="23407" applyFont="1" applyFill="1" applyBorder="1" applyAlignment="1">
      <alignment vertical="center"/>
    </xf>
    <xf numFmtId="0" fontId="8" fillId="0" borderId="121" xfId="23407" applyFont="1" applyFill="1" applyBorder="1" applyAlignment="1">
      <alignment vertical="center"/>
    </xf>
    <xf numFmtId="49" fontId="8" fillId="55" borderId="128" xfId="23407" applyNumberFormat="1" applyFont="1" applyFill="1" applyBorder="1" applyAlignment="1">
      <alignment horizontal="right"/>
    </xf>
    <xf numFmtId="0" fontId="58" fillId="0" borderId="120" xfId="0" applyFont="1" applyFill="1" applyBorder="1"/>
    <xf numFmtId="0" fontId="58" fillId="0" borderId="121" xfId="0" applyFont="1" applyFill="1" applyBorder="1"/>
    <xf numFmtId="0" fontId="0" fillId="0" borderId="121" xfId="0" applyBorder="1"/>
    <xf numFmtId="0" fontId="0" fillId="66" borderId="121" xfId="0" applyFill="1" applyBorder="1"/>
    <xf numFmtId="173" fontId="0" fillId="63" borderId="0" xfId="0" applyNumberFormat="1" applyFill="1" applyAlignment="1" applyProtection="1">
      <alignment horizontal="left"/>
      <protection locked="0"/>
    </xf>
    <xf numFmtId="173" fontId="0" fillId="55" borderId="0" xfId="0" applyNumberFormat="1" applyFill="1" applyAlignment="1" applyProtection="1">
      <alignment horizontal="left"/>
    </xf>
    <xf numFmtId="0" fontId="0" fillId="0" borderId="120" xfId="0" applyBorder="1"/>
    <xf numFmtId="0" fontId="0" fillId="55" borderId="75" xfId="0" applyFill="1" applyBorder="1"/>
    <xf numFmtId="1" fontId="60" fillId="0" borderId="137" xfId="0" applyNumberFormat="1" applyFont="1" applyBorder="1" applyAlignment="1">
      <alignment wrapText="1"/>
    </xf>
    <xf numFmtId="0" fontId="0" fillId="0" borderId="134" xfId="0" applyBorder="1"/>
    <xf numFmtId="1" fontId="60" fillId="0" borderId="138" xfId="0" applyNumberFormat="1" applyFont="1" applyBorder="1" applyAlignment="1">
      <alignment wrapText="1"/>
    </xf>
    <xf numFmtId="0" fontId="0" fillId="56" borderId="122" xfId="0" applyFill="1" applyBorder="1"/>
    <xf numFmtId="0" fontId="0" fillId="0" borderId="102" xfId="0" applyBorder="1"/>
    <xf numFmtId="0" fontId="58" fillId="0" borderId="101" xfId="0" applyFont="1" applyFill="1" applyBorder="1"/>
    <xf numFmtId="0" fontId="0" fillId="0" borderId="101" xfId="0" applyBorder="1"/>
    <xf numFmtId="0" fontId="0" fillId="66" borderId="101" xfId="0" applyFill="1" applyBorder="1"/>
    <xf numFmtId="0" fontId="0" fillId="56" borderId="139" xfId="0" applyFill="1" applyBorder="1"/>
    <xf numFmtId="0" fontId="8" fillId="0" borderId="103" xfId="23407" applyFont="1" applyBorder="1" applyAlignment="1">
      <alignment vertical="center"/>
    </xf>
    <xf numFmtId="49" fontId="8" fillId="0" borderId="103" xfId="23407" applyNumberFormat="1" applyFont="1" applyBorder="1"/>
    <xf numFmtId="0" fontId="8" fillId="0" borderId="103" xfId="23407" applyFont="1" applyFill="1" applyBorder="1"/>
    <xf numFmtId="1" fontId="112" fillId="0" borderId="103" xfId="23407" applyNumberFormat="1" applyFont="1" applyBorder="1" applyAlignment="1">
      <alignment horizontal="right" vertical="center"/>
    </xf>
    <xf numFmtId="2" fontId="8" fillId="74" borderId="103" xfId="23407" applyNumberFormat="1" applyFont="1" applyFill="1" applyBorder="1" applyAlignment="1">
      <alignment horizontal="right" vertical="center"/>
    </xf>
    <xf numFmtId="0" fontId="8" fillId="75" borderId="103" xfId="23407" applyFont="1" applyFill="1" applyBorder="1" applyAlignment="1">
      <alignment horizontal="right" vertical="center"/>
    </xf>
    <xf numFmtId="0" fontId="8" fillId="0" borderId="103" xfId="23407" applyFont="1" applyBorder="1" applyAlignment="1">
      <alignment horizontal="right" vertical="center"/>
    </xf>
    <xf numFmtId="0" fontId="113" fillId="0" borderId="103" xfId="23407" applyFont="1" applyBorder="1" applyAlignment="1">
      <alignment vertical="center"/>
    </xf>
    <xf numFmtId="0" fontId="8" fillId="0" borderId="97" xfId="23407" applyFont="1" applyBorder="1" applyAlignment="1">
      <alignment horizontal="right" vertical="center"/>
    </xf>
    <xf numFmtId="172" fontId="0" fillId="66" borderId="35" xfId="0" applyNumberFormat="1" applyFill="1" applyBorder="1"/>
    <xf numFmtId="0" fontId="0" fillId="66" borderId="37" xfId="0" applyFill="1" applyBorder="1"/>
    <xf numFmtId="164" fontId="80" fillId="0" borderId="0" xfId="0" applyNumberFormat="1" applyFont="1"/>
    <xf numFmtId="0" fontId="8" fillId="55" borderId="32" xfId="23407" applyFont="1" applyFill="1" applyBorder="1"/>
    <xf numFmtId="0" fontId="8" fillId="55" borderId="120" xfId="23407" applyFont="1" applyFill="1" applyBorder="1"/>
    <xf numFmtId="0" fontId="8" fillId="55" borderId="0" xfId="23407" applyFont="1" applyFill="1"/>
    <xf numFmtId="174" fontId="78" fillId="0" borderId="0" xfId="0" applyNumberFormat="1" applyFont="1" applyFill="1"/>
    <xf numFmtId="174" fontId="78" fillId="0" borderId="0" xfId="0" applyNumberFormat="1" applyFont="1"/>
    <xf numFmtId="174" fontId="0" fillId="0" borderId="0" xfId="0" applyNumberFormat="1"/>
    <xf numFmtId="174" fontId="78" fillId="55" borderId="0" xfId="0" applyNumberFormat="1" applyFont="1" applyFill="1"/>
    <xf numFmtId="0" fontId="0" fillId="0" borderId="140" xfId="0" applyBorder="1"/>
    <xf numFmtId="0" fontId="58" fillId="0" borderId="141" xfId="0" applyFont="1" applyFill="1" applyBorder="1"/>
    <xf numFmtId="0" fontId="0" fillId="0" borderId="141" xfId="0" applyBorder="1"/>
    <xf numFmtId="0" fontId="0" fillId="66" borderId="141" xfId="0" applyFill="1" applyBorder="1"/>
    <xf numFmtId="0" fontId="0" fillId="56" borderId="142" xfId="0" applyFill="1" applyBorder="1"/>
    <xf numFmtId="0" fontId="93" fillId="0" borderId="0" xfId="4206" applyFont="1" applyFill="1" applyBorder="1" applyAlignment="1">
      <alignment horizontal="center" shrinkToFit="1"/>
    </xf>
    <xf numFmtId="1" fontId="94" fillId="0" borderId="100" xfId="4206" applyNumberFormat="1" applyFont="1" applyFill="1" applyBorder="1" applyAlignment="1" applyProtection="1">
      <alignment horizontal="center" shrinkToFit="1"/>
      <protection locked="0"/>
    </xf>
    <xf numFmtId="1" fontId="94" fillId="0" borderId="98" xfId="4206" applyNumberFormat="1" applyFont="1" applyFill="1" applyBorder="1" applyAlignment="1" applyProtection="1">
      <alignment horizontal="center" shrinkToFit="1"/>
      <protection locked="0"/>
    </xf>
    <xf numFmtId="0" fontId="93" fillId="0" borderId="0" xfId="4206" applyFont="1" applyBorder="1" applyAlignment="1">
      <alignment horizontal="right" shrinkToFit="1"/>
    </xf>
    <xf numFmtId="1" fontId="94" fillId="0" borderId="104" xfId="4206" applyNumberFormat="1" applyFont="1" applyFill="1" applyBorder="1" applyAlignment="1" applyProtection="1">
      <alignment horizontal="center" shrinkToFit="1"/>
      <protection locked="0"/>
    </xf>
    <xf numFmtId="0" fontId="0" fillId="55" borderId="142" xfId="0" applyFill="1" applyBorder="1"/>
    <xf numFmtId="0" fontId="0" fillId="0" borderId="0" xfId="0" applyAlignment="1">
      <alignment vertical="center"/>
    </xf>
    <xf numFmtId="0" fontId="92" fillId="0" borderId="143" xfId="4206" applyFont="1" applyBorder="1" applyAlignment="1">
      <alignment shrinkToFit="1"/>
    </xf>
    <xf numFmtId="0" fontId="97" fillId="0" borderId="141" xfId="4206" applyFont="1" applyBorder="1" applyAlignment="1">
      <alignment shrinkToFit="1"/>
    </xf>
    <xf numFmtId="0" fontId="97" fillId="0" borderId="143" xfId="4206" applyFont="1" applyBorder="1" applyAlignment="1">
      <alignment shrinkToFit="1"/>
    </xf>
    <xf numFmtId="0" fontId="92" fillId="71" borderId="145" xfId="4206" applyFont="1" applyFill="1" applyBorder="1" applyAlignment="1">
      <alignment shrinkToFit="1"/>
    </xf>
    <xf numFmtId="0" fontId="92" fillId="71" borderId="144" xfId="4206" applyFont="1" applyFill="1" applyBorder="1" applyAlignment="1">
      <alignment shrinkToFit="1"/>
    </xf>
    <xf numFmtId="0" fontId="93" fillId="71" borderId="146" xfId="4206" applyFont="1" applyFill="1" applyBorder="1" applyAlignment="1">
      <alignment horizontal="right" shrinkToFit="1"/>
    </xf>
    <xf numFmtId="0" fontId="93" fillId="71" borderId="147" xfId="4206" applyFont="1" applyFill="1" applyBorder="1" applyAlignment="1">
      <alignment horizontal="right" shrinkToFit="1"/>
    </xf>
    <xf numFmtId="0" fontId="92" fillId="71" borderId="141" xfId="4206" applyFont="1" applyFill="1" applyBorder="1" applyAlignment="1">
      <alignment shrinkToFit="1"/>
    </xf>
    <xf numFmtId="0" fontId="92" fillId="71" borderId="148" xfId="4206" applyFont="1" applyFill="1" applyBorder="1" applyAlignment="1">
      <alignment shrinkToFit="1"/>
    </xf>
    <xf numFmtId="0" fontId="93" fillId="71" borderId="140" xfId="4206" applyFont="1" applyFill="1" applyBorder="1" applyAlignment="1">
      <alignment horizontal="right" shrinkToFit="1"/>
    </xf>
    <xf numFmtId="0" fontId="93" fillId="71" borderId="143" xfId="4206" applyFont="1" applyFill="1" applyBorder="1" applyAlignment="1">
      <alignment horizontal="right" shrinkToFit="1"/>
    </xf>
    <xf numFmtId="0" fontId="92" fillId="0" borderId="145" xfId="4206" applyFont="1" applyBorder="1" applyAlignment="1">
      <alignment shrinkToFit="1"/>
    </xf>
    <xf numFmtId="0" fontId="93" fillId="0" borderId="141" xfId="4206" applyFont="1" applyBorder="1" applyAlignment="1">
      <alignment horizontal="center" vertical="center" shrinkToFit="1"/>
    </xf>
    <xf numFmtId="0" fontId="93" fillId="0" borderId="145" xfId="4206" applyFont="1" applyBorder="1" applyAlignment="1">
      <alignment horizontal="center" vertical="center" shrinkToFit="1"/>
    </xf>
    <xf numFmtId="0" fontId="93" fillId="0" borderId="144" xfId="4206" applyFont="1" applyBorder="1" applyAlignment="1">
      <alignment horizontal="center" vertical="center" shrinkToFit="1"/>
    </xf>
    <xf numFmtId="0" fontId="92" fillId="0" borderId="141" xfId="4206" applyFont="1" applyBorder="1" applyAlignment="1" applyProtection="1">
      <alignment shrinkToFit="1"/>
      <protection locked="0"/>
    </xf>
    <xf numFmtId="0" fontId="92" fillId="0" borderId="141" xfId="4206" applyFont="1" applyBorder="1" applyAlignment="1" applyProtection="1">
      <alignment shrinkToFit="1"/>
    </xf>
    <xf numFmtId="0" fontId="94" fillId="0" borderId="145" xfId="4206" applyFont="1" applyFill="1" applyBorder="1" applyAlignment="1" applyProtection="1">
      <alignment shrinkToFit="1"/>
      <protection locked="0"/>
    </xf>
    <xf numFmtId="0" fontId="94" fillId="0" borderId="147" xfId="4206" applyFont="1" applyFill="1" applyBorder="1" applyAlignment="1" applyProtection="1">
      <alignment shrinkToFit="1"/>
      <protection locked="0"/>
    </xf>
    <xf numFmtId="0" fontId="94" fillId="0" borderId="145" xfId="4206" applyFont="1" applyFill="1" applyBorder="1" applyAlignment="1" applyProtection="1">
      <alignment horizontal="right" shrinkToFit="1"/>
      <protection locked="0"/>
    </xf>
    <xf numFmtId="0" fontId="99" fillId="59" borderId="141" xfId="4206" applyFont="1" applyFill="1" applyBorder="1" applyAlignment="1">
      <alignment horizontal="centerContinuous" vertical="top" shrinkToFit="1"/>
    </xf>
    <xf numFmtId="0" fontId="99" fillId="59" borderId="141" xfId="4206" applyFont="1" applyFill="1" applyBorder="1" applyAlignment="1">
      <alignment horizontal="centerContinuous" vertical="center" shrinkToFit="1"/>
    </xf>
    <xf numFmtId="0" fontId="99" fillId="59" borderId="143" xfId="4206" applyFont="1" applyFill="1" applyBorder="1" applyAlignment="1">
      <alignment horizontal="centerContinuous" vertical="center" shrinkToFit="1"/>
    </xf>
    <xf numFmtId="0" fontId="96" fillId="59" borderId="145" xfId="4206" applyFont="1" applyFill="1" applyBorder="1" applyAlignment="1">
      <alignment horizontal="center" vertical="center" wrapText="1"/>
    </xf>
    <xf numFmtId="1" fontId="94" fillId="0" borderId="147" xfId="4206" applyNumberFormat="1" applyFont="1" applyFill="1" applyBorder="1" applyAlignment="1" applyProtection="1">
      <alignment horizontal="center" shrinkToFit="1"/>
      <protection locked="0"/>
    </xf>
    <xf numFmtId="1" fontId="94" fillId="0" borderId="146" xfId="4206" applyNumberFormat="1" applyFont="1" applyFill="1" applyBorder="1" applyAlignment="1" applyProtection="1">
      <alignment horizontal="center" shrinkToFit="1"/>
      <protection locked="0"/>
    </xf>
    <xf numFmtId="0" fontId="92" fillId="66" borderId="141" xfId="4206" applyFont="1" applyFill="1" applyBorder="1" applyAlignment="1" applyProtection="1">
      <alignment shrinkToFit="1"/>
    </xf>
    <xf numFmtId="1" fontId="94" fillId="0" borderId="147" xfId="4206" applyNumberFormat="1" applyFont="1" applyFill="1" applyBorder="1" applyAlignment="1" applyProtection="1">
      <alignment shrinkToFit="1"/>
      <protection locked="0"/>
    </xf>
    <xf numFmtId="1" fontId="94" fillId="0" borderId="96" xfId="4206" applyNumberFormat="1" applyFont="1" applyFill="1" applyBorder="1" applyAlignment="1" applyProtection="1">
      <alignment shrinkToFit="1"/>
      <protection locked="0"/>
    </xf>
    <xf numFmtId="1" fontId="92" fillId="0" borderId="141" xfId="4206" applyNumberFormat="1" applyFont="1" applyBorder="1" applyAlignment="1" applyProtection="1">
      <alignment shrinkToFit="1"/>
    </xf>
    <xf numFmtId="2" fontId="92" fillId="0" borderId="141" xfId="4206" applyNumberFormat="1" applyFont="1" applyBorder="1" applyAlignment="1" applyProtection="1">
      <alignment shrinkToFit="1"/>
    </xf>
    <xf numFmtId="2" fontId="92" fillId="0" borderId="144" xfId="4206" applyNumberFormat="1" applyFont="1" applyBorder="1" applyAlignment="1">
      <alignment shrinkToFit="1"/>
    </xf>
    <xf numFmtId="2" fontId="92" fillId="0" borderId="143" xfId="4206" applyNumberFormat="1" applyFont="1" applyBorder="1" applyAlignment="1">
      <alignment shrinkToFit="1"/>
    </xf>
    <xf numFmtId="172" fontId="59" fillId="63" borderId="0" xfId="0" applyNumberFormat="1" applyFont="1" applyFill="1" applyAlignment="1" applyProtection="1">
      <alignment horizontal="left"/>
    </xf>
    <xf numFmtId="173" fontId="59" fillId="63" borderId="0" xfId="0" applyNumberFormat="1" applyFont="1" applyFill="1" applyAlignment="1" applyProtection="1">
      <alignment horizontal="left"/>
    </xf>
    <xf numFmtId="0" fontId="8" fillId="0" borderId="148" xfId="23407" applyFont="1" applyBorder="1" applyAlignment="1">
      <alignment vertical="center"/>
    </xf>
    <xf numFmtId="49" fontId="8" fillId="0" borderId="148" xfId="23407" applyNumberFormat="1" applyFont="1" applyBorder="1"/>
    <xf numFmtId="0" fontId="8" fillId="0" borderId="148" xfId="23407" applyFont="1" applyFill="1" applyBorder="1"/>
    <xf numFmtId="1" fontId="112" fillId="0" borderId="148" xfId="23407" applyNumberFormat="1" applyFont="1" applyBorder="1" applyAlignment="1">
      <alignment horizontal="right" vertical="center"/>
    </xf>
    <xf numFmtId="2" fontId="8" fillId="74" borderId="148" xfId="23407" applyNumberFormat="1" applyFont="1" applyFill="1" applyBorder="1" applyAlignment="1">
      <alignment horizontal="right" vertical="center"/>
    </xf>
    <xf numFmtId="0" fontId="8" fillId="75" borderId="148" xfId="23407" applyFont="1" applyFill="1" applyBorder="1" applyAlignment="1">
      <alignment horizontal="right" vertical="center"/>
    </xf>
    <xf numFmtId="0" fontId="8" fillId="0" borderId="148" xfId="23407" applyFont="1" applyBorder="1" applyAlignment="1">
      <alignment horizontal="right" vertical="center"/>
    </xf>
    <xf numFmtId="0" fontId="113" fillId="0" borderId="148" xfId="23407" applyFont="1" applyBorder="1" applyAlignment="1">
      <alignment vertical="center"/>
    </xf>
    <xf numFmtId="1" fontId="60" fillId="0" borderId="120" xfId="0" applyNumberFormat="1" applyFont="1" applyBorder="1" applyAlignment="1">
      <alignment wrapText="1"/>
    </xf>
    <xf numFmtId="0" fontId="0" fillId="0" borderId="149" xfId="0" applyBorder="1"/>
    <xf numFmtId="0" fontId="0" fillId="0" borderId="26" xfId="0" applyBorder="1"/>
    <xf numFmtId="1" fontId="0" fillId="0" borderId="0" xfId="0" applyNumberFormat="1" applyBorder="1"/>
    <xf numFmtId="165" fontId="8" fillId="0" borderId="19" xfId="0" applyNumberFormat="1" applyFont="1" applyFill="1" applyBorder="1" applyAlignment="1">
      <alignment wrapText="1"/>
    </xf>
    <xf numFmtId="49" fontId="8" fillId="0" borderId="19" xfId="0" applyNumberFormat="1" applyFont="1" applyFill="1" applyBorder="1" applyAlignment="1">
      <alignment wrapText="1"/>
    </xf>
    <xf numFmtId="49" fontId="60" fillId="0" borderId="19" xfId="0" applyNumberFormat="1" applyFont="1" applyFill="1" applyBorder="1" applyAlignment="1">
      <alignment wrapText="1"/>
    </xf>
    <xf numFmtId="167" fontId="68" fillId="0" borderId="19" xfId="0" applyNumberFormat="1" applyFont="1" applyFill="1" applyBorder="1" applyAlignment="1">
      <alignment vertical="top" wrapText="1"/>
    </xf>
    <xf numFmtId="1" fontId="39" fillId="0" borderId="0" xfId="0" applyNumberFormat="1" applyFont="1" applyFill="1" applyBorder="1" applyAlignment="1">
      <alignment horizontal="right" vertical="top" wrapText="1"/>
    </xf>
    <xf numFmtId="49" fontId="70" fillId="0" borderId="19" xfId="0" applyNumberFormat="1" applyFont="1" applyFill="1" applyBorder="1" applyAlignment="1">
      <alignment wrapText="1"/>
    </xf>
    <xf numFmtId="1" fontId="71" fillId="0" borderId="19" xfId="0" applyNumberFormat="1" applyFont="1" applyFill="1" applyBorder="1" applyAlignment="1">
      <alignment horizontal="left" vertical="top" wrapText="1"/>
    </xf>
    <xf numFmtId="49" fontId="71" fillId="0" borderId="19" xfId="0" applyNumberFormat="1" applyFont="1" applyFill="1" applyBorder="1" applyAlignment="1">
      <alignment vertical="top" wrapText="1"/>
    </xf>
    <xf numFmtId="49" fontId="71" fillId="0" borderId="0" xfId="0" applyNumberFormat="1" applyFont="1" applyFill="1" applyBorder="1" applyAlignment="1">
      <alignment horizontal="left" vertical="top" wrapText="1"/>
    </xf>
    <xf numFmtId="167" fontId="68" fillId="0" borderId="141" xfId="0" applyNumberFormat="1" applyFont="1" applyFill="1" applyBorder="1" applyAlignment="1">
      <alignment vertical="top" wrapText="1"/>
    </xf>
    <xf numFmtId="49" fontId="68" fillId="0" borderId="141" xfId="0" applyNumberFormat="1" applyFont="1" applyFill="1" applyBorder="1" applyAlignment="1">
      <alignment vertical="top" wrapText="1"/>
    </xf>
    <xf numFmtId="1" fontId="70" fillId="76" borderId="19" xfId="0" applyNumberFormat="1" applyFont="1" applyFill="1" applyBorder="1" applyAlignment="1">
      <alignment horizontal="right" vertical="top" wrapText="1"/>
    </xf>
    <xf numFmtId="49" fontId="68" fillId="76" borderId="19" xfId="0" applyNumberFormat="1" applyFont="1" applyFill="1" applyBorder="1" applyAlignment="1">
      <alignment horizontal="left" vertical="top" wrapText="1"/>
    </xf>
    <xf numFmtId="49" fontId="68" fillId="76" borderId="141" xfId="0" applyNumberFormat="1" applyFont="1" applyFill="1" applyBorder="1" applyAlignment="1">
      <alignment horizontal="left" vertical="top" wrapText="1"/>
    </xf>
    <xf numFmtId="49" fontId="116" fillId="0" borderId="0" xfId="0" applyNumberFormat="1" applyFont="1" applyAlignment="1">
      <alignment wrapText="1"/>
    </xf>
    <xf numFmtId="1" fontId="68" fillId="74" borderId="19" xfId="0" applyNumberFormat="1" applyFont="1" applyFill="1" applyBorder="1" applyAlignment="1">
      <alignment horizontal="right" vertical="top" wrapText="1"/>
    </xf>
    <xf numFmtId="49" fontId="116" fillId="0" borderId="0" xfId="0" applyNumberFormat="1" applyFont="1" applyFill="1" applyAlignment="1">
      <alignment wrapText="1"/>
    </xf>
    <xf numFmtId="172" fontId="0" fillId="65" borderId="35" xfId="0" applyNumberFormat="1" applyFill="1" applyBorder="1"/>
    <xf numFmtId="172" fontId="0" fillId="0" borderId="35" xfId="0" applyNumberFormat="1" applyFill="1" applyBorder="1"/>
    <xf numFmtId="173" fontId="58" fillId="0" borderId="0" xfId="0" applyNumberFormat="1" applyFont="1" applyFill="1" applyAlignment="1" applyProtection="1">
      <alignment horizontal="left"/>
    </xf>
    <xf numFmtId="172" fontId="76" fillId="0" borderId="35" xfId="0" applyNumberFormat="1" applyFont="1" applyBorder="1"/>
    <xf numFmtId="172" fontId="76" fillId="64" borderId="35" xfId="0" applyNumberFormat="1" applyFont="1" applyFill="1" applyBorder="1"/>
    <xf numFmtId="0" fontId="0" fillId="55" borderId="122" xfId="0" applyFill="1" applyBorder="1"/>
    <xf numFmtId="1" fontId="0" fillId="0" borderId="25" xfId="0" applyNumberFormat="1" applyBorder="1"/>
    <xf numFmtId="0" fontId="101" fillId="62" borderId="0" xfId="23407" applyFill="1"/>
    <xf numFmtId="0" fontId="0" fillId="0" borderId="150" xfId="0" applyBorder="1"/>
    <xf numFmtId="0" fontId="58" fillId="0" borderId="151" xfId="0" applyFont="1" applyFill="1" applyBorder="1"/>
    <xf numFmtId="0" fontId="0" fillId="0" borderId="151" xfId="0" applyBorder="1"/>
    <xf numFmtId="0" fontId="0" fillId="66" borderId="151" xfId="0" applyFill="1" applyBorder="1"/>
    <xf numFmtId="0" fontId="0" fillId="55" borderId="152" xfId="0" applyFill="1" applyBorder="1"/>
    <xf numFmtId="0" fontId="8" fillId="0" borderId="28" xfId="23407" applyFont="1" applyBorder="1"/>
    <xf numFmtId="0" fontId="101" fillId="0" borderId="28" xfId="23407" applyBorder="1"/>
    <xf numFmtId="49" fontId="101" fillId="0" borderId="28" xfId="23407" applyNumberFormat="1" applyBorder="1"/>
    <xf numFmtId="0" fontId="8" fillId="0" borderId="0" xfId="23407" applyFont="1" applyBorder="1"/>
    <xf numFmtId="49" fontId="101" fillId="66" borderId="0" xfId="23407" applyNumberFormat="1" applyFill="1" applyBorder="1"/>
    <xf numFmtId="0" fontId="72" fillId="0" borderId="134" xfId="23407" applyFont="1" applyBorder="1"/>
    <xf numFmtId="49" fontId="101" fillId="66" borderId="134" xfId="23407" applyNumberFormat="1" applyFill="1" applyBorder="1"/>
    <xf numFmtId="0" fontId="8" fillId="0" borderId="134" xfId="23407" applyFont="1" applyBorder="1"/>
    <xf numFmtId="0" fontId="58" fillId="55" borderId="0" xfId="0" applyFont="1" applyFill="1"/>
    <xf numFmtId="0" fontId="58" fillId="0" borderId="0" xfId="332" applyFont="1" applyFill="1" applyAlignment="1">
      <alignment horizontal="center"/>
    </xf>
    <xf numFmtId="1" fontId="117" fillId="76" borderId="19" xfId="0" applyNumberFormat="1" applyFont="1" applyFill="1" applyBorder="1" applyAlignment="1">
      <alignment horizontal="right" vertical="top" wrapText="1"/>
    </xf>
    <xf numFmtId="170" fontId="60" fillId="55" borderId="0" xfId="0" applyNumberFormat="1" applyFont="1" applyFill="1" applyBorder="1" applyAlignment="1">
      <alignment horizontal="center"/>
    </xf>
    <xf numFmtId="170" fontId="60" fillId="0" borderId="0" xfId="0" applyNumberFormat="1" applyFont="1" applyFill="1" applyBorder="1" applyAlignment="1">
      <alignment horizontal="center"/>
    </xf>
    <xf numFmtId="0" fontId="59" fillId="0" borderId="0" xfId="0" applyFont="1" applyFill="1" applyAlignment="1">
      <alignment horizontal="center"/>
    </xf>
    <xf numFmtId="0" fontId="0" fillId="0" borderId="0" xfId="0" applyFont="1" applyFill="1"/>
    <xf numFmtId="0" fontId="0" fillId="0" borderId="0" xfId="0" applyFont="1" applyFill="1" applyAlignment="1">
      <alignment horizontal="center"/>
    </xf>
    <xf numFmtId="1" fontId="0" fillId="0" borderId="0" xfId="0" applyNumberFormat="1" applyFont="1" applyFill="1" applyAlignment="1">
      <alignment horizontal="center"/>
    </xf>
    <xf numFmtId="0" fontId="0" fillId="62" borderId="27" xfId="0" applyFill="1" applyBorder="1" applyAlignment="1">
      <alignment horizontal="center"/>
    </xf>
    <xf numFmtId="0" fontId="0" fillId="62" borderId="28" xfId="0" applyFill="1" applyBorder="1" applyAlignment="1">
      <alignment horizontal="center"/>
    </xf>
    <xf numFmtId="0" fontId="0" fillId="62" borderId="29" xfId="0" applyFill="1" applyBorder="1" applyAlignment="1">
      <alignment horizontal="center"/>
    </xf>
    <xf numFmtId="0" fontId="80" fillId="63" borderId="61" xfId="0" applyFont="1" applyFill="1" applyBorder="1" applyAlignment="1">
      <alignment horizontal="center" vertical="center"/>
    </xf>
    <xf numFmtId="0" fontId="80" fillId="63" borderId="62" xfId="0" applyFont="1" applyFill="1" applyBorder="1" applyAlignment="1">
      <alignment horizontal="center" vertical="center"/>
    </xf>
    <xf numFmtId="0" fontId="80" fillId="0" borderId="61" xfId="0" applyFont="1" applyBorder="1" applyAlignment="1">
      <alignment horizontal="center" vertical="center"/>
    </xf>
    <xf numFmtId="0" fontId="80" fillId="0" borderId="62" xfId="0" applyFont="1" applyBorder="1" applyAlignment="1">
      <alignment horizontal="center" vertical="center"/>
    </xf>
    <xf numFmtId="0" fontId="0" fillId="67" borderId="0" xfId="0" applyFill="1" applyAlignment="1">
      <alignment horizontal="center"/>
    </xf>
    <xf numFmtId="0" fontId="0" fillId="0" borderId="0" xfId="0" applyFill="1" applyAlignment="1">
      <alignment horizontal="center"/>
    </xf>
    <xf numFmtId="0" fontId="0" fillId="56" borderId="0" xfId="0" applyFill="1" applyAlignment="1">
      <alignment horizontal="center"/>
    </xf>
    <xf numFmtId="0" fontId="0" fillId="55" borderId="0" xfId="0" applyFill="1" applyAlignment="1">
      <alignment horizontal="center"/>
    </xf>
    <xf numFmtId="0" fontId="0" fillId="63" borderId="0" xfId="0" applyFill="1" applyAlignment="1">
      <alignment horizontal="center"/>
    </xf>
    <xf numFmtId="0" fontId="0" fillId="61" borderId="0" xfId="0" applyFill="1" applyAlignment="1">
      <alignment horizontal="center"/>
    </xf>
    <xf numFmtId="0" fontId="93" fillId="0" borderId="99" xfId="4206" applyFont="1" applyBorder="1" applyAlignment="1">
      <alignment horizontal="center" shrinkToFit="1"/>
    </xf>
    <xf numFmtId="0" fontId="96" fillId="59" borderId="147" xfId="4206" applyFont="1" applyFill="1" applyBorder="1" applyAlignment="1">
      <alignment horizontal="center" vertical="center" wrapText="1"/>
    </xf>
    <xf numFmtId="0" fontId="96" fillId="59" borderId="146" xfId="4206" applyFont="1" applyFill="1" applyBorder="1" applyAlignment="1">
      <alignment horizontal="center" vertical="center" wrapText="1"/>
    </xf>
    <xf numFmtId="0" fontId="99" fillId="59" borderId="96" xfId="4206" applyFont="1" applyFill="1" applyBorder="1" applyAlignment="1">
      <alignment horizontal="center" vertical="top" shrinkToFit="1"/>
    </xf>
    <xf numFmtId="0" fontId="99" fillId="59" borderId="104" xfId="4206" applyFont="1" applyFill="1" applyBorder="1" applyAlignment="1">
      <alignment horizontal="center" vertical="top" shrinkToFit="1"/>
    </xf>
    <xf numFmtId="0" fontId="93" fillId="0" borderId="0" xfId="4206" applyFont="1" applyAlignment="1">
      <alignment horizontal="left" vertical="top" shrinkToFit="1"/>
    </xf>
    <xf numFmtId="0" fontId="97" fillId="0" borderId="0" xfId="4206" applyFont="1" applyAlignment="1">
      <alignment horizontal="center" vertical="center" shrinkToFit="1"/>
    </xf>
    <xf numFmtId="0" fontId="96" fillId="59" borderId="104" xfId="4206" applyFont="1" applyFill="1" applyBorder="1" applyAlignment="1">
      <alignment horizontal="center" vertical="center" wrapText="1"/>
    </xf>
    <xf numFmtId="0" fontId="96" fillId="0" borderId="0" xfId="4206" applyFont="1" applyBorder="1" applyAlignment="1">
      <alignment horizontal="center" vertical="top" shrinkToFit="1"/>
    </xf>
    <xf numFmtId="0" fontId="96" fillId="59" borderId="144" xfId="4206" applyFont="1" applyFill="1" applyBorder="1" applyAlignment="1">
      <alignment horizontal="center" vertical="center" wrapText="1"/>
    </xf>
    <xf numFmtId="0" fontId="96" fillId="59" borderId="96" xfId="4206" applyFont="1" applyFill="1" applyBorder="1" applyAlignment="1">
      <alignment horizontal="center" vertical="center" wrapText="1"/>
    </xf>
    <xf numFmtId="0" fontId="96" fillId="59" borderId="99" xfId="4206" applyFont="1" applyFill="1" applyBorder="1" applyAlignment="1">
      <alignment horizontal="center" vertical="center" wrapText="1"/>
    </xf>
    <xf numFmtId="0" fontId="93" fillId="0" borderId="0" xfId="4206" applyFont="1" applyFill="1" applyBorder="1" applyAlignment="1">
      <alignment horizontal="center" shrinkToFit="1"/>
    </xf>
    <xf numFmtId="0" fontId="92" fillId="0" borderId="0" xfId="4206" applyFont="1" applyFill="1" applyBorder="1" applyAlignment="1">
      <alignment horizontal="center" vertical="center" shrinkToFit="1"/>
    </xf>
    <xf numFmtId="0" fontId="92" fillId="0" borderId="0" xfId="4206" applyFont="1" applyAlignment="1">
      <alignment horizontal="center" vertical="center" shrinkToFit="1"/>
    </xf>
    <xf numFmtId="14" fontId="93" fillId="0" borderId="0" xfId="4206" applyNumberFormat="1" applyFont="1" applyFill="1" applyBorder="1" applyAlignment="1">
      <alignment horizontal="left" shrinkToFit="1"/>
    </xf>
    <xf numFmtId="0" fontId="93" fillId="0" borderId="0" xfId="4206" applyFont="1" applyFill="1" applyBorder="1" applyAlignment="1">
      <alignment horizontal="left" shrinkToFit="1"/>
    </xf>
    <xf numFmtId="0" fontId="93" fillId="0" borderId="99" xfId="4206" applyFont="1" applyFill="1" applyBorder="1" applyAlignment="1">
      <alignment horizontal="left" shrinkToFit="1"/>
    </xf>
    <xf numFmtId="0" fontId="93" fillId="0" borderId="0" xfId="4206" applyFont="1" applyAlignment="1">
      <alignment horizontal="center" vertical="center" wrapText="1" shrinkToFit="1"/>
    </xf>
    <xf numFmtId="0" fontId="93" fillId="0" borderId="0" xfId="4206" applyFont="1" applyBorder="1" applyAlignment="1">
      <alignment horizontal="center" vertical="center" shrinkToFit="1"/>
    </xf>
    <xf numFmtId="0" fontId="93" fillId="0" borderId="99" xfId="4206" applyFont="1" applyBorder="1" applyAlignment="1">
      <alignment horizontal="center" vertical="center" shrinkToFit="1"/>
    </xf>
    <xf numFmtId="0" fontId="93" fillId="0" borderId="99" xfId="4206" applyFont="1" applyBorder="1" applyAlignment="1">
      <alignment horizontal="left" shrinkToFit="1"/>
    </xf>
    <xf numFmtId="0" fontId="93" fillId="0" borderId="0" xfId="4206" applyFont="1" applyAlignment="1">
      <alignment vertical="center" shrinkToFit="1"/>
    </xf>
    <xf numFmtId="0" fontId="95" fillId="0" borderId="0" xfId="4206" applyFont="1" applyAlignment="1">
      <alignment horizontal="center" shrinkToFit="1"/>
    </xf>
    <xf numFmtId="1" fontId="94" fillId="0" borderId="100" xfId="4206" applyNumberFormat="1" applyFont="1" applyFill="1" applyBorder="1" applyAlignment="1" applyProtection="1">
      <alignment horizontal="left" shrinkToFit="1"/>
    </xf>
    <xf numFmtId="1" fontId="94" fillId="0" borderId="0" xfId="4206" applyNumberFormat="1" applyFont="1" applyFill="1" applyBorder="1" applyAlignment="1" applyProtection="1">
      <alignment horizontal="left" shrinkToFit="1"/>
    </xf>
    <xf numFmtId="1" fontId="94" fillId="0" borderId="98" xfId="4206" applyNumberFormat="1" applyFont="1" applyFill="1" applyBorder="1" applyAlignment="1" applyProtection="1">
      <alignment horizontal="left" shrinkToFit="1"/>
    </xf>
    <xf numFmtId="0" fontId="93" fillId="0" borderId="143" xfId="4206" applyFont="1" applyBorder="1" applyAlignment="1">
      <alignment horizontal="right" vertical="center" shrinkToFit="1"/>
    </xf>
    <xf numFmtId="0" fontId="93" fillId="0" borderId="140" xfId="4206" applyFont="1" applyBorder="1" applyAlignment="1">
      <alignment horizontal="right" vertical="center" shrinkToFit="1"/>
    </xf>
    <xf numFmtId="2" fontId="92" fillId="0" borderId="145" xfId="4206" applyNumberFormat="1" applyFont="1" applyBorder="1" applyAlignment="1">
      <alignment horizontal="center" shrinkToFit="1"/>
    </xf>
    <xf numFmtId="0" fontId="92" fillId="0" borderId="74" xfId="4206" applyFont="1" applyBorder="1" applyAlignment="1">
      <alignment horizontal="center" shrinkToFit="1"/>
    </xf>
    <xf numFmtId="0" fontId="92" fillId="0" borderId="145" xfId="4206" applyFont="1" applyBorder="1" applyAlignment="1">
      <alignment horizontal="center" shrinkToFit="1"/>
    </xf>
    <xf numFmtId="0" fontId="93" fillId="0" borderId="144" xfId="4206" applyFont="1" applyBorder="1" applyAlignment="1">
      <alignment horizontal="center" vertical="center" shrinkToFit="1"/>
    </xf>
    <xf numFmtId="0" fontId="96" fillId="0" borderId="144" xfId="4206" applyFont="1" applyBorder="1" applyAlignment="1">
      <alignment horizontal="center" vertical="top" shrinkToFit="1"/>
    </xf>
    <xf numFmtId="0" fontId="93" fillId="0" borderId="0" xfId="4206" applyFont="1" applyAlignment="1">
      <alignment horizontal="center" shrinkToFit="1"/>
    </xf>
    <xf numFmtId="0" fontId="93" fillId="0" borderId="144" xfId="4206" applyFont="1" applyBorder="1" applyAlignment="1">
      <alignment horizontal="center" shrinkToFit="1"/>
    </xf>
    <xf numFmtId="0" fontId="93" fillId="0" borderId="0" xfId="4206" applyFont="1" applyBorder="1" applyAlignment="1">
      <alignment horizontal="right" shrinkToFit="1"/>
    </xf>
    <xf numFmtId="0" fontId="93" fillId="0" borderId="0" xfId="4206" applyFont="1" applyFill="1" applyBorder="1" applyAlignment="1">
      <alignment horizontal="center" vertical="center" wrapText="1" shrinkToFit="1" readingOrder="1"/>
    </xf>
    <xf numFmtId="0" fontId="93" fillId="0" borderId="99" xfId="4206" applyFont="1" applyFill="1" applyBorder="1" applyAlignment="1">
      <alignment horizontal="center" vertical="center" wrapText="1" shrinkToFit="1" readingOrder="1"/>
    </xf>
    <xf numFmtId="0" fontId="96" fillId="59" borderId="145" xfId="4206" applyFont="1" applyFill="1" applyBorder="1" applyAlignment="1">
      <alignment horizontal="center" vertical="center" wrapText="1"/>
    </xf>
    <xf numFmtId="0" fontId="96" fillId="59" borderId="23" xfId="4206" applyFont="1" applyFill="1" applyBorder="1" applyAlignment="1">
      <alignment horizontal="center" vertical="center" wrapText="1"/>
    </xf>
    <xf numFmtId="0" fontId="97" fillId="0" borderId="99" xfId="4206" applyFont="1" applyBorder="1" applyAlignment="1">
      <alignment horizontal="center" vertical="center" shrinkToFit="1"/>
    </xf>
    <xf numFmtId="0" fontId="96" fillId="59" borderId="143" xfId="4206" applyFont="1" applyFill="1" applyBorder="1" applyAlignment="1">
      <alignment horizontal="center" vertical="center" wrapText="1"/>
    </xf>
    <xf numFmtId="0" fontId="92" fillId="0" borderId="148" xfId="4206" applyBorder="1"/>
    <xf numFmtId="0" fontId="92" fillId="0" borderId="140" xfId="4206" applyBorder="1"/>
    <xf numFmtId="0" fontId="93" fillId="0" borderId="0" xfId="4206" applyFont="1" applyFill="1" applyBorder="1" applyAlignment="1">
      <alignment horizontal="right" shrinkToFit="1"/>
    </xf>
    <xf numFmtId="1" fontId="94" fillId="0" borderId="147" xfId="4206" applyNumberFormat="1" applyFont="1" applyFill="1" applyBorder="1" applyAlignment="1" applyProtection="1">
      <alignment horizontal="left" shrinkToFit="1"/>
    </xf>
    <xf numFmtId="1" fontId="94" fillId="0" borderId="144" xfId="4206" applyNumberFormat="1" applyFont="1" applyFill="1" applyBorder="1" applyAlignment="1" applyProtection="1">
      <alignment horizontal="left" shrinkToFit="1"/>
    </xf>
    <xf numFmtId="1" fontId="94" fillId="0" borderId="146" xfId="4206" applyNumberFormat="1" applyFont="1" applyFill="1" applyBorder="1" applyAlignment="1" applyProtection="1">
      <alignment horizontal="left" shrinkToFit="1"/>
    </xf>
    <xf numFmtId="1" fontId="92" fillId="0" borderId="100" xfId="4206" applyNumberFormat="1" applyFont="1" applyFill="1" applyBorder="1" applyAlignment="1" applyProtection="1">
      <alignment horizontal="left" shrinkToFit="1"/>
    </xf>
    <xf numFmtId="1" fontId="92" fillId="0" borderId="0" xfId="4206" applyNumberFormat="1" applyFont="1" applyFill="1" applyBorder="1" applyAlignment="1" applyProtection="1">
      <alignment horizontal="left" shrinkToFit="1"/>
    </xf>
    <xf numFmtId="0" fontId="93" fillId="0" borderId="148" xfId="4206" applyFont="1" applyBorder="1" applyAlignment="1">
      <alignment horizontal="center" shrinkToFit="1"/>
    </xf>
    <xf numFmtId="0" fontId="96" fillId="0" borderId="0" xfId="4206" applyFont="1" applyAlignment="1">
      <alignment horizontal="left" vertical="center" wrapText="1"/>
    </xf>
    <xf numFmtId="0" fontId="100" fillId="0" borderId="148" xfId="4205" applyFont="1" applyBorder="1" applyAlignment="1">
      <alignment horizontal="center" vertical="center" wrapText="1" shrinkToFit="1"/>
    </xf>
    <xf numFmtId="0" fontId="93" fillId="0" borderId="148" xfId="4206" applyFont="1" applyBorder="1" applyAlignment="1">
      <alignment horizontal="center" vertical="center" wrapText="1" shrinkToFit="1"/>
    </xf>
    <xf numFmtId="0" fontId="93" fillId="0" borderId="147" xfId="4206" applyFont="1" applyBorder="1" applyAlignment="1">
      <alignment horizontal="right" vertical="center" shrinkToFit="1"/>
    </xf>
    <xf numFmtId="0" fontId="93" fillId="0" borderId="146" xfId="4206" applyFont="1" applyBorder="1" applyAlignment="1">
      <alignment horizontal="right" vertical="center" shrinkToFit="1"/>
    </xf>
    <xf numFmtId="0" fontId="93" fillId="0" borderId="100" xfId="4206" applyFont="1" applyBorder="1" applyAlignment="1">
      <alignment horizontal="right" vertical="center" shrinkToFit="1"/>
    </xf>
    <xf numFmtId="0" fontId="93" fillId="0" borderId="98" xfId="4206" applyFont="1" applyBorder="1" applyAlignment="1">
      <alignment horizontal="right" vertical="center" shrinkToFit="1"/>
    </xf>
    <xf numFmtId="0" fontId="93" fillId="0" borderId="143" xfId="4206" applyFont="1" applyBorder="1" applyAlignment="1">
      <alignment horizontal="right" shrinkToFit="1"/>
    </xf>
    <xf numFmtId="0" fontId="93" fillId="0" borderId="140" xfId="4206" applyFont="1" applyBorder="1" applyAlignment="1">
      <alignment horizontal="right" shrinkToFit="1"/>
    </xf>
    <xf numFmtId="0" fontId="96" fillId="0" borderId="0" xfId="4206" applyFont="1" applyBorder="1" applyAlignment="1">
      <alignment horizontal="center" vertical="center" wrapText="1" shrinkToFit="1"/>
    </xf>
    <xf numFmtId="0" fontId="96" fillId="0" borderId="98" xfId="4206" applyFont="1" applyBorder="1" applyAlignment="1">
      <alignment horizontal="center" vertical="center" wrapText="1" shrinkToFit="1"/>
    </xf>
    <xf numFmtId="0" fontId="98" fillId="59" borderId="143" xfId="4206" applyFont="1" applyFill="1" applyBorder="1" applyAlignment="1" applyProtection="1">
      <alignment horizontal="center" vertical="center" shrinkToFit="1"/>
      <protection locked="0"/>
    </xf>
    <xf numFmtId="0" fontId="98" fillId="59" borderId="148" xfId="4206" applyFont="1" applyFill="1" applyBorder="1" applyAlignment="1" applyProtection="1">
      <alignment horizontal="center" vertical="center" shrinkToFit="1"/>
      <protection locked="0"/>
    </xf>
    <xf numFmtId="0" fontId="98" fillId="59" borderId="140" xfId="4206" applyFont="1" applyFill="1" applyBorder="1" applyAlignment="1" applyProtection="1">
      <alignment horizontal="center" vertical="center" shrinkToFit="1"/>
      <protection locked="0"/>
    </xf>
    <xf numFmtId="0" fontId="80" fillId="0" borderId="0" xfId="0" applyFont="1" applyAlignment="1">
      <alignment horizontal="center" vertical="center"/>
    </xf>
    <xf numFmtId="0" fontId="80" fillId="0" borderId="25" xfId="0" applyFont="1" applyBorder="1" applyAlignment="1">
      <alignment horizontal="center" vertic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135" xfId="0" applyBorder="1" applyAlignment="1">
      <alignment horizontal="center"/>
    </xf>
    <xf numFmtId="0" fontId="0" fillId="0" borderId="134" xfId="0" applyBorder="1" applyAlignment="1">
      <alignment horizontal="center"/>
    </xf>
    <xf numFmtId="0" fontId="0" fillId="0" borderId="136" xfId="0" applyBorder="1" applyAlignment="1">
      <alignment horizontal="center"/>
    </xf>
    <xf numFmtId="0" fontId="80" fillId="0" borderId="24" xfId="0" applyFont="1" applyBorder="1" applyAlignment="1">
      <alignment horizontal="center" vertical="center"/>
    </xf>
    <xf numFmtId="14" fontId="0" fillId="0" borderId="27" xfId="0" applyNumberFormat="1" applyBorder="1" applyAlignment="1">
      <alignment horizontal="center"/>
    </xf>
    <xf numFmtId="0" fontId="0" fillId="0" borderId="24" xfId="0" applyBorder="1" applyAlignment="1">
      <alignment horizontal="center"/>
    </xf>
    <xf numFmtId="0" fontId="0" fillId="0" borderId="0" xfId="0" applyBorder="1" applyAlignment="1">
      <alignment horizontal="center"/>
    </xf>
    <xf numFmtId="0" fontId="0" fillId="0" borderId="25" xfId="0" applyBorder="1" applyAlignment="1">
      <alignment horizontal="center"/>
    </xf>
    <xf numFmtId="166" fontId="0" fillId="0" borderId="27" xfId="0" applyNumberFormat="1" applyBorder="1" applyAlignment="1">
      <alignment horizontal="center"/>
    </xf>
    <xf numFmtId="166" fontId="0" fillId="0" borderId="29" xfId="0" applyNumberFormat="1" applyBorder="1" applyAlignment="1">
      <alignment horizontal="center"/>
    </xf>
    <xf numFmtId="166" fontId="0" fillId="0" borderId="135" xfId="0" applyNumberFormat="1" applyBorder="1" applyAlignment="1">
      <alignment horizontal="center"/>
    </xf>
    <xf numFmtId="166" fontId="0" fillId="0" borderId="136" xfId="0" applyNumberFormat="1" applyBorder="1" applyAlignment="1">
      <alignment horizontal="center"/>
    </xf>
    <xf numFmtId="0" fontId="0" fillId="0" borderId="26" xfId="0" applyBorder="1" applyAlignment="1">
      <alignment horizont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135" xfId="0" applyBorder="1" applyAlignment="1">
      <alignment horizontal="center" vertical="center"/>
    </xf>
    <xf numFmtId="0" fontId="0" fillId="0" borderId="134" xfId="0" applyBorder="1" applyAlignment="1">
      <alignment horizontal="center" vertical="center"/>
    </xf>
    <xf numFmtId="0" fontId="0" fillId="0" borderId="136" xfId="0" applyBorder="1" applyAlignment="1">
      <alignment horizontal="center" vertical="center"/>
    </xf>
    <xf numFmtId="0" fontId="0" fillId="0" borderId="24" xfId="0" applyBorder="1" applyAlignment="1">
      <alignment horizontal="center" vertical="center"/>
    </xf>
    <xf numFmtId="0" fontId="0" fillId="0" borderId="0" xfId="0" applyBorder="1" applyAlignment="1">
      <alignment horizontal="center" vertical="center"/>
    </xf>
    <xf numFmtId="0" fontId="0" fillId="0" borderId="25" xfId="0" applyBorder="1" applyAlignment="1">
      <alignment horizontal="center" vertical="center"/>
    </xf>
  </cellXfs>
  <cellStyles count="44761">
    <cellStyle name="20% - Accent1 2" xfId="1"/>
    <cellStyle name="20% - Accent1 3" xfId="2"/>
    <cellStyle name="20% - Accent1 4" xfId="3"/>
    <cellStyle name="20% - Accent2 2" xfId="4"/>
    <cellStyle name="20% - Accent2 3" xfId="5"/>
    <cellStyle name="20% - Accent2 4" xfId="6"/>
    <cellStyle name="20% - Accent3 2" xfId="7"/>
    <cellStyle name="20% - Accent3 3" xfId="8"/>
    <cellStyle name="20% - Accent3 4" xfId="9"/>
    <cellStyle name="20% - Accent4 2" xfId="10"/>
    <cellStyle name="20% - Accent4 3" xfId="11"/>
    <cellStyle name="20% - Accent4 4" xfId="12"/>
    <cellStyle name="20% - Accent5 2" xfId="13"/>
    <cellStyle name="20% - Accent5 3" xfId="14"/>
    <cellStyle name="20% - Accent5 4" xfId="15"/>
    <cellStyle name="20% - Accent6 2" xfId="16"/>
    <cellStyle name="20% - Accent6 3" xfId="17"/>
    <cellStyle name="20% - Accent6 4" xfId="18"/>
    <cellStyle name="40% - Accent1 2" xfId="19"/>
    <cellStyle name="40% - Accent1 3" xfId="20"/>
    <cellStyle name="40% - Accent1 4" xfId="21"/>
    <cellStyle name="40% - Accent2 2" xfId="22"/>
    <cellStyle name="40% - Accent2 3" xfId="23"/>
    <cellStyle name="40% - Accent2 4" xfId="24"/>
    <cellStyle name="40% - Accent3 2" xfId="25"/>
    <cellStyle name="40% - Accent3 3" xfId="26"/>
    <cellStyle name="40% - Accent3 4" xfId="27"/>
    <cellStyle name="40% - Accent4 2" xfId="28"/>
    <cellStyle name="40% - Accent4 3" xfId="29"/>
    <cellStyle name="40% - Accent4 4" xfId="30"/>
    <cellStyle name="40% - Accent5 2" xfId="31"/>
    <cellStyle name="40% - Accent5 3" xfId="32"/>
    <cellStyle name="40% - Accent5 4" xfId="33"/>
    <cellStyle name="40% - Accent6 2" xfId="34"/>
    <cellStyle name="40% - Accent6 3" xfId="35"/>
    <cellStyle name="40% - Accent6 4" xfId="36"/>
    <cellStyle name="60% - Accent1 2" xfId="37"/>
    <cellStyle name="60% - Accent1 3" xfId="38"/>
    <cellStyle name="60% - Accent1 4" xfId="39"/>
    <cellStyle name="60% - Accent2 2" xfId="40"/>
    <cellStyle name="60% - Accent2 3" xfId="41"/>
    <cellStyle name="60% - Accent2 4" xfId="42"/>
    <cellStyle name="60% - Accent3 2" xfId="43"/>
    <cellStyle name="60% - Accent3 3" xfId="44"/>
    <cellStyle name="60% - Accent3 4" xfId="45"/>
    <cellStyle name="60% - Accent4 2" xfId="46"/>
    <cellStyle name="60% - Accent4 3" xfId="47"/>
    <cellStyle name="60% - Accent4 4" xfId="48"/>
    <cellStyle name="60% - Accent5 2" xfId="49"/>
    <cellStyle name="60% - Accent5 3" xfId="50"/>
    <cellStyle name="60% - Accent5 4" xfId="51"/>
    <cellStyle name="60% - Accent6 2" xfId="52"/>
    <cellStyle name="60% - Accent6 3" xfId="53"/>
    <cellStyle name="60% - Accent6 4" xfId="54"/>
    <cellStyle name="Accent1 2" xfId="55"/>
    <cellStyle name="Accent1 3" xfId="56"/>
    <cellStyle name="Accent1 4" xfId="57"/>
    <cellStyle name="Accent2 2" xfId="58"/>
    <cellStyle name="Accent2 3" xfId="59"/>
    <cellStyle name="Accent2 4" xfId="60"/>
    <cellStyle name="Accent3 2" xfId="61"/>
    <cellStyle name="Accent3 3" xfId="62"/>
    <cellStyle name="Accent3 4" xfId="63"/>
    <cellStyle name="Accent4 2" xfId="64"/>
    <cellStyle name="Accent4 3" xfId="65"/>
    <cellStyle name="Accent4 4" xfId="66"/>
    <cellStyle name="Accent5 2" xfId="67"/>
    <cellStyle name="Accent5 3" xfId="68"/>
    <cellStyle name="Accent5 4" xfId="69"/>
    <cellStyle name="Accent6 2" xfId="70"/>
    <cellStyle name="Accent6 3" xfId="71"/>
    <cellStyle name="Accent6 4" xfId="72"/>
    <cellStyle name="Bad" xfId="332" builtinId="27"/>
    <cellStyle name="Bad 2" xfId="73"/>
    <cellStyle name="Bad 3" xfId="74"/>
    <cellStyle name="Bad 4" xfId="75"/>
    <cellStyle name="Calculation 2" xfId="76"/>
    <cellStyle name="Calculation 2 2" xfId="345"/>
    <cellStyle name="Calculation 2 2 10" xfId="1350"/>
    <cellStyle name="Calculation 2 2 10 2" xfId="5192"/>
    <cellStyle name="Calculation 2 2 10 2 2" xfId="12892"/>
    <cellStyle name="Calculation 2 2 10 2 2 2" xfId="34246"/>
    <cellStyle name="Calculation 2 2 10 2 3" xfId="20552"/>
    <cellStyle name="Calculation 2 2 10 2 3 2" xfId="41906"/>
    <cellStyle name="Calculation 2 2 10 3" xfId="9052"/>
    <cellStyle name="Calculation 2 2 10 3 2" xfId="30406"/>
    <cellStyle name="Calculation 2 2 10 4" xfId="16712"/>
    <cellStyle name="Calculation 2 2 10 4 2" xfId="38066"/>
    <cellStyle name="Calculation 2 2 10 5" xfId="24962"/>
    <cellStyle name="Calculation 2 2 11" xfId="4212"/>
    <cellStyle name="Calculation 2 2 11 2" xfId="11912"/>
    <cellStyle name="Calculation 2 2 11 2 2" xfId="33266"/>
    <cellStyle name="Calculation 2 2 11 3" xfId="19572"/>
    <cellStyle name="Calculation 2 2 11 3 2" xfId="40926"/>
    <cellStyle name="Calculation 2 2 11 4" xfId="27822"/>
    <cellStyle name="Calculation 2 2 12" xfId="8072"/>
    <cellStyle name="Calculation 2 2 12 2" xfId="29426"/>
    <cellStyle name="Calculation 2 2 13" xfId="8061"/>
    <cellStyle name="Calculation 2 2 13 2" xfId="29415"/>
    <cellStyle name="Calculation 2 2 14" xfId="23982"/>
    <cellStyle name="Calculation 2 2 2" xfId="373"/>
    <cellStyle name="Calculation 2 2 2 10" xfId="4232"/>
    <cellStyle name="Calculation 2 2 2 10 2" xfId="11932"/>
    <cellStyle name="Calculation 2 2 2 10 2 2" xfId="33286"/>
    <cellStyle name="Calculation 2 2 2 10 3" xfId="19592"/>
    <cellStyle name="Calculation 2 2 2 10 3 2" xfId="40946"/>
    <cellStyle name="Calculation 2 2 2 10 4" xfId="27842"/>
    <cellStyle name="Calculation 2 2 2 11" xfId="8092"/>
    <cellStyle name="Calculation 2 2 2 11 2" xfId="29446"/>
    <cellStyle name="Calculation 2 2 2 12" xfId="15752"/>
    <cellStyle name="Calculation 2 2 2 12 2" xfId="37106"/>
    <cellStyle name="Calculation 2 2 2 13" xfId="24002"/>
    <cellStyle name="Calculation 2 2 2 2" xfId="418"/>
    <cellStyle name="Calculation 2 2 2 2 10" xfId="8132"/>
    <cellStyle name="Calculation 2 2 2 2 10 2" xfId="29486"/>
    <cellStyle name="Calculation 2 2 2 2 11" xfId="15792"/>
    <cellStyle name="Calculation 2 2 2 2 11 2" xfId="37146"/>
    <cellStyle name="Calculation 2 2 2 2 12" xfId="24042"/>
    <cellStyle name="Calculation 2 2 2 2 2" xfId="502"/>
    <cellStyle name="Calculation 2 2 2 2 2 10" xfId="15872"/>
    <cellStyle name="Calculation 2 2 2 2 2 10 2" xfId="37226"/>
    <cellStyle name="Calculation 2 2 2 2 2 11" xfId="24122"/>
    <cellStyle name="Calculation 2 2 2 2 2 2" xfId="670"/>
    <cellStyle name="Calculation 2 2 2 2 2 2 10" xfId="24282"/>
    <cellStyle name="Calculation 2 2 2 2 2 2 2" xfId="1010"/>
    <cellStyle name="Calculation 2 2 2 2 2 2 2 2" xfId="2010"/>
    <cellStyle name="Calculation 2 2 2 2 2 2 2 2 2" xfId="5852"/>
    <cellStyle name="Calculation 2 2 2 2 2 2 2 2 2 2" xfId="13552"/>
    <cellStyle name="Calculation 2 2 2 2 2 2 2 2 2 2 2" xfId="34906"/>
    <cellStyle name="Calculation 2 2 2 2 2 2 2 2 2 3" xfId="21212"/>
    <cellStyle name="Calculation 2 2 2 2 2 2 2 2 2 3 2" xfId="42566"/>
    <cellStyle name="Calculation 2 2 2 2 2 2 2 2 3" xfId="9712"/>
    <cellStyle name="Calculation 2 2 2 2 2 2 2 2 3 2" xfId="31066"/>
    <cellStyle name="Calculation 2 2 2 2 2 2 2 2 4" xfId="17372"/>
    <cellStyle name="Calculation 2 2 2 2 2 2 2 2 4 2" xfId="38726"/>
    <cellStyle name="Calculation 2 2 2 2 2 2 2 2 5" xfId="25622"/>
    <cellStyle name="Calculation 2 2 2 2 2 2 2 3" xfId="2950"/>
    <cellStyle name="Calculation 2 2 2 2 2 2 2 3 2" xfId="6792"/>
    <cellStyle name="Calculation 2 2 2 2 2 2 2 3 2 2" xfId="14492"/>
    <cellStyle name="Calculation 2 2 2 2 2 2 2 3 2 2 2" xfId="35846"/>
    <cellStyle name="Calculation 2 2 2 2 2 2 2 3 2 3" xfId="22152"/>
    <cellStyle name="Calculation 2 2 2 2 2 2 2 3 2 3 2" xfId="43506"/>
    <cellStyle name="Calculation 2 2 2 2 2 2 2 3 3" xfId="10652"/>
    <cellStyle name="Calculation 2 2 2 2 2 2 2 3 3 2" xfId="32006"/>
    <cellStyle name="Calculation 2 2 2 2 2 2 2 3 4" xfId="18312"/>
    <cellStyle name="Calculation 2 2 2 2 2 2 2 3 4 2" xfId="39666"/>
    <cellStyle name="Calculation 2 2 2 2 2 2 2 3 5" xfId="26562"/>
    <cellStyle name="Calculation 2 2 2 2 2 2 2 4" xfId="3890"/>
    <cellStyle name="Calculation 2 2 2 2 2 2 2 4 2" xfId="7732"/>
    <cellStyle name="Calculation 2 2 2 2 2 2 2 4 2 2" xfId="15432"/>
    <cellStyle name="Calculation 2 2 2 2 2 2 2 4 2 2 2" xfId="36786"/>
    <cellStyle name="Calculation 2 2 2 2 2 2 2 4 2 3" xfId="23092"/>
    <cellStyle name="Calculation 2 2 2 2 2 2 2 4 2 3 2" xfId="44446"/>
    <cellStyle name="Calculation 2 2 2 2 2 2 2 4 3" xfId="11592"/>
    <cellStyle name="Calculation 2 2 2 2 2 2 2 4 3 2" xfId="32946"/>
    <cellStyle name="Calculation 2 2 2 2 2 2 2 4 4" xfId="19252"/>
    <cellStyle name="Calculation 2 2 2 2 2 2 2 4 4 2" xfId="40606"/>
    <cellStyle name="Calculation 2 2 2 2 2 2 2 4 5" xfId="27502"/>
    <cellStyle name="Calculation 2 2 2 2 2 2 2 5" xfId="4852"/>
    <cellStyle name="Calculation 2 2 2 2 2 2 2 5 2" xfId="12552"/>
    <cellStyle name="Calculation 2 2 2 2 2 2 2 5 2 2" xfId="33906"/>
    <cellStyle name="Calculation 2 2 2 2 2 2 2 5 3" xfId="20212"/>
    <cellStyle name="Calculation 2 2 2 2 2 2 2 5 3 2" xfId="41566"/>
    <cellStyle name="Calculation 2 2 2 2 2 2 2 6" xfId="8712"/>
    <cellStyle name="Calculation 2 2 2 2 2 2 2 6 2" xfId="30066"/>
    <cellStyle name="Calculation 2 2 2 2 2 2 2 7" xfId="16372"/>
    <cellStyle name="Calculation 2 2 2 2 2 2 2 7 2" xfId="37726"/>
    <cellStyle name="Calculation 2 2 2 2 2 2 2 8" xfId="24622"/>
    <cellStyle name="Calculation 2 2 2 2 2 2 3" xfId="1310"/>
    <cellStyle name="Calculation 2 2 2 2 2 2 3 2" xfId="2310"/>
    <cellStyle name="Calculation 2 2 2 2 2 2 3 2 2" xfId="6152"/>
    <cellStyle name="Calculation 2 2 2 2 2 2 3 2 2 2" xfId="13852"/>
    <cellStyle name="Calculation 2 2 2 2 2 2 3 2 2 2 2" xfId="35206"/>
    <cellStyle name="Calculation 2 2 2 2 2 2 3 2 2 3" xfId="21512"/>
    <cellStyle name="Calculation 2 2 2 2 2 2 3 2 2 3 2" xfId="42866"/>
    <cellStyle name="Calculation 2 2 2 2 2 2 3 2 3" xfId="10012"/>
    <cellStyle name="Calculation 2 2 2 2 2 2 3 2 3 2" xfId="31366"/>
    <cellStyle name="Calculation 2 2 2 2 2 2 3 2 4" xfId="17672"/>
    <cellStyle name="Calculation 2 2 2 2 2 2 3 2 4 2" xfId="39026"/>
    <cellStyle name="Calculation 2 2 2 2 2 2 3 2 5" xfId="25922"/>
    <cellStyle name="Calculation 2 2 2 2 2 2 3 3" xfId="3250"/>
    <cellStyle name="Calculation 2 2 2 2 2 2 3 3 2" xfId="7092"/>
    <cellStyle name="Calculation 2 2 2 2 2 2 3 3 2 2" xfId="14792"/>
    <cellStyle name="Calculation 2 2 2 2 2 2 3 3 2 2 2" xfId="36146"/>
    <cellStyle name="Calculation 2 2 2 2 2 2 3 3 2 3" xfId="22452"/>
    <cellStyle name="Calculation 2 2 2 2 2 2 3 3 2 3 2" xfId="43806"/>
    <cellStyle name="Calculation 2 2 2 2 2 2 3 3 3" xfId="10952"/>
    <cellStyle name="Calculation 2 2 2 2 2 2 3 3 3 2" xfId="32306"/>
    <cellStyle name="Calculation 2 2 2 2 2 2 3 3 4" xfId="18612"/>
    <cellStyle name="Calculation 2 2 2 2 2 2 3 3 4 2" xfId="39966"/>
    <cellStyle name="Calculation 2 2 2 2 2 2 3 3 5" xfId="26862"/>
    <cellStyle name="Calculation 2 2 2 2 2 2 3 4" xfId="4190"/>
    <cellStyle name="Calculation 2 2 2 2 2 2 3 4 2" xfId="8032"/>
    <cellStyle name="Calculation 2 2 2 2 2 2 3 4 2 2" xfId="15732"/>
    <cellStyle name="Calculation 2 2 2 2 2 2 3 4 2 2 2" xfId="37086"/>
    <cellStyle name="Calculation 2 2 2 2 2 2 3 4 2 3" xfId="23392"/>
    <cellStyle name="Calculation 2 2 2 2 2 2 3 4 2 3 2" xfId="44746"/>
    <cellStyle name="Calculation 2 2 2 2 2 2 3 4 3" xfId="11892"/>
    <cellStyle name="Calculation 2 2 2 2 2 2 3 4 3 2" xfId="33246"/>
    <cellStyle name="Calculation 2 2 2 2 2 2 3 4 4" xfId="19552"/>
    <cellStyle name="Calculation 2 2 2 2 2 2 3 4 4 2" xfId="40906"/>
    <cellStyle name="Calculation 2 2 2 2 2 2 3 4 5" xfId="27802"/>
    <cellStyle name="Calculation 2 2 2 2 2 2 3 5" xfId="5152"/>
    <cellStyle name="Calculation 2 2 2 2 2 2 3 5 2" xfId="12852"/>
    <cellStyle name="Calculation 2 2 2 2 2 2 3 5 2 2" xfId="34206"/>
    <cellStyle name="Calculation 2 2 2 2 2 2 3 5 3" xfId="20512"/>
    <cellStyle name="Calculation 2 2 2 2 2 2 3 5 3 2" xfId="41866"/>
    <cellStyle name="Calculation 2 2 2 2 2 2 3 6" xfId="9012"/>
    <cellStyle name="Calculation 2 2 2 2 2 2 3 6 2" xfId="30366"/>
    <cellStyle name="Calculation 2 2 2 2 2 2 3 7" xfId="16672"/>
    <cellStyle name="Calculation 2 2 2 2 2 2 3 7 2" xfId="38026"/>
    <cellStyle name="Calculation 2 2 2 2 2 2 3 8" xfId="24922"/>
    <cellStyle name="Calculation 2 2 2 2 2 2 4" xfId="1670"/>
    <cellStyle name="Calculation 2 2 2 2 2 2 4 2" xfId="5512"/>
    <cellStyle name="Calculation 2 2 2 2 2 2 4 2 2" xfId="13212"/>
    <cellStyle name="Calculation 2 2 2 2 2 2 4 2 2 2" xfId="34566"/>
    <cellStyle name="Calculation 2 2 2 2 2 2 4 2 3" xfId="20872"/>
    <cellStyle name="Calculation 2 2 2 2 2 2 4 2 3 2" xfId="42226"/>
    <cellStyle name="Calculation 2 2 2 2 2 2 4 3" xfId="9372"/>
    <cellStyle name="Calculation 2 2 2 2 2 2 4 3 2" xfId="30726"/>
    <cellStyle name="Calculation 2 2 2 2 2 2 4 4" xfId="17032"/>
    <cellStyle name="Calculation 2 2 2 2 2 2 4 4 2" xfId="38386"/>
    <cellStyle name="Calculation 2 2 2 2 2 2 4 5" xfId="25282"/>
    <cellStyle name="Calculation 2 2 2 2 2 2 5" xfId="2610"/>
    <cellStyle name="Calculation 2 2 2 2 2 2 5 2" xfId="6452"/>
    <cellStyle name="Calculation 2 2 2 2 2 2 5 2 2" xfId="14152"/>
    <cellStyle name="Calculation 2 2 2 2 2 2 5 2 2 2" xfId="35506"/>
    <cellStyle name="Calculation 2 2 2 2 2 2 5 2 3" xfId="21812"/>
    <cellStyle name="Calculation 2 2 2 2 2 2 5 2 3 2" xfId="43166"/>
    <cellStyle name="Calculation 2 2 2 2 2 2 5 3" xfId="10312"/>
    <cellStyle name="Calculation 2 2 2 2 2 2 5 3 2" xfId="31666"/>
    <cellStyle name="Calculation 2 2 2 2 2 2 5 4" xfId="17972"/>
    <cellStyle name="Calculation 2 2 2 2 2 2 5 4 2" xfId="39326"/>
    <cellStyle name="Calculation 2 2 2 2 2 2 5 5" xfId="26222"/>
    <cellStyle name="Calculation 2 2 2 2 2 2 6" xfId="3550"/>
    <cellStyle name="Calculation 2 2 2 2 2 2 6 2" xfId="7392"/>
    <cellStyle name="Calculation 2 2 2 2 2 2 6 2 2" xfId="15092"/>
    <cellStyle name="Calculation 2 2 2 2 2 2 6 2 2 2" xfId="36446"/>
    <cellStyle name="Calculation 2 2 2 2 2 2 6 2 3" xfId="22752"/>
    <cellStyle name="Calculation 2 2 2 2 2 2 6 2 3 2" xfId="44106"/>
    <cellStyle name="Calculation 2 2 2 2 2 2 6 3" xfId="11252"/>
    <cellStyle name="Calculation 2 2 2 2 2 2 6 3 2" xfId="32606"/>
    <cellStyle name="Calculation 2 2 2 2 2 2 6 4" xfId="18912"/>
    <cellStyle name="Calculation 2 2 2 2 2 2 6 4 2" xfId="40266"/>
    <cellStyle name="Calculation 2 2 2 2 2 2 6 5" xfId="27162"/>
    <cellStyle name="Calculation 2 2 2 2 2 2 7" xfId="4512"/>
    <cellStyle name="Calculation 2 2 2 2 2 2 7 2" xfId="12212"/>
    <cellStyle name="Calculation 2 2 2 2 2 2 7 2 2" xfId="33566"/>
    <cellStyle name="Calculation 2 2 2 2 2 2 7 3" xfId="19872"/>
    <cellStyle name="Calculation 2 2 2 2 2 2 7 3 2" xfId="41226"/>
    <cellStyle name="Calculation 2 2 2 2 2 2 8" xfId="8372"/>
    <cellStyle name="Calculation 2 2 2 2 2 2 8 2" xfId="29726"/>
    <cellStyle name="Calculation 2 2 2 2 2 2 9" xfId="16032"/>
    <cellStyle name="Calculation 2 2 2 2 2 2 9 2" xfId="37386"/>
    <cellStyle name="Calculation 2 2 2 2 2 3" xfId="850"/>
    <cellStyle name="Calculation 2 2 2 2 2 3 2" xfId="1850"/>
    <cellStyle name="Calculation 2 2 2 2 2 3 2 2" xfId="5692"/>
    <cellStyle name="Calculation 2 2 2 2 2 3 2 2 2" xfId="13392"/>
    <cellStyle name="Calculation 2 2 2 2 2 3 2 2 2 2" xfId="34746"/>
    <cellStyle name="Calculation 2 2 2 2 2 3 2 2 3" xfId="21052"/>
    <cellStyle name="Calculation 2 2 2 2 2 3 2 2 3 2" xfId="42406"/>
    <cellStyle name="Calculation 2 2 2 2 2 3 2 3" xfId="9552"/>
    <cellStyle name="Calculation 2 2 2 2 2 3 2 3 2" xfId="30906"/>
    <cellStyle name="Calculation 2 2 2 2 2 3 2 4" xfId="17212"/>
    <cellStyle name="Calculation 2 2 2 2 2 3 2 4 2" xfId="38566"/>
    <cellStyle name="Calculation 2 2 2 2 2 3 2 5" xfId="25462"/>
    <cellStyle name="Calculation 2 2 2 2 2 3 3" xfId="2790"/>
    <cellStyle name="Calculation 2 2 2 2 2 3 3 2" xfId="6632"/>
    <cellStyle name="Calculation 2 2 2 2 2 3 3 2 2" xfId="14332"/>
    <cellStyle name="Calculation 2 2 2 2 2 3 3 2 2 2" xfId="35686"/>
    <cellStyle name="Calculation 2 2 2 2 2 3 3 2 3" xfId="21992"/>
    <cellStyle name="Calculation 2 2 2 2 2 3 3 2 3 2" xfId="43346"/>
    <cellStyle name="Calculation 2 2 2 2 2 3 3 3" xfId="10492"/>
    <cellStyle name="Calculation 2 2 2 2 2 3 3 3 2" xfId="31846"/>
    <cellStyle name="Calculation 2 2 2 2 2 3 3 4" xfId="18152"/>
    <cellStyle name="Calculation 2 2 2 2 2 3 3 4 2" xfId="39506"/>
    <cellStyle name="Calculation 2 2 2 2 2 3 3 5" xfId="26402"/>
    <cellStyle name="Calculation 2 2 2 2 2 3 4" xfId="3730"/>
    <cellStyle name="Calculation 2 2 2 2 2 3 4 2" xfId="7572"/>
    <cellStyle name="Calculation 2 2 2 2 2 3 4 2 2" xfId="15272"/>
    <cellStyle name="Calculation 2 2 2 2 2 3 4 2 2 2" xfId="36626"/>
    <cellStyle name="Calculation 2 2 2 2 2 3 4 2 3" xfId="22932"/>
    <cellStyle name="Calculation 2 2 2 2 2 3 4 2 3 2" xfId="44286"/>
    <cellStyle name="Calculation 2 2 2 2 2 3 4 3" xfId="11432"/>
    <cellStyle name="Calculation 2 2 2 2 2 3 4 3 2" xfId="32786"/>
    <cellStyle name="Calculation 2 2 2 2 2 3 4 4" xfId="19092"/>
    <cellStyle name="Calculation 2 2 2 2 2 3 4 4 2" xfId="40446"/>
    <cellStyle name="Calculation 2 2 2 2 2 3 4 5" xfId="27342"/>
    <cellStyle name="Calculation 2 2 2 2 2 3 5" xfId="4692"/>
    <cellStyle name="Calculation 2 2 2 2 2 3 5 2" xfId="12392"/>
    <cellStyle name="Calculation 2 2 2 2 2 3 5 2 2" xfId="33746"/>
    <cellStyle name="Calculation 2 2 2 2 2 3 5 3" xfId="20052"/>
    <cellStyle name="Calculation 2 2 2 2 2 3 5 3 2" xfId="41406"/>
    <cellStyle name="Calculation 2 2 2 2 2 3 6" xfId="8552"/>
    <cellStyle name="Calculation 2 2 2 2 2 3 6 2" xfId="29906"/>
    <cellStyle name="Calculation 2 2 2 2 2 3 7" xfId="16212"/>
    <cellStyle name="Calculation 2 2 2 2 2 3 7 2" xfId="37566"/>
    <cellStyle name="Calculation 2 2 2 2 2 3 8" xfId="24462"/>
    <cellStyle name="Calculation 2 2 2 2 2 4" xfId="1150"/>
    <cellStyle name="Calculation 2 2 2 2 2 4 2" xfId="2150"/>
    <cellStyle name="Calculation 2 2 2 2 2 4 2 2" xfId="5992"/>
    <cellStyle name="Calculation 2 2 2 2 2 4 2 2 2" xfId="13692"/>
    <cellStyle name="Calculation 2 2 2 2 2 4 2 2 2 2" xfId="35046"/>
    <cellStyle name="Calculation 2 2 2 2 2 4 2 2 3" xfId="21352"/>
    <cellStyle name="Calculation 2 2 2 2 2 4 2 2 3 2" xfId="42706"/>
    <cellStyle name="Calculation 2 2 2 2 2 4 2 3" xfId="9852"/>
    <cellStyle name="Calculation 2 2 2 2 2 4 2 3 2" xfId="31206"/>
    <cellStyle name="Calculation 2 2 2 2 2 4 2 4" xfId="17512"/>
    <cellStyle name="Calculation 2 2 2 2 2 4 2 4 2" xfId="38866"/>
    <cellStyle name="Calculation 2 2 2 2 2 4 2 5" xfId="25762"/>
    <cellStyle name="Calculation 2 2 2 2 2 4 3" xfId="3090"/>
    <cellStyle name="Calculation 2 2 2 2 2 4 3 2" xfId="6932"/>
    <cellStyle name="Calculation 2 2 2 2 2 4 3 2 2" xfId="14632"/>
    <cellStyle name="Calculation 2 2 2 2 2 4 3 2 2 2" xfId="35986"/>
    <cellStyle name="Calculation 2 2 2 2 2 4 3 2 3" xfId="22292"/>
    <cellStyle name="Calculation 2 2 2 2 2 4 3 2 3 2" xfId="43646"/>
    <cellStyle name="Calculation 2 2 2 2 2 4 3 3" xfId="10792"/>
    <cellStyle name="Calculation 2 2 2 2 2 4 3 3 2" xfId="32146"/>
    <cellStyle name="Calculation 2 2 2 2 2 4 3 4" xfId="18452"/>
    <cellStyle name="Calculation 2 2 2 2 2 4 3 4 2" xfId="39806"/>
    <cellStyle name="Calculation 2 2 2 2 2 4 3 5" xfId="26702"/>
    <cellStyle name="Calculation 2 2 2 2 2 4 4" xfId="4030"/>
    <cellStyle name="Calculation 2 2 2 2 2 4 4 2" xfId="7872"/>
    <cellStyle name="Calculation 2 2 2 2 2 4 4 2 2" xfId="15572"/>
    <cellStyle name="Calculation 2 2 2 2 2 4 4 2 2 2" xfId="36926"/>
    <cellStyle name="Calculation 2 2 2 2 2 4 4 2 3" xfId="23232"/>
    <cellStyle name="Calculation 2 2 2 2 2 4 4 2 3 2" xfId="44586"/>
    <cellStyle name="Calculation 2 2 2 2 2 4 4 3" xfId="11732"/>
    <cellStyle name="Calculation 2 2 2 2 2 4 4 3 2" xfId="33086"/>
    <cellStyle name="Calculation 2 2 2 2 2 4 4 4" xfId="19392"/>
    <cellStyle name="Calculation 2 2 2 2 2 4 4 4 2" xfId="40746"/>
    <cellStyle name="Calculation 2 2 2 2 2 4 4 5" xfId="27642"/>
    <cellStyle name="Calculation 2 2 2 2 2 4 5" xfId="4992"/>
    <cellStyle name="Calculation 2 2 2 2 2 4 5 2" xfId="12692"/>
    <cellStyle name="Calculation 2 2 2 2 2 4 5 2 2" xfId="34046"/>
    <cellStyle name="Calculation 2 2 2 2 2 4 5 3" xfId="20352"/>
    <cellStyle name="Calculation 2 2 2 2 2 4 5 3 2" xfId="41706"/>
    <cellStyle name="Calculation 2 2 2 2 2 4 6" xfId="8852"/>
    <cellStyle name="Calculation 2 2 2 2 2 4 6 2" xfId="30206"/>
    <cellStyle name="Calculation 2 2 2 2 2 4 7" xfId="16512"/>
    <cellStyle name="Calculation 2 2 2 2 2 4 7 2" xfId="37866"/>
    <cellStyle name="Calculation 2 2 2 2 2 4 8" xfId="24762"/>
    <cellStyle name="Calculation 2 2 2 2 2 5" xfId="1510"/>
    <cellStyle name="Calculation 2 2 2 2 2 5 2" xfId="5352"/>
    <cellStyle name="Calculation 2 2 2 2 2 5 2 2" xfId="13052"/>
    <cellStyle name="Calculation 2 2 2 2 2 5 2 2 2" xfId="34406"/>
    <cellStyle name="Calculation 2 2 2 2 2 5 2 3" xfId="20712"/>
    <cellStyle name="Calculation 2 2 2 2 2 5 2 3 2" xfId="42066"/>
    <cellStyle name="Calculation 2 2 2 2 2 5 3" xfId="9212"/>
    <cellStyle name="Calculation 2 2 2 2 2 5 3 2" xfId="30566"/>
    <cellStyle name="Calculation 2 2 2 2 2 5 4" xfId="16872"/>
    <cellStyle name="Calculation 2 2 2 2 2 5 4 2" xfId="38226"/>
    <cellStyle name="Calculation 2 2 2 2 2 5 5" xfId="25122"/>
    <cellStyle name="Calculation 2 2 2 2 2 6" xfId="2450"/>
    <cellStyle name="Calculation 2 2 2 2 2 6 2" xfId="6292"/>
    <cellStyle name="Calculation 2 2 2 2 2 6 2 2" xfId="13992"/>
    <cellStyle name="Calculation 2 2 2 2 2 6 2 2 2" xfId="35346"/>
    <cellStyle name="Calculation 2 2 2 2 2 6 2 3" xfId="21652"/>
    <cellStyle name="Calculation 2 2 2 2 2 6 2 3 2" xfId="43006"/>
    <cellStyle name="Calculation 2 2 2 2 2 6 3" xfId="10152"/>
    <cellStyle name="Calculation 2 2 2 2 2 6 3 2" xfId="31506"/>
    <cellStyle name="Calculation 2 2 2 2 2 6 4" xfId="17812"/>
    <cellStyle name="Calculation 2 2 2 2 2 6 4 2" xfId="39166"/>
    <cellStyle name="Calculation 2 2 2 2 2 6 5" xfId="26062"/>
    <cellStyle name="Calculation 2 2 2 2 2 7" xfId="3390"/>
    <cellStyle name="Calculation 2 2 2 2 2 7 2" xfId="7232"/>
    <cellStyle name="Calculation 2 2 2 2 2 7 2 2" xfId="14932"/>
    <cellStyle name="Calculation 2 2 2 2 2 7 2 2 2" xfId="36286"/>
    <cellStyle name="Calculation 2 2 2 2 2 7 2 3" xfId="22592"/>
    <cellStyle name="Calculation 2 2 2 2 2 7 2 3 2" xfId="43946"/>
    <cellStyle name="Calculation 2 2 2 2 2 7 3" xfId="11092"/>
    <cellStyle name="Calculation 2 2 2 2 2 7 3 2" xfId="32446"/>
    <cellStyle name="Calculation 2 2 2 2 2 7 4" xfId="18752"/>
    <cellStyle name="Calculation 2 2 2 2 2 7 4 2" xfId="40106"/>
    <cellStyle name="Calculation 2 2 2 2 2 7 5" xfId="27002"/>
    <cellStyle name="Calculation 2 2 2 2 2 8" xfId="4352"/>
    <cellStyle name="Calculation 2 2 2 2 2 8 2" xfId="12052"/>
    <cellStyle name="Calculation 2 2 2 2 2 8 2 2" xfId="33406"/>
    <cellStyle name="Calculation 2 2 2 2 2 8 3" xfId="19712"/>
    <cellStyle name="Calculation 2 2 2 2 2 8 3 2" xfId="41066"/>
    <cellStyle name="Calculation 2 2 2 2 2 9" xfId="8212"/>
    <cellStyle name="Calculation 2 2 2 2 2 9 2" xfId="29566"/>
    <cellStyle name="Calculation 2 2 2 2 3" xfId="586"/>
    <cellStyle name="Calculation 2 2 2 2 3 10" xfId="24202"/>
    <cellStyle name="Calculation 2 2 2 2 3 2" xfId="930"/>
    <cellStyle name="Calculation 2 2 2 2 3 2 2" xfId="1930"/>
    <cellStyle name="Calculation 2 2 2 2 3 2 2 2" xfId="5772"/>
    <cellStyle name="Calculation 2 2 2 2 3 2 2 2 2" xfId="13472"/>
    <cellStyle name="Calculation 2 2 2 2 3 2 2 2 2 2" xfId="34826"/>
    <cellStyle name="Calculation 2 2 2 2 3 2 2 2 3" xfId="21132"/>
    <cellStyle name="Calculation 2 2 2 2 3 2 2 2 3 2" xfId="42486"/>
    <cellStyle name="Calculation 2 2 2 2 3 2 2 3" xfId="9632"/>
    <cellStyle name="Calculation 2 2 2 2 3 2 2 3 2" xfId="30986"/>
    <cellStyle name="Calculation 2 2 2 2 3 2 2 4" xfId="17292"/>
    <cellStyle name="Calculation 2 2 2 2 3 2 2 4 2" xfId="38646"/>
    <cellStyle name="Calculation 2 2 2 2 3 2 2 5" xfId="25542"/>
    <cellStyle name="Calculation 2 2 2 2 3 2 3" xfId="2870"/>
    <cellStyle name="Calculation 2 2 2 2 3 2 3 2" xfId="6712"/>
    <cellStyle name="Calculation 2 2 2 2 3 2 3 2 2" xfId="14412"/>
    <cellStyle name="Calculation 2 2 2 2 3 2 3 2 2 2" xfId="35766"/>
    <cellStyle name="Calculation 2 2 2 2 3 2 3 2 3" xfId="22072"/>
    <cellStyle name="Calculation 2 2 2 2 3 2 3 2 3 2" xfId="43426"/>
    <cellStyle name="Calculation 2 2 2 2 3 2 3 3" xfId="10572"/>
    <cellStyle name="Calculation 2 2 2 2 3 2 3 3 2" xfId="31926"/>
    <cellStyle name="Calculation 2 2 2 2 3 2 3 4" xfId="18232"/>
    <cellStyle name="Calculation 2 2 2 2 3 2 3 4 2" xfId="39586"/>
    <cellStyle name="Calculation 2 2 2 2 3 2 3 5" xfId="26482"/>
    <cellStyle name="Calculation 2 2 2 2 3 2 4" xfId="3810"/>
    <cellStyle name="Calculation 2 2 2 2 3 2 4 2" xfId="7652"/>
    <cellStyle name="Calculation 2 2 2 2 3 2 4 2 2" xfId="15352"/>
    <cellStyle name="Calculation 2 2 2 2 3 2 4 2 2 2" xfId="36706"/>
    <cellStyle name="Calculation 2 2 2 2 3 2 4 2 3" xfId="23012"/>
    <cellStyle name="Calculation 2 2 2 2 3 2 4 2 3 2" xfId="44366"/>
    <cellStyle name="Calculation 2 2 2 2 3 2 4 3" xfId="11512"/>
    <cellStyle name="Calculation 2 2 2 2 3 2 4 3 2" xfId="32866"/>
    <cellStyle name="Calculation 2 2 2 2 3 2 4 4" xfId="19172"/>
    <cellStyle name="Calculation 2 2 2 2 3 2 4 4 2" xfId="40526"/>
    <cellStyle name="Calculation 2 2 2 2 3 2 4 5" xfId="27422"/>
    <cellStyle name="Calculation 2 2 2 2 3 2 5" xfId="4772"/>
    <cellStyle name="Calculation 2 2 2 2 3 2 5 2" xfId="12472"/>
    <cellStyle name="Calculation 2 2 2 2 3 2 5 2 2" xfId="33826"/>
    <cellStyle name="Calculation 2 2 2 2 3 2 5 3" xfId="20132"/>
    <cellStyle name="Calculation 2 2 2 2 3 2 5 3 2" xfId="41486"/>
    <cellStyle name="Calculation 2 2 2 2 3 2 6" xfId="8632"/>
    <cellStyle name="Calculation 2 2 2 2 3 2 6 2" xfId="29986"/>
    <cellStyle name="Calculation 2 2 2 2 3 2 7" xfId="16292"/>
    <cellStyle name="Calculation 2 2 2 2 3 2 7 2" xfId="37646"/>
    <cellStyle name="Calculation 2 2 2 2 3 2 8" xfId="24542"/>
    <cellStyle name="Calculation 2 2 2 2 3 3" xfId="1230"/>
    <cellStyle name="Calculation 2 2 2 2 3 3 2" xfId="2230"/>
    <cellStyle name="Calculation 2 2 2 2 3 3 2 2" xfId="6072"/>
    <cellStyle name="Calculation 2 2 2 2 3 3 2 2 2" xfId="13772"/>
    <cellStyle name="Calculation 2 2 2 2 3 3 2 2 2 2" xfId="35126"/>
    <cellStyle name="Calculation 2 2 2 2 3 3 2 2 3" xfId="21432"/>
    <cellStyle name="Calculation 2 2 2 2 3 3 2 2 3 2" xfId="42786"/>
    <cellStyle name="Calculation 2 2 2 2 3 3 2 3" xfId="9932"/>
    <cellStyle name="Calculation 2 2 2 2 3 3 2 3 2" xfId="31286"/>
    <cellStyle name="Calculation 2 2 2 2 3 3 2 4" xfId="17592"/>
    <cellStyle name="Calculation 2 2 2 2 3 3 2 4 2" xfId="38946"/>
    <cellStyle name="Calculation 2 2 2 2 3 3 2 5" xfId="25842"/>
    <cellStyle name="Calculation 2 2 2 2 3 3 3" xfId="3170"/>
    <cellStyle name="Calculation 2 2 2 2 3 3 3 2" xfId="7012"/>
    <cellStyle name="Calculation 2 2 2 2 3 3 3 2 2" xfId="14712"/>
    <cellStyle name="Calculation 2 2 2 2 3 3 3 2 2 2" xfId="36066"/>
    <cellStyle name="Calculation 2 2 2 2 3 3 3 2 3" xfId="22372"/>
    <cellStyle name="Calculation 2 2 2 2 3 3 3 2 3 2" xfId="43726"/>
    <cellStyle name="Calculation 2 2 2 2 3 3 3 3" xfId="10872"/>
    <cellStyle name="Calculation 2 2 2 2 3 3 3 3 2" xfId="32226"/>
    <cellStyle name="Calculation 2 2 2 2 3 3 3 4" xfId="18532"/>
    <cellStyle name="Calculation 2 2 2 2 3 3 3 4 2" xfId="39886"/>
    <cellStyle name="Calculation 2 2 2 2 3 3 3 5" xfId="26782"/>
    <cellStyle name="Calculation 2 2 2 2 3 3 4" xfId="4110"/>
    <cellStyle name="Calculation 2 2 2 2 3 3 4 2" xfId="7952"/>
    <cellStyle name="Calculation 2 2 2 2 3 3 4 2 2" xfId="15652"/>
    <cellStyle name="Calculation 2 2 2 2 3 3 4 2 2 2" xfId="37006"/>
    <cellStyle name="Calculation 2 2 2 2 3 3 4 2 3" xfId="23312"/>
    <cellStyle name="Calculation 2 2 2 2 3 3 4 2 3 2" xfId="44666"/>
    <cellStyle name="Calculation 2 2 2 2 3 3 4 3" xfId="11812"/>
    <cellStyle name="Calculation 2 2 2 2 3 3 4 3 2" xfId="33166"/>
    <cellStyle name="Calculation 2 2 2 2 3 3 4 4" xfId="19472"/>
    <cellStyle name="Calculation 2 2 2 2 3 3 4 4 2" xfId="40826"/>
    <cellStyle name="Calculation 2 2 2 2 3 3 4 5" xfId="27722"/>
    <cellStyle name="Calculation 2 2 2 2 3 3 5" xfId="5072"/>
    <cellStyle name="Calculation 2 2 2 2 3 3 5 2" xfId="12772"/>
    <cellStyle name="Calculation 2 2 2 2 3 3 5 2 2" xfId="34126"/>
    <cellStyle name="Calculation 2 2 2 2 3 3 5 3" xfId="20432"/>
    <cellStyle name="Calculation 2 2 2 2 3 3 5 3 2" xfId="41786"/>
    <cellStyle name="Calculation 2 2 2 2 3 3 6" xfId="8932"/>
    <cellStyle name="Calculation 2 2 2 2 3 3 6 2" xfId="30286"/>
    <cellStyle name="Calculation 2 2 2 2 3 3 7" xfId="16592"/>
    <cellStyle name="Calculation 2 2 2 2 3 3 7 2" xfId="37946"/>
    <cellStyle name="Calculation 2 2 2 2 3 3 8" xfId="24842"/>
    <cellStyle name="Calculation 2 2 2 2 3 4" xfId="1590"/>
    <cellStyle name="Calculation 2 2 2 2 3 4 2" xfId="5432"/>
    <cellStyle name="Calculation 2 2 2 2 3 4 2 2" xfId="13132"/>
    <cellStyle name="Calculation 2 2 2 2 3 4 2 2 2" xfId="34486"/>
    <cellStyle name="Calculation 2 2 2 2 3 4 2 3" xfId="20792"/>
    <cellStyle name="Calculation 2 2 2 2 3 4 2 3 2" xfId="42146"/>
    <cellStyle name="Calculation 2 2 2 2 3 4 3" xfId="9292"/>
    <cellStyle name="Calculation 2 2 2 2 3 4 3 2" xfId="30646"/>
    <cellStyle name="Calculation 2 2 2 2 3 4 4" xfId="16952"/>
    <cellStyle name="Calculation 2 2 2 2 3 4 4 2" xfId="38306"/>
    <cellStyle name="Calculation 2 2 2 2 3 4 5" xfId="25202"/>
    <cellStyle name="Calculation 2 2 2 2 3 5" xfId="2530"/>
    <cellStyle name="Calculation 2 2 2 2 3 5 2" xfId="6372"/>
    <cellStyle name="Calculation 2 2 2 2 3 5 2 2" xfId="14072"/>
    <cellStyle name="Calculation 2 2 2 2 3 5 2 2 2" xfId="35426"/>
    <cellStyle name="Calculation 2 2 2 2 3 5 2 3" xfId="21732"/>
    <cellStyle name="Calculation 2 2 2 2 3 5 2 3 2" xfId="43086"/>
    <cellStyle name="Calculation 2 2 2 2 3 5 3" xfId="10232"/>
    <cellStyle name="Calculation 2 2 2 2 3 5 3 2" xfId="31586"/>
    <cellStyle name="Calculation 2 2 2 2 3 5 4" xfId="17892"/>
    <cellStyle name="Calculation 2 2 2 2 3 5 4 2" xfId="39246"/>
    <cellStyle name="Calculation 2 2 2 2 3 5 5" xfId="26142"/>
    <cellStyle name="Calculation 2 2 2 2 3 6" xfId="3470"/>
    <cellStyle name="Calculation 2 2 2 2 3 6 2" xfId="7312"/>
    <cellStyle name="Calculation 2 2 2 2 3 6 2 2" xfId="15012"/>
    <cellStyle name="Calculation 2 2 2 2 3 6 2 2 2" xfId="36366"/>
    <cellStyle name="Calculation 2 2 2 2 3 6 2 3" xfId="22672"/>
    <cellStyle name="Calculation 2 2 2 2 3 6 2 3 2" xfId="44026"/>
    <cellStyle name="Calculation 2 2 2 2 3 6 3" xfId="11172"/>
    <cellStyle name="Calculation 2 2 2 2 3 6 3 2" xfId="32526"/>
    <cellStyle name="Calculation 2 2 2 2 3 6 4" xfId="18832"/>
    <cellStyle name="Calculation 2 2 2 2 3 6 4 2" xfId="40186"/>
    <cellStyle name="Calculation 2 2 2 2 3 6 5" xfId="27082"/>
    <cellStyle name="Calculation 2 2 2 2 3 7" xfId="4432"/>
    <cellStyle name="Calculation 2 2 2 2 3 7 2" xfId="12132"/>
    <cellStyle name="Calculation 2 2 2 2 3 7 2 2" xfId="33486"/>
    <cellStyle name="Calculation 2 2 2 2 3 7 3" xfId="19792"/>
    <cellStyle name="Calculation 2 2 2 2 3 7 3 2" xfId="41146"/>
    <cellStyle name="Calculation 2 2 2 2 3 8" xfId="8292"/>
    <cellStyle name="Calculation 2 2 2 2 3 8 2" xfId="29646"/>
    <cellStyle name="Calculation 2 2 2 2 3 9" xfId="15952"/>
    <cellStyle name="Calculation 2 2 2 2 3 9 2" xfId="37306"/>
    <cellStyle name="Calculation 2 2 2 2 4" xfId="770"/>
    <cellStyle name="Calculation 2 2 2 2 4 2" xfId="1770"/>
    <cellStyle name="Calculation 2 2 2 2 4 2 2" xfId="5612"/>
    <cellStyle name="Calculation 2 2 2 2 4 2 2 2" xfId="13312"/>
    <cellStyle name="Calculation 2 2 2 2 4 2 2 2 2" xfId="34666"/>
    <cellStyle name="Calculation 2 2 2 2 4 2 2 3" xfId="20972"/>
    <cellStyle name="Calculation 2 2 2 2 4 2 2 3 2" xfId="42326"/>
    <cellStyle name="Calculation 2 2 2 2 4 2 3" xfId="9472"/>
    <cellStyle name="Calculation 2 2 2 2 4 2 3 2" xfId="30826"/>
    <cellStyle name="Calculation 2 2 2 2 4 2 4" xfId="17132"/>
    <cellStyle name="Calculation 2 2 2 2 4 2 4 2" xfId="38486"/>
    <cellStyle name="Calculation 2 2 2 2 4 2 5" xfId="25382"/>
    <cellStyle name="Calculation 2 2 2 2 4 3" xfId="2710"/>
    <cellStyle name="Calculation 2 2 2 2 4 3 2" xfId="6552"/>
    <cellStyle name="Calculation 2 2 2 2 4 3 2 2" xfId="14252"/>
    <cellStyle name="Calculation 2 2 2 2 4 3 2 2 2" xfId="35606"/>
    <cellStyle name="Calculation 2 2 2 2 4 3 2 3" xfId="21912"/>
    <cellStyle name="Calculation 2 2 2 2 4 3 2 3 2" xfId="43266"/>
    <cellStyle name="Calculation 2 2 2 2 4 3 3" xfId="10412"/>
    <cellStyle name="Calculation 2 2 2 2 4 3 3 2" xfId="31766"/>
    <cellStyle name="Calculation 2 2 2 2 4 3 4" xfId="18072"/>
    <cellStyle name="Calculation 2 2 2 2 4 3 4 2" xfId="39426"/>
    <cellStyle name="Calculation 2 2 2 2 4 3 5" xfId="26322"/>
    <cellStyle name="Calculation 2 2 2 2 4 4" xfId="3650"/>
    <cellStyle name="Calculation 2 2 2 2 4 4 2" xfId="7492"/>
    <cellStyle name="Calculation 2 2 2 2 4 4 2 2" xfId="15192"/>
    <cellStyle name="Calculation 2 2 2 2 4 4 2 2 2" xfId="36546"/>
    <cellStyle name="Calculation 2 2 2 2 4 4 2 3" xfId="22852"/>
    <cellStyle name="Calculation 2 2 2 2 4 4 2 3 2" xfId="44206"/>
    <cellStyle name="Calculation 2 2 2 2 4 4 3" xfId="11352"/>
    <cellStyle name="Calculation 2 2 2 2 4 4 3 2" xfId="32706"/>
    <cellStyle name="Calculation 2 2 2 2 4 4 4" xfId="19012"/>
    <cellStyle name="Calculation 2 2 2 2 4 4 4 2" xfId="40366"/>
    <cellStyle name="Calculation 2 2 2 2 4 4 5" xfId="27262"/>
    <cellStyle name="Calculation 2 2 2 2 4 5" xfId="4612"/>
    <cellStyle name="Calculation 2 2 2 2 4 5 2" xfId="12312"/>
    <cellStyle name="Calculation 2 2 2 2 4 5 2 2" xfId="33666"/>
    <cellStyle name="Calculation 2 2 2 2 4 5 3" xfId="19972"/>
    <cellStyle name="Calculation 2 2 2 2 4 5 3 2" xfId="41326"/>
    <cellStyle name="Calculation 2 2 2 2 4 6" xfId="8472"/>
    <cellStyle name="Calculation 2 2 2 2 4 6 2" xfId="29826"/>
    <cellStyle name="Calculation 2 2 2 2 4 7" xfId="16132"/>
    <cellStyle name="Calculation 2 2 2 2 4 7 2" xfId="37486"/>
    <cellStyle name="Calculation 2 2 2 2 4 8" xfId="24382"/>
    <cellStyle name="Calculation 2 2 2 2 5" xfId="1070"/>
    <cellStyle name="Calculation 2 2 2 2 5 2" xfId="2070"/>
    <cellStyle name="Calculation 2 2 2 2 5 2 2" xfId="5912"/>
    <cellStyle name="Calculation 2 2 2 2 5 2 2 2" xfId="13612"/>
    <cellStyle name="Calculation 2 2 2 2 5 2 2 2 2" xfId="34966"/>
    <cellStyle name="Calculation 2 2 2 2 5 2 2 3" xfId="21272"/>
    <cellStyle name="Calculation 2 2 2 2 5 2 2 3 2" xfId="42626"/>
    <cellStyle name="Calculation 2 2 2 2 5 2 3" xfId="9772"/>
    <cellStyle name="Calculation 2 2 2 2 5 2 3 2" xfId="31126"/>
    <cellStyle name="Calculation 2 2 2 2 5 2 4" xfId="17432"/>
    <cellStyle name="Calculation 2 2 2 2 5 2 4 2" xfId="38786"/>
    <cellStyle name="Calculation 2 2 2 2 5 2 5" xfId="25682"/>
    <cellStyle name="Calculation 2 2 2 2 5 3" xfId="3010"/>
    <cellStyle name="Calculation 2 2 2 2 5 3 2" xfId="6852"/>
    <cellStyle name="Calculation 2 2 2 2 5 3 2 2" xfId="14552"/>
    <cellStyle name="Calculation 2 2 2 2 5 3 2 2 2" xfId="35906"/>
    <cellStyle name="Calculation 2 2 2 2 5 3 2 3" xfId="22212"/>
    <cellStyle name="Calculation 2 2 2 2 5 3 2 3 2" xfId="43566"/>
    <cellStyle name="Calculation 2 2 2 2 5 3 3" xfId="10712"/>
    <cellStyle name="Calculation 2 2 2 2 5 3 3 2" xfId="32066"/>
    <cellStyle name="Calculation 2 2 2 2 5 3 4" xfId="18372"/>
    <cellStyle name="Calculation 2 2 2 2 5 3 4 2" xfId="39726"/>
    <cellStyle name="Calculation 2 2 2 2 5 3 5" xfId="26622"/>
    <cellStyle name="Calculation 2 2 2 2 5 4" xfId="3950"/>
    <cellStyle name="Calculation 2 2 2 2 5 4 2" xfId="7792"/>
    <cellStyle name="Calculation 2 2 2 2 5 4 2 2" xfId="15492"/>
    <cellStyle name="Calculation 2 2 2 2 5 4 2 2 2" xfId="36846"/>
    <cellStyle name="Calculation 2 2 2 2 5 4 2 3" xfId="23152"/>
    <cellStyle name="Calculation 2 2 2 2 5 4 2 3 2" xfId="44506"/>
    <cellStyle name="Calculation 2 2 2 2 5 4 3" xfId="11652"/>
    <cellStyle name="Calculation 2 2 2 2 5 4 3 2" xfId="33006"/>
    <cellStyle name="Calculation 2 2 2 2 5 4 4" xfId="19312"/>
    <cellStyle name="Calculation 2 2 2 2 5 4 4 2" xfId="40666"/>
    <cellStyle name="Calculation 2 2 2 2 5 4 5" xfId="27562"/>
    <cellStyle name="Calculation 2 2 2 2 5 5" xfId="4912"/>
    <cellStyle name="Calculation 2 2 2 2 5 5 2" xfId="12612"/>
    <cellStyle name="Calculation 2 2 2 2 5 5 2 2" xfId="33966"/>
    <cellStyle name="Calculation 2 2 2 2 5 5 3" xfId="20272"/>
    <cellStyle name="Calculation 2 2 2 2 5 5 3 2" xfId="41626"/>
    <cellStyle name="Calculation 2 2 2 2 5 6" xfId="8772"/>
    <cellStyle name="Calculation 2 2 2 2 5 6 2" xfId="30126"/>
    <cellStyle name="Calculation 2 2 2 2 5 7" xfId="16432"/>
    <cellStyle name="Calculation 2 2 2 2 5 7 2" xfId="37786"/>
    <cellStyle name="Calculation 2 2 2 2 5 8" xfId="24682"/>
    <cellStyle name="Calculation 2 2 2 2 6" xfId="1430"/>
    <cellStyle name="Calculation 2 2 2 2 6 2" xfId="5272"/>
    <cellStyle name="Calculation 2 2 2 2 6 2 2" xfId="12972"/>
    <cellStyle name="Calculation 2 2 2 2 6 2 2 2" xfId="34326"/>
    <cellStyle name="Calculation 2 2 2 2 6 2 3" xfId="20632"/>
    <cellStyle name="Calculation 2 2 2 2 6 2 3 2" xfId="41986"/>
    <cellStyle name="Calculation 2 2 2 2 6 3" xfId="9132"/>
    <cellStyle name="Calculation 2 2 2 2 6 3 2" xfId="30486"/>
    <cellStyle name="Calculation 2 2 2 2 6 4" xfId="16792"/>
    <cellStyle name="Calculation 2 2 2 2 6 4 2" xfId="38146"/>
    <cellStyle name="Calculation 2 2 2 2 6 5" xfId="25042"/>
    <cellStyle name="Calculation 2 2 2 2 7" xfId="2370"/>
    <cellStyle name="Calculation 2 2 2 2 7 2" xfId="6212"/>
    <cellStyle name="Calculation 2 2 2 2 7 2 2" xfId="13912"/>
    <cellStyle name="Calculation 2 2 2 2 7 2 2 2" xfId="35266"/>
    <cellStyle name="Calculation 2 2 2 2 7 2 3" xfId="21572"/>
    <cellStyle name="Calculation 2 2 2 2 7 2 3 2" xfId="42926"/>
    <cellStyle name="Calculation 2 2 2 2 7 3" xfId="10072"/>
    <cellStyle name="Calculation 2 2 2 2 7 3 2" xfId="31426"/>
    <cellStyle name="Calculation 2 2 2 2 7 4" xfId="17732"/>
    <cellStyle name="Calculation 2 2 2 2 7 4 2" xfId="39086"/>
    <cellStyle name="Calculation 2 2 2 2 7 5" xfId="25982"/>
    <cellStyle name="Calculation 2 2 2 2 8" xfId="3310"/>
    <cellStyle name="Calculation 2 2 2 2 8 2" xfId="7152"/>
    <cellStyle name="Calculation 2 2 2 2 8 2 2" xfId="14852"/>
    <cellStyle name="Calculation 2 2 2 2 8 2 2 2" xfId="36206"/>
    <cellStyle name="Calculation 2 2 2 2 8 2 3" xfId="22512"/>
    <cellStyle name="Calculation 2 2 2 2 8 2 3 2" xfId="43866"/>
    <cellStyle name="Calculation 2 2 2 2 8 3" xfId="11012"/>
    <cellStyle name="Calculation 2 2 2 2 8 3 2" xfId="32366"/>
    <cellStyle name="Calculation 2 2 2 2 8 4" xfId="18672"/>
    <cellStyle name="Calculation 2 2 2 2 8 4 2" xfId="40026"/>
    <cellStyle name="Calculation 2 2 2 2 8 5" xfId="26922"/>
    <cellStyle name="Calculation 2 2 2 2 9" xfId="4272"/>
    <cellStyle name="Calculation 2 2 2 2 9 2" xfId="11972"/>
    <cellStyle name="Calculation 2 2 2 2 9 2 2" xfId="33326"/>
    <cellStyle name="Calculation 2 2 2 2 9 3" xfId="19632"/>
    <cellStyle name="Calculation 2 2 2 2 9 3 2" xfId="40986"/>
    <cellStyle name="Calculation 2 2 2 2 9 4" xfId="27882"/>
    <cellStyle name="Calculation 2 2 2 3" xfId="460"/>
    <cellStyle name="Calculation 2 2 2 3 10" xfId="15832"/>
    <cellStyle name="Calculation 2 2 2 3 10 2" xfId="37186"/>
    <cellStyle name="Calculation 2 2 2 3 11" xfId="24082"/>
    <cellStyle name="Calculation 2 2 2 3 2" xfId="628"/>
    <cellStyle name="Calculation 2 2 2 3 2 10" xfId="24242"/>
    <cellStyle name="Calculation 2 2 2 3 2 2" xfId="970"/>
    <cellStyle name="Calculation 2 2 2 3 2 2 2" xfId="1970"/>
    <cellStyle name="Calculation 2 2 2 3 2 2 2 2" xfId="5812"/>
    <cellStyle name="Calculation 2 2 2 3 2 2 2 2 2" xfId="13512"/>
    <cellStyle name="Calculation 2 2 2 3 2 2 2 2 2 2" xfId="34866"/>
    <cellStyle name="Calculation 2 2 2 3 2 2 2 2 3" xfId="21172"/>
    <cellStyle name="Calculation 2 2 2 3 2 2 2 2 3 2" xfId="42526"/>
    <cellStyle name="Calculation 2 2 2 3 2 2 2 3" xfId="9672"/>
    <cellStyle name="Calculation 2 2 2 3 2 2 2 3 2" xfId="31026"/>
    <cellStyle name="Calculation 2 2 2 3 2 2 2 4" xfId="17332"/>
    <cellStyle name="Calculation 2 2 2 3 2 2 2 4 2" xfId="38686"/>
    <cellStyle name="Calculation 2 2 2 3 2 2 2 5" xfId="25582"/>
    <cellStyle name="Calculation 2 2 2 3 2 2 3" xfId="2910"/>
    <cellStyle name="Calculation 2 2 2 3 2 2 3 2" xfId="6752"/>
    <cellStyle name="Calculation 2 2 2 3 2 2 3 2 2" xfId="14452"/>
    <cellStyle name="Calculation 2 2 2 3 2 2 3 2 2 2" xfId="35806"/>
    <cellStyle name="Calculation 2 2 2 3 2 2 3 2 3" xfId="22112"/>
    <cellStyle name="Calculation 2 2 2 3 2 2 3 2 3 2" xfId="43466"/>
    <cellStyle name="Calculation 2 2 2 3 2 2 3 3" xfId="10612"/>
    <cellStyle name="Calculation 2 2 2 3 2 2 3 3 2" xfId="31966"/>
    <cellStyle name="Calculation 2 2 2 3 2 2 3 4" xfId="18272"/>
    <cellStyle name="Calculation 2 2 2 3 2 2 3 4 2" xfId="39626"/>
    <cellStyle name="Calculation 2 2 2 3 2 2 3 5" xfId="26522"/>
    <cellStyle name="Calculation 2 2 2 3 2 2 4" xfId="3850"/>
    <cellStyle name="Calculation 2 2 2 3 2 2 4 2" xfId="7692"/>
    <cellStyle name="Calculation 2 2 2 3 2 2 4 2 2" xfId="15392"/>
    <cellStyle name="Calculation 2 2 2 3 2 2 4 2 2 2" xfId="36746"/>
    <cellStyle name="Calculation 2 2 2 3 2 2 4 2 3" xfId="23052"/>
    <cellStyle name="Calculation 2 2 2 3 2 2 4 2 3 2" xfId="44406"/>
    <cellStyle name="Calculation 2 2 2 3 2 2 4 3" xfId="11552"/>
    <cellStyle name="Calculation 2 2 2 3 2 2 4 3 2" xfId="32906"/>
    <cellStyle name="Calculation 2 2 2 3 2 2 4 4" xfId="19212"/>
    <cellStyle name="Calculation 2 2 2 3 2 2 4 4 2" xfId="40566"/>
    <cellStyle name="Calculation 2 2 2 3 2 2 4 5" xfId="27462"/>
    <cellStyle name="Calculation 2 2 2 3 2 2 5" xfId="4812"/>
    <cellStyle name="Calculation 2 2 2 3 2 2 5 2" xfId="12512"/>
    <cellStyle name="Calculation 2 2 2 3 2 2 5 2 2" xfId="33866"/>
    <cellStyle name="Calculation 2 2 2 3 2 2 5 3" xfId="20172"/>
    <cellStyle name="Calculation 2 2 2 3 2 2 5 3 2" xfId="41526"/>
    <cellStyle name="Calculation 2 2 2 3 2 2 6" xfId="8672"/>
    <cellStyle name="Calculation 2 2 2 3 2 2 6 2" xfId="30026"/>
    <cellStyle name="Calculation 2 2 2 3 2 2 7" xfId="16332"/>
    <cellStyle name="Calculation 2 2 2 3 2 2 7 2" xfId="37686"/>
    <cellStyle name="Calculation 2 2 2 3 2 2 8" xfId="24582"/>
    <cellStyle name="Calculation 2 2 2 3 2 3" xfId="1270"/>
    <cellStyle name="Calculation 2 2 2 3 2 3 2" xfId="2270"/>
    <cellStyle name="Calculation 2 2 2 3 2 3 2 2" xfId="6112"/>
    <cellStyle name="Calculation 2 2 2 3 2 3 2 2 2" xfId="13812"/>
    <cellStyle name="Calculation 2 2 2 3 2 3 2 2 2 2" xfId="35166"/>
    <cellStyle name="Calculation 2 2 2 3 2 3 2 2 3" xfId="21472"/>
    <cellStyle name="Calculation 2 2 2 3 2 3 2 2 3 2" xfId="42826"/>
    <cellStyle name="Calculation 2 2 2 3 2 3 2 3" xfId="9972"/>
    <cellStyle name="Calculation 2 2 2 3 2 3 2 3 2" xfId="31326"/>
    <cellStyle name="Calculation 2 2 2 3 2 3 2 4" xfId="17632"/>
    <cellStyle name="Calculation 2 2 2 3 2 3 2 4 2" xfId="38986"/>
    <cellStyle name="Calculation 2 2 2 3 2 3 2 5" xfId="25882"/>
    <cellStyle name="Calculation 2 2 2 3 2 3 3" xfId="3210"/>
    <cellStyle name="Calculation 2 2 2 3 2 3 3 2" xfId="7052"/>
    <cellStyle name="Calculation 2 2 2 3 2 3 3 2 2" xfId="14752"/>
    <cellStyle name="Calculation 2 2 2 3 2 3 3 2 2 2" xfId="36106"/>
    <cellStyle name="Calculation 2 2 2 3 2 3 3 2 3" xfId="22412"/>
    <cellStyle name="Calculation 2 2 2 3 2 3 3 2 3 2" xfId="43766"/>
    <cellStyle name="Calculation 2 2 2 3 2 3 3 3" xfId="10912"/>
    <cellStyle name="Calculation 2 2 2 3 2 3 3 3 2" xfId="32266"/>
    <cellStyle name="Calculation 2 2 2 3 2 3 3 4" xfId="18572"/>
    <cellStyle name="Calculation 2 2 2 3 2 3 3 4 2" xfId="39926"/>
    <cellStyle name="Calculation 2 2 2 3 2 3 3 5" xfId="26822"/>
    <cellStyle name="Calculation 2 2 2 3 2 3 4" xfId="4150"/>
    <cellStyle name="Calculation 2 2 2 3 2 3 4 2" xfId="7992"/>
    <cellStyle name="Calculation 2 2 2 3 2 3 4 2 2" xfId="15692"/>
    <cellStyle name="Calculation 2 2 2 3 2 3 4 2 2 2" xfId="37046"/>
    <cellStyle name="Calculation 2 2 2 3 2 3 4 2 3" xfId="23352"/>
    <cellStyle name="Calculation 2 2 2 3 2 3 4 2 3 2" xfId="44706"/>
    <cellStyle name="Calculation 2 2 2 3 2 3 4 3" xfId="11852"/>
    <cellStyle name="Calculation 2 2 2 3 2 3 4 3 2" xfId="33206"/>
    <cellStyle name="Calculation 2 2 2 3 2 3 4 4" xfId="19512"/>
    <cellStyle name="Calculation 2 2 2 3 2 3 4 4 2" xfId="40866"/>
    <cellStyle name="Calculation 2 2 2 3 2 3 4 5" xfId="27762"/>
    <cellStyle name="Calculation 2 2 2 3 2 3 5" xfId="5112"/>
    <cellStyle name="Calculation 2 2 2 3 2 3 5 2" xfId="12812"/>
    <cellStyle name="Calculation 2 2 2 3 2 3 5 2 2" xfId="34166"/>
    <cellStyle name="Calculation 2 2 2 3 2 3 5 3" xfId="20472"/>
    <cellStyle name="Calculation 2 2 2 3 2 3 5 3 2" xfId="41826"/>
    <cellStyle name="Calculation 2 2 2 3 2 3 6" xfId="8972"/>
    <cellStyle name="Calculation 2 2 2 3 2 3 6 2" xfId="30326"/>
    <cellStyle name="Calculation 2 2 2 3 2 3 7" xfId="16632"/>
    <cellStyle name="Calculation 2 2 2 3 2 3 7 2" xfId="37986"/>
    <cellStyle name="Calculation 2 2 2 3 2 3 8" xfId="24882"/>
    <cellStyle name="Calculation 2 2 2 3 2 4" xfId="1630"/>
    <cellStyle name="Calculation 2 2 2 3 2 4 2" xfId="5472"/>
    <cellStyle name="Calculation 2 2 2 3 2 4 2 2" xfId="13172"/>
    <cellStyle name="Calculation 2 2 2 3 2 4 2 2 2" xfId="34526"/>
    <cellStyle name="Calculation 2 2 2 3 2 4 2 3" xfId="20832"/>
    <cellStyle name="Calculation 2 2 2 3 2 4 2 3 2" xfId="42186"/>
    <cellStyle name="Calculation 2 2 2 3 2 4 3" xfId="9332"/>
    <cellStyle name="Calculation 2 2 2 3 2 4 3 2" xfId="30686"/>
    <cellStyle name="Calculation 2 2 2 3 2 4 4" xfId="16992"/>
    <cellStyle name="Calculation 2 2 2 3 2 4 4 2" xfId="38346"/>
    <cellStyle name="Calculation 2 2 2 3 2 4 5" xfId="25242"/>
    <cellStyle name="Calculation 2 2 2 3 2 5" xfId="2570"/>
    <cellStyle name="Calculation 2 2 2 3 2 5 2" xfId="6412"/>
    <cellStyle name="Calculation 2 2 2 3 2 5 2 2" xfId="14112"/>
    <cellStyle name="Calculation 2 2 2 3 2 5 2 2 2" xfId="35466"/>
    <cellStyle name="Calculation 2 2 2 3 2 5 2 3" xfId="21772"/>
    <cellStyle name="Calculation 2 2 2 3 2 5 2 3 2" xfId="43126"/>
    <cellStyle name="Calculation 2 2 2 3 2 5 3" xfId="10272"/>
    <cellStyle name="Calculation 2 2 2 3 2 5 3 2" xfId="31626"/>
    <cellStyle name="Calculation 2 2 2 3 2 5 4" xfId="17932"/>
    <cellStyle name="Calculation 2 2 2 3 2 5 4 2" xfId="39286"/>
    <cellStyle name="Calculation 2 2 2 3 2 5 5" xfId="26182"/>
    <cellStyle name="Calculation 2 2 2 3 2 6" xfId="3510"/>
    <cellStyle name="Calculation 2 2 2 3 2 6 2" xfId="7352"/>
    <cellStyle name="Calculation 2 2 2 3 2 6 2 2" xfId="15052"/>
    <cellStyle name="Calculation 2 2 2 3 2 6 2 2 2" xfId="36406"/>
    <cellStyle name="Calculation 2 2 2 3 2 6 2 3" xfId="22712"/>
    <cellStyle name="Calculation 2 2 2 3 2 6 2 3 2" xfId="44066"/>
    <cellStyle name="Calculation 2 2 2 3 2 6 3" xfId="11212"/>
    <cellStyle name="Calculation 2 2 2 3 2 6 3 2" xfId="32566"/>
    <cellStyle name="Calculation 2 2 2 3 2 6 4" xfId="18872"/>
    <cellStyle name="Calculation 2 2 2 3 2 6 4 2" xfId="40226"/>
    <cellStyle name="Calculation 2 2 2 3 2 6 5" xfId="27122"/>
    <cellStyle name="Calculation 2 2 2 3 2 7" xfId="4472"/>
    <cellStyle name="Calculation 2 2 2 3 2 7 2" xfId="12172"/>
    <cellStyle name="Calculation 2 2 2 3 2 7 2 2" xfId="33526"/>
    <cellStyle name="Calculation 2 2 2 3 2 7 3" xfId="19832"/>
    <cellStyle name="Calculation 2 2 2 3 2 7 3 2" xfId="41186"/>
    <cellStyle name="Calculation 2 2 2 3 2 8" xfId="8332"/>
    <cellStyle name="Calculation 2 2 2 3 2 8 2" xfId="29686"/>
    <cellStyle name="Calculation 2 2 2 3 2 9" xfId="15992"/>
    <cellStyle name="Calculation 2 2 2 3 2 9 2" xfId="37346"/>
    <cellStyle name="Calculation 2 2 2 3 3" xfId="810"/>
    <cellStyle name="Calculation 2 2 2 3 3 2" xfId="1810"/>
    <cellStyle name="Calculation 2 2 2 3 3 2 2" xfId="5652"/>
    <cellStyle name="Calculation 2 2 2 3 3 2 2 2" xfId="13352"/>
    <cellStyle name="Calculation 2 2 2 3 3 2 2 2 2" xfId="34706"/>
    <cellStyle name="Calculation 2 2 2 3 3 2 2 3" xfId="21012"/>
    <cellStyle name="Calculation 2 2 2 3 3 2 2 3 2" xfId="42366"/>
    <cellStyle name="Calculation 2 2 2 3 3 2 3" xfId="9512"/>
    <cellStyle name="Calculation 2 2 2 3 3 2 3 2" xfId="30866"/>
    <cellStyle name="Calculation 2 2 2 3 3 2 4" xfId="17172"/>
    <cellStyle name="Calculation 2 2 2 3 3 2 4 2" xfId="38526"/>
    <cellStyle name="Calculation 2 2 2 3 3 2 5" xfId="25422"/>
    <cellStyle name="Calculation 2 2 2 3 3 3" xfId="2750"/>
    <cellStyle name="Calculation 2 2 2 3 3 3 2" xfId="6592"/>
    <cellStyle name="Calculation 2 2 2 3 3 3 2 2" xfId="14292"/>
    <cellStyle name="Calculation 2 2 2 3 3 3 2 2 2" xfId="35646"/>
    <cellStyle name="Calculation 2 2 2 3 3 3 2 3" xfId="21952"/>
    <cellStyle name="Calculation 2 2 2 3 3 3 2 3 2" xfId="43306"/>
    <cellStyle name="Calculation 2 2 2 3 3 3 3" xfId="10452"/>
    <cellStyle name="Calculation 2 2 2 3 3 3 3 2" xfId="31806"/>
    <cellStyle name="Calculation 2 2 2 3 3 3 4" xfId="18112"/>
    <cellStyle name="Calculation 2 2 2 3 3 3 4 2" xfId="39466"/>
    <cellStyle name="Calculation 2 2 2 3 3 3 5" xfId="26362"/>
    <cellStyle name="Calculation 2 2 2 3 3 4" xfId="3690"/>
    <cellStyle name="Calculation 2 2 2 3 3 4 2" xfId="7532"/>
    <cellStyle name="Calculation 2 2 2 3 3 4 2 2" xfId="15232"/>
    <cellStyle name="Calculation 2 2 2 3 3 4 2 2 2" xfId="36586"/>
    <cellStyle name="Calculation 2 2 2 3 3 4 2 3" xfId="22892"/>
    <cellStyle name="Calculation 2 2 2 3 3 4 2 3 2" xfId="44246"/>
    <cellStyle name="Calculation 2 2 2 3 3 4 3" xfId="11392"/>
    <cellStyle name="Calculation 2 2 2 3 3 4 3 2" xfId="32746"/>
    <cellStyle name="Calculation 2 2 2 3 3 4 4" xfId="19052"/>
    <cellStyle name="Calculation 2 2 2 3 3 4 4 2" xfId="40406"/>
    <cellStyle name="Calculation 2 2 2 3 3 4 5" xfId="27302"/>
    <cellStyle name="Calculation 2 2 2 3 3 5" xfId="4652"/>
    <cellStyle name="Calculation 2 2 2 3 3 5 2" xfId="12352"/>
    <cellStyle name="Calculation 2 2 2 3 3 5 2 2" xfId="33706"/>
    <cellStyle name="Calculation 2 2 2 3 3 5 3" xfId="20012"/>
    <cellStyle name="Calculation 2 2 2 3 3 5 3 2" xfId="41366"/>
    <cellStyle name="Calculation 2 2 2 3 3 6" xfId="8512"/>
    <cellStyle name="Calculation 2 2 2 3 3 6 2" xfId="29866"/>
    <cellStyle name="Calculation 2 2 2 3 3 7" xfId="16172"/>
    <cellStyle name="Calculation 2 2 2 3 3 7 2" xfId="37526"/>
    <cellStyle name="Calculation 2 2 2 3 3 8" xfId="24422"/>
    <cellStyle name="Calculation 2 2 2 3 4" xfId="1110"/>
    <cellStyle name="Calculation 2 2 2 3 4 2" xfId="2110"/>
    <cellStyle name="Calculation 2 2 2 3 4 2 2" xfId="5952"/>
    <cellStyle name="Calculation 2 2 2 3 4 2 2 2" xfId="13652"/>
    <cellStyle name="Calculation 2 2 2 3 4 2 2 2 2" xfId="35006"/>
    <cellStyle name="Calculation 2 2 2 3 4 2 2 3" xfId="21312"/>
    <cellStyle name="Calculation 2 2 2 3 4 2 2 3 2" xfId="42666"/>
    <cellStyle name="Calculation 2 2 2 3 4 2 3" xfId="9812"/>
    <cellStyle name="Calculation 2 2 2 3 4 2 3 2" xfId="31166"/>
    <cellStyle name="Calculation 2 2 2 3 4 2 4" xfId="17472"/>
    <cellStyle name="Calculation 2 2 2 3 4 2 4 2" xfId="38826"/>
    <cellStyle name="Calculation 2 2 2 3 4 2 5" xfId="25722"/>
    <cellStyle name="Calculation 2 2 2 3 4 3" xfId="3050"/>
    <cellStyle name="Calculation 2 2 2 3 4 3 2" xfId="6892"/>
    <cellStyle name="Calculation 2 2 2 3 4 3 2 2" xfId="14592"/>
    <cellStyle name="Calculation 2 2 2 3 4 3 2 2 2" xfId="35946"/>
    <cellStyle name="Calculation 2 2 2 3 4 3 2 3" xfId="22252"/>
    <cellStyle name="Calculation 2 2 2 3 4 3 2 3 2" xfId="43606"/>
    <cellStyle name="Calculation 2 2 2 3 4 3 3" xfId="10752"/>
    <cellStyle name="Calculation 2 2 2 3 4 3 3 2" xfId="32106"/>
    <cellStyle name="Calculation 2 2 2 3 4 3 4" xfId="18412"/>
    <cellStyle name="Calculation 2 2 2 3 4 3 4 2" xfId="39766"/>
    <cellStyle name="Calculation 2 2 2 3 4 3 5" xfId="26662"/>
    <cellStyle name="Calculation 2 2 2 3 4 4" xfId="3990"/>
    <cellStyle name="Calculation 2 2 2 3 4 4 2" xfId="7832"/>
    <cellStyle name="Calculation 2 2 2 3 4 4 2 2" xfId="15532"/>
    <cellStyle name="Calculation 2 2 2 3 4 4 2 2 2" xfId="36886"/>
    <cellStyle name="Calculation 2 2 2 3 4 4 2 3" xfId="23192"/>
    <cellStyle name="Calculation 2 2 2 3 4 4 2 3 2" xfId="44546"/>
    <cellStyle name="Calculation 2 2 2 3 4 4 3" xfId="11692"/>
    <cellStyle name="Calculation 2 2 2 3 4 4 3 2" xfId="33046"/>
    <cellStyle name="Calculation 2 2 2 3 4 4 4" xfId="19352"/>
    <cellStyle name="Calculation 2 2 2 3 4 4 4 2" xfId="40706"/>
    <cellStyle name="Calculation 2 2 2 3 4 4 5" xfId="27602"/>
    <cellStyle name="Calculation 2 2 2 3 4 5" xfId="4952"/>
    <cellStyle name="Calculation 2 2 2 3 4 5 2" xfId="12652"/>
    <cellStyle name="Calculation 2 2 2 3 4 5 2 2" xfId="34006"/>
    <cellStyle name="Calculation 2 2 2 3 4 5 3" xfId="20312"/>
    <cellStyle name="Calculation 2 2 2 3 4 5 3 2" xfId="41666"/>
    <cellStyle name="Calculation 2 2 2 3 4 6" xfId="8812"/>
    <cellStyle name="Calculation 2 2 2 3 4 6 2" xfId="30166"/>
    <cellStyle name="Calculation 2 2 2 3 4 7" xfId="16472"/>
    <cellStyle name="Calculation 2 2 2 3 4 7 2" xfId="37826"/>
    <cellStyle name="Calculation 2 2 2 3 4 8" xfId="24722"/>
    <cellStyle name="Calculation 2 2 2 3 5" xfId="1470"/>
    <cellStyle name="Calculation 2 2 2 3 5 2" xfId="5312"/>
    <cellStyle name="Calculation 2 2 2 3 5 2 2" xfId="13012"/>
    <cellStyle name="Calculation 2 2 2 3 5 2 2 2" xfId="34366"/>
    <cellStyle name="Calculation 2 2 2 3 5 2 3" xfId="20672"/>
    <cellStyle name="Calculation 2 2 2 3 5 2 3 2" xfId="42026"/>
    <cellStyle name="Calculation 2 2 2 3 5 3" xfId="9172"/>
    <cellStyle name="Calculation 2 2 2 3 5 3 2" xfId="30526"/>
    <cellStyle name="Calculation 2 2 2 3 5 4" xfId="16832"/>
    <cellStyle name="Calculation 2 2 2 3 5 4 2" xfId="38186"/>
    <cellStyle name="Calculation 2 2 2 3 5 5" xfId="25082"/>
    <cellStyle name="Calculation 2 2 2 3 6" xfId="2410"/>
    <cellStyle name="Calculation 2 2 2 3 6 2" xfId="6252"/>
    <cellStyle name="Calculation 2 2 2 3 6 2 2" xfId="13952"/>
    <cellStyle name="Calculation 2 2 2 3 6 2 2 2" xfId="35306"/>
    <cellStyle name="Calculation 2 2 2 3 6 2 3" xfId="21612"/>
    <cellStyle name="Calculation 2 2 2 3 6 2 3 2" xfId="42966"/>
    <cellStyle name="Calculation 2 2 2 3 6 3" xfId="10112"/>
    <cellStyle name="Calculation 2 2 2 3 6 3 2" xfId="31466"/>
    <cellStyle name="Calculation 2 2 2 3 6 4" xfId="17772"/>
    <cellStyle name="Calculation 2 2 2 3 6 4 2" xfId="39126"/>
    <cellStyle name="Calculation 2 2 2 3 6 5" xfId="26022"/>
    <cellStyle name="Calculation 2 2 2 3 7" xfId="3350"/>
    <cellStyle name="Calculation 2 2 2 3 7 2" xfId="7192"/>
    <cellStyle name="Calculation 2 2 2 3 7 2 2" xfId="14892"/>
    <cellStyle name="Calculation 2 2 2 3 7 2 2 2" xfId="36246"/>
    <cellStyle name="Calculation 2 2 2 3 7 2 3" xfId="22552"/>
    <cellStyle name="Calculation 2 2 2 3 7 2 3 2" xfId="43906"/>
    <cellStyle name="Calculation 2 2 2 3 7 3" xfId="11052"/>
    <cellStyle name="Calculation 2 2 2 3 7 3 2" xfId="32406"/>
    <cellStyle name="Calculation 2 2 2 3 7 4" xfId="18712"/>
    <cellStyle name="Calculation 2 2 2 3 7 4 2" xfId="40066"/>
    <cellStyle name="Calculation 2 2 2 3 7 5" xfId="26962"/>
    <cellStyle name="Calculation 2 2 2 3 8" xfId="4312"/>
    <cellStyle name="Calculation 2 2 2 3 8 2" xfId="12012"/>
    <cellStyle name="Calculation 2 2 2 3 8 2 2" xfId="33366"/>
    <cellStyle name="Calculation 2 2 2 3 8 3" xfId="19672"/>
    <cellStyle name="Calculation 2 2 2 3 8 3 2" xfId="41026"/>
    <cellStyle name="Calculation 2 2 2 3 9" xfId="8172"/>
    <cellStyle name="Calculation 2 2 2 3 9 2" xfId="29526"/>
    <cellStyle name="Calculation 2 2 2 4" xfId="544"/>
    <cellStyle name="Calculation 2 2 2 4 10" xfId="24162"/>
    <cellStyle name="Calculation 2 2 2 4 2" xfId="890"/>
    <cellStyle name="Calculation 2 2 2 4 2 2" xfId="1890"/>
    <cellStyle name="Calculation 2 2 2 4 2 2 2" xfId="5732"/>
    <cellStyle name="Calculation 2 2 2 4 2 2 2 2" xfId="13432"/>
    <cellStyle name="Calculation 2 2 2 4 2 2 2 2 2" xfId="34786"/>
    <cellStyle name="Calculation 2 2 2 4 2 2 2 3" xfId="21092"/>
    <cellStyle name="Calculation 2 2 2 4 2 2 2 3 2" xfId="42446"/>
    <cellStyle name="Calculation 2 2 2 4 2 2 3" xfId="9592"/>
    <cellStyle name="Calculation 2 2 2 4 2 2 3 2" xfId="30946"/>
    <cellStyle name="Calculation 2 2 2 4 2 2 4" xfId="17252"/>
    <cellStyle name="Calculation 2 2 2 4 2 2 4 2" xfId="38606"/>
    <cellStyle name="Calculation 2 2 2 4 2 2 5" xfId="25502"/>
    <cellStyle name="Calculation 2 2 2 4 2 3" xfId="2830"/>
    <cellStyle name="Calculation 2 2 2 4 2 3 2" xfId="6672"/>
    <cellStyle name="Calculation 2 2 2 4 2 3 2 2" xfId="14372"/>
    <cellStyle name="Calculation 2 2 2 4 2 3 2 2 2" xfId="35726"/>
    <cellStyle name="Calculation 2 2 2 4 2 3 2 3" xfId="22032"/>
    <cellStyle name="Calculation 2 2 2 4 2 3 2 3 2" xfId="43386"/>
    <cellStyle name="Calculation 2 2 2 4 2 3 3" xfId="10532"/>
    <cellStyle name="Calculation 2 2 2 4 2 3 3 2" xfId="31886"/>
    <cellStyle name="Calculation 2 2 2 4 2 3 4" xfId="18192"/>
    <cellStyle name="Calculation 2 2 2 4 2 3 4 2" xfId="39546"/>
    <cellStyle name="Calculation 2 2 2 4 2 3 5" xfId="26442"/>
    <cellStyle name="Calculation 2 2 2 4 2 4" xfId="3770"/>
    <cellStyle name="Calculation 2 2 2 4 2 4 2" xfId="7612"/>
    <cellStyle name="Calculation 2 2 2 4 2 4 2 2" xfId="15312"/>
    <cellStyle name="Calculation 2 2 2 4 2 4 2 2 2" xfId="36666"/>
    <cellStyle name="Calculation 2 2 2 4 2 4 2 3" xfId="22972"/>
    <cellStyle name="Calculation 2 2 2 4 2 4 2 3 2" xfId="44326"/>
    <cellStyle name="Calculation 2 2 2 4 2 4 3" xfId="11472"/>
    <cellStyle name="Calculation 2 2 2 4 2 4 3 2" xfId="32826"/>
    <cellStyle name="Calculation 2 2 2 4 2 4 4" xfId="19132"/>
    <cellStyle name="Calculation 2 2 2 4 2 4 4 2" xfId="40486"/>
    <cellStyle name="Calculation 2 2 2 4 2 4 5" xfId="27382"/>
    <cellStyle name="Calculation 2 2 2 4 2 5" xfId="4732"/>
    <cellStyle name="Calculation 2 2 2 4 2 5 2" xfId="12432"/>
    <cellStyle name="Calculation 2 2 2 4 2 5 2 2" xfId="33786"/>
    <cellStyle name="Calculation 2 2 2 4 2 5 3" xfId="20092"/>
    <cellStyle name="Calculation 2 2 2 4 2 5 3 2" xfId="41446"/>
    <cellStyle name="Calculation 2 2 2 4 2 6" xfId="8592"/>
    <cellStyle name="Calculation 2 2 2 4 2 6 2" xfId="29946"/>
    <cellStyle name="Calculation 2 2 2 4 2 7" xfId="16252"/>
    <cellStyle name="Calculation 2 2 2 4 2 7 2" xfId="37606"/>
    <cellStyle name="Calculation 2 2 2 4 2 8" xfId="24502"/>
    <cellStyle name="Calculation 2 2 2 4 3" xfId="1190"/>
    <cellStyle name="Calculation 2 2 2 4 3 2" xfId="2190"/>
    <cellStyle name="Calculation 2 2 2 4 3 2 2" xfId="6032"/>
    <cellStyle name="Calculation 2 2 2 4 3 2 2 2" xfId="13732"/>
    <cellStyle name="Calculation 2 2 2 4 3 2 2 2 2" xfId="35086"/>
    <cellStyle name="Calculation 2 2 2 4 3 2 2 3" xfId="21392"/>
    <cellStyle name="Calculation 2 2 2 4 3 2 2 3 2" xfId="42746"/>
    <cellStyle name="Calculation 2 2 2 4 3 2 3" xfId="9892"/>
    <cellStyle name="Calculation 2 2 2 4 3 2 3 2" xfId="31246"/>
    <cellStyle name="Calculation 2 2 2 4 3 2 4" xfId="17552"/>
    <cellStyle name="Calculation 2 2 2 4 3 2 4 2" xfId="38906"/>
    <cellStyle name="Calculation 2 2 2 4 3 2 5" xfId="25802"/>
    <cellStyle name="Calculation 2 2 2 4 3 3" xfId="3130"/>
    <cellStyle name="Calculation 2 2 2 4 3 3 2" xfId="6972"/>
    <cellStyle name="Calculation 2 2 2 4 3 3 2 2" xfId="14672"/>
    <cellStyle name="Calculation 2 2 2 4 3 3 2 2 2" xfId="36026"/>
    <cellStyle name="Calculation 2 2 2 4 3 3 2 3" xfId="22332"/>
    <cellStyle name="Calculation 2 2 2 4 3 3 2 3 2" xfId="43686"/>
    <cellStyle name="Calculation 2 2 2 4 3 3 3" xfId="10832"/>
    <cellStyle name="Calculation 2 2 2 4 3 3 3 2" xfId="32186"/>
    <cellStyle name="Calculation 2 2 2 4 3 3 4" xfId="18492"/>
    <cellStyle name="Calculation 2 2 2 4 3 3 4 2" xfId="39846"/>
    <cellStyle name="Calculation 2 2 2 4 3 3 5" xfId="26742"/>
    <cellStyle name="Calculation 2 2 2 4 3 4" xfId="4070"/>
    <cellStyle name="Calculation 2 2 2 4 3 4 2" xfId="7912"/>
    <cellStyle name="Calculation 2 2 2 4 3 4 2 2" xfId="15612"/>
    <cellStyle name="Calculation 2 2 2 4 3 4 2 2 2" xfId="36966"/>
    <cellStyle name="Calculation 2 2 2 4 3 4 2 3" xfId="23272"/>
    <cellStyle name="Calculation 2 2 2 4 3 4 2 3 2" xfId="44626"/>
    <cellStyle name="Calculation 2 2 2 4 3 4 3" xfId="11772"/>
    <cellStyle name="Calculation 2 2 2 4 3 4 3 2" xfId="33126"/>
    <cellStyle name="Calculation 2 2 2 4 3 4 4" xfId="19432"/>
    <cellStyle name="Calculation 2 2 2 4 3 4 4 2" xfId="40786"/>
    <cellStyle name="Calculation 2 2 2 4 3 4 5" xfId="27682"/>
    <cellStyle name="Calculation 2 2 2 4 3 5" xfId="5032"/>
    <cellStyle name="Calculation 2 2 2 4 3 5 2" xfId="12732"/>
    <cellStyle name="Calculation 2 2 2 4 3 5 2 2" xfId="34086"/>
    <cellStyle name="Calculation 2 2 2 4 3 5 3" xfId="20392"/>
    <cellStyle name="Calculation 2 2 2 4 3 5 3 2" xfId="41746"/>
    <cellStyle name="Calculation 2 2 2 4 3 6" xfId="8892"/>
    <cellStyle name="Calculation 2 2 2 4 3 6 2" xfId="30246"/>
    <cellStyle name="Calculation 2 2 2 4 3 7" xfId="16552"/>
    <cellStyle name="Calculation 2 2 2 4 3 7 2" xfId="37906"/>
    <cellStyle name="Calculation 2 2 2 4 3 8" xfId="24802"/>
    <cellStyle name="Calculation 2 2 2 4 4" xfId="1550"/>
    <cellStyle name="Calculation 2 2 2 4 4 2" xfId="5392"/>
    <cellStyle name="Calculation 2 2 2 4 4 2 2" xfId="13092"/>
    <cellStyle name="Calculation 2 2 2 4 4 2 2 2" xfId="34446"/>
    <cellStyle name="Calculation 2 2 2 4 4 2 3" xfId="20752"/>
    <cellStyle name="Calculation 2 2 2 4 4 2 3 2" xfId="42106"/>
    <cellStyle name="Calculation 2 2 2 4 4 3" xfId="9252"/>
    <cellStyle name="Calculation 2 2 2 4 4 3 2" xfId="30606"/>
    <cellStyle name="Calculation 2 2 2 4 4 4" xfId="16912"/>
    <cellStyle name="Calculation 2 2 2 4 4 4 2" xfId="38266"/>
    <cellStyle name="Calculation 2 2 2 4 4 5" xfId="25162"/>
    <cellStyle name="Calculation 2 2 2 4 5" xfId="2490"/>
    <cellStyle name="Calculation 2 2 2 4 5 2" xfId="6332"/>
    <cellStyle name="Calculation 2 2 2 4 5 2 2" xfId="14032"/>
    <cellStyle name="Calculation 2 2 2 4 5 2 2 2" xfId="35386"/>
    <cellStyle name="Calculation 2 2 2 4 5 2 3" xfId="21692"/>
    <cellStyle name="Calculation 2 2 2 4 5 2 3 2" xfId="43046"/>
    <cellStyle name="Calculation 2 2 2 4 5 3" xfId="10192"/>
    <cellStyle name="Calculation 2 2 2 4 5 3 2" xfId="31546"/>
    <cellStyle name="Calculation 2 2 2 4 5 4" xfId="17852"/>
    <cellStyle name="Calculation 2 2 2 4 5 4 2" xfId="39206"/>
    <cellStyle name="Calculation 2 2 2 4 5 5" xfId="26102"/>
    <cellStyle name="Calculation 2 2 2 4 6" xfId="3430"/>
    <cellStyle name="Calculation 2 2 2 4 6 2" xfId="7272"/>
    <cellStyle name="Calculation 2 2 2 4 6 2 2" xfId="14972"/>
    <cellStyle name="Calculation 2 2 2 4 6 2 2 2" xfId="36326"/>
    <cellStyle name="Calculation 2 2 2 4 6 2 3" xfId="22632"/>
    <cellStyle name="Calculation 2 2 2 4 6 2 3 2" xfId="43986"/>
    <cellStyle name="Calculation 2 2 2 4 6 3" xfId="11132"/>
    <cellStyle name="Calculation 2 2 2 4 6 3 2" xfId="32486"/>
    <cellStyle name="Calculation 2 2 2 4 6 4" xfId="18792"/>
    <cellStyle name="Calculation 2 2 2 4 6 4 2" xfId="40146"/>
    <cellStyle name="Calculation 2 2 2 4 6 5" xfId="27042"/>
    <cellStyle name="Calculation 2 2 2 4 7" xfId="4392"/>
    <cellStyle name="Calculation 2 2 2 4 7 2" xfId="12092"/>
    <cellStyle name="Calculation 2 2 2 4 7 2 2" xfId="33446"/>
    <cellStyle name="Calculation 2 2 2 4 7 3" xfId="19752"/>
    <cellStyle name="Calculation 2 2 2 4 7 3 2" xfId="41106"/>
    <cellStyle name="Calculation 2 2 2 4 8" xfId="8252"/>
    <cellStyle name="Calculation 2 2 2 4 8 2" xfId="29606"/>
    <cellStyle name="Calculation 2 2 2 4 9" xfId="15912"/>
    <cellStyle name="Calculation 2 2 2 4 9 2" xfId="37266"/>
    <cellStyle name="Calculation 2 2 2 5" xfId="730"/>
    <cellStyle name="Calculation 2 2 2 5 2" xfId="1730"/>
    <cellStyle name="Calculation 2 2 2 5 2 2" xfId="5572"/>
    <cellStyle name="Calculation 2 2 2 5 2 2 2" xfId="13272"/>
    <cellStyle name="Calculation 2 2 2 5 2 2 2 2" xfId="34626"/>
    <cellStyle name="Calculation 2 2 2 5 2 2 3" xfId="20932"/>
    <cellStyle name="Calculation 2 2 2 5 2 2 3 2" xfId="42286"/>
    <cellStyle name="Calculation 2 2 2 5 2 3" xfId="9432"/>
    <cellStyle name="Calculation 2 2 2 5 2 3 2" xfId="30786"/>
    <cellStyle name="Calculation 2 2 2 5 2 4" xfId="17092"/>
    <cellStyle name="Calculation 2 2 2 5 2 4 2" xfId="38446"/>
    <cellStyle name="Calculation 2 2 2 5 2 5" xfId="25342"/>
    <cellStyle name="Calculation 2 2 2 5 3" xfId="2670"/>
    <cellStyle name="Calculation 2 2 2 5 3 2" xfId="6512"/>
    <cellStyle name="Calculation 2 2 2 5 3 2 2" xfId="14212"/>
    <cellStyle name="Calculation 2 2 2 5 3 2 2 2" xfId="35566"/>
    <cellStyle name="Calculation 2 2 2 5 3 2 3" xfId="21872"/>
    <cellStyle name="Calculation 2 2 2 5 3 2 3 2" xfId="43226"/>
    <cellStyle name="Calculation 2 2 2 5 3 3" xfId="10372"/>
    <cellStyle name="Calculation 2 2 2 5 3 3 2" xfId="31726"/>
    <cellStyle name="Calculation 2 2 2 5 3 4" xfId="18032"/>
    <cellStyle name="Calculation 2 2 2 5 3 4 2" xfId="39386"/>
    <cellStyle name="Calculation 2 2 2 5 3 5" xfId="26282"/>
    <cellStyle name="Calculation 2 2 2 5 4" xfId="3610"/>
    <cellStyle name="Calculation 2 2 2 5 4 2" xfId="7452"/>
    <cellStyle name="Calculation 2 2 2 5 4 2 2" xfId="15152"/>
    <cellStyle name="Calculation 2 2 2 5 4 2 2 2" xfId="36506"/>
    <cellStyle name="Calculation 2 2 2 5 4 2 3" xfId="22812"/>
    <cellStyle name="Calculation 2 2 2 5 4 2 3 2" xfId="44166"/>
    <cellStyle name="Calculation 2 2 2 5 4 3" xfId="11312"/>
    <cellStyle name="Calculation 2 2 2 5 4 3 2" xfId="32666"/>
    <cellStyle name="Calculation 2 2 2 5 4 4" xfId="18972"/>
    <cellStyle name="Calculation 2 2 2 5 4 4 2" xfId="40326"/>
    <cellStyle name="Calculation 2 2 2 5 4 5" xfId="27222"/>
    <cellStyle name="Calculation 2 2 2 5 5" xfId="4572"/>
    <cellStyle name="Calculation 2 2 2 5 5 2" xfId="12272"/>
    <cellStyle name="Calculation 2 2 2 5 5 2 2" xfId="33626"/>
    <cellStyle name="Calculation 2 2 2 5 5 3" xfId="19932"/>
    <cellStyle name="Calculation 2 2 2 5 5 3 2" xfId="41286"/>
    <cellStyle name="Calculation 2 2 2 5 6" xfId="8432"/>
    <cellStyle name="Calculation 2 2 2 5 6 2" xfId="29786"/>
    <cellStyle name="Calculation 2 2 2 5 7" xfId="16092"/>
    <cellStyle name="Calculation 2 2 2 5 7 2" xfId="37446"/>
    <cellStyle name="Calculation 2 2 2 5 8" xfId="24342"/>
    <cellStyle name="Calculation 2 2 2 6" xfId="1030"/>
    <cellStyle name="Calculation 2 2 2 6 2" xfId="2030"/>
    <cellStyle name="Calculation 2 2 2 6 2 2" xfId="5872"/>
    <cellStyle name="Calculation 2 2 2 6 2 2 2" xfId="13572"/>
    <cellStyle name="Calculation 2 2 2 6 2 2 2 2" xfId="34926"/>
    <cellStyle name="Calculation 2 2 2 6 2 2 3" xfId="21232"/>
    <cellStyle name="Calculation 2 2 2 6 2 2 3 2" xfId="42586"/>
    <cellStyle name="Calculation 2 2 2 6 2 3" xfId="9732"/>
    <cellStyle name="Calculation 2 2 2 6 2 3 2" xfId="31086"/>
    <cellStyle name="Calculation 2 2 2 6 2 4" xfId="17392"/>
    <cellStyle name="Calculation 2 2 2 6 2 4 2" xfId="38746"/>
    <cellStyle name="Calculation 2 2 2 6 2 5" xfId="25642"/>
    <cellStyle name="Calculation 2 2 2 6 3" xfId="2970"/>
    <cellStyle name="Calculation 2 2 2 6 3 2" xfId="6812"/>
    <cellStyle name="Calculation 2 2 2 6 3 2 2" xfId="14512"/>
    <cellStyle name="Calculation 2 2 2 6 3 2 2 2" xfId="35866"/>
    <cellStyle name="Calculation 2 2 2 6 3 2 3" xfId="22172"/>
    <cellStyle name="Calculation 2 2 2 6 3 2 3 2" xfId="43526"/>
    <cellStyle name="Calculation 2 2 2 6 3 3" xfId="10672"/>
    <cellStyle name="Calculation 2 2 2 6 3 3 2" xfId="32026"/>
    <cellStyle name="Calculation 2 2 2 6 3 4" xfId="18332"/>
    <cellStyle name="Calculation 2 2 2 6 3 4 2" xfId="39686"/>
    <cellStyle name="Calculation 2 2 2 6 3 5" xfId="26582"/>
    <cellStyle name="Calculation 2 2 2 6 4" xfId="3910"/>
    <cellStyle name="Calculation 2 2 2 6 4 2" xfId="7752"/>
    <cellStyle name="Calculation 2 2 2 6 4 2 2" xfId="15452"/>
    <cellStyle name="Calculation 2 2 2 6 4 2 2 2" xfId="36806"/>
    <cellStyle name="Calculation 2 2 2 6 4 2 3" xfId="23112"/>
    <cellStyle name="Calculation 2 2 2 6 4 2 3 2" xfId="44466"/>
    <cellStyle name="Calculation 2 2 2 6 4 3" xfId="11612"/>
    <cellStyle name="Calculation 2 2 2 6 4 3 2" xfId="32966"/>
    <cellStyle name="Calculation 2 2 2 6 4 4" xfId="19272"/>
    <cellStyle name="Calculation 2 2 2 6 4 4 2" xfId="40626"/>
    <cellStyle name="Calculation 2 2 2 6 4 5" xfId="27522"/>
    <cellStyle name="Calculation 2 2 2 6 5" xfId="4872"/>
    <cellStyle name="Calculation 2 2 2 6 5 2" xfId="12572"/>
    <cellStyle name="Calculation 2 2 2 6 5 2 2" xfId="33926"/>
    <cellStyle name="Calculation 2 2 2 6 5 3" xfId="20232"/>
    <cellStyle name="Calculation 2 2 2 6 5 3 2" xfId="41586"/>
    <cellStyle name="Calculation 2 2 2 6 6" xfId="8732"/>
    <cellStyle name="Calculation 2 2 2 6 6 2" xfId="30086"/>
    <cellStyle name="Calculation 2 2 2 6 7" xfId="16392"/>
    <cellStyle name="Calculation 2 2 2 6 7 2" xfId="37746"/>
    <cellStyle name="Calculation 2 2 2 6 8" xfId="24642"/>
    <cellStyle name="Calculation 2 2 2 7" xfId="1389"/>
    <cellStyle name="Calculation 2 2 2 7 2" xfId="5231"/>
    <cellStyle name="Calculation 2 2 2 7 2 2" xfId="12931"/>
    <cellStyle name="Calculation 2 2 2 7 2 2 2" xfId="34285"/>
    <cellStyle name="Calculation 2 2 2 7 2 3" xfId="20591"/>
    <cellStyle name="Calculation 2 2 2 7 2 3 2" xfId="41945"/>
    <cellStyle name="Calculation 2 2 2 7 3" xfId="9091"/>
    <cellStyle name="Calculation 2 2 2 7 3 2" xfId="30445"/>
    <cellStyle name="Calculation 2 2 2 7 4" xfId="16751"/>
    <cellStyle name="Calculation 2 2 2 7 4 2" xfId="38105"/>
    <cellStyle name="Calculation 2 2 2 7 5" xfId="25001"/>
    <cellStyle name="Calculation 2 2 2 8" xfId="2330"/>
    <cellStyle name="Calculation 2 2 2 8 2" xfId="6172"/>
    <cellStyle name="Calculation 2 2 2 8 2 2" xfId="13872"/>
    <cellStyle name="Calculation 2 2 2 8 2 2 2" xfId="35226"/>
    <cellStyle name="Calculation 2 2 2 8 2 3" xfId="21532"/>
    <cellStyle name="Calculation 2 2 2 8 2 3 2" xfId="42886"/>
    <cellStyle name="Calculation 2 2 2 8 3" xfId="10032"/>
    <cellStyle name="Calculation 2 2 2 8 3 2" xfId="31386"/>
    <cellStyle name="Calculation 2 2 2 8 4" xfId="17692"/>
    <cellStyle name="Calculation 2 2 2 8 4 2" xfId="39046"/>
    <cellStyle name="Calculation 2 2 2 8 5" xfId="25942"/>
    <cellStyle name="Calculation 2 2 2 9" xfId="3270"/>
    <cellStyle name="Calculation 2 2 2 9 2" xfId="7112"/>
    <cellStyle name="Calculation 2 2 2 9 2 2" xfId="14812"/>
    <cellStyle name="Calculation 2 2 2 9 2 2 2" xfId="36166"/>
    <cellStyle name="Calculation 2 2 2 9 2 3" xfId="22472"/>
    <cellStyle name="Calculation 2 2 2 9 2 3 2" xfId="43826"/>
    <cellStyle name="Calculation 2 2 2 9 3" xfId="10972"/>
    <cellStyle name="Calculation 2 2 2 9 3 2" xfId="32326"/>
    <cellStyle name="Calculation 2 2 2 9 4" xfId="18632"/>
    <cellStyle name="Calculation 2 2 2 9 4 2" xfId="39986"/>
    <cellStyle name="Calculation 2 2 2 9 5" xfId="26882"/>
    <cellStyle name="Calculation 2 2 3" xfId="396"/>
    <cellStyle name="Calculation 2 2 3 10" xfId="8112"/>
    <cellStyle name="Calculation 2 2 3 10 2" xfId="29466"/>
    <cellStyle name="Calculation 2 2 3 11" xfId="15772"/>
    <cellStyle name="Calculation 2 2 3 11 2" xfId="37126"/>
    <cellStyle name="Calculation 2 2 3 12" xfId="24022"/>
    <cellStyle name="Calculation 2 2 3 2" xfId="480"/>
    <cellStyle name="Calculation 2 2 3 2 10" xfId="15852"/>
    <cellStyle name="Calculation 2 2 3 2 10 2" xfId="37206"/>
    <cellStyle name="Calculation 2 2 3 2 11" xfId="24102"/>
    <cellStyle name="Calculation 2 2 3 2 2" xfId="648"/>
    <cellStyle name="Calculation 2 2 3 2 2 10" xfId="24262"/>
    <cellStyle name="Calculation 2 2 3 2 2 2" xfId="990"/>
    <cellStyle name="Calculation 2 2 3 2 2 2 2" xfId="1990"/>
    <cellStyle name="Calculation 2 2 3 2 2 2 2 2" xfId="5832"/>
    <cellStyle name="Calculation 2 2 3 2 2 2 2 2 2" xfId="13532"/>
    <cellStyle name="Calculation 2 2 3 2 2 2 2 2 2 2" xfId="34886"/>
    <cellStyle name="Calculation 2 2 3 2 2 2 2 2 3" xfId="21192"/>
    <cellStyle name="Calculation 2 2 3 2 2 2 2 2 3 2" xfId="42546"/>
    <cellStyle name="Calculation 2 2 3 2 2 2 2 3" xfId="9692"/>
    <cellStyle name="Calculation 2 2 3 2 2 2 2 3 2" xfId="31046"/>
    <cellStyle name="Calculation 2 2 3 2 2 2 2 4" xfId="17352"/>
    <cellStyle name="Calculation 2 2 3 2 2 2 2 4 2" xfId="38706"/>
    <cellStyle name="Calculation 2 2 3 2 2 2 2 5" xfId="25602"/>
    <cellStyle name="Calculation 2 2 3 2 2 2 3" xfId="2930"/>
    <cellStyle name="Calculation 2 2 3 2 2 2 3 2" xfId="6772"/>
    <cellStyle name="Calculation 2 2 3 2 2 2 3 2 2" xfId="14472"/>
    <cellStyle name="Calculation 2 2 3 2 2 2 3 2 2 2" xfId="35826"/>
    <cellStyle name="Calculation 2 2 3 2 2 2 3 2 3" xfId="22132"/>
    <cellStyle name="Calculation 2 2 3 2 2 2 3 2 3 2" xfId="43486"/>
    <cellStyle name="Calculation 2 2 3 2 2 2 3 3" xfId="10632"/>
    <cellStyle name="Calculation 2 2 3 2 2 2 3 3 2" xfId="31986"/>
    <cellStyle name="Calculation 2 2 3 2 2 2 3 4" xfId="18292"/>
    <cellStyle name="Calculation 2 2 3 2 2 2 3 4 2" xfId="39646"/>
    <cellStyle name="Calculation 2 2 3 2 2 2 3 5" xfId="26542"/>
    <cellStyle name="Calculation 2 2 3 2 2 2 4" xfId="3870"/>
    <cellStyle name="Calculation 2 2 3 2 2 2 4 2" xfId="7712"/>
    <cellStyle name="Calculation 2 2 3 2 2 2 4 2 2" xfId="15412"/>
    <cellStyle name="Calculation 2 2 3 2 2 2 4 2 2 2" xfId="36766"/>
    <cellStyle name="Calculation 2 2 3 2 2 2 4 2 3" xfId="23072"/>
    <cellStyle name="Calculation 2 2 3 2 2 2 4 2 3 2" xfId="44426"/>
    <cellStyle name="Calculation 2 2 3 2 2 2 4 3" xfId="11572"/>
    <cellStyle name="Calculation 2 2 3 2 2 2 4 3 2" xfId="32926"/>
    <cellStyle name="Calculation 2 2 3 2 2 2 4 4" xfId="19232"/>
    <cellStyle name="Calculation 2 2 3 2 2 2 4 4 2" xfId="40586"/>
    <cellStyle name="Calculation 2 2 3 2 2 2 4 5" xfId="27482"/>
    <cellStyle name="Calculation 2 2 3 2 2 2 5" xfId="4832"/>
    <cellStyle name="Calculation 2 2 3 2 2 2 5 2" xfId="12532"/>
    <cellStyle name="Calculation 2 2 3 2 2 2 5 2 2" xfId="33886"/>
    <cellStyle name="Calculation 2 2 3 2 2 2 5 3" xfId="20192"/>
    <cellStyle name="Calculation 2 2 3 2 2 2 5 3 2" xfId="41546"/>
    <cellStyle name="Calculation 2 2 3 2 2 2 6" xfId="8692"/>
    <cellStyle name="Calculation 2 2 3 2 2 2 6 2" xfId="30046"/>
    <cellStyle name="Calculation 2 2 3 2 2 2 7" xfId="16352"/>
    <cellStyle name="Calculation 2 2 3 2 2 2 7 2" xfId="37706"/>
    <cellStyle name="Calculation 2 2 3 2 2 2 8" xfId="24602"/>
    <cellStyle name="Calculation 2 2 3 2 2 3" xfId="1290"/>
    <cellStyle name="Calculation 2 2 3 2 2 3 2" xfId="2290"/>
    <cellStyle name="Calculation 2 2 3 2 2 3 2 2" xfId="6132"/>
    <cellStyle name="Calculation 2 2 3 2 2 3 2 2 2" xfId="13832"/>
    <cellStyle name="Calculation 2 2 3 2 2 3 2 2 2 2" xfId="35186"/>
    <cellStyle name="Calculation 2 2 3 2 2 3 2 2 3" xfId="21492"/>
    <cellStyle name="Calculation 2 2 3 2 2 3 2 2 3 2" xfId="42846"/>
    <cellStyle name="Calculation 2 2 3 2 2 3 2 3" xfId="9992"/>
    <cellStyle name="Calculation 2 2 3 2 2 3 2 3 2" xfId="31346"/>
    <cellStyle name="Calculation 2 2 3 2 2 3 2 4" xfId="17652"/>
    <cellStyle name="Calculation 2 2 3 2 2 3 2 4 2" xfId="39006"/>
    <cellStyle name="Calculation 2 2 3 2 2 3 2 5" xfId="25902"/>
    <cellStyle name="Calculation 2 2 3 2 2 3 3" xfId="3230"/>
    <cellStyle name="Calculation 2 2 3 2 2 3 3 2" xfId="7072"/>
    <cellStyle name="Calculation 2 2 3 2 2 3 3 2 2" xfId="14772"/>
    <cellStyle name="Calculation 2 2 3 2 2 3 3 2 2 2" xfId="36126"/>
    <cellStyle name="Calculation 2 2 3 2 2 3 3 2 3" xfId="22432"/>
    <cellStyle name="Calculation 2 2 3 2 2 3 3 2 3 2" xfId="43786"/>
    <cellStyle name="Calculation 2 2 3 2 2 3 3 3" xfId="10932"/>
    <cellStyle name="Calculation 2 2 3 2 2 3 3 3 2" xfId="32286"/>
    <cellStyle name="Calculation 2 2 3 2 2 3 3 4" xfId="18592"/>
    <cellStyle name="Calculation 2 2 3 2 2 3 3 4 2" xfId="39946"/>
    <cellStyle name="Calculation 2 2 3 2 2 3 3 5" xfId="26842"/>
    <cellStyle name="Calculation 2 2 3 2 2 3 4" xfId="4170"/>
    <cellStyle name="Calculation 2 2 3 2 2 3 4 2" xfId="8012"/>
    <cellStyle name="Calculation 2 2 3 2 2 3 4 2 2" xfId="15712"/>
    <cellStyle name="Calculation 2 2 3 2 2 3 4 2 2 2" xfId="37066"/>
    <cellStyle name="Calculation 2 2 3 2 2 3 4 2 3" xfId="23372"/>
    <cellStyle name="Calculation 2 2 3 2 2 3 4 2 3 2" xfId="44726"/>
    <cellStyle name="Calculation 2 2 3 2 2 3 4 3" xfId="11872"/>
    <cellStyle name="Calculation 2 2 3 2 2 3 4 3 2" xfId="33226"/>
    <cellStyle name="Calculation 2 2 3 2 2 3 4 4" xfId="19532"/>
    <cellStyle name="Calculation 2 2 3 2 2 3 4 4 2" xfId="40886"/>
    <cellStyle name="Calculation 2 2 3 2 2 3 4 5" xfId="27782"/>
    <cellStyle name="Calculation 2 2 3 2 2 3 5" xfId="5132"/>
    <cellStyle name="Calculation 2 2 3 2 2 3 5 2" xfId="12832"/>
    <cellStyle name="Calculation 2 2 3 2 2 3 5 2 2" xfId="34186"/>
    <cellStyle name="Calculation 2 2 3 2 2 3 5 3" xfId="20492"/>
    <cellStyle name="Calculation 2 2 3 2 2 3 5 3 2" xfId="41846"/>
    <cellStyle name="Calculation 2 2 3 2 2 3 6" xfId="8992"/>
    <cellStyle name="Calculation 2 2 3 2 2 3 6 2" xfId="30346"/>
    <cellStyle name="Calculation 2 2 3 2 2 3 7" xfId="16652"/>
    <cellStyle name="Calculation 2 2 3 2 2 3 7 2" xfId="38006"/>
    <cellStyle name="Calculation 2 2 3 2 2 3 8" xfId="24902"/>
    <cellStyle name="Calculation 2 2 3 2 2 4" xfId="1650"/>
    <cellStyle name="Calculation 2 2 3 2 2 4 2" xfId="5492"/>
    <cellStyle name="Calculation 2 2 3 2 2 4 2 2" xfId="13192"/>
    <cellStyle name="Calculation 2 2 3 2 2 4 2 2 2" xfId="34546"/>
    <cellStyle name="Calculation 2 2 3 2 2 4 2 3" xfId="20852"/>
    <cellStyle name="Calculation 2 2 3 2 2 4 2 3 2" xfId="42206"/>
    <cellStyle name="Calculation 2 2 3 2 2 4 3" xfId="9352"/>
    <cellStyle name="Calculation 2 2 3 2 2 4 3 2" xfId="30706"/>
    <cellStyle name="Calculation 2 2 3 2 2 4 4" xfId="17012"/>
    <cellStyle name="Calculation 2 2 3 2 2 4 4 2" xfId="38366"/>
    <cellStyle name="Calculation 2 2 3 2 2 4 5" xfId="25262"/>
    <cellStyle name="Calculation 2 2 3 2 2 5" xfId="2590"/>
    <cellStyle name="Calculation 2 2 3 2 2 5 2" xfId="6432"/>
    <cellStyle name="Calculation 2 2 3 2 2 5 2 2" xfId="14132"/>
    <cellStyle name="Calculation 2 2 3 2 2 5 2 2 2" xfId="35486"/>
    <cellStyle name="Calculation 2 2 3 2 2 5 2 3" xfId="21792"/>
    <cellStyle name="Calculation 2 2 3 2 2 5 2 3 2" xfId="43146"/>
    <cellStyle name="Calculation 2 2 3 2 2 5 3" xfId="10292"/>
    <cellStyle name="Calculation 2 2 3 2 2 5 3 2" xfId="31646"/>
    <cellStyle name="Calculation 2 2 3 2 2 5 4" xfId="17952"/>
    <cellStyle name="Calculation 2 2 3 2 2 5 4 2" xfId="39306"/>
    <cellStyle name="Calculation 2 2 3 2 2 5 5" xfId="26202"/>
    <cellStyle name="Calculation 2 2 3 2 2 6" xfId="3530"/>
    <cellStyle name="Calculation 2 2 3 2 2 6 2" xfId="7372"/>
    <cellStyle name="Calculation 2 2 3 2 2 6 2 2" xfId="15072"/>
    <cellStyle name="Calculation 2 2 3 2 2 6 2 2 2" xfId="36426"/>
    <cellStyle name="Calculation 2 2 3 2 2 6 2 3" xfId="22732"/>
    <cellStyle name="Calculation 2 2 3 2 2 6 2 3 2" xfId="44086"/>
    <cellStyle name="Calculation 2 2 3 2 2 6 3" xfId="11232"/>
    <cellStyle name="Calculation 2 2 3 2 2 6 3 2" xfId="32586"/>
    <cellStyle name="Calculation 2 2 3 2 2 6 4" xfId="18892"/>
    <cellStyle name="Calculation 2 2 3 2 2 6 4 2" xfId="40246"/>
    <cellStyle name="Calculation 2 2 3 2 2 6 5" xfId="27142"/>
    <cellStyle name="Calculation 2 2 3 2 2 7" xfId="4492"/>
    <cellStyle name="Calculation 2 2 3 2 2 7 2" xfId="12192"/>
    <cellStyle name="Calculation 2 2 3 2 2 7 2 2" xfId="33546"/>
    <cellStyle name="Calculation 2 2 3 2 2 7 3" xfId="19852"/>
    <cellStyle name="Calculation 2 2 3 2 2 7 3 2" xfId="41206"/>
    <cellStyle name="Calculation 2 2 3 2 2 8" xfId="8352"/>
    <cellStyle name="Calculation 2 2 3 2 2 8 2" xfId="29706"/>
    <cellStyle name="Calculation 2 2 3 2 2 9" xfId="16012"/>
    <cellStyle name="Calculation 2 2 3 2 2 9 2" xfId="37366"/>
    <cellStyle name="Calculation 2 2 3 2 3" xfId="830"/>
    <cellStyle name="Calculation 2 2 3 2 3 2" xfId="1830"/>
    <cellStyle name="Calculation 2 2 3 2 3 2 2" xfId="5672"/>
    <cellStyle name="Calculation 2 2 3 2 3 2 2 2" xfId="13372"/>
    <cellStyle name="Calculation 2 2 3 2 3 2 2 2 2" xfId="34726"/>
    <cellStyle name="Calculation 2 2 3 2 3 2 2 3" xfId="21032"/>
    <cellStyle name="Calculation 2 2 3 2 3 2 2 3 2" xfId="42386"/>
    <cellStyle name="Calculation 2 2 3 2 3 2 3" xfId="9532"/>
    <cellStyle name="Calculation 2 2 3 2 3 2 3 2" xfId="30886"/>
    <cellStyle name="Calculation 2 2 3 2 3 2 4" xfId="17192"/>
    <cellStyle name="Calculation 2 2 3 2 3 2 4 2" xfId="38546"/>
    <cellStyle name="Calculation 2 2 3 2 3 2 5" xfId="25442"/>
    <cellStyle name="Calculation 2 2 3 2 3 3" xfId="2770"/>
    <cellStyle name="Calculation 2 2 3 2 3 3 2" xfId="6612"/>
    <cellStyle name="Calculation 2 2 3 2 3 3 2 2" xfId="14312"/>
    <cellStyle name="Calculation 2 2 3 2 3 3 2 2 2" xfId="35666"/>
    <cellStyle name="Calculation 2 2 3 2 3 3 2 3" xfId="21972"/>
    <cellStyle name="Calculation 2 2 3 2 3 3 2 3 2" xfId="43326"/>
    <cellStyle name="Calculation 2 2 3 2 3 3 3" xfId="10472"/>
    <cellStyle name="Calculation 2 2 3 2 3 3 3 2" xfId="31826"/>
    <cellStyle name="Calculation 2 2 3 2 3 3 4" xfId="18132"/>
    <cellStyle name="Calculation 2 2 3 2 3 3 4 2" xfId="39486"/>
    <cellStyle name="Calculation 2 2 3 2 3 3 5" xfId="26382"/>
    <cellStyle name="Calculation 2 2 3 2 3 4" xfId="3710"/>
    <cellStyle name="Calculation 2 2 3 2 3 4 2" xfId="7552"/>
    <cellStyle name="Calculation 2 2 3 2 3 4 2 2" xfId="15252"/>
    <cellStyle name="Calculation 2 2 3 2 3 4 2 2 2" xfId="36606"/>
    <cellStyle name="Calculation 2 2 3 2 3 4 2 3" xfId="22912"/>
    <cellStyle name="Calculation 2 2 3 2 3 4 2 3 2" xfId="44266"/>
    <cellStyle name="Calculation 2 2 3 2 3 4 3" xfId="11412"/>
    <cellStyle name="Calculation 2 2 3 2 3 4 3 2" xfId="32766"/>
    <cellStyle name="Calculation 2 2 3 2 3 4 4" xfId="19072"/>
    <cellStyle name="Calculation 2 2 3 2 3 4 4 2" xfId="40426"/>
    <cellStyle name="Calculation 2 2 3 2 3 4 5" xfId="27322"/>
    <cellStyle name="Calculation 2 2 3 2 3 5" xfId="4672"/>
    <cellStyle name="Calculation 2 2 3 2 3 5 2" xfId="12372"/>
    <cellStyle name="Calculation 2 2 3 2 3 5 2 2" xfId="33726"/>
    <cellStyle name="Calculation 2 2 3 2 3 5 3" xfId="20032"/>
    <cellStyle name="Calculation 2 2 3 2 3 5 3 2" xfId="41386"/>
    <cellStyle name="Calculation 2 2 3 2 3 6" xfId="8532"/>
    <cellStyle name="Calculation 2 2 3 2 3 6 2" xfId="29886"/>
    <cellStyle name="Calculation 2 2 3 2 3 7" xfId="16192"/>
    <cellStyle name="Calculation 2 2 3 2 3 7 2" xfId="37546"/>
    <cellStyle name="Calculation 2 2 3 2 3 8" xfId="24442"/>
    <cellStyle name="Calculation 2 2 3 2 4" xfId="1130"/>
    <cellStyle name="Calculation 2 2 3 2 4 2" xfId="2130"/>
    <cellStyle name="Calculation 2 2 3 2 4 2 2" xfId="5972"/>
    <cellStyle name="Calculation 2 2 3 2 4 2 2 2" xfId="13672"/>
    <cellStyle name="Calculation 2 2 3 2 4 2 2 2 2" xfId="35026"/>
    <cellStyle name="Calculation 2 2 3 2 4 2 2 3" xfId="21332"/>
    <cellStyle name="Calculation 2 2 3 2 4 2 2 3 2" xfId="42686"/>
    <cellStyle name="Calculation 2 2 3 2 4 2 3" xfId="9832"/>
    <cellStyle name="Calculation 2 2 3 2 4 2 3 2" xfId="31186"/>
    <cellStyle name="Calculation 2 2 3 2 4 2 4" xfId="17492"/>
    <cellStyle name="Calculation 2 2 3 2 4 2 4 2" xfId="38846"/>
    <cellStyle name="Calculation 2 2 3 2 4 2 5" xfId="25742"/>
    <cellStyle name="Calculation 2 2 3 2 4 3" xfId="3070"/>
    <cellStyle name="Calculation 2 2 3 2 4 3 2" xfId="6912"/>
    <cellStyle name="Calculation 2 2 3 2 4 3 2 2" xfId="14612"/>
    <cellStyle name="Calculation 2 2 3 2 4 3 2 2 2" xfId="35966"/>
    <cellStyle name="Calculation 2 2 3 2 4 3 2 3" xfId="22272"/>
    <cellStyle name="Calculation 2 2 3 2 4 3 2 3 2" xfId="43626"/>
    <cellStyle name="Calculation 2 2 3 2 4 3 3" xfId="10772"/>
    <cellStyle name="Calculation 2 2 3 2 4 3 3 2" xfId="32126"/>
    <cellStyle name="Calculation 2 2 3 2 4 3 4" xfId="18432"/>
    <cellStyle name="Calculation 2 2 3 2 4 3 4 2" xfId="39786"/>
    <cellStyle name="Calculation 2 2 3 2 4 3 5" xfId="26682"/>
    <cellStyle name="Calculation 2 2 3 2 4 4" xfId="4010"/>
    <cellStyle name="Calculation 2 2 3 2 4 4 2" xfId="7852"/>
    <cellStyle name="Calculation 2 2 3 2 4 4 2 2" xfId="15552"/>
    <cellStyle name="Calculation 2 2 3 2 4 4 2 2 2" xfId="36906"/>
    <cellStyle name="Calculation 2 2 3 2 4 4 2 3" xfId="23212"/>
    <cellStyle name="Calculation 2 2 3 2 4 4 2 3 2" xfId="44566"/>
    <cellStyle name="Calculation 2 2 3 2 4 4 3" xfId="11712"/>
    <cellStyle name="Calculation 2 2 3 2 4 4 3 2" xfId="33066"/>
    <cellStyle name="Calculation 2 2 3 2 4 4 4" xfId="19372"/>
    <cellStyle name="Calculation 2 2 3 2 4 4 4 2" xfId="40726"/>
    <cellStyle name="Calculation 2 2 3 2 4 4 5" xfId="27622"/>
    <cellStyle name="Calculation 2 2 3 2 4 5" xfId="4972"/>
    <cellStyle name="Calculation 2 2 3 2 4 5 2" xfId="12672"/>
    <cellStyle name="Calculation 2 2 3 2 4 5 2 2" xfId="34026"/>
    <cellStyle name="Calculation 2 2 3 2 4 5 3" xfId="20332"/>
    <cellStyle name="Calculation 2 2 3 2 4 5 3 2" xfId="41686"/>
    <cellStyle name="Calculation 2 2 3 2 4 6" xfId="8832"/>
    <cellStyle name="Calculation 2 2 3 2 4 6 2" xfId="30186"/>
    <cellStyle name="Calculation 2 2 3 2 4 7" xfId="16492"/>
    <cellStyle name="Calculation 2 2 3 2 4 7 2" xfId="37846"/>
    <cellStyle name="Calculation 2 2 3 2 4 8" xfId="24742"/>
    <cellStyle name="Calculation 2 2 3 2 5" xfId="1490"/>
    <cellStyle name="Calculation 2 2 3 2 5 2" xfId="5332"/>
    <cellStyle name="Calculation 2 2 3 2 5 2 2" xfId="13032"/>
    <cellStyle name="Calculation 2 2 3 2 5 2 2 2" xfId="34386"/>
    <cellStyle name="Calculation 2 2 3 2 5 2 3" xfId="20692"/>
    <cellStyle name="Calculation 2 2 3 2 5 2 3 2" xfId="42046"/>
    <cellStyle name="Calculation 2 2 3 2 5 3" xfId="9192"/>
    <cellStyle name="Calculation 2 2 3 2 5 3 2" xfId="30546"/>
    <cellStyle name="Calculation 2 2 3 2 5 4" xfId="16852"/>
    <cellStyle name="Calculation 2 2 3 2 5 4 2" xfId="38206"/>
    <cellStyle name="Calculation 2 2 3 2 5 5" xfId="25102"/>
    <cellStyle name="Calculation 2 2 3 2 6" xfId="2430"/>
    <cellStyle name="Calculation 2 2 3 2 6 2" xfId="6272"/>
    <cellStyle name="Calculation 2 2 3 2 6 2 2" xfId="13972"/>
    <cellStyle name="Calculation 2 2 3 2 6 2 2 2" xfId="35326"/>
    <cellStyle name="Calculation 2 2 3 2 6 2 3" xfId="21632"/>
    <cellStyle name="Calculation 2 2 3 2 6 2 3 2" xfId="42986"/>
    <cellStyle name="Calculation 2 2 3 2 6 3" xfId="10132"/>
    <cellStyle name="Calculation 2 2 3 2 6 3 2" xfId="31486"/>
    <cellStyle name="Calculation 2 2 3 2 6 4" xfId="17792"/>
    <cellStyle name="Calculation 2 2 3 2 6 4 2" xfId="39146"/>
    <cellStyle name="Calculation 2 2 3 2 6 5" xfId="26042"/>
    <cellStyle name="Calculation 2 2 3 2 7" xfId="3370"/>
    <cellStyle name="Calculation 2 2 3 2 7 2" xfId="7212"/>
    <cellStyle name="Calculation 2 2 3 2 7 2 2" xfId="14912"/>
    <cellStyle name="Calculation 2 2 3 2 7 2 2 2" xfId="36266"/>
    <cellStyle name="Calculation 2 2 3 2 7 2 3" xfId="22572"/>
    <cellStyle name="Calculation 2 2 3 2 7 2 3 2" xfId="43926"/>
    <cellStyle name="Calculation 2 2 3 2 7 3" xfId="11072"/>
    <cellStyle name="Calculation 2 2 3 2 7 3 2" xfId="32426"/>
    <cellStyle name="Calculation 2 2 3 2 7 4" xfId="18732"/>
    <cellStyle name="Calculation 2 2 3 2 7 4 2" xfId="40086"/>
    <cellStyle name="Calculation 2 2 3 2 7 5" xfId="26982"/>
    <cellStyle name="Calculation 2 2 3 2 8" xfId="4332"/>
    <cellStyle name="Calculation 2 2 3 2 8 2" xfId="12032"/>
    <cellStyle name="Calculation 2 2 3 2 8 2 2" xfId="33386"/>
    <cellStyle name="Calculation 2 2 3 2 8 3" xfId="19692"/>
    <cellStyle name="Calculation 2 2 3 2 8 3 2" xfId="41046"/>
    <cellStyle name="Calculation 2 2 3 2 9" xfId="8192"/>
    <cellStyle name="Calculation 2 2 3 2 9 2" xfId="29546"/>
    <cellStyle name="Calculation 2 2 3 3" xfId="564"/>
    <cellStyle name="Calculation 2 2 3 3 10" xfId="24182"/>
    <cellStyle name="Calculation 2 2 3 3 2" xfId="910"/>
    <cellStyle name="Calculation 2 2 3 3 2 2" xfId="1910"/>
    <cellStyle name="Calculation 2 2 3 3 2 2 2" xfId="5752"/>
    <cellStyle name="Calculation 2 2 3 3 2 2 2 2" xfId="13452"/>
    <cellStyle name="Calculation 2 2 3 3 2 2 2 2 2" xfId="34806"/>
    <cellStyle name="Calculation 2 2 3 3 2 2 2 3" xfId="21112"/>
    <cellStyle name="Calculation 2 2 3 3 2 2 2 3 2" xfId="42466"/>
    <cellStyle name="Calculation 2 2 3 3 2 2 3" xfId="9612"/>
    <cellStyle name="Calculation 2 2 3 3 2 2 3 2" xfId="30966"/>
    <cellStyle name="Calculation 2 2 3 3 2 2 4" xfId="17272"/>
    <cellStyle name="Calculation 2 2 3 3 2 2 4 2" xfId="38626"/>
    <cellStyle name="Calculation 2 2 3 3 2 2 5" xfId="25522"/>
    <cellStyle name="Calculation 2 2 3 3 2 3" xfId="2850"/>
    <cellStyle name="Calculation 2 2 3 3 2 3 2" xfId="6692"/>
    <cellStyle name="Calculation 2 2 3 3 2 3 2 2" xfId="14392"/>
    <cellStyle name="Calculation 2 2 3 3 2 3 2 2 2" xfId="35746"/>
    <cellStyle name="Calculation 2 2 3 3 2 3 2 3" xfId="22052"/>
    <cellStyle name="Calculation 2 2 3 3 2 3 2 3 2" xfId="43406"/>
    <cellStyle name="Calculation 2 2 3 3 2 3 3" xfId="10552"/>
    <cellStyle name="Calculation 2 2 3 3 2 3 3 2" xfId="31906"/>
    <cellStyle name="Calculation 2 2 3 3 2 3 4" xfId="18212"/>
    <cellStyle name="Calculation 2 2 3 3 2 3 4 2" xfId="39566"/>
    <cellStyle name="Calculation 2 2 3 3 2 3 5" xfId="26462"/>
    <cellStyle name="Calculation 2 2 3 3 2 4" xfId="3790"/>
    <cellStyle name="Calculation 2 2 3 3 2 4 2" xfId="7632"/>
    <cellStyle name="Calculation 2 2 3 3 2 4 2 2" xfId="15332"/>
    <cellStyle name="Calculation 2 2 3 3 2 4 2 2 2" xfId="36686"/>
    <cellStyle name="Calculation 2 2 3 3 2 4 2 3" xfId="22992"/>
    <cellStyle name="Calculation 2 2 3 3 2 4 2 3 2" xfId="44346"/>
    <cellStyle name="Calculation 2 2 3 3 2 4 3" xfId="11492"/>
    <cellStyle name="Calculation 2 2 3 3 2 4 3 2" xfId="32846"/>
    <cellStyle name="Calculation 2 2 3 3 2 4 4" xfId="19152"/>
    <cellStyle name="Calculation 2 2 3 3 2 4 4 2" xfId="40506"/>
    <cellStyle name="Calculation 2 2 3 3 2 4 5" xfId="27402"/>
    <cellStyle name="Calculation 2 2 3 3 2 5" xfId="4752"/>
    <cellStyle name="Calculation 2 2 3 3 2 5 2" xfId="12452"/>
    <cellStyle name="Calculation 2 2 3 3 2 5 2 2" xfId="33806"/>
    <cellStyle name="Calculation 2 2 3 3 2 5 3" xfId="20112"/>
    <cellStyle name="Calculation 2 2 3 3 2 5 3 2" xfId="41466"/>
    <cellStyle name="Calculation 2 2 3 3 2 6" xfId="8612"/>
    <cellStyle name="Calculation 2 2 3 3 2 6 2" xfId="29966"/>
    <cellStyle name="Calculation 2 2 3 3 2 7" xfId="16272"/>
    <cellStyle name="Calculation 2 2 3 3 2 7 2" xfId="37626"/>
    <cellStyle name="Calculation 2 2 3 3 2 8" xfId="24522"/>
    <cellStyle name="Calculation 2 2 3 3 3" xfId="1210"/>
    <cellStyle name="Calculation 2 2 3 3 3 2" xfId="2210"/>
    <cellStyle name="Calculation 2 2 3 3 3 2 2" xfId="6052"/>
    <cellStyle name="Calculation 2 2 3 3 3 2 2 2" xfId="13752"/>
    <cellStyle name="Calculation 2 2 3 3 3 2 2 2 2" xfId="35106"/>
    <cellStyle name="Calculation 2 2 3 3 3 2 2 3" xfId="21412"/>
    <cellStyle name="Calculation 2 2 3 3 3 2 2 3 2" xfId="42766"/>
    <cellStyle name="Calculation 2 2 3 3 3 2 3" xfId="9912"/>
    <cellStyle name="Calculation 2 2 3 3 3 2 3 2" xfId="31266"/>
    <cellStyle name="Calculation 2 2 3 3 3 2 4" xfId="17572"/>
    <cellStyle name="Calculation 2 2 3 3 3 2 4 2" xfId="38926"/>
    <cellStyle name="Calculation 2 2 3 3 3 2 5" xfId="25822"/>
    <cellStyle name="Calculation 2 2 3 3 3 3" xfId="3150"/>
    <cellStyle name="Calculation 2 2 3 3 3 3 2" xfId="6992"/>
    <cellStyle name="Calculation 2 2 3 3 3 3 2 2" xfId="14692"/>
    <cellStyle name="Calculation 2 2 3 3 3 3 2 2 2" xfId="36046"/>
    <cellStyle name="Calculation 2 2 3 3 3 3 2 3" xfId="22352"/>
    <cellStyle name="Calculation 2 2 3 3 3 3 2 3 2" xfId="43706"/>
    <cellStyle name="Calculation 2 2 3 3 3 3 3" xfId="10852"/>
    <cellStyle name="Calculation 2 2 3 3 3 3 3 2" xfId="32206"/>
    <cellStyle name="Calculation 2 2 3 3 3 3 4" xfId="18512"/>
    <cellStyle name="Calculation 2 2 3 3 3 3 4 2" xfId="39866"/>
    <cellStyle name="Calculation 2 2 3 3 3 3 5" xfId="26762"/>
    <cellStyle name="Calculation 2 2 3 3 3 4" xfId="4090"/>
    <cellStyle name="Calculation 2 2 3 3 3 4 2" xfId="7932"/>
    <cellStyle name="Calculation 2 2 3 3 3 4 2 2" xfId="15632"/>
    <cellStyle name="Calculation 2 2 3 3 3 4 2 2 2" xfId="36986"/>
    <cellStyle name="Calculation 2 2 3 3 3 4 2 3" xfId="23292"/>
    <cellStyle name="Calculation 2 2 3 3 3 4 2 3 2" xfId="44646"/>
    <cellStyle name="Calculation 2 2 3 3 3 4 3" xfId="11792"/>
    <cellStyle name="Calculation 2 2 3 3 3 4 3 2" xfId="33146"/>
    <cellStyle name="Calculation 2 2 3 3 3 4 4" xfId="19452"/>
    <cellStyle name="Calculation 2 2 3 3 3 4 4 2" xfId="40806"/>
    <cellStyle name="Calculation 2 2 3 3 3 4 5" xfId="27702"/>
    <cellStyle name="Calculation 2 2 3 3 3 5" xfId="5052"/>
    <cellStyle name="Calculation 2 2 3 3 3 5 2" xfId="12752"/>
    <cellStyle name="Calculation 2 2 3 3 3 5 2 2" xfId="34106"/>
    <cellStyle name="Calculation 2 2 3 3 3 5 3" xfId="20412"/>
    <cellStyle name="Calculation 2 2 3 3 3 5 3 2" xfId="41766"/>
    <cellStyle name="Calculation 2 2 3 3 3 6" xfId="8912"/>
    <cellStyle name="Calculation 2 2 3 3 3 6 2" xfId="30266"/>
    <cellStyle name="Calculation 2 2 3 3 3 7" xfId="16572"/>
    <cellStyle name="Calculation 2 2 3 3 3 7 2" xfId="37926"/>
    <cellStyle name="Calculation 2 2 3 3 3 8" xfId="24822"/>
    <cellStyle name="Calculation 2 2 3 3 4" xfId="1570"/>
    <cellStyle name="Calculation 2 2 3 3 4 2" xfId="5412"/>
    <cellStyle name="Calculation 2 2 3 3 4 2 2" xfId="13112"/>
    <cellStyle name="Calculation 2 2 3 3 4 2 2 2" xfId="34466"/>
    <cellStyle name="Calculation 2 2 3 3 4 2 3" xfId="20772"/>
    <cellStyle name="Calculation 2 2 3 3 4 2 3 2" xfId="42126"/>
    <cellStyle name="Calculation 2 2 3 3 4 3" xfId="9272"/>
    <cellStyle name="Calculation 2 2 3 3 4 3 2" xfId="30626"/>
    <cellStyle name="Calculation 2 2 3 3 4 4" xfId="16932"/>
    <cellStyle name="Calculation 2 2 3 3 4 4 2" xfId="38286"/>
    <cellStyle name="Calculation 2 2 3 3 4 5" xfId="25182"/>
    <cellStyle name="Calculation 2 2 3 3 5" xfId="2510"/>
    <cellStyle name="Calculation 2 2 3 3 5 2" xfId="6352"/>
    <cellStyle name="Calculation 2 2 3 3 5 2 2" xfId="14052"/>
    <cellStyle name="Calculation 2 2 3 3 5 2 2 2" xfId="35406"/>
    <cellStyle name="Calculation 2 2 3 3 5 2 3" xfId="21712"/>
    <cellStyle name="Calculation 2 2 3 3 5 2 3 2" xfId="43066"/>
    <cellStyle name="Calculation 2 2 3 3 5 3" xfId="10212"/>
    <cellStyle name="Calculation 2 2 3 3 5 3 2" xfId="31566"/>
    <cellStyle name="Calculation 2 2 3 3 5 4" xfId="17872"/>
    <cellStyle name="Calculation 2 2 3 3 5 4 2" xfId="39226"/>
    <cellStyle name="Calculation 2 2 3 3 5 5" xfId="26122"/>
    <cellStyle name="Calculation 2 2 3 3 6" xfId="3450"/>
    <cellStyle name="Calculation 2 2 3 3 6 2" xfId="7292"/>
    <cellStyle name="Calculation 2 2 3 3 6 2 2" xfId="14992"/>
    <cellStyle name="Calculation 2 2 3 3 6 2 2 2" xfId="36346"/>
    <cellStyle name="Calculation 2 2 3 3 6 2 3" xfId="22652"/>
    <cellStyle name="Calculation 2 2 3 3 6 2 3 2" xfId="44006"/>
    <cellStyle name="Calculation 2 2 3 3 6 3" xfId="11152"/>
    <cellStyle name="Calculation 2 2 3 3 6 3 2" xfId="32506"/>
    <cellStyle name="Calculation 2 2 3 3 6 4" xfId="18812"/>
    <cellStyle name="Calculation 2 2 3 3 6 4 2" xfId="40166"/>
    <cellStyle name="Calculation 2 2 3 3 6 5" xfId="27062"/>
    <cellStyle name="Calculation 2 2 3 3 7" xfId="4412"/>
    <cellStyle name="Calculation 2 2 3 3 7 2" xfId="12112"/>
    <cellStyle name="Calculation 2 2 3 3 7 2 2" xfId="33466"/>
    <cellStyle name="Calculation 2 2 3 3 7 3" xfId="19772"/>
    <cellStyle name="Calculation 2 2 3 3 7 3 2" xfId="41126"/>
    <cellStyle name="Calculation 2 2 3 3 8" xfId="8272"/>
    <cellStyle name="Calculation 2 2 3 3 8 2" xfId="29626"/>
    <cellStyle name="Calculation 2 2 3 3 9" xfId="15932"/>
    <cellStyle name="Calculation 2 2 3 3 9 2" xfId="37286"/>
    <cellStyle name="Calculation 2 2 3 4" xfId="750"/>
    <cellStyle name="Calculation 2 2 3 4 2" xfId="1750"/>
    <cellStyle name="Calculation 2 2 3 4 2 2" xfId="5592"/>
    <cellStyle name="Calculation 2 2 3 4 2 2 2" xfId="13292"/>
    <cellStyle name="Calculation 2 2 3 4 2 2 2 2" xfId="34646"/>
    <cellStyle name="Calculation 2 2 3 4 2 2 3" xfId="20952"/>
    <cellStyle name="Calculation 2 2 3 4 2 2 3 2" xfId="42306"/>
    <cellStyle name="Calculation 2 2 3 4 2 3" xfId="9452"/>
    <cellStyle name="Calculation 2 2 3 4 2 3 2" xfId="30806"/>
    <cellStyle name="Calculation 2 2 3 4 2 4" xfId="17112"/>
    <cellStyle name="Calculation 2 2 3 4 2 4 2" xfId="38466"/>
    <cellStyle name="Calculation 2 2 3 4 2 5" xfId="25362"/>
    <cellStyle name="Calculation 2 2 3 4 3" xfId="2690"/>
    <cellStyle name="Calculation 2 2 3 4 3 2" xfId="6532"/>
    <cellStyle name="Calculation 2 2 3 4 3 2 2" xfId="14232"/>
    <cellStyle name="Calculation 2 2 3 4 3 2 2 2" xfId="35586"/>
    <cellStyle name="Calculation 2 2 3 4 3 2 3" xfId="21892"/>
    <cellStyle name="Calculation 2 2 3 4 3 2 3 2" xfId="43246"/>
    <cellStyle name="Calculation 2 2 3 4 3 3" xfId="10392"/>
    <cellStyle name="Calculation 2 2 3 4 3 3 2" xfId="31746"/>
    <cellStyle name="Calculation 2 2 3 4 3 4" xfId="18052"/>
    <cellStyle name="Calculation 2 2 3 4 3 4 2" xfId="39406"/>
    <cellStyle name="Calculation 2 2 3 4 3 5" xfId="26302"/>
    <cellStyle name="Calculation 2 2 3 4 4" xfId="3630"/>
    <cellStyle name="Calculation 2 2 3 4 4 2" xfId="7472"/>
    <cellStyle name="Calculation 2 2 3 4 4 2 2" xfId="15172"/>
    <cellStyle name="Calculation 2 2 3 4 4 2 2 2" xfId="36526"/>
    <cellStyle name="Calculation 2 2 3 4 4 2 3" xfId="22832"/>
    <cellStyle name="Calculation 2 2 3 4 4 2 3 2" xfId="44186"/>
    <cellStyle name="Calculation 2 2 3 4 4 3" xfId="11332"/>
    <cellStyle name="Calculation 2 2 3 4 4 3 2" xfId="32686"/>
    <cellStyle name="Calculation 2 2 3 4 4 4" xfId="18992"/>
    <cellStyle name="Calculation 2 2 3 4 4 4 2" xfId="40346"/>
    <cellStyle name="Calculation 2 2 3 4 4 5" xfId="27242"/>
    <cellStyle name="Calculation 2 2 3 4 5" xfId="4592"/>
    <cellStyle name="Calculation 2 2 3 4 5 2" xfId="12292"/>
    <cellStyle name="Calculation 2 2 3 4 5 2 2" xfId="33646"/>
    <cellStyle name="Calculation 2 2 3 4 5 3" xfId="19952"/>
    <cellStyle name="Calculation 2 2 3 4 5 3 2" xfId="41306"/>
    <cellStyle name="Calculation 2 2 3 4 6" xfId="8452"/>
    <cellStyle name="Calculation 2 2 3 4 6 2" xfId="29806"/>
    <cellStyle name="Calculation 2 2 3 4 7" xfId="16112"/>
    <cellStyle name="Calculation 2 2 3 4 7 2" xfId="37466"/>
    <cellStyle name="Calculation 2 2 3 4 8" xfId="24362"/>
    <cellStyle name="Calculation 2 2 3 5" xfId="1050"/>
    <cellStyle name="Calculation 2 2 3 5 2" xfId="2050"/>
    <cellStyle name="Calculation 2 2 3 5 2 2" xfId="5892"/>
    <cellStyle name="Calculation 2 2 3 5 2 2 2" xfId="13592"/>
    <cellStyle name="Calculation 2 2 3 5 2 2 2 2" xfId="34946"/>
    <cellStyle name="Calculation 2 2 3 5 2 2 3" xfId="21252"/>
    <cellStyle name="Calculation 2 2 3 5 2 2 3 2" xfId="42606"/>
    <cellStyle name="Calculation 2 2 3 5 2 3" xfId="9752"/>
    <cellStyle name="Calculation 2 2 3 5 2 3 2" xfId="31106"/>
    <cellStyle name="Calculation 2 2 3 5 2 4" xfId="17412"/>
    <cellStyle name="Calculation 2 2 3 5 2 4 2" xfId="38766"/>
    <cellStyle name="Calculation 2 2 3 5 2 5" xfId="25662"/>
    <cellStyle name="Calculation 2 2 3 5 3" xfId="2990"/>
    <cellStyle name="Calculation 2 2 3 5 3 2" xfId="6832"/>
    <cellStyle name="Calculation 2 2 3 5 3 2 2" xfId="14532"/>
    <cellStyle name="Calculation 2 2 3 5 3 2 2 2" xfId="35886"/>
    <cellStyle name="Calculation 2 2 3 5 3 2 3" xfId="22192"/>
    <cellStyle name="Calculation 2 2 3 5 3 2 3 2" xfId="43546"/>
    <cellStyle name="Calculation 2 2 3 5 3 3" xfId="10692"/>
    <cellStyle name="Calculation 2 2 3 5 3 3 2" xfId="32046"/>
    <cellStyle name="Calculation 2 2 3 5 3 4" xfId="18352"/>
    <cellStyle name="Calculation 2 2 3 5 3 4 2" xfId="39706"/>
    <cellStyle name="Calculation 2 2 3 5 3 5" xfId="26602"/>
    <cellStyle name="Calculation 2 2 3 5 4" xfId="3930"/>
    <cellStyle name="Calculation 2 2 3 5 4 2" xfId="7772"/>
    <cellStyle name="Calculation 2 2 3 5 4 2 2" xfId="15472"/>
    <cellStyle name="Calculation 2 2 3 5 4 2 2 2" xfId="36826"/>
    <cellStyle name="Calculation 2 2 3 5 4 2 3" xfId="23132"/>
    <cellStyle name="Calculation 2 2 3 5 4 2 3 2" xfId="44486"/>
    <cellStyle name="Calculation 2 2 3 5 4 3" xfId="11632"/>
    <cellStyle name="Calculation 2 2 3 5 4 3 2" xfId="32986"/>
    <cellStyle name="Calculation 2 2 3 5 4 4" xfId="19292"/>
    <cellStyle name="Calculation 2 2 3 5 4 4 2" xfId="40646"/>
    <cellStyle name="Calculation 2 2 3 5 4 5" xfId="27542"/>
    <cellStyle name="Calculation 2 2 3 5 5" xfId="4892"/>
    <cellStyle name="Calculation 2 2 3 5 5 2" xfId="12592"/>
    <cellStyle name="Calculation 2 2 3 5 5 2 2" xfId="33946"/>
    <cellStyle name="Calculation 2 2 3 5 5 3" xfId="20252"/>
    <cellStyle name="Calculation 2 2 3 5 5 3 2" xfId="41606"/>
    <cellStyle name="Calculation 2 2 3 5 6" xfId="8752"/>
    <cellStyle name="Calculation 2 2 3 5 6 2" xfId="30106"/>
    <cellStyle name="Calculation 2 2 3 5 7" xfId="16412"/>
    <cellStyle name="Calculation 2 2 3 5 7 2" xfId="37766"/>
    <cellStyle name="Calculation 2 2 3 5 8" xfId="24662"/>
    <cellStyle name="Calculation 2 2 3 6" xfId="1410"/>
    <cellStyle name="Calculation 2 2 3 6 2" xfId="5252"/>
    <cellStyle name="Calculation 2 2 3 6 2 2" xfId="12952"/>
    <cellStyle name="Calculation 2 2 3 6 2 2 2" xfId="34306"/>
    <cellStyle name="Calculation 2 2 3 6 2 3" xfId="20612"/>
    <cellStyle name="Calculation 2 2 3 6 2 3 2" xfId="41966"/>
    <cellStyle name="Calculation 2 2 3 6 3" xfId="9112"/>
    <cellStyle name="Calculation 2 2 3 6 3 2" xfId="30466"/>
    <cellStyle name="Calculation 2 2 3 6 4" xfId="16772"/>
    <cellStyle name="Calculation 2 2 3 6 4 2" xfId="38126"/>
    <cellStyle name="Calculation 2 2 3 6 5" xfId="25022"/>
    <cellStyle name="Calculation 2 2 3 7" xfId="2350"/>
    <cellStyle name="Calculation 2 2 3 7 2" xfId="6192"/>
    <cellStyle name="Calculation 2 2 3 7 2 2" xfId="13892"/>
    <cellStyle name="Calculation 2 2 3 7 2 2 2" xfId="35246"/>
    <cellStyle name="Calculation 2 2 3 7 2 3" xfId="21552"/>
    <cellStyle name="Calculation 2 2 3 7 2 3 2" xfId="42906"/>
    <cellStyle name="Calculation 2 2 3 7 3" xfId="10052"/>
    <cellStyle name="Calculation 2 2 3 7 3 2" xfId="31406"/>
    <cellStyle name="Calculation 2 2 3 7 4" xfId="17712"/>
    <cellStyle name="Calculation 2 2 3 7 4 2" xfId="39066"/>
    <cellStyle name="Calculation 2 2 3 7 5" xfId="25962"/>
    <cellStyle name="Calculation 2 2 3 8" xfId="3290"/>
    <cellStyle name="Calculation 2 2 3 8 2" xfId="7132"/>
    <cellStyle name="Calculation 2 2 3 8 2 2" xfId="14832"/>
    <cellStyle name="Calculation 2 2 3 8 2 2 2" xfId="36186"/>
    <cellStyle name="Calculation 2 2 3 8 2 3" xfId="22492"/>
    <cellStyle name="Calculation 2 2 3 8 2 3 2" xfId="43846"/>
    <cellStyle name="Calculation 2 2 3 8 3" xfId="10992"/>
    <cellStyle name="Calculation 2 2 3 8 3 2" xfId="32346"/>
    <cellStyle name="Calculation 2 2 3 8 4" xfId="18652"/>
    <cellStyle name="Calculation 2 2 3 8 4 2" xfId="40006"/>
    <cellStyle name="Calculation 2 2 3 8 5" xfId="26902"/>
    <cellStyle name="Calculation 2 2 3 9" xfId="4252"/>
    <cellStyle name="Calculation 2 2 3 9 2" xfId="11952"/>
    <cellStyle name="Calculation 2 2 3 9 2 2" xfId="33306"/>
    <cellStyle name="Calculation 2 2 3 9 3" xfId="19612"/>
    <cellStyle name="Calculation 2 2 3 9 3 2" xfId="40966"/>
    <cellStyle name="Calculation 2 2 3 9 4" xfId="27862"/>
    <cellStyle name="Calculation 2 2 4" xfId="438"/>
    <cellStyle name="Calculation 2 2 4 10" xfId="15812"/>
    <cellStyle name="Calculation 2 2 4 10 2" xfId="37166"/>
    <cellStyle name="Calculation 2 2 4 11" xfId="24062"/>
    <cellStyle name="Calculation 2 2 4 2" xfId="606"/>
    <cellStyle name="Calculation 2 2 4 2 10" xfId="24222"/>
    <cellStyle name="Calculation 2 2 4 2 2" xfId="950"/>
    <cellStyle name="Calculation 2 2 4 2 2 2" xfId="1950"/>
    <cellStyle name="Calculation 2 2 4 2 2 2 2" xfId="5792"/>
    <cellStyle name="Calculation 2 2 4 2 2 2 2 2" xfId="13492"/>
    <cellStyle name="Calculation 2 2 4 2 2 2 2 2 2" xfId="34846"/>
    <cellStyle name="Calculation 2 2 4 2 2 2 2 3" xfId="21152"/>
    <cellStyle name="Calculation 2 2 4 2 2 2 2 3 2" xfId="42506"/>
    <cellStyle name="Calculation 2 2 4 2 2 2 3" xfId="9652"/>
    <cellStyle name="Calculation 2 2 4 2 2 2 3 2" xfId="31006"/>
    <cellStyle name="Calculation 2 2 4 2 2 2 4" xfId="17312"/>
    <cellStyle name="Calculation 2 2 4 2 2 2 4 2" xfId="38666"/>
    <cellStyle name="Calculation 2 2 4 2 2 2 5" xfId="25562"/>
    <cellStyle name="Calculation 2 2 4 2 2 3" xfId="2890"/>
    <cellStyle name="Calculation 2 2 4 2 2 3 2" xfId="6732"/>
    <cellStyle name="Calculation 2 2 4 2 2 3 2 2" xfId="14432"/>
    <cellStyle name="Calculation 2 2 4 2 2 3 2 2 2" xfId="35786"/>
    <cellStyle name="Calculation 2 2 4 2 2 3 2 3" xfId="22092"/>
    <cellStyle name="Calculation 2 2 4 2 2 3 2 3 2" xfId="43446"/>
    <cellStyle name="Calculation 2 2 4 2 2 3 3" xfId="10592"/>
    <cellStyle name="Calculation 2 2 4 2 2 3 3 2" xfId="31946"/>
    <cellStyle name="Calculation 2 2 4 2 2 3 4" xfId="18252"/>
    <cellStyle name="Calculation 2 2 4 2 2 3 4 2" xfId="39606"/>
    <cellStyle name="Calculation 2 2 4 2 2 3 5" xfId="26502"/>
    <cellStyle name="Calculation 2 2 4 2 2 4" xfId="3830"/>
    <cellStyle name="Calculation 2 2 4 2 2 4 2" xfId="7672"/>
    <cellStyle name="Calculation 2 2 4 2 2 4 2 2" xfId="15372"/>
    <cellStyle name="Calculation 2 2 4 2 2 4 2 2 2" xfId="36726"/>
    <cellStyle name="Calculation 2 2 4 2 2 4 2 3" xfId="23032"/>
    <cellStyle name="Calculation 2 2 4 2 2 4 2 3 2" xfId="44386"/>
    <cellStyle name="Calculation 2 2 4 2 2 4 3" xfId="11532"/>
    <cellStyle name="Calculation 2 2 4 2 2 4 3 2" xfId="32886"/>
    <cellStyle name="Calculation 2 2 4 2 2 4 4" xfId="19192"/>
    <cellStyle name="Calculation 2 2 4 2 2 4 4 2" xfId="40546"/>
    <cellStyle name="Calculation 2 2 4 2 2 4 5" xfId="27442"/>
    <cellStyle name="Calculation 2 2 4 2 2 5" xfId="4792"/>
    <cellStyle name="Calculation 2 2 4 2 2 5 2" xfId="12492"/>
    <cellStyle name="Calculation 2 2 4 2 2 5 2 2" xfId="33846"/>
    <cellStyle name="Calculation 2 2 4 2 2 5 3" xfId="20152"/>
    <cellStyle name="Calculation 2 2 4 2 2 5 3 2" xfId="41506"/>
    <cellStyle name="Calculation 2 2 4 2 2 6" xfId="8652"/>
    <cellStyle name="Calculation 2 2 4 2 2 6 2" xfId="30006"/>
    <cellStyle name="Calculation 2 2 4 2 2 7" xfId="16312"/>
    <cellStyle name="Calculation 2 2 4 2 2 7 2" xfId="37666"/>
    <cellStyle name="Calculation 2 2 4 2 2 8" xfId="24562"/>
    <cellStyle name="Calculation 2 2 4 2 3" xfId="1250"/>
    <cellStyle name="Calculation 2 2 4 2 3 2" xfId="2250"/>
    <cellStyle name="Calculation 2 2 4 2 3 2 2" xfId="6092"/>
    <cellStyle name="Calculation 2 2 4 2 3 2 2 2" xfId="13792"/>
    <cellStyle name="Calculation 2 2 4 2 3 2 2 2 2" xfId="35146"/>
    <cellStyle name="Calculation 2 2 4 2 3 2 2 3" xfId="21452"/>
    <cellStyle name="Calculation 2 2 4 2 3 2 2 3 2" xfId="42806"/>
    <cellStyle name="Calculation 2 2 4 2 3 2 3" xfId="9952"/>
    <cellStyle name="Calculation 2 2 4 2 3 2 3 2" xfId="31306"/>
    <cellStyle name="Calculation 2 2 4 2 3 2 4" xfId="17612"/>
    <cellStyle name="Calculation 2 2 4 2 3 2 4 2" xfId="38966"/>
    <cellStyle name="Calculation 2 2 4 2 3 2 5" xfId="25862"/>
    <cellStyle name="Calculation 2 2 4 2 3 3" xfId="3190"/>
    <cellStyle name="Calculation 2 2 4 2 3 3 2" xfId="7032"/>
    <cellStyle name="Calculation 2 2 4 2 3 3 2 2" xfId="14732"/>
    <cellStyle name="Calculation 2 2 4 2 3 3 2 2 2" xfId="36086"/>
    <cellStyle name="Calculation 2 2 4 2 3 3 2 3" xfId="22392"/>
    <cellStyle name="Calculation 2 2 4 2 3 3 2 3 2" xfId="43746"/>
    <cellStyle name="Calculation 2 2 4 2 3 3 3" xfId="10892"/>
    <cellStyle name="Calculation 2 2 4 2 3 3 3 2" xfId="32246"/>
    <cellStyle name="Calculation 2 2 4 2 3 3 4" xfId="18552"/>
    <cellStyle name="Calculation 2 2 4 2 3 3 4 2" xfId="39906"/>
    <cellStyle name="Calculation 2 2 4 2 3 3 5" xfId="26802"/>
    <cellStyle name="Calculation 2 2 4 2 3 4" xfId="4130"/>
    <cellStyle name="Calculation 2 2 4 2 3 4 2" xfId="7972"/>
    <cellStyle name="Calculation 2 2 4 2 3 4 2 2" xfId="15672"/>
    <cellStyle name="Calculation 2 2 4 2 3 4 2 2 2" xfId="37026"/>
    <cellStyle name="Calculation 2 2 4 2 3 4 2 3" xfId="23332"/>
    <cellStyle name="Calculation 2 2 4 2 3 4 2 3 2" xfId="44686"/>
    <cellStyle name="Calculation 2 2 4 2 3 4 3" xfId="11832"/>
    <cellStyle name="Calculation 2 2 4 2 3 4 3 2" xfId="33186"/>
    <cellStyle name="Calculation 2 2 4 2 3 4 4" xfId="19492"/>
    <cellStyle name="Calculation 2 2 4 2 3 4 4 2" xfId="40846"/>
    <cellStyle name="Calculation 2 2 4 2 3 4 5" xfId="27742"/>
    <cellStyle name="Calculation 2 2 4 2 3 5" xfId="5092"/>
    <cellStyle name="Calculation 2 2 4 2 3 5 2" xfId="12792"/>
    <cellStyle name="Calculation 2 2 4 2 3 5 2 2" xfId="34146"/>
    <cellStyle name="Calculation 2 2 4 2 3 5 3" xfId="20452"/>
    <cellStyle name="Calculation 2 2 4 2 3 5 3 2" xfId="41806"/>
    <cellStyle name="Calculation 2 2 4 2 3 6" xfId="8952"/>
    <cellStyle name="Calculation 2 2 4 2 3 6 2" xfId="30306"/>
    <cellStyle name="Calculation 2 2 4 2 3 7" xfId="16612"/>
    <cellStyle name="Calculation 2 2 4 2 3 7 2" xfId="37966"/>
    <cellStyle name="Calculation 2 2 4 2 3 8" xfId="24862"/>
    <cellStyle name="Calculation 2 2 4 2 4" xfId="1610"/>
    <cellStyle name="Calculation 2 2 4 2 4 2" xfId="5452"/>
    <cellStyle name="Calculation 2 2 4 2 4 2 2" xfId="13152"/>
    <cellStyle name="Calculation 2 2 4 2 4 2 2 2" xfId="34506"/>
    <cellStyle name="Calculation 2 2 4 2 4 2 3" xfId="20812"/>
    <cellStyle name="Calculation 2 2 4 2 4 2 3 2" xfId="42166"/>
    <cellStyle name="Calculation 2 2 4 2 4 3" xfId="9312"/>
    <cellStyle name="Calculation 2 2 4 2 4 3 2" xfId="30666"/>
    <cellStyle name="Calculation 2 2 4 2 4 4" xfId="16972"/>
    <cellStyle name="Calculation 2 2 4 2 4 4 2" xfId="38326"/>
    <cellStyle name="Calculation 2 2 4 2 4 5" xfId="25222"/>
    <cellStyle name="Calculation 2 2 4 2 5" xfId="2550"/>
    <cellStyle name="Calculation 2 2 4 2 5 2" xfId="6392"/>
    <cellStyle name="Calculation 2 2 4 2 5 2 2" xfId="14092"/>
    <cellStyle name="Calculation 2 2 4 2 5 2 2 2" xfId="35446"/>
    <cellStyle name="Calculation 2 2 4 2 5 2 3" xfId="21752"/>
    <cellStyle name="Calculation 2 2 4 2 5 2 3 2" xfId="43106"/>
    <cellStyle name="Calculation 2 2 4 2 5 3" xfId="10252"/>
    <cellStyle name="Calculation 2 2 4 2 5 3 2" xfId="31606"/>
    <cellStyle name="Calculation 2 2 4 2 5 4" xfId="17912"/>
    <cellStyle name="Calculation 2 2 4 2 5 4 2" xfId="39266"/>
    <cellStyle name="Calculation 2 2 4 2 5 5" xfId="26162"/>
    <cellStyle name="Calculation 2 2 4 2 6" xfId="3490"/>
    <cellStyle name="Calculation 2 2 4 2 6 2" xfId="7332"/>
    <cellStyle name="Calculation 2 2 4 2 6 2 2" xfId="15032"/>
    <cellStyle name="Calculation 2 2 4 2 6 2 2 2" xfId="36386"/>
    <cellStyle name="Calculation 2 2 4 2 6 2 3" xfId="22692"/>
    <cellStyle name="Calculation 2 2 4 2 6 2 3 2" xfId="44046"/>
    <cellStyle name="Calculation 2 2 4 2 6 3" xfId="11192"/>
    <cellStyle name="Calculation 2 2 4 2 6 3 2" xfId="32546"/>
    <cellStyle name="Calculation 2 2 4 2 6 4" xfId="18852"/>
    <cellStyle name="Calculation 2 2 4 2 6 4 2" xfId="40206"/>
    <cellStyle name="Calculation 2 2 4 2 6 5" xfId="27102"/>
    <cellStyle name="Calculation 2 2 4 2 7" xfId="4452"/>
    <cellStyle name="Calculation 2 2 4 2 7 2" xfId="12152"/>
    <cellStyle name="Calculation 2 2 4 2 7 2 2" xfId="33506"/>
    <cellStyle name="Calculation 2 2 4 2 7 3" xfId="19812"/>
    <cellStyle name="Calculation 2 2 4 2 7 3 2" xfId="41166"/>
    <cellStyle name="Calculation 2 2 4 2 8" xfId="8312"/>
    <cellStyle name="Calculation 2 2 4 2 8 2" xfId="29666"/>
    <cellStyle name="Calculation 2 2 4 2 9" xfId="15972"/>
    <cellStyle name="Calculation 2 2 4 2 9 2" xfId="37326"/>
    <cellStyle name="Calculation 2 2 4 3" xfId="790"/>
    <cellStyle name="Calculation 2 2 4 3 2" xfId="1790"/>
    <cellStyle name="Calculation 2 2 4 3 2 2" xfId="5632"/>
    <cellStyle name="Calculation 2 2 4 3 2 2 2" xfId="13332"/>
    <cellStyle name="Calculation 2 2 4 3 2 2 2 2" xfId="34686"/>
    <cellStyle name="Calculation 2 2 4 3 2 2 3" xfId="20992"/>
    <cellStyle name="Calculation 2 2 4 3 2 2 3 2" xfId="42346"/>
    <cellStyle name="Calculation 2 2 4 3 2 3" xfId="9492"/>
    <cellStyle name="Calculation 2 2 4 3 2 3 2" xfId="30846"/>
    <cellStyle name="Calculation 2 2 4 3 2 4" xfId="17152"/>
    <cellStyle name="Calculation 2 2 4 3 2 4 2" xfId="38506"/>
    <cellStyle name="Calculation 2 2 4 3 2 5" xfId="25402"/>
    <cellStyle name="Calculation 2 2 4 3 3" xfId="2730"/>
    <cellStyle name="Calculation 2 2 4 3 3 2" xfId="6572"/>
    <cellStyle name="Calculation 2 2 4 3 3 2 2" xfId="14272"/>
    <cellStyle name="Calculation 2 2 4 3 3 2 2 2" xfId="35626"/>
    <cellStyle name="Calculation 2 2 4 3 3 2 3" xfId="21932"/>
    <cellStyle name="Calculation 2 2 4 3 3 2 3 2" xfId="43286"/>
    <cellStyle name="Calculation 2 2 4 3 3 3" xfId="10432"/>
    <cellStyle name="Calculation 2 2 4 3 3 3 2" xfId="31786"/>
    <cellStyle name="Calculation 2 2 4 3 3 4" xfId="18092"/>
    <cellStyle name="Calculation 2 2 4 3 3 4 2" xfId="39446"/>
    <cellStyle name="Calculation 2 2 4 3 3 5" xfId="26342"/>
    <cellStyle name="Calculation 2 2 4 3 4" xfId="3670"/>
    <cellStyle name="Calculation 2 2 4 3 4 2" xfId="7512"/>
    <cellStyle name="Calculation 2 2 4 3 4 2 2" xfId="15212"/>
    <cellStyle name="Calculation 2 2 4 3 4 2 2 2" xfId="36566"/>
    <cellStyle name="Calculation 2 2 4 3 4 2 3" xfId="22872"/>
    <cellStyle name="Calculation 2 2 4 3 4 2 3 2" xfId="44226"/>
    <cellStyle name="Calculation 2 2 4 3 4 3" xfId="11372"/>
    <cellStyle name="Calculation 2 2 4 3 4 3 2" xfId="32726"/>
    <cellStyle name="Calculation 2 2 4 3 4 4" xfId="19032"/>
    <cellStyle name="Calculation 2 2 4 3 4 4 2" xfId="40386"/>
    <cellStyle name="Calculation 2 2 4 3 4 5" xfId="27282"/>
    <cellStyle name="Calculation 2 2 4 3 5" xfId="4632"/>
    <cellStyle name="Calculation 2 2 4 3 5 2" xfId="12332"/>
    <cellStyle name="Calculation 2 2 4 3 5 2 2" xfId="33686"/>
    <cellStyle name="Calculation 2 2 4 3 5 3" xfId="19992"/>
    <cellStyle name="Calculation 2 2 4 3 5 3 2" xfId="41346"/>
    <cellStyle name="Calculation 2 2 4 3 6" xfId="8492"/>
    <cellStyle name="Calculation 2 2 4 3 6 2" xfId="29846"/>
    <cellStyle name="Calculation 2 2 4 3 7" xfId="16152"/>
    <cellStyle name="Calculation 2 2 4 3 7 2" xfId="37506"/>
    <cellStyle name="Calculation 2 2 4 3 8" xfId="24402"/>
    <cellStyle name="Calculation 2 2 4 4" xfId="1090"/>
    <cellStyle name="Calculation 2 2 4 4 2" xfId="2090"/>
    <cellStyle name="Calculation 2 2 4 4 2 2" xfId="5932"/>
    <cellStyle name="Calculation 2 2 4 4 2 2 2" xfId="13632"/>
    <cellStyle name="Calculation 2 2 4 4 2 2 2 2" xfId="34986"/>
    <cellStyle name="Calculation 2 2 4 4 2 2 3" xfId="21292"/>
    <cellStyle name="Calculation 2 2 4 4 2 2 3 2" xfId="42646"/>
    <cellStyle name="Calculation 2 2 4 4 2 3" xfId="9792"/>
    <cellStyle name="Calculation 2 2 4 4 2 3 2" xfId="31146"/>
    <cellStyle name="Calculation 2 2 4 4 2 4" xfId="17452"/>
    <cellStyle name="Calculation 2 2 4 4 2 4 2" xfId="38806"/>
    <cellStyle name="Calculation 2 2 4 4 2 5" xfId="25702"/>
    <cellStyle name="Calculation 2 2 4 4 3" xfId="3030"/>
    <cellStyle name="Calculation 2 2 4 4 3 2" xfId="6872"/>
    <cellStyle name="Calculation 2 2 4 4 3 2 2" xfId="14572"/>
    <cellStyle name="Calculation 2 2 4 4 3 2 2 2" xfId="35926"/>
    <cellStyle name="Calculation 2 2 4 4 3 2 3" xfId="22232"/>
    <cellStyle name="Calculation 2 2 4 4 3 2 3 2" xfId="43586"/>
    <cellStyle name="Calculation 2 2 4 4 3 3" xfId="10732"/>
    <cellStyle name="Calculation 2 2 4 4 3 3 2" xfId="32086"/>
    <cellStyle name="Calculation 2 2 4 4 3 4" xfId="18392"/>
    <cellStyle name="Calculation 2 2 4 4 3 4 2" xfId="39746"/>
    <cellStyle name="Calculation 2 2 4 4 3 5" xfId="26642"/>
    <cellStyle name="Calculation 2 2 4 4 4" xfId="3970"/>
    <cellStyle name="Calculation 2 2 4 4 4 2" xfId="7812"/>
    <cellStyle name="Calculation 2 2 4 4 4 2 2" xfId="15512"/>
    <cellStyle name="Calculation 2 2 4 4 4 2 2 2" xfId="36866"/>
    <cellStyle name="Calculation 2 2 4 4 4 2 3" xfId="23172"/>
    <cellStyle name="Calculation 2 2 4 4 4 2 3 2" xfId="44526"/>
    <cellStyle name="Calculation 2 2 4 4 4 3" xfId="11672"/>
    <cellStyle name="Calculation 2 2 4 4 4 3 2" xfId="33026"/>
    <cellStyle name="Calculation 2 2 4 4 4 4" xfId="19332"/>
    <cellStyle name="Calculation 2 2 4 4 4 4 2" xfId="40686"/>
    <cellStyle name="Calculation 2 2 4 4 4 5" xfId="27582"/>
    <cellStyle name="Calculation 2 2 4 4 5" xfId="4932"/>
    <cellStyle name="Calculation 2 2 4 4 5 2" xfId="12632"/>
    <cellStyle name="Calculation 2 2 4 4 5 2 2" xfId="33986"/>
    <cellStyle name="Calculation 2 2 4 4 5 3" xfId="20292"/>
    <cellStyle name="Calculation 2 2 4 4 5 3 2" xfId="41646"/>
    <cellStyle name="Calculation 2 2 4 4 6" xfId="8792"/>
    <cellStyle name="Calculation 2 2 4 4 6 2" xfId="30146"/>
    <cellStyle name="Calculation 2 2 4 4 7" xfId="16452"/>
    <cellStyle name="Calculation 2 2 4 4 7 2" xfId="37806"/>
    <cellStyle name="Calculation 2 2 4 4 8" xfId="24702"/>
    <cellStyle name="Calculation 2 2 4 5" xfId="1450"/>
    <cellStyle name="Calculation 2 2 4 5 2" xfId="5292"/>
    <cellStyle name="Calculation 2 2 4 5 2 2" xfId="12992"/>
    <cellStyle name="Calculation 2 2 4 5 2 2 2" xfId="34346"/>
    <cellStyle name="Calculation 2 2 4 5 2 3" xfId="20652"/>
    <cellStyle name="Calculation 2 2 4 5 2 3 2" xfId="42006"/>
    <cellStyle name="Calculation 2 2 4 5 3" xfId="9152"/>
    <cellStyle name="Calculation 2 2 4 5 3 2" xfId="30506"/>
    <cellStyle name="Calculation 2 2 4 5 4" xfId="16812"/>
    <cellStyle name="Calculation 2 2 4 5 4 2" xfId="38166"/>
    <cellStyle name="Calculation 2 2 4 5 5" xfId="25062"/>
    <cellStyle name="Calculation 2 2 4 6" xfId="2390"/>
    <cellStyle name="Calculation 2 2 4 6 2" xfId="6232"/>
    <cellStyle name="Calculation 2 2 4 6 2 2" xfId="13932"/>
    <cellStyle name="Calculation 2 2 4 6 2 2 2" xfId="35286"/>
    <cellStyle name="Calculation 2 2 4 6 2 3" xfId="21592"/>
    <cellStyle name="Calculation 2 2 4 6 2 3 2" xfId="42946"/>
    <cellStyle name="Calculation 2 2 4 6 3" xfId="10092"/>
    <cellStyle name="Calculation 2 2 4 6 3 2" xfId="31446"/>
    <cellStyle name="Calculation 2 2 4 6 4" xfId="17752"/>
    <cellStyle name="Calculation 2 2 4 6 4 2" xfId="39106"/>
    <cellStyle name="Calculation 2 2 4 6 5" xfId="26002"/>
    <cellStyle name="Calculation 2 2 4 7" xfId="3330"/>
    <cellStyle name="Calculation 2 2 4 7 2" xfId="7172"/>
    <cellStyle name="Calculation 2 2 4 7 2 2" xfId="14872"/>
    <cellStyle name="Calculation 2 2 4 7 2 2 2" xfId="36226"/>
    <cellStyle name="Calculation 2 2 4 7 2 3" xfId="22532"/>
    <cellStyle name="Calculation 2 2 4 7 2 3 2" xfId="43886"/>
    <cellStyle name="Calculation 2 2 4 7 3" xfId="11032"/>
    <cellStyle name="Calculation 2 2 4 7 3 2" xfId="32386"/>
    <cellStyle name="Calculation 2 2 4 7 4" xfId="18692"/>
    <cellStyle name="Calculation 2 2 4 7 4 2" xfId="40046"/>
    <cellStyle name="Calculation 2 2 4 7 5" xfId="26942"/>
    <cellStyle name="Calculation 2 2 4 8" xfId="4292"/>
    <cellStyle name="Calculation 2 2 4 8 2" xfId="11992"/>
    <cellStyle name="Calculation 2 2 4 8 2 2" xfId="33346"/>
    <cellStyle name="Calculation 2 2 4 8 3" xfId="19652"/>
    <cellStyle name="Calculation 2 2 4 8 3 2" xfId="41006"/>
    <cellStyle name="Calculation 2 2 4 9" xfId="8152"/>
    <cellStyle name="Calculation 2 2 4 9 2" xfId="29506"/>
    <cellStyle name="Calculation 2 2 5" xfId="522"/>
    <cellStyle name="Calculation 2 2 5 10" xfId="24142"/>
    <cellStyle name="Calculation 2 2 5 2" xfId="870"/>
    <cellStyle name="Calculation 2 2 5 2 2" xfId="1870"/>
    <cellStyle name="Calculation 2 2 5 2 2 2" xfId="5712"/>
    <cellStyle name="Calculation 2 2 5 2 2 2 2" xfId="13412"/>
    <cellStyle name="Calculation 2 2 5 2 2 2 2 2" xfId="34766"/>
    <cellStyle name="Calculation 2 2 5 2 2 2 3" xfId="21072"/>
    <cellStyle name="Calculation 2 2 5 2 2 2 3 2" xfId="42426"/>
    <cellStyle name="Calculation 2 2 5 2 2 3" xfId="9572"/>
    <cellStyle name="Calculation 2 2 5 2 2 3 2" xfId="30926"/>
    <cellStyle name="Calculation 2 2 5 2 2 4" xfId="17232"/>
    <cellStyle name="Calculation 2 2 5 2 2 4 2" xfId="38586"/>
    <cellStyle name="Calculation 2 2 5 2 2 5" xfId="25482"/>
    <cellStyle name="Calculation 2 2 5 2 3" xfId="2810"/>
    <cellStyle name="Calculation 2 2 5 2 3 2" xfId="6652"/>
    <cellStyle name="Calculation 2 2 5 2 3 2 2" xfId="14352"/>
    <cellStyle name="Calculation 2 2 5 2 3 2 2 2" xfId="35706"/>
    <cellStyle name="Calculation 2 2 5 2 3 2 3" xfId="22012"/>
    <cellStyle name="Calculation 2 2 5 2 3 2 3 2" xfId="43366"/>
    <cellStyle name="Calculation 2 2 5 2 3 3" xfId="10512"/>
    <cellStyle name="Calculation 2 2 5 2 3 3 2" xfId="31866"/>
    <cellStyle name="Calculation 2 2 5 2 3 4" xfId="18172"/>
    <cellStyle name="Calculation 2 2 5 2 3 4 2" xfId="39526"/>
    <cellStyle name="Calculation 2 2 5 2 3 5" xfId="26422"/>
    <cellStyle name="Calculation 2 2 5 2 4" xfId="3750"/>
    <cellStyle name="Calculation 2 2 5 2 4 2" xfId="7592"/>
    <cellStyle name="Calculation 2 2 5 2 4 2 2" xfId="15292"/>
    <cellStyle name="Calculation 2 2 5 2 4 2 2 2" xfId="36646"/>
    <cellStyle name="Calculation 2 2 5 2 4 2 3" xfId="22952"/>
    <cellStyle name="Calculation 2 2 5 2 4 2 3 2" xfId="44306"/>
    <cellStyle name="Calculation 2 2 5 2 4 3" xfId="11452"/>
    <cellStyle name="Calculation 2 2 5 2 4 3 2" xfId="32806"/>
    <cellStyle name="Calculation 2 2 5 2 4 4" xfId="19112"/>
    <cellStyle name="Calculation 2 2 5 2 4 4 2" xfId="40466"/>
    <cellStyle name="Calculation 2 2 5 2 4 5" xfId="27362"/>
    <cellStyle name="Calculation 2 2 5 2 5" xfId="4712"/>
    <cellStyle name="Calculation 2 2 5 2 5 2" xfId="12412"/>
    <cellStyle name="Calculation 2 2 5 2 5 2 2" xfId="33766"/>
    <cellStyle name="Calculation 2 2 5 2 5 3" xfId="20072"/>
    <cellStyle name="Calculation 2 2 5 2 5 3 2" xfId="41426"/>
    <cellStyle name="Calculation 2 2 5 2 6" xfId="8572"/>
    <cellStyle name="Calculation 2 2 5 2 6 2" xfId="29926"/>
    <cellStyle name="Calculation 2 2 5 2 7" xfId="16232"/>
    <cellStyle name="Calculation 2 2 5 2 7 2" xfId="37586"/>
    <cellStyle name="Calculation 2 2 5 2 8" xfId="24482"/>
    <cellStyle name="Calculation 2 2 5 3" xfId="1170"/>
    <cellStyle name="Calculation 2 2 5 3 2" xfId="2170"/>
    <cellStyle name="Calculation 2 2 5 3 2 2" xfId="6012"/>
    <cellStyle name="Calculation 2 2 5 3 2 2 2" xfId="13712"/>
    <cellStyle name="Calculation 2 2 5 3 2 2 2 2" xfId="35066"/>
    <cellStyle name="Calculation 2 2 5 3 2 2 3" xfId="21372"/>
    <cellStyle name="Calculation 2 2 5 3 2 2 3 2" xfId="42726"/>
    <cellStyle name="Calculation 2 2 5 3 2 3" xfId="9872"/>
    <cellStyle name="Calculation 2 2 5 3 2 3 2" xfId="31226"/>
    <cellStyle name="Calculation 2 2 5 3 2 4" xfId="17532"/>
    <cellStyle name="Calculation 2 2 5 3 2 4 2" xfId="38886"/>
    <cellStyle name="Calculation 2 2 5 3 2 5" xfId="25782"/>
    <cellStyle name="Calculation 2 2 5 3 3" xfId="3110"/>
    <cellStyle name="Calculation 2 2 5 3 3 2" xfId="6952"/>
    <cellStyle name="Calculation 2 2 5 3 3 2 2" xfId="14652"/>
    <cellStyle name="Calculation 2 2 5 3 3 2 2 2" xfId="36006"/>
    <cellStyle name="Calculation 2 2 5 3 3 2 3" xfId="22312"/>
    <cellStyle name="Calculation 2 2 5 3 3 2 3 2" xfId="43666"/>
    <cellStyle name="Calculation 2 2 5 3 3 3" xfId="10812"/>
    <cellStyle name="Calculation 2 2 5 3 3 3 2" xfId="32166"/>
    <cellStyle name="Calculation 2 2 5 3 3 4" xfId="18472"/>
    <cellStyle name="Calculation 2 2 5 3 3 4 2" xfId="39826"/>
    <cellStyle name="Calculation 2 2 5 3 3 5" xfId="26722"/>
    <cellStyle name="Calculation 2 2 5 3 4" xfId="4050"/>
    <cellStyle name="Calculation 2 2 5 3 4 2" xfId="7892"/>
    <cellStyle name="Calculation 2 2 5 3 4 2 2" xfId="15592"/>
    <cellStyle name="Calculation 2 2 5 3 4 2 2 2" xfId="36946"/>
    <cellStyle name="Calculation 2 2 5 3 4 2 3" xfId="23252"/>
    <cellStyle name="Calculation 2 2 5 3 4 2 3 2" xfId="44606"/>
    <cellStyle name="Calculation 2 2 5 3 4 3" xfId="11752"/>
    <cellStyle name="Calculation 2 2 5 3 4 3 2" xfId="33106"/>
    <cellStyle name="Calculation 2 2 5 3 4 4" xfId="19412"/>
    <cellStyle name="Calculation 2 2 5 3 4 4 2" xfId="40766"/>
    <cellStyle name="Calculation 2 2 5 3 4 5" xfId="27662"/>
    <cellStyle name="Calculation 2 2 5 3 5" xfId="5012"/>
    <cellStyle name="Calculation 2 2 5 3 5 2" xfId="12712"/>
    <cellStyle name="Calculation 2 2 5 3 5 2 2" xfId="34066"/>
    <cellStyle name="Calculation 2 2 5 3 5 3" xfId="20372"/>
    <cellStyle name="Calculation 2 2 5 3 5 3 2" xfId="41726"/>
    <cellStyle name="Calculation 2 2 5 3 6" xfId="8872"/>
    <cellStyle name="Calculation 2 2 5 3 6 2" xfId="30226"/>
    <cellStyle name="Calculation 2 2 5 3 7" xfId="16532"/>
    <cellStyle name="Calculation 2 2 5 3 7 2" xfId="37886"/>
    <cellStyle name="Calculation 2 2 5 3 8" xfId="24782"/>
    <cellStyle name="Calculation 2 2 5 4" xfId="1530"/>
    <cellStyle name="Calculation 2 2 5 4 2" xfId="5372"/>
    <cellStyle name="Calculation 2 2 5 4 2 2" xfId="13072"/>
    <cellStyle name="Calculation 2 2 5 4 2 2 2" xfId="34426"/>
    <cellStyle name="Calculation 2 2 5 4 2 3" xfId="20732"/>
    <cellStyle name="Calculation 2 2 5 4 2 3 2" xfId="42086"/>
    <cellStyle name="Calculation 2 2 5 4 3" xfId="9232"/>
    <cellStyle name="Calculation 2 2 5 4 3 2" xfId="30586"/>
    <cellStyle name="Calculation 2 2 5 4 4" xfId="16892"/>
    <cellStyle name="Calculation 2 2 5 4 4 2" xfId="38246"/>
    <cellStyle name="Calculation 2 2 5 4 5" xfId="25142"/>
    <cellStyle name="Calculation 2 2 5 5" xfId="2470"/>
    <cellStyle name="Calculation 2 2 5 5 2" xfId="6312"/>
    <cellStyle name="Calculation 2 2 5 5 2 2" xfId="14012"/>
    <cellStyle name="Calculation 2 2 5 5 2 2 2" xfId="35366"/>
    <cellStyle name="Calculation 2 2 5 5 2 3" xfId="21672"/>
    <cellStyle name="Calculation 2 2 5 5 2 3 2" xfId="43026"/>
    <cellStyle name="Calculation 2 2 5 5 3" xfId="10172"/>
    <cellStyle name="Calculation 2 2 5 5 3 2" xfId="31526"/>
    <cellStyle name="Calculation 2 2 5 5 4" xfId="17832"/>
    <cellStyle name="Calculation 2 2 5 5 4 2" xfId="39186"/>
    <cellStyle name="Calculation 2 2 5 5 5" xfId="26082"/>
    <cellStyle name="Calculation 2 2 5 6" xfId="3410"/>
    <cellStyle name="Calculation 2 2 5 6 2" xfId="7252"/>
    <cellStyle name="Calculation 2 2 5 6 2 2" xfId="14952"/>
    <cellStyle name="Calculation 2 2 5 6 2 2 2" xfId="36306"/>
    <cellStyle name="Calculation 2 2 5 6 2 3" xfId="22612"/>
    <cellStyle name="Calculation 2 2 5 6 2 3 2" xfId="43966"/>
    <cellStyle name="Calculation 2 2 5 6 3" xfId="11112"/>
    <cellStyle name="Calculation 2 2 5 6 3 2" xfId="32466"/>
    <cellStyle name="Calculation 2 2 5 6 4" xfId="18772"/>
    <cellStyle name="Calculation 2 2 5 6 4 2" xfId="40126"/>
    <cellStyle name="Calculation 2 2 5 6 5" xfId="27022"/>
    <cellStyle name="Calculation 2 2 5 7" xfId="4372"/>
    <cellStyle name="Calculation 2 2 5 7 2" xfId="12072"/>
    <cellStyle name="Calculation 2 2 5 7 2 2" xfId="33426"/>
    <cellStyle name="Calculation 2 2 5 7 3" xfId="19732"/>
    <cellStyle name="Calculation 2 2 5 7 3 2" xfId="41086"/>
    <cellStyle name="Calculation 2 2 5 8" xfId="8232"/>
    <cellStyle name="Calculation 2 2 5 8 2" xfId="29586"/>
    <cellStyle name="Calculation 2 2 5 9" xfId="15892"/>
    <cellStyle name="Calculation 2 2 5 9 2" xfId="37246"/>
    <cellStyle name="Calculation 2 2 6" xfId="710"/>
    <cellStyle name="Calculation 2 2 6 2" xfId="1710"/>
    <cellStyle name="Calculation 2 2 6 2 2" xfId="5552"/>
    <cellStyle name="Calculation 2 2 6 2 2 2" xfId="13252"/>
    <cellStyle name="Calculation 2 2 6 2 2 2 2" xfId="34606"/>
    <cellStyle name="Calculation 2 2 6 2 2 3" xfId="20912"/>
    <cellStyle name="Calculation 2 2 6 2 2 3 2" xfId="42266"/>
    <cellStyle name="Calculation 2 2 6 2 3" xfId="9412"/>
    <cellStyle name="Calculation 2 2 6 2 3 2" xfId="30766"/>
    <cellStyle name="Calculation 2 2 6 2 4" xfId="17072"/>
    <cellStyle name="Calculation 2 2 6 2 4 2" xfId="38426"/>
    <cellStyle name="Calculation 2 2 6 2 5" xfId="25322"/>
    <cellStyle name="Calculation 2 2 6 3" xfId="2650"/>
    <cellStyle name="Calculation 2 2 6 3 2" xfId="6492"/>
    <cellStyle name="Calculation 2 2 6 3 2 2" xfId="14192"/>
    <cellStyle name="Calculation 2 2 6 3 2 2 2" xfId="35546"/>
    <cellStyle name="Calculation 2 2 6 3 2 3" xfId="21852"/>
    <cellStyle name="Calculation 2 2 6 3 2 3 2" xfId="43206"/>
    <cellStyle name="Calculation 2 2 6 3 3" xfId="10352"/>
    <cellStyle name="Calculation 2 2 6 3 3 2" xfId="31706"/>
    <cellStyle name="Calculation 2 2 6 3 4" xfId="18012"/>
    <cellStyle name="Calculation 2 2 6 3 4 2" xfId="39366"/>
    <cellStyle name="Calculation 2 2 6 3 5" xfId="26262"/>
    <cellStyle name="Calculation 2 2 6 4" xfId="3590"/>
    <cellStyle name="Calculation 2 2 6 4 2" xfId="7432"/>
    <cellStyle name="Calculation 2 2 6 4 2 2" xfId="15132"/>
    <cellStyle name="Calculation 2 2 6 4 2 2 2" xfId="36486"/>
    <cellStyle name="Calculation 2 2 6 4 2 3" xfId="22792"/>
    <cellStyle name="Calculation 2 2 6 4 2 3 2" xfId="44146"/>
    <cellStyle name="Calculation 2 2 6 4 3" xfId="11292"/>
    <cellStyle name="Calculation 2 2 6 4 3 2" xfId="32646"/>
    <cellStyle name="Calculation 2 2 6 4 4" xfId="18952"/>
    <cellStyle name="Calculation 2 2 6 4 4 2" xfId="40306"/>
    <cellStyle name="Calculation 2 2 6 4 5" xfId="27202"/>
    <cellStyle name="Calculation 2 2 6 5" xfId="4552"/>
    <cellStyle name="Calculation 2 2 6 5 2" xfId="12252"/>
    <cellStyle name="Calculation 2 2 6 5 2 2" xfId="33606"/>
    <cellStyle name="Calculation 2 2 6 5 3" xfId="19912"/>
    <cellStyle name="Calculation 2 2 6 5 3 2" xfId="41266"/>
    <cellStyle name="Calculation 2 2 6 6" xfId="8412"/>
    <cellStyle name="Calculation 2 2 6 6 2" xfId="29766"/>
    <cellStyle name="Calculation 2 2 6 7" xfId="16072"/>
    <cellStyle name="Calculation 2 2 6 7 2" xfId="37426"/>
    <cellStyle name="Calculation 2 2 6 8" xfId="24322"/>
    <cellStyle name="Calculation 2 2 7" xfId="699"/>
    <cellStyle name="Calculation 2 2 7 2" xfId="1699"/>
    <cellStyle name="Calculation 2 2 7 2 2" xfId="5541"/>
    <cellStyle name="Calculation 2 2 7 2 2 2" xfId="13241"/>
    <cellStyle name="Calculation 2 2 7 2 2 2 2" xfId="34595"/>
    <cellStyle name="Calculation 2 2 7 2 2 3" xfId="20901"/>
    <cellStyle name="Calculation 2 2 7 2 2 3 2" xfId="42255"/>
    <cellStyle name="Calculation 2 2 7 2 3" xfId="9401"/>
    <cellStyle name="Calculation 2 2 7 2 3 2" xfId="30755"/>
    <cellStyle name="Calculation 2 2 7 2 4" xfId="17061"/>
    <cellStyle name="Calculation 2 2 7 2 4 2" xfId="38415"/>
    <cellStyle name="Calculation 2 2 7 2 5" xfId="25311"/>
    <cellStyle name="Calculation 2 2 7 3" xfId="2639"/>
    <cellStyle name="Calculation 2 2 7 3 2" xfId="6481"/>
    <cellStyle name="Calculation 2 2 7 3 2 2" xfId="14181"/>
    <cellStyle name="Calculation 2 2 7 3 2 2 2" xfId="35535"/>
    <cellStyle name="Calculation 2 2 7 3 2 3" xfId="21841"/>
    <cellStyle name="Calculation 2 2 7 3 2 3 2" xfId="43195"/>
    <cellStyle name="Calculation 2 2 7 3 3" xfId="10341"/>
    <cellStyle name="Calculation 2 2 7 3 3 2" xfId="31695"/>
    <cellStyle name="Calculation 2 2 7 3 4" xfId="18001"/>
    <cellStyle name="Calculation 2 2 7 3 4 2" xfId="39355"/>
    <cellStyle name="Calculation 2 2 7 3 5" xfId="26251"/>
    <cellStyle name="Calculation 2 2 7 4" xfId="3579"/>
    <cellStyle name="Calculation 2 2 7 4 2" xfId="7421"/>
    <cellStyle name="Calculation 2 2 7 4 2 2" xfId="15121"/>
    <cellStyle name="Calculation 2 2 7 4 2 2 2" xfId="36475"/>
    <cellStyle name="Calculation 2 2 7 4 2 3" xfId="22781"/>
    <cellStyle name="Calculation 2 2 7 4 2 3 2" xfId="44135"/>
    <cellStyle name="Calculation 2 2 7 4 3" xfId="11281"/>
    <cellStyle name="Calculation 2 2 7 4 3 2" xfId="32635"/>
    <cellStyle name="Calculation 2 2 7 4 4" xfId="18941"/>
    <cellStyle name="Calculation 2 2 7 4 4 2" xfId="40295"/>
    <cellStyle name="Calculation 2 2 7 4 5" xfId="27191"/>
    <cellStyle name="Calculation 2 2 7 5" xfId="4541"/>
    <cellStyle name="Calculation 2 2 7 5 2" xfId="12241"/>
    <cellStyle name="Calculation 2 2 7 5 2 2" xfId="33595"/>
    <cellStyle name="Calculation 2 2 7 5 3" xfId="19901"/>
    <cellStyle name="Calculation 2 2 7 5 3 2" xfId="41255"/>
    <cellStyle name="Calculation 2 2 7 6" xfId="8401"/>
    <cellStyle name="Calculation 2 2 7 6 2" xfId="29755"/>
    <cellStyle name="Calculation 2 2 7 7" xfId="16061"/>
    <cellStyle name="Calculation 2 2 7 7 2" xfId="37415"/>
    <cellStyle name="Calculation 2 2 7 8" xfId="24311"/>
    <cellStyle name="Calculation 2 2 8" xfId="1367"/>
    <cellStyle name="Calculation 2 2 8 2" xfId="5209"/>
    <cellStyle name="Calculation 2 2 8 2 2" xfId="12909"/>
    <cellStyle name="Calculation 2 2 8 2 2 2" xfId="34263"/>
    <cellStyle name="Calculation 2 2 8 2 3" xfId="20569"/>
    <cellStyle name="Calculation 2 2 8 2 3 2" xfId="41923"/>
    <cellStyle name="Calculation 2 2 8 3" xfId="9069"/>
    <cellStyle name="Calculation 2 2 8 3 2" xfId="30423"/>
    <cellStyle name="Calculation 2 2 8 4" xfId="16729"/>
    <cellStyle name="Calculation 2 2 8 4 2" xfId="38083"/>
    <cellStyle name="Calculation 2 2 8 5" xfId="24979"/>
    <cellStyle name="Calculation 2 2 9" xfId="1339"/>
    <cellStyle name="Calculation 2 2 9 2" xfId="5181"/>
    <cellStyle name="Calculation 2 2 9 2 2" xfId="12881"/>
    <cellStyle name="Calculation 2 2 9 2 2 2" xfId="34235"/>
    <cellStyle name="Calculation 2 2 9 2 3" xfId="20541"/>
    <cellStyle name="Calculation 2 2 9 2 3 2" xfId="41895"/>
    <cellStyle name="Calculation 2 2 9 3" xfId="9041"/>
    <cellStyle name="Calculation 2 2 9 3 2" xfId="30395"/>
    <cellStyle name="Calculation 2 2 9 4" xfId="16701"/>
    <cellStyle name="Calculation 2 2 9 4 2" xfId="38055"/>
    <cellStyle name="Calculation 2 2 9 5" xfId="24951"/>
    <cellStyle name="Calculation 2 3" xfId="352"/>
    <cellStyle name="Calculation 2 3 10" xfId="1356"/>
    <cellStyle name="Calculation 2 3 10 2" xfId="5198"/>
    <cellStyle name="Calculation 2 3 10 2 2" xfId="12898"/>
    <cellStyle name="Calculation 2 3 10 2 2 2" xfId="34252"/>
    <cellStyle name="Calculation 2 3 10 2 3" xfId="20558"/>
    <cellStyle name="Calculation 2 3 10 2 3 2" xfId="41912"/>
    <cellStyle name="Calculation 2 3 10 3" xfId="9058"/>
    <cellStyle name="Calculation 2 3 10 3 2" xfId="30412"/>
    <cellStyle name="Calculation 2 3 10 4" xfId="16718"/>
    <cellStyle name="Calculation 2 3 10 4 2" xfId="38072"/>
    <cellStyle name="Calculation 2 3 10 5" xfId="24968"/>
    <cellStyle name="Calculation 2 3 11" xfId="4219"/>
    <cellStyle name="Calculation 2 3 11 2" xfId="11919"/>
    <cellStyle name="Calculation 2 3 11 2 2" xfId="33273"/>
    <cellStyle name="Calculation 2 3 11 3" xfId="19579"/>
    <cellStyle name="Calculation 2 3 11 3 2" xfId="40933"/>
    <cellStyle name="Calculation 2 3 11 4" xfId="27829"/>
    <cellStyle name="Calculation 2 3 12" xfId="8079"/>
    <cellStyle name="Calculation 2 3 12 2" xfId="29433"/>
    <cellStyle name="Calculation 2 3 13" xfId="8054"/>
    <cellStyle name="Calculation 2 3 13 2" xfId="29408"/>
    <cellStyle name="Calculation 2 3 14" xfId="23989"/>
    <cellStyle name="Calculation 2 3 2" xfId="380"/>
    <cellStyle name="Calculation 2 3 2 10" xfId="4239"/>
    <cellStyle name="Calculation 2 3 2 10 2" xfId="11939"/>
    <cellStyle name="Calculation 2 3 2 10 2 2" xfId="33293"/>
    <cellStyle name="Calculation 2 3 2 10 3" xfId="19599"/>
    <cellStyle name="Calculation 2 3 2 10 3 2" xfId="40953"/>
    <cellStyle name="Calculation 2 3 2 10 4" xfId="27849"/>
    <cellStyle name="Calculation 2 3 2 11" xfId="8099"/>
    <cellStyle name="Calculation 2 3 2 11 2" xfId="29453"/>
    <cellStyle name="Calculation 2 3 2 12" xfId="15759"/>
    <cellStyle name="Calculation 2 3 2 12 2" xfId="37113"/>
    <cellStyle name="Calculation 2 3 2 13" xfId="24009"/>
    <cellStyle name="Calculation 2 3 2 2" xfId="425"/>
    <cellStyle name="Calculation 2 3 2 2 10" xfId="8139"/>
    <cellStyle name="Calculation 2 3 2 2 10 2" xfId="29493"/>
    <cellStyle name="Calculation 2 3 2 2 11" xfId="15799"/>
    <cellStyle name="Calculation 2 3 2 2 11 2" xfId="37153"/>
    <cellStyle name="Calculation 2 3 2 2 12" xfId="24049"/>
    <cellStyle name="Calculation 2 3 2 2 2" xfId="509"/>
    <cellStyle name="Calculation 2 3 2 2 2 10" xfId="15879"/>
    <cellStyle name="Calculation 2 3 2 2 2 10 2" xfId="37233"/>
    <cellStyle name="Calculation 2 3 2 2 2 11" xfId="24129"/>
    <cellStyle name="Calculation 2 3 2 2 2 2" xfId="677"/>
    <cellStyle name="Calculation 2 3 2 2 2 2 10" xfId="24289"/>
    <cellStyle name="Calculation 2 3 2 2 2 2 2" xfId="1017"/>
    <cellStyle name="Calculation 2 3 2 2 2 2 2 2" xfId="2017"/>
    <cellStyle name="Calculation 2 3 2 2 2 2 2 2 2" xfId="5859"/>
    <cellStyle name="Calculation 2 3 2 2 2 2 2 2 2 2" xfId="13559"/>
    <cellStyle name="Calculation 2 3 2 2 2 2 2 2 2 2 2" xfId="34913"/>
    <cellStyle name="Calculation 2 3 2 2 2 2 2 2 2 3" xfId="21219"/>
    <cellStyle name="Calculation 2 3 2 2 2 2 2 2 2 3 2" xfId="42573"/>
    <cellStyle name="Calculation 2 3 2 2 2 2 2 2 3" xfId="9719"/>
    <cellStyle name="Calculation 2 3 2 2 2 2 2 2 3 2" xfId="31073"/>
    <cellStyle name="Calculation 2 3 2 2 2 2 2 2 4" xfId="17379"/>
    <cellStyle name="Calculation 2 3 2 2 2 2 2 2 4 2" xfId="38733"/>
    <cellStyle name="Calculation 2 3 2 2 2 2 2 2 5" xfId="25629"/>
    <cellStyle name="Calculation 2 3 2 2 2 2 2 3" xfId="2957"/>
    <cellStyle name="Calculation 2 3 2 2 2 2 2 3 2" xfId="6799"/>
    <cellStyle name="Calculation 2 3 2 2 2 2 2 3 2 2" xfId="14499"/>
    <cellStyle name="Calculation 2 3 2 2 2 2 2 3 2 2 2" xfId="35853"/>
    <cellStyle name="Calculation 2 3 2 2 2 2 2 3 2 3" xfId="22159"/>
    <cellStyle name="Calculation 2 3 2 2 2 2 2 3 2 3 2" xfId="43513"/>
    <cellStyle name="Calculation 2 3 2 2 2 2 2 3 3" xfId="10659"/>
    <cellStyle name="Calculation 2 3 2 2 2 2 2 3 3 2" xfId="32013"/>
    <cellStyle name="Calculation 2 3 2 2 2 2 2 3 4" xfId="18319"/>
    <cellStyle name="Calculation 2 3 2 2 2 2 2 3 4 2" xfId="39673"/>
    <cellStyle name="Calculation 2 3 2 2 2 2 2 3 5" xfId="26569"/>
    <cellStyle name="Calculation 2 3 2 2 2 2 2 4" xfId="3897"/>
    <cellStyle name="Calculation 2 3 2 2 2 2 2 4 2" xfId="7739"/>
    <cellStyle name="Calculation 2 3 2 2 2 2 2 4 2 2" xfId="15439"/>
    <cellStyle name="Calculation 2 3 2 2 2 2 2 4 2 2 2" xfId="36793"/>
    <cellStyle name="Calculation 2 3 2 2 2 2 2 4 2 3" xfId="23099"/>
    <cellStyle name="Calculation 2 3 2 2 2 2 2 4 2 3 2" xfId="44453"/>
    <cellStyle name="Calculation 2 3 2 2 2 2 2 4 3" xfId="11599"/>
    <cellStyle name="Calculation 2 3 2 2 2 2 2 4 3 2" xfId="32953"/>
    <cellStyle name="Calculation 2 3 2 2 2 2 2 4 4" xfId="19259"/>
    <cellStyle name="Calculation 2 3 2 2 2 2 2 4 4 2" xfId="40613"/>
    <cellStyle name="Calculation 2 3 2 2 2 2 2 4 5" xfId="27509"/>
    <cellStyle name="Calculation 2 3 2 2 2 2 2 5" xfId="4859"/>
    <cellStyle name="Calculation 2 3 2 2 2 2 2 5 2" xfId="12559"/>
    <cellStyle name="Calculation 2 3 2 2 2 2 2 5 2 2" xfId="33913"/>
    <cellStyle name="Calculation 2 3 2 2 2 2 2 5 3" xfId="20219"/>
    <cellStyle name="Calculation 2 3 2 2 2 2 2 5 3 2" xfId="41573"/>
    <cellStyle name="Calculation 2 3 2 2 2 2 2 6" xfId="8719"/>
    <cellStyle name="Calculation 2 3 2 2 2 2 2 6 2" xfId="30073"/>
    <cellStyle name="Calculation 2 3 2 2 2 2 2 7" xfId="16379"/>
    <cellStyle name="Calculation 2 3 2 2 2 2 2 7 2" xfId="37733"/>
    <cellStyle name="Calculation 2 3 2 2 2 2 2 8" xfId="24629"/>
    <cellStyle name="Calculation 2 3 2 2 2 2 3" xfId="1317"/>
    <cellStyle name="Calculation 2 3 2 2 2 2 3 2" xfId="2317"/>
    <cellStyle name="Calculation 2 3 2 2 2 2 3 2 2" xfId="6159"/>
    <cellStyle name="Calculation 2 3 2 2 2 2 3 2 2 2" xfId="13859"/>
    <cellStyle name="Calculation 2 3 2 2 2 2 3 2 2 2 2" xfId="35213"/>
    <cellStyle name="Calculation 2 3 2 2 2 2 3 2 2 3" xfId="21519"/>
    <cellStyle name="Calculation 2 3 2 2 2 2 3 2 2 3 2" xfId="42873"/>
    <cellStyle name="Calculation 2 3 2 2 2 2 3 2 3" xfId="10019"/>
    <cellStyle name="Calculation 2 3 2 2 2 2 3 2 3 2" xfId="31373"/>
    <cellStyle name="Calculation 2 3 2 2 2 2 3 2 4" xfId="17679"/>
    <cellStyle name="Calculation 2 3 2 2 2 2 3 2 4 2" xfId="39033"/>
    <cellStyle name="Calculation 2 3 2 2 2 2 3 2 5" xfId="25929"/>
    <cellStyle name="Calculation 2 3 2 2 2 2 3 3" xfId="3257"/>
    <cellStyle name="Calculation 2 3 2 2 2 2 3 3 2" xfId="7099"/>
    <cellStyle name="Calculation 2 3 2 2 2 2 3 3 2 2" xfId="14799"/>
    <cellStyle name="Calculation 2 3 2 2 2 2 3 3 2 2 2" xfId="36153"/>
    <cellStyle name="Calculation 2 3 2 2 2 2 3 3 2 3" xfId="22459"/>
    <cellStyle name="Calculation 2 3 2 2 2 2 3 3 2 3 2" xfId="43813"/>
    <cellStyle name="Calculation 2 3 2 2 2 2 3 3 3" xfId="10959"/>
    <cellStyle name="Calculation 2 3 2 2 2 2 3 3 3 2" xfId="32313"/>
    <cellStyle name="Calculation 2 3 2 2 2 2 3 3 4" xfId="18619"/>
    <cellStyle name="Calculation 2 3 2 2 2 2 3 3 4 2" xfId="39973"/>
    <cellStyle name="Calculation 2 3 2 2 2 2 3 3 5" xfId="26869"/>
    <cellStyle name="Calculation 2 3 2 2 2 2 3 4" xfId="4197"/>
    <cellStyle name="Calculation 2 3 2 2 2 2 3 4 2" xfId="8039"/>
    <cellStyle name="Calculation 2 3 2 2 2 2 3 4 2 2" xfId="15739"/>
    <cellStyle name="Calculation 2 3 2 2 2 2 3 4 2 2 2" xfId="37093"/>
    <cellStyle name="Calculation 2 3 2 2 2 2 3 4 2 3" xfId="23399"/>
    <cellStyle name="Calculation 2 3 2 2 2 2 3 4 2 3 2" xfId="44753"/>
    <cellStyle name="Calculation 2 3 2 2 2 2 3 4 3" xfId="11899"/>
    <cellStyle name="Calculation 2 3 2 2 2 2 3 4 3 2" xfId="33253"/>
    <cellStyle name="Calculation 2 3 2 2 2 2 3 4 4" xfId="19559"/>
    <cellStyle name="Calculation 2 3 2 2 2 2 3 4 4 2" xfId="40913"/>
    <cellStyle name="Calculation 2 3 2 2 2 2 3 4 5" xfId="27809"/>
    <cellStyle name="Calculation 2 3 2 2 2 2 3 5" xfId="5159"/>
    <cellStyle name="Calculation 2 3 2 2 2 2 3 5 2" xfId="12859"/>
    <cellStyle name="Calculation 2 3 2 2 2 2 3 5 2 2" xfId="34213"/>
    <cellStyle name="Calculation 2 3 2 2 2 2 3 5 3" xfId="20519"/>
    <cellStyle name="Calculation 2 3 2 2 2 2 3 5 3 2" xfId="41873"/>
    <cellStyle name="Calculation 2 3 2 2 2 2 3 6" xfId="9019"/>
    <cellStyle name="Calculation 2 3 2 2 2 2 3 6 2" xfId="30373"/>
    <cellStyle name="Calculation 2 3 2 2 2 2 3 7" xfId="16679"/>
    <cellStyle name="Calculation 2 3 2 2 2 2 3 7 2" xfId="38033"/>
    <cellStyle name="Calculation 2 3 2 2 2 2 3 8" xfId="24929"/>
    <cellStyle name="Calculation 2 3 2 2 2 2 4" xfId="1677"/>
    <cellStyle name="Calculation 2 3 2 2 2 2 4 2" xfId="5519"/>
    <cellStyle name="Calculation 2 3 2 2 2 2 4 2 2" xfId="13219"/>
    <cellStyle name="Calculation 2 3 2 2 2 2 4 2 2 2" xfId="34573"/>
    <cellStyle name="Calculation 2 3 2 2 2 2 4 2 3" xfId="20879"/>
    <cellStyle name="Calculation 2 3 2 2 2 2 4 2 3 2" xfId="42233"/>
    <cellStyle name="Calculation 2 3 2 2 2 2 4 3" xfId="9379"/>
    <cellStyle name="Calculation 2 3 2 2 2 2 4 3 2" xfId="30733"/>
    <cellStyle name="Calculation 2 3 2 2 2 2 4 4" xfId="17039"/>
    <cellStyle name="Calculation 2 3 2 2 2 2 4 4 2" xfId="38393"/>
    <cellStyle name="Calculation 2 3 2 2 2 2 4 5" xfId="25289"/>
    <cellStyle name="Calculation 2 3 2 2 2 2 5" xfId="2617"/>
    <cellStyle name="Calculation 2 3 2 2 2 2 5 2" xfId="6459"/>
    <cellStyle name="Calculation 2 3 2 2 2 2 5 2 2" xfId="14159"/>
    <cellStyle name="Calculation 2 3 2 2 2 2 5 2 2 2" xfId="35513"/>
    <cellStyle name="Calculation 2 3 2 2 2 2 5 2 3" xfId="21819"/>
    <cellStyle name="Calculation 2 3 2 2 2 2 5 2 3 2" xfId="43173"/>
    <cellStyle name="Calculation 2 3 2 2 2 2 5 3" xfId="10319"/>
    <cellStyle name="Calculation 2 3 2 2 2 2 5 3 2" xfId="31673"/>
    <cellStyle name="Calculation 2 3 2 2 2 2 5 4" xfId="17979"/>
    <cellStyle name="Calculation 2 3 2 2 2 2 5 4 2" xfId="39333"/>
    <cellStyle name="Calculation 2 3 2 2 2 2 5 5" xfId="26229"/>
    <cellStyle name="Calculation 2 3 2 2 2 2 6" xfId="3557"/>
    <cellStyle name="Calculation 2 3 2 2 2 2 6 2" xfId="7399"/>
    <cellStyle name="Calculation 2 3 2 2 2 2 6 2 2" xfId="15099"/>
    <cellStyle name="Calculation 2 3 2 2 2 2 6 2 2 2" xfId="36453"/>
    <cellStyle name="Calculation 2 3 2 2 2 2 6 2 3" xfId="22759"/>
    <cellStyle name="Calculation 2 3 2 2 2 2 6 2 3 2" xfId="44113"/>
    <cellStyle name="Calculation 2 3 2 2 2 2 6 3" xfId="11259"/>
    <cellStyle name="Calculation 2 3 2 2 2 2 6 3 2" xfId="32613"/>
    <cellStyle name="Calculation 2 3 2 2 2 2 6 4" xfId="18919"/>
    <cellStyle name="Calculation 2 3 2 2 2 2 6 4 2" xfId="40273"/>
    <cellStyle name="Calculation 2 3 2 2 2 2 6 5" xfId="27169"/>
    <cellStyle name="Calculation 2 3 2 2 2 2 7" xfId="4519"/>
    <cellStyle name="Calculation 2 3 2 2 2 2 7 2" xfId="12219"/>
    <cellStyle name="Calculation 2 3 2 2 2 2 7 2 2" xfId="33573"/>
    <cellStyle name="Calculation 2 3 2 2 2 2 7 3" xfId="19879"/>
    <cellStyle name="Calculation 2 3 2 2 2 2 7 3 2" xfId="41233"/>
    <cellStyle name="Calculation 2 3 2 2 2 2 8" xfId="8379"/>
    <cellStyle name="Calculation 2 3 2 2 2 2 8 2" xfId="29733"/>
    <cellStyle name="Calculation 2 3 2 2 2 2 9" xfId="16039"/>
    <cellStyle name="Calculation 2 3 2 2 2 2 9 2" xfId="37393"/>
    <cellStyle name="Calculation 2 3 2 2 2 3" xfId="857"/>
    <cellStyle name="Calculation 2 3 2 2 2 3 2" xfId="1857"/>
    <cellStyle name="Calculation 2 3 2 2 2 3 2 2" xfId="5699"/>
    <cellStyle name="Calculation 2 3 2 2 2 3 2 2 2" xfId="13399"/>
    <cellStyle name="Calculation 2 3 2 2 2 3 2 2 2 2" xfId="34753"/>
    <cellStyle name="Calculation 2 3 2 2 2 3 2 2 3" xfId="21059"/>
    <cellStyle name="Calculation 2 3 2 2 2 3 2 2 3 2" xfId="42413"/>
    <cellStyle name="Calculation 2 3 2 2 2 3 2 3" xfId="9559"/>
    <cellStyle name="Calculation 2 3 2 2 2 3 2 3 2" xfId="30913"/>
    <cellStyle name="Calculation 2 3 2 2 2 3 2 4" xfId="17219"/>
    <cellStyle name="Calculation 2 3 2 2 2 3 2 4 2" xfId="38573"/>
    <cellStyle name="Calculation 2 3 2 2 2 3 2 5" xfId="25469"/>
    <cellStyle name="Calculation 2 3 2 2 2 3 3" xfId="2797"/>
    <cellStyle name="Calculation 2 3 2 2 2 3 3 2" xfId="6639"/>
    <cellStyle name="Calculation 2 3 2 2 2 3 3 2 2" xfId="14339"/>
    <cellStyle name="Calculation 2 3 2 2 2 3 3 2 2 2" xfId="35693"/>
    <cellStyle name="Calculation 2 3 2 2 2 3 3 2 3" xfId="21999"/>
    <cellStyle name="Calculation 2 3 2 2 2 3 3 2 3 2" xfId="43353"/>
    <cellStyle name="Calculation 2 3 2 2 2 3 3 3" xfId="10499"/>
    <cellStyle name="Calculation 2 3 2 2 2 3 3 3 2" xfId="31853"/>
    <cellStyle name="Calculation 2 3 2 2 2 3 3 4" xfId="18159"/>
    <cellStyle name="Calculation 2 3 2 2 2 3 3 4 2" xfId="39513"/>
    <cellStyle name="Calculation 2 3 2 2 2 3 3 5" xfId="26409"/>
    <cellStyle name="Calculation 2 3 2 2 2 3 4" xfId="3737"/>
    <cellStyle name="Calculation 2 3 2 2 2 3 4 2" xfId="7579"/>
    <cellStyle name="Calculation 2 3 2 2 2 3 4 2 2" xfId="15279"/>
    <cellStyle name="Calculation 2 3 2 2 2 3 4 2 2 2" xfId="36633"/>
    <cellStyle name="Calculation 2 3 2 2 2 3 4 2 3" xfId="22939"/>
    <cellStyle name="Calculation 2 3 2 2 2 3 4 2 3 2" xfId="44293"/>
    <cellStyle name="Calculation 2 3 2 2 2 3 4 3" xfId="11439"/>
    <cellStyle name="Calculation 2 3 2 2 2 3 4 3 2" xfId="32793"/>
    <cellStyle name="Calculation 2 3 2 2 2 3 4 4" xfId="19099"/>
    <cellStyle name="Calculation 2 3 2 2 2 3 4 4 2" xfId="40453"/>
    <cellStyle name="Calculation 2 3 2 2 2 3 4 5" xfId="27349"/>
    <cellStyle name="Calculation 2 3 2 2 2 3 5" xfId="4699"/>
    <cellStyle name="Calculation 2 3 2 2 2 3 5 2" xfId="12399"/>
    <cellStyle name="Calculation 2 3 2 2 2 3 5 2 2" xfId="33753"/>
    <cellStyle name="Calculation 2 3 2 2 2 3 5 3" xfId="20059"/>
    <cellStyle name="Calculation 2 3 2 2 2 3 5 3 2" xfId="41413"/>
    <cellStyle name="Calculation 2 3 2 2 2 3 6" xfId="8559"/>
    <cellStyle name="Calculation 2 3 2 2 2 3 6 2" xfId="29913"/>
    <cellStyle name="Calculation 2 3 2 2 2 3 7" xfId="16219"/>
    <cellStyle name="Calculation 2 3 2 2 2 3 7 2" xfId="37573"/>
    <cellStyle name="Calculation 2 3 2 2 2 3 8" xfId="24469"/>
    <cellStyle name="Calculation 2 3 2 2 2 4" xfId="1157"/>
    <cellStyle name="Calculation 2 3 2 2 2 4 2" xfId="2157"/>
    <cellStyle name="Calculation 2 3 2 2 2 4 2 2" xfId="5999"/>
    <cellStyle name="Calculation 2 3 2 2 2 4 2 2 2" xfId="13699"/>
    <cellStyle name="Calculation 2 3 2 2 2 4 2 2 2 2" xfId="35053"/>
    <cellStyle name="Calculation 2 3 2 2 2 4 2 2 3" xfId="21359"/>
    <cellStyle name="Calculation 2 3 2 2 2 4 2 2 3 2" xfId="42713"/>
    <cellStyle name="Calculation 2 3 2 2 2 4 2 3" xfId="9859"/>
    <cellStyle name="Calculation 2 3 2 2 2 4 2 3 2" xfId="31213"/>
    <cellStyle name="Calculation 2 3 2 2 2 4 2 4" xfId="17519"/>
    <cellStyle name="Calculation 2 3 2 2 2 4 2 4 2" xfId="38873"/>
    <cellStyle name="Calculation 2 3 2 2 2 4 2 5" xfId="25769"/>
    <cellStyle name="Calculation 2 3 2 2 2 4 3" xfId="3097"/>
    <cellStyle name="Calculation 2 3 2 2 2 4 3 2" xfId="6939"/>
    <cellStyle name="Calculation 2 3 2 2 2 4 3 2 2" xfId="14639"/>
    <cellStyle name="Calculation 2 3 2 2 2 4 3 2 2 2" xfId="35993"/>
    <cellStyle name="Calculation 2 3 2 2 2 4 3 2 3" xfId="22299"/>
    <cellStyle name="Calculation 2 3 2 2 2 4 3 2 3 2" xfId="43653"/>
    <cellStyle name="Calculation 2 3 2 2 2 4 3 3" xfId="10799"/>
    <cellStyle name="Calculation 2 3 2 2 2 4 3 3 2" xfId="32153"/>
    <cellStyle name="Calculation 2 3 2 2 2 4 3 4" xfId="18459"/>
    <cellStyle name="Calculation 2 3 2 2 2 4 3 4 2" xfId="39813"/>
    <cellStyle name="Calculation 2 3 2 2 2 4 3 5" xfId="26709"/>
    <cellStyle name="Calculation 2 3 2 2 2 4 4" xfId="4037"/>
    <cellStyle name="Calculation 2 3 2 2 2 4 4 2" xfId="7879"/>
    <cellStyle name="Calculation 2 3 2 2 2 4 4 2 2" xfId="15579"/>
    <cellStyle name="Calculation 2 3 2 2 2 4 4 2 2 2" xfId="36933"/>
    <cellStyle name="Calculation 2 3 2 2 2 4 4 2 3" xfId="23239"/>
    <cellStyle name="Calculation 2 3 2 2 2 4 4 2 3 2" xfId="44593"/>
    <cellStyle name="Calculation 2 3 2 2 2 4 4 3" xfId="11739"/>
    <cellStyle name="Calculation 2 3 2 2 2 4 4 3 2" xfId="33093"/>
    <cellStyle name="Calculation 2 3 2 2 2 4 4 4" xfId="19399"/>
    <cellStyle name="Calculation 2 3 2 2 2 4 4 4 2" xfId="40753"/>
    <cellStyle name="Calculation 2 3 2 2 2 4 4 5" xfId="27649"/>
    <cellStyle name="Calculation 2 3 2 2 2 4 5" xfId="4999"/>
    <cellStyle name="Calculation 2 3 2 2 2 4 5 2" xfId="12699"/>
    <cellStyle name="Calculation 2 3 2 2 2 4 5 2 2" xfId="34053"/>
    <cellStyle name="Calculation 2 3 2 2 2 4 5 3" xfId="20359"/>
    <cellStyle name="Calculation 2 3 2 2 2 4 5 3 2" xfId="41713"/>
    <cellStyle name="Calculation 2 3 2 2 2 4 6" xfId="8859"/>
    <cellStyle name="Calculation 2 3 2 2 2 4 6 2" xfId="30213"/>
    <cellStyle name="Calculation 2 3 2 2 2 4 7" xfId="16519"/>
    <cellStyle name="Calculation 2 3 2 2 2 4 7 2" xfId="37873"/>
    <cellStyle name="Calculation 2 3 2 2 2 4 8" xfId="24769"/>
    <cellStyle name="Calculation 2 3 2 2 2 5" xfId="1517"/>
    <cellStyle name="Calculation 2 3 2 2 2 5 2" xfId="5359"/>
    <cellStyle name="Calculation 2 3 2 2 2 5 2 2" xfId="13059"/>
    <cellStyle name="Calculation 2 3 2 2 2 5 2 2 2" xfId="34413"/>
    <cellStyle name="Calculation 2 3 2 2 2 5 2 3" xfId="20719"/>
    <cellStyle name="Calculation 2 3 2 2 2 5 2 3 2" xfId="42073"/>
    <cellStyle name="Calculation 2 3 2 2 2 5 3" xfId="9219"/>
    <cellStyle name="Calculation 2 3 2 2 2 5 3 2" xfId="30573"/>
    <cellStyle name="Calculation 2 3 2 2 2 5 4" xfId="16879"/>
    <cellStyle name="Calculation 2 3 2 2 2 5 4 2" xfId="38233"/>
    <cellStyle name="Calculation 2 3 2 2 2 5 5" xfId="25129"/>
    <cellStyle name="Calculation 2 3 2 2 2 6" xfId="2457"/>
    <cellStyle name="Calculation 2 3 2 2 2 6 2" xfId="6299"/>
    <cellStyle name="Calculation 2 3 2 2 2 6 2 2" xfId="13999"/>
    <cellStyle name="Calculation 2 3 2 2 2 6 2 2 2" xfId="35353"/>
    <cellStyle name="Calculation 2 3 2 2 2 6 2 3" xfId="21659"/>
    <cellStyle name="Calculation 2 3 2 2 2 6 2 3 2" xfId="43013"/>
    <cellStyle name="Calculation 2 3 2 2 2 6 3" xfId="10159"/>
    <cellStyle name="Calculation 2 3 2 2 2 6 3 2" xfId="31513"/>
    <cellStyle name="Calculation 2 3 2 2 2 6 4" xfId="17819"/>
    <cellStyle name="Calculation 2 3 2 2 2 6 4 2" xfId="39173"/>
    <cellStyle name="Calculation 2 3 2 2 2 6 5" xfId="26069"/>
    <cellStyle name="Calculation 2 3 2 2 2 7" xfId="3397"/>
    <cellStyle name="Calculation 2 3 2 2 2 7 2" xfId="7239"/>
    <cellStyle name="Calculation 2 3 2 2 2 7 2 2" xfId="14939"/>
    <cellStyle name="Calculation 2 3 2 2 2 7 2 2 2" xfId="36293"/>
    <cellStyle name="Calculation 2 3 2 2 2 7 2 3" xfId="22599"/>
    <cellStyle name="Calculation 2 3 2 2 2 7 2 3 2" xfId="43953"/>
    <cellStyle name="Calculation 2 3 2 2 2 7 3" xfId="11099"/>
    <cellStyle name="Calculation 2 3 2 2 2 7 3 2" xfId="32453"/>
    <cellStyle name="Calculation 2 3 2 2 2 7 4" xfId="18759"/>
    <cellStyle name="Calculation 2 3 2 2 2 7 4 2" xfId="40113"/>
    <cellStyle name="Calculation 2 3 2 2 2 7 5" xfId="27009"/>
    <cellStyle name="Calculation 2 3 2 2 2 8" xfId="4359"/>
    <cellStyle name="Calculation 2 3 2 2 2 8 2" xfId="12059"/>
    <cellStyle name="Calculation 2 3 2 2 2 8 2 2" xfId="33413"/>
    <cellStyle name="Calculation 2 3 2 2 2 8 3" xfId="19719"/>
    <cellStyle name="Calculation 2 3 2 2 2 8 3 2" xfId="41073"/>
    <cellStyle name="Calculation 2 3 2 2 2 9" xfId="8219"/>
    <cellStyle name="Calculation 2 3 2 2 2 9 2" xfId="29573"/>
    <cellStyle name="Calculation 2 3 2 2 3" xfId="593"/>
    <cellStyle name="Calculation 2 3 2 2 3 10" xfId="24209"/>
    <cellStyle name="Calculation 2 3 2 2 3 2" xfId="937"/>
    <cellStyle name="Calculation 2 3 2 2 3 2 2" xfId="1937"/>
    <cellStyle name="Calculation 2 3 2 2 3 2 2 2" xfId="5779"/>
    <cellStyle name="Calculation 2 3 2 2 3 2 2 2 2" xfId="13479"/>
    <cellStyle name="Calculation 2 3 2 2 3 2 2 2 2 2" xfId="34833"/>
    <cellStyle name="Calculation 2 3 2 2 3 2 2 2 3" xfId="21139"/>
    <cellStyle name="Calculation 2 3 2 2 3 2 2 2 3 2" xfId="42493"/>
    <cellStyle name="Calculation 2 3 2 2 3 2 2 3" xfId="9639"/>
    <cellStyle name="Calculation 2 3 2 2 3 2 2 3 2" xfId="30993"/>
    <cellStyle name="Calculation 2 3 2 2 3 2 2 4" xfId="17299"/>
    <cellStyle name="Calculation 2 3 2 2 3 2 2 4 2" xfId="38653"/>
    <cellStyle name="Calculation 2 3 2 2 3 2 2 5" xfId="25549"/>
    <cellStyle name="Calculation 2 3 2 2 3 2 3" xfId="2877"/>
    <cellStyle name="Calculation 2 3 2 2 3 2 3 2" xfId="6719"/>
    <cellStyle name="Calculation 2 3 2 2 3 2 3 2 2" xfId="14419"/>
    <cellStyle name="Calculation 2 3 2 2 3 2 3 2 2 2" xfId="35773"/>
    <cellStyle name="Calculation 2 3 2 2 3 2 3 2 3" xfId="22079"/>
    <cellStyle name="Calculation 2 3 2 2 3 2 3 2 3 2" xfId="43433"/>
    <cellStyle name="Calculation 2 3 2 2 3 2 3 3" xfId="10579"/>
    <cellStyle name="Calculation 2 3 2 2 3 2 3 3 2" xfId="31933"/>
    <cellStyle name="Calculation 2 3 2 2 3 2 3 4" xfId="18239"/>
    <cellStyle name="Calculation 2 3 2 2 3 2 3 4 2" xfId="39593"/>
    <cellStyle name="Calculation 2 3 2 2 3 2 3 5" xfId="26489"/>
    <cellStyle name="Calculation 2 3 2 2 3 2 4" xfId="3817"/>
    <cellStyle name="Calculation 2 3 2 2 3 2 4 2" xfId="7659"/>
    <cellStyle name="Calculation 2 3 2 2 3 2 4 2 2" xfId="15359"/>
    <cellStyle name="Calculation 2 3 2 2 3 2 4 2 2 2" xfId="36713"/>
    <cellStyle name="Calculation 2 3 2 2 3 2 4 2 3" xfId="23019"/>
    <cellStyle name="Calculation 2 3 2 2 3 2 4 2 3 2" xfId="44373"/>
    <cellStyle name="Calculation 2 3 2 2 3 2 4 3" xfId="11519"/>
    <cellStyle name="Calculation 2 3 2 2 3 2 4 3 2" xfId="32873"/>
    <cellStyle name="Calculation 2 3 2 2 3 2 4 4" xfId="19179"/>
    <cellStyle name="Calculation 2 3 2 2 3 2 4 4 2" xfId="40533"/>
    <cellStyle name="Calculation 2 3 2 2 3 2 4 5" xfId="27429"/>
    <cellStyle name="Calculation 2 3 2 2 3 2 5" xfId="4779"/>
    <cellStyle name="Calculation 2 3 2 2 3 2 5 2" xfId="12479"/>
    <cellStyle name="Calculation 2 3 2 2 3 2 5 2 2" xfId="33833"/>
    <cellStyle name="Calculation 2 3 2 2 3 2 5 3" xfId="20139"/>
    <cellStyle name="Calculation 2 3 2 2 3 2 5 3 2" xfId="41493"/>
    <cellStyle name="Calculation 2 3 2 2 3 2 6" xfId="8639"/>
    <cellStyle name="Calculation 2 3 2 2 3 2 6 2" xfId="29993"/>
    <cellStyle name="Calculation 2 3 2 2 3 2 7" xfId="16299"/>
    <cellStyle name="Calculation 2 3 2 2 3 2 7 2" xfId="37653"/>
    <cellStyle name="Calculation 2 3 2 2 3 2 8" xfId="24549"/>
    <cellStyle name="Calculation 2 3 2 2 3 3" xfId="1237"/>
    <cellStyle name="Calculation 2 3 2 2 3 3 2" xfId="2237"/>
    <cellStyle name="Calculation 2 3 2 2 3 3 2 2" xfId="6079"/>
    <cellStyle name="Calculation 2 3 2 2 3 3 2 2 2" xfId="13779"/>
    <cellStyle name="Calculation 2 3 2 2 3 3 2 2 2 2" xfId="35133"/>
    <cellStyle name="Calculation 2 3 2 2 3 3 2 2 3" xfId="21439"/>
    <cellStyle name="Calculation 2 3 2 2 3 3 2 2 3 2" xfId="42793"/>
    <cellStyle name="Calculation 2 3 2 2 3 3 2 3" xfId="9939"/>
    <cellStyle name="Calculation 2 3 2 2 3 3 2 3 2" xfId="31293"/>
    <cellStyle name="Calculation 2 3 2 2 3 3 2 4" xfId="17599"/>
    <cellStyle name="Calculation 2 3 2 2 3 3 2 4 2" xfId="38953"/>
    <cellStyle name="Calculation 2 3 2 2 3 3 2 5" xfId="25849"/>
    <cellStyle name="Calculation 2 3 2 2 3 3 3" xfId="3177"/>
    <cellStyle name="Calculation 2 3 2 2 3 3 3 2" xfId="7019"/>
    <cellStyle name="Calculation 2 3 2 2 3 3 3 2 2" xfId="14719"/>
    <cellStyle name="Calculation 2 3 2 2 3 3 3 2 2 2" xfId="36073"/>
    <cellStyle name="Calculation 2 3 2 2 3 3 3 2 3" xfId="22379"/>
    <cellStyle name="Calculation 2 3 2 2 3 3 3 2 3 2" xfId="43733"/>
    <cellStyle name="Calculation 2 3 2 2 3 3 3 3" xfId="10879"/>
    <cellStyle name="Calculation 2 3 2 2 3 3 3 3 2" xfId="32233"/>
    <cellStyle name="Calculation 2 3 2 2 3 3 3 4" xfId="18539"/>
    <cellStyle name="Calculation 2 3 2 2 3 3 3 4 2" xfId="39893"/>
    <cellStyle name="Calculation 2 3 2 2 3 3 3 5" xfId="26789"/>
    <cellStyle name="Calculation 2 3 2 2 3 3 4" xfId="4117"/>
    <cellStyle name="Calculation 2 3 2 2 3 3 4 2" xfId="7959"/>
    <cellStyle name="Calculation 2 3 2 2 3 3 4 2 2" xfId="15659"/>
    <cellStyle name="Calculation 2 3 2 2 3 3 4 2 2 2" xfId="37013"/>
    <cellStyle name="Calculation 2 3 2 2 3 3 4 2 3" xfId="23319"/>
    <cellStyle name="Calculation 2 3 2 2 3 3 4 2 3 2" xfId="44673"/>
    <cellStyle name="Calculation 2 3 2 2 3 3 4 3" xfId="11819"/>
    <cellStyle name="Calculation 2 3 2 2 3 3 4 3 2" xfId="33173"/>
    <cellStyle name="Calculation 2 3 2 2 3 3 4 4" xfId="19479"/>
    <cellStyle name="Calculation 2 3 2 2 3 3 4 4 2" xfId="40833"/>
    <cellStyle name="Calculation 2 3 2 2 3 3 4 5" xfId="27729"/>
    <cellStyle name="Calculation 2 3 2 2 3 3 5" xfId="5079"/>
    <cellStyle name="Calculation 2 3 2 2 3 3 5 2" xfId="12779"/>
    <cellStyle name="Calculation 2 3 2 2 3 3 5 2 2" xfId="34133"/>
    <cellStyle name="Calculation 2 3 2 2 3 3 5 3" xfId="20439"/>
    <cellStyle name="Calculation 2 3 2 2 3 3 5 3 2" xfId="41793"/>
    <cellStyle name="Calculation 2 3 2 2 3 3 6" xfId="8939"/>
    <cellStyle name="Calculation 2 3 2 2 3 3 6 2" xfId="30293"/>
    <cellStyle name="Calculation 2 3 2 2 3 3 7" xfId="16599"/>
    <cellStyle name="Calculation 2 3 2 2 3 3 7 2" xfId="37953"/>
    <cellStyle name="Calculation 2 3 2 2 3 3 8" xfId="24849"/>
    <cellStyle name="Calculation 2 3 2 2 3 4" xfId="1597"/>
    <cellStyle name="Calculation 2 3 2 2 3 4 2" xfId="5439"/>
    <cellStyle name="Calculation 2 3 2 2 3 4 2 2" xfId="13139"/>
    <cellStyle name="Calculation 2 3 2 2 3 4 2 2 2" xfId="34493"/>
    <cellStyle name="Calculation 2 3 2 2 3 4 2 3" xfId="20799"/>
    <cellStyle name="Calculation 2 3 2 2 3 4 2 3 2" xfId="42153"/>
    <cellStyle name="Calculation 2 3 2 2 3 4 3" xfId="9299"/>
    <cellStyle name="Calculation 2 3 2 2 3 4 3 2" xfId="30653"/>
    <cellStyle name="Calculation 2 3 2 2 3 4 4" xfId="16959"/>
    <cellStyle name="Calculation 2 3 2 2 3 4 4 2" xfId="38313"/>
    <cellStyle name="Calculation 2 3 2 2 3 4 5" xfId="25209"/>
    <cellStyle name="Calculation 2 3 2 2 3 5" xfId="2537"/>
    <cellStyle name="Calculation 2 3 2 2 3 5 2" xfId="6379"/>
    <cellStyle name="Calculation 2 3 2 2 3 5 2 2" xfId="14079"/>
    <cellStyle name="Calculation 2 3 2 2 3 5 2 2 2" xfId="35433"/>
    <cellStyle name="Calculation 2 3 2 2 3 5 2 3" xfId="21739"/>
    <cellStyle name="Calculation 2 3 2 2 3 5 2 3 2" xfId="43093"/>
    <cellStyle name="Calculation 2 3 2 2 3 5 3" xfId="10239"/>
    <cellStyle name="Calculation 2 3 2 2 3 5 3 2" xfId="31593"/>
    <cellStyle name="Calculation 2 3 2 2 3 5 4" xfId="17899"/>
    <cellStyle name="Calculation 2 3 2 2 3 5 4 2" xfId="39253"/>
    <cellStyle name="Calculation 2 3 2 2 3 5 5" xfId="26149"/>
    <cellStyle name="Calculation 2 3 2 2 3 6" xfId="3477"/>
    <cellStyle name="Calculation 2 3 2 2 3 6 2" xfId="7319"/>
    <cellStyle name="Calculation 2 3 2 2 3 6 2 2" xfId="15019"/>
    <cellStyle name="Calculation 2 3 2 2 3 6 2 2 2" xfId="36373"/>
    <cellStyle name="Calculation 2 3 2 2 3 6 2 3" xfId="22679"/>
    <cellStyle name="Calculation 2 3 2 2 3 6 2 3 2" xfId="44033"/>
    <cellStyle name="Calculation 2 3 2 2 3 6 3" xfId="11179"/>
    <cellStyle name="Calculation 2 3 2 2 3 6 3 2" xfId="32533"/>
    <cellStyle name="Calculation 2 3 2 2 3 6 4" xfId="18839"/>
    <cellStyle name="Calculation 2 3 2 2 3 6 4 2" xfId="40193"/>
    <cellStyle name="Calculation 2 3 2 2 3 6 5" xfId="27089"/>
    <cellStyle name="Calculation 2 3 2 2 3 7" xfId="4439"/>
    <cellStyle name="Calculation 2 3 2 2 3 7 2" xfId="12139"/>
    <cellStyle name="Calculation 2 3 2 2 3 7 2 2" xfId="33493"/>
    <cellStyle name="Calculation 2 3 2 2 3 7 3" xfId="19799"/>
    <cellStyle name="Calculation 2 3 2 2 3 7 3 2" xfId="41153"/>
    <cellStyle name="Calculation 2 3 2 2 3 8" xfId="8299"/>
    <cellStyle name="Calculation 2 3 2 2 3 8 2" xfId="29653"/>
    <cellStyle name="Calculation 2 3 2 2 3 9" xfId="15959"/>
    <cellStyle name="Calculation 2 3 2 2 3 9 2" xfId="37313"/>
    <cellStyle name="Calculation 2 3 2 2 4" xfId="777"/>
    <cellStyle name="Calculation 2 3 2 2 4 2" xfId="1777"/>
    <cellStyle name="Calculation 2 3 2 2 4 2 2" xfId="5619"/>
    <cellStyle name="Calculation 2 3 2 2 4 2 2 2" xfId="13319"/>
    <cellStyle name="Calculation 2 3 2 2 4 2 2 2 2" xfId="34673"/>
    <cellStyle name="Calculation 2 3 2 2 4 2 2 3" xfId="20979"/>
    <cellStyle name="Calculation 2 3 2 2 4 2 2 3 2" xfId="42333"/>
    <cellStyle name="Calculation 2 3 2 2 4 2 3" xfId="9479"/>
    <cellStyle name="Calculation 2 3 2 2 4 2 3 2" xfId="30833"/>
    <cellStyle name="Calculation 2 3 2 2 4 2 4" xfId="17139"/>
    <cellStyle name="Calculation 2 3 2 2 4 2 4 2" xfId="38493"/>
    <cellStyle name="Calculation 2 3 2 2 4 2 5" xfId="25389"/>
    <cellStyle name="Calculation 2 3 2 2 4 3" xfId="2717"/>
    <cellStyle name="Calculation 2 3 2 2 4 3 2" xfId="6559"/>
    <cellStyle name="Calculation 2 3 2 2 4 3 2 2" xfId="14259"/>
    <cellStyle name="Calculation 2 3 2 2 4 3 2 2 2" xfId="35613"/>
    <cellStyle name="Calculation 2 3 2 2 4 3 2 3" xfId="21919"/>
    <cellStyle name="Calculation 2 3 2 2 4 3 2 3 2" xfId="43273"/>
    <cellStyle name="Calculation 2 3 2 2 4 3 3" xfId="10419"/>
    <cellStyle name="Calculation 2 3 2 2 4 3 3 2" xfId="31773"/>
    <cellStyle name="Calculation 2 3 2 2 4 3 4" xfId="18079"/>
    <cellStyle name="Calculation 2 3 2 2 4 3 4 2" xfId="39433"/>
    <cellStyle name="Calculation 2 3 2 2 4 3 5" xfId="26329"/>
    <cellStyle name="Calculation 2 3 2 2 4 4" xfId="3657"/>
    <cellStyle name="Calculation 2 3 2 2 4 4 2" xfId="7499"/>
    <cellStyle name="Calculation 2 3 2 2 4 4 2 2" xfId="15199"/>
    <cellStyle name="Calculation 2 3 2 2 4 4 2 2 2" xfId="36553"/>
    <cellStyle name="Calculation 2 3 2 2 4 4 2 3" xfId="22859"/>
    <cellStyle name="Calculation 2 3 2 2 4 4 2 3 2" xfId="44213"/>
    <cellStyle name="Calculation 2 3 2 2 4 4 3" xfId="11359"/>
    <cellStyle name="Calculation 2 3 2 2 4 4 3 2" xfId="32713"/>
    <cellStyle name="Calculation 2 3 2 2 4 4 4" xfId="19019"/>
    <cellStyle name="Calculation 2 3 2 2 4 4 4 2" xfId="40373"/>
    <cellStyle name="Calculation 2 3 2 2 4 4 5" xfId="27269"/>
    <cellStyle name="Calculation 2 3 2 2 4 5" xfId="4619"/>
    <cellStyle name="Calculation 2 3 2 2 4 5 2" xfId="12319"/>
    <cellStyle name="Calculation 2 3 2 2 4 5 2 2" xfId="33673"/>
    <cellStyle name="Calculation 2 3 2 2 4 5 3" xfId="19979"/>
    <cellStyle name="Calculation 2 3 2 2 4 5 3 2" xfId="41333"/>
    <cellStyle name="Calculation 2 3 2 2 4 6" xfId="8479"/>
    <cellStyle name="Calculation 2 3 2 2 4 6 2" xfId="29833"/>
    <cellStyle name="Calculation 2 3 2 2 4 7" xfId="16139"/>
    <cellStyle name="Calculation 2 3 2 2 4 7 2" xfId="37493"/>
    <cellStyle name="Calculation 2 3 2 2 4 8" xfId="24389"/>
    <cellStyle name="Calculation 2 3 2 2 5" xfId="1077"/>
    <cellStyle name="Calculation 2 3 2 2 5 2" xfId="2077"/>
    <cellStyle name="Calculation 2 3 2 2 5 2 2" xfId="5919"/>
    <cellStyle name="Calculation 2 3 2 2 5 2 2 2" xfId="13619"/>
    <cellStyle name="Calculation 2 3 2 2 5 2 2 2 2" xfId="34973"/>
    <cellStyle name="Calculation 2 3 2 2 5 2 2 3" xfId="21279"/>
    <cellStyle name="Calculation 2 3 2 2 5 2 2 3 2" xfId="42633"/>
    <cellStyle name="Calculation 2 3 2 2 5 2 3" xfId="9779"/>
    <cellStyle name="Calculation 2 3 2 2 5 2 3 2" xfId="31133"/>
    <cellStyle name="Calculation 2 3 2 2 5 2 4" xfId="17439"/>
    <cellStyle name="Calculation 2 3 2 2 5 2 4 2" xfId="38793"/>
    <cellStyle name="Calculation 2 3 2 2 5 2 5" xfId="25689"/>
    <cellStyle name="Calculation 2 3 2 2 5 3" xfId="3017"/>
    <cellStyle name="Calculation 2 3 2 2 5 3 2" xfId="6859"/>
    <cellStyle name="Calculation 2 3 2 2 5 3 2 2" xfId="14559"/>
    <cellStyle name="Calculation 2 3 2 2 5 3 2 2 2" xfId="35913"/>
    <cellStyle name="Calculation 2 3 2 2 5 3 2 3" xfId="22219"/>
    <cellStyle name="Calculation 2 3 2 2 5 3 2 3 2" xfId="43573"/>
    <cellStyle name="Calculation 2 3 2 2 5 3 3" xfId="10719"/>
    <cellStyle name="Calculation 2 3 2 2 5 3 3 2" xfId="32073"/>
    <cellStyle name="Calculation 2 3 2 2 5 3 4" xfId="18379"/>
    <cellStyle name="Calculation 2 3 2 2 5 3 4 2" xfId="39733"/>
    <cellStyle name="Calculation 2 3 2 2 5 3 5" xfId="26629"/>
    <cellStyle name="Calculation 2 3 2 2 5 4" xfId="3957"/>
    <cellStyle name="Calculation 2 3 2 2 5 4 2" xfId="7799"/>
    <cellStyle name="Calculation 2 3 2 2 5 4 2 2" xfId="15499"/>
    <cellStyle name="Calculation 2 3 2 2 5 4 2 2 2" xfId="36853"/>
    <cellStyle name="Calculation 2 3 2 2 5 4 2 3" xfId="23159"/>
    <cellStyle name="Calculation 2 3 2 2 5 4 2 3 2" xfId="44513"/>
    <cellStyle name="Calculation 2 3 2 2 5 4 3" xfId="11659"/>
    <cellStyle name="Calculation 2 3 2 2 5 4 3 2" xfId="33013"/>
    <cellStyle name="Calculation 2 3 2 2 5 4 4" xfId="19319"/>
    <cellStyle name="Calculation 2 3 2 2 5 4 4 2" xfId="40673"/>
    <cellStyle name="Calculation 2 3 2 2 5 4 5" xfId="27569"/>
    <cellStyle name="Calculation 2 3 2 2 5 5" xfId="4919"/>
    <cellStyle name="Calculation 2 3 2 2 5 5 2" xfId="12619"/>
    <cellStyle name="Calculation 2 3 2 2 5 5 2 2" xfId="33973"/>
    <cellStyle name="Calculation 2 3 2 2 5 5 3" xfId="20279"/>
    <cellStyle name="Calculation 2 3 2 2 5 5 3 2" xfId="41633"/>
    <cellStyle name="Calculation 2 3 2 2 5 6" xfId="8779"/>
    <cellStyle name="Calculation 2 3 2 2 5 6 2" xfId="30133"/>
    <cellStyle name="Calculation 2 3 2 2 5 7" xfId="16439"/>
    <cellStyle name="Calculation 2 3 2 2 5 7 2" xfId="37793"/>
    <cellStyle name="Calculation 2 3 2 2 5 8" xfId="24689"/>
    <cellStyle name="Calculation 2 3 2 2 6" xfId="1437"/>
    <cellStyle name="Calculation 2 3 2 2 6 2" xfId="5279"/>
    <cellStyle name="Calculation 2 3 2 2 6 2 2" xfId="12979"/>
    <cellStyle name="Calculation 2 3 2 2 6 2 2 2" xfId="34333"/>
    <cellStyle name="Calculation 2 3 2 2 6 2 3" xfId="20639"/>
    <cellStyle name="Calculation 2 3 2 2 6 2 3 2" xfId="41993"/>
    <cellStyle name="Calculation 2 3 2 2 6 3" xfId="9139"/>
    <cellStyle name="Calculation 2 3 2 2 6 3 2" xfId="30493"/>
    <cellStyle name="Calculation 2 3 2 2 6 4" xfId="16799"/>
    <cellStyle name="Calculation 2 3 2 2 6 4 2" xfId="38153"/>
    <cellStyle name="Calculation 2 3 2 2 6 5" xfId="25049"/>
    <cellStyle name="Calculation 2 3 2 2 7" xfId="2377"/>
    <cellStyle name="Calculation 2 3 2 2 7 2" xfId="6219"/>
    <cellStyle name="Calculation 2 3 2 2 7 2 2" xfId="13919"/>
    <cellStyle name="Calculation 2 3 2 2 7 2 2 2" xfId="35273"/>
    <cellStyle name="Calculation 2 3 2 2 7 2 3" xfId="21579"/>
    <cellStyle name="Calculation 2 3 2 2 7 2 3 2" xfId="42933"/>
    <cellStyle name="Calculation 2 3 2 2 7 3" xfId="10079"/>
    <cellStyle name="Calculation 2 3 2 2 7 3 2" xfId="31433"/>
    <cellStyle name="Calculation 2 3 2 2 7 4" xfId="17739"/>
    <cellStyle name="Calculation 2 3 2 2 7 4 2" xfId="39093"/>
    <cellStyle name="Calculation 2 3 2 2 7 5" xfId="25989"/>
    <cellStyle name="Calculation 2 3 2 2 8" xfId="3317"/>
    <cellStyle name="Calculation 2 3 2 2 8 2" xfId="7159"/>
    <cellStyle name="Calculation 2 3 2 2 8 2 2" xfId="14859"/>
    <cellStyle name="Calculation 2 3 2 2 8 2 2 2" xfId="36213"/>
    <cellStyle name="Calculation 2 3 2 2 8 2 3" xfId="22519"/>
    <cellStyle name="Calculation 2 3 2 2 8 2 3 2" xfId="43873"/>
    <cellStyle name="Calculation 2 3 2 2 8 3" xfId="11019"/>
    <cellStyle name="Calculation 2 3 2 2 8 3 2" xfId="32373"/>
    <cellStyle name="Calculation 2 3 2 2 8 4" xfId="18679"/>
    <cellStyle name="Calculation 2 3 2 2 8 4 2" xfId="40033"/>
    <cellStyle name="Calculation 2 3 2 2 8 5" xfId="26929"/>
    <cellStyle name="Calculation 2 3 2 2 9" xfId="4279"/>
    <cellStyle name="Calculation 2 3 2 2 9 2" xfId="11979"/>
    <cellStyle name="Calculation 2 3 2 2 9 2 2" xfId="33333"/>
    <cellStyle name="Calculation 2 3 2 2 9 3" xfId="19639"/>
    <cellStyle name="Calculation 2 3 2 2 9 3 2" xfId="40993"/>
    <cellStyle name="Calculation 2 3 2 2 9 4" xfId="27889"/>
    <cellStyle name="Calculation 2 3 2 3" xfId="467"/>
    <cellStyle name="Calculation 2 3 2 3 10" xfId="15839"/>
    <cellStyle name="Calculation 2 3 2 3 10 2" xfId="37193"/>
    <cellStyle name="Calculation 2 3 2 3 11" xfId="24089"/>
    <cellStyle name="Calculation 2 3 2 3 2" xfId="635"/>
    <cellStyle name="Calculation 2 3 2 3 2 10" xfId="24249"/>
    <cellStyle name="Calculation 2 3 2 3 2 2" xfId="977"/>
    <cellStyle name="Calculation 2 3 2 3 2 2 2" xfId="1977"/>
    <cellStyle name="Calculation 2 3 2 3 2 2 2 2" xfId="5819"/>
    <cellStyle name="Calculation 2 3 2 3 2 2 2 2 2" xfId="13519"/>
    <cellStyle name="Calculation 2 3 2 3 2 2 2 2 2 2" xfId="34873"/>
    <cellStyle name="Calculation 2 3 2 3 2 2 2 2 3" xfId="21179"/>
    <cellStyle name="Calculation 2 3 2 3 2 2 2 2 3 2" xfId="42533"/>
    <cellStyle name="Calculation 2 3 2 3 2 2 2 3" xfId="9679"/>
    <cellStyle name="Calculation 2 3 2 3 2 2 2 3 2" xfId="31033"/>
    <cellStyle name="Calculation 2 3 2 3 2 2 2 4" xfId="17339"/>
    <cellStyle name="Calculation 2 3 2 3 2 2 2 4 2" xfId="38693"/>
    <cellStyle name="Calculation 2 3 2 3 2 2 2 5" xfId="25589"/>
    <cellStyle name="Calculation 2 3 2 3 2 2 3" xfId="2917"/>
    <cellStyle name="Calculation 2 3 2 3 2 2 3 2" xfId="6759"/>
    <cellStyle name="Calculation 2 3 2 3 2 2 3 2 2" xfId="14459"/>
    <cellStyle name="Calculation 2 3 2 3 2 2 3 2 2 2" xfId="35813"/>
    <cellStyle name="Calculation 2 3 2 3 2 2 3 2 3" xfId="22119"/>
    <cellStyle name="Calculation 2 3 2 3 2 2 3 2 3 2" xfId="43473"/>
    <cellStyle name="Calculation 2 3 2 3 2 2 3 3" xfId="10619"/>
    <cellStyle name="Calculation 2 3 2 3 2 2 3 3 2" xfId="31973"/>
    <cellStyle name="Calculation 2 3 2 3 2 2 3 4" xfId="18279"/>
    <cellStyle name="Calculation 2 3 2 3 2 2 3 4 2" xfId="39633"/>
    <cellStyle name="Calculation 2 3 2 3 2 2 3 5" xfId="26529"/>
    <cellStyle name="Calculation 2 3 2 3 2 2 4" xfId="3857"/>
    <cellStyle name="Calculation 2 3 2 3 2 2 4 2" xfId="7699"/>
    <cellStyle name="Calculation 2 3 2 3 2 2 4 2 2" xfId="15399"/>
    <cellStyle name="Calculation 2 3 2 3 2 2 4 2 2 2" xfId="36753"/>
    <cellStyle name="Calculation 2 3 2 3 2 2 4 2 3" xfId="23059"/>
    <cellStyle name="Calculation 2 3 2 3 2 2 4 2 3 2" xfId="44413"/>
    <cellStyle name="Calculation 2 3 2 3 2 2 4 3" xfId="11559"/>
    <cellStyle name="Calculation 2 3 2 3 2 2 4 3 2" xfId="32913"/>
    <cellStyle name="Calculation 2 3 2 3 2 2 4 4" xfId="19219"/>
    <cellStyle name="Calculation 2 3 2 3 2 2 4 4 2" xfId="40573"/>
    <cellStyle name="Calculation 2 3 2 3 2 2 4 5" xfId="27469"/>
    <cellStyle name="Calculation 2 3 2 3 2 2 5" xfId="4819"/>
    <cellStyle name="Calculation 2 3 2 3 2 2 5 2" xfId="12519"/>
    <cellStyle name="Calculation 2 3 2 3 2 2 5 2 2" xfId="33873"/>
    <cellStyle name="Calculation 2 3 2 3 2 2 5 3" xfId="20179"/>
    <cellStyle name="Calculation 2 3 2 3 2 2 5 3 2" xfId="41533"/>
    <cellStyle name="Calculation 2 3 2 3 2 2 6" xfId="8679"/>
    <cellStyle name="Calculation 2 3 2 3 2 2 6 2" xfId="30033"/>
    <cellStyle name="Calculation 2 3 2 3 2 2 7" xfId="16339"/>
    <cellStyle name="Calculation 2 3 2 3 2 2 7 2" xfId="37693"/>
    <cellStyle name="Calculation 2 3 2 3 2 2 8" xfId="24589"/>
    <cellStyle name="Calculation 2 3 2 3 2 3" xfId="1277"/>
    <cellStyle name="Calculation 2 3 2 3 2 3 2" xfId="2277"/>
    <cellStyle name="Calculation 2 3 2 3 2 3 2 2" xfId="6119"/>
    <cellStyle name="Calculation 2 3 2 3 2 3 2 2 2" xfId="13819"/>
    <cellStyle name="Calculation 2 3 2 3 2 3 2 2 2 2" xfId="35173"/>
    <cellStyle name="Calculation 2 3 2 3 2 3 2 2 3" xfId="21479"/>
    <cellStyle name="Calculation 2 3 2 3 2 3 2 2 3 2" xfId="42833"/>
    <cellStyle name="Calculation 2 3 2 3 2 3 2 3" xfId="9979"/>
    <cellStyle name="Calculation 2 3 2 3 2 3 2 3 2" xfId="31333"/>
    <cellStyle name="Calculation 2 3 2 3 2 3 2 4" xfId="17639"/>
    <cellStyle name="Calculation 2 3 2 3 2 3 2 4 2" xfId="38993"/>
    <cellStyle name="Calculation 2 3 2 3 2 3 2 5" xfId="25889"/>
    <cellStyle name="Calculation 2 3 2 3 2 3 3" xfId="3217"/>
    <cellStyle name="Calculation 2 3 2 3 2 3 3 2" xfId="7059"/>
    <cellStyle name="Calculation 2 3 2 3 2 3 3 2 2" xfId="14759"/>
    <cellStyle name="Calculation 2 3 2 3 2 3 3 2 2 2" xfId="36113"/>
    <cellStyle name="Calculation 2 3 2 3 2 3 3 2 3" xfId="22419"/>
    <cellStyle name="Calculation 2 3 2 3 2 3 3 2 3 2" xfId="43773"/>
    <cellStyle name="Calculation 2 3 2 3 2 3 3 3" xfId="10919"/>
    <cellStyle name="Calculation 2 3 2 3 2 3 3 3 2" xfId="32273"/>
    <cellStyle name="Calculation 2 3 2 3 2 3 3 4" xfId="18579"/>
    <cellStyle name="Calculation 2 3 2 3 2 3 3 4 2" xfId="39933"/>
    <cellStyle name="Calculation 2 3 2 3 2 3 3 5" xfId="26829"/>
    <cellStyle name="Calculation 2 3 2 3 2 3 4" xfId="4157"/>
    <cellStyle name="Calculation 2 3 2 3 2 3 4 2" xfId="7999"/>
    <cellStyle name="Calculation 2 3 2 3 2 3 4 2 2" xfId="15699"/>
    <cellStyle name="Calculation 2 3 2 3 2 3 4 2 2 2" xfId="37053"/>
    <cellStyle name="Calculation 2 3 2 3 2 3 4 2 3" xfId="23359"/>
    <cellStyle name="Calculation 2 3 2 3 2 3 4 2 3 2" xfId="44713"/>
    <cellStyle name="Calculation 2 3 2 3 2 3 4 3" xfId="11859"/>
    <cellStyle name="Calculation 2 3 2 3 2 3 4 3 2" xfId="33213"/>
    <cellStyle name="Calculation 2 3 2 3 2 3 4 4" xfId="19519"/>
    <cellStyle name="Calculation 2 3 2 3 2 3 4 4 2" xfId="40873"/>
    <cellStyle name="Calculation 2 3 2 3 2 3 4 5" xfId="27769"/>
    <cellStyle name="Calculation 2 3 2 3 2 3 5" xfId="5119"/>
    <cellStyle name="Calculation 2 3 2 3 2 3 5 2" xfId="12819"/>
    <cellStyle name="Calculation 2 3 2 3 2 3 5 2 2" xfId="34173"/>
    <cellStyle name="Calculation 2 3 2 3 2 3 5 3" xfId="20479"/>
    <cellStyle name="Calculation 2 3 2 3 2 3 5 3 2" xfId="41833"/>
    <cellStyle name="Calculation 2 3 2 3 2 3 6" xfId="8979"/>
    <cellStyle name="Calculation 2 3 2 3 2 3 6 2" xfId="30333"/>
    <cellStyle name="Calculation 2 3 2 3 2 3 7" xfId="16639"/>
    <cellStyle name="Calculation 2 3 2 3 2 3 7 2" xfId="37993"/>
    <cellStyle name="Calculation 2 3 2 3 2 3 8" xfId="24889"/>
    <cellStyle name="Calculation 2 3 2 3 2 4" xfId="1637"/>
    <cellStyle name="Calculation 2 3 2 3 2 4 2" xfId="5479"/>
    <cellStyle name="Calculation 2 3 2 3 2 4 2 2" xfId="13179"/>
    <cellStyle name="Calculation 2 3 2 3 2 4 2 2 2" xfId="34533"/>
    <cellStyle name="Calculation 2 3 2 3 2 4 2 3" xfId="20839"/>
    <cellStyle name="Calculation 2 3 2 3 2 4 2 3 2" xfId="42193"/>
    <cellStyle name="Calculation 2 3 2 3 2 4 3" xfId="9339"/>
    <cellStyle name="Calculation 2 3 2 3 2 4 3 2" xfId="30693"/>
    <cellStyle name="Calculation 2 3 2 3 2 4 4" xfId="16999"/>
    <cellStyle name="Calculation 2 3 2 3 2 4 4 2" xfId="38353"/>
    <cellStyle name="Calculation 2 3 2 3 2 4 5" xfId="25249"/>
    <cellStyle name="Calculation 2 3 2 3 2 5" xfId="2577"/>
    <cellStyle name="Calculation 2 3 2 3 2 5 2" xfId="6419"/>
    <cellStyle name="Calculation 2 3 2 3 2 5 2 2" xfId="14119"/>
    <cellStyle name="Calculation 2 3 2 3 2 5 2 2 2" xfId="35473"/>
    <cellStyle name="Calculation 2 3 2 3 2 5 2 3" xfId="21779"/>
    <cellStyle name="Calculation 2 3 2 3 2 5 2 3 2" xfId="43133"/>
    <cellStyle name="Calculation 2 3 2 3 2 5 3" xfId="10279"/>
    <cellStyle name="Calculation 2 3 2 3 2 5 3 2" xfId="31633"/>
    <cellStyle name="Calculation 2 3 2 3 2 5 4" xfId="17939"/>
    <cellStyle name="Calculation 2 3 2 3 2 5 4 2" xfId="39293"/>
    <cellStyle name="Calculation 2 3 2 3 2 5 5" xfId="26189"/>
    <cellStyle name="Calculation 2 3 2 3 2 6" xfId="3517"/>
    <cellStyle name="Calculation 2 3 2 3 2 6 2" xfId="7359"/>
    <cellStyle name="Calculation 2 3 2 3 2 6 2 2" xfId="15059"/>
    <cellStyle name="Calculation 2 3 2 3 2 6 2 2 2" xfId="36413"/>
    <cellStyle name="Calculation 2 3 2 3 2 6 2 3" xfId="22719"/>
    <cellStyle name="Calculation 2 3 2 3 2 6 2 3 2" xfId="44073"/>
    <cellStyle name="Calculation 2 3 2 3 2 6 3" xfId="11219"/>
    <cellStyle name="Calculation 2 3 2 3 2 6 3 2" xfId="32573"/>
    <cellStyle name="Calculation 2 3 2 3 2 6 4" xfId="18879"/>
    <cellStyle name="Calculation 2 3 2 3 2 6 4 2" xfId="40233"/>
    <cellStyle name="Calculation 2 3 2 3 2 6 5" xfId="27129"/>
    <cellStyle name="Calculation 2 3 2 3 2 7" xfId="4479"/>
    <cellStyle name="Calculation 2 3 2 3 2 7 2" xfId="12179"/>
    <cellStyle name="Calculation 2 3 2 3 2 7 2 2" xfId="33533"/>
    <cellStyle name="Calculation 2 3 2 3 2 7 3" xfId="19839"/>
    <cellStyle name="Calculation 2 3 2 3 2 7 3 2" xfId="41193"/>
    <cellStyle name="Calculation 2 3 2 3 2 8" xfId="8339"/>
    <cellStyle name="Calculation 2 3 2 3 2 8 2" xfId="29693"/>
    <cellStyle name="Calculation 2 3 2 3 2 9" xfId="15999"/>
    <cellStyle name="Calculation 2 3 2 3 2 9 2" xfId="37353"/>
    <cellStyle name="Calculation 2 3 2 3 3" xfId="817"/>
    <cellStyle name="Calculation 2 3 2 3 3 2" xfId="1817"/>
    <cellStyle name="Calculation 2 3 2 3 3 2 2" xfId="5659"/>
    <cellStyle name="Calculation 2 3 2 3 3 2 2 2" xfId="13359"/>
    <cellStyle name="Calculation 2 3 2 3 3 2 2 2 2" xfId="34713"/>
    <cellStyle name="Calculation 2 3 2 3 3 2 2 3" xfId="21019"/>
    <cellStyle name="Calculation 2 3 2 3 3 2 2 3 2" xfId="42373"/>
    <cellStyle name="Calculation 2 3 2 3 3 2 3" xfId="9519"/>
    <cellStyle name="Calculation 2 3 2 3 3 2 3 2" xfId="30873"/>
    <cellStyle name="Calculation 2 3 2 3 3 2 4" xfId="17179"/>
    <cellStyle name="Calculation 2 3 2 3 3 2 4 2" xfId="38533"/>
    <cellStyle name="Calculation 2 3 2 3 3 2 5" xfId="25429"/>
    <cellStyle name="Calculation 2 3 2 3 3 3" xfId="2757"/>
    <cellStyle name="Calculation 2 3 2 3 3 3 2" xfId="6599"/>
    <cellStyle name="Calculation 2 3 2 3 3 3 2 2" xfId="14299"/>
    <cellStyle name="Calculation 2 3 2 3 3 3 2 2 2" xfId="35653"/>
    <cellStyle name="Calculation 2 3 2 3 3 3 2 3" xfId="21959"/>
    <cellStyle name="Calculation 2 3 2 3 3 3 2 3 2" xfId="43313"/>
    <cellStyle name="Calculation 2 3 2 3 3 3 3" xfId="10459"/>
    <cellStyle name="Calculation 2 3 2 3 3 3 3 2" xfId="31813"/>
    <cellStyle name="Calculation 2 3 2 3 3 3 4" xfId="18119"/>
    <cellStyle name="Calculation 2 3 2 3 3 3 4 2" xfId="39473"/>
    <cellStyle name="Calculation 2 3 2 3 3 3 5" xfId="26369"/>
    <cellStyle name="Calculation 2 3 2 3 3 4" xfId="3697"/>
    <cellStyle name="Calculation 2 3 2 3 3 4 2" xfId="7539"/>
    <cellStyle name="Calculation 2 3 2 3 3 4 2 2" xfId="15239"/>
    <cellStyle name="Calculation 2 3 2 3 3 4 2 2 2" xfId="36593"/>
    <cellStyle name="Calculation 2 3 2 3 3 4 2 3" xfId="22899"/>
    <cellStyle name="Calculation 2 3 2 3 3 4 2 3 2" xfId="44253"/>
    <cellStyle name="Calculation 2 3 2 3 3 4 3" xfId="11399"/>
    <cellStyle name="Calculation 2 3 2 3 3 4 3 2" xfId="32753"/>
    <cellStyle name="Calculation 2 3 2 3 3 4 4" xfId="19059"/>
    <cellStyle name="Calculation 2 3 2 3 3 4 4 2" xfId="40413"/>
    <cellStyle name="Calculation 2 3 2 3 3 4 5" xfId="27309"/>
    <cellStyle name="Calculation 2 3 2 3 3 5" xfId="4659"/>
    <cellStyle name="Calculation 2 3 2 3 3 5 2" xfId="12359"/>
    <cellStyle name="Calculation 2 3 2 3 3 5 2 2" xfId="33713"/>
    <cellStyle name="Calculation 2 3 2 3 3 5 3" xfId="20019"/>
    <cellStyle name="Calculation 2 3 2 3 3 5 3 2" xfId="41373"/>
    <cellStyle name="Calculation 2 3 2 3 3 6" xfId="8519"/>
    <cellStyle name="Calculation 2 3 2 3 3 6 2" xfId="29873"/>
    <cellStyle name="Calculation 2 3 2 3 3 7" xfId="16179"/>
    <cellStyle name="Calculation 2 3 2 3 3 7 2" xfId="37533"/>
    <cellStyle name="Calculation 2 3 2 3 3 8" xfId="24429"/>
    <cellStyle name="Calculation 2 3 2 3 4" xfId="1117"/>
    <cellStyle name="Calculation 2 3 2 3 4 2" xfId="2117"/>
    <cellStyle name="Calculation 2 3 2 3 4 2 2" xfId="5959"/>
    <cellStyle name="Calculation 2 3 2 3 4 2 2 2" xfId="13659"/>
    <cellStyle name="Calculation 2 3 2 3 4 2 2 2 2" xfId="35013"/>
    <cellStyle name="Calculation 2 3 2 3 4 2 2 3" xfId="21319"/>
    <cellStyle name="Calculation 2 3 2 3 4 2 2 3 2" xfId="42673"/>
    <cellStyle name="Calculation 2 3 2 3 4 2 3" xfId="9819"/>
    <cellStyle name="Calculation 2 3 2 3 4 2 3 2" xfId="31173"/>
    <cellStyle name="Calculation 2 3 2 3 4 2 4" xfId="17479"/>
    <cellStyle name="Calculation 2 3 2 3 4 2 4 2" xfId="38833"/>
    <cellStyle name="Calculation 2 3 2 3 4 2 5" xfId="25729"/>
    <cellStyle name="Calculation 2 3 2 3 4 3" xfId="3057"/>
    <cellStyle name="Calculation 2 3 2 3 4 3 2" xfId="6899"/>
    <cellStyle name="Calculation 2 3 2 3 4 3 2 2" xfId="14599"/>
    <cellStyle name="Calculation 2 3 2 3 4 3 2 2 2" xfId="35953"/>
    <cellStyle name="Calculation 2 3 2 3 4 3 2 3" xfId="22259"/>
    <cellStyle name="Calculation 2 3 2 3 4 3 2 3 2" xfId="43613"/>
    <cellStyle name="Calculation 2 3 2 3 4 3 3" xfId="10759"/>
    <cellStyle name="Calculation 2 3 2 3 4 3 3 2" xfId="32113"/>
    <cellStyle name="Calculation 2 3 2 3 4 3 4" xfId="18419"/>
    <cellStyle name="Calculation 2 3 2 3 4 3 4 2" xfId="39773"/>
    <cellStyle name="Calculation 2 3 2 3 4 3 5" xfId="26669"/>
    <cellStyle name="Calculation 2 3 2 3 4 4" xfId="3997"/>
    <cellStyle name="Calculation 2 3 2 3 4 4 2" xfId="7839"/>
    <cellStyle name="Calculation 2 3 2 3 4 4 2 2" xfId="15539"/>
    <cellStyle name="Calculation 2 3 2 3 4 4 2 2 2" xfId="36893"/>
    <cellStyle name="Calculation 2 3 2 3 4 4 2 3" xfId="23199"/>
    <cellStyle name="Calculation 2 3 2 3 4 4 2 3 2" xfId="44553"/>
    <cellStyle name="Calculation 2 3 2 3 4 4 3" xfId="11699"/>
    <cellStyle name="Calculation 2 3 2 3 4 4 3 2" xfId="33053"/>
    <cellStyle name="Calculation 2 3 2 3 4 4 4" xfId="19359"/>
    <cellStyle name="Calculation 2 3 2 3 4 4 4 2" xfId="40713"/>
    <cellStyle name="Calculation 2 3 2 3 4 4 5" xfId="27609"/>
    <cellStyle name="Calculation 2 3 2 3 4 5" xfId="4959"/>
    <cellStyle name="Calculation 2 3 2 3 4 5 2" xfId="12659"/>
    <cellStyle name="Calculation 2 3 2 3 4 5 2 2" xfId="34013"/>
    <cellStyle name="Calculation 2 3 2 3 4 5 3" xfId="20319"/>
    <cellStyle name="Calculation 2 3 2 3 4 5 3 2" xfId="41673"/>
    <cellStyle name="Calculation 2 3 2 3 4 6" xfId="8819"/>
    <cellStyle name="Calculation 2 3 2 3 4 6 2" xfId="30173"/>
    <cellStyle name="Calculation 2 3 2 3 4 7" xfId="16479"/>
    <cellStyle name="Calculation 2 3 2 3 4 7 2" xfId="37833"/>
    <cellStyle name="Calculation 2 3 2 3 4 8" xfId="24729"/>
    <cellStyle name="Calculation 2 3 2 3 5" xfId="1477"/>
    <cellStyle name="Calculation 2 3 2 3 5 2" xfId="5319"/>
    <cellStyle name="Calculation 2 3 2 3 5 2 2" xfId="13019"/>
    <cellStyle name="Calculation 2 3 2 3 5 2 2 2" xfId="34373"/>
    <cellStyle name="Calculation 2 3 2 3 5 2 3" xfId="20679"/>
    <cellStyle name="Calculation 2 3 2 3 5 2 3 2" xfId="42033"/>
    <cellStyle name="Calculation 2 3 2 3 5 3" xfId="9179"/>
    <cellStyle name="Calculation 2 3 2 3 5 3 2" xfId="30533"/>
    <cellStyle name="Calculation 2 3 2 3 5 4" xfId="16839"/>
    <cellStyle name="Calculation 2 3 2 3 5 4 2" xfId="38193"/>
    <cellStyle name="Calculation 2 3 2 3 5 5" xfId="25089"/>
    <cellStyle name="Calculation 2 3 2 3 6" xfId="2417"/>
    <cellStyle name="Calculation 2 3 2 3 6 2" xfId="6259"/>
    <cellStyle name="Calculation 2 3 2 3 6 2 2" xfId="13959"/>
    <cellStyle name="Calculation 2 3 2 3 6 2 2 2" xfId="35313"/>
    <cellStyle name="Calculation 2 3 2 3 6 2 3" xfId="21619"/>
    <cellStyle name="Calculation 2 3 2 3 6 2 3 2" xfId="42973"/>
    <cellStyle name="Calculation 2 3 2 3 6 3" xfId="10119"/>
    <cellStyle name="Calculation 2 3 2 3 6 3 2" xfId="31473"/>
    <cellStyle name="Calculation 2 3 2 3 6 4" xfId="17779"/>
    <cellStyle name="Calculation 2 3 2 3 6 4 2" xfId="39133"/>
    <cellStyle name="Calculation 2 3 2 3 6 5" xfId="26029"/>
    <cellStyle name="Calculation 2 3 2 3 7" xfId="3357"/>
    <cellStyle name="Calculation 2 3 2 3 7 2" xfId="7199"/>
    <cellStyle name="Calculation 2 3 2 3 7 2 2" xfId="14899"/>
    <cellStyle name="Calculation 2 3 2 3 7 2 2 2" xfId="36253"/>
    <cellStyle name="Calculation 2 3 2 3 7 2 3" xfId="22559"/>
    <cellStyle name="Calculation 2 3 2 3 7 2 3 2" xfId="43913"/>
    <cellStyle name="Calculation 2 3 2 3 7 3" xfId="11059"/>
    <cellStyle name="Calculation 2 3 2 3 7 3 2" xfId="32413"/>
    <cellStyle name="Calculation 2 3 2 3 7 4" xfId="18719"/>
    <cellStyle name="Calculation 2 3 2 3 7 4 2" xfId="40073"/>
    <cellStyle name="Calculation 2 3 2 3 7 5" xfId="26969"/>
    <cellStyle name="Calculation 2 3 2 3 8" xfId="4319"/>
    <cellStyle name="Calculation 2 3 2 3 8 2" xfId="12019"/>
    <cellStyle name="Calculation 2 3 2 3 8 2 2" xfId="33373"/>
    <cellStyle name="Calculation 2 3 2 3 8 3" xfId="19679"/>
    <cellStyle name="Calculation 2 3 2 3 8 3 2" xfId="41033"/>
    <cellStyle name="Calculation 2 3 2 3 9" xfId="8179"/>
    <cellStyle name="Calculation 2 3 2 3 9 2" xfId="29533"/>
    <cellStyle name="Calculation 2 3 2 4" xfId="551"/>
    <cellStyle name="Calculation 2 3 2 4 10" xfId="24169"/>
    <cellStyle name="Calculation 2 3 2 4 2" xfId="897"/>
    <cellStyle name="Calculation 2 3 2 4 2 2" xfId="1897"/>
    <cellStyle name="Calculation 2 3 2 4 2 2 2" xfId="5739"/>
    <cellStyle name="Calculation 2 3 2 4 2 2 2 2" xfId="13439"/>
    <cellStyle name="Calculation 2 3 2 4 2 2 2 2 2" xfId="34793"/>
    <cellStyle name="Calculation 2 3 2 4 2 2 2 3" xfId="21099"/>
    <cellStyle name="Calculation 2 3 2 4 2 2 2 3 2" xfId="42453"/>
    <cellStyle name="Calculation 2 3 2 4 2 2 3" xfId="9599"/>
    <cellStyle name="Calculation 2 3 2 4 2 2 3 2" xfId="30953"/>
    <cellStyle name="Calculation 2 3 2 4 2 2 4" xfId="17259"/>
    <cellStyle name="Calculation 2 3 2 4 2 2 4 2" xfId="38613"/>
    <cellStyle name="Calculation 2 3 2 4 2 2 5" xfId="25509"/>
    <cellStyle name="Calculation 2 3 2 4 2 3" xfId="2837"/>
    <cellStyle name="Calculation 2 3 2 4 2 3 2" xfId="6679"/>
    <cellStyle name="Calculation 2 3 2 4 2 3 2 2" xfId="14379"/>
    <cellStyle name="Calculation 2 3 2 4 2 3 2 2 2" xfId="35733"/>
    <cellStyle name="Calculation 2 3 2 4 2 3 2 3" xfId="22039"/>
    <cellStyle name="Calculation 2 3 2 4 2 3 2 3 2" xfId="43393"/>
    <cellStyle name="Calculation 2 3 2 4 2 3 3" xfId="10539"/>
    <cellStyle name="Calculation 2 3 2 4 2 3 3 2" xfId="31893"/>
    <cellStyle name="Calculation 2 3 2 4 2 3 4" xfId="18199"/>
    <cellStyle name="Calculation 2 3 2 4 2 3 4 2" xfId="39553"/>
    <cellStyle name="Calculation 2 3 2 4 2 3 5" xfId="26449"/>
    <cellStyle name="Calculation 2 3 2 4 2 4" xfId="3777"/>
    <cellStyle name="Calculation 2 3 2 4 2 4 2" xfId="7619"/>
    <cellStyle name="Calculation 2 3 2 4 2 4 2 2" xfId="15319"/>
    <cellStyle name="Calculation 2 3 2 4 2 4 2 2 2" xfId="36673"/>
    <cellStyle name="Calculation 2 3 2 4 2 4 2 3" xfId="22979"/>
    <cellStyle name="Calculation 2 3 2 4 2 4 2 3 2" xfId="44333"/>
    <cellStyle name="Calculation 2 3 2 4 2 4 3" xfId="11479"/>
    <cellStyle name="Calculation 2 3 2 4 2 4 3 2" xfId="32833"/>
    <cellStyle name="Calculation 2 3 2 4 2 4 4" xfId="19139"/>
    <cellStyle name="Calculation 2 3 2 4 2 4 4 2" xfId="40493"/>
    <cellStyle name="Calculation 2 3 2 4 2 4 5" xfId="27389"/>
    <cellStyle name="Calculation 2 3 2 4 2 5" xfId="4739"/>
    <cellStyle name="Calculation 2 3 2 4 2 5 2" xfId="12439"/>
    <cellStyle name="Calculation 2 3 2 4 2 5 2 2" xfId="33793"/>
    <cellStyle name="Calculation 2 3 2 4 2 5 3" xfId="20099"/>
    <cellStyle name="Calculation 2 3 2 4 2 5 3 2" xfId="41453"/>
    <cellStyle name="Calculation 2 3 2 4 2 6" xfId="8599"/>
    <cellStyle name="Calculation 2 3 2 4 2 6 2" xfId="29953"/>
    <cellStyle name="Calculation 2 3 2 4 2 7" xfId="16259"/>
    <cellStyle name="Calculation 2 3 2 4 2 7 2" xfId="37613"/>
    <cellStyle name="Calculation 2 3 2 4 2 8" xfId="24509"/>
    <cellStyle name="Calculation 2 3 2 4 3" xfId="1197"/>
    <cellStyle name="Calculation 2 3 2 4 3 2" xfId="2197"/>
    <cellStyle name="Calculation 2 3 2 4 3 2 2" xfId="6039"/>
    <cellStyle name="Calculation 2 3 2 4 3 2 2 2" xfId="13739"/>
    <cellStyle name="Calculation 2 3 2 4 3 2 2 2 2" xfId="35093"/>
    <cellStyle name="Calculation 2 3 2 4 3 2 2 3" xfId="21399"/>
    <cellStyle name="Calculation 2 3 2 4 3 2 2 3 2" xfId="42753"/>
    <cellStyle name="Calculation 2 3 2 4 3 2 3" xfId="9899"/>
    <cellStyle name="Calculation 2 3 2 4 3 2 3 2" xfId="31253"/>
    <cellStyle name="Calculation 2 3 2 4 3 2 4" xfId="17559"/>
    <cellStyle name="Calculation 2 3 2 4 3 2 4 2" xfId="38913"/>
    <cellStyle name="Calculation 2 3 2 4 3 2 5" xfId="25809"/>
    <cellStyle name="Calculation 2 3 2 4 3 3" xfId="3137"/>
    <cellStyle name="Calculation 2 3 2 4 3 3 2" xfId="6979"/>
    <cellStyle name="Calculation 2 3 2 4 3 3 2 2" xfId="14679"/>
    <cellStyle name="Calculation 2 3 2 4 3 3 2 2 2" xfId="36033"/>
    <cellStyle name="Calculation 2 3 2 4 3 3 2 3" xfId="22339"/>
    <cellStyle name="Calculation 2 3 2 4 3 3 2 3 2" xfId="43693"/>
    <cellStyle name="Calculation 2 3 2 4 3 3 3" xfId="10839"/>
    <cellStyle name="Calculation 2 3 2 4 3 3 3 2" xfId="32193"/>
    <cellStyle name="Calculation 2 3 2 4 3 3 4" xfId="18499"/>
    <cellStyle name="Calculation 2 3 2 4 3 3 4 2" xfId="39853"/>
    <cellStyle name="Calculation 2 3 2 4 3 3 5" xfId="26749"/>
    <cellStyle name="Calculation 2 3 2 4 3 4" xfId="4077"/>
    <cellStyle name="Calculation 2 3 2 4 3 4 2" xfId="7919"/>
    <cellStyle name="Calculation 2 3 2 4 3 4 2 2" xfId="15619"/>
    <cellStyle name="Calculation 2 3 2 4 3 4 2 2 2" xfId="36973"/>
    <cellStyle name="Calculation 2 3 2 4 3 4 2 3" xfId="23279"/>
    <cellStyle name="Calculation 2 3 2 4 3 4 2 3 2" xfId="44633"/>
    <cellStyle name="Calculation 2 3 2 4 3 4 3" xfId="11779"/>
    <cellStyle name="Calculation 2 3 2 4 3 4 3 2" xfId="33133"/>
    <cellStyle name="Calculation 2 3 2 4 3 4 4" xfId="19439"/>
    <cellStyle name="Calculation 2 3 2 4 3 4 4 2" xfId="40793"/>
    <cellStyle name="Calculation 2 3 2 4 3 4 5" xfId="27689"/>
    <cellStyle name="Calculation 2 3 2 4 3 5" xfId="5039"/>
    <cellStyle name="Calculation 2 3 2 4 3 5 2" xfId="12739"/>
    <cellStyle name="Calculation 2 3 2 4 3 5 2 2" xfId="34093"/>
    <cellStyle name="Calculation 2 3 2 4 3 5 3" xfId="20399"/>
    <cellStyle name="Calculation 2 3 2 4 3 5 3 2" xfId="41753"/>
    <cellStyle name="Calculation 2 3 2 4 3 6" xfId="8899"/>
    <cellStyle name="Calculation 2 3 2 4 3 6 2" xfId="30253"/>
    <cellStyle name="Calculation 2 3 2 4 3 7" xfId="16559"/>
    <cellStyle name="Calculation 2 3 2 4 3 7 2" xfId="37913"/>
    <cellStyle name="Calculation 2 3 2 4 3 8" xfId="24809"/>
    <cellStyle name="Calculation 2 3 2 4 4" xfId="1557"/>
    <cellStyle name="Calculation 2 3 2 4 4 2" xfId="5399"/>
    <cellStyle name="Calculation 2 3 2 4 4 2 2" xfId="13099"/>
    <cellStyle name="Calculation 2 3 2 4 4 2 2 2" xfId="34453"/>
    <cellStyle name="Calculation 2 3 2 4 4 2 3" xfId="20759"/>
    <cellStyle name="Calculation 2 3 2 4 4 2 3 2" xfId="42113"/>
    <cellStyle name="Calculation 2 3 2 4 4 3" xfId="9259"/>
    <cellStyle name="Calculation 2 3 2 4 4 3 2" xfId="30613"/>
    <cellStyle name="Calculation 2 3 2 4 4 4" xfId="16919"/>
    <cellStyle name="Calculation 2 3 2 4 4 4 2" xfId="38273"/>
    <cellStyle name="Calculation 2 3 2 4 4 5" xfId="25169"/>
    <cellStyle name="Calculation 2 3 2 4 5" xfId="2497"/>
    <cellStyle name="Calculation 2 3 2 4 5 2" xfId="6339"/>
    <cellStyle name="Calculation 2 3 2 4 5 2 2" xfId="14039"/>
    <cellStyle name="Calculation 2 3 2 4 5 2 2 2" xfId="35393"/>
    <cellStyle name="Calculation 2 3 2 4 5 2 3" xfId="21699"/>
    <cellStyle name="Calculation 2 3 2 4 5 2 3 2" xfId="43053"/>
    <cellStyle name="Calculation 2 3 2 4 5 3" xfId="10199"/>
    <cellStyle name="Calculation 2 3 2 4 5 3 2" xfId="31553"/>
    <cellStyle name="Calculation 2 3 2 4 5 4" xfId="17859"/>
    <cellStyle name="Calculation 2 3 2 4 5 4 2" xfId="39213"/>
    <cellStyle name="Calculation 2 3 2 4 5 5" xfId="26109"/>
    <cellStyle name="Calculation 2 3 2 4 6" xfId="3437"/>
    <cellStyle name="Calculation 2 3 2 4 6 2" xfId="7279"/>
    <cellStyle name="Calculation 2 3 2 4 6 2 2" xfId="14979"/>
    <cellStyle name="Calculation 2 3 2 4 6 2 2 2" xfId="36333"/>
    <cellStyle name="Calculation 2 3 2 4 6 2 3" xfId="22639"/>
    <cellStyle name="Calculation 2 3 2 4 6 2 3 2" xfId="43993"/>
    <cellStyle name="Calculation 2 3 2 4 6 3" xfId="11139"/>
    <cellStyle name="Calculation 2 3 2 4 6 3 2" xfId="32493"/>
    <cellStyle name="Calculation 2 3 2 4 6 4" xfId="18799"/>
    <cellStyle name="Calculation 2 3 2 4 6 4 2" xfId="40153"/>
    <cellStyle name="Calculation 2 3 2 4 6 5" xfId="27049"/>
    <cellStyle name="Calculation 2 3 2 4 7" xfId="4399"/>
    <cellStyle name="Calculation 2 3 2 4 7 2" xfId="12099"/>
    <cellStyle name="Calculation 2 3 2 4 7 2 2" xfId="33453"/>
    <cellStyle name="Calculation 2 3 2 4 7 3" xfId="19759"/>
    <cellStyle name="Calculation 2 3 2 4 7 3 2" xfId="41113"/>
    <cellStyle name="Calculation 2 3 2 4 8" xfId="8259"/>
    <cellStyle name="Calculation 2 3 2 4 8 2" xfId="29613"/>
    <cellStyle name="Calculation 2 3 2 4 9" xfId="15919"/>
    <cellStyle name="Calculation 2 3 2 4 9 2" xfId="37273"/>
    <cellStyle name="Calculation 2 3 2 5" xfId="737"/>
    <cellStyle name="Calculation 2 3 2 5 2" xfId="1737"/>
    <cellStyle name="Calculation 2 3 2 5 2 2" xfId="5579"/>
    <cellStyle name="Calculation 2 3 2 5 2 2 2" xfId="13279"/>
    <cellStyle name="Calculation 2 3 2 5 2 2 2 2" xfId="34633"/>
    <cellStyle name="Calculation 2 3 2 5 2 2 3" xfId="20939"/>
    <cellStyle name="Calculation 2 3 2 5 2 2 3 2" xfId="42293"/>
    <cellStyle name="Calculation 2 3 2 5 2 3" xfId="9439"/>
    <cellStyle name="Calculation 2 3 2 5 2 3 2" xfId="30793"/>
    <cellStyle name="Calculation 2 3 2 5 2 4" xfId="17099"/>
    <cellStyle name="Calculation 2 3 2 5 2 4 2" xfId="38453"/>
    <cellStyle name="Calculation 2 3 2 5 2 5" xfId="25349"/>
    <cellStyle name="Calculation 2 3 2 5 3" xfId="2677"/>
    <cellStyle name="Calculation 2 3 2 5 3 2" xfId="6519"/>
    <cellStyle name="Calculation 2 3 2 5 3 2 2" xfId="14219"/>
    <cellStyle name="Calculation 2 3 2 5 3 2 2 2" xfId="35573"/>
    <cellStyle name="Calculation 2 3 2 5 3 2 3" xfId="21879"/>
    <cellStyle name="Calculation 2 3 2 5 3 2 3 2" xfId="43233"/>
    <cellStyle name="Calculation 2 3 2 5 3 3" xfId="10379"/>
    <cellStyle name="Calculation 2 3 2 5 3 3 2" xfId="31733"/>
    <cellStyle name="Calculation 2 3 2 5 3 4" xfId="18039"/>
    <cellStyle name="Calculation 2 3 2 5 3 4 2" xfId="39393"/>
    <cellStyle name="Calculation 2 3 2 5 3 5" xfId="26289"/>
    <cellStyle name="Calculation 2 3 2 5 4" xfId="3617"/>
    <cellStyle name="Calculation 2 3 2 5 4 2" xfId="7459"/>
    <cellStyle name="Calculation 2 3 2 5 4 2 2" xfId="15159"/>
    <cellStyle name="Calculation 2 3 2 5 4 2 2 2" xfId="36513"/>
    <cellStyle name="Calculation 2 3 2 5 4 2 3" xfId="22819"/>
    <cellStyle name="Calculation 2 3 2 5 4 2 3 2" xfId="44173"/>
    <cellStyle name="Calculation 2 3 2 5 4 3" xfId="11319"/>
    <cellStyle name="Calculation 2 3 2 5 4 3 2" xfId="32673"/>
    <cellStyle name="Calculation 2 3 2 5 4 4" xfId="18979"/>
    <cellStyle name="Calculation 2 3 2 5 4 4 2" xfId="40333"/>
    <cellStyle name="Calculation 2 3 2 5 4 5" xfId="27229"/>
    <cellStyle name="Calculation 2 3 2 5 5" xfId="4579"/>
    <cellStyle name="Calculation 2 3 2 5 5 2" xfId="12279"/>
    <cellStyle name="Calculation 2 3 2 5 5 2 2" xfId="33633"/>
    <cellStyle name="Calculation 2 3 2 5 5 3" xfId="19939"/>
    <cellStyle name="Calculation 2 3 2 5 5 3 2" xfId="41293"/>
    <cellStyle name="Calculation 2 3 2 5 6" xfId="8439"/>
    <cellStyle name="Calculation 2 3 2 5 6 2" xfId="29793"/>
    <cellStyle name="Calculation 2 3 2 5 7" xfId="16099"/>
    <cellStyle name="Calculation 2 3 2 5 7 2" xfId="37453"/>
    <cellStyle name="Calculation 2 3 2 5 8" xfId="24349"/>
    <cellStyle name="Calculation 2 3 2 6" xfId="1037"/>
    <cellStyle name="Calculation 2 3 2 6 2" xfId="2037"/>
    <cellStyle name="Calculation 2 3 2 6 2 2" xfId="5879"/>
    <cellStyle name="Calculation 2 3 2 6 2 2 2" xfId="13579"/>
    <cellStyle name="Calculation 2 3 2 6 2 2 2 2" xfId="34933"/>
    <cellStyle name="Calculation 2 3 2 6 2 2 3" xfId="21239"/>
    <cellStyle name="Calculation 2 3 2 6 2 2 3 2" xfId="42593"/>
    <cellStyle name="Calculation 2 3 2 6 2 3" xfId="9739"/>
    <cellStyle name="Calculation 2 3 2 6 2 3 2" xfId="31093"/>
    <cellStyle name="Calculation 2 3 2 6 2 4" xfId="17399"/>
    <cellStyle name="Calculation 2 3 2 6 2 4 2" xfId="38753"/>
    <cellStyle name="Calculation 2 3 2 6 2 5" xfId="25649"/>
    <cellStyle name="Calculation 2 3 2 6 3" xfId="2977"/>
    <cellStyle name="Calculation 2 3 2 6 3 2" xfId="6819"/>
    <cellStyle name="Calculation 2 3 2 6 3 2 2" xfId="14519"/>
    <cellStyle name="Calculation 2 3 2 6 3 2 2 2" xfId="35873"/>
    <cellStyle name="Calculation 2 3 2 6 3 2 3" xfId="22179"/>
    <cellStyle name="Calculation 2 3 2 6 3 2 3 2" xfId="43533"/>
    <cellStyle name="Calculation 2 3 2 6 3 3" xfId="10679"/>
    <cellStyle name="Calculation 2 3 2 6 3 3 2" xfId="32033"/>
    <cellStyle name="Calculation 2 3 2 6 3 4" xfId="18339"/>
    <cellStyle name="Calculation 2 3 2 6 3 4 2" xfId="39693"/>
    <cellStyle name="Calculation 2 3 2 6 3 5" xfId="26589"/>
    <cellStyle name="Calculation 2 3 2 6 4" xfId="3917"/>
    <cellStyle name="Calculation 2 3 2 6 4 2" xfId="7759"/>
    <cellStyle name="Calculation 2 3 2 6 4 2 2" xfId="15459"/>
    <cellStyle name="Calculation 2 3 2 6 4 2 2 2" xfId="36813"/>
    <cellStyle name="Calculation 2 3 2 6 4 2 3" xfId="23119"/>
    <cellStyle name="Calculation 2 3 2 6 4 2 3 2" xfId="44473"/>
    <cellStyle name="Calculation 2 3 2 6 4 3" xfId="11619"/>
    <cellStyle name="Calculation 2 3 2 6 4 3 2" xfId="32973"/>
    <cellStyle name="Calculation 2 3 2 6 4 4" xfId="19279"/>
    <cellStyle name="Calculation 2 3 2 6 4 4 2" xfId="40633"/>
    <cellStyle name="Calculation 2 3 2 6 4 5" xfId="27529"/>
    <cellStyle name="Calculation 2 3 2 6 5" xfId="4879"/>
    <cellStyle name="Calculation 2 3 2 6 5 2" xfId="12579"/>
    <cellStyle name="Calculation 2 3 2 6 5 2 2" xfId="33933"/>
    <cellStyle name="Calculation 2 3 2 6 5 3" xfId="20239"/>
    <cellStyle name="Calculation 2 3 2 6 5 3 2" xfId="41593"/>
    <cellStyle name="Calculation 2 3 2 6 6" xfId="8739"/>
    <cellStyle name="Calculation 2 3 2 6 6 2" xfId="30093"/>
    <cellStyle name="Calculation 2 3 2 6 7" xfId="16399"/>
    <cellStyle name="Calculation 2 3 2 6 7 2" xfId="37753"/>
    <cellStyle name="Calculation 2 3 2 6 8" xfId="24649"/>
    <cellStyle name="Calculation 2 3 2 7" xfId="1396"/>
    <cellStyle name="Calculation 2 3 2 7 2" xfId="5238"/>
    <cellStyle name="Calculation 2 3 2 7 2 2" xfId="12938"/>
    <cellStyle name="Calculation 2 3 2 7 2 2 2" xfId="34292"/>
    <cellStyle name="Calculation 2 3 2 7 2 3" xfId="20598"/>
    <cellStyle name="Calculation 2 3 2 7 2 3 2" xfId="41952"/>
    <cellStyle name="Calculation 2 3 2 7 3" xfId="9098"/>
    <cellStyle name="Calculation 2 3 2 7 3 2" xfId="30452"/>
    <cellStyle name="Calculation 2 3 2 7 4" xfId="16758"/>
    <cellStyle name="Calculation 2 3 2 7 4 2" xfId="38112"/>
    <cellStyle name="Calculation 2 3 2 7 5" xfId="25008"/>
    <cellStyle name="Calculation 2 3 2 8" xfId="2337"/>
    <cellStyle name="Calculation 2 3 2 8 2" xfId="6179"/>
    <cellStyle name="Calculation 2 3 2 8 2 2" xfId="13879"/>
    <cellStyle name="Calculation 2 3 2 8 2 2 2" xfId="35233"/>
    <cellStyle name="Calculation 2 3 2 8 2 3" xfId="21539"/>
    <cellStyle name="Calculation 2 3 2 8 2 3 2" xfId="42893"/>
    <cellStyle name="Calculation 2 3 2 8 3" xfId="10039"/>
    <cellStyle name="Calculation 2 3 2 8 3 2" xfId="31393"/>
    <cellStyle name="Calculation 2 3 2 8 4" xfId="17699"/>
    <cellStyle name="Calculation 2 3 2 8 4 2" xfId="39053"/>
    <cellStyle name="Calculation 2 3 2 8 5" xfId="25949"/>
    <cellStyle name="Calculation 2 3 2 9" xfId="3277"/>
    <cellStyle name="Calculation 2 3 2 9 2" xfId="7119"/>
    <cellStyle name="Calculation 2 3 2 9 2 2" xfId="14819"/>
    <cellStyle name="Calculation 2 3 2 9 2 2 2" xfId="36173"/>
    <cellStyle name="Calculation 2 3 2 9 2 3" xfId="22479"/>
    <cellStyle name="Calculation 2 3 2 9 2 3 2" xfId="43833"/>
    <cellStyle name="Calculation 2 3 2 9 3" xfId="10979"/>
    <cellStyle name="Calculation 2 3 2 9 3 2" xfId="32333"/>
    <cellStyle name="Calculation 2 3 2 9 4" xfId="18639"/>
    <cellStyle name="Calculation 2 3 2 9 4 2" xfId="39993"/>
    <cellStyle name="Calculation 2 3 2 9 5" xfId="26889"/>
    <cellStyle name="Calculation 2 3 3" xfId="403"/>
    <cellStyle name="Calculation 2 3 3 10" xfId="8119"/>
    <cellStyle name="Calculation 2 3 3 10 2" xfId="29473"/>
    <cellStyle name="Calculation 2 3 3 11" xfId="15779"/>
    <cellStyle name="Calculation 2 3 3 11 2" xfId="37133"/>
    <cellStyle name="Calculation 2 3 3 12" xfId="24029"/>
    <cellStyle name="Calculation 2 3 3 2" xfId="487"/>
    <cellStyle name="Calculation 2 3 3 2 10" xfId="15859"/>
    <cellStyle name="Calculation 2 3 3 2 10 2" xfId="37213"/>
    <cellStyle name="Calculation 2 3 3 2 11" xfId="24109"/>
    <cellStyle name="Calculation 2 3 3 2 2" xfId="655"/>
    <cellStyle name="Calculation 2 3 3 2 2 10" xfId="24269"/>
    <cellStyle name="Calculation 2 3 3 2 2 2" xfId="997"/>
    <cellStyle name="Calculation 2 3 3 2 2 2 2" xfId="1997"/>
    <cellStyle name="Calculation 2 3 3 2 2 2 2 2" xfId="5839"/>
    <cellStyle name="Calculation 2 3 3 2 2 2 2 2 2" xfId="13539"/>
    <cellStyle name="Calculation 2 3 3 2 2 2 2 2 2 2" xfId="34893"/>
    <cellStyle name="Calculation 2 3 3 2 2 2 2 2 3" xfId="21199"/>
    <cellStyle name="Calculation 2 3 3 2 2 2 2 2 3 2" xfId="42553"/>
    <cellStyle name="Calculation 2 3 3 2 2 2 2 3" xfId="9699"/>
    <cellStyle name="Calculation 2 3 3 2 2 2 2 3 2" xfId="31053"/>
    <cellStyle name="Calculation 2 3 3 2 2 2 2 4" xfId="17359"/>
    <cellStyle name="Calculation 2 3 3 2 2 2 2 4 2" xfId="38713"/>
    <cellStyle name="Calculation 2 3 3 2 2 2 2 5" xfId="25609"/>
    <cellStyle name="Calculation 2 3 3 2 2 2 3" xfId="2937"/>
    <cellStyle name="Calculation 2 3 3 2 2 2 3 2" xfId="6779"/>
    <cellStyle name="Calculation 2 3 3 2 2 2 3 2 2" xfId="14479"/>
    <cellStyle name="Calculation 2 3 3 2 2 2 3 2 2 2" xfId="35833"/>
    <cellStyle name="Calculation 2 3 3 2 2 2 3 2 3" xfId="22139"/>
    <cellStyle name="Calculation 2 3 3 2 2 2 3 2 3 2" xfId="43493"/>
    <cellStyle name="Calculation 2 3 3 2 2 2 3 3" xfId="10639"/>
    <cellStyle name="Calculation 2 3 3 2 2 2 3 3 2" xfId="31993"/>
    <cellStyle name="Calculation 2 3 3 2 2 2 3 4" xfId="18299"/>
    <cellStyle name="Calculation 2 3 3 2 2 2 3 4 2" xfId="39653"/>
    <cellStyle name="Calculation 2 3 3 2 2 2 3 5" xfId="26549"/>
    <cellStyle name="Calculation 2 3 3 2 2 2 4" xfId="3877"/>
    <cellStyle name="Calculation 2 3 3 2 2 2 4 2" xfId="7719"/>
    <cellStyle name="Calculation 2 3 3 2 2 2 4 2 2" xfId="15419"/>
    <cellStyle name="Calculation 2 3 3 2 2 2 4 2 2 2" xfId="36773"/>
    <cellStyle name="Calculation 2 3 3 2 2 2 4 2 3" xfId="23079"/>
    <cellStyle name="Calculation 2 3 3 2 2 2 4 2 3 2" xfId="44433"/>
    <cellStyle name="Calculation 2 3 3 2 2 2 4 3" xfId="11579"/>
    <cellStyle name="Calculation 2 3 3 2 2 2 4 3 2" xfId="32933"/>
    <cellStyle name="Calculation 2 3 3 2 2 2 4 4" xfId="19239"/>
    <cellStyle name="Calculation 2 3 3 2 2 2 4 4 2" xfId="40593"/>
    <cellStyle name="Calculation 2 3 3 2 2 2 4 5" xfId="27489"/>
    <cellStyle name="Calculation 2 3 3 2 2 2 5" xfId="4839"/>
    <cellStyle name="Calculation 2 3 3 2 2 2 5 2" xfId="12539"/>
    <cellStyle name="Calculation 2 3 3 2 2 2 5 2 2" xfId="33893"/>
    <cellStyle name="Calculation 2 3 3 2 2 2 5 3" xfId="20199"/>
    <cellStyle name="Calculation 2 3 3 2 2 2 5 3 2" xfId="41553"/>
    <cellStyle name="Calculation 2 3 3 2 2 2 6" xfId="8699"/>
    <cellStyle name="Calculation 2 3 3 2 2 2 6 2" xfId="30053"/>
    <cellStyle name="Calculation 2 3 3 2 2 2 7" xfId="16359"/>
    <cellStyle name="Calculation 2 3 3 2 2 2 7 2" xfId="37713"/>
    <cellStyle name="Calculation 2 3 3 2 2 2 8" xfId="24609"/>
    <cellStyle name="Calculation 2 3 3 2 2 3" xfId="1297"/>
    <cellStyle name="Calculation 2 3 3 2 2 3 2" xfId="2297"/>
    <cellStyle name="Calculation 2 3 3 2 2 3 2 2" xfId="6139"/>
    <cellStyle name="Calculation 2 3 3 2 2 3 2 2 2" xfId="13839"/>
    <cellStyle name="Calculation 2 3 3 2 2 3 2 2 2 2" xfId="35193"/>
    <cellStyle name="Calculation 2 3 3 2 2 3 2 2 3" xfId="21499"/>
    <cellStyle name="Calculation 2 3 3 2 2 3 2 2 3 2" xfId="42853"/>
    <cellStyle name="Calculation 2 3 3 2 2 3 2 3" xfId="9999"/>
    <cellStyle name="Calculation 2 3 3 2 2 3 2 3 2" xfId="31353"/>
    <cellStyle name="Calculation 2 3 3 2 2 3 2 4" xfId="17659"/>
    <cellStyle name="Calculation 2 3 3 2 2 3 2 4 2" xfId="39013"/>
    <cellStyle name="Calculation 2 3 3 2 2 3 2 5" xfId="25909"/>
    <cellStyle name="Calculation 2 3 3 2 2 3 3" xfId="3237"/>
    <cellStyle name="Calculation 2 3 3 2 2 3 3 2" xfId="7079"/>
    <cellStyle name="Calculation 2 3 3 2 2 3 3 2 2" xfId="14779"/>
    <cellStyle name="Calculation 2 3 3 2 2 3 3 2 2 2" xfId="36133"/>
    <cellStyle name="Calculation 2 3 3 2 2 3 3 2 3" xfId="22439"/>
    <cellStyle name="Calculation 2 3 3 2 2 3 3 2 3 2" xfId="43793"/>
    <cellStyle name="Calculation 2 3 3 2 2 3 3 3" xfId="10939"/>
    <cellStyle name="Calculation 2 3 3 2 2 3 3 3 2" xfId="32293"/>
    <cellStyle name="Calculation 2 3 3 2 2 3 3 4" xfId="18599"/>
    <cellStyle name="Calculation 2 3 3 2 2 3 3 4 2" xfId="39953"/>
    <cellStyle name="Calculation 2 3 3 2 2 3 3 5" xfId="26849"/>
    <cellStyle name="Calculation 2 3 3 2 2 3 4" xfId="4177"/>
    <cellStyle name="Calculation 2 3 3 2 2 3 4 2" xfId="8019"/>
    <cellStyle name="Calculation 2 3 3 2 2 3 4 2 2" xfId="15719"/>
    <cellStyle name="Calculation 2 3 3 2 2 3 4 2 2 2" xfId="37073"/>
    <cellStyle name="Calculation 2 3 3 2 2 3 4 2 3" xfId="23379"/>
    <cellStyle name="Calculation 2 3 3 2 2 3 4 2 3 2" xfId="44733"/>
    <cellStyle name="Calculation 2 3 3 2 2 3 4 3" xfId="11879"/>
    <cellStyle name="Calculation 2 3 3 2 2 3 4 3 2" xfId="33233"/>
    <cellStyle name="Calculation 2 3 3 2 2 3 4 4" xfId="19539"/>
    <cellStyle name="Calculation 2 3 3 2 2 3 4 4 2" xfId="40893"/>
    <cellStyle name="Calculation 2 3 3 2 2 3 4 5" xfId="27789"/>
    <cellStyle name="Calculation 2 3 3 2 2 3 5" xfId="5139"/>
    <cellStyle name="Calculation 2 3 3 2 2 3 5 2" xfId="12839"/>
    <cellStyle name="Calculation 2 3 3 2 2 3 5 2 2" xfId="34193"/>
    <cellStyle name="Calculation 2 3 3 2 2 3 5 3" xfId="20499"/>
    <cellStyle name="Calculation 2 3 3 2 2 3 5 3 2" xfId="41853"/>
    <cellStyle name="Calculation 2 3 3 2 2 3 6" xfId="8999"/>
    <cellStyle name="Calculation 2 3 3 2 2 3 6 2" xfId="30353"/>
    <cellStyle name="Calculation 2 3 3 2 2 3 7" xfId="16659"/>
    <cellStyle name="Calculation 2 3 3 2 2 3 7 2" xfId="38013"/>
    <cellStyle name="Calculation 2 3 3 2 2 3 8" xfId="24909"/>
    <cellStyle name="Calculation 2 3 3 2 2 4" xfId="1657"/>
    <cellStyle name="Calculation 2 3 3 2 2 4 2" xfId="5499"/>
    <cellStyle name="Calculation 2 3 3 2 2 4 2 2" xfId="13199"/>
    <cellStyle name="Calculation 2 3 3 2 2 4 2 2 2" xfId="34553"/>
    <cellStyle name="Calculation 2 3 3 2 2 4 2 3" xfId="20859"/>
    <cellStyle name="Calculation 2 3 3 2 2 4 2 3 2" xfId="42213"/>
    <cellStyle name="Calculation 2 3 3 2 2 4 3" xfId="9359"/>
    <cellStyle name="Calculation 2 3 3 2 2 4 3 2" xfId="30713"/>
    <cellStyle name="Calculation 2 3 3 2 2 4 4" xfId="17019"/>
    <cellStyle name="Calculation 2 3 3 2 2 4 4 2" xfId="38373"/>
    <cellStyle name="Calculation 2 3 3 2 2 4 5" xfId="25269"/>
    <cellStyle name="Calculation 2 3 3 2 2 5" xfId="2597"/>
    <cellStyle name="Calculation 2 3 3 2 2 5 2" xfId="6439"/>
    <cellStyle name="Calculation 2 3 3 2 2 5 2 2" xfId="14139"/>
    <cellStyle name="Calculation 2 3 3 2 2 5 2 2 2" xfId="35493"/>
    <cellStyle name="Calculation 2 3 3 2 2 5 2 3" xfId="21799"/>
    <cellStyle name="Calculation 2 3 3 2 2 5 2 3 2" xfId="43153"/>
    <cellStyle name="Calculation 2 3 3 2 2 5 3" xfId="10299"/>
    <cellStyle name="Calculation 2 3 3 2 2 5 3 2" xfId="31653"/>
    <cellStyle name="Calculation 2 3 3 2 2 5 4" xfId="17959"/>
    <cellStyle name="Calculation 2 3 3 2 2 5 4 2" xfId="39313"/>
    <cellStyle name="Calculation 2 3 3 2 2 5 5" xfId="26209"/>
    <cellStyle name="Calculation 2 3 3 2 2 6" xfId="3537"/>
    <cellStyle name="Calculation 2 3 3 2 2 6 2" xfId="7379"/>
    <cellStyle name="Calculation 2 3 3 2 2 6 2 2" xfId="15079"/>
    <cellStyle name="Calculation 2 3 3 2 2 6 2 2 2" xfId="36433"/>
    <cellStyle name="Calculation 2 3 3 2 2 6 2 3" xfId="22739"/>
    <cellStyle name="Calculation 2 3 3 2 2 6 2 3 2" xfId="44093"/>
    <cellStyle name="Calculation 2 3 3 2 2 6 3" xfId="11239"/>
    <cellStyle name="Calculation 2 3 3 2 2 6 3 2" xfId="32593"/>
    <cellStyle name="Calculation 2 3 3 2 2 6 4" xfId="18899"/>
    <cellStyle name="Calculation 2 3 3 2 2 6 4 2" xfId="40253"/>
    <cellStyle name="Calculation 2 3 3 2 2 6 5" xfId="27149"/>
    <cellStyle name="Calculation 2 3 3 2 2 7" xfId="4499"/>
    <cellStyle name="Calculation 2 3 3 2 2 7 2" xfId="12199"/>
    <cellStyle name="Calculation 2 3 3 2 2 7 2 2" xfId="33553"/>
    <cellStyle name="Calculation 2 3 3 2 2 7 3" xfId="19859"/>
    <cellStyle name="Calculation 2 3 3 2 2 7 3 2" xfId="41213"/>
    <cellStyle name="Calculation 2 3 3 2 2 8" xfId="8359"/>
    <cellStyle name="Calculation 2 3 3 2 2 8 2" xfId="29713"/>
    <cellStyle name="Calculation 2 3 3 2 2 9" xfId="16019"/>
    <cellStyle name="Calculation 2 3 3 2 2 9 2" xfId="37373"/>
    <cellStyle name="Calculation 2 3 3 2 3" xfId="837"/>
    <cellStyle name="Calculation 2 3 3 2 3 2" xfId="1837"/>
    <cellStyle name="Calculation 2 3 3 2 3 2 2" xfId="5679"/>
    <cellStyle name="Calculation 2 3 3 2 3 2 2 2" xfId="13379"/>
    <cellStyle name="Calculation 2 3 3 2 3 2 2 2 2" xfId="34733"/>
    <cellStyle name="Calculation 2 3 3 2 3 2 2 3" xfId="21039"/>
    <cellStyle name="Calculation 2 3 3 2 3 2 2 3 2" xfId="42393"/>
    <cellStyle name="Calculation 2 3 3 2 3 2 3" xfId="9539"/>
    <cellStyle name="Calculation 2 3 3 2 3 2 3 2" xfId="30893"/>
    <cellStyle name="Calculation 2 3 3 2 3 2 4" xfId="17199"/>
    <cellStyle name="Calculation 2 3 3 2 3 2 4 2" xfId="38553"/>
    <cellStyle name="Calculation 2 3 3 2 3 2 5" xfId="25449"/>
    <cellStyle name="Calculation 2 3 3 2 3 3" xfId="2777"/>
    <cellStyle name="Calculation 2 3 3 2 3 3 2" xfId="6619"/>
    <cellStyle name="Calculation 2 3 3 2 3 3 2 2" xfId="14319"/>
    <cellStyle name="Calculation 2 3 3 2 3 3 2 2 2" xfId="35673"/>
    <cellStyle name="Calculation 2 3 3 2 3 3 2 3" xfId="21979"/>
    <cellStyle name="Calculation 2 3 3 2 3 3 2 3 2" xfId="43333"/>
    <cellStyle name="Calculation 2 3 3 2 3 3 3" xfId="10479"/>
    <cellStyle name="Calculation 2 3 3 2 3 3 3 2" xfId="31833"/>
    <cellStyle name="Calculation 2 3 3 2 3 3 4" xfId="18139"/>
    <cellStyle name="Calculation 2 3 3 2 3 3 4 2" xfId="39493"/>
    <cellStyle name="Calculation 2 3 3 2 3 3 5" xfId="26389"/>
    <cellStyle name="Calculation 2 3 3 2 3 4" xfId="3717"/>
    <cellStyle name="Calculation 2 3 3 2 3 4 2" xfId="7559"/>
    <cellStyle name="Calculation 2 3 3 2 3 4 2 2" xfId="15259"/>
    <cellStyle name="Calculation 2 3 3 2 3 4 2 2 2" xfId="36613"/>
    <cellStyle name="Calculation 2 3 3 2 3 4 2 3" xfId="22919"/>
    <cellStyle name="Calculation 2 3 3 2 3 4 2 3 2" xfId="44273"/>
    <cellStyle name="Calculation 2 3 3 2 3 4 3" xfId="11419"/>
    <cellStyle name="Calculation 2 3 3 2 3 4 3 2" xfId="32773"/>
    <cellStyle name="Calculation 2 3 3 2 3 4 4" xfId="19079"/>
    <cellStyle name="Calculation 2 3 3 2 3 4 4 2" xfId="40433"/>
    <cellStyle name="Calculation 2 3 3 2 3 4 5" xfId="27329"/>
    <cellStyle name="Calculation 2 3 3 2 3 5" xfId="4679"/>
    <cellStyle name="Calculation 2 3 3 2 3 5 2" xfId="12379"/>
    <cellStyle name="Calculation 2 3 3 2 3 5 2 2" xfId="33733"/>
    <cellStyle name="Calculation 2 3 3 2 3 5 3" xfId="20039"/>
    <cellStyle name="Calculation 2 3 3 2 3 5 3 2" xfId="41393"/>
    <cellStyle name="Calculation 2 3 3 2 3 6" xfId="8539"/>
    <cellStyle name="Calculation 2 3 3 2 3 6 2" xfId="29893"/>
    <cellStyle name="Calculation 2 3 3 2 3 7" xfId="16199"/>
    <cellStyle name="Calculation 2 3 3 2 3 7 2" xfId="37553"/>
    <cellStyle name="Calculation 2 3 3 2 3 8" xfId="24449"/>
    <cellStyle name="Calculation 2 3 3 2 4" xfId="1137"/>
    <cellStyle name="Calculation 2 3 3 2 4 2" xfId="2137"/>
    <cellStyle name="Calculation 2 3 3 2 4 2 2" xfId="5979"/>
    <cellStyle name="Calculation 2 3 3 2 4 2 2 2" xfId="13679"/>
    <cellStyle name="Calculation 2 3 3 2 4 2 2 2 2" xfId="35033"/>
    <cellStyle name="Calculation 2 3 3 2 4 2 2 3" xfId="21339"/>
    <cellStyle name="Calculation 2 3 3 2 4 2 2 3 2" xfId="42693"/>
    <cellStyle name="Calculation 2 3 3 2 4 2 3" xfId="9839"/>
    <cellStyle name="Calculation 2 3 3 2 4 2 3 2" xfId="31193"/>
    <cellStyle name="Calculation 2 3 3 2 4 2 4" xfId="17499"/>
    <cellStyle name="Calculation 2 3 3 2 4 2 4 2" xfId="38853"/>
    <cellStyle name="Calculation 2 3 3 2 4 2 5" xfId="25749"/>
    <cellStyle name="Calculation 2 3 3 2 4 3" xfId="3077"/>
    <cellStyle name="Calculation 2 3 3 2 4 3 2" xfId="6919"/>
    <cellStyle name="Calculation 2 3 3 2 4 3 2 2" xfId="14619"/>
    <cellStyle name="Calculation 2 3 3 2 4 3 2 2 2" xfId="35973"/>
    <cellStyle name="Calculation 2 3 3 2 4 3 2 3" xfId="22279"/>
    <cellStyle name="Calculation 2 3 3 2 4 3 2 3 2" xfId="43633"/>
    <cellStyle name="Calculation 2 3 3 2 4 3 3" xfId="10779"/>
    <cellStyle name="Calculation 2 3 3 2 4 3 3 2" xfId="32133"/>
    <cellStyle name="Calculation 2 3 3 2 4 3 4" xfId="18439"/>
    <cellStyle name="Calculation 2 3 3 2 4 3 4 2" xfId="39793"/>
    <cellStyle name="Calculation 2 3 3 2 4 3 5" xfId="26689"/>
    <cellStyle name="Calculation 2 3 3 2 4 4" xfId="4017"/>
    <cellStyle name="Calculation 2 3 3 2 4 4 2" xfId="7859"/>
    <cellStyle name="Calculation 2 3 3 2 4 4 2 2" xfId="15559"/>
    <cellStyle name="Calculation 2 3 3 2 4 4 2 2 2" xfId="36913"/>
    <cellStyle name="Calculation 2 3 3 2 4 4 2 3" xfId="23219"/>
    <cellStyle name="Calculation 2 3 3 2 4 4 2 3 2" xfId="44573"/>
    <cellStyle name="Calculation 2 3 3 2 4 4 3" xfId="11719"/>
    <cellStyle name="Calculation 2 3 3 2 4 4 3 2" xfId="33073"/>
    <cellStyle name="Calculation 2 3 3 2 4 4 4" xfId="19379"/>
    <cellStyle name="Calculation 2 3 3 2 4 4 4 2" xfId="40733"/>
    <cellStyle name="Calculation 2 3 3 2 4 4 5" xfId="27629"/>
    <cellStyle name="Calculation 2 3 3 2 4 5" xfId="4979"/>
    <cellStyle name="Calculation 2 3 3 2 4 5 2" xfId="12679"/>
    <cellStyle name="Calculation 2 3 3 2 4 5 2 2" xfId="34033"/>
    <cellStyle name="Calculation 2 3 3 2 4 5 3" xfId="20339"/>
    <cellStyle name="Calculation 2 3 3 2 4 5 3 2" xfId="41693"/>
    <cellStyle name="Calculation 2 3 3 2 4 6" xfId="8839"/>
    <cellStyle name="Calculation 2 3 3 2 4 6 2" xfId="30193"/>
    <cellStyle name="Calculation 2 3 3 2 4 7" xfId="16499"/>
    <cellStyle name="Calculation 2 3 3 2 4 7 2" xfId="37853"/>
    <cellStyle name="Calculation 2 3 3 2 4 8" xfId="24749"/>
    <cellStyle name="Calculation 2 3 3 2 5" xfId="1497"/>
    <cellStyle name="Calculation 2 3 3 2 5 2" xfId="5339"/>
    <cellStyle name="Calculation 2 3 3 2 5 2 2" xfId="13039"/>
    <cellStyle name="Calculation 2 3 3 2 5 2 2 2" xfId="34393"/>
    <cellStyle name="Calculation 2 3 3 2 5 2 3" xfId="20699"/>
    <cellStyle name="Calculation 2 3 3 2 5 2 3 2" xfId="42053"/>
    <cellStyle name="Calculation 2 3 3 2 5 3" xfId="9199"/>
    <cellStyle name="Calculation 2 3 3 2 5 3 2" xfId="30553"/>
    <cellStyle name="Calculation 2 3 3 2 5 4" xfId="16859"/>
    <cellStyle name="Calculation 2 3 3 2 5 4 2" xfId="38213"/>
    <cellStyle name="Calculation 2 3 3 2 5 5" xfId="25109"/>
    <cellStyle name="Calculation 2 3 3 2 6" xfId="2437"/>
    <cellStyle name="Calculation 2 3 3 2 6 2" xfId="6279"/>
    <cellStyle name="Calculation 2 3 3 2 6 2 2" xfId="13979"/>
    <cellStyle name="Calculation 2 3 3 2 6 2 2 2" xfId="35333"/>
    <cellStyle name="Calculation 2 3 3 2 6 2 3" xfId="21639"/>
    <cellStyle name="Calculation 2 3 3 2 6 2 3 2" xfId="42993"/>
    <cellStyle name="Calculation 2 3 3 2 6 3" xfId="10139"/>
    <cellStyle name="Calculation 2 3 3 2 6 3 2" xfId="31493"/>
    <cellStyle name="Calculation 2 3 3 2 6 4" xfId="17799"/>
    <cellStyle name="Calculation 2 3 3 2 6 4 2" xfId="39153"/>
    <cellStyle name="Calculation 2 3 3 2 6 5" xfId="26049"/>
    <cellStyle name="Calculation 2 3 3 2 7" xfId="3377"/>
    <cellStyle name="Calculation 2 3 3 2 7 2" xfId="7219"/>
    <cellStyle name="Calculation 2 3 3 2 7 2 2" xfId="14919"/>
    <cellStyle name="Calculation 2 3 3 2 7 2 2 2" xfId="36273"/>
    <cellStyle name="Calculation 2 3 3 2 7 2 3" xfId="22579"/>
    <cellStyle name="Calculation 2 3 3 2 7 2 3 2" xfId="43933"/>
    <cellStyle name="Calculation 2 3 3 2 7 3" xfId="11079"/>
    <cellStyle name="Calculation 2 3 3 2 7 3 2" xfId="32433"/>
    <cellStyle name="Calculation 2 3 3 2 7 4" xfId="18739"/>
    <cellStyle name="Calculation 2 3 3 2 7 4 2" xfId="40093"/>
    <cellStyle name="Calculation 2 3 3 2 7 5" xfId="26989"/>
    <cellStyle name="Calculation 2 3 3 2 8" xfId="4339"/>
    <cellStyle name="Calculation 2 3 3 2 8 2" xfId="12039"/>
    <cellStyle name="Calculation 2 3 3 2 8 2 2" xfId="33393"/>
    <cellStyle name="Calculation 2 3 3 2 8 3" xfId="19699"/>
    <cellStyle name="Calculation 2 3 3 2 8 3 2" xfId="41053"/>
    <cellStyle name="Calculation 2 3 3 2 9" xfId="8199"/>
    <cellStyle name="Calculation 2 3 3 2 9 2" xfId="29553"/>
    <cellStyle name="Calculation 2 3 3 3" xfId="571"/>
    <cellStyle name="Calculation 2 3 3 3 10" xfId="24189"/>
    <cellStyle name="Calculation 2 3 3 3 2" xfId="917"/>
    <cellStyle name="Calculation 2 3 3 3 2 2" xfId="1917"/>
    <cellStyle name="Calculation 2 3 3 3 2 2 2" xfId="5759"/>
    <cellStyle name="Calculation 2 3 3 3 2 2 2 2" xfId="13459"/>
    <cellStyle name="Calculation 2 3 3 3 2 2 2 2 2" xfId="34813"/>
    <cellStyle name="Calculation 2 3 3 3 2 2 2 3" xfId="21119"/>
    <cellStyle name="Calculation 2 3 3 3 2 2 2 3 2" xfId="42473"/>
    <cellStyle name="Calculation 2 3 3 3 2 2 3" xfId="9619"/>
    <cellStyle name="Calculation 2 3 3 3 2 2 3 2" xfId="30973"/>
    <cellStyle name="Calculation 2 3 3 3 2 2 4" xfId="17279"/>
    <cellStyle name="Calculation 2 3 3 3 2 2 4 2" xfId="38633"/>
    <cellStyle name="Calculation 2 3 3 3 2 2 5" xfId="25529"/>
    <cellStyle name="Calculation 2 3 3 3 2 3" xfId="2857"/>
    <cellStyle name="Calculation 2 3 3 3 2 3 2" xfId="6699"/>
    <cellStyle name="Calculation 2 3 3 3 2 3 2 2" xfId="14399"/>
    <cellStyle name="Calculation 2 3 3 3 2 3 2 2 2" xfId="35753"/>
    <cellStyle name="Calculation 2 3 3 3 2 3 2 3" xfId="22059"/>
    <cellStyle name="Calculation 2 3 3 3 2 3 2 3 2" xfId="43413"/>
    <cellStyle name="Calculation 2 3 3 3 2 3 3" xfId="10559"/>
    <cellStyle name="Calculation 2 3 3 3 2 3 3 2" xfId="31913"/>
    <cellStyle name="Calculation 2 3 3 3 2 3 4" xfId="18219"/>
    <cellStyle name="Calculation 2 3 3 3 2 3 4 2" xfId="39573"/>
    <cellStyle name="Calculation 2 3 3 3 2 3 5" xfId="26469"/>
    <cellStyle name="Calculation 2 3 3 3 2 4" xfId="3797"/>
    <cellStyle name="Calculation 2 3 3 3 2 4 2" xfId="7639"/>
    <cellStyle name="Calculation 2 3 3 3 2 4 2 2" xfId="15339"/>
    <cellStyle name="Calculation 2 3 3 3 2 4 2 2 2" xfId="36693"/>
    <cellStyle name="Calculation 2 3 3 3 2 4 2 3" xfId="22999"/>
    <cellStyle name="Calculation 2 3 3 3 2 4 2 3 2" xfId="44353"/>
    <cellStyle name="Calculation 2 3 3 3 2 4 3" xfId="11499"/>
    <cellStyle name="Calculation 2 3 3 3 2 4 3 2" xfId="32853"/>
    <cellStyle name="Calculation 2 3 3 3 2 4 4" xfId="19159"/>
    <cellStyle name="Calculation 2 3 3 3 2 4 4 2" xfId="40513"/>
    <cellStyle name="Calculation 2 3 3 3 2 4 5" xfId="27409"/>
    <cellStyle name="Calculation 2 3 3 3 2 5" xfId="4759"/>
    <cellStyle name="Calculation 2 3 3 3 2 5 2" xfId="12459"/>
    <cellStyle name="Calculation 2 3 3 3 2 5 2 2" xfId="33813"/>
    <cellStyle name="Calculation 2 3 3 3 2 5 3" xfId="20119"/>
    <cellStyle name="Calculation 2 3 3 3 2 5 3 2" xfId="41473"/>
    <cellStyle name="Calculation 2 3 3 3 2 6" xfId="8619"/>
    <cellStyle name="Calculation 2 3 3 3 2 6 2" xfId="29973"/>
    <cellStyle name="Calculation 2 3 3 3 2 7" xfId="16279"/>
    <cellStyle name="Calculation 2 3 3 3 2 7 2" xfId="37633"/>
    <cellStyle name="Calculation 2 3 3 3 2 8" xfId="24529"/>
    <cellStyle name="Calculation 2 3 3 3 3" xfId="1217"/>
    <cellStyle name="Calculation 2 3 3 3 3 2" xfId="2217"/>
    <cellStyle name="Calculation 2 3 3 3 3 2 2" xfId="6059"/>
    <cellStyle name="Calculation 2 3 3 3 3 2 2 2" xfId="13759"/>
    <cellStyle name="Calculation 2 3 3 3 3 2 2 2 2" xfId="35113"/>
    <cellStyle name="Calculation 2 3 3 3 3 2 2 3" xfId="21419"/>
    <cellStyle name="Calculation 2 3 3 3 3 2 2 3 2" xfId="42773"/>
    <cellStyle name="Calculation 2 3 3 3 3 2 3" xfId="9919"/>
    <cellStyle name="Calculation 2 3 3 3 3 2 3 2" xfId="31273"/>
    <cellStyle name="Calculation 2 3 3 3 3 2 4" xfId="17579"/>
    <cellStyle name="Calculation 2 3 3 3 3 2 4 2" xfId="38933"/>
    <cellStyle name="Calculation 2 3 3 3 3 2 5" xfId="25829"/>
    <cellStyle name="Calculation 2 3 3 3 3 3" xfId="3157"/>
    <cellStyle name="Calculation 2 3 3 3 3 3 2" xfId="6999"/>
    <cellStyle name="Calculation 2 3 3 3 3 3 2 2" xfId="14699"/>
    <cellStyle name="Calculation 2 3 3 3 3 3 2 2 2" xfId="36053"/>
    <cellStyle name="Calculation 2 3 3 3 3 3 2 3" xfId="22359"/>
    <cellStyle name="Calculation 2 3 3 3 3 3 2 3 2" xfId="43713"/>
    <cellStyle name="Calculation 2 3 3 3 3 3 3" xfId="10859"/>
    <cellStyle name="Calculation 2 3 3 3 3 3 3 2" xfId="32213"/>
    <cellStyle name="Calculation 2 3 3 3 3 3 4" xfId="18519"/>
    <cellStyle name="Calculation 2 3 3 3 3 3 4 2" xfId="39873"/>
    <cellStyle name="Calculation 2 3 3 3 3 3 5" xfId="26769"/>
    <cellStyle name="Calculation 2 3 3 3 3 4" xfId="4097"/>
    <cellStyle name="Calculation 2 3 3 3 3 4 2" xfId="7939"/>
    <cellStyle name="Calculation 2 3 3 3 3 4 2 2" xfId="15639"/>
    <cellStyle name="Calculation 2 3 3 3 3 4 2 2 2" xfId="36993"/>
    <cellStyle name="Calculation 2 3 3 3 3 4 2 3" xfId="23299"/>
    <cellStyle name="Calculation 2 3 3 3 3 4 2 3 2" xfId="44653"/>
    <cellStyle name="Calculation 2 3 3 3 3 4 3" xfId="11799"/>
    <cellStyle name="Calculation 2 3 3 3 3 4 3 2" xfId="33153"/>
    <cellStyle name="Calculation 2 3 3 3 3 4 4" xfId="19459"/>
    <cellStyle name="Calculation 2 3 3 3 3 4 4 2" xfId="40813"/>
    <cellStyle name="Calculation 2 3 3 3 3 4 5" xfId="27709"/>
    <cellStyle name="Calculation 2 3 3 3 3 5" xfId="5059"/>
    <cellStyle name="Calculation 2 3 3 3 3 5 2" xfId="12759"/>
    <cellStyle name="Calculation 2 3 3 3 3 5 2 2" xfId="34113"/>
    <cellStyle name="Calculation 2 3 3 3 3 5 3" xfId="20419"/>
    <cellStyle name="Calculation 2 3 3 3 3 5 3 2" xfId="41773"/>
    <cellStyle name="Calculation 2 3 3 3 3 6" xfId="8919"/>
    <cellStyle name="Calculation 2 3 3 3 3 6 2" xfId="30273"/>
    <cellStyle name="Calculation 2 3 3 3 3 7" xfId="16579"/>
    <cellStyle name="Calculation 2 3 3 3 3 7 2" xfId="37933"/>
    <cellStyle name="Calculation 2 3 3 3 3 8" xfId="24829"/>
    <cellStyle name="Calculation 2 3 3 3 4" xfId="1577"/>
    <cellStyle name="Calculation 2 3 3 3 4 2" xfId="5419"/>
    <cellStyle name="Calculation 2 3 3 3 4 2 2" xfId="13119"/>
    <cellStyle name="Calculation 2 3 3 3 4 2 2 2" xfId="34473"/>
    <cellStyle name="Calculation 2 3 3 3 4 2 3" xfId="20779"/>
    <cellStyle name="Calculation 2 3 3 3 4 2 3 2" xfId="42133"/>
    <cellStyle name="Calculation 2 3 3 3 4 3" xfId="9279"/>
    <cellStyle name="Calculation 2 3 3 3 4 3 2" xfId="30633"/>
    <cellStyle name="Calculation 2 3 3 3 4 4" xfId="16939"/>
    <cellStyle name="Calculation 2 3 3 3 4 4 2" xfId="38293"/>
    <cellStyle name="Calculation 2 3 3 3 4 5" xfId="25189"/>
    <cellStyle name="Calculation 2 3 3 3 5" xfId="2517"/>
    <cellStyle name="Calculation 2 3 3 3 5 2" xfId="6359"/>
    <cellStyle name="Calculation 2 3 3 3 5 2 2" xfId="14059"/>
    <cellStyle name="Calculation 2 3 3 3 5 2 2 2" xfId="35413"/>
    <cellStyle name="Calculation 2 3 3 3 5 2 3" xfId="21719"/>
    <cellStyle name="Calculation 2 3 3 3 5 2 3 2" xfId="43073"/>
    <cellStyle name="Calculation 2 3 3 3 5 3" xfId="10219"/>
    <cellStyle name="Calculation 2 3 3 3 5 3 2" xfId="31573"/>
    <cellStyle name="Calculation 2 3 3 3 5 4" xfId="17879"/>
    <cellStyle name="Calculation 2 3 3 3 5 4 2" xfId="39233"/>
    <cellStyle name="Calculation 2 3 3 3 5 5" xfId="26129"/>
    <cellStyle name="Calculation 2 3 3 3 6" xfId="3457"/>
    <cellStyle name="Calculation 2 3 3 3 6 2" xfId="7299"/>
    <cellStyle name="Calculation 2 3 3 3 6 2 2" xfId="14999"/>
    <cellStyle name="Calculation 2 3 3 3 6 2 2 2" xfId="36353"/>
    <cellStyle name="Calculation 2 3 3 3 6 2 3" xfId="22659"/>
    <cellStyle name="Calculation 2 3 3 3 6 2 3 2" xfId="44013"/>
    <cellStyle name="Calculation 2 3 3 3 6 3" xfId="11159"/>
    <cellStyle name="Calculation 2 3 3 3 6 3 2" xfId="32513"/>
    <cellStyle name="Calculation 2 3 3 3 6 4" xfId="18819"/>
    <cellStyle name="Calculation 2 3 3 3 6 4 2" xfId="40173"/>
    <cellStyle name="Calculation 2 3 3 3 6 5" xfId="27069"/>
    <cellStyle name="Calculation 2 3 3 3 7" xfId="4419"/>
    <cellStyle name="Calculation 2 3 3 3 7 2" xfId="12119"/>
    <cellStyle name="Calculation 2 3 3 3 7 2 2" xfId="33473"/>
    <cellStyle name="Calculation 2 3 3 3 7 3" xfId="19779"/>
    <cellStyle name="Calculation 2 3 3 3 7 3 2" xfId="41133"/>
    <cellStyle name="Calculation 2 3 3 3 8" xfId="8279"/>
    <cellStyle name="Calculation 2 3 3 3 8 2" xfId="29633"/>
    <cellStyle name="Calculation 2 3 3 3 9" xfId="15939"/>
    <cellStyle name="Calculation 2 3 3 3 9 2" xfId="37293"/>
    <cellStyle name="Calculation 2 3 3 4" xfId="757"/>
    <cellStyle name="Calculation 2 3 3 4 2" xfId="1757"/>
    <cellStyle name="Calculation 2 3 3 4 2 2" xfId="5599"/>
    <cellStyle name="Calculation 2 3 3 4 2 2 2" xfId="13299"/>
    <cellStyle name="Calculation 2 3 3 4 2 2 2 2" xfId="34653"/>
    <cellStyle name="Calculation 2 3 3 4 2 2 3" xfId="20959"/>
    <cellStyle name="Calculation 2 3 3 4 2 2 3 2" xfId="42313"/>
    <cellStyle name="Calculation 2 3 3 4 2 3" xfId="9459"/>
    <cellStyle name="Calculation 2 3 3 4 2 3 2" xfId="30813"/>
    <cellStyle name="Calculation 2 3 3 4 2 4" xfId="17119"/>
    <cellStyle name="Calculation 2 3 3 4 2 4 2" xfId="38473"/>
    <cellStyle name="Calculation 2 3 3 4 2 5" xfId="25369"/>
    <cellStyle name="Calculation 2 3 3 4 3" xfId="2697"/>
    <cellStyle name="Calculation 2 3 3 4 3 2" xfId="6539"/>
    <cellStyle name="Calculation 2 3 3 4 3 2 2" xfId="14239"/>
    <cellStyle name="Calculation 2 3 3 4 3 2 2 2" xfId="35593"/>
    <cellStyle name="Calculation 2 3 3 4 3 2 3" xfId="21899"/>
    <cellStyle name="Calculation 2 3 3 4 3 2 3 2" xfId="43253"/>
    <cellStyle name="Calculation 2 3 3 4 3 3" xfId="10399"/>
    <cellStyle name="Calculation 2 3 3 4 3 3 2" xfId="31753"/>
    <cellStyle name="Calculation 2 3 3 4 3 4" xfId="18059"/>
    <cellStyle name="Calculation 2 3 3 4 3 4 2" xfId="39413"/>
    <cellStyle name="Calculation 2 3 3 4 3 5" xfId="26309"/>
    <cellStyle name="Calculation 2 3 3 4 4" xfId="3637"/>
    <cellStyle name="Calculation 2 3 3 4 4 2" xfId="7479"/>
    <cellStyle name="Calculation 2 3 3 4 4 2 2" xfId="15179"/>
    <cellStyle name="Calculation 2 3 3 4 4 2 2 2" xfId="36533"/>
    <cellStyle name="Calculation 2 3 3 4 4 2 3" xfId="22839"/>
    <cellStyle name="Calculation 2 3 3 4 4 2 3 2" xfId="44193"/>
    <cellStyle name="Calculation 2 3 3 4 4 3" xfId="11339"/>
    <cellStyle name="Calculation 2 3 3 4 4 3 2" xfId="32693"/>
    <cellStyle name="Calculation 2 3 3 4 4 4" xfId="18999"/>
    <cellStyle name="Calculation 2 3 3 4 4 4 2" xfId="40353"/>
    <cellStyle name="Calculation 2 3 3 4 4 5" xfId="27249"/>
    <cellStyle name="Calculation 2 3 3 4 5" xfId="4599"/>
    <cellStyle name="Calculation 2 3 3 4 5 2" xfId="12299"/>
    <cellStyle name="Calculation 2 3 3 4 5 2 2" xfId="33653"/>
    <cellStyle name="Calculation 2 3 3 4 5 3" xfId="19959"/>
    <cellStyle name="Calculation 2 3 3 4 5 3 2" xfId="41313"/>
    <cellStyle name="Calculation 2 3 3 4 6" xfId="8459"/>
    <cellStyle name="Calculation 2 3 3 4 6 2" xfId="29813"/>
    <cellStyle name="Calculation 2 3 3 4 7" xfId="16119"/>
    <cellStyle name="Calculation 2 3 3 4 7 2" xfId="37473"/>
    <cellStyle name="Calculation 2 3 3 4 8" xfId="24369"/>
    <cellStyle name="Calculation 2 3 3 5" xfId="1057"/>
    <cellStyle name="Calculation 2 3 3 5 2" xfId="2057"/>
    <cellStyle name="Calculation 2 3 3 5 2 2" xfId="5899"/>
    <cellStyle name="Calculation 2 3 3 5 2 2 2" xfId="13599"/>
    <cellStyle name="Calculation 2 3 3 5 2 2 2 2" xfId="34953"/>
    <cellStyle name="Calculation 2 3 3 5 2 2 3" xfId="21259"/>
    <cellStyle name="Calculation 2 3 3 5 2 2 3 2" xfId="42613"/>
    <cellStyle name="Calculation 2 3 3 5 2 3" xfId="9759"/>
    <cellStyle name="Calculation 2 3 3 5 2 3 2" xfId="31113"/>
    <cellStyle name="Calculation 2 3 3 5 2 4" xfId="17419"/>
    <cellStyle name="Calculation 2 3 3 5 2 4 2" xfId="38773"/>
    <cellStyle name="Calculation 2 3 3 5 2 5" xfId="25669"/>
    <cellStyle name="Calculation 2 3 3 5 3" xfId="2997"/>
    <cellStyle name="Calculation 2 3 3 5 3 2" xfId="6839"/>
    <cellStyle name="Calculation 2 3 3 5 3 2 2" xfId="14539"/>
    <cellStyle name="Calculation 2 3 3 5 3 2 2 2" xfId="35893"/>
    <cellStyle name="Calculation 2 3 3 5 3 2 3" xfId="22199"/>
    <cellStyle name="Calculation 2 3 3 5 3 2 3 2" xfId="43553"/>
    <cellStyle name="Calculation 2 3 3 5 3 3" xfId="10699"/>
    <cellStyle name="Calculation 2 3 3 5 3 3 2" xfId="32053"/>
    <cellStyle name="Calculation 2 3 3 5 3 4" xfId="18359"/>
    <cellStyle name="Calculation 2 3 3 5 3 4 2" xfId="39713"/>
    <cellStyle name="Calculation 2 3 3 5 3 5" xfId="26609"/>
    <cellStyle name="Calculation 2 3 3 5 4" xfId="3937"/>
    <cellStyle name="Calculation 2 3 3 5 4 2" xfId="7779"/>
    <cellStyle name="Calculation 2 3 3 5 4 2 2" xfId="15479"/>
    <cellStyle name="Calculation 2 3 3 5 4 2 2 2" xfId="36833"/>
    <cellStyle name="Calculation 2 3 3 5 4 2 3" xfId="23139"/>
    <cellStyle name="Calculation 2 3 3 5 4 2 3 2" xfId="44493"/>
    <cellStyle name="Calculation 2 3 3 5 4 3" xfId="11639"/>
    <cellStyle name="Calculation 2 3 3 5 4 3 2" xfId="32993"/>
    <cellStyle name="Calculation 2 3 3 5 4 4" xfId="19299"/>
    <cellStyle name="Calculation 2 3 3 5 4 4 2" xfId="40653"/>
    <cellStyle name="Calculation 2 3 3 5 4 5" xfId="27549"/>
    <cellStyle name="Calculation 2 3 3 5 5" xfId="4899"/>
    <cellStyle name="Calculation 2 3 3 5 5 2" xfId="12599"/>
    <cellStyle name="Calculation 2 3 3 5 5 2 2" xfId="33953"/>
    <cellStyle name="Calculation 2 3 3 5 5 3" xfId="20259"/>
    <cellStyle name="Calculation 2 3 3 5 5 3 2" xfId="41613"/>
    <cellStyle name="Calculation 2 3 3 5 6" xfId="8759"/>
    <cellStyle name="Calculation 2 3 3 5 6 2" xfId="30113"/>
    <cellStyle name="Calculation 2 3 3 5 7" xfId="16419"/>
    <cellStyle name="Calculation 2 3 3 5 7 2" xfId="37773"/>
    <cellStyle name="Calculation 2 3 3 5 8" xfId="24669"/>
    <cellStyle name="Calculation 2 3 3 6" xfId="1417"/>
    <cellStyle name="Calculation 2 3 3 6 2" xfId="5259"/>
    <cellStyle name="Calculation 2 3 3 6 2 2" xfId="12959"/>
    <cellStyle name="Calculation 2 3 3 6 2 2 2" xfId="34313"/>
    <cellStyle name="Calculation 2 3 3 6 2 3" xfId="20619"/>
    <cellStyle name="Calculation 2 3 3 6 2 3 2" xfId="41973"/>
    <cellStyle name="Calculation 2 3 3 6 3" xfId="9119"/>
    <cellStyle name="Calculation 2 3 3 6 3 2" xfId="30473"/>
    <cellStyle name="Calculation 2 3 3 6 4" xfId="16779"/>
    <cellStyle name="Calculation 2 3 3 6 4 2" xfId="38133"/>
    <cellStyle name="Calculation 2 3 3 6 5" xfId="25029"/>
    <cellStyle name="Calculation 2 3 3 7" xfId="2357"/>
    <cellStyle name="Calculation 2 3 3 7 2" xfId="6199"/>
    <cellStyle name="Calculation 2 3 3 7 2 2" xfId="13899"/>
    <cellStyle name="Calculation 2 3 3 7 2 2 2" xfId="35253"/>
    <cellStyle name="Calculation 2 3 3 7 2 3" xfId="21559"/>
    <cellStyle name="Calculation 2 3 3 7 2 3 2" xfId="42913"/>
    <cellStyle name="Calculation 2 3 3 7 3" xfId="10059"/>
    <cellStyle name="Calculation 2 3 3 7 3 2" xfId="31413"/>
    <cellStyle name="Calculation 2 3 3 7 4" xfId="17719"/>
    <cellStyle name="Calculation 2 3 3 7 4 2" xfId="39073"/>
    <cellStyle name="Calculation 2 3 3 7 5" xfId="25969"/>
    <cellStyle name="Calculation 2 3 3 8" xfId="3297"/>
    <cellStyle name="Calculation 2 3 3 8 2" xfId="7139"/>
    <cellStyle name="Calculation 2 3 3 8 2 2" xfId="14839"/>
    <cellStyle name="Calculation 2 3 3 8 2 2 2" xfId="36193"/>
    <cellStyle name="Calculation 2 3 3 8 2 3" xfId="22499"/>
    <cellStyle name="Calculation 2 3 3 8 2 3 2" xfId="43853"/>
    <cellStyle name="Calculation 2 3 3 8 3" xfId="10999"/>
    <cellStyle name="Calculation 2 3 3 8 3 2" xfId="32353"/>
    <cellStyle name="Calculation 2 3 3 8 4" xfId="18659"/>
    <cellStyle name="Calculation 2 3 3 8 4 2" xfId="40013"/>
    <cellStyle name="Calculation 2 3 3 8 5" xfId="26909"/>
    <cellStyle name="Calculation 2 3 3 9" xfId="4259"/>
    <cellStyle name="Calculation 2 3 3 9 2" xfId="11959"/>
    <cellStyle name="Calculation 2 3 3 9 2 2" xfId="33313"/>
    <cellStyle name="Calculation 2 3 3 9 3" xfId="19619"/>
    <cellStyle name="Calculation 2 3 3 9 3 2" xfId="40973"/>
    <cellStyle name="Calculation 2 3 3 9 4" xfId="27869"/>
    <cellStyle name="Calculation 2 3 4" xfId="445"/>
    <cellStyle name="Calculation 2 3 4 10" xfId="15819"/>
    <cellStyle name="Calculation 2 3 4 10 2" xfId="37173"/>
    <cellStyle name="Calculation 2 3 4 11" xfId="24069"/>
    <cellStyle name="Calculation 2 3 4 2" xfId="613"/>
    <cellStyle name="Calculation 2 3 4 2 10" xfId="24229"/>
    <cellStyle name="Calculation 2 3 4 2 2" xfId="957"/>
    <cellStyle name="Calculation 2 3 4 2 2 2" xfId="1957"/>
    <cellStyle name="Calculation 2 3 4 2 2 2 2" xfId="5799"/>
    <cellStyle name="Calculation 2 3 4 2 2 2 2 2" xfId="13499"/>
    <cellStyle name="Calculation 2 3 4 2 2 2 2 2 2" xfId="34853"/>
    <cellStyle name="Calculation 2 3 4 2 2 2 2 3" xfId="21159"/>
    <cellStyle name="Calculation 2 3 4 2 2 2 2 3 2" xfId="42513"/>
    <cellStyle name="Calculation 2 3 4 2 2 2 3" xfId="9659"/>
    <cellStyle name="Calculation 2 3 4 2 2 2 3 2" xfId="31013"/>
    <cellStyle name="Calculation 2 3 4 2 2 2 4" xfId="17319"/>
    <cellStyle name="Calculation 2 3 4 2 2 2 4 2" xfId="38673"/>
    <cellStyle name="Calculation 2 3 4 2 2 2 5" xfId="25569"/>
    <cellStyle name="Calculation 2 3 4 2 2 3" xfId="2897"/>
    <cellStyle name="Calculation 2 3 4 2 2 3 2" xfId="6739"/>
    <cellStyle name="Calculation 2 3 4 2 2 3 2 2" xfId="14439"/>
    <cellStyle name="Calculation 2 3 4 2 2 3 2 2 2" xfId="35793"/>
    <cellStyle name="Calculation 2 3 4 2 2 3 2 3" xfId="22099"/>
    <cellStyle name="Calculation 2 3 4 2 2 3 2 3 2" xfId="43453"/>
    <cellStyle name="Calculation 2 3 4 2 2 3 3" xfId="10599"/>
    <cellStyle name="Calculation 2 3 4 2 2 3 3 2" xfId="31953"/>
    <cellStyle name="Calculation 2 3 4 2 2 3 4" xfId="18259"/>
    <cellStyle name="Calculation 2 3 4 2 2 3 4 2" xfId="39613"/>
    <cellStyle name="Calculation 2 3 4 2 2 3 5" xfId="26509"/>
    <cellStyle name="Calculation 2 3 4 2 2 4" xfId="3837"/>
    <cellStyle name="Calculation 2 3 4 2 2 4 2" xfId="7679"/>
    <cellStyle name="Calculation 2 3 4 2 2 4 2 2" xfId="15379"/>
    <cellStyle name="Calculation 2 3 4 2 2 4 2 2 2" xfId="36733"/>
    <cellStyle name="Calculation 2 3 4 2 2 4 2 3" xfId="23039"/>
    <cellStyle name="Calculation 2 3 4 2 2 4 2 3 2" xfId="44393"/>
    <cellStyle name="Calculation 2 3 4 2 2 4 3" xfId="11539"/>
    <cellStyle name="Calculation 2 3 4 2 2 4 3 2" xfId="32893"/>
    <cellStyle name="Calculation 2 3 4 2 2 4 4" xfId="19199"/>
    <cellStyle name="Calculation 2 3 4 2 2 4 4 2" xfId="40553"/>
    <cellStyle name="Calculation 2 3 4 2 2 4 5" xfId="27449"/>
    <cellStyle name="Calculation 2 3 4 2 2 5" xfId="4799"/>
    <cellStyle name="Calculation 2 3 4 2 2 5 2" xfId="12499"/>
    <cellStyle name="Calculation 2 3 4 2 2 5 2 2" xfId="33853"/>
    <cellStyle name="Calculation 2 3 4 2 2 5 3" xfId="20159"/>
    <cellStyle name="Calculation 2 3 4 2 2 5 3 2" xfId="41513"/>
    <cellStyle name="Calculation 2 3 4 2 2 6" xfId="8659"/>
    <cellStyle name="Calculation 2 3 4 2 2 6 2" xfId="30013"/>
    <cellStyle name="Calculation 2 3 4 2 2 7" xfId="16319"/>
    <cellStyle name="Calculation 2 3 4 2 2 7 2" xfId="37673"/>
    <cellStyle name="Calculation 2 3 4 2 2 8" xfId="24569"/>
    <cellStyle name="Calculation 2 3 4 2 3" xfId="1257"/>
    <cellStyle name="Calculation 2 3 4 2 3 2" xfId="2257"/>
    <cellStyle name="Calculation 2 3 4 2 3 2 2" xfId="6099"/>
    <cellStyle name="Calculation 2 3 4 2 3 2 2 2" xfId="13799"/>
    <cellStyle name="Calculation 2 3 4 2 3 2 2 2 2" xfId="35153"/>
    <cellStyle name="Calculation 2 3 4 2 3 2 2 3" xfId="21459"/>
    <cellStyle name="Calculation 2 3 4 2 3 2 2 3 2" xfId="42813"/>
    <cellStyle name="Calculation 2 3 4 2 3 2 3" xfId="9959"/>
    <cellStyle name="Calculation 2 3 4 2 3 2 3 2" xfId="31313"/>
    <cellStyle name="Calculation 2 3 4 2 3 2 4" xfId="17619"/>
    <cellStyle name="Calculation 2 3 4 2 3 2 4 2" xfId="38973"/>
    <cellStyle name="Calculation 2 3 4 2 3 2 5" xfId="25869"/>
    <cellStyle name="Calculation 2 3 4 2 3 3" xfId="3197"/>
    <cellStyle name="Calculation 2 3 4 2 3 3 2" xfId="7039"/>
    <cellStyle name="Calculation 2 3 4 2 3 3 2 2" xfId="14739"/>
    <cellStyle name="Calculation 2 3 4 2 3 3 2 2 2" xfId="36093"/>
    <cellStyle name="Calculation 2 3 4 2 3 3 2 3" xfId="22399"/>
    <cellStyle name="Calculation 2 3 4 2 3 3 2 3 2" xfId="43753"/>
    <cellStyle name="Calculation 2 3 4 2 3 3 3" xfId="10899"/>
    <cellStyle name="Calculation 2 3 4 2 3 3 3 2" xfId="32253"/>
    <cellStyle name="Calculation 2 3 4 2 3 3 4" xfId="18559"/>
    <cellStyle name="Calculation 2 3 4 2 3 3 4 2" xfId="39913"/>
    <cellStyle name="Calculation 2 3 4 2 3 3 5" xfId="26809"/>
    <cellStyle name="Calculation 2 3 4 2 3 4" xfId="4137"/>
    <cellStyle name="Calculation 2 3 4 2 3 4 2" xfId="7979"/>
    <cellStyle name="Calculation 2 3 4 2 3 4 2 2" xfId="15679"/>
    <cellStyle name="Calculation 2 3 4 2 3 4 2 2 2" xfId="37033"/>
    <cellStyle name="Calculation 2 3 4 2 3 4 2 3" xfId="23339"/>
    <cellStyle name="Calculation 2 3 4 2 3 4 2 3 2" xfId="44693"/>
    <cellStyle name="Calculation 2 3 4 2 3 4 3" xfId="11839"/>
    <cellStyle name="Calculation 2 3 4 2 3 4 3 2" xfId="33193"/>
    <cellStyle name="Calculation 2 3 4 2 3 4 4" xfId="19499"/>
    <cellStyle name="Calculation 2 3 4 2 3 4 4 2" xfId="40853"/>
    <cellStyle name="Calculation 2 3 4 2 3 4 5" xfId="27749"/>
    <cellStyle name="Calculation 2 3 4 2 3 5" xfId="5099"/>
    <cellStyle name="Calculation 2 3 4 2 3 5 2" xfId="12799"/>
    <cellStyle name="Calculation 2 3 4 2 3 5 2 2" xfId="34153"/>
    <cellStyle name="Calculation 2 3 4 2 3 5 3" xfId="20459"/>
    <cellStyle name="Calculation 2 3 4 2 3 5 3 2" xfId="41813"/>
    <cellStyle name="Calculation 2 3 4 2 3 6" xfId="8959"/>
    <cellStyle name="Calculation 2 3 4 2 3 6 2" xfId="30313"/>
    <cellStyle name="Calculation 2 3 4 2 3 7" xfId="16619"/>
    <cellStyle name="Calculation 2 3 4 2 3 7 2" xfId="37973"/>
    <cellStyle name="Calculation 2 3 4 2 3 8" xfId="24869"/>
    <cellStyle name="Calculation 2 3 4 2 4" xfId="1617"/>
    <cellStyle name="Calculation 2 3 4 2 4 2" xfId="5459"/>
    <cellStyle name="Calculation 2 3 4 2 4 2 2" xfId="13159"/>
    <cellStyle name="Calculation 2 3 4 2 4 2 2 2" xfId="34513"/>
    <cellStyle name="Calculation 2 3 4 2 4 2 3" xfId="20819"/>
    <cellStyle name="Calculation 2 3 4 2 4 2 3 2" xfId="42173"/>
    <cellStyle name="Calculation 2 3 4 2 4 3" xfId="9319"/>
    <cellStyle name="Calculation 2 3 4 2 4 3 2" xfId="30673"/>
    <cellStyle name="Calculation 2 3 4 2 4 4" xfId="16979"/>
    <cellStyle name="Calculation 2 3 4 2 4 4 2" xfId="38333"/>
    <cellStyle name="Calculation 2 3 4 2 4 5" xfId="25229"/>
    <cellStyle name="Calculation 2 3 4 2 5" xfId="2557"/>
    <cellStyle name="Calculation 2 3 4 2 5 2" xfId="6399"/>
    <cellStyle name="Calculation 2 3 4 2 5 2 2" xfId="14099"/>
    <cellStyle name="Calculation 2 3 4 2 5 2 2 2" xfId="35453"/>
    <cellStyle name="Calculation 2 3 4 2 5 2 3" xfId="21759"/>
    <cellStyle name="Calculation 2 3 4 2 5 2 3 2" xfId="43113"/>
    <cellStyle name="Calculation 2 3 4 2 5 3" xfId="10259"/>
    <cellStyle name="Calculation 2 3 4 2 5 3 2" xfId="31613"/>
    <cellStyle name="Calculation 2 3 4 2 5 4" xfId="17919"/>
    <cellStyle name="Calculation 2 3 4 2 5 4 2" xfId="39273"/>
    <cellStyle name="Calculation 2 3 4 2 5 5" xfId="26169"/>
    <cellStyle name="Calculation 2 3 4 2 6" xfId="3497"/>
    <cellStyle name="Calculation 2 3 4 2 6 2" xfId="7339"/>
    <cellStyle name="Calculation 2 3 4 2 6 2 2" xfId="15039"/>
    <cellStyle name="Calculation 2 3 4 2 6 2 2 2" xfId="36393"/>
    <cellStyle name="Calculation 2 3 4 2 6 2 3" xfId="22699"/>
    <cellStyle name="Calculation 2 3 4 2 6 2 3 2" xfId="44053"/>
    <cellStyle name="Calculation 2 3 4 2 6 3" xfId="11199"/>
    <cellStyle name="Calculation 2 3 4 2 6 3 2" xfId="32553"/>
    <cellStyle name="Calculation 2 3 4 2 6 4" xfId="18859"/>
    <cellStyle name="Calculation 2 3 4 2 6 4 2" xfId="40213"/>
    <cellStyle name="Calculation 2 3 4 2 6 5" xfId="27109"/>
    <cellStyle name="Calculation 2 3 4 2 7" xfId="4459"/>
    <cellStyle name="Calculation 2 3 4 2 7 2" xfId="12159"/>
    <cellStyle name="Calculation 2 3 4 2 7 2 2" xfId="33513"/>
    <cellStyle name="Calculation 2 3 4 2 7 3" xfId="19819"/>
    <cellStyle name="Calculation 2 3 4 2 7 3 2" xfId="41173"/>
    <cellStyle name="Calculation 2 3 4 2 8" xfId="8319"/>
    <cellStyle name="Calculation 2 3 4 2 8 2" xfId="29673"/>
    <cellStyle name="Calculation 2 3 4 2 9" xfId="15979"/>
    <cellStyle name="Calculation 2 3 4 2 9 2" xfId="37333"/>
    <cellStyle name="Calculation 2 3 4 3" xfId="797"/>
    <cellStyle name="Calculation 2 3 4 3 2" xfId="1797"/>
    <cellStyle name="Calculation 2 3 4 3 2 2" xfId="5639"/>
    <cellStyle name="Calculation 2 3 4 3 2 2 2" xfId="13339"/>
    <cellStyle name="Calculation 2 3 4 3 2 2 2 2" xfId="34693"/>
    <cellStyle name="Calculation 2 3 4 3 2 2 3" xfId="20999"/>
    <cellStyle name="Calculation 2 3 4 3 2 2 3 2" xfId="42353"/>
    <cellStyle name="Calculation 2 3 4 3 2 3" xfId="9499"/>
    <cellStyle name="Calculation 2 3 4 3 2 3 2" xfId="30853"/>
    <cellStyle name="Calculation 2 3 4 3 2 4" xfId="17159"/>
    <cellStyle name="Calculation 2 3 4 3 2 4 2" xfId="38513"/>
    <cellStyle name="Calculation 2 3 4 3 2 5" xfId="25409"/>
    <cellStyle name="Calculation 2 3 4 3 3" xfId="2737"/>
    <cellStyle name="Calculation 2 3 4 3 3 2" xfId="6579"/>
    <cellStyle name="Calculation 2 3 4 3 3 2 2" xfId="14279"/>
    <cellStyle name="Calculation 2 3 4 3 3 2 2 2" xfId="35633"/>
    <cellStyle name="Calculation 2 3 4 3 3 2 3" xfId="21939"/>
    <cellStyle name="Calculation 2 3 4 3 3 2 3 2" xfId="43293"/>
    <cellStyle name="Calculation 2 3 4 3 3 3" xfId="10439"/>
    <cellStyle name="Calculation 2 3 4 3 3 3 2" xfId="31793"/>
    <cellStyle name="Calculation 2 3 4 3 3 4" xfId="18099"/>
    <cellStyle name="Calculation 2 3 4 3 3 4 2" xfId="39453"/>
    <cellStyle name="Calculation 2 3 4 3 3 5" xfId="26349"/>
    <cellStyle name="Calculation 2 3 4 3 4" xfId="3677"/>
    <cellStyle name="Calculation 2 3 4 3 4 2" xfId="7519"/>
    <cellStyle name="Calculation 2 3 4 3 4 2 2" xfId="15219"/>
    <cellStyle name="Calculation 2 3 4 3 4 2 2 2" xfId="36573"/>
    <cellStyle name="Calculation 2 3 4 3 4 2 3" xfId="22879"/>
    <cellStyle name="Calculation 2 3 4 3 4 2 3 2" xfId="44233"/>
    <cellStyle name="Calculation 2 3 4 3 4 3" xfId="11379"/>
    <cellStyle name="Calculation 2 3 4 3 4 3 2" xfId="32733"/>
    <cellStyle name="Calculation 2 3 4 3 4 4" xfId="19039"/>
    <cellStyle name="Calculation 2 3 4 3 4 4 2" xfId="40393"/>
    <cellStyle name="Calculation 2 3 4 3 4 5" xfId="27289"/>
    <cellStyle name="Calculation 2 3 4 3 5" xfId="4639"/>
    <cellStyle name="Calculation 2 3 4 3 5 2" xfId="12339"/>
    <cellStyle name="Calculation 2 3 4 3 5 2 2" xfId="33693"/>
    <cellStyle name="Calculation 2 3 4 3 5 3" xfId="19999"/>
    <cellStyle name="Calculation 2 3 4 3 5 3 2" xfId="41353"/>
    <cellStyle name="Calculation 2 3 4 3 6" xfId="8499"/>
    <cellStyle name="Calculation 2 3 4 3 6 2" xfId="29853"/>
    <cellStyle name="Calculation 2 3 4 3 7" xfId="16159"/>
    <cellStyle name="Calculation 2 3 4 3 7 2" xfId="37513"/>
    <cellStyle name="Calculation 2 3 4 3 8" xfId="24409"/>
    <cellStyle name="Calculation 2 3 4 4" xfId="1097"/>
    <cellStyle name="Calculation 2 3 4 4 2" xfId="2097"/>
    <cellStyle name="Calculation 2 3 4 4 2 2" xfId="5939"/>
    <cellStyle name="Calculation 2 3 4 4 2 2 2" xfId="13639"/>
    <cellStyle name="Calculation 2 3 4 4 2 2 2 2" xfId="34993"/>
    <cellStyle name="Calculation 2 3 4 4 2 2 3" xfId="21299"/>
    <cellStyle name="Calculation 2 3 4 4 2 2 3 2" xfId="42653"/>
    <cellStyle name="Calculation 2 3 4 4 2 3" xfId="9799"/>
    <cellStyle name="Calculation 2 3 4 4 2 3 2" xfId="31153"/>
    <cellStyle name="Calculation 2 3 4 4 2 4" xfId="17459"/>
    <cellStyle name="Calculation 2 3 4 4 2 4 2" xfId="38813"/>
    <cellStyle name="Calculation 2 3 4 4 2 5" xfId="25709"/>
    <cellStyle name="Calculation 2 3 4 4 3" xfId="3037"/>
    <cellStyle name="Calculation 2 3 4 4 3 2" xfId="6879"/>
    <cellStyle name="Calculation 2 3 4 4 3 2 2" xfId="14579"/>
    <cellStyle name="Calculation 2 3 4 4 3 2 2 2" xfId="35933"/>
    <cellStyle name="Calculation 2 3 4 4 3 2 3" xfId="22239"/>
    <cellStyle name="Calculation 2 3 4 4 3 2 3 2" xfId="43593"/>
    <cellStyle name="Calculation 2 3 4 4 3 3" xfId="10739"/>
    <cellStyle name="Calculation 2 3 4 4 3 3 2" xfId="32093"/>
    <cellStyle name="Calculation 2 3 4 4 3 4" xfId="18399"/>
    <cellStyle name="Calculation 2 3 4 4 3 4 2" xfId="39753"/>
    <cellStyle name="Calculation 2 3 4 4 3 5" xfId="26649"/>
    <cellStyle name="Calculation 2 3 4 4 4" xfId="3977"/>
    <cellStyle name="Calculation 2 3 4 4 4 2" xfId="7819"/>
    <cellStyle name="Calculation 2 3 4 4 4 2 2" xfId="15519"/>
    <cellStyle name="Calculation 2 3 4 4 4 2 2 2" xfId="36873"/>
    <cellStyle name="Calculation 2 3 4 4 4 2 3" xfId="23179"/>
    <cellStyle name="Calculation 2 3 4 4 4 2 3 2" xfId="44533"/>
    <cellStyle name="Calculation 2 3 4 4 4 3" xfId="11679"/>
    <cellStyle name="Calculation 2 3 4 4 4 3 2" xfId="33033"/>
    <cellStyle name="Calculation 2 3 4 4 4 4" xfId="19339"/>
    <cellStyle name="Calculation 2 3 4 4 4 4 2" xfId="40693"/>
    <cellStyle name="Calculation 2 3 4 4 4 5" xfId="27589"/>
    <cellStyle name="Calculation 2 3 4 4 5" xfId="4939"/>
    <cellStyle name="Calculation 2 3 4 4 5 2" xfId="12639"/>
    <cellStyle name="Calculation 2 3 4 4 5 2 2" xfId="33993"/>
    <cellStyle name="Calculation 2 3 4 4 5 3" xfId="20299"/>
    <cellStyle name="Calculation 2 3 4 4 5 3 2" xfId="41653"/>
    <cellStyle name="Calculation 2 3 4 4 6" xfId="8799"/>
    <cellStyle name="Calculation 2 3 4 4 6 2" xfId="30153"/>
    <cellStyle name="Calculation 2 3 4 4 7" xfId="16459"/>
    <cellStyle name="Calculation 2 3 4 4 7 2" xfId="37813"/>
    <cellStyle name="Calculation 2 3 4 4 8" xfId="24709"/>
    <cellStyle name="Calculation 2 3 4 5" xfId="1457"/>
    <cellStyle name="Calculation 2 3 4 5 2" xfId="5299"/>
    <cellStyle name="Calculation 2 3 4 5 2 2" xfId="12999"/>
    <cellStyle name="Calculation 2 3 4 5 2 2 2" xfId="34353"/>
    <cellStyle name="Calculation 2 3 4 5 2 3" xfId="20659"/>
    <cellStyle name="Calculation 2 3 4 5 2 3 2" xfId="42013"/>
    <cellStyle name="Calculation 2 3 4 5 3" xfId="9159"/>
    <cellStyle name="Calculation 2 3 4 5 3 2" xfId="30513"/>
    <cellStyle name="Calculation 2 3 4 5 4" xfId="16819"/>
    <cellStyle name="Calculation 2 3 4 5 4 2" xfId="38173"/>
    <cellStyle name="Calculation 2 3 4 5 5" xfId="25069"/>
    <cellStyle name="Calculation 2 3 4 6" xfId="2397"/>
    <cellStyle name="Calculation 2 3 4 6 2" xfId="6239"/>
    <cellStyle name="Calculation 2 3 4 6 2 2" xfId="13939"/>
    <cellStyle name="Calculation 2 3 4 6 2 2 2" xfId="35293"/>
    <cellStyle name="Calculation 2 3 4 6 2 3" xfId="21599"/>
    <cellStyle name="Calculation 2 3 4 6 2 3 2" xfId="42953"/>
    <cellStyle name="Calculation 2 3 4 6 3" xfId="10099"/>
    <cellStyle name="Calculation 2 3 4 6 3 2" xfId="31453"/>
    <cellStyle name="Calculation 2 3 4 6 4" xfId="17759"/>
    <cellStyle name="Calculation 2 3 4 6 4 2" xfId="39113"/>
    <cellStyle name="Calculation 2 3 4 6 5" xfId="26009"/>
    <cellStyle name="Calculation 2 3 4 7" xfId="3337"/>
    <cellStyle name="Calculation 2 3 4 7 2" xfId="7179"/>
    <cellStyle name="Calculation 2 3 4 7 2 2" xfId="14879"/>
    <cellStyle name="Calculation 2 3 4 7 2 2 2" xfId="36233"/>
    <cellStyle name="Calculation 2 3 4 7 2 3" xfId="22539"/>
    <cellStyle name="Calculation 2 3 4 7 2 3 2" xfId="43893"/>
    <cellStyle name="Calculation 2 3 4 7 3" xfId="11039"/>
    <cellStyle name="Calculation 2 3 4 7 3 2" xfId="32393"/>
    <cellStyle name="Calculation 2 3 4 7 4" xfId="18699"/>
    <cellStyle name="Calculation 2 3 4 7 4 2" xfId="40053"/>
    <cellStyle name="Calculation 2 3 4 7 5" xfId="26949"/>
    <cellStyle name="Calculation 2 3 4 8" xfId="4299"/>
    <cellStyle name="Calculation 2 3 4 8 2" xfId="11999"/>
    <cellStyle name="Calculation 2 3 4 8 2 2" xfId="33353"/>
    <cellStyle name="Calculation 2 3 4 8 3" xfId="19659"/>
    <cellStyle name="Calculation 2 3 4 8 3 2" xfId="41013"/>
    <cellStyle name="Calculation 2 3 4 9" xfId="8159"/>
    <cellStyle name="Calculation 2 3 4 9 2" xfId="29513"/>
    <cellStyle name="Calculation 2 3 5" xfId="529"/>
    <cellStyle name="Calculation 2 3 5 10" xfId="24149"/>
    <cellStyle name="Calculation 2 3 5 2" xfId="877"/>
    <cellStyle name="Calculation 2 3 5 2 2" xfId="1877"/>
    <cellStyle name="Calculation 2 3 5 2 2 2" xfId="5719"/>
    <cellStyle name="Calculation 2 3 5 2 2 2 2" xfId="13419"/>
    <cellStyle name="Calculation 2 3 5 2 2 2 2 2" xfId="34773"/>
    <cellStyle name="Calculation 2 3 5 2 2 2 3" xfId="21079"/>
    <cellStyle name="Calculation 2 3 5 2 2 2 3 2" xfId="42433"/>
    <cellStyle name="Calculation 2 3 5 2 2 3" xfId="9579"/>
    <cellStyle name="Calculation 2 3 5 2 2 3 2" xfId="30933"/>
    <cellStyle name="Calculation 2 3 5 2 2 4" xfId="17239"/>
    <cellStyle name="Calculation 2 3 5 2 2 4 2" xfId="38593"/>
    <cellStyle name="Calculation 2 3 5 2 2 5" xfId="25489"/>
    <cellStyle name="Calculation 2 3 5 2 3" xfId="2817"/>
    <cellStyle name="Calculation 2 3 5 2 3 2" xfId="6659"/>
    <cellStyle name="Calculation 2 3 5 2 3 2 2" xfId="14359"/>
    <cellStyle name="Calculation 2 3 5 2 3 2 2 2" xfId="35713"/>
    <cellStyle name="Calculation 2 3 5 2 3 2 3" xfId="22019"/>
    <cellStyle name="Calculation 2 3 5 2 3 2 3 2" xfId="43373"/>
    <cellStyle name="Calculation 2 3 5 2 3 3" xfId="10519"/>
    <cellStyle name="Calculation 2 3 5 2 3 3 2" xfId="31873"/>
    <cellStyle name="Calculation 2 3 5 2 3 4" xfId="18179"/>
    <cellStyle name="Calculation 2 3 5 2 3 4 2" xfId="39533"/>
    <cellStyle name="Calculation 2 3 5 2 3 5" xfId="26429"/>
    <cellStyle name="Calculation 2 3 5 2 4" xfId="3757"/>
    <cellStyle name="Calculation 2 3 5 2 4 2" xfId="7599"/>
    <cellStyle name="Calculation 2 3 5 2 4 2 2" xfId="15299"/>
    <cellStyle name="Calculation 2 3 5 2 4 2 2 2" xfId="36653"/>
    <cellStyle name="Calculation 2 3 5 2 4 2 3" xfId="22959"/>
    <cellStyle name="Calculation 2 3 5 2 4 2 3 2" xfId="44313"/>
    <cellStyle name="Calculation 2 3 5 2 4 3" xfId="11459"/>
    <cellStyle name="Calculation 2 3 5 2 4 3 2" xfId="32813"/>
    <cellStyle name="Calculation 2 3 5 2 4 4" xfId="19119"/>
    <cellStyle name="Calculation 2 3 5 2 4 4 2" xfId="40473"/>
    <cellStyle name="Calculation 2 3 5 2 4 5" xfId="27369"/>
    <cellStyle name="Calculation 2 3 5 2 5" xfId="4719"/>
    <cellStyle name="Calculation 2 3 5 2 5 2" xfId="12419"/>
    <cellStyle name="Calculation 2 3 5 2 5 2 2" xfId="33773"/>
    <cellStyle name="Calculation 2 3 5 2 5 3" xfId="20079"/>
    <cellStyle name="Calculation 2 3 5 2 5 3 2" xfId="41433"/>
    <cellStyle name="Calculation 2 3 5 2 6" xfId="8579"/>
    <cellStyle name="Calculation 2 3 5 2 6 2" xfId="29933"/>
    <cellStyle name="Calculation 2 3 5 2 7" xfId="16239"/>
    <cellStyle name="Calculation 2 3 5 2 7 2" xfId="37593"/>
    <cellStyle name="Calculation 2 3 5 2 8" xfId="24489"/>
    <cellStyle name="Calculation 2 3 5 3" xfId="1177"/>
    <cellStyle name="Calculation 2 3 5 3 2" xfId="2177"/>
    <cellStyle name="Calculation 2 3 5 3 2 2" xfId="6019"/>
    <cellStyle name="Calculation 2 3 5 3 2 2 2" xfId="13719"/>
    <cellStyle name="Calculation 2 3 5 3 2 2 2 2" xfId="35073"/>
    <cellStyle name="Calculation 2 3 5 3 2 2 3" xfId="21379"/>
    <cellStyle name="Calculation 2 3 5 3 2 2 3 2" xfId="42733"/>
    <cellStyle name="Calculation 2 3 5 3 2 3" xfId="9879"/>
    <cellStyle name="Calculation 2 3 5 3 2 3 2" xfId="31233"/>
    <cellStyle name="Calculation 2 3 5 3 2 4" xfId="17539"/>
    <cellStyle name="Calculation 2 3 5 3 2 4 2" xfId="38893"/>
    <cellStyle name="Calculation 2 3 5 3 2 5" xfId="25789"/>
    <cellStyle name="Calculation 2 3 5 3 3" xfId="3117"/>
    <cellStyle name="Calculation 2 3 5 3 3 2" xfId="6959"/>
    <cellStyle name="Calculation 2 3 5 3 3 2 2" xfId="14659"/>
    <cellStyle name="Calculation 2 3 5 3 3 2 2 2" xfId="36013"/>
    <cellStyle name="Calculation 2 3 5 3 3 2 3" xfId="22319"/>
    <cellStyle name="Calculation 2 3 5 3 3 2 3 2" xfId="43673"/>
    <cellStyle name="Calculation 2 3 5 3 3 3" xfId="10819"/>
    <cellStyle name="Calculation 2 3 5 3 3 3 2" xfId="32173"/>
    <cellStyle name="Calculation 2 3 5 3 3 4" xfId="18479"/>
    <cellStyle name="Calculation 2 3 5 3 3 4 2" xfId="39833"/>
    <cellStyle name="Calculation 2 3 5 3 3 5" xfId="26729"/>
    <cellStyle name="Calculation 2 3 5 3 4" xfId="4057"/>
    <cellStyle name="Calculation 2 3 5 3 4 2" xfId="7899"/>
    <cellStyle name="Calculation 2 3 5 3 4 2 2" xfId="15599"/>
    <cellStyle name="Calculation 2 3 5 3 4 2 2 2" xfId="36953"/>
    <cellStyle name="Calculation 2 3 5 3 4 2 3" xfId="23259"/>
    <cellStyle name="Calculation 2 3 5 3 4 2 3 2" xfId="44613"/>
    <cellStyle name="Calculation 2 3 5 3 4 3" xfId="11759"/>
    <cellStyle name="Calculation 2 3 5 3 4 3 2" xfId="33113"/>
    <cellStyle name="Calculation 2 3 5 3 4 4" xfId="19419"/>
    <cellStyle name="Calculation 2 3 5 3 4 4 2" xfId="40773"/>
    <cellStyle name="Calculation 2 3 5 3 4 5" xfId="27669"/>
    <cellStyle name="Calculation 2 3 5 3 5" xfId="5019"/>
    <cellStyle name="Calculation 2 3 5 3 5 2" xfId="12719"/>
    <cellStyle name="Calculation 2 3 5 3 5 2 2" xfId="34073"/>
    <cellStyle name="Calculation 2 3 5 3 5 3" xfId="20379"/>
    <cellStyle name="Calculation 2 3 5 3 5 3 2" xfId="41733"/>
    <cellStyle name="Calculation 2 3 5 3 6" xfId="8879"/>
    <cellStyle name="Calculation 2 3 5 3 6 2" xfId="30233"/>
    <cellStyle name="Calculation 2 3 5 3 7" xfId="16539"/>
    <cellStyle name="Calculation 2 3 5 3 7 2" xfId="37893"/>
    <cellStyle name="Calculation 2 3 5 3 8" xfId="24789"/>
    <cellStyle name="Calculation 2 3 5 4" xfId="1537"/>
    <cellStyle name="Calculation 2 3 5 4 2" xfId="5379"/>
    <cellStyle name="Calculation 2 3 5 4 2 2" xfId="13079"/>
    <cellStyle name="Calculation 2 3 5 4 2 2 2" xfId="34433"/>
    <cellStyle name="Calculation 2 3 5 4 2 3" xfId="20739"/>
    <cellStyle name="Calculation 2 3 5 4 2 3 2" xfId="42093"/>
    <cellStyle name="Calculation 2 3 5 4 3" xfId="9239"/>
    <cellStyle name="Calculation 2 3 5 4 3 2" xfId="30593"/>
    <cellStyle name="Calculation 2 3 5 4 4" xfId="16899"/>
    <cellStyle name="Calculation 2 3 5 4 4 2" xfId="38253"/>
    <cellStyle name="Calculation 2 3 5 4 5" xfId="25149"/>
    <cellStyle name="Calculation 2 3 5 5" xfId="2477"/>
    <cellStyle name="Calculation 2 3 5 5 2" xfId="6319"/>
    <cellStyle name="Calculation 2 3 5 5 2 2" xfId="14019"/>
    <cellStyle name="Calculation 2 3 5 5 2 2 2" xfId="35373"/>
    <cellStyle name="Calculation 2 3 5 5 2 3" xfId="21679"/>
    <cellStyle name="Calculation 2 3 5 5 2 3 2" xfId="43033"/>
    <cellStyle name="Calculation 2 3 5 5 3" xfId="10179"/>
    <cellStyle name="Calculation 2 3 5 5 3 2" xfId="31533"/>
    <cellStyle name="Calculation 2 3 5 5 4" xfId="17839"/>
    <cellStyle name="Calculation 2 3 5 5 4 2" xfId="39193"/>
    <cellStyle name="Calculation 2 3 5 5 5" xfId="26089"/>
    <cellStyle name="Calculation 2 3 5 6" xfId="3417"/>
    <cellStyle name="Calculation 2 3 5 6 2" xfId="7259"/>
    <cellStyle name="Calculation 2 3 5 6 2 2" xfId="14959"/>
    <cellStyle name="Calculation 2 3 5 6 2 2 2" xfId="36313"/>
    <cellStyle name="Calculation 2 3 5 6 2 3" xfId="22619"/>
    <cellStyle name="Calculation 2 3 5 6 2 3 2" xfId="43973"/>
    <cellStyle name="Calculation 2 3 5 6 3" xfId="11119"/>
    <cellStyle name="Calculation 2 3 5 6 3 2" xfId="32473"/>
    <cellStyle name="Calculation 2 3 5 6 4" xfId="18779"/>
    <cellStyle name="Calculation 2 3 5 6 4 2" xfId="40133"/>
    <cellStyle name="Calculation 2 3 5 6 5" xfId="27029"/>
    <cellStyle name="Calculation 2 3 5 7" xfId="4379"/>
    <cellStyle name="Calculation 2 3 5 7 2" xfId="12079"/>
    <cellStyle name="Calculation 2 3 5 7 2 2" xfId="33433"/>
    <cellStyle name="Calculation 2 3 5 7 3" xfId="19739"/>
    <cellStyle name="Calculation 2 3 5 7 3 2" xfId="41093"/>
    <cellStyle name="Calculation 2 3 5 8" xfId="8239"/>
    <cellStyle name="Calculation 2 3 5 8 2" xfId="29593"/>
    <cellStyle name="Calculation 2 3 5 9" xfId="15899"/>
    <cellStyle name="Calculation 2 3 5 9 2" xfId="37253"/>
    <cellStyle name="Calculation 2 3 6" xfId="717"/>
    <cellStyle name="Calculation 2 3 6 2" xfId="1717"/>
    <cellStyle name="Calculation 2 3 6 2 2" xfId="5559"/>
    <cellStyle name="Calculation 2 3 6 2 2 2" xfId="13259"/>
    <cellStyle name="Calculation 2 3 6 2 2 2 2" xfId="34613"/>
    <cellStyle name="Calculation 2 3 6 2 2 3" xfId="20919"/>
    <cellStyle name="Calculation 2 3 6 2 2 3 2" xfId="42273"/>
    <cellStyle name="Calculation 2 3 6 2 3" xfId="9419"/>
    <cellStyle name="Calculation 2 3 6 2 3 2" xfId="30773"/>
    <cellStyle name="Calculation 2 3 6 2 4" xfId="17079"/>
    <cellStyle name="Calculation 2 3 6 2 4 2" xfId="38433"/>
    <cellStyle name="Calculation 2 3 6 2 5" xfId="25329"/>
    <cellStyle name="Calculation 2 3 6 3" xfId="2657"/>
    <cellStyle name="Calculation 2 3 6 3 2" xfId="6499"/>
    <cellStyle name="Calculation 2 3 6 3 2 2" xfId="14199"/>
    <cellStyle name="Calculation 2 3 6 3 2 2 2" xfId="35553"/>
    <cellStyle name="Calculation 2 3 6 3 2 3" xfId="21859"/>
    <cellStyle name="Calculation 2 3 6 3 2 3 2" xfId="43213"/>
    <cellStyle name="Calculation 2 3 6 3 3" xfId="10359"/>
    <cellStyle name="Calculation 2 3 6 3 3 2" xfId="31713"/>
    <cellStyle name="Calculation 2 3 6 3 4" xfId="18019"/>
    <cellStyle name="Calculation 2 3 6 3 4 2" xfId="39373"/>
    <cellStyle name="Calculation 2 3 6 3 5" xfId="26269"/>
    <cellStyle name="Calculation 2 3 6 4" xfId="3597"/>
    <cellStyle name="Calculation 2 3 6 4 2" xfId="7439"/>
    <cellStyle name="Calculation 2 3 6 4 2 2" xfId="15139"/>
    <cellStyle name="Calculation 2 3 6 4 2 2 2" xfId="36493"/>
    <cellStyle name="Calculation 2 3 6 4 2 3" xfId="22799"/>
    <cellStyle name="Calculation 2 3 6 4 2 3 2" xfId="44153"/>
    <cellStyle name="Calculation 2 3 6 4 3" xfId="11299"/>
    <cellStyle name="Calculation 2 3 6 4 3 2" xfId="32653"/>
    <cellStyle name="Calculation 2 3 6 4 4" xfId="18959"/>
    <cellStyle name="Calculation 2 3 6 4 4 2" xfId="40313"/>
    <cellStyle name="Calculation 2 3 6 4 5" xfId="27209"/>
    <cellStyle name="Calculation 2 3 6 5" xfId="4559"/>
    <cellStyle name="Calculation 2 3 6 5 2" xfId="12259"/>
    <cellStyle name="Calculation 2 3 6 5 2 2" xfId="33613"/>
    <cellStyle name="Calculation 2 3 6 5 3" xfId="19919"/>
    <cellStyle name="Calculation 2 3 6 5 3 2" xfId="41273"/>
    <cellStyle name="Calculation 2 3 6 6" xfId="8419"/>
    <cellStyle name="Calculation 2 3 6 6 2" xfId="29773"/>
    <cellStyle name="Calculation 2 3 6 7" xfId="16079"/>
    <cellStyle name="Calculation 2 3 6 7 2" xfId="37433"/>
    <cellStyle name="Calculation 2 3 6 8" xfId="24329"/>
    <cellStyle name="Calculation 2 3 7" xfId="692"/>
    <cellStyle name="Calculation 2 3 7 2" xfId="1692"/>
    <cellStyle name="Calculation 2 3 7 2 2" xfId="5534"/>
    <cellStyle name="Calculation 2 3 7 2 2 2" xfId="13234"/>
    <cellStyle name="Calculation 2 3 7 2 2 2 2" xfId="34588"/>
    <cellStyle name="Calculation 2 3 7 2 2 3" xfId="20894"/>
    <cellStyle name="Calculation 2 3 7 2 2 3 2" xfId="42248"/>
    <cellStyle name="Calculation 2 3 7 2 3" xfId="9394"/>
    <cellStyle name="Calculation 2 3 7 2 3 2" xfId="30748"/>
    <cellStyle name="Calculation 2 3 7 2 4" xfId="17054"/>
    <cellStyle name="Calculation 2 3 7 2 4 2" xfId="38408"/>
    <cellStyle name="Calculation 2 3 7 2 5" xfId="25304"/>
    <cellStyle name="Calculation 2 3 7 3" xfId="2632"/>
    <cellStyle name="Calculation 2 3 7 3 2" xfId="6474"/>
    <cellStyle name="Calculation 2 3 7 3 2 2" xfId="14174"/>
    <cellStyle name="Calculation 2 3 7 3 2 2 2" xfId="35528"/>
    <cellStyle name="Calculation 2 3 7 3 2 3" xfId="21834"/>
    <cellStyle name="Calculation 2 3 7 3 2 3 2" xfId="43188"/>
    <cellStyle name="Calculation 2 3 7 3 3" xfId="10334"/>
    <cellStyle name="Calculation 2 3 7 3 3 2" xfId="31688"/>
    <cellStyle name="Calculation 2 3 7 3 4" xfId="17994"/>
    <cellStyle name="Calculation 2 3 7 3 4 2" xfId="39348"/>
    <cellStyle name="Calculation 2 3 7 3 5" xfId="26244"/>
    <cellStyle name="Calculation 2 3 7 4" xfId="3572"/>
    <cellStyle name="Calculation 2 3 7 4 2" xfId="7414"/>
    <cellStyle name="Calculation 2 3 7 4 2 2" xfId="15114"/>
    <cellStyle name="Calculation 2 3 7 4 2 2 2" xfId="36468"/>
    <cellStyle name="Calculation 2 3 7 4 2 3" xfId="22774"/>
    <cellStyle name="Calculation 2 3 7 4 2 3 2" xfId="44128"/>
    <cellStyle name="Calculation 2 3 7 4 3" xfId="11274"/>
    <cellStyle name="Calculation 2 3 7 4 3 2" xfId="32628"/>
    <cellStyle name="Calculation 2 3 7 4 4" xfId="18934"/>
    <cellStyle name="Calculation 2 3 7 4 4 2" xfId="40288"/>
    <cellStyle name="Calculation 2 3 7 4 5" xfId="27184"/>
    <cellStyle name="Calculation 2 3 7 5" xfId="4534"/>
    <cellStyle name="Calculation 2 3 7 5 2" xfId="12234"/>
    <cellStyle name="Calculation 2 3 7 5 2 2" xfId="33588"/>
    <cellStyle name="Calculation 2 3 7 5 3" xfId="19894"/>
    <cellStyle name="Calculation 2 3 7 5 3 2" xfId="41248"/>
    <cellStyle name="Calculation 2 3 7 6" xfId="8394"/>
    <cellStyle name="Calculation 2 3 7 6 2" xfId="29748"/>
    <cellStyle name="Calculation 2 3 7 7" xfId="16054"/>
    <cellStyle name="Calculation 2 3 7 7 2" xfId="37408"/>
    <cellStyle name="Calculation 2 3 7 8" xfId="24304"/>
    <cellStyle name="Calculation 2 3 8" xfId="1374"/>
    <cellStyle name="Calculation 2 3 8 2" xfId="5216"/>
    <cellStyle name="Calculation 2 3 8 2 2" xfId="12916"/>
    <cellStyle name="Calculation 2 3 8 2 2 2" xfId="34270"/>
    <cellStyle name="Calculation 2 3 8 2 3" xfId="20576"/>
    <cellStyle name="Calculation 2 3 8 2 3 2" xfId="41930"/>
    <cellStyle name="Calculation 2 3 8 3" xfId="9076"/>
    <cellStyle name="Calculation 2 3 8 3 2" xfId="30430"/>
    <cellStyle name="Calculation 2 3 8 4" xfId="16736"/>
    <cellStyle name="Calculation 2 3 8 4 2" xfId="38090"/>
    <cellStyle name="Calculation 2 3 8 5" xfId="24986"/>
    <cellStyle name="Calculation 2 3 9" xfId="1332"/>
    <cellStyle name="Calculation 2 3 9 2" xfId="5174"/>
    <cellStyle name="Calculation 2 3 9 2 2" xfId="12874"/>
    <cellStyle name="Calculation 2 3 9 2 2 2" xfId="34228"/>
    <cellStyle name="Calculation 2 3 9 2 3" xfId="20534"/>
    <cellStyle name="Calculation 2 3 9 2 3 2" xfId="41888"/>
    <cellStyle name="Calculation 2 3 9 3" xfId="9034"/>
    <cellStyle name="Calculation 2 3 9 3 2" xfId="30388"/>
    <cellStyle name="Calculation 2 3 9 4" xfId="16694"/>
    <cellStyle name="Calculation 2 3 9 4 2" xfId="38048"/>
    <cellStyle name="Calculation 2 3 9 5" xfId="24944"/>
    <cellStyle name="Calculation 3" xfId="77"/>
    <cellStyle name="Calculation 4" xfId="78"/>
    <cellStyle name="Calculation 4 2" xfId="346"/>
    <cellStyle name="Calculation 4 2 10" xfId="1351"/>
    <cellStyle name="Calculation 4 2 10 2" xfId="5193"/>
    <cellStyle name="Calculation 4 2 10 2 2" xfId="12893"/>
    <cellStyle name="Calculation 4 2 10 2 2 2" xfId="34247"/>
    <cellStyle name="Calculation 4 2 10 2 3" xfId="20553"/>
    <cellStyle name="Calculation 4 2 10 2 3 2" xfId="41907"/>
    <cellStyle name="Calculation 4 2 10 3" xfId="9053"/>
    <cellStyle name="Calculation 4 2 10 3 2" xfId="30407"/>
    <cellStyle name="Calculation 4 2 10 4" xfId="16713"/>
    <cellStyle name="Calculation 4 2 10 4 2" xfId="38067"/>
    <cellStyle name="Calculation 4 2 10 5" xfId="24963"/>
    <cellStyle name="Calculation 4 2 11" xfId="4213"/>
    <cellStyle name="Calculation 4 2 11 2" xfId="11913"/>
    <cellStyle name="Calculation 4 2 11 2 2" xfId="33267"/>
    <cellStyle name="Calculation 4 2 11 3" xfId="19573"/>
    <cellStyle name="Calculation 4 2 11 3 2" xfId="40927"/>
    <cellStyle name="Calculation 4 2 11 4" xfId="27823"/>
    <cellStyle name="Calculation 4 2 12" xfId="8073"/>
    <cellStyle name="Calculation 4 2 12 2" xfId="29427"/>
    <cellStyle name="Calculation 4 2 13" xfId="8060"/>
    <cellStyle name="Calculation 4 2 13 2" xfId="29414"/>
    <cellStyle name="Calculation 4 2 14" xfId="23983"/>
    <cellStyle name="Calculation 4 2 2" xfId="374"/>
    <cellStyle name="Calculation 4 2 2 10" xfId="4233"/>
    <cellStyle name="Calculation 4 2 2 10 2" xfId="11933"/>
    <cellStyle name="Calculation 4 2 2 10 2 2" xfId="33287"/>
    <cellStyle name="Calculation 4 2 2 10 3" xfId="19593"/>
    <cellStyle name="Calculation 4 2 2 10 3 2" xfId="40947"/>
    <cellStyle name="Calculation 4 2 2 10 4" xfId="27843"/>
    <cellStyle name="Calculation 4 2 2 11" xfId="8093"/>
    <cellStyle name="Calculation 4 2 2 11 2" xfId="29447"/>
    <cellStyle name="Calculation 4 2 2 12" xfId="15753"/>
    <cellStyle name="Calculation 4 2 2 12 2" xfId="37107"/>
    <cellStyle name="Calculation 4 2 2 13" xfId="24003"/>
    <cellStyle name="Calculation 4 2 2 2" xfId="419"/>
    <cellStyle name="Calculation 4 2 2 2 10" xfId="8133"/>
    <cellStyle name="Calculation 4 2 2 2 10 2" xfId="29487"/>
    <cellStyle name="Calculation 4 2 2 2 11" xfId="15793"/>
    <cellStyle name="Calculation 4 2 2 2 11 2" xfId="37147"/>
    <cellStyle name="Calculation 4 2 2 2 12" xfId="24043"/>
    <cellStyle name="Calculation 4 2 2 2 2" xfId="503"/>
    <cellStyle name="Calculation 4 2 2 2 2 10" xfId="15873"/>
    <cellStyle name="Calculation 4 2 2 2 2 10 2" xfId="37227"/>
    <cellStyle name="Calculation 4 2 2 2 2 11" xfId="24123"/>
    <cellStyle name="Calculation 4 2 2 2 2 2" xfId="671"/>
    <cellStyle name="Calculation 4 2 2 2 2 2 10" xfId="24283"/>
    <cellStyle name="Calculation 4 2 2 2 2 2 2" xfId="1011"/>
    <cellStyle name="Calculation 4 2 2 2 2 2 2 2" xfId="2011"/>
    <cellStyle name="Calculation 4 2 2 2 2 2 2 2 2" xfId="5853"/>
    <cellStyle name="Calculation 4 2 2 2 2 2 2 2 2 2" xfId="13553"/>
    <cellStyle name="Calculation 4 2 2 2 2 2 2 2 2 2 2" xfId="34907"/>
    <cellStyle name="Calculation 4 2 2 2 2 2 2 2 2 3" xfId="21213"/>
    <cellStyle name="Calculation 4 2 2 2 2 2 2 2 2 3 2" xfId="42567"/>
    <cellStyle name="Calculation 4 2 2 2 2 2 2 2 3" xfId="9713"/>
    <cellStyle name="Calculation 4 2 2 2 2 2 2 2 3 2" xfId="31067"/>
    <cellStyle name="Calculation 4 2 2 2 2 2 2 2 4" xfId="17373"/>
    <cellStyle name="Calculation 4 2 2 2 2 2 2 2 4 2" xfId="38727"/>
    <cellStyle name="Calculation 4 2 2 2 2 2 2 2 5" xfId="25623"/>
    <cellStyle name="Calculation 4 2 2 2 2 2 2 3" xfId="2951"/>
    <cellStyle name="Calculation 4 2 2 2 2 2 2 3 2" xfId="6793"/>
    <cellStyle name="Calculation 4 2 2 2 2 2 2 3 2 2" xfId="14493"/>
    <cellStyle name="Calculation 4 2 2 2 2 2 2 3 2 2 2" xfId="35847"/>
    <cellStyle name="Calculation 4 2 2 2 2 2 2 3 2 3" xfId="22153"/>
    <cellStyle name="Calculation 4 2 2 2 2 2 2 3 2 3 2" xfId="43507"/>
    <cellStyle name="Calculation 4 2 2 2 2 2 2 3 3" xfId="10653"/>
    <cellStyle name="Calculation 4 2 2 2 2 2 2 3 3 2" xfId="32007"/>
    <cellStyle name="Calculation 4 2 2 2 2 2 2 3 4" xfId="18313"/>
    <cellStyle name="Calculation 4 2 2 2 2 2 2 3 4 2" xfId="39667"/>
    <cellStyle name="Calculation 4 2 2 2 2 2 2 3 5" xfId="26563"/>
    <cellStyle name="Calculation 4 2 2 2 2 2 2 4" xfId="3891"/>
    <cellStyle name="Calculation 4 2 2 2 2 2 2 4 2" xfId="7733"/>
    <cellStyle name="Calculation 4 2 2 2 2 2 2 4 2 2" xfId="15433"/>
    <cellStyle name="Calculation 4 2 2 2 2 2 2 4 2 2 2" xfId="36787"/>
    <cellStyle name="Calculation 4 2 2 2 2 2 2 4 2 3" xfId="23093"/>
    <cellStyle name="Calculation 4 2 2 2 2 2 2 4 2 3 2" xfId="44447"/>
    <cellStyle name="Calculation 4 2 2 2 2 2 2 4 3" xfId="11593"/>
    <cellStyle name="Calculation 4 2 2 2 2 2 2 4 3 2" xfId="32947"/>
    <cellStyle name="Calculation 4 2 2 2 2 2 2 4 4" xfId="19253"/>
    <cellStyle name="Calculation 4 2 2 2 2 2 2 4 4 2" xfId="40607"/>
    <cellStyle name="Calculation 4 2 2 2 2 2 2 4 5" xfId="27503"/>
    <cellStyle name="Calculation 4 2 2 2 2 2 2 5" xfId="4853"/>
    <cellStyle name="Calculation 4 2 2 2 2 2 2 5 2" xfId="12553"/>
    <cellStyle name="Calculation 4 2 2 2 2 2 2 5 2 2" xfId="33907"/>
    <cellStyle name="Calculation 4 2 2 2 2 2 2 5 3" xfId="20213"/>
    <cellStyle name="Calculation 4 2 2 2 2 2 2 5 3 2" xfId="41567"/>
    <cellStyle name="Calculation 4 2 2 2 2 2 2 6" xfId="8713"/>
    <cellStyle name="Calculation 4 2 2 2 2 2 2 6 2" xfId="30067"/>
    <cellStyle name="Calculation 4 2 2 2 2 2 2 7" xfId="16373"/>
    <cellStyle name="Calculation 4 2 2 2 2 2 2 7 2" xfId="37727"/>
    <cellStyle name="Calculation 4 2 2 2 2 2 2 8" xfId="24623"/>
    <cellStyle name="Calculation 4 2 2 2 2 2 3" xfId="1311"/>
    <cellStyle name="Calculation 4 2 2 2 2 2 3 2" xfId="2311"/>
    <cellStyle name="Calculation 4 2 2 2 2 2 3 2 2" xfId="6153"/>
    <cellStyle name="Calculation 4 2 2 2 2 2 3 2 2 2" xfId="13853"/>
    <cellStyle name="Calculation 4 2 2 2 2 2 3 2 2 2 2" xfId="35207"/>
    <cellStyle name="Calculation 4 2 2 2 2 2 3 2 2 3" xfId="21513"/>
    <cellStyle name="Calculation 4 2 2 2 2 2 3 2 2 3 2" xfId="42867"/>
    <cellStyle name="Calculation 4 2 2 2 2 2 3 2 3" xfId="10013"/>
    <cellStyle name="Calculation 4 2 2 2 2 2 3 2 3 2" xfId="31367"/>
    <cellStyle name="Calculation 4 2 2 2 2 2 3 2 4" xfId="17673"/>
    <cellStyle name="Calculation 4 2 2 2 2 2 3 2 4 2" xfId="39027"/>
    <cellStyle name="Calculation 4 2 2 2 2 2 3 2 5" xfId="25923"/>
    <cellStyle name="Calculation 4 2 2 2 2 2 3 3" xfId="3251"/>
    <cellStyle name="Calculation 4 2 2 2 2 2 3 3 2" xfId="7093"/>
    <cellStyle name="Calculation 4 2 2 2 2 2 3 3 2 2" xfId="14793"/>
    <cellStyle name="Calculation 4 2 2 2 2 2 3 3 2 2 2" xfId="36147"/>
    <cellStyle name="Calculation 4 2 2 2 2 2 3 3 2 3" xfId="22453"/>
    <cellStyle name="Calculation 4 2 2 2 2 2 3 3 2 3 2" xfId="43807"/>
    <cellStyle name="Calculation 4 2 2 2 2 2 3 3 3" xfId="10953"/>
    <cellStyle name="Calculation 4 2 2 2 2 2 3 3 3 2" xfId="32307"/>
    <cellStyle name="Calculation 4 2 2 2 2 2 3 3 4" xfId="18613"/>
    <cellStyle name="Calculation 4 2 2 2 2 2 3 3 4 2" xfId="39967"/>
    <cellStyle name="Calculation 4 2 2 2 2 2 3 3 5" xfId="26863"/>
    <cellStyle name="Calculation 4 2 2 2 2 2 3 4" xfId="4191"/>
    <cellStyle name="Calculation 4 2 2 2 2 2 3 4 2" xfId="8033"/>
    <cellStyle name="Calculation 4 2 2 2 2 2 3 4 2 2" xfId="15733"/>
    <cellStyle name="Calculation 4 2 2 2 2 2 3 4 2 2 2" xfId="37087"/>
    <cellStyle name="Calculation 4 2 2 2 2 2 3 4 2 3" xfId="23393"/>
    <cellStyle name="Calculation 4 2 2 2 2 2 3 4 2 3 2" xfId="44747"/>
    <cellStyle name="Calculation 4 2 2 2 2 2 3 4 3" xfId="11893"/>
    <cellStyle name="Calculation 4 2 2 2 2 2 3 4 3 2" xfId="33247"/>
    <cellStyle name="Calculation 4 2 2 2 2 2 3 4 4" xfId="19553"/>
    <cellStyle name="Calculation 4 2 2 2 2 2 3 4 4 2" xfId="40907"/>
    <cellStyle name="Calculation 4 2 2 2 2 2 3 4 5" xfId="27803"/>
    <cellStyle name="Calculation 4 2 2 2 2 2 3 5" xfId="5153"/>
    <cellStyle name="Calculation 4 2 2 2 2 2 3 5 2" xfId="12853"/>
    <cellStyle name="Calculation 4 2 2 2 2 2 3 5 2 2" xfId="34207"/>
    <cellStyle name="Calculation 4 2 2 2 2 2 3 5 3" xfId="20513"/>
    <cellStyle name="Calculation 4 2 2 2 2 2 3 5 3 2" xfId="41867"/>
    <cellStyle name="Calculation 4 2 2 2 2 2 3 6" xfId="9013"/>
    <cellStyle name="Calculation 4 2 2 2 2 2 3 6 2" xfId="30367"/>
    <cellStyle name="Calculation 4 2 2 2 2 2 3 7" xfId="16673"/>
    <cellStyle name="Calculation 4 2 2 2 2 2 3 7 2" xfId="38027"/>
    <cellStyle name="Calculation 4 2 2 2 2 2 3 8" xfId="24923"/>
    <cellStyle name="Calculation 4 2 2 2 2 2 4" xfId="1671"/>
    <cellStyle name="Calculation 4 2 2 2 2 2 4 2" xfId="5513"/>
    <cellStyle name="Calculation 4 2 2 2 2 2 4 2 2" xfId="13213"/>
    <cellStyle name="Calculation 4 2 2 2 2 2 4 2 2 2" xfId="34567"/>
    <cellStyle name="Calculation 4 2 2 2 2 2 4 2 3" xfId="20873"/>
    <cellStyle name="Calculation 4 2 2 2 2 2 4 2 3 2" xfId="42227"/>
    <cellStyle name="Calculation 4 2 2 2 2 2 4 3" xfId="9373"/>
    <cellStyle name="Calculation 4 2 2 2 2 2 4 3 2" xfId="30727"/>
    <cellStyle name="Calculation 4 2 2 2 2 2 4 4" xfId="17033"/>
    <cellStyle name="Calculation 4 2 2 2 2 2 4 4 2" xfId="38387"/>
    <cellStyle name="Calculation 4 2 2 2 2 2 4 5" xfId="25283"/>
    <cellStyle name="Calculation 4 2 2 2 2 2 5" xfId="2611"/>
    <cellStyle name="Calculation 4 2 2 2 2 2 5 2" xfId="6453"/>
    <cellStyle name="Calculation 4 2 2 2 2 2 5 2 2" xfId="14153"/>
    <cellStyle name="Calculation 4 2 2 2 2 2 5 2 2 2" xfId="35507"/>
    <cellStyle name="Calculation 4 2 2 2 2 2 5 2 3" xfId="21813"/>
    <cellStyle name="Calculation 4 2 2 2 2 2 5 2 3 2" xfId="43167"/>
    <cellStyle name="Calculation 4 2 2 2 2 2 5 3" xfId="10313"/>
    <cellStyle name="Calculation 4 2 2 2 2 2 5 3 2" xfId="31667"/>
    <cellStyle name="Calculation 4 2 2 2 2 2 5 4" xfId="17973"/>
    <cellStyle name="Calculation 4 2 2 2 2 2 5 4 2" xfId="39327"/>
    <cellStyle name="Calculation 4 2 2 2 2 2 5 5" xfId="26223"/>
    <cellStyle name="Calculation 4 2 2 2 2 2 6" xfId="3551"/>
    <cellStyle name="Calculation 4 2 2 2 2 2 6 2" xfId="7393"/>
    <cellStyle name="Calculation 4 2 2 2 2 2 6 2 2" xfId="15093"/>
    <cellStyle name="Calculation 4 2 2 2 2 2 6 2 2 2" xfId="36447"/>
    <cellStyle name="Calculation 4 2 2 2 2 2 6 2 3" xfId="22753"/>
    <cellStyle name="Calculation 4 2 2 2 2 2 6 2 3 2" xfId="44107"/>
    <cellStyle name="Calculation 4 2 2 2 2 2 6 3" xfId="11253"/>
    <cellStyle name="Calculation 4 2 2 2 2 2 6 3 2" xfId="32607"/>
    <cellStyle name="Calculation 4 2 2 2 2 2 6 4" xfId="18913"/>
    <cellStyle name="Calculation 4 2 2 2 2 2 6 4 2" xfId="40267"/>
    <cellStyle name="Calculation 4 2 2 2 2 2 6 5" xfId="27163"/>
    <cellStyle name="Calculation 4 2 2 2 2 2 7" xfId="4513"/>
    <cellStyle name="Calculation 4 2 2 2 2 2 7 2" xfId="12213"/>
    <cellStyle name="Calculation 4 2 2 2 2 2 7 2 2" xfId="33567"/>
    <cellStyle name="Calculation 4 2 2 2 2 2 7 3" xfId="19873"/>
    <cellStyle name="Calculation 4 2 2 2 2 2 7 3 2" xfId="41227"/>
    <cellStyle name="Calculation 4 2 2 2 2 2 8" xfId="8373"/>
    <cellStyle name="Calculation 4 2 2 2 2 2 8 2" xfId="29727"/>
    <cellStyle name="Calculation 4 2 2 2 2 2 9" xfId="16033"/>
    <cellStyle name="Calculation 4 2 2 2 2 2 9 2" xfId="37387"/>
    <cellStyle name="Calculation 4 2 2 2 2 3" xfId="851"/>
    <cellStyle name="Calculation 4 2 2 2 2 3 2" xfId="1851"/>
    <cellStyle name="Calculation 4 2 2 2 2 3 2 2" xfId="5693"/>
    <cellStyle name="Calculation 4 2 2 2 2 3 2 2 2" xfId="13393"/>
    <cellStyle name="Calculation 4 2 2 2 2 3 2 2 2 2" xfId="34747"/>
    <cellStyle name="Calculation 4 2 2 2 2 3 2 2 3" xfId="21053"/>
    <cellStyle name="Calculation 4 2 2 2 2 3 2 2 3 2" xfId="42407"/>
    <cellStyle name="Calculation 4 2 2 2 2 3 2 3" xfId="9553"/>
    <cellStyle name="Calculation 4 2 2 2 2 3 2 3 2" xfId="30907"/>
    <cellStyle name="Calculation 4 2 2 2 2 3 2 4" xfId="17213"/>
    <cellStyle name="Calculation 4 2 2 2 2 3 2 4 2" xfId="38567"/>
    <cellStyle name="Calculation 4 2 2 2 2 3 2 5" xfId="25463"/>
    <cellStyle name="Calculation 4 2 2 2 2 3 3" xfId="2791"/>
    <cellStyle name="Calculation 4 2 2 2 2 3 3 2" xfId="6633"/>
    <cellStyle name="Calculation 4 2 2 2 2 3 3 2 2" xfId="14333"/>
    <cellStyle name="Calculation 4 2 2 2 2 3 3 2 2 2" xfId="35687"/>
    <cellStyle name="Calculation 4 2 2 2 2 3 3 2 3" xfId="21993"/>
    <cellStyle name="Calculation 4 2 2 2 2 3 3 2 3 2" xfId="43347"/>
    <cellStyle name="Calculation 4 2 2 2 2 3 3 3" xfId="10493"/>
    <cellStyle name="Calculation 4 2 2 2 2 3 3 3 2" xfId="31847"/>
    <cellStyle name="Calculation 4 2 2 2 2 3 3 4" xfId="18153"/>
    <cellStyle name="Calculation 4 2 2 2 2 3 3 4 2" xfId="39507"/>
    <cellStyle name="Calculation 4 2 2 2 2 3 3 5" xfId="26403"/>
    <cellStyle name="Calculation 4 2 2 2 2 3 4" xfId="3731"/>
    <cellStyle name="Calculation 4 2 2 2 2 3 4 2" xfId="7573"/>
    <cellStyle name="Calculation 4 2 2 2 2 3 4 2 2" xfId="15273"/>
    <cellStyle name="Calculation 4 2 2 2 2 3 4 2 2 2" xfId="36627"/>
    <cellStyle name="Calculation 4 2 2 2 2 3 4 2 3" xfId="22933"/>
    <cellStyle name="Calculation 4 2 2 2 2 3 4 2 3 2" xfId="44287"/>
    <cellStyle name="Calculation 4 2 2 2 2 3 4 3" xfId="11433"/>
    <cellStyle name="Calculation 4 2 2 2 2 3 4 3 2" xfId="32787"/>
    <cellStyle name="Calculation 4 2 2 2 2 3 4 4" xfId="19093"/>
    <cellStyle name="Calculation 4 2 2 2 2 3 4 4 2" xfId="40447"/>
    <cellStyle name="Calculation 4 2 2 2 2 3 4 5" xfId="27343"/>
    <cellStyle name="Calculation 4 2 2 2 2 3 5" xfId="4693"/>
    <cellStyle name="Calculation 4 2 2 2 2 3 5 2" xfId="12393"/>
    <cellStyle name="Calculation 4 2 2 2 2 3 5 2 2" xfId="33747"/>
    <cellStyle name="Calculation 4 2 2 2 2 3 5 3" xfId="20053"/>
    <cellStyle name="Calculation 4 2 2 2 2 3 5 3 2" xfId="41407"/>
    <cellStyle name="Calculation 4 2 2 2 2 3 6" xfId="8553"/>
    <cellStyle name="Calculation 4 2 2 2 2 3 6 2" xfId="29907"/>
    <cellStyle name="Calculation 4 2 2 2 2 3 7" xfId="16213"/>
    <cellStyle name="Calculation 4 2 2 2 2 3 7 2" xfId="37567"/>
    <cellStyle name="Calculation 4 2 2 2 2 3 8" xfId="24463"/>
    <cellStyle name="Calculation 4 2 2 2 2 4" xfId="1151"/>
    <cellStyle name="Calculation 4 2 2 2 2 4 2" xfId="2151"/>
    <cellStyle name="Calculation 4 2 2 2 2 4 2 2" xfId="5993"/>
    <cellStyle name="Calculation 4 2 2 2 2 4 2 2 2" xfId="13693"/>
    <cellStyle name="Calculation 4 2 2 2 2 4 2 2 2 2" xfId="35047"/>
    <cellStyle name="Calculation 4 2 2 2 2 4 2 2 3" xfId="21353"/>
    <cellStyle name="Calculation 4 2 2 2 2 4 2 2 3 2" xfId="42707"/>
    <cellStyle name="Calculation 4 2 2 2 2 4 2 3" xfId="9853"/>
    <cellStyle name="Calculation 4 2 2 2 2 4 2 3 2" xfId="31207"/>
    <cellStyle name="Calculation 4 2 2 2 2 4 2 4" xfId="17513"/>
    <cellStyle name="Calculation 4 2 2 2 2 4 2 4 2" xfId="38867"/>
    <cellStyle name="Calculation 4 2 2 2 2 4 2 5" xfId="25763"/>
    <cellStyle name="Calculation 4 2 2 2 2 4 3" xfId="3091"/>
    <cellStyle name="Calculation 4 2 2 2 2 4 3 2" xfId="6933"/>
    <cellStyle name="Calculation 4 2 2 2 2 4 3 2 2" xfId="14633"/>
    <cellStyle name="Calculation 4 2 2 2 2 4 3 2 2 2" xfId="35987"/>
    <cellStyle name="Calculation 4 2 2 2 2 4 3 2 3" xfId="22293"/>
    <cellStyle name="Calculation 4 2 2 2 2 4 3 2 3 2" xfId="43647"/>
    <cellStyle name="Calculation 4 2 2 2 2 4 3 3" xfId="10793"/>
    <cellStyle name="Calculation 4 2 2 2 2 4 3 3 2" xfId="32147"/>
    <cellStyle name="Calculation 4 2 2 2 2 4 3 4" xfId="18453"/>
    <cellStyle name="Calculation 4 2 2 2 2 4 3 4 2" xfId="39807"/>
    <cellStyle name="Calculation 4 2 2 2 2 4 3 5" xfId="26703"/>
    <cellStyle name="Calculation 4 2 2 2 2 4 4" xfId="4031"/>
    <cellStyle name="Calculation 4 2 2 2 2 4 4 2" xfId="7873"/>
    <cellStyle name="Calculation 4 2 2 2 2 4 4 2 2" xfId="15573"/>
    <cellStyle name="Calculation 4 2 2 2 2 4 4 2 2 2" xfId="36927"/>
    <cellStyle name="Calculation 4 2 2 2 2 4 4 2 3" xfId="23233"/>
    <cellStyle name="Calculation 4 2 2 2 2 4 4 2 3 2" xfId="44587"/>
    <cellStyle name="Calculation 4 2 2 2 2 4 4 3" xfId="11733"/>
    <cellStyle name="Calculation 4 2 2 2 2 4 4 3 2" xfId="33087"/>
    <cellStyle name="Calculation 4 2 2 2 2 4 4 4" xfId="19393"/>
    <cellStyle name="Calculation 4 2 2 2 2 4 4 4 2" xfId="40747"/>
    <cellStyle name="Calculation 4 2 2 2 2 4 4 5" xfId="27643"/>
    <cellStyle name="Calculation 4 2 2 2 2 4 5" xfId="4993"/>
    <cellStyle name="Calculation 4 2 2 2 2 4 5 2" xfId="12693"/>
    <cellStyle name="Calculation 4 2 2 2 2 4 5 2 2" xfId="34047"/>
    <cellStyle name="Calculation 4 2 2 2 2 4 5 3" xfId="20353"/>
    <cellStyle name="Calculation 4 2 2 2 2 4 5 3 2" xfId="41707"/>
    <cellStyle name="Calculation 4 2 2 2 2 4 6" xfId="8853"/>
    <cellStyle name="Calculation 4 2 2 2 2 4 6 2" xfId="30207"/>
    <cellStyle name="Calculation 4 2 2 2 2 4 7" xfId="16513"/>
    <cellStyle name="Calculation 4 2 2 2 2 4 7 2" xfId="37867"/>
    <cellStyle name="Calculation 4 2 2 2 2 4 8" xfId="24763"/>
    <cellStyle name="Calculation 4 2 2 2 2 5" xfId="1511"/>
    <cellStyle name="Calculation 4 2 2 2 2 5 2" xfId="5353"/>
    <cellStyle name="Calculation 4 2 2 2 2 5 2 2" xfId="13053"/>
    <cellStyle name="Calculation 4 2 2 2 2 5 2 2 2" xfId="34407"/>
    <cellStyle name="Calculation 4 2 2 2 2 5 2 3" xfId="20713"/>
    <cellStyle name="Calculation 4 2 2 2 2 5 2 3 2" xfId="42067"/>
    <cellStyle name="Calculation 4 2 2 2 2 5 3" xfId="9213"/>
    <cellStyle name="Calculation 4 2 2 2 2 5 3 2" xfId="30567"/>
    <cellStyle name="Calculation 4 2 2 2 2 5 4" xfId="16873"/>
    <cellStyle name="Calculation 4 2 2 2 2 5 4 2" xfId="38227"/>
    <cellStyle name="Calculation 4 2 2 2 2 5 5" xfId="25123"/>
    <cellStyle name="Calculation 4 2 2 2 2 6" xfId="2451"/>
    <cellStyle name="Calculation 4 2 2 2 2 6 2" xfId="6293"/>
    <cellStyle name="Calculation 4 2 2 2 2 6 2 2" xfId="13993"/>
    <cellStyle name="Calculation 4 2 2 2 2 6 2 2 2" xfId="35347"/>
    <cellStyle name="Calculation 4 2 2 2 2 6 2 3" xfId="21653"/>
    <cellStyle name="Calculation 4 2 2 2 2 6 2 3 2" xfId="43007"/>
    <cellStyle name="Calculation 4 2 2 2 2 6 3" xfId="10153"/>
    <cellStyle name="Calculation 4 2 2 2 2 6 3 2" xfId="31507"/>
    <cellStyle name="Calculation 4 2 2 2 2 6 4" xfId="17813"/>
    <cellStyle name="Calculation 4 2 2 2 2 6 4 2" xfId="39167"/>
    <cellStyle name="Calculation 4 2 2 2 2 6 5" xfId="26063"/>
    <cellStyle name="Calculation 4 2 2 2 2 7" xfId="3391"/>
    <cellStyle name="Calculation 4 2 2 2 2 7 2" xfId="7233"/>
    <cellStyle name="Calculation 4 2 2 2 2 7 2 2" xfId="14933"/>
    <cellStyle name="Calculation 4 2 2 2 2 7 2 2 2" xfId="36287"/>
    <cellStyle name="Calculation 4 2 2 2 2 7 2 3" xfId="22593"/>
    <cellStyle name="Calculation 4 2 2 2 2 7 2 3 2" xfId="43947"/>
    <cellStyle name="Calculation 4 2 2 2 2 7 3" xfId="11093"/>
    <cellStyle name="Calculation 4 2 2 2 2 7 3 2" xfId="32447"/>
    <cellStyle name="Calculation 4 2 2 2 2 7 4" xfId="18753"/>
    <cellStyle name="Calculation 4 2 2 2 2 7 4 2" xfId="40107"/>
    <cellStyle name="Calculation 4 2 2 2 2 7 5" xfId="27003"/>
    <cellStyle name="Calculation 4 2 2 2 2 8" xfId="4353"/>
    <cellStyle name="Calculation 4 2 2 2 2 8 2" xfId="12053"/>
    <cellStyle name="Calculation 4 2 2 2 2 8 2 2" xfId="33407"/>
    <cellStyle name="Calculation 4 2 2 2 2 8 3" xfId="19713"/>
    <cellStyle name="Calculation 4 2 2 2 2 8 3 2" xfId="41067"/>
    <cellStyle name="Calculation 4 2 2 2 2 9" xfId="8213"/>
    <cellStyle name="Calculation 4 2 2 2 2 9 2" xfId="29567"/>
    <cellStyle name="Calculation 4 2 2 2 3" xfId="587"/>
    <cellStyle name="Calculation 4 2 2 2 3 10" xfId="24203"/>
    <cellStyle name="Calculation 4 2 2 2 3 2" xfId="931"/>
    <cellStyle name="Calculation 4 2 2 2 3 2 2" xfId="1931"/>
    <cellStyle name="Calculation 4 2 2 2 3 2 2 2" xfId="5773"/>
    <cellStyle name="Calculation 4 2 2 2 3 2 2 2 2" xfId="13473"/>
    <cellStyle name="Calculation 4 2 2 2 3 2 2 2 2 2" xfId="34827"/>
    <cellStyle name="Calculation 4 2 2 2 3 2 2 2 3" xfId="21133"/>
    <cellStyle name="Calculation 4 2 2 2 3 2 2 2 3 2" xfId="42487"/>
    <cellStyle name="Calculation 4 2 2 2 3 2 2 3" xfId="9633"/>
    <cellStyle name="Calculation 4 2 2 2 3 2 2 3 2" xfId="30987"/>
    <cellStyle name="Calculation 4 2 2 2 3 2 2 4" xfId="17293"/>
    <cellStyle name="Calculation 4 2 2 2 3 2 2 4 2" xfId="38647"/>
    <cellStyle name="Calculation 4 2 2 2 3 2 2 5" xfId="25543"/>
    <cellStyle name="Calculation 4 2 2 2 3 2 3" xfId="2871"/>
    <cellStyle name="Calculation 4 2 2 2 3 2 3 2" xfId="6713"/>
    <cellStyle name="Calculation 4 2 2 2 3 2 3 2 2" xfId="14413"/>
    <cellStyle name="Calculation 4 2 2 2 3 2 3 2 2 2" xfId="35767"/>
    <cellStyle name="Calculation 4 2 2 2 3 2 3 2 3" xfId="22073"/>
    <cellStyle name="Calculation 4 2 2 2 3 2 3 2 3 2" xfId="43427"/>
    <cellStyle name="Calculation 4 2 2 2 3 2 3 3" xfId="10573"/>
    <cellStyle name="Calculation 4 2 2 2 3 2 3 3 2" xfId="31927"/>
    <cellStyle name="Calculation 4 2 2 2 3 2 3 4" xfId="18233"/>
    <cellStyle name="Calculation 4 2 2 2 3 2 3 4 2" xfId="39587"/>
    <cellStyle name="Calculation 4 2 2 2 3 2 3 5" xfId="26483"/>
    <cellStyle name="Calculation 4 2 2 2 3 2 4" xfId="3811"/>
    <cellStyle name="Calculation 4 2 2 2 3 2 4 2" xfId="7653"/>
    <cellStyle name="Calculation 4 2 2 2 3 2 4 2 2" xfId="15353"/>
    <cellStyle name="Calculation 4 2 2 2 3 2 4 2 2 2" xfId="36707"/>
    <cellStyle name="Calculation 4 2 2 2 3 2 4 2 3" xfId="23013"/>
    <cellStyle name="Calculation 4 2 2 2 3 2 4 2 3 2" xfId="44367"/>
    <cellStyle name="Calculation 4 2 2 2 3 2 4 3" xfId="11513"/>
    <cellStyle name="Calculation 4 2 2 2 3 2 4 3 2" xfId="32867"/>
    <cellStyle name="Calculation 4 2 2 2 3 2 4 4" xfId="19173"/>
    <cellStyle name="Calculation 4 2 2 2 3 2 4 4 2" xfId="40527"/>
    <cellStyle name="Calculation 4 2 2 2 3 2 4 5" xfId="27423"/>
    <cellStyle name="Calculation 4 2 2 2 3 2 5" xfId="4773"/>
    <cellStyle name="Calculation 4 2 2 2 3 2 5 2" xfId="12473"/>
    <cellStyle name="Calculation 4 2 2 2 3 2 5 2 2" xfId="33827"/>
    <cellStyle name="Calculation 4 2 2 2 3 2 5 3" xfId="20133"/>
    <cellStyle name="Calculation 4 2 2 2 3 2 5 3 2" xfId="41487"/>
    <cellStyle name="Calculation 4 2 2 2 3 2 6" xfId="8633"/>
    <cellStyle name="Calculation 4 2 2 2 3 2 6 2" xfId="29987"/>
    <cellStyle name="Calculation 4 2 2 2 3 2 7" xfId="16293"/>
    <cellStyle name="Calculation 4 2 2 2 3 2 7 2" xfId="37647"/>
    <cellStyle name="Calculation 4 2 2 2 3 2 8" xfId="24543"/>
    <cellStyle name="Calculation 4 2 2 2 3 3" xfId="1231"/>
    <cellStyle name="Calculation 4 2 2 2 3 3 2" xfId="2231"/>
    <cellStyle name="Calculation 4 2 2 2 3 3 2 2" xfId="6073"/>
    <cellStyle name="Calculation 4 2 2 2 3 3 2 2 2" xfId="13773"/>
    <cellStyle name="Calculation 4 2 2 2 3 3 2 2 2 2" xfId="35127"/>
    <cellStyle name="Calculation 4 2 2 2 3 3 2 2 3" xfId="21433"/>
    <cellStyle name="Calculation 4 2 2 2 3 3 2 2 3 2" xfId="42787"/>
    <cellStyle name="Calculation 4 2 2 2 3 3 2 3" xfId="9933"/>
    <cellStyle name="Calculation 4 2 2 2 3 3 2 3 2" xfId="31287"/>
    <cellStyle name="Calculation 4 2 2 2 3 3 2 4" xfId="17593"/>
    <cellStyle name="Calculation 4 2 2 2 3 3 2 4 2" xfId="38947"/>
    <cellStyle name="Calculation 4 2 2 2 3 3 2 5" xfId="25843"/>
    <cellStyle name="Calculation 4 2 2 2 3 3 3" xfId="3171"/>
    <cellStyle name="Calculation 4 2 2 2 3 3 3 2" xfId="7013"/>
    <cellStyle name="Calculation 4 2 2 2 3 3 3 2 2" xfId="14713"/>
    <cellStyle name="Calculation 4 2 2 2 3 3 3 2 2 2" xfId="36067"/>
    <cellStyle name="Calculation 4 2 2 2 3 3 3 2 3" xfId="22373"/>
    <cellStyle name="Calculation 4 2 2 2 3 3 3 2 3 2" xfId="43727"/>
    <cellStyle name="Calculation 4 2 2 2 3 3 3 3" xfId="10873"/>
    <cellStyle name="Calculation 4 2 2 2 3 3 3 3 2" xfId="32227"/>
    <cellStyle name="Calculation 4 2 2 2 3 3 3 4" xfId="18533"/>
    <cellStyle name="Calculation 4 2 2 2 3 3 3 4 2" xfId="39887"/>
    <cellStyle name="Calculation 4 2 2 2 3 3 3 5" xfId="26783"/>
    <cellStyle name="Calculation 4 2 2 2 3 3 4" xfId="4111"/>
    <cellStyle name="Calculation 4 2 2 2 3 3 4 2" xfId="7953"/>
    <cellStyle name="Calculation 4 2 2 2 3 3 4 2 2" xfId="15653"/>
    <cellStyle name="Calculation 4 2 2 2 3 3 4 2 2 2" xfId="37007"/>
    <cellStyle name="Calculation 4 2 2 2 3 3 4 2 3" xfId="23313"/>
    <cellStyle name="Calculation 4 2 2 2 3 3 4 2 3 2" xfId="44667"/>
    <cellStyle name="Calculation 4 2 2 2 3 3 4 3" xfId="11813"/>
    <cellStyle name="Calculation 4 2 2 2 3 3 4 3 2" xfId="33167"/>
    <cellStyle name="Calculation 4 2 2 2 3 3 4 4" xfId="19473"/>
    <cellStyle name="Calculation 4 2 2 2 3 3 4 4 2" xfId="40827"/>
    <cellStyle name="Calculation 4 2 2 2 3 3 4 5" xfId="27723"/>
    <cellStyle name="Calculation 4 2 2 2 3 3 5" xfId="5073"/>
    <cellStyle name="Calculation 4 2 2 2 3 3 5 2" xfId="12773"/>
    <cellStyle name="Calculation 4 2 2 2 3 3 5 2 2" xfId="34127"/>
    <cellStyle name="Calculation 4 2 2 2 3 3 5 3" xfId="20433"/>
    <cellStyle name="Calculation 4 2 2 2 3 3 5 3 2" xfId="41787"/>
    <cellStyle name="Calculation 4 2 2 2 3 3 6" xfId="8933"/>
    <cellStyle name="Calculation 4 2 2 2 3 3 6 2" xfId="30287"/>
    <cellStyle name="Calculation 4 2 2 2 3 3 7" xfId="16593"/>
    <cellStyle name="Calculation 4 2 2 2 3 3 7 2" xfId="37947"/>
    <cellStyle name="Calculation 4 2 2 2 3 3 8" xfId="24843"/>
    <cellStyle name="Calculation 4 2 2 2 3 4" xfId="1591"/>
    <cellStyle name="Calculation 4 2 2 2 3 4 2" xfId="5433"/>
    <cellStyle name="Calculation 4 2 2 2 3 4 2 2" xfId="13133"/>
    <cellStyle name="Calculation 4 2 2 2 3 4 2 2 2" xfId="34487"/>
    <cellStyle name="Calculation 4 2 2 2 3 4 2 3" xfId="20793"/>
    <cellStyle name="Calculation 4 2 2 2 3 4 2 3 2" xfId="42147"/>
    <cellStyle name="Calculation 4 2 2 2 3 4 3" xfId="9293"/>
    <cellStyle name="Calculation 4 2 2 2 3 4 3 2" xfId="30647"/>
    <cellStyle name="Calculation 4 2 2 2 3 4 4" xfId="16953"/>
    <cellStyle name="Calculation 4 2 2 2 3 4 4 2" xfId="38307"/>
    <cellStyle name="Calculation 4 2 2 2 3 4 5" xfId="25203"/>
    <cellStyle name="Calculation 4 2 2 2 3 5" xfId="2531"/>
    <cellStyle name="Calculation 4 2 2 2 3 5 2" xfId="6373"/>
    <cellStyle name="Calculation 4 2 2 2 3 5 2 2" xfId="14073"/>
    <cellStyle name="Calculation 4 2 2 2 3 5 2 2 2" xfId="35427"/>
    <cellStyle name="Calculation 4 2 2 2 3 5 2 3" xfId="21733"/>
    <cellStyle name="Calculation 4 2 2 2 3 5 2 3 2" xfId="43087"/>
    <cellStyle name="Calculation 4 2 2 2 3 5 3" xfId="10233"/>
    <cellStyle name="Calculation 4 2 2 2 3 5 3 2" xfId="31587"/>
    <cellStyle name="Calculation 4 2 2 2 3 5 4" xfId="17893"/>
    <cellStyle name="Calculation 4 2 2 2 3 5 4 2" xfId="39247"/>
    <cellStyle name="Calculation 4 2 2 2 3 5 5" xfId="26143"/>
    <cellStyle name="Calculation 4 2 2 2 3 6" xfId="3471"/>
    <cellStyle name="Calculation 4 2 2 2 3 6 2" xfId="7313"/>
    <cellStyle name="Calculation 4 2 2 2 3 6 2 2" xfId="15013"/>
    <cellStyle name="Calculation 4 2 2 2 3 6 2 2 2" xfId="36367"/>
    <cellStyle name="Calculation 4 2 2 2 3 6 2 3" xfId="22673"/>
    <cellStyle name="Calculation 4 2 2 2 3 6 2 3 2" xfId="44027"/>
    <cellStyle name="Calculation 4 2 2 2 3 6 3" xfId="11173"/>
    <cellStyle name="Calculation 4 2 2 2 3 6 3 2" xfId="32527"/>
    <cellStyle name="Calculation 4 2 2 2 3 6 4" xfId="18833"/>
    <cellStyle name="Calculation 4 2 2 2 3 6 4 2" xfId="40187"/>
    <cellStyle name="Calculation 4 2 2 2 3 6 5" xfId="27083"/>
    <cellStyle name="Calculation 4 2 2 2 3 7" xfId="4433"/>
    <cellStyle name="Calculation 4 2 2 2 3 7 2" xfId="12133"/>
    <cellStyle name="Calculation 4 2 2 2 3 7 2 2" xfId="33487"/>
    <cellStyle name="Calculation 4 2 2 2 3 7 3" xfId="19793"/>
    <cellStyle name="Calculation 4 2 2 2 3 7 3 2" xfId="41147"/>
    <cellStyle name="Calculation 4 2 2 2 3 8" xfId="8293"/>
    <cellStyle name="Calculation 4 2 2 2 3 8 2" xfId="29647"/>
    <cellStyle name="Calculation 4 2 2 2 3 9" xfId="15953"/>
    <cellStyle name="Calculation 4 2 2 2 3 9 2" xfId="37307"/>
    <cellStyle name="Calculation 4 2 2 2 4" xfId="771"/>
    <cellStyle name="Calculation 4 2 2 2 4 2" xfId="1771"/>
    <cellStyle name="Calculation 4 2 2 2 4 2 2" xfId="5613"/>
    <cellStyle name="Calculation 4 2 2 2 4 2 2 2" xfId="13313"/>
    <cellStyle name="Calculation 4 2 2 2 4 2 2 2 2" xfId="34667"/>
    <cellStyle name="Calculation 4 2 2 2 4 2 2 3" xfId="20973"/>
    <cellStyle name="Calculation 4 2 2 2 4 2 2 3 2" xfId="42327"/>
    <cellStyle name="Calculation 4 2 2 2 4 2 3" xfId="9473"/>
    <cellStyle name="Calculation 4 2 2 2 4 2 3 2" xfId="30827"/>
    <cellStyle name="Calculation 4 2 2 2 4 2 4" xfId="17133"/>
    <cellStyle name="Calculation 4 2 2 2 4 2 4 2" xfId="38487"/>
    <cellStyle name="Calculation 4 2 2 2 4 2 5" xfId="25383"/>
    <cellStyle name="Calculation 4 2 2 2 4 3" xfId="2711"/>
    <cellStyle name="Calculation 4 2 2 2 4 3 2" xfId="6553"/>
    <cellStyle name="Calculation 4 2 2 2 4 3 2 2" xfId="14253"/>
    <cellStyle name="Calculation 4 2 2 2 4 3 2 2 2" xfId="35607"/>
    <cellStyle name="Calculation 4 2 2 2 4 3 2 3" xfId="21913"/>
    <cellStyle name="Calculation 4 2 2 2 4 3 2 3 2" xfId="43267"/>
    <cellStyle name="Calculation 4 2 2 2 4 3 3" xfId="10413"/>
    <cellStyle name="Calculation 4 2 2 2 4 3 3 2" xfId="31767"/>
    <cellStyle name="Calculation 4 2 2 2 4 3 4" xfId="18073"/>
    <cellStyle name="Calculation 4 2 2 2 4 3 4 2" xfId="39427"/>
    <cellStyle name="Calculation 4 2 2 2 4 3 5" xfId="26323"/>
    <cellStyle name="Calculation 4 2 2 2 4 4" xfId="3651"/>
    <cellStyle name="Calculation 4 2 2 2 4 4 2" xfId="7493"/>
    <cellStyle name="Calculation 4 2 2 2 4 4 2 2" xfId="15193"/>
    <cellStyle name="Calculation 4 2 2 2 4 4 2 2 2" xfId="36547"/>
    <cellStyle name="Calculation 4 2 2 2 4 4 2 3" xfId="22853"/>
    <cellStyle name="Calculation 4 2 2 2 4 4 2 3 2" xfId="44207"/>
    <cellStyle name="Calculation 4 2 2 2 4 4 3" xfId="11353"/>
    <cellStyle name="Calculation 4 2 2 2 4 4 3 2" xfId="32707"/>
    <cellStyle name="Calculation 4 2 2 2 4 4 4" xfId="19013"/>
    <cellStyle name="Calculation 4 2 2 2 4 4 4 2" xfId="40367"/>
    <cellStyle name="Calculation 4 2 2 2 4 4 5" xfId="27263"/>
    <cellStyle name="Calculation 4 2 2 2 4 5" xfId="4613"/>
    <cellStyle name="Calculation 4 2 2 2 4 5 2" xfId="12313"/>
    <cellStyle name="Calculation 4 2 2 2 4 5 2 2" xfId="33667"/>
    <cellStyle name="Calculation 4 2 2 2 4 5 3" xfId="19973"/>
    <cellStyle name="Calculation 4 2 2 2 4 5 3 2" xfId="41327"/>
    <cellStyle name="Calculation 4 2 2 2 4 6" xfId="8473"/>
    <cellStyle name="Calculation 4 2 2 2 4 6 2" xfId="29827"/>
    <cellStyle name="Calculation 4 2 2 2 4 7" xfId="16133"/>
    <cellStyle name="Calculation 4 2 2 2 4 7 2" xfId="37487"/>
    <cellStyle name="Calculation 4 2 2 2 4 8" xfId="24383"/>
    <cellStyle name="Calculation 4 2 2 2 5" xfId="1071"/>
    <cellStyle name="Calculation 4 2 2 2 5 2" xfId="2071"/>
    <cellStyle name="Calculation 4 2 2 2 5 2 2" xfId="5913"/>
    <cellStyle name="Calculation 4 2 2 2 5 2 2 2" xfId="13613"/>
    <cellStyle name="Calculation 4 2 2 2 5 2 2 2 2" xfId="34967"/>
    <cellStyle name="Calculation 4 2 2 2 5 2 2 3" xfId="21273"/>
    <cellStyle name="Calculation 4 2 2 2 5 2 2 3 2" xfId="42627"/>
    <cellStyle name="Calculation 4 2 2 2 5 2 3" xfId="9773"/>
    <cellStyle name="Calculation 4 2 2 2 5 2 3 2" xfId="31127"/>
    <cellStyle name="Calculation 4 2 2 2 5 2 4" xfId="17433"/>
    <cellStyle name="Calculation 4 2 2 2 5 2 4 2" xfId="38787"/>
    <cellStyle name="Calculation 4 2 2 2 5 2 5" xfId="25683"/>
    <cellStyle name="Calculation 4 2 2 2 5 3" xfId="3011"/>
    <cellStyle name="Calculation 4 2 2 2 5 3 2" xfId="6853"/>
    <cellStyle name="Calculation 4 2 2 2 5 3 2 2" xfId="14553"/>
    <cellStyle name="Calculation 4 2 2 2 5 3 2 2 2" xfId="35907"/>
    <cellStyle name="Calculation 4 2 2 2 5 3 2 3" xfId="22213"/>
    <cellStyle name="Calculation 4 2 2 2 5 3 2 3 2" xfId="43567"/>
    <cellStyle name="Calculation 4 2 2 2 5 3 3" xfId="10713"/>
    <cellStyle name="Calculation 4 2 2 2 5 3 3 2" xfId="32067"/>
    <cellStyle name="Calculation 4 2 2 2 5 3 4" xfId="18373"/>
    <cellStyle name="Calculation 4 2 2 2 5 3 4 2" xfId="39727"/>
    <cellStyle name="Calculation 4 2 2 2 5 3 5" xfId="26623"/>
    <cellStyle name="Calculation 4 2 2 2 5 4" xfId="3951"/>
    <cellStyle name="Calculation 4 2 2 2 5 4 2" xfId="7793"/>
    <cellStyle name="Calculation 4 2 2 2 5 4 2 2" xfId="15493"/>
    <cellStyle name="Calculation 4 2 2 2 5 4 2 2 2" xfId="36847"/>
    <cellStyle name="Calculation 4 2 2 2 5 4 2 3" xfId="23153"/>
    <cellStyle name="Calculation 4 2 2 2 5 4 2 3 2" xfId="44507"/>
    <cellStyle name="Calculation 4 2 2 2 5 4 3" xfId="11653"/>
    <cellStyle name="Calculation 4 2 2 2 5 4 3 2" xfId="33007"/>
    <cellStyle name="Calculation 4 2 2 2 5 4 4" xfId="19313"/>
    <cellStyle name="Calculation 4 2 2 2 5 4 4 2" xfId="40667"/>
    <cellStyle name="Calculation 4 2 2 2 5 4 5" xfId="27563"/>
    <cellStyle name="Calculation 4 2 2 2 5 5" xfId="4913"/>
    <cellStyle name="Calculation 4 2 2 2 5 5 2" xfId="12613"/>
    <cellStyle name="Calculation 4 2 2 2 5 5 2 2" xfId="33967"/>
    <cellStyle name="Calculation 4 2 2 2 5 5 3" xfId="20273"/>
    <cellStyle name="Calculation 4 2 2 2 5 5 3 2" xfId="41627"/>
    <cellStyle name="Calculation 4 2 2 2 5 6" xfId="8773"/>
    <cellStyle name="Calculation 4 2 2 2 5 6 2" xfId="30127"/>
    <cellStyle name="Calculation 4 2 2 2 5 7" xfId="16433"/>
    <cellStyle name="Calculation 4 2 2 2 5 7 2" xfId="37787"/>
    <cellStyle name="Calculation 4 2 2 2 5 8" xfId="24683"/>
    <cellStyle name="Calculation 4 2 2 2 6" xfId="1431"/>
    <cellStyle name="Calculation 4 2 2 2 6 2" xfId="5273"/>
    <cellStyle name="Calculation 4 2 2 2 6 2 2" xfId="12973"/>
    <cellStyle name="Calculation 4 2 2 2 6 2 2 2" xfId="34327"/>
    <cellStyle name="Calculation 4 2 2 2 6 2 3" xfId="20633"/>
    <cellStyle name="Calculation 4 2 2 2 6 2 3 2" xfId="41987"/>
    <cellStyle name="Calculation 4 2 2 2 6 3" xfId="9133"/>
    <cellStyle name="Calculation 4 2 2 2 6 3 2" xfId="30487"/>
    <cellStyle name="Calculation 4 2 2 2 6 4" xfId="16793"/>
    <cellStyle name="Calculation 4 2 2 2 6 4 2" xfId="38147"/>
    <cellStyle name="Calculation 4 2 2 2 6 5" xfId="25043"/>
    <cellStyle name="Calculation 4 2 2 2 7" xfId="2371"/>
    <cellStyle name="Calculation 4 2 2 2 7 2" xfId="6213"/>
    <cellStyle name="Calculation 4 2 2 2 7 2 2" xfId="13913"/>
    <cellStyle name="Calculation 4 2 2 2 7 2 2 2" xfId="35267"/>
    <cellStyle name="Calculation 4 2 2 2 7 2 3" xfId="21573"/>
    <cellStyle name="Calculation 4 2 2 2 7 2 3 2" xfId="42927"/>
    <cellStyle name="Calculation 4 2 2 2 7 3" xfId="10073"/>
    <cellStyle name="Calculation 4 2 2 2 7 3 2" xfId="31427"/>
    <cellStyle name="Calculation 4 2 2 2 7 4" xfId="17733"/>
    <cellStyle name="Calculation 4 2 2 2 7 4 2" xfId="39087"/>
    <cellStyle name="Calculation 4 2 2 2 7 5" xfId="25983"/>
    <cellStyle name="Calculation 4 2 2 2 8" xfId="3311"/>
    <cellStyle name="Calculation 4 2 2 2 8 2" xfId="7153"/>
    <cellStyle name="Calculation 4 2 2 2 8 2 2" xfId="14853"/>
    <cellStyle name="Calculation 4 2 2 2 8 2 2 2" xfId="36207"/>
    <cellStyle name="Calculation 4 2 2 2 8 2 3" xfId="22513"/>
    <cellStyle name="Calculation 4 2 2 2 8 2 3 2" xfId="43867"/>
    <cellStyle name="Calculation 4 2 2 2 8 3" xfId="11013"/>
    <cellStyle name="Calculation 4 2 2 2 8 3 2" xfId="32367"/>
    <cellStyle name="Calculation 4 2 2 2 8 4" xfId="18673"/>
    <cellStyle name="Calculation 4 2 2 2 8 4 2" xfId="40027"/>
    <cellStyle name="Calculation 4 2 2 2 8 5" xfId="26923"/>
    <cellStyle name="Calculation 4 2 2 2 9" xfId="4273"/>
    <cellStyle name="Calculation 4 2 2 2 9 2" xfId="11973"/>
    <cellStyle name="Calculation 4 2 2 2 9 2 2" xfId="33327"/>
    <cellStyle name="Calculation 4 2 2 2 9 3" xfId="19633"/>
    <cellStyle name="Calculation 4 2 2 2 9 3 2" xfId="40987"/>
    <cellStyle name="Calculation 4 2 2 2 9 4" xfId="27883"/>
    <cellStyle name="Calculation 4 2 2 3" xfId="461"/>
    <cellStyle name="Calculation 4 2 2 3 10" xfId="15833"/>
    <cellStyle name="Calculation 4 2 2 3 10 2" xfId="37187"/>
    <cellStyle name="Calculation 4 2 2 3 11" xfId="24083"/>
    <cellStyle name="Calculation 4 2 2 3 2" xfId="629"/>
    <cellStyle name="Calculation 4 2 2 3 2 10" xfId="24243"/>
    <cellStyle name="Calculation 4 2 2 3 2 2" xfId="971"/>
    <cellStyle name="Calculation 4 2 2 3 2 2 2" xfId="1971"/>
    <cellStyle name="Calculation 4 2 2 3 2 2 2 2" xfId="5813"/>
    <cellStyle name="Calculation 4 2 2 3 2 2 2 2 2" xfId="13513"/>
    <cellStyle name="Calculation 4 2 2 3 2 2 2 2 2 2" xfId="34867"/>
    <cellStyle name="Calculation 4 2 2 3 2 2 2 2 3" xfId="21173"/>
    <cellStyle name="Calculation 4 2 2 3 2 2 2 2 3 2" xfId="42527"/>
    <cellStyle name="Calculation 4 2 2 3 2 2 2 3" xfId="9673"/>
    <cellStyle name="Calculation 4 2 2 3 2 2 2 3 2" xfId="31027"/>
    <cellStyle name="Calculation 4 2 2 3 2 2 2 4" xfId="17333"/>
    <cellStyle name="Calculation 4 2 2 3 2 2 2 4 2" xfId="38687"/>
    <cellStyle name="Calculation 4 2 2 3 2 2 2 5" xfId="25583"/>
    <cellStyle name="Calculation 4 2 2 3 2 2 3" xfId="2911"/>
    <cellStyle name="Calculation 4 2 2 3 2 2 3 2" xfId="6753"/>
    <cellStyle name="Calculation 4 2 2 3 2 2 3 2 2" xfId="14453"/>
    <cellStyle name="Calculation 4 2 2 3 2 2 3 2 2 2" xfId="35807"/>
    <cellStyle name="Calculation 4 2 2 3 2 2 3 2 3" xfId="22113"/>
    <cellStyle name="Calculation 4 2 2 3 2 2 3 2 3 2" xfId="43467"/>
    <cellStyle name="Calculation 4 2 2 3 2 2 3 3" xfId="10613"/>
    <cellStyle name="Calculation 4 2 2 3 2 2 3 3 2" xfId="31967"/>
    <cellStyle name="Calculation 4 2 2 3 2 2 3 4" xfId="18273"/>
    <cellStyle name="Calculation 4 2 2 3 2 2 3 4 2" xfId="39627"/>
    <cellStyle name="Calculation 4 2 2 3 2 2 3 5" xfId="26523"/>
    <cellStyle name="Calculation 4 2 2 3 2 2 4" xfId="3851"/>
    <cellStyle name="Calculation 4 2 2 3 2 2 4 2" xfId="7693"/>
    <cellStyle name="Calculation 4 2 2 3 2 2 4 2 2" xfId="15393"/>
    <cellStyle name="Calculation 4 2 2 3 2 2 4 2 2 2" xfId="36747"/>
    <cellStyle name="Calculation 4 2 2 3 2 2 4 2 3" xfId="23053"/>
    <cellStyle name="Calculation 4 2 2 3 2 2 4 2 3 2" xfId="44407"/>
    <cellStyle name="Calculation 4 2 2 3 2 2 4 3" xfId="11553"/>
    <cellStyle name="Calculation 4 2 2 3 2 2 4 3 2" xfId="32907"/>
    <cellStyle name="Calculation 4 2 2 3 2 2 4 4" xfId="19213"/>
    <cellStyle name="Calculation 4 2 2 3 2 2 4 4 2" xfId="40567"/>
    <cellStyle name="Calculation 4 2 2 3 2 2 4 5" xfId="27463"/>
    <cellStyle name="Calculation 4 2 2 3 2 2 5" xfId="4813"/>
    <cellStyle name="Calculation 4 2 2 3 2 2 5 2" xfId="12513"/>
    <cellStyle name="Calculation 4 2 2 3 2 2 5 2 2" xfId="33867"/>
    <cellStyle name="Calculation 4 2 2 3 2 2 5 3" xfId="20173"/>
    <cellStyle name="Calculation 4 2 2 3 2 2 5 3 2" xfId="41527"/>
    <cellStyle name="Calculation 4 2 2 3 2 2 6" xfId="8673"/>
    <cellStyle name="Calculation 4 2 2 3 2 2 6 2" xfId="30027"/>
    <cellStyle name="Calculation 4 2 2 3 2 2 7" xfId="16333"/>
    <cellStyle name="Calculation 4 2 2 3 2 2 7 2" xfId="37687"/>
    <cellStyle name="Calculation 4 2 2 3 2 2 8" xfId="24583"/>
    <cellStyle name="Calculation 4 2 2 3 2 3" xfId="1271"/>
    <cellStyle name="Calculation 4 2 2 3 2 3 2" xfId="2271"/>
    <cellStyle name="Calculation 4 2 2 3 2 3 2 2" xfId="6113"/>
    <cellStyle name="Calculation 4 2 2 3 2 3 2 2 2" xfId="13813"/>
    <cellStyle name="Calculation 4 2 2 3 2 3 2 2 2 2" xfId="35167"/>
    <cellStyle name="Calculation 4 2 2 3 2 3 2 2 3" xfId="21473"/>
    <cellStyle name="Calculation 4 2 2 3 2 3 2 2 3 2" xfId="42827"/>
    <cellStyle name="Calculation 4 2 2 3 2 3 2 3" xfId="9973"/>
    <cellStyle name="Calculation 4 2 2 3 2 3 2 3 2" xfId="31327"/>
    <cellStyle name="Calculation 4 2 2 3 2 3 2 4" xfId="17633"/>
    <cellStyle name="Calculation 4 2 2 3 2 3 2 4 2" xfId="38987"/>
    <cellStyle name="Calculation 4 2 2 3 2 3 2 5" xfId="25883"/>
    <cellStyle name="Calculation 4 2 2 3 2 3 3" xfId="3211"/>
    <cellStyle name="Calculation 4 2 2 3 2 3 3 2" xfId="7053"/>
    <cellStyle name="Calculation 4 2 2 3 2 3 3 2 2" xfId="14753"/>
    <cellStyle name="Calculation 4 2 2 3 2 3 3 2 2 2" xfId="36107"/>
    <cellStyle name="Calculation 4 2 2 3 2 3 3 2 3" xfId="22413"/>
    <cellStyle name="Calculation 4 2 2 3 2 3 3 2 3 2" xfId="43767"/>
    <cellStyle name="Calculation 4 2 2 3 2 3 3 3" xfId="10913"/>
    <cellStyle name="Calculation 4 2 2 3 2 3 3 3 2" xfId="32267"/>
    <cellStyle name="Calculation 4 2 2 3 2 3 3 4" xfId="18573"/>
    <cellStyle name="Calculation 4 2 2 3 2 3 3 4 2" xfId="39927"/>
    <cellStyle name="Calculation 4 2 2 3 2 3 3 5" xfId="26823"/>
    <cellStyle name="Calculation 4 2 2 3 2 3 4" xfId="4151"/>
    <cellStyle name="Calculation 4 2 2 3 2 3 4 2" xfId="7993"/>
    <cellStyle name="Calculation 4 2 2 3 2 3 4 2 2" xfId="15693"/>
    <cellStyle name="Calculation 4 2 2 3 2 3 4 2 2 2" xfId="37047"/>
    <cellStyle name="Calculation 4 2 2 3 2 3 4 2 3" xfId="23353"/>
    <cellStyle name="Calculation 4 2 2 3 2 3 4 2 3 2" xfId="44707"/>
    <cellStyle name="Calculation 4 2 2 3 2 3 4 3" xfId="11853"/>
    <cellStyle name="Calculation 4 2 2 3 2 3 4 3 2" xfId="33207"/>
    <cellStyle name="Calculation 4 2 2 3 2 3 4 4" xfId="19513"/>
    <cellStyle name="Calculation 4 2 2 3 2 3 4 4 2" xfId="40867"/>
    <cellStyle name="Calculation 4 2 2 3 2 3 4 5" xfId="27763"/>
    <cellStyle name="Calculation 4 2 2 3 2 3 5" xfId="5113"/>
    <cellStyle name="Calculation 4 2 2 3 2 3 5 2" xfId="12813"/>
    <cellStyle name="Calculation 4 2 2 3 2 3 5 2 2" xfId="34167"/>
    <cellStyle name="Calculation 4 2 2 3 2 3 5 3" xfId="20473"/>
    <cellStyle name="Calculation 4 2 2 3 2 3 5 3 2" xfId="41827"/>
    <cellStyle name="Calculation 4 2 2 3 2 3 6" xfId="8973"/>
    <cellStyle name="Calculation 4 2 2 3 2 3 6 2" xfId="30327"/>
    <cellStyle name="Calculation 4 2 2 3 2 3 7" xfId="16633"/>
    <cellStyle name="Calculation 4 2 2 3 2 3 7 2" xfId="37987"/>
    <cellStyle name="Calculation 4 2 2 3 2 3 8" xfId="24883"/>
    <cellStyle name="Calculation 4 2 2 3 2 4" xfId="1631"/>
    <cellStyle name="Calculation 4 2 2 3 2 4 2" xfId="5473"/>
    <cellStyle name="Calculation 4 2 2 3 2 4 2 2" xfId="13173"/>
    <cellStyle name="Calculation 4 2 2 3 2 4 2 2 2" xfId="34527"/>
    <cellStyle name="Calculation 4 2 2 3 2 4 2 3" xfId="20833"/>
    <cellStyle name="Calculation 4 2 2 3 2 4 2 3 2" xfId="42187"/>
    <cellStyle name="Calculation 4 2 2 3 2 4 3" xfId="9333"/>
    <cellStyle name="Calculation 4 2 2 3 2 4 3 2" xfId="30687"/>
    <cellStyle name="Calculation 4 2 2 3 2 4 4" xfId="16993"/>
    <cellStyle name="Calculation 4 2 2 3 2 4 4 2" xfId="38347"/>
    <cellStyle name="Calculation 4 2 2 3 2 4 5" xfId="25243"/>
    <cellStyle name="Calculation 4 2 2 3 2 5" xfId="2571"/>
    <cellStyle name="Calculation 4 2 2 3 2 5 2" xfId="6413"/>
    <cellStyle name="Calculation 4 2 2 3 2 5 2 2" xfId="14113"/>
    <cellStyle name="Calculation 4 2 2 3 2 5 2 2 2" xfId="35467"/>
    <cellStyle name="Calculation 4 2 2 3 2 5 2 3" xfId="21773"/>
    <cellStyle name="Calculation 4 2 2 3 2 5 2 3 2" xfId="43127"/>
    <cellStyle name="Calculation 4 2 2 3 2 5 3" xfId="10273"/>
    <cellStyle name="Calculation 4 2 2 3 2 5 3 2" xfId="31627"/>
    <cellStyle name="Calculation 4 2 2 3 2 5 4" xfId="17933"/>
    <cellStyle name="Calculation 4 2 2 3 2 5 4 2" xfId="39287"/>
    <cellStyle name="Calculation 4 2 2 3 2 5 5" xfId="26183"/>
    <cellStyle name="Calculation 4 2 2 3 2 6" xfId="3511"/>
    <cellStyle name="Calculation 4 2 2 3 2 6 2" xfId="7353"/>
    <cellStyle name="Calculation 4 2 2 3 2 6 2 2" xfId="15053"/>
    <cellStyle name="Calculation 4 2 2 3 2 6 2 2 2" xfId="36407"/>
    <cellStyle name="Calculation 4 2 2 3 2 6 2 3" xfId="22713"/>
    <cellStyle name="Calculation 4 2 2 3 2 6 2 3 2" xfId="44067"/>
    <cellStyle name="Calculation 4 2 2 3 2 6 3" xfId="11213"/>
    <cellStyle name="Calculation 4 2 2 3 2 6 3 2" xfId="32567"/>
    <cellStyle name="Calculation 4 2 2 3 2 6 4" xfId="18873"/>
    <cellStyle name="Calculation 4 2 2 3 2 6 4 2" xfId="40227"/>
    <cellStyle name="Calculation 4 2 2 3 2 6 5" xfId="27123"/>
    <cellStyle name="Calculation 4 2 2 3 2 7" xfId="4473"/>
    <cellStyle name="Calculation 4 2 2 3 2 7 2" xfId="12173"/>
    <cellStyle name="Calculation 4 2 2 3 2 7 2 2" xfId="33527"/>
    <cellStyle name="Calculation 4 2 2 3 2 7 3" xfId="19833"/>
    <cellStyle name="Calculation 4 2 2 3 2 7 3 2" xfId="41187"/>
    <cellStyle name="Calculation 4 2 2 3 2 8" xfId="8333"/>
    <cellStyle name="Calculation 4 2 2 3 2 8 2" xfId="29687"/>
    <cellStyle name="Calculation 4 2 2 3 2 9" xfId="15993"/>
    <cellStyle name="Calculation 4 2 2 3 2 9 2" xfId="37347"/>
    <cellStyle name="Calculation 4 2 2 3 3" xfId="811"/>
    <cellStyle name="Calculation 4 2 2 3 3 2" xfId="1811"/>
    <cellStyle name="Calculation 4 2 2 3 3 2 2" xfId="5653"/>
    <cellStyle name="Calculation 4 2 2 3 3 2 2 2" xfId="13353"/>
    <cellStyle name="Calculation 4 2 2 3 3 2 2 2 2" xfId="34707"/>
    <cellStyle name="Calculation 4 2 2 3 3 2 2 3" xfId="21013"/>
    <cellStyle name="Calculation 4 2 2 3 3 2 2 3 2" xfId="42367"/>
    <cellStyle name="Calculation 4 2 2 3 3 2 3" xfId="9513"/>
    <cellStyle name="Calculation 4 2 2 3 3 2 3 2" xfId="30867"/>
    <cellStyle name="Calculation 4 2 2 3 3 2 4" xfId="17173"/>
    <cellStyle name="Calculation 4 2 2 3 3 2 4 2" xfId="38527"/>
    <cellStyle name="Calculation 4 2 2 3 3 2 5" xfId="25423"/>
    <cellStyle name="Calculation 4 2 2 3 3 3" xfId="2751"/>
    <cellStyle name="Calculation 4 2 2 3 3 3 2" xfId="6593"/>
    <cellStyle name="Calculation 4 2 2 3 3 3 2 2" xfId="14293"/>
    <cellStyle name="Calculation 4 2 2 3 3 3 2 2 2" xfId="35647"/>
    <cellStyle name="Calculation 4 2 2 3 3 3 2 3" xfId="21953"/>
    <cellStyle name="Calculation 4 2 2 3 3 3 2 3 2" xfId="43307"/>
    <cellStyle name="Calculation 4 2 2 3 3 3 3" xfId="10453"/>
    <cellStyle name="Calculation 4 2 2 3 3 3 3 2" xfId="31807"/>
    <cellStyle name="Calculation 4 2 2 3 3 3 4" xfId="18113"/>
    <cellStyle name="Calculation 4 2 2 3 3 3 4 2" xfId="39467"/>
    <cellStyle name="Calculation 4 2 2 3 3 3 5" xfId="26363"/>
    <cellStyle name="Calculation 4 2 2 3 3 4" xfId="3691"/>
    <cellStyle name="Calculation 4 2 2 3 3 4 2" xfId="7533"/>
    <cellStyle name="Calculation 4 2 2 3 3 4 2 2" xfId="15233"/>
    <cellStyle name="Calculation 4 2 2 3 3 4 2 2 2" xfId="36587"/>
    <cellStyle name="Calculation 4 2 2 3 3 4 2 3" xfId="22893"/>
    <cellStyle name="Calculation 4 2 2 3 3 4 2 3 2" xfId="44247"/>
    <cellStyle name="Calculation 4 2 2 3 3 4 3" xfId="11393"/>
    <cellStyle name="Calculation 4 2 2 3 3 4 3 2" xfId="32747"/>
    <cellStyle name="Calculation 4 2 2 3 3 4 4" xfId="19053"/>
    <cellStyle name="Calculation 4 2 2 3 3 4 4 2" xfId="40407"/>
    <cellStyle name="Calculation 4 2 2 3 3 4 5" xfId="27303"/>
    <cellStyle name="Calculation 4 2 2 3 3 5" xfId="4653"/>
    <cellStyle name="Calculation 4 2 2 3 3 5 2" xfId="12353"/>
    <cellStyle name="Calculation 4 2 2 3 3 5 2 2" xfId="33707"/>
    <cellStyle name="Calculation 4 2 2 3 3 5 3" xfId="20013"/>
    <cellStyle name="Calculation 4 2 2 3 3 5 3 2" xfId="41367"/>
    <cellStyle name="Calculation 4 2 2 3 3 6" xfId="8513"/>
    <cellStyle name="Calculation 4 2 2 3 3 6 2" xfId="29867"/>
    <cellStyle name="Calculation 4 2 2 3 3 7" xfId="16173"/>
    <cellStyle name="Calculation 4 2 2 3 3 7 2" xfId="37527"/>
    <cellStyle name="Calculation 4 2 2 3 3 8" xfId="24423"/>
    <cellStyle name="Calculation 4 2 2 3 4" xfId="1111"/>
    <cellStyle name="Calculation 4 2 2 3 4 2" xfId="2111"/>
    <cellStyle name="Calculation 4 2 2 3 4 2 2" xfId="5953"/>
    <cellStyle name="Calculation 4 2 2 3 4 2 2 2" xfId="13653"/>
    <cellStyle name="Calculation 4 2 2 3 4 2 2 2 2" xfId="35007"/>
    <cellStyle name="Calculation 4 2 2 3 4 2 2 3" xfId="21313"/>
    <cellStyle name="Calculation 4 2 2 3 4 2 2 3 2" xfId="42667"/>
    <cellStyle name="Calculation 4 2 2 3 4 2 3" xfId="9813"/>
    <cellStyle name="Calculation 4 2 2 3 4 2 3 2" xfId="31167"/>
    <cellStyle name="Calculation 4 2 2 3 4 2 4" xfId="17473"/>
    <cellStyle name="Calculation 4 2 2 3 4 2 4 2" xfId="38827"/>
    <cellStyle name="Calculation 4 2 2 3 4 2 5" xfId="25723"/>
    <cellStyle name="Calculation 4 2 2 3 4 3" xfId="3051"/>
    <cellStyle name="Calculation 4 2 2 3 4 3 2" xfId="6893"/>
    <cellStyle name="Calculation 4 2 2 3 4 3 2 2" xfId="14593"/>
    <cellStyle name="Calculation 4 2 2 3 4 3 2 2 2" xfId="35947"/>
    <cellStyle name="Calculation 4 2 2 3 4 3 2 3" xfId="22253"/>
    <cellStyle name="Calculation 4 2 2 3 4 3 2 3 2" xfId="43607"/>
    <cellStyle name="Calculation 4 2 2 3 4 3 3" xfId="10753"/>
    <cellStyle name="Calculation 4 2 2 3 4 3 3 2" xfId="32107"/>
    <cellStyle name="Calculation 4 2 2 3 4 3 4" xfId="18413"/>
    <cellStyle name="Calculation 4 2 2 3 4 3 4 2" xfId="39767"/>
    <cellStyle name="Calculation 4 2 2 3 4 3 5" xfId="26663"/>
    <cellStyle name="Calculation 4 2 2 3 4 4" xfId="3991"/>
    <cellStyle name="Calculation 4 2 2 3 4 4 2" xfId="7833"/>
    <cellStyle name="Calculation 4 2 2 3 4 4 2 2" xfId="15533"/>
    <cellStyle name="Calculation 4 2 2 3 4 4 2 2 2" xfId="36887"/>
    <cellStyle name="Calculation 4 2 2 3 4 4 2 3" xfId="23193"/>
    <cellStyle name="Calculation 4 2 2 3 4 4 2 3 2" xfId="44547"/>
    <cellStyle name="Calculation 4 2 2 3 4 4 3" xfId="11693"/>
    <cellStyle name="Calculation 4 2 2 3 4 4 3 2" xfId="33047"/>
    <cellStyle name="Calculation 4 2 2 3 4 4 4" xfId="19353"/>
    <cellStyle name="Calculation 4 2 2 3 4 4 4 2" xfId="40707"/>
    <cellStyle name="Calculation 4 2 2 3 4 4 5" xfId="27603"/>
    <cellStyle name="Calculation 4 2 2 3 4 5" xfId="4953"/>
    <cellStyle name="Calculation 4 2 2 3 4 5 2" xfId="12653"/>
    <cellStyle name="Calculation 4 2 2 3 4 5 2 2" xfId="34007"/>
    <cellStyle name="Calculation 4 2 2 3 4 5 3" xfId="20313"/>
    <cellStyle name="Calculation 4 2 2 3 4 5 3 2" xfId="41667"/>
    <cellStyle name="Calculation 4 2 2 3 4 6" xfId="8813"/>
    <cellStyle name="Calculation 4 2 2 3 4 6 2" xfId="30167"/>
    <cellStyle name="Calculation 4 2 2 3 4 7" xfId="16473"/>
    <cellStyle name="Calculation 4 2 2 3 4 7 2" xfId="37827"/>
    <cellStyle name="Calculation 4 2 2 3 4 8" xfId="24723"/>
    <cellStyle name="Calculation 4 2 2 3 5" xfId="1471"/>
    <cellStyle name="Calculation 4 2 2 3 5 2" xfId="5313"/>
    <cellStyle name="Calculation 4 2 2 3 5 2 2" xfId="13013"/>
    <cellStyle name="Calculation 4 2 2 3 5 2 2 2" xfId="34367"/>
    <cellStyle name="Calculation 4 2 2 3 5 2 3" xfId="20673"/>
    <cellStyle name="Calculation 4 2 2 3 5 2 3 2" xfId="42027"/>
    <cellStyle name="Calculation 4 2 2 3 5 3" xfId="9173"/>
    <cellStyle name="Calculation 4 2 2 3 5 3 2" xfId="30527"/>
    <cellStyle name="Calculation 4 2 2 3 5 4" xfId="16833"/>
    <cellStyle name="Calculation 4 2 2 3 5 4 2" xfId="38187"/>
    <cellStyle name="Calculation 4 2 2 3 5 5" xfId="25083"/>
    <cellStyle name="Calculation 4 2 2 3 6" xfId="2411"/>
    <cellStyle name="Calculation 4 2 2 3 6 2" xfId="6253"/>
    <cellStyle name="Calculation 4 2 2 3 6 2 2" xfId="13953"/>
    <cellStyle name="Calculation 4 2 2 3 6 2 2 2" xfId="35307"/>
    <cellStyle name="Calculation 4 2 2 3 6 2 3" xfId="21613"/>
    <cellStyle name="Calculation 4 2 2 3 6 2 3 2" xfId="42967"/>
    <cellStyle name="Calculation 4 2 2 3 6 3" xfId="10113"/>
    <cellStyle name="Calculation 4 2 2 3 6 3 2" xfId="31467"/>
    <cellStyle name="Calculation 4 2 2 3 6 4" xfId="17773"/>
    <cellStyle name="Calculation 4 2 2 3 6 4 2" xfId="39127"/>
    <cellStyle name="Calculation 4 2 2 3 6 5" xfId="26023"/>
    <cellStyle name="Calculation 4 2 2 3 7" xfId="3351"/>
    <cellStyle name="Calculation 4 2 2 3 7 2" xfId="7193"/>
    <cellStyle name="Calculation 4 2 2 3 7 2 2" xfId="14893"/>
    <cellStyle name="Calculation 4 2 2 3 7 2 2 2" xfId="36247"/>
    <cellStyle name="Calculation 4 2 2 3 7 2 3" xfId="22553"/>
    <cellStyle name="Calculation 4 2 2 3 7 2 3 2" xfId="43907"/>
    <cellStyle name="Calculation 4 2 2 3 7 3" xfId="11053"/>
    <cellStyle name="Calculation 4 2 2 3 7 3 2" xfId="32407"/>
    <cellStyle name="Calculation 4 2 2 3 7 4" xfId="18713"/>
    <cellStyle name="Calculation 4 2 2 3 7 4 2" xfId="40067"/>
    <cellStyle name="Calculation 4 2 2 3 7 5" xfId="26963"/>
    <cellStyle name="Calculation 4 2 2 3 8" xfId="4313"/>
    <cellStyle name="Calculation 4 2 2 3 8 2" xfId="12013"/>
    <cellStyle name="Calculation 4 2 2 3 8 2 2" xfId="33367"/>
    <cellStyle name="Calculation 4 2 2 3 8 3" xfId="19673"/>
    <cellStyle name="Calculation 4 2 2 3 8 3 2" xfId="41027"/>
    <cellStyle name="Calculation 4 2 2 3 9" xfId="8173"/>
    <cellStyle name="Calculation 4 2 2 3 9 2" xfId="29527"/>
    <cellStyle name="Calculation 4 2 2 4" xfId="545"/>
    <cellStyle name="Calculation 4 2 2 4 10" xfId="24163"/>
    <cellStyle name="Calculation 4 2 2 4 2" xfId="891"/>
    <cellStyle name="Calculation 4 2 2 4 2 2" xfId="1891"/>
    <cellStyle name="Calculation 4 2 2 4 2 2 2" xfId="5733"/>
    <cellStyle name="Calculation 4 2 2 4 2 2 2 2" xfId="13433"/>
    <cellStyle name="Calculation 4 2 2 4 2 2 2 2 2" xfId="34787"/>
    <cellStyle name="Calculation 4 2 2 4 2 2 2 3" xfId="21093"/>
    <cellStyle name="Calculation 4 2 2 4 2 2 2 3 2" xfId="42447"/>
    <cellStyle name="Calculation 4 2 2 4 2 2 3" xfId="9593"/>
    <cellStyle name="Calculation 4 2 2 4 2 2 3 2" xfId="30947"/>
    <cellStyle name="Calculation 4 2 2 4 2 2 4" xfId="17253"/>
    <cellStyle name="Calculation 4 2 2 4 2 2 4 2" xfId="38607"/>
    <cellStyle name="Calculation 4 2 2 4 2 2 5" xfId="25503"/>
    <cellStyle name="Calculation 4 2 2 4 2 3" xfId="2831"/>
    <cellStyle name="Calculation 4 2 2 4 2 3 2" xfId="6673"/>
    <cellStyle name="Calculation 4 2 2 4 2 3 2 2" xfId="14373"/>
    <cellStyle name="Calculation 4 2 2 4 2 3 2 2 2" xfId="35727"/>
    <cellStyle name="Calculation 4 2 2 4 2 3 2 3" xfId="22033"/>
    <cellStyle name="Calculation 4 2 2 4 2 3 2 3 2" xfId="43387"/>
    <cellStyle name="Calculation 4 2 2 4 2 3 3" xfId="10533"/>
    <cellStyle name="Calculation 4 2 2 4 2 3 3 2" xfId="31887"/>
    <cellStyle name="Calculation 4 2 2 4 2 3 4" xfId="18193"/>
    <cellStyle name="Calculation 4 2 2 4 2 3 4 2" xfId="39547"/>
    <cellStyle name="Calculation 4 2 2 4 2 3 5" xfId="26443"/>
    <cellStyle name="Calculation 4 2 2 4 2 4" xfId="3771"/>
    <cellStyle name="Calculation 4 2 2 4 2 4 2" xfId="7613"/>
    <cellStyle name="Calculation 4 2 2 4 2 4 2 2" xfId="15313"/>
    <cellStyle name="Calculation 4 2 2 4 2 4 2 2 2" xfId="36667"/>
    <cellStyle name="Calculation 4 2 2 4 2 4 2 3" xfId="22973"/>
    <cellStyle name="Calculation 4 2 2 4 2 4 2 3 2" xfId="44327"/>
    <cellStyle name="Calculation 4 2 2 4 2 4 3" xfId="11473"/>
    <cellStyle name="Calculation 4 2 2 4 2 4 3 2" xfId="32827"/>
    <cellStyle name="Calculation 4 2 2 4 2 4 4" xfId="19133"/>
    <cellStyle name="Calculation 4 2 2 4 2 4 4 2" xfId="40487"/>
    <cellStyle name="Calculation 4 2 2 4 2 4 5" xfId="27383"/>
    <cellStyle name="Calculation 4 2 2 4 2 5" xfId="4733"/>
    <cellStyle name="Calculation 4 2 2 4 2 5 2" xfId="12433"/>
    <cellStyle name="Calculation 4 2 2 4 2 5 2 2" xfId="33787"/>
    <cellStyle name="Calculation 4 2 2 4 2 5 3" xfId="20093"/>
    <cellStyle name="Calculation 4 2 2 4 2 5 3 2" xfId="41447"/>
    <cellStyle name="Calculation 4 2 2 4 2 6" xfId="8593"/>
    <cellStyle name="Calculation 4 2 2 4 2 6 2" xfId="29947"/>
    <cellStyle name="Calculation 4 2 2 4 2 7" xfId="16253"/>
    <cellStyle name="Calculation 4 2 2 4 2 7 2" xfId="37607"/>
    <cellStyle name="Calculation 4 2 2 4 2 8" xfId="24503"/>
    <cellStyle name="Calculation 4 2 2 4 3" xfId="1191"/>
    <cellStyle name="Calculation 4 2 2 4 3 2" xfId="2191"/>
    <cellStyle name="Calculation 4 2 2 4 3 2 2" xfId="6033"/>
    <cellStyle name="Calculation 4 2 2 4 3 2 2 2" xfId="13733"/>
    <cellStyle name="Calculation 4 2 2 4 3 2 2 2 2" xfId="35087"/>
    <cellStyle name="Calculation 4 2 2 4 3 2 2 3" xfId="21393"/>
    <cellStyle name="Calculation 4 2 2 4 3 2 2 3 2" xfId="42747"/>
    <cellStyle name="Calculation 4 2 2 4 3 2 3" xfId="9893"/>
    <cellStyle name="Calculation 4 2 2 4 3 2 3 2" xfId="31247"/>
    <cellStyle name="Calculation 4 2 2 4 3 2 4" xfId="17553"/>
    <cellStyle name="Calculation 4 2 2 4 3 2 4 2" xfId="38907"/>
    <cellStyle name="Calculation 4 2 2 4 3 2 5" xfId="25803"/>
    <cellStyle name="Calculation 4 2 2 4 3 3" xfId="3131"/>
    <cellStyle name="Calculation 4 2 2 4 3 3 2" xfId="6973"/>
    <cellStyle name="Calculation 4 2 2 4 3 3 2 2" xfId="14673"/>
    <cellStyle name="Calculation 4 2 2 4 3 3 2 2 2" xfId="36027"/>
    <cellStyle name="Calculation 4 2 2 4 3 3 2 3" xfId="22333"/>
    <cellStyle name="Calculation 4 2 2 4 3 3 2 3 2" xfId="43687"/>
    <cellStyle name="Calculation 4 2 2 4 3 3 3" xfId="10833"/>
    <cellStyle name="Calculation 4 2 2 4 3 3 3 2" xfId="32187"/>
    <cellStyle name="Calculation 4 2 2 4 3 3 4" xfId="18493"/>
    <cellStyle name="Calculation 4 2 2 4 3 3 4 2" xfId="39847"/>
    <cellStyle name="Calculation 4 2 2 4 3 3 5" xfId="26743"/>
    <cellStyle name="Calculation 4 2 2 4 3 4" xfId="4071"/>
    <cellStyle name="Calculation 4 2 2 4 3 4 2" xfId="7913"/>
    <cellStyle name="Calculation 4 2 2 4 3 4 2 2" xfId="15613"/>
    <cellStyle name="Calculation 4 2 2 4 3 4 2 2 2" xfId="36967"/>
    <cellStyle name="Calculation 4 2 2 4 3 4 2 3" xfId="23273"/>
    <cellStyle name="Calculation 4 2 2 4 3 4 2 3 2" xfId="44627"/>
    <cellStyle name="Calculation 4 2 2 4 3 4 3" xfId="11773"/>
    <cellStyle name="Calculation 4 2 2 4 3 4 3 2" xfId="33127"/>
    <cellStyle name="Calculation 4 2 2 4 3 4 4" xfId="19433"/>
    <cellStyle name="Calculation 4 2 2 4 3 4 4 2" xfId="40787"/>
    <cellStyle name="Calculation 4 2 2 4 3 4 5" xfId="27683"/>
    <cellStyle name="Calculation 4 2 2 4 3 5" xfId="5033"/>
    <cellStyle name="Calculation 4 2 2 4 3 5 2" xfId="12733"/>
    <cellStyle name="Calculation 4 2 2 4 3 5 2 2" xfId="34087"/>
    <cellStyle name="Calculation 4 2 2 4 3 5 3" xfId="20393"/>
    <cellStyle name="Calculation 4 2 2 4 3 5 3 2" xfId="41747"/>
    <cellStyle name="Calculation 4 2 2 4 3 6" xfId="8893"/>
    <cellStyle name="Calculation 4 2 2 4 3 6 2" xfId="30247"/>
    <cellStyle name="Calculation 4 2 2 4 3 7" xfId="16553"/>
    <cellStyle name="Calculation 4 2 2 4 3 7 2" xfId="37907"/>
    <cellStyle name="Calculation 4 2 2 4 3 8" xfId="24803"/>
    <cellStyle name="Calculation 4 2 2 4 4" xfId="1551"/>
    <cellStyle name="Calculation 4 2 2 4 4 2" xfId="5393"/>
    <cellStyle name="Calculation 4 2 2 4 4 2 2" xfId="13093"/>
    <cellStyle name="Calculation 4 2 2 4 4 2 2 2" xfId="34447"/>
    <cellStyle name="Calculation 4 2 2 4 4 2 3" xfId="20753"/>
    <cellStyle name="Calculation 4 2 2 4 4 2 3 2" xfId="42107"/>
    <cellStyle name="Calculation 4 2 2 4 4 3" xfId="9253"/>
    <cellStyle name="Calculation 4 2 2 4 4 3 2" xfId="30607"/>
    <cellStyle name="Calculation 4 2 2 4 4 4" xfId="16913"/>
    <cellStyle name="Calculation 4 2 2 4 4 4 2" xfId="38267"/>
    <cellStyle name="Calculation 4 2 2 4 4 5" xfId="25163"/>
    <cellStyle name="Calculation 4 2 2 4 5" xfId="2491"/>
    <cellStyle name="Calculation 4 2 2 4 5 2" xfId="6333"/>
    <cellStyle name="Calculation 4 2 2 4 5 2 2" xfId="14033"/>
    <cellStyle name="Calculation 4 2 2 4 5 2 2 2" xfId="35387"/>
    <cellStyle name="Calculation 4 2 2 4 5 2 3" xfId="21693"/>
    <cellStyle name="Calculation 4 2 2 4 5 2 3 2" xfId="43047"/>
    <cellStyle name="Calculation 4 2 2 4 5 3" xfId="10193"/>
    <cellStyle name="Calculation 4 2 2 4 5 3 2" xfId="31547"/>
    <cellStyle name="Calculation 4 2 2 4 5 4" xfId="17853"/>
    <cellStyle name="Calculation 4 2 2 4 5 4 2" xfId="39207"/>
    <cellStyle name="Calculation 4 2 2 4 5 5" xfId="26103"/>
    <cellStyle name="Calculation 4 2 2 4 6" xfId="3431"/>
    <cellStyle name="Calculation 4 2 2 4 6 2" xfId="7273"/>
    <cellStyle name="Calculation 4 2 2 4 6 2 2" xfId="14973"/>
    <cellStyle name="Calculation 4 2 2 4 6 2 2 2" xfId="36327"/>
    <cellStyle name="Calculation 4 2 2 4 6 2 3" xfId="22633"/>
    <cellStyle name="Calculation 4 2 2 4 6 2 3 2" xfId="43987"/>
    <cellStyle name="Calculation 4 2 2 4 6 3" xfId="11133"/>
    <cellStyle name="Calculation 4 2 2 4 6 3 2" xfId="32487"/>
    <cellStyle name="Calculation 4 2 2 4 6 4" xfId="18793"/>
    <cellStyle name="Calculation 4 2 2 4 6 4 2" xfId="40147"/>
    <cellStyle name="Calculation 4 2 2 4 6 5" xfId="27043"/>
    <cellStyle name="Calculation 4 2 2 4 7" xfId="4393"/>
    <cellStyle name="Calculation 4 2 2 4 7 2" xfId="12093"/>
    <cellStyle name="Calculation 4 2 2 4 7 2 2" xfId="33447"/>
    <cellStyle name="Calculation 4 2 2 4 7 3" xfId="19753"/>
    <cellStyle name="Calculation 4 2 2 4 7 3 2" xfId="41107"/>
    <cellStyle name="Calculation 4 2 2 4 8" xfId="8253"/>
    <cellStyle name="Calculation 4 2 2 4 8 2" xfId="29607"/>
    <cellStyle name="Calculation 4 2 2 4 9" xfId="15913"/>
    <cellStyle name="Calculation 4 2 2 4 9 2" xfId="37267"/>
    <cellStyle name="Calculation 4 2 2 5" xfId="731"/>
    <cellStyle name="Calculation 4 2 2 5 2" xfId="1731"/>
    <cellStyle name="Calculation 4 2 2 5 2 2" xfId="5573"/>
    <cellStyle name="Calculation 4 2 2 5 2 2 2" xfId="13273"/>
    <cellStyle name="Calculation 4 2 2 5 2 2 2 2" xfId="34627"/>
    <cellStyle name="Calculation 4 2 2 5 2 2 3" xfId="20933"/>
    <cellStyle name="Calculation 4 2 2 5 2 2 3 2" xfId="42287"/>
    <cellStyle name="Calculation 4 2 2 5 2 3" xfId="9433"/>
    <cellStyle name="Calculation 4 2 2 5 2 3 2" xfId="30787"/>
    <cellStyle name="Calculation 4 2 2 5 2 4" xfId="17093"/>
    <cellStyle name="Calculation 4 2 2 5 2 4 2" xfId="38447"/>
    <cellStyle name="Calculation 4 2 2 5 2 5" xfId="25343"/>
    <cellStyle name="Calculation 4 2 2 5 3" xfId="2671"/>
    <cellStyle name="Calculation 4 2 2 5 3 2" xfId="6513"/>
    <cellStyle name="Calculation 4 2 2 5 3 2 2" xfId="14213"/>
    <cellStyle name="Calculation 4 2 2 5 3 2 2 2" xfId="35567"/>
    <cellStyle name="Calculation 4 2 2 5 3 2 3" xfId="21873"/>
    <cellStyle name="Calculation 4 2 2 5 3 2 3 2" xfId="43227"/>
    <cellStyle name="Calculation 4 2 2 5 3 3" xfId="10373"/>
    <cellStyle name="Calculation 4 2 2 5 3 3 2" xfId="31727"/>
    <cellStyle name="Calculation 4 2 2 5 3 4" xfId="18033"/>
    <cellStyle name="Calculation 4 2 2 5 3 4 2" xfId="39387"/>
    <cellStyle name="Calculation 4 2 2 5 3 5" xfId="26283"/>
    <cellStyle name="Calculation 4 2 2 5 4" xfId="3611"/>
    <cellStyle name="Calculation 4 2 2 5 4 2" xfId="7453"/>
    <cellStyle name="Calculation 4 2 2 5 4 2 2" xfId="15153"/>
    <cellStyle name="Calculation 4 2 2 5 4 2 2 2" xfId="36507"/>
    <cellStyle name="Calculation 4 2 2 5 4 2 3" xfId="22813"/>
    <cellStyle name="Calculation 4 2 2 5 4 2 3 2" xfId="44167"/>
    <cellStyle name="Calculation 4 2 2 5 4 3" xfId="11313"/>
    <cellStyle name="Calculation 4 2 2 5 4 3 2" xfId="32667"/>
    <cellStyle name="Calculation 4 2 2 5 4 4" xfId="18973"/>
    <cellStyle name="Calculation 4 2 2 5 4 4 2" xfId="40327"/>
    <cellStyle name="Calculation 4 2 2 5 4 5" xfId="27223"/>
    <cellStyle name="Calculation 4 2 2 5 5" xfId="4573"/>
    <cellStyle name="Calculation 4 2 2 5 5 2" xfId="12273"/>
    <cellStyle name="Calculation 4 2 2 5 5 2 2" xfId="33627"/>
    <cellStyle name="Calculation 4 2 2 5 5 3" xfId="19933"/>
    <cellStyle name="Calculation 4 2 2 5 5 3 2" xfId="41287"/>
    <cellStyle name="Calculation 4 2 2 5 6" xfId="8433"/>
    <cellStyle name="Calculation 4 2 2 5 6 2" xfId="29787"/>
    <cellStyle name="Calculation 4 2 2 5 7" xfId="16093"/>
    <cellStyle name="Calculation 4 2 2 5 7 2" xfId="37447"/>
    <cellStyle name="Calculation 4 2 2 5 8" xfId="24343"/>
    <cellStyle name="Calculation 4 2 2 6" xfId="1031"/>
    <cellStyle name="Calculation 4 2 2 6 2" xfId="2031"/>
    <cellStyle name="Calculation 4 2 2 6 2 2" xfId="5873"/>
    <cellStyle name="Calculation 4 2 2 6 2 2 2" xfId="13573"/>
    <cellStyle name="Calculation 4 2 2 6 2 2 2 2" xfId="34927"/>
    <cellStyle name="Calculation 4 2 2 6 2 2 3" xfId="21233"/>
    <cellStyle name="Calculation 4 2 2 6 2 2 3 2" xfId="42587"/>
    <cellStyle name="Calculation 4 2 2 6 2 3" xfId="9733"/>
    <cellStyle name="Calculation 4 2 2 6 2 3 2" xfId="31087"/>
    <cellStyle name="Calculation 4 2 2 6 2 4" xfId="17393"/>
    <cellStyle name="Calculation 4 2 2 6 2 4 2" xfId="38747"/>
    <cellStyle name="Calculation 4 2 2 6 2 5" xfId="25643"/>
    <cellStyle name="Calculation 4 2 2 6 3" xfId="2971"/>
    <cellStyle name="Calculation 4 2 2 6 3 2" xfId="6813"/>
    <cellStyle name="Calculation 4 2 2 6 3 2 2" xfId="14513"/>
    <cellStyle name="Calculation 4 2 2 6 3 2 2 2" xfId="35867"/>
    <cellStyle name="Calculation 4 2 2 6 3 2 3" xfId="22173"/>
    <cellStyle name="Calculation 4 2 2 6 3 2 3 2" xfId="43527"/>
    <cellStyle name="Calculation 4 2 2 6 3 3" xfId="10673"/>
    <cellStyle name="Calculation 4 2 2 6 3 3 2" xfId="32027"/>
    <cellStyle name="Calculation 4 2 2 6 3 4" xfId="18333"/>
    <cellStyle name="Calculation 4 2 2 6 3 4 2" xfId="39687"/>
    <cellStyle name="Calculation 4 2 2 6 3 5" xfId="26583"/>
    <cellStyle name="Calculation 4 2 2 6 4" xfId="3911"/>
    <cellStyle name="Calculation 4 2 2 6 4 2" xfId="7753"/>
    <cellStyle name="Calculation 4 2 2 6 4 2 2" xfId="15453"/>
    <cellStyle name="Calculation 4 2 2 6 4 2 2 2" xfId="36807"/>
    <cellStyle name="Calculation 4 2 2 6 4 2 3" xfId="23113"/>
    <cellStyle name="Calculation 4 2 2 6 4 2 3 2" xfId="44467"/>
    <cellStyle name="Calculation 4 2 2 6 4 3" xfId="11613"/>
    <cellStyle name="Calculation 4 2 2 6 4 3 2" xfId="32967"/>
    <cellStyle name="Calculation 4 2 2 6 4 4" xfId="19273"/>
    <cellStyle name="Calculation 4 2 2 6 4 4 2" xfId="40627"/>
    <cellStyle name="Calculation 4 2 2 6 4 5" xfId="27523"/>
    <cellStyle name="Calculation 4 2 2 6 5" xfId="4873"/>
    <cellStyle name="Calculation 4 2 2 6 5 2" xfId="12573"/>
    <cellStyle name="Calculation 4 2 2 6 5 2 2" xfId="33927"/>
    <cellStyle name="Calculation 4 2 2 6 5 3" xfId="20233"/>
    <cellStyle name="Calculation 4 2 2 6 5 3 2" xfId="41587"/>
    <cellStyle name="Calculation 4 2 2 6 6" xfId="8733"/>
    <cellStyle name="Calculation 4 2 2 6 6 2" xfId="30087"/>
    <cellStyle name="Calculation 4 2 2 6 7" xfId="16393"/>
    <cellStyle name="Calculation 4 2 2 6 7 2" xfId="37747"/>
    <cellStyle name="Calculation 4 2 2 6 8" xfId="24643"/>
    <cellStyle name="Calculation 4 2 2 7" xfId="1390"/>
    <cellStyle name="Calculation 4 2 2 7 2" xfId="5232"/>
    <cellStyle name="Calculation 4 2 2 7 2 2" xfId="12932"/>
    <cellStyle name="Calculation 4 2 2 7 2 2 2" xfId="34286"/>
    <cellStyle name="Calculation 4 2 2 7 2 3" xfId="20592"/>
    <cellStyle name="Calculation 4 2 2 7 2 3 2" xfId="41946"/>
    <cellStyle name="Calculation 4 2 2 7 3" xfId="9092"/>
    <cellStyle name="Calculation 4 2 2 7 3 2" xfId="30446"/>
    <cellStyle name="Calculation 4 2 2 7 4" xfId="16752"/>
    <cellStyle name="Calculation 4 2 2 7 4 2" xfId="38106"/>
    <cellStyle name="Calculation 4 2 2 7 5" xfId="25002"/>
    <cellStyle name="Calculation 4 2 2 8" xfId="2331"/>
    <cellStyle name="Calculation 4 2 2 8 2" xfId="6173"/>
    <cellStyle name="Calculation 4 2 2 8 2 2" xfId="13873"/>
    <cellStyle name="Calculation 4 2 2 8 2 2 2" xfId="35227"/>
    <cellStyle name="Calculation 4 2 2 8 2 3" xfId="21533"/>
    <cellStyle name="Calculation 4 2 2 8 2 3 2" xfId="42887"/>
    <cellStyle name="Calculation 4 2 2 8 3" xfId="10033"/>
    <cellStyle name="Calculation 4 2 2 8 3 2" xfId="31387"/>
    <cellStyle name="Calculation 4 2 2 8 4" xfId="17693"/>
    <cellStyle name="Calculation 4 2 2 8 4 2" xfId="39047"/>
    <cellStyle name="Calculation 4 2 2 8 5" xfId="25943"/>
    <cellStyle name="Calculation 4 2 2 9" xfId="3271"/>
    <cellStyle name="Calculation 4 2 2 9 2" xfId="7113"/>
    <cellStyle name="Calculation 4 2 2 9 2 2" xfId="14813"/>
    <cellStyle name="Calculation 4 2 2 9 2 2 2" xfId="36167"/>
    <cellStyle name="Calculation 4 2 2 9 2 3" xfId="22473"/>
    <cellStyle name="Calculation 4 2 2 9 2 3 2" xfId="43827"/>
    <cellStyle name="Calculation 4 2 2 9 3" xfId="10973"/>
    <cellStyle name="Calculation 4 2 2 9 3 2" xfId="32327"/>
    <cellStyle name="Calculation 4 2 2 9 4" xfId="18633"/>
    <cellStyle name="Calculation 4 2 2 9 4 2" xfId="39987"/>
    <cellStyle name="Calculation 4 2 2 9 5" xfId="26883"/>
    <cellStyle name="Calculation 4 2 3" xfId="397"/>
    <cellStyle name="Calculation 4 2 3 10" xfId="8113"/>
    <cellStyle name="Calculation 4 2 3 10 2" xfId="29467"/>
    <cellStyle name="Calculation 4 2 3 11" xfId="15773"/>
    <cellStyle name="Calculation 4 2 3 11 2" xfId="37127"/>
    <cellStyle name="Calculation 4 2 3 12" xfId="24023"/>
    <cellStyle name="Calculation 4 2 3 2" xfId="481"/>
    <cellStyle name="Calculation 4 2 3 2 10" xfId="15853"/>
    <cellStyle name="Calculation 4 2 3 2 10 2" xfId="37207"/>
    <cellStyle name="Calculation 4 2 3 2 11" xfId="24103"/>
    <cellStyle name="Calculation 4 2 3 2 2" xfId="649"/>
    <cellStyle name="Calculation 4 2 3 2 2 10" xfId="24263"/>
    <cellStyle name="Calculation 4 2 3 2 2 2" xfId="991"/>
    <cellStyle name="Calculation 4 2 3 2 2 2 2" xfId="1991"/>
    <cellStyle name="Calculation 4 2 3 2 2 2 2 2" xfId="5833"/>
    <cellStyle name="Calculation 4 2 3 2 2 2 2 2 2" xfId="13533"/>
    <cellStyle name="Calculation 4 2 3 2 2 2 2 2 2 2" xfId="34887"/>
    <cellStyle name="Calculation 4 2 3 2 2 2 2 2 3" xfId="21193"/>
    <cellStyle name="Calculation 4 2 3 2 2 2 2 2 3 2" xfId="42547"/>
    <cellStyle name="Calculation 4 2 3 2 2 2 2 3" xfId="9693"/>
    <cellStyle name="Calculation 4 2 3 2 2 2 2 3 2" xfId="31047"/>
    <cellStyle name="Calculation 4 2 3 2 2 2 2 4" xfId="17353"/>
    <cellStyle name="Calculation 4 2 3 2 2 2 2 4 2" xfId="38707"/>
    <cellStyle name="Calculation 4 2 3 2 2 2 2 5" xfId="25603"/>
    <cellStyle name="Calculation 4 2 3 2 2 2 3" xfId="2931"/>
    <cellStyle name="Calculation 4 2 3 2 2 2 3 2" xfId="6773"/>
    <cellStyle name="Calculation 4 2 3 2 2 2 3 2 2" xfId="14473"/>
    <cellStyle name="Calculation 4 2 3 2 2 2 3 2 2 2" xfId="35827"/>
    <cellStyle name="Calculation 4 2 3 2 2 2 3 2 3" xfId="22133"/>
    <cellStyle name="Calculation 4 2 3 2 2 2 3 2 3 2" xfId="43487"/>
    <cellStyle name="Calculation 4 2 3 2 2 2 3 3" xfId="10633"/>
    <cellStyle name="Calculation 4 2 3 2 2 2 3 3 2" xfId="31987"/>
    <cellStyle name="Calculation 4 2 3 2 2 2 3 4" xfId="18293"/>
    <cellStyle name="Calculation 4 2 3 2 2 2 3 4 2" xfId="39647"/>
    <cellStyle name="Calculation 4 2 3 2 2 2 3 5" xfId="26543"/>
    <cellStyle name="Calculation 4 2 3 2 2 2 4" xfId="3871"/>
    <cellStyle name="Calculation 4 2 3 2 2 2 4 2" xfId="7713"/>
    <cellStyle name="Calculation 4 2 3 2 2 2 4 2 2" xfId="15413"/>
    <cellStyle name="Calculation 4 2 3 2 2 2 4 2 2 2" xfId="36767"/>
    <cellStyle name="Calculation 4 2 3 2 2 2 4 2 3" xfId="23073"/>
    <cellStyle name="Calculation 4 2 3 2 2 2 4 2 3 2" xfId="44427"/>
    <cellStyle name="Calculation 4 2 3 2 2 2 4 3" xfId="11573"/>
    <cellStyle name="Calculation 4 2 3 2 2 2 4 3 2" xfId="32927"/>
    <cellStyle name="Calculation 4 2 3 2 2 2 4 4" xfId="19233"/>
    <cellStyle name="Calculation 4 2 3 2 2 2 4 4 2" xfId="40587"/>
    <cellStyle name="Calculation 4 2 3 2 2 2 4 5" xfId="27483"/>
    <cellStyle name="Calculation 4 2 3 2 2 2 5" xfId="4833"/>
    <cellStyle name="Calculation 4 2 3 2 2 2 5 2" xfId="12533"/>
    <cellStyle name="Calculation 4 2 3 2 2 2 5 2 2" xfId="33887"/>
    <cellStyle name="Calculation 4 2 3 2 2 2 5 3" xfId="20193"/>
    <cellStyle name="Calculation 4 2 3 2 2 2 5 3 2" xfId="41547"/>
    <cellStyle name="Calculation 4 2 3 2 2 2 6" xfId="8693"/>
    <cellStyle name="Calculation 4 2 3 2 2 2 6 2" xfId="30047"/>
    <cellStyle name="Calculation 4 2 3 2 2 2 7" xfId="16353"/>
    <cellStyle name="Calculation 4 2 3 2 2 2 7 2" xfId="37707"/>
    <cellStyle name="Calculation 4 2 3 2 2 2 8" xfId="24603"/>
    <cellStyle name="Calculation 4 2 3 2 2 3" xfId="1291"/>
    <cellStyle name="Calculation 4 2 3 2 2 3 2" xfId="2291"/>
    <cellStyle name="Calculation 4 2 3 2 2 3 2 2" xfId="6133"/>
    <cellStyle name="Calculation 4 2 3 2 2 3 2 2 2" xfId="13833"/>
    <cellStyle name="Calculation 4 2 3 2 2 3 2 2 2 2" xfId="35187"/>
    <cellStyle name="Calculation 4 2 3 2 2 3 2 2 3" xfId="21493"/>
    <cellStyle name="Calculation 4 2 3 2 2 3 2 2 3 2" xfId="42847"/>
    <cellStyle name="Calculation 4 2 3 2 2 3 2 3" xfId="9993"/>
    <cellStyle name="Calculation 4 2 3 2 2 3 2 3 2" xfId="31347"/>
    <cellStyle name="Calculation 4 2 3 2 2 3 2 4" xfId="17653"/>
    <cellStyle name="Calculation 4 2 3 2 2 3 2 4 2" xfId="39007"/>
    <cellStyle name="Calculation 4 2 3 2 2 3 2 5" xfId="25903"/>
    <cellStyle name="Calculation 4 2 3 2 2 3 3" xfId="3231"/>
    <cellStyle name="Calculation 4 2 3 2 2 3 3 2" xfId="7073"/>
    <cellStyle name="Calculation 4 2 3 2 2 3 3 2 2" xfId="14773"/>
    <cellStyle name="Calculation 4 2 3 2 2 3 3 2 2 2" xfId="36127"/>
    <cellStyle name="Calculation 4 2 3 2 2 3 3 2 3" xfId="22433"/>
    <cellStyle name="Calculation 4 2 3 2 2 3 3 2 3 2" xfId="43787"/>
    <cellStyle name="Calculation 4 2 3 2 2 3 3 3" xfId="10933"/>
    <cellStyle name="Calculation 4 2 3 2 2 3 3 3 2" xfId="32287"/>
    <cellStyle name="Calculation 4 2 3 2 2 3 3 4" xfId="18593"/>
    <cellStyle name="Calculation 4 2 3 2 2 3 3 4 2" xfId="39947"/>
    <cellStyle name="Calculation 4 2 3 2 2 3 3 5" xfId="26843"/>
    <cellStyle name="Calculation 4 2 3 2 2 3 4" xfId="4171"/>
    <cellStyle name="Calculation 4 2 3 2 2 3 4 2" xfId="8013"/>
    <cellStyle name="Calculation 4 2 3 2 2 3 4 2 2" xfId="15713"/>
    <cellStyle name="Calculation 4 2 3 2 2 3 4 2 2 2" xfId="37067"/>
    <cellStyle name="Calculation 4 2 3 2 2 3 4 2 3" xfId="23373"/>
    <cellStyle name="Calculation 4 2 3 2 2 3 4 2 3 2" xfId="44727"/>
    <cellStyle name="Calculation 4 2 3 2 2 3 4 3" xfId="11873"/>
    <cellStyle name="Calculation 4 2 3 2 2 3 4 3 2" xfId="33227"/>
    <cellStyle name="Calculation 4 2 3 2 2 3 4 4" xfId="19533"/>
    <cellStyle name="Calculation 4 2 3 2 2 3 4 4 2" xfId="40887"/>
    <cellStyle name="Calculation 4 2 3 2 2 3 4 5" xfId="27783"/>
    <cellStyle name="Calculation 4 2 3 2 2 3 5" xfId="5133"/>
    <cellStyle name="Calculation 4 2 3 2 2 3 5 2" xfId="12833"/>
    <cellStyle name="Calculation 4 2 3 2 2 3 5 2 2" xfId="34187"/>
    <cellStyle name="Calculation 4 2 3 2 2 3 5 3" xfId="20493"/>
    <cellStyle name="Calculation 4 2 3 2 2 3 5 3 2" xfId="41847"/>
    <cellStyle name="Calculation 4 2 3 2 2 3 6" xfId="8993"/>
    <cellStyle name="Calculation 4 2 3 2 2 3 6 2" xfId="30347"/>
    <cellStyle name="Calculation 4 2 3 2 2 3 7" xfId="16653"/>
    <cellStyle name="Calculation 4 2 3 2 2 3 7 2" xfId="38007"/>
    <cellStyle name="Calculation 4 2 3 2 2 3 8" xfId="24903"/>
    <cellStyle name="Calculation 4 2 3 2 2 4" xfId="1651"/>
    <cellStyle name="Calculation 4 2 3 2 2 4 2" xfId="5493"/>
    <cellStyle name="Calculation 4 2 3 2 2 4 2 2" xfId="13193"/>
    <cellStyle name="Calculation 4 2 3 2 2 4 2 2 2" xfId="34547"/>
    <cellStyle name="Calculation 4 2 3 2 2 4 2 3" xfId="20853"/>
    <cellStyle name="Calculation 4 2 3 2 2 4 2 3 2" xfId="42207"/>
    <cellStyle name="Calculation 4 2 3 2 2 4 3" xfId="9353"/>
    <cellStyle name="Calculation 4 2 3 2 2 4 3 2" xfId="30707"/>
    <cellStyle name="Calculation 4 2 3 2 2 4 4" xfId="17013"/>
    <cellStyle name="Calculation 4 2 3 2 2 4 4 2" xfId="38367"/>
    <cellStyle name="Calculation 4 2 3 2 2 4 5" xfId="25263"/>
    <cellStyle name="Calculation 4 2 3 2 2 5" xfId="2591"/>
    <cellStyle name="Calculation 4 2 3 2 2 5 2" xfId="6433"/>
    <cellStyle name="Calculation 4 2 3 2 2 5 2 2" xfId="14133"/>
    <cellStyle name="Calculation 4 2 3 2 2 5 2 2 2" xfId="35487"/>
    <cellStyle name="Calculation 4 2 3 2 2 5 2 3" xfId="21793"/>
    <cellStyle name="Calculation 4 2 3 2 2 5 2 3 2" xfId="43147"/>
    <cellStyle name="Calculation 4 2 3 2 2 5 3" xfId="10293"/>
    <cellStyle name="Calculation 4 2 3 2 2 5 3 2" xfId="31647"/>
    <cellStyle name="Calculation 4 2 3 2 2 5 4" xfId="17953"/>
    <cellStyle name="Calculation 4 2 3 2 2 5 4 2" xfId="39307"/>
    <cellStyle name="Calculation 4 2 3 2 2 5 5" xfId="26203"/>
    <cellStyle name="Calculation 4 2 3 2 2 6" xfId="3531"/>
    <cellStyle name="Calculation 4 2 3 2 2 6 2" xfId="7373"/>
    <cellStyle name="Calculation 4 2 3 2 2 6 2 2" xfId="15073"/>
    <cellStyle name="Calculation 4 2 3 2 2 6 2 2 2" xfId="36427"/>
    <cellStyle name="Calculation 4 2 3 2 2 6 2 3" xfId="22733"/>
    <cellStyle name="Calculation 4 2 3 2 2 6 2 3 2" xfId="44087"/>
    <cellStyle name="Calculation 4 2 3 2 2 6 3" xfId="11233"/>
    <cellStyle name="Calculation 4 2 3 2 2 6 3 2" xfId="32587"/>
    <cellStyle name="Calculation 4 2 3 2 2 6 4" xfId="18893"/>
    <cellStyle name="Calculation 4 2 3 2 2 6 4 2" xfId="40247"/>
    <cellStyle name="Calculation 4 2 3 2 2 6 5" xfId="27143"/>
    <cellStyle name="Calculation 4 2 3 2 2 7" xfId="4493"/>
    <cellStyle name="Calculation 4 2 3 2 2 7 2" xfId="12193"/>
    <cellStyle name="Calculation 4 2 3 2 2 7 2 2" xfId="33547"/>
    <cellStyle name="Calculation 4 2 3 2 2 7 3" xfId="19853"/>
    <cellStyle name="Calculation 4 2 3 2 2 7 3 2" xfId="41207"/>
    <cellStyle name="Calculation 4 2 3 2 2 8" xfId="8353"/>
    <cellStyle name="Calculation 4 2 3 2 2 8 2" xfId="29707"/>
    <cellStyle name="Calculation 4 2 3 2 2 9" xfId="16013"/>
    <cellStyle name="Calculation 4 2 3 2 2 9 2" xfId="37367"/>
    <cellStyle name="Calculation 4 2 3 2 3" xfId="831"/>
    <cellStyle name="Calculation 4 2 3 2 3 2" xfId="1831"/>
    <cellStyle name="Calculation 4 2 3 2 3 2 2" xfId="5673"/>
    <cellStyle name="Calculation 4 2 3 2 3 2 2 2" xfId="13373"/>
    <cellStyle name="Calculation 4 2 3 2 3 2 2 2 2" xfId="34727"/>
    <cellStyle name="Calculation 4 2 3 2 3 2 2 3" xfId="21033"/>
    <cellStyle name="Calculation 4 2 3 2 3 2 2 3 2" xfId="42387"/>
    <cellStyle name="Calculation 4 2 3 2 3 2 3" xfId="9533"/>
    <cellStyle name="Calculation 4 2 3 2 3 2 3 2" xfId="30887"/>
    <cellStyle name="Calculation 4 2 3 2 3 2 4" xfId="17193"/>
    <cellStyle name="Calculation 4 2 3 2 3 2 4 2" xfId="38547"/>
    <cellStyle name="Calculation 4 2 3 2 3 2 5" xfId="25443"/>
    <cellStyle name="Calculation 4 2 3 2 3 3" xfId="2771"/>
    <cellStyle name="Calculation 4 2 3 2 3 3 2" xfId="6613"/>
    <cellStyle name="Calculation 4 2 3 2 3 3 2 2" xfId="14313"/>
    <cellStyle name="Calculation 4 2 3 2 3 3 2 2 2" xfId="35667"/>
    <cellStyle name="Calculation 4 2 3 2 3 3 2 3" xfId="21973"/>
    <cellStyle name="Calculation 4 2 3 2 3 3 2 3 2" xfId="43327"/>
    <cellStyle name="Calculation 4 2 3 2 3 3 3" xfId="10473"/>
    <cellStyle name="Calculation 4 2 3 2 3 3 3 2" xfId="31827"/>
    <cellStyle name="Calculation 4 2 3 2 3 3 4" xfId="18133"/>
    <cellStyle name="Calculation 4 2 3 2 3 3 4 2" xfId="39487"/>
    <cellStyle name="Calculation 4 2 3 2 3 3 5" xfId="26383"/>
    <cellStyle name="Calculation 4 2 3 2 3 4" xfId="3711"/>
    <cellStyle name="Calculation 4 2 3 2 3 4 2" xfId="7553"/>
    <cellStyle name="Calculation 4 2 3 2 3 4 2 2" xfId="15253"/>
    <cellStyle name="Calculation 4 2 3 2 3 4 2 2 2" xfId="36607"/>
    <cellStyle name="Calculation 4 2 3 2 3 4 2 3" xfId="22913"/>
    <cellStyle name="Calculation 4 2 3 2 3 4 2 3 2" xfId="44267"/>
    <cellStyle name="Calculation 4 2 3 2 3 4 3" xfId="11413"/>
    <cellStyle name="Calculation 4 2 3 2 3 4 3 2" xfId="32767"/>
    <cellStyle name="Calculation 4 2 3 2 3 4 4" xfId="19073"/>
    <cellStyle name="Calculation 4 2 3 2 3 4 4 2" xfId="40427"/>
    <cellStyle name="Calculation 4 2 3 2 3 4 5" xfId="27323"/>
    <cellStyle name="Calculation 4 2 3 2 3 5" xfId="4673"/>
    <cellStyle name="Calculation 4 2 3 2 3 5 2" xfId="12373"/>
    <cellStyle name="Calculation 4 2 3 2 3 5 2 2" xfId="33727"/>
    <cellStyle name="Calculation 4 2 3 2 3 5 3" xfId="20033"/>
    <cellStyle name="Calculation 4 2 3 2 3 5 3 2" xfId="41387"/>
    <cellStyle name="Calculation 4 2 3 2 3 6" xfId="8533"/>
    <cellStyle name="Calculation 4 2 3 2 3 6 2" xfId="29887"/>
    <cellStyle name="Calculation 4 2 3 2 3 7" xfId="16193"/>
    <cellStyle name="Calculation 4 2 3 2 3 7 2" xfId="37547"/>
    <cellStyle name="Calculation 4 2 3 2 3 8" xfId="24443"/>
    <cellStyle name="Calculation 4 2 3 2 4" xfId="1131"/>
    <cellStyle name="Calculation 4 2 3 2 4 2" xfId="2131"/>
    <cellStyle name="Calculation 4 2 3 2 4 2 2" xfId="5973"/>
    <cellStyle name="Calculation 4 2 3 2 4 2 2 2" xfId="13673"/>
    <cellStyle name="Calculation 4 2 3 2 4 2 2 2 2" xfId="35027"/>
    <cellStyle name="Calculation 4 2 3 2 4 2 2 3" xfId="21333"/>
    <cellStyle name="Calculation 4 2 3 2 4 2 2 3 2" xfId="42687"/>
    <cellStyle name="Calculation 4 2 3 2 4 2 3" xfId="9833"/>
    <cellStyle name="Calculation 4 2 3 2 4 2 3 2" xfId="31187"/>
    <cellStyle name="Calculation 4 2 3 2 4 2 4" xfId="17493"/>
    <cellStyle name="Calculation 4 2 3 2 4 2 4 2" xfId="38847"/>
    <cellStyle name="Calculation 4 2 3 2 4 2 5" xfId="25743"/>
    <cellStyle name="Calculation 4 2 3 2 4 3" xfId="3071"/>
    <cellStyle name="Calculation 4 2 3 2 4 3 2" xfId="6913"/>
    <cellStyle name="Calculation 4 2 3 2 4 3 2 2" xfId="14613"/>
    <cellStyle name="Calculation 4 2 3 2 4 3 2 2 2" xfId="35967"/>
    <cellStyle name="Calculation 4 2 3 2 4 3 2 3" xfId="22273"/>
    <cellStyle name="Calculation 4 2 3 2 4 3 2 3 2" xfId="43627"/>
    <cellStyle name="Calculation 4 2 3 2 4 3 3" xfId="10773"/>
    <cellStyle name="Calculation 4 2 3 2 4 3 3 2" xfId="32127"/>
    <cellStyle name="Calculation 4 2 3 2 4 3 4" xfId="18433"/>
    <cellStyle name="Calculation 4 2 3 2 4 3 4 2" xfId="39787"/>
    <cellStyle name="Calculation 4 2 3 2 4 3 5" xfId="26683"/>
    <cellStyle name="Calculation 4 2 3 2 4 4" xfId="4011"/>
    <cellStyle name="Calculation 4 2 3 2 4 4 2" xfId="7853"/>
    <cellStyle name="Calculation 4 2 3 2 4 4 2 2" xfId="15553"/>
    <cellStyle name="Calculation 4 2 3 2 4 4 2 2 2" xfId="36907"/>
    <cellStyle name="Calculation 4 2 3 2 4 4 2 3" xfId="23213"/>
    <cellStyle name="Calculation 4 2 3 2 4 4 2 3 2" xfId="44567"/>
    <cellStyle name="Calculation 4 2 3 2 4 4 3" xfId="11713"/>
    <cellStyle name="Calculation 4 2 3 2 4 4 3 2" xfId="33067"/>
    <cellStyle name="Calculation 4 2 3 2 4 4 4" xfId="19373"/>
    <cellStyle name="Calculation 4 2 3 2 4 4 4 2" xfId="40727"/>
    <cellStyle name="Calculation 4 2 3 2 4 4 5" xfId="27623"/>
    <cellStyle name="Calculation 4 2 3 2 4 5" xfId="4973"/>
    <cellStyle name="Calculation 4 2 3 2 4 5 2" xfId="12673"/>
    <cellStyle name="Calculation 4 2 3 2 4 5 2 2" xfId="34027"/>
    <cellStyle name="Calculation 4 2 3 2 4 5 3" xfId="20333"/>
    <cellStyle name="Calculation 4 2 3 2 4 5 3 2" xfId="41687"/>
    <cellStyle name="Calculation 4 2 3 2 4 6" xfId="8833"/>
    <cellStyle name="Calculation 4 2 3 2 4 6 2" xfId="30187"/>
    <cellStyle name="Calculation 4 2 3 2 4 7" xfId="16493"/>
    <cellStyle name="Calculation 4 2 3 2 4 7 2" xfId="37847"/>
    <cellStyle name="Calculation 4 2 3 2 4 8" xfId="24743"/>
    <cellStyle name="Calculation 4 2 3 2 5" xfId="1491"/>
    <cellStyle name="Calculation 4 2 3 2 5 2" xfId="5333"/>
    <cellStyle name="Calculation 4 2 3 2 5 2 2" xfId="13033"/>
    <cellStyle name="Calculation 4 2 3 2 5 2 2 2" xfId="34387"/>
    <cellStyle name="Calculation 4 2 3 2 5 2 3" xfId="20693"/>
    <cellStyle name="Calculation 4 2 3 2 5 2 3 2" xfId="42047"/>
    <cellStyle name="Calculation 4 2 3 2 5 3" xfId="9193"/>
    <cellStyle name="Calculation 4 2 3 2 5 3 2" xfId="30547"/>
    <cellStyle name="Calculation 4 2 3 2 5 4" xfId="16853"/>
    <cellStyle name="Calculation 4 2 3 2 5 4 2" xfId="38207"/>
    <cellStyle name="Calculation 4 2 3 2 5 5" xfId="25103"/>
    <cellStyle name="Calculation 4 2 3 2 6" xfId="2431"/>
    <cellStyle name="Calculation 4 2 3 2 6 2" xfId="6273"/>
    <cellStyle name="Calculation 4 2 3 2 6 2 2" xfId="13973"/>
    <cellStyle name="Calculation 4 2 3 2 6 2 2 2" xfId="35327"/>
    <cellStyle name="Calculation 4 2 3 2 6 2 3" xfId="21633"/>
    <cellStyle name="Calculation 4 2 3 2 6 2 3 2" xfId="42987"/>
    <cellStyle name="Calculation 4 2 3 2 6 3" xfId="10133"/>
    <cellStyle name="Calculation 4 2 3 2 6 3 2" xfId="31487"/>
    <cellStyle name="Calculation 4 2 3 2 6 4" xfId="17793"/>
    <cellStyle name="Calculation 4 2 3 2 6 4 2" xfId="39147"/>
    <cellStyle name="Calculation 4 2 3 2 6 5" xfId="26043"/>
    <cellStyle name="Calculation 4 2 3 2 7" xfId="3371"/>
    <cellStyle name="Calculation 4 2 3 2 7 2" xfId="7213"/>
    <cellStyle name="Calculation 4 2 3 2 7 2 2" xfId="14913"/>
    <cellStyle name="Calculation 4 2 3 2 7 2 2 2" xfId="36267"/>
    <cellStyle name="Calculation 4 2 3 2 7 2 3" xfId="22573"/>
    <cellStyle name="Calculation 4 2 3 2 7 2 3 2" xfId="43927"/>
    <cellStyle name="Calculation 4 2 3 2 7 3" xfId="11073"/>
    <cellStyle name="Calculation 4 2 3 2 7 3 2" xfId="32427"/>
    <cellStyle name="Calculation 4 2 3 2 7 4" xfId="18733"/>
    <cellStyle name="Calculation 4 2 3 2 7 4 2" xfId="40087"/>
    <cellStyle name="Calculation 4 2 3 2 7 5" xfId="26983"/>
    <cellStyle name="Calculation 4 2 3 2 8" xfId="4333"/>
    <cellStyle name="Calculation 4 2 3 2 8 2" xfId="12033"/>
    <cellStyle name="Calculation 4 2 3 2 8 2 2" xfId="33387"/>
    <cellStyle name="Calculation 4 2 3 2 8 3" xfId="19693"/>
    <cellStyle name="Calculation 4 2 3 2 8 3 2" xfId="41047"/>
    <cellStyle name="Calculation 4 2 3 2 9" xfId="8193"/>
    <cellStyle name="Calculation 4 2 3 2 9 2" xfId="29547"/>
    <cellStyle name="Calculation 4 2 3 3" xfId="565"/>
    <cellStyle name="Calculation 4 2 3 3 10" xfId="24183"/>
    <cellStyle name="Calculation 4 2 3 3 2" xfId="911"/>
    <cellStyle name="Calculation 4 2 3 3 2 2" xfId="1911"/>
    <cellStyle name="Calculation 4 2 3 3 2 2 2" xfId="5753"/>
    <cellStyle name="Calculation 4 2 3 3 2 2 2 2" xfId="13453"/>
    <cellStyle name="Calculation 4 2 3 3 2 2 2 2 2" xfId="34807"/>
    <cellStyle name="Calculation 4 2 3 3 2 2 2 3" xfId="21113"/>
    <cellStyle name="Calculation 4 2 3 3 2 2 2 3 2" xfId="42467"/>
    <cellStyle name="Calculation 4 2 3 3 2 2 3" xfId="9613"/>
    <cellStyle name="Calculation 4 2 3 3 2 2 3 2" xfId="30967"/>
    <cellStyle name="Calculation 4 2 3 3 2 2 4" xfId="17273"/>
    <cellStyle name="Calculation 4 2 3 3 2 2 4 2" xfId="38627"/>
    <cellStyle name="Calculation 4 2 3 3 2 2 5" xfId="25523"/>
    <cellStyle name="Calculation 4 2 3 3 2 3" xfId="2851"/>
    <cellStyle name="Calculation 4 2 3 3 2 3 2" xfId="6693"/>
    <cellStyle name="Calculation 4 2 3 3 2 3 2 2" xfId="14393"/>
    <cellStyle name="Calculation 4 2 3 3 2 3 2 2 2" xfId="35747"/>
    <cellStyle name="Calculation 4 2 3 3 2 3 2 3" xfId="22053"/>
    <cellStyle name="Calculation 4 2 3 3 2 3 2 3 2" xfId="43407"/>
    <cellStyle name="Calculation 4 2 3 3 2 3 3" xfId="10553"/>
    <cellStyle name="Calculation 4 2 3 3 2 3 3 2" xfId="31907"/>
    <cellStyle name="Calculation 4 2 3 3 2 3 4" xfId="18213"/>
    <cellStyle name="Calculation 4 2 3 3 2 3 4 2" xfId="39567"/>
    <cellStyle name="Calculation 4 2 3 3 2 3 5" xfId="26463"/>
    <cellStyle name="Calculation 4 2 3 3 2 4" xfId="3791"/>
    <cellStyle name="Calculation 4 2 3 3 2 4 2" xfId="7633"/>
    <cellStyle name="Calculation 4 2 3 3 2 4 2 2" xfId="15333"/>
    <cellStyle name="Calculation 4 2 3 3 2 4 2 2 2" xfId="36687"/>
    <cellStyle name="Calculation 4 2 3 3 2 4 2 3" xfId="22993"/>
    <cellStyle name="Calculation 4 2 3 3 2 4 2 3 2" xfId="44347"/>
    <cellStyle name="Calculation 4 2 3 3 2 4 3" xfId="11493"/>
    <cellStyle name="Calculation 4 2 3 3 2 4 3 2" xfId="32847"/>
    <cellStyle name="Calculation 4 2 3 3 2 4 4" xfId="19153"/>
    <cellStyle name="Calculation 4 2 3 3 2 4 4 2" xfId="40507"/>
    <cellStyle name="Calculation 4 2 3 3 2 4 5" xfId="27403"/>
    <cellStyle name="Calculation 4 2 3 3 2 5" xfId="4753"/>
    <cellStyle name="Calculation 4 2 3 3 2 5 2" xfId="12453"/>
    <cellStyle name="Calculation 4 2 3 3 2 5 2 2" xfId="33807"/>
    <cellStyle name="Calculation 4 2 3 3 2 5 3" xfId="20113"/>
    <cellStyle name="Calculation 4 2 3 3 2 5 3 2" xfId="41467"/>
    <cellStyle name="Calculation 4 2 3 3 2 6" xfId="8613"/>
    <cellStyle name="Calculation 4 2 3 3 2 6 2" xfId="29967"/>
    <cellStyle name="Calculation 4 2 3 3 2 7" xfId="16273"/>
    <cellStyle name="Calculation 4 2 3 3 2 7 2" xfId="37627"/>
    <cellStyle name="Calculation 4 2 3 3 2 8" xfId="24523"/>
    <cellStyle name="Calculation 4 2 3 3 3" xfId="1211"/>
    <cellStyle name="Calculation 4 2 3 3 3 2" xfId="2211"/>
    <cellStyle name="Calculation 4 2 3 3 3 2 2" xfId="6053"/>
    <cellStyle name="Calculation 4 2 3 3 3 2 2 2" xfId="13753"/>
    <cellStyle name="Calculation 4 2 3 3 3 2 2 2 2" xfId="35107"/>
    <cellStyle name="Calculation 4 2 3 3 3 2 2 3" xfId="21413"/>
    <cellStyle name="Calculation 4 2 3 3 3 2 2 3 2" xfId="42767"/>
    <cellStyle name="Calculation 4 2 3 3 3 2 3" xfId="9913"/>
    <cellStyle name="Calculation 4 2 3 3 3 2 3 2" xfId="31267"/>
    <cellStyle name="Calculation 4 2 3 3 3 2 4" xfId="17573"/>
    <cellStyle name="Calculation 4 2 3 3 3 2 4 2" xfId="38927"/>
    <cellStyle name="Calculation 4 2 3 3 3 2 5" xfId="25823"/>
    <cellStyle name="Calculation 4 2 3 3 3 3" xfId="3151"/>
    <cellStyle name="Calculation 4 2 3 3 3 3 2" xfId="6993"/>
    <cellStyle name="Calculation 4 2 3 3 3 3 2 2" xfId="14693"/>
    <cellStyle name="Calculation 4 2 3 3 3 3 2 2 2" xfId="36047"/>
    <cellStyle name="Calculation 4 2 3 3 3 3 2 3" xfId="22353"/>
    <cellStyle name="Calculation 4 2 3 3 3 3 2 3 2" xfId="43707"/>
    <cellStyle name="Calculation 4 2 3 3 3 3 3" xfId="10853"/>
    <cellStyle name="Calculation 4 2 3 3 3 3 3 2" xfId="32207"/>
    <cellStyle name="Calculation 4 2 3 3 3 3 4" xfId="18513"/>
    <cellStyle name="Calculation 4 2 3 3 3 3 4 2" xfId="39867"/>
    <cellStyle name="Calculation 4 2 3 3 3 3 5" xfId="26763"/>
    <cellStyle name="Calculation 4 2 3 3 3 4" xfId="4091"/>
    <cellStyle name="Calculation 4 2 3 3 3 4 2" xfId="7933"/>
    <cellStyle name="Calculation 4 2 3 3 3 4 2 2" xfId="15633"/>
    <cellStyle name="Calculation 4 2 3 3 3 4 2 2 2" xfId="36987"/>
    <cellStyle name="Calculation 4 2 3 3 3 4 2 3" xfId="23293"/>
    <cellStyle name="Calculation 4 2 3 3 3 4 2 3 2" xfId="44647"/>
    <cellStyle name="Calculation 4 2 3 3 3 4 3" xfId="11793"/>
    <cellStyle name="Calculation 4 2 3 3 3 4 3 2" xfId="33147"/>
    <cellStyle name="Calculation 4 2 3 3 3 4 4" xfId="19453"/>
    <cellStyle name="Calculation 4 2 3 3 3 4 4 2" xfId="40807"/>
    <cellStyle name="Calculation 4 2 3 3 3 4 5" xfId="27703"/>
    <cellStyle name="Calculation 4 2 3 3 3 5" xfId="5053"/>
    <cellStyle name="Calculation 4 2 3 3 3 5 2" xfId="12753"/>
    <cellStyle name="Calculation 4 2 3 3 3 5 2 2" xfId="34107"/>
    <cellStyle name="Calculation 4 2 3 3 3 5 3" xfId="20413"/>
    <cellStyle name="Calculation 4 2 3 3 3 5 3 2" xfId="41767"/>
    <cellStyle name="Calculation 4 2 3 3 3 6" xfId="8913"/>
    <cellStyle name="Calculation 4 2 3 3 3 6 2" xfId="30267"/>
    <cellStyle name="Calculation 4 2 3 3 3 7" xfId="16573"/>
    <cellStyle name="Calculation 4 2 3 3 3 7 2" xfId="37927"/>
    <cellStyle name="Calculation 4 2 3 3 3 8" xfId="24823"/>
    <cellStyle name="Calculation 4 2 3 3 4" xfId="1571"/>
    <cellStyle name="Calculation 4 2 3 3 4 2" xfId="5413"/>
    <cellStyle name="Calculation 4 2 3 3 4 2 2" xfId="13113"/>
    <cellStyle name="Calculation 4 2 3 3 4 2 2 2" xfId="34467"/>
    <cellStyle name="Calculation 4 2 3 3 4 2 3" xfId="20773"/>
    <cellStyle name="Calculation 4 2 3 3 4 2 3 2" xfId="42127"/>
    <cellStyle name="Calculation 4 2 3 3 4 3" xfId="9273"/>
    <cellStyle name="Calculation 4 2 3 3 4 3 2" xfId="30627"/>
    <cellStyle name="Calculation 4 2 3 3 4 4" xfId="16933"/>
    <cellStyle name="Calculation 4 2 3 3 4 4 2" xfId="38287"/>
    <cellStyle name="Calculation 4 2 3 3 4 5" xfId="25183"/>
    <cellStyle name="Calculation 4 2 3 3 5" xfId="2511"/>
    <cellStyle name="Calculation 4 2 3 3 5 2" xfId="6353"/>
    <cellStyle name="Calculation 4 2 3 3 5 2 2" xfId="14053"/>
    <cellStyle name="Calculation 4 2 3 3 5 2 2 2" xfId="35407"/>
    <cellStyle name="Calculation 4 2 3 3 5 2 3" xfId="21713"/>
    <cellStyle name="Calculation 4 2 3 3 5 2 3 2" xfId="43067"/>
    <cellStyle name="Calculation 4 2 3 3 5 3" xfId="10213"/>
    <cellStyle name="Calculation 4 2 3 3 5 3 2" xfId="31567"/>
    <cellStyle name="Calculation 4 2 3 3 5 4" xfId="17873"/>
    <cellStyle name="Calculation 4 2 3 3 5 4 2" xfId="39227"/>
    <cellStyle name="Calculation 4 2 3 3 5 5" xfId="26123"/>
    <cellStyle name="Calculation 4 2 3 3 6" xfId="3451"/>
    <cellStyle name="Calculation 4 2 3 3 6 2" xfId="7293"/>
    <cellStyle name="Calculation 4 2 3 3 6 2 2" xfId="14993"/>
    <cellStyle name="Calculation 4 2 3 3 6 2 2 2" xfId="36347"/>
    <cellStyle name="Calculation 4 2 3 3 6 2 3" xfId="22653"/>
    <cellStyle name="Calculation 4 2 3 3 6 2 3 2" xfId="44007"/>
    <cellStyle name="Calculation 4 2 3 3 6 3" xfId="11153"/>
    <cellStyle name="Calculation 4 2 3 3 6 3 2" xfId="32507"/>
    <cellStyle name="Calculation 4 2 3 3 6 4" xfId="18813"/>
    <cellStyle name="Calculation 4 2 3 3 6 4 2" xfId="40167"/>
    <cellStyle name="Calculation 4 2 3 3 6 5" xfId="27063"/>
    <cellStyle name="Calculation 4 2 3 3 7" xfId="4413"/>
    <cellStyle name="Calculation 4 2 3 3 7 2" xfId="12113"/>
    <cellStyle name="Calculation 4 2 3 3 7 2 2" xfId="33467"/>
    <cellStyle name="Calculation 4 2 3 3 7 3" xfId="19773"/>
    <cellStyle name="Calculation 4 2 3 3 7 3 2" xfId="41127"/>
    <cellStyle name="Calculation 4 2 3 3 8" xfId="8273"/>
    <cellStyle name="Calculation 4 2 3 3 8 2" xfId="29627"/>
    <cellStyle name="Calculation 4 2 3 3 9" xfId="15933"/>
    <cellStyle name="Calculation 4 2 3 3 9 2" xfId="37287"/>
    <cellStyle name="Calculation 4 2 3 4" xfId="751"/>
    <cellStyle name="Calculation 4 2 3 4 2" xfId="1751"/>
    <cellStyle name="Calculation 4 2 3 4 2 2" xfId="5593"/>
    <cellStyle name="Calculation 4 2 3 4 2 2 2" xfId="13293"/>
    <cellStyle name="Calculation 4 2 3 4 2 2 2 2" xfId="34647"/>
    <cellStyle name="Calculation 4 2 3 4 2 2 3" xfId="20953"/>
    <cellStyle name="Calculation 4 2 3 4 2 2 3 2" xfId="42307"/>
    <cellStyle name="Calculation 4 2 3 4 2 3" xfId="9453"/>
    <cellStyle name="Calculation 4 2 3 4 2 3 2" xfId="30807"/>
    <cellStyle name="Calculation 4 2 3 4 2 4" xfId="17113"/>
    <cellStyle name="Calculation 4 2 3 4 2 4 2" xfId="38467"/>
    <cellStyle name="Calculation 4 2 3 4 2 5" xfId="25363"/>
    <cellStyle name="Calculation 4 2 3 4 3" xfId="2691"/>
    <cellStyle name="Calculation 4 2 3 4 3 2" xfId="6533"/>
    <cellStyle name="Calculation 4 2 3 4 3 2 2" xfId="14233"/>
    <cellStyle name="Calculation 4 2 3 4 3 2 2 2" xfId="35587"/>
    <cellStyle name="Calculation 4 2 3 4 3 2 3" xfId="21893"/>
    <cellStyle name="Calculation 4 2 3 4 3 2 3 2" xfId="43247"/>
    <cellStyle name="Calculation 4 2 3 4 3 3" xfId="10393"/>
    <cellStyle name="Calculation 4 2 3 4 3 3 2" xfId="31747"/>
    <cellStyle name="Calculation 4 2 3 4 3 4" xfId="18053"/>
    <cellStyle name="Calculation 4 2 3 4 3 4 2" xfId="39407"/>
    <cellStyle name="Calculation 4 2 3 4 3 5" xfId="26303"/>
    <cellStyle name="Calculation 4 2 3 4 4" xfId="3631"/>
    <cellStyle name="Calculation 4 2 3 4 4 2" xfId="7473"/>
    <cellStyle name="Calculation 4 2 3 4 4 2 2" xfId="15173"/>
    <cellStyle name="Calculation 4 2 3 4 4 2 2 2" xfId="36527"/>
    <cellStyle name="Calculation 4 2 3 4 4 2 3" xfId="22833"/>
    <cellStyle name="Calculation 4 2 3 4 4 2 3 2" xfId="44187"/>
    <cellStyle name="Calculation 4 2 3 4 4 3" xfId="11333"/>
    <cellStyle name="Calculation 4 2 3 4 4 3 2" xfId="32687"/>
    <cellStyle name="Calculation 4 2 3 4 4 4" xfId="18993"/>
    <cellStyle name="Calculation 4 2 3 4 4 4 2" xfId="40347"/>
    <cellStyle name="Calculation 4 2 3 4 4 5" xfId="27243"/>
    <cellStyle name="Calculation 4 2 3 4 5" xfId="4593"/>
    <cellStyle name="Calculation 4 2 3 4 5 2" xfId="12293"/>
    <cellStyle name="Calculation 4 2 3 4 5 2 2" xfId="33647"/>
    <cellStyle name="Calculation 4 2 3 4 5 3" xfId="19953"/>
    <cellStyle name="Calculation 4 2 3 4 5 3 2" xfId="41307"/>
    <cellStyle name="Calculation 4 2 3 4 6" xfId="8453"/>
    <cellStyle name="Calculation 4 2 3 4 6 2" xfId="29807"/>
    <cellStyle name="Calculation 4 2 3 4 7" xfId="16113"/>
    <cellStyle name="Calculation 4 2 3 4 7 2" xfId="37467"/>
    <cellStyle name="Calculation 4 2 3 4 8" xfId="24363"/>
    <cellStyle name="Calculation 4 2 3 5" xfId="1051"/>
    <cellStyle name="Calculation 4 2 3 5 2" xfId="2051"/>
    <cellStyle name="Calculation 4 2 3 5 2 2" xfId="5893"/>
    <cellStyle name="Calculation 4 2 3 5 2 2 2" xfId="13593"/>
    <cellStyle name="Calculation 4 2 3 5 2 2 2 2" xfId="34947"/>
    <cellStyle name="Calculation 4 2 3 5 2 2 3" xfId="21253"/>
    <cellStyle name="Calculation 4 2 3 5 2 2 3 2" xfId="42607"/>
    <cellStyle name="Calculation 4 2 3 5 2 3" xfId="9753"/>
    <cellStyle name="Calculation 4 2 3 5 2 3 2" xfId="31107"/>
    <cellStyle name="Calculation 4 2 3 5 2 4" xfId="17413"/>
    <cellStyle name="Calculation 4 2 3 5 2 4 2" xfId="38767"/>
    <cellStyle name="Calculation 4 2 3 5 2 5" xfId="25663"/>
    <cellStyle name="Calculation 4 2 3 5 3" xfId="2991"/>
    <cellStyle name="Calculation 4 2 3 5 3 2" xfId="6833"/>
    <cellStyle name="Calculation 4 2 3 5 3 2 2" xfId="14533"/>
    <cellStyle name="Calculation 4 2 3 5 3 2 2 2" xfId="35887"/>
    <cellStyle name="Calculation 4 2 3 5 3 2 3" xfId="22193"/>
    <cellStyle name="Calculation 4 2 3 5 3 2 3 2" xfId="43547"/>
    <cellStyle name="Calculation 4 2 3 5 3 3" xfId="10693"/>
    <cellStyle name="Calculation 4 2 3 5 3 3 2" xfId="32047"/>
    <cellStyle name="Calculation 4 2 3 5 3 4" xfId="18353"/>
    <cellStyle name="Calculation 4 2 3 5 3 4 2" xfId="39707"/>
    <cellStyle name="Calculation 4 2 3 5 3 5" xfId="26603"/>
    <cellStyle name="Calculation 4 2 3 5 4" xfId="3931"/>
    <cellStyle name="Calculation 4 2 3 5 4 2" xfId="7773"/>
    <cellStyle name="Calculation 4 2 3 5 4 2 2" xfId="15473"/>
    <cellStyle name="Calculation 4 2 3 5 4 2 2 2" xfId="36827"/>
    <cellStyle name="Calculation 4 2 3 5 4 2 3" xfId="23133"/>
    <cellStyle name="Calculation 4 2 3 5 4 2 3 2" xfId="44487"/>
    <cellStyle name="Calculation 4 2 3 5 4 3" xfId="11633"/>
    <cellStyle name="Calculation 4 2 3 5 4 3 2" xfId="32987"/>
    <cellStyle name="Calculation 4 2 3 5 4 4" xfId="19293"/>
    <cellStyle name="Calculation 4 2 3 5 4 4 2" xfId="40647"/>
    <cellStyle name="Calculation 4 2 3 5 4 5" xfId="27543"/>
    <cellStyle name="Calculation 4 2 3 5 5" xfId="4893"/>
    <cellStyle name="Calculation 4 2 3 5 5 2" xfId="12593"/>
    <cellStyle name="Calculation 4 2 3 5 5 2 2" xfId="33947"/>
    <cellStyle name="Calculation 4 2 3 5 5 3" xfId="20253"/>
    <cellStyle name="Calculation 4 2 3 5 5 3 2" xfId="41607"/>
    <cellStyle name="Calculation 4 2 3 5 6" xfId="8753"/>
    <cellStyle name="Calculation 4 2 3 5 6 2" xfId="30107"/>
    <cellStyle name="Calculation 4 2 3 5 7" xfId="16413"/>
    <cellStyle name="Calculation 4 2 3 5 7 2" xfId="37767"/>
    <cellStyle name="Calculation 4 2 3 5 8" xfId="24663"/>
    <cellStyle name="Calculation 4 2 3 6" xfId="1411"/>
    <cellStyle name="Calculation 4 2 3 6 2" xfId="5253"/>
    <cellStyle name="Calculation 4 2 3 6 2 2" xfId="12953"/>
    <cellStyle name="Calculation 4 2 3 6 2 2 2" xfId="34307"/>
    <cellStyle name="Calculation 4 2 3 6 2 3" xfId="20613"/>
    <cellStyle name="Calculation 4 2 3 6 2 3 2" xfId="41967"/>
    <cellStyle name="Calculation 4 2 3 6 3" xfId="9113"/>
    <cellStyle name="Calculation 4 2 3 6 3 2" xfId="30467"/>
    <cellStyle name="Calculation 4 2 3 6 4" xfId="16773"/>
    <cellStyle name="Calculation 4 2 3 6 4 2" xfId="38127"/>
    <cellStyle name="Calculation 4 2 3 6 5" xfId="25023"/>
    <cellStyle name="Calculation 4 2 3 7" xfId="2351"/>
    <cellStyle name="Calculation 4 2 3 7 2" xfId="6193"/>
    <cellStyle name="Calculation 4 2 3 7 2 2" xfId="13893"/>
    <cellStyle name="Calculation 4 2 3 7 2 2 2" xfId="35247"/>
    <cellStyle name="Calculation 4 2 3 7 2 3" xfId="21553"/>
    <cellStyle name="Calculation 4 2 3 7 2 3 2" xfId="42907"/>
    <cellStyle name="Calculation 4 2 3 7 3" xfId="10053"/>
    <cellStyle name="Calculation 4 2 3 7 3 2" xfId="31407"/>
    <cellStyle name="Calculation 4 2 3 7 4" xfId="17713"/>
    <cellStyle name="Calculation 4 2 3 7 4 2" xfId="39067"/>
    <cellStyle name="Calculation 4 2 3 7 5" xfId="25963"/>
    <cellStyle name="Calculation 4 2 3 8" xfId="3291"/>
    <cellStyle name="Calculation 4 2 3 8 2" xfId="7133"/>
    <cellStyle name="Calculation 4 2 3 8 2 2" xfId="14833"/>
    <cellStyle name="Calculation 4 2 3 8 2 2 2" xfId="36187"/>
    <cellStyle name="Calculation 4 2 3 8 2 3" xfId="22493"/>
    <cellStyle name="Calculation 4 2 3 8 2 3 2" xfId="43847"/>
    <cellStyle name="Calculation 4 2 3 8 3" xfId="10993"/>
    <cellStyle name="Calculation 4 2 3 8 3 2" xfId="32347"/>
    <cellStyle name="Calculation 4 2 3 8 4" xfId="18653"/>
    <cellStyle name="Calculation 4 2 3 8 4 2" xfId="40007"/>
    <cellStyle name="Calculation 4 2 3 8 5" xfId="26903"/>
    <cellStyle name="Calculation 4 2 3 9" xfId="4253"/>
    <cellStyle name="Calculation 4 2 3 9 2" xfId="11953"/>
    <cellStyle name="Calculation 4 2 3 9 2 2" xfId="33307"/>
    <cellStyle name="Calculation 4 2 3 9 3" xfId="19613"/>
    <cellStyle name="Calculation 4 2 3 9 3 2" xfId="40967"/>
    <cellStyle name="Calculation 4 2 3 9 4" xfId="27863"/>
    <cellStyle name="Calculation 4 2 4" xfId="439"/>
    <cellStyle name="Calculation 4 2 4 10" xfId="15813"/>
    <cellStyle name="Calculation 4 2 4 10 2" xfId="37167"/>
    <cellStyle name="Calculation 4 2 4 11" xfId="24063"/>
    <cellStyle name="Calculation 4 2 4 2" xfId="607"/>
    <cellStyle name="Calculation 4 2 4 2 10" xfId="24223"/>
    <cellStyle name="Calculation 4 2 4 2 2" xfId="951"/>
    <cellStyle name="Calculation 4 2 4 2 2 2" xfId="1951"/>
    <cellStyle name="Calculation 4 2 4 2 2 2 2" xfId="5793"/>
    <cellStyle name="Calculation 4 2 4 2 2 2 2 2" xfId="13493"/>
    <cellStyle name="Calculation 4 2 4 2 2 2 2 2 2" xfId="34847"/>
    <cellStyle name="Calculation 4 2 4 2 2 2 2 3" xfId="21153"/>
    <cellStyle name="Calculation 4 2 4 2 2 2 2 3 2" xfId="42507"/>
    <cellStyle name="Calculation 4 2 4 2 2 2 3" xfId="9653"/>
    <cellStyle name="Calculation 4 2 4 2 2 2 3 2" xfId="31007"/>
    <cellStyle name="Calculation 4 2 4 2 2 2 4" xfId="17313"/>
    <cellStyle name="Calculation 4 2 4 2 2 2 4 2" xfId="38667"/>
    <cellStyle name="Calculation 4 2 4 2 2 2 5" xfId="25563"/>
    <cellStyle name="Calculation 4 2 4 2 2 3" xfId="2891"/>
    <cellStyle name="Calculation 4 2 4 2 2 3 2" xfId="6733"/>
    <cellStyle name="Calculation 4 2 4 2 2 3 2 2" xfId="14433"/>
    <cellStyle name="Calculation 4 2 4 2 2 3 2 2 2" xfId="35787"/>
    <cellStyle name="Calculation 4 2 4 2 2 3 2 3" xfId="22093"/>
    <cellStyle name="Calculation 4 2 4 2 2 3 2 3 2" xfId="43447"/>
    <cellStyle name="Calculation 4 2 4 2 2 3 3" xfId="10593"/>
    <cellStyle name="Calculation 4 2 4 2 2 3 3 2" xfId="31947"/>
    <cellStyle name="Calculation 4 2 4 2 2 3 4" xfId="18253"/>
    <cellStyle name="Calculation 4 2 4 2 2 3 4 2" xfId="39607"/>
    <cellStyle name="Calculation 4 2 4 2 2 3 5" xfId="26503"/>
    <cellStyle name="Calculation 4 2 4 2 2 4" xfId="3831"/>
    <cellStyle name="Calculation 4 2 4 2 2 4 2" xfId="7673"/>
    <cellStyle name="Calculation 4 2 4 2 2 4 2 2" xfId="15373"/>
    <cellStyle name="Calculation 4 2 4 2 2 4 2 2 2" xfId="36727"/>
    <cellStyle name="Calculation 4 2 4 2 2 4 2 3" xfId="23033"/>
    <cellStyle name="Calculation 4 2 4 2 2 4 2 3 2" xfId="44387"/>
    <cellStyle name="Calculation 4 2 4 2 2 4 3" xfId="11533"/>
    <cellStyle name="Calculation 4 2 4 2 2 4 3 2" xfId="32887"/>
    <cellStyle name="Calculation 4 2 4 2 2 4 4" xfId="19193"/>
    <cellStyle name="Calculation 4 2 4 2 2 4 4 2" xfId="40547"/>
    <cellStyle name="Calculation 4 2 4 2 2 4 5" xfId="27443"/>
    <cellStyle name="Calculation 4 2 4 2 2 5" xfId="4793"/>
    <cellStyle name="Calculation 4 2 4 2 2 5 2" xfId="12493"/>
    <cellStyle name="Calculation 4 2 4 2 2 5 2 2" xfId="33847"/>
    <cellStyle name="Calculation 4 2 4 2 2 5 3" xfId="20153"/>
    <cellStyle name="Calculation 4 2 4 2 2 5 3 2" xfId="41507"/>
    <cellStyle name="Calculation 4 2 4 2 2 6" xfId="8653"/>
    <cellStyle name="Calculation 4 2 4 2 2 6 2" xfId="30007"/>
    <cellStyle name="Calculation 4 2 4 2 2 7" xfId="16313"/>
    <cellStyle name="Calculation 4 2 4 2 2 7 2" xfId="37667"/>
    <cellStyle name="Calculation 4 2 4 2 2 8" xfId="24563"/>
    <cellStyle name="Calculation 4 2 4 2 3" xfId="1251"/>
    <cellStyle name="Calculation 4 2 4 2 3 2" xfId="2251"/>
    <cellStyle name="Calculation 4 2 4 2 3 2 2" xfId="6093"/>
    <cellStyle name="Calculation 4 2 4 2 3 2 2 2" xfId="13793"/>
    <cellStyle name="Calculation 4 2 4 2 3 2 2 2 2" xfId="35147"/>
    <cellStyle name="Calculation 4 2 4 2 3 2 2 3" xfId="21453"/>
    <cellStyle name="Calculation 4 2 4 2 3 2 2 3 2" xfId="42807"/>
    <cellStyle name="Calculation 4 2 4 2 3 2 3" xfId="9953"/>
    <cellStyle name="Calculation 4 2 4 2 3 2 3 2" xfId="31307"/>
    <cellStyle name="Calculation 4 2 4 2 3 2 4" xfId="17613"/>
    <cellStyle name="Calculation 4 2 4 2 3 2 4 2" xfId="38967"/>
    <cellStyle name="Calculation 4 2 4 2 3 2 5" xfId="25863"/>
    <cellStyle name="Calculation 4 2 4 2 3 3" xfId="3191"/>
    <cellStyle name="Calculation 4 2 4 2 3 3 2" xfId="7033"/>
    <cellStyle name="Calculation 4 2 4 2 3 3 2 2" xfId="14733"/>
    <cellStyle name="Calculation 4 2 4 2 3 3 2 2 2" xfId="36087"/>
    <cellStyle name="Calculation 4 2 4 2 3 3 2 3" xfId="22393"/>
    <cellStyle name="Calculation 4 2 4 2 3 3 2 3 2" xfId="43747"/>
    <cellStyle name="Calculation 4 2 4 2 3 3 3" xfId="10893"/>
    <cellStyle name="Calculation 4 2 4 2 3 3 3 2" xfId="32247"/>
    <cellStyle name="Calculation 4 2 4 2 3 3 4" xfId="18553"/>
    <cellStyle name="Calculation 4 2 4 2 3 3 4 2" xfId="39907"/>
    <cellStyle name="Calculation 4 2 4 2 3 3 5" xfId="26803"/>
    <cellStyle name="Calculation 4 2 4 2 3 4" xfId="4131"/>
    <cellStyle name="Calculation 4 2 4 2 3 4 2" xfId="7973"/>
    <cellStyle name="Calculation 4 2 4 2 3 4 2 2" xfId="15673"/>
    <cellStyle name="Calculation 4 2 4 2 3 4 2 2 2" xfId="37027"/>
    <cellStyle name="Calculation 4 2 4 2 3 4 2 3" xfId="23333"/>
    <cellStyle name="Calculation 4 2 4 2 3 4 2 3 2" xfId="44687"/>
    <cellStyle name="Calculation 4 2 4 2 3 4 3" xfId="11833"/>
    <cellStyle name="Calculation 4 2 4 2 3 4 3 2" xfId="33187"/>
    <cellStyle name="Calculation 4 2 4 2 3 4 4" xfId="19493"/>
    <cellStyle name="Calculation 4 2 4 2 3 4 4 2" xfId="40847"/>
    <cellStyle name="Calculation 4 2 4 2 3 4 5" xfId="27743"/>
    <cellStyle name="Calculation 4 2 4 2 3 5" xfId="5093"/>
    <cellStyle name="Calculation 4 2 4 2 3 5 2" xfId="12793"/>
    <cellStyle name="Calculation 4 2 4 2 3 5 2 2" xfId="34147"/>
    <cellStyle name="Calculation 4 2 4 2 3 5 3" xfId="20453"/>
    <cellStyle name="Calculation 4 2 4 2 3 5 3 2" xfId="41807"/>
    <cellStyle name="Calculation 4 2 4 2 3 6" xfId="8953"/>
    <cellStyle name="Calculation 4 2 4 2 3 6 2" xfId="30307"/>
    <cellStyle name="Calculation 4 2 4 2 3 7" xfId="16613"/>
    <cellStyle name="Calculation 4 2 4 2 3 7 2" xfId="37967"/>
    <cellStyle name="Calculation 4 2 4 2 3 8" xfId="24863"/>
    <cellStyle name="Calculation 4 2 4 2 4" xfId="1611"/>
    <cellStyle name="Calculation 4 2 4 2 4 2" xfId="5453"/>
    <cellStyle name="Calculation 4 2 4 2 4 2 2" xfId="13153"/>
    <cellStyle name="Calculation 4 2 4 2 4 2 2 2" xfId="34507"/>
    <cellStyle name="Calculation 4 2 4 2 4 2 3" xfId="20813"/>
    <cellStyle name="Calculation 4 2 4 2 4 2 3 2" xfId="42167"/>
    <cellStyle name="Calculation 4 2 4 2 4 3" xfId="9313"/>
    <cellStyle name="Calculation 4 2 4 2 4 3 2" xfId="30667"/>
    <cellStyle name="Calculation 4 2 4 2 4 4" xfId="16973"/>
    <cellStyle name="Calculation 4 2 4 2 4 4 2" xfId="38327"/>
    <cellStyle name="Calculation 4 2 4 2 4 5" xfId="25223"/>
    <cellStyle name="Calculation 4 2 4 2 5" xfId="2551"/>
    <cellStyle name="Calculation 4 2 4 2 5 2" xfId="6393"/>
    <cellStyle name="Calculation 4 2 4 2 5 2 2" xfId="14093"/>
    <cellStyle name="Calculation 4 2 4 2 5 2 2 2" xfId="35447"/>
    <cellStyle name="Calculation 4 2 4 2 5 2 3" xfId="21753"/>
    <cellStyle name="Calculation 4 2 4 2 5 2 3 2" xfId="43107"/>
    <cellStyle name="Calculation 4 2 4 2 5 3" xfId="10253"/>
    <cellStyle name="Calculation 4 2 4 2 5 3 2" xfId="31607"/>
    <cellStyle name="Calculation 4 2 4 2 5 4" xfId="17913"/>
    <cellStyle name="Calculation 4 2 4 2 5 4 2" xfId="39267"/>
    <cellStyle name="Calculation 4 2 4 2 5 5" xfId="26163"/>
    <cellStyle name="Calculation 4 2 4 2 6" xfId="3491"/>
    <cellStyle name="Calculation 4 2 4 2 6 2" xfId="7333"/>
    <cellStyle name="Calculation 4 2 4 2 6 2 2" xfId="15033"/>
    <cellStyle name="Calculation 4 2 4 2 6 2 2 2" xfId="36387"/>
    <cellStyle name="Calculation 4 2 4 2 6 2 3" xfId="22693"/>
    <cellStyle name="Calculation 4 2 4 2 6 2 3 2" xfId="44047"/>
    <cellStyle name="Calculation 4 2 4 2 6 3" xfId="11193"/>
    <cellStyle name="Calculation 4 2 4 2 6 3 2" xfId="32547"/>
    <cellStyle name="Calculation 4 2 4 2 6 4" xfId="18853"/>
    <cellStyle name="Calculation 4 2 4 2 6 4 2" xfId="40207"/>
    <cellStyle name="Calculation 4 2 4 2 6 5" xfId="27103"/>
    <cellStyle name="Calculation 4 2 4 2 7" xfId="4453"/>
    <cellStyle name="Calculation 4 2 4 2 7 2" xfId="12153"/>
    <cellStyle name="Calculation 4 2 4 2 7 2 2" xfId="33507"/>
    <cellStyle name="Calculation 4 2 4 2 7 3" xfId="19813"/>
    <cellStyle name="Calculation 4 2 4 2 7 3 2" xfId="41167"/>
    <cellStyle name="Calculation 4 2 4 2 8" xfId="8313"/>
    <cellStyle name="Calculation 4 2 4 2 8 2" xfId="29667"/>
    <cellStyle name="Calculation 4 2 4 2 9" xfId="15973"/>
    <cellStyle name="Calculation 4 2 4 2 9 2" xfId="37327"/>
    <cellStyle name="Calculation 4 2 4 3" xfId="791"/>
    <cellStyle name="Calculation 4 2 4 3 2" xfId="1791"/>
    <cellStyle name="Calculation 4 2 4 3 2 2" xfId="5633"/>
    <cellStyle name="Calculation 4 2 4 3 2 2 2" xfId="13333"/>
    <cellStyle name="Calculation 4 2 4 3 2 2 2 2" xfId="34687"/>
    <cellStyle name="Calculation 4 2 4 3 2 2 3" xfId="20993"/>
    <cellStyle name="Calculation 4 2 4 3 2 2 3 2" xfId="42347"/>
    <cellStyle name="Calculation 4 2 4 3 2 3" xfId="9493"/>
    <cellStyle name="Calculation 4 2 4 3 2 3 2" xfId="30847"/>
    <cellStyle name="Calculation 4 2 4 3 2 4" xfId="17153"/>
    <cellStyle name="Calculation 4 2 4 3 2 4 2" xfId="38507"/>
    <cellStyle name="Calculation 4 2 4 3 2 5" xfId="25403"/>
    <cellStyle name="Calculation 4 2 4 3 3" xfId="2731"/>
    <cellStyle name="Calculation 4 2 4 3 3 2" xfId="6573"/>
    <cellStyle name="Calculation 4 2 4 3 3 2 2" xfId="14273"/>
    <cellStyle name="Calculation 4 2 4 3 3 2 2 2" xfId="35627"/>
    <cellStyle name="Calculation 4 2 4 3 3 2 3" xfId="21933"/>
    <cellStyle name="Calculation 4 2 4 3 3 2 3 2" xfId="43287"/>
    <cellStyle name="Calculation 4 2 4 3 3 3" xfId="10433"/>
    <cellStyle name="Calculation 4 2 4 3 3 3 2" xfId="31787"/>
    <cellStyle name="Calculation 4 2 4 3 3 4" xfId="18093"/>
    <cellStyle name="Calculation 4 2 4 3 3 4 2" xfId="39447"/>
    <cellStyle name="Calculation 4 2 4 3 3 5" xfId="26343"/>
    <cellStyle name="Calculation 4 2 4 3 4" xfId="3671"/>
    <cellStyle name="Calculation 4 2 4 3 4 2" xfId="7513"/>
    <cellStyle name="Calculation 4 2 4 3 4 2 2" xfId="15213"/>
    <cellStyle name="Calculation 4 2 4 3 4 2 2 2" xfId="36567"/>
    <cellStyle name="Calculation 4 2 4 3 4 2 3" xfId="22873"/>
    <cellStyle name="Calculation 4 2 4 3 4 2 3 2" xfId="44227"/>
    <cellStyle name="Calculation 4 2 4 3 4 3" xfId="11373"/>
    <cellStyle name="Calculation 4 2 4 3 4 3 2" xfId="32727"/>
    <cellStyle name="Calculation 4 2 4 3 4 4" xfId="19033"/>
    <cellStyle name="Calculation 4 2 4 3 4 4 2" xfId="40387"/>
    <cellStyle name="Calculation 4 2 4 3 4 5" xfId="27283"/>
    <cellStyle name="Calculation 4 2 4 3 5" xfId="4633"/>
    <cellStyle name="Calculation 4 2 4 3 5 2" xfId="12333"/>
    <cellStyle name="Calculation 4 2 4 3 5 2 2" xfId="33687"/>
    <cellStyle name="Calculation 4 2 4 3 5 3" xfId="19993"/>
    <cellStyle name="Calculation 4 2 4 3 5 3 2" xfId="41347"/>
    <cellStyle name="Calculation 4 2 4 3 6" xfId="8493"/>
    <cellStyle name="Calculation 4 2 4 3 6 2" xfId="29847"/>
    <cellStyle name="Calculation 4 2 4 3 7" xfId="16153"/>
    <cellStyle name="Calculation 4 2 4 3 7 2" xfId="37507"/>
    <cellStyle name="Calculation 4 2 4 3 8" xfId="24403"/>
    <cellStyle name="Calculation 4 2 4 4" xfId="1091"/>
    <cellStyle name="Calculation 4 2 4 4 2" xfId="2091"/>
    <cellStyle name="Calculation 4 2 4 4 2 2" xfId="5933"/>
    <cellStyle name="Calculation 4 2 4 4 2 2 2" xfId="13633"/>
    <cellStyle name="Calculation 4 2 4 4 2 2 2 2" xfId="34987"/>
    <cellStyle name="Calculation 4 2 4 4 2 2 3" xfId="21293"/>
    <cellStyle name="Calculation 4 2 4 4 2 2 3 2" xfId="42647"/>
    <cellStyle name="Calculation 4 2 4 4 2 3" xfId="9793"/>
    <cellStyle name="Calculation 4 2 4 4 2 3 2" xfId="31147"/>
    <cellStyle name="Calculation 4 2 4 4 2 4" xfId="17453"/>
    <cellStyle name="Calculation 4 2 4 4 2 4 2" xfId="38807"/>
    <cellStyle name="Calculation 4 2 4 4 2 5" xfId="25703"/>
    <cellStyle name="Calculation 4 2 4 4 3" xfId="3031"/>
    <cellStyle name="Calculation 4 2 4 4 3 2" xfId="6873"/>
    <cellStyle name="Calculation 4 2 4 4 3 2 2" xfId="14573"/>
    <cellStyle name="Calculation 4 2 4 4 3 2 2 2" xfId="35927"/>
    <cellStyle name="Calculation 4 2 4 4 3 2 3" xfId="22233"/>
    <cellStyle name="Calculation 4 2 4 4 3 2 3 2" xfId="43587"/>
    <cellStyle name="Calculation 4 2 4 4 3 3" xfId="10733"/>
    <cellStyle name="Calculation 4 2 4 4 3 3 2" xfId="32087"/>
    <cellStyle name="Calculation 4 2 4 4 3 4" xfId="18393"/>
    <cellStyle name="Calculation 4 2 4 4 3 4 2" xfId="39747"/>
    <cellStyle name="Calculation 4 2 4 4 3 5" xfId="26643"/>
    <cellStyle name="Calculation 4 2 4 4 4" xfId="3971"/>
    <cellStyle name="Calculation 4 2 4 4 4 2" xfId="7813"/>
    <cellStyle name="Calculation 4 2 4 4 4 2 2" xfId="15513"/>
    <cellStyle name="Calculation 4 2 4 4 4 2 2 2" xfId="36867"/>
    <cellStyle name="Calculation 4 2 4 4 4 2 3" xfId="23173"/>
    <cellStyle name="Calculation 4 2 4 4 4 2 3 2" xfId="44527"/>
    <cellStyle name="Calculation 4 2 4 4 4 3" xfId="11673"/>
    <cellStyle name="Calculation 4 2 4 4 4 3 2" xfId="33027"/>
    <cellStyle name="Calculation 4 2 4 4 4 4" xfId="19333"/>
    <cellStyle name="Calculation 4 2 4 4 4 4 2" xfId="40687"/>
    <cellStyle name="Calculation 4 2 4 4 4 5" xfId="27583"/>
    <cellStyle name="Calculation 4 2 4 4 5" xfId="4933"/>
    <cellStyle name="Calculation 4 2 4 4 5 2" xfId="12633"/>
    <cellStyle name="Calculation 4 2 4 4 5 2 2" xfId="33987"/>
    <cellStyle name="Calculation 4 2 4 4 5 3" xfId="20293"/>
    <cellStyle name="Calculation 4 2 4 4 5 3 2" xfId="41647"/>
    <cellStyle name="Calculation 4 2 4 4 6" xfId="8793"/>
    <cellStyle name="Calculation 4 2 4 4 6 2" xfId="30147"/>
    <cellStyle name="Calculation 4 2 4 4 7" xfId="16453"/>
    <cellStyle name="Calculation 4 2 4 4 7 2" xfId="37807"/>
    <cellStyle name="Calculation 4 2 4 4 8" xfId="24703"/>
    <cellStyle name="Calculation 4 2 4 5" xfId="1451"/>
    <cellStyle name="Calculation 4 2 4 5 2" xfId="5293"/>
    <cellStyle name="Calculation 4 2 4 5 2 2" xfId="12993"/>
    <cellStyle name="Calculation 4 2 4 5 2 2 2" xfId="34347"/>
    <cellStyle name="Calculation 4 2 4 5 2 3" xfId="20653"/>
    <cellStyle name="Calculation 4 2 4 5 2 3 2" xfId="42007"/>
    <cellStyle name="Calculation 4 2 4 5 3" xfId="9153"/>
    <cellStyle name="Calculation 4 2 4 5 3 2" xfId="30507"/>
    <cellStyle name="Calculation 4 2 4 5 4" xfId="16813"/>
    <cellStyle name="Calculation 4 2 4 5 4 2" xfId="38167"/>
    <cellStyle name="Calculation 4 2 4 5 5" xfId="25063"/>
    <cellStyle name="Calculation 4 2 4 6" xfId="2391"/>
    <cellStyle name="Calculation 4 2 4 6 2" xfId="6233"/>
    <cellStyle name="Calculation 4 2 4 6 2 2" xfId="13933"/>
    <cellStyle name="Calculation 4 2 4 6 2 2 2" xfId="35287"/>
    <cellStyle name="Calculation 4 2 4 6 2 3" xfId="21593"/>
    <cellStyle name="Calculation 4 2 4 6 2 3 2" xfId="42947"/>
    <cellStyle name="Calculation 4 2 4 6 3" xfId="10093"/>
    <cellStyle name="Calculation 4 2 4 6 3 2" xfId="31447"/>
    <cellStyle name="Calculation 4 2 4 6 4" xfId="17753"/>
    <cellStyle name="Calculation 4 2 4 6 4 2" xfId="39107"/>
    <cellStyle name="Calculation 4 2 4 6 5" xfId="26003"/>
    <cellStyle name="Calculation 4 2 4 7" xfId="3331"/>
    <cellStyle name="Calculation 4 2 4 7 2" xfId="7173"/>
    <cellStyle name="Calculation 4 2 4 7 2 2" xfId="14873"/>
    <cellStyle name="Calculation 4 2 4 7 2 2 2" xfId="36227"/>
    <cellStyle name="Calculation 4 2 4 7 2 3" xfId="22533"/>
    <cellStyle name="Calculation 4 2 4 7 2 3 2" xfId="43887"/>
    <cellStyle name="Calculation 4 2 4 7 3" xfId="11033"/>
    <cellStyle name="Calculation 4 2 4 7 3 2" xfId="32387"/>
    <cellStyle name="Calculation 4 2 4 7 4" xfId="18693"/>
    <cellStyle name="Calculation 4 2 4 7 4 2" xfId="40047"/>
    <cellStyle name="Calculation 4 2 4 7 5" xfId="26943"/>
    <cellStyle name="Calculation 4 2 4 8" xfId="4293"/>
    <cellStyle name="Calculation 4 2 4 8 2" xfId="11993"/>
    <cellStyle name="Calculation 4 2 4 8 2 2" xfId="33347"/>
    <cellStyle name="Calculation 4 2 4 8 3" xfId="19653"/>
    <cellStyle name="Calculation 4 2 4 8 3 2" xfId="41007"/>
    <cellStyle name="Calculation 4 2 4 9" xfId="8153"/>
    <cellStyle name="Calculation 4 2 4 9 2" xfId="29507"/>
    <cellStyle name="Calculation 4 2 5" xfId="523"/>
    <cellStyle name="Calculation 4 2 5 10" xfId="24143"/>
    <cellStyle name="Calculation 4 2 5 2" xfId="871"/>
    <cellStyle name="Calculation 4 2 5 2 2" xfId="1871"/>
    <cellStyle name="Calculation 4 2 5 2 2 2" xfId="5713"/>
    <cellStyle name="Calculation 4 2 5 2 2 2 2" xfId="13413"/>
    <cellStyle name="Calculation 4 2 5 2 2 2 2 2" xfId="34767"/>
    <cellStyle name="Calculation 4 2 5 2 2 2 3" xfId="21073"/>
    <cellStyle name="Calculation 4 2 5 2 2 2 3 2" xfId="42427"/>
    <cellStyle name="Calculation 4 2 5 2 2 3" xfId="9573"/>
    <cellStyle name="Calculation 4 2 5 2 2 3 2" xfId="30927"/>
    <cellStyle name="Calculation 4 2 5 2 2 4" xfId="17233"/>
    <cellStyle name="Calculation 4 2 5 2 2 4 2" xfId="38587"/>
    <cellStyle name="Calculation 4 2 5 2 2 5" xfId="25483"/>
    <cellStyle name="Calculation 4 2 5 2 3" xfId="2811"/>
    <cellStyle name="Calculation 4 2 5 2 3 2" xfId="6653"/>
    <cellStyle name="Calculation 4 2 5 2 3 2 2" xfId="14353"/>
    <cellStyle name="Calculation 4 2 5 2 3 2 2 2" xfId="35707"/>
    <cellStyle name="Calculation 4 2 5 2 3 2 3" xfId="22013"/>
    <cellStyle name="Calculation 4 2 5 2 3 2 3 2" xfId="43367"/>
    <cellStyle name="Calculation 4 2 5 2 3 3" xfId="10513"/>
    <cellStyle name="Calculation 4 2 5 2 3 3 2" xfId="31867"/>
    <cellStyle name="Calculation 4 2 5 2 3 4" xfId="18173"/>
    <cellStyle name="Calculation 4 2 5 2 3 4 2" xfId="39527"/>
    <cellStyle name="Calculation 4 2 5 2 3 5" xfId="26423"/>
    <cellStyle name="Calculation 4 2 5 2 4" xfId="3751"/>
    <cellStyle name="Calculation 4 2 5 2 4 2" xfId="7593"/>
    <cellStyle name="Calculation 4 2 5 2 4 2 2" xfId="15293"/>
    <cellStyle name="Calculation 4 2 5 2 4 2 2 2" xfId="36647"/>
    <cellStyle name="Calculation 4 2 5 2 4 2 3" xfId="22953"/>
    <cellStyle name="Calculation 4 2 5 2 4 2 3 2" xfId="44307"/>
    <cellStyle name="Calculation 4 2 5 2 4 3" xfId="11453"/>
    <cellStyle name="Calculation 4 2 5 2 4 3 2" xfId="32807"/>
    <cellStyle name="Calculation 4 2 5 2 4 4" xfId="19113"/>
    <cellStyle name="Calculation 4 2 5 2 4 4 2" xfId="40467"/>
    <cellStyle name="Calculation 4 2 5 2 4 5" xfId="27363"/>
    <cellStyle name="Calculation 4 2 5 2 5" xfId="4713"/>
    <cellStyle name="Calculation 4 2 5 2 5 2" xfId="12413"/>
    <cellStyle name="Calculation 4 2 5 2 5 2 2" xfId="33767"/>
    <cellStyle name="Calculation 4 2 5 2 5 3" xfId="20073"/>
    <cellStyle name="Calculation 4 2 5 2 5 3 2" xfId="41427"/>
    <cellStyle name="Calculation 4 2 5 2 6" xfId="8573"/>
    <cellStyle name="Calculation 4 2 5 2 6 2" xfId="29927"/>
    <cellStyle name="Calculation 4 2 5 2 7" xfId="16233"/>
    <cellStyle name="Calculation 4 2 5 2 7 2" xfId="37587"/>
    <cellStyle name="Calculation 4 2 5 2 8" xfId="24483"/>
    <cellStyle name="Calculation 4 2 5 3" xfId="1171"/>
    <cellStyle name="Calculation 4 2 5 3 2" xfId="2171"/>
    <cellStyle name="Calculation 4 2 5 3 2 2" xfId="6013"/>
    <cellStyle name="Calculation 4 2 5 3 2 2 2" xfId="13713"/>
    <cellStyle name="Calculation 4 2 5 3 2 2 2 2" xfId="35067"/>
    <cellStyle name="Calculation 4 2 5 3 2 2 3" xfId="21373"/>
    <cellStyle name="Calculation 4 2 5 3 2 2 3 2" xfId="42727"/>
    <cellStyle name="Calculation 4 2 5 3 2 3" xfId="9873"/>
    <cellStyle name="Calculation 4 2 5 3 2 3 2" xfId="31227"/>
    <cellStyle name="Calculation 4 2 5 3 2 4" xfId="17533"/>
    <cellStyle name="Calculation 4 2 5 3 2 4 2" xfId="38887"/>
    <cellStyle name="Calculation 4 2 5 3 2 5" xfId="25783"/>
    <cellStyle name="Calculation 4 2 5 3 3" xfId="3111"/>
    <cellStyle name="Calculation 4 2 5 3 3 2" xfId="6953"/>
    <cellStyle name="Calculation 4 2 5 3 3 2 2" xfId="14653"/>
    <cellStyle name="Calculation 4 2 5 3 3 2 2 2" xfId="36007"/>
    <cellStyle name="Calculation 4 2 5 3 3 2 3" xfId="22313"/>
    <cellStyle name="Calculation 4 2 5 3 3 2 3 2" xfId="43667"/>
    <cellStyle name="Calculation 4 2 5 3 3 3" xfId="10813"/>
    <cellStyle name="Calculation 4 2 5 3 3 3 2" xfId="32167"/>
    <cellStyle name="Calculation 4 2 5 3 3 4" xfId="18473"/>
    <cellStyle name="Calculation 4 2 5 3 3 4 2" xfId="39827"/>
    <cellStyle name="Calculation 4 2 5 3 3 5" xfId="26723"/>
    <cellStyle name="Calculation 4 2 5 3 4" xfId="4051"/>
    <cellStyle name="Calculation 4 2 5 3 4 2" xfId="7893"/>
    <cellStyle name="Calculation 4 2 5 3 4 2 2" xfId="15593"/>
    <cellStyle name="Calculation 4 2 5 3 4 2 2 2" xfId="36947"/>
    <cellStyle name="Calculation 4 2 5 3 4 2 3" xfId="23253"/>
    <cellStyle name="Calculation 4 2 5 3 4 2 3 2" xfId="44607"/>
    <cellStyle name="Calculation 4 2 5 3 4 3" xfId="11753"/>
    <cellStyle name="Calculation 4 2 5 3 4 3 2" xfId="33107"/>
    <cellStyle name="Calculation 4 2 5 3 4 4" xfId="19413"/>
    <cellStyle name="Calculation 4 2 5 3 4 4 2" xfId="40767"/>
    <cellStyle name="Calculation 4 2 5 3 4 5" xfId="27663"/>
    <cellStyle name="Calculation 4 2 5 3 5" xfId="5013"/>
    <cellStyle name="Calculation 4 2 5 3 5 2" xfId="12713"/>
    <cellStyle name="Calculation 4 2 5 3 5 2 2" xfId="34067"/>
    <cellStyle name="Calculation 4 2 5 3 5 3" xfId="20373"/>
    <cellStyle name="Calculation 4 2 5 3 5 3 2" xfId="41727"/>
    <cellStyle name="Calculation 4 2 5 3 6" xfId="8873"/>
    <cellStyle name="Calculation 4 2 5 3 6 2" xfId="30227"/>
    <cellStyle name="Calculation 4 2 5 3 7" xfId="16533"/>
    <cellStyle name="Calculation 4 2 5 3 7 2" xfId="37887"/>
    <cellStyle name="Calculation 4 2 5 3 8" xfId="24783"/>
    <cellStyle name="Calculation 4 2 5 4" xfId="1531"/>
    <cellStyle name="Calculation 4 2 5 4 2" xfId="5373"/>
    <cellStyle name="Calculation 4 2 5 4 2 2" xfId="13073"/>
    <cellStyle name="Calculation 4 2 5 4 2 2 2" xfId="34427"/>
    <cellStyle name="Calculation 4 2 5 4 2 3" xfId="20733"/>
    <cellStyle name="Calculation 4 2 5 4 2 3 2" xfId="42087"/>
    <cellStyle name="Calculation 4 2 5 4 3" xfId="9233"/>
    <cellStyle name="Calculation 4 2 5 4 3 2" xfId="30587"/>
    <cellStyle name="Calculation 4 2 5 4 4" xfId="16893"/>
    <cellStyle name="Calculation 4 2 5 4 4 2" xfId="38247"/>
    <cellStyle name="Calculation 4 2 5 4 5" xfId="25143"/>
    <cellStyle name="Calculation 4 2 5 5" xfId="2471"/>
    <cellStyle name="Calculation 4 2 5 5 2" xfId="6313"/>
    <cellStyle name="Calculation 4 2 5 5 2 2" xfId="14013"/>
    <cellStyle name="Calculation 4 2 5 5 2 2 2" xfId="35367"/>
    <cellStyle name="Calculation 4 2 5 5 2 3" xfId="21673"/>
    <cellStyle name="Calculation 4 2 5 5 2 3 2" xfId="43027"/>
    <cellStyle name="Calculation 4 2 5 5 3" xfId="10173"/>
    <cellStyle name="Calculation 4 2 5 5 3 2" xfId="31527"/>
    <cellStyle name="Calculation 4 2 5 5 4" xfId="17833"/>
    <cellStyle name="Calculation 4 2 5 5 4 2" xfId="39187"/>
    <cellStyle name="Calculation 4 2 5 5 5" xfId="26083"/>
    <cellStyle name="Calculation 4 2 5 6" xfId="3411"/>
    <cellStyle name="Calculation 4 2 5 6 2" xfId="7253"/>
    <cellStyle name="Calculation 4 2 5 6 2 2" xfId="14953"/>
    <cellStyle name="Calculation 4 2 5 6 2 2 2" xfId="36307"/>
    <cellStyle name="Calculation 4 2 5 6 2 3" xfId="22613"/>
    <cellStyle name="Calculation 4 2 5 6 2 3 2" xfId="43967"/>
    <cellStyle name="Calculation 4 2 5 6 3" xfId="11113"/>
    <cellStyle name="Calculation 4 2 5 6 3 2" xfId="32467"/>
    <cellStyle name="Calculation 4 2 5 6 4" xfId="18773"/>
    <cellStyle name="Calculation 4 2 5 6 4 2" xfId="40127"/>
    <cellStyle name="Calculation 4 2 5 6 5" xfId="27023"/>
    <cellStyle name="Calculation 4 2 5 7" xfId="4373"/>
    <cellStyle name="Calculation 4 2 5 7 2" xfId="12073"/>
    <cellStyle name="Calculation 4 2 5 7 2 2" xfId="33427"/>
    <cellStyle name="Calculation 4 2 5 7 3" xfId="19733"/>
    <cellStyle name="Calculation 4 2 5 7 3 2" xfId="41087"/>
    <cellStyle name="Calculation 4 2 5 8" xfId="8233"/>
    <cellStyle name="Calculation 4 2 5 8 2" xfId="29587"/>
    <cellStyle name="Calculation 4 2 5 9" xfId="15893"/>
    <cellStyle name="Calculation 4 2 5 9 2" xfId="37247"/>
    <cellStyle name="Calculation 4 2 6" xfId="711"/>
    <cellStyle name="Calculation 4 2 6 2" xfId="1711"/>
    <cellStyle name="Calculation 4 2 6 2 2" xfId="5553"/>
    <cellStyle name="Calculation 4 2 6 2 2 2" xfId="13253"/>
    <cellStyle name="Calculation 4 2 6 2 2 2 2" xfId="34607"/>
    <cellStyle name="Calculation 4 2 6 2 2 3" xfId="20913"/>
    <cellStyle name="Calculation 4 2 6 2 2 3 2" xfId="42267"/>
    <cellStyle name="Calculation 4 2 6 2 3" xfId="9413"/>
    <cellStyle name="Calculation 4 2 6 2 3 2" xfId="30767"/>
    <cellStyle name="Calculation 4 2 6 2 4" xfId="17073"/>
    <cellStyle name="Calculation 4 2 6 2 4 2" xfId="38427"/>
    <cellStyle name="Calculation 4 2 6 2 5" xfId="25323"/>
    <cellStyle name="Calculation 4 2 6 3" xfId="2651"/>
    <cellStyle name="Calculation 4 2 6 3 2" xfId="6493"/>
    <cellStyle name="Calculation 4 2 6 3 2 2" xfId="14193"/>
    <cellStyle name="Calculation 4 2 6 3 2 2 2" xfId="35547"/>
    <cellStyle name="Calculation 4 2 6 3 2 3" xfId="21853"/>
    <cellStyle name="Calculation 4 2 6 3 2 3 2" xfId="43207"/>
    <cellStyle name="Calculation 4 2 6 3 3" xfId="10353"/>
    <cellStyle name="Calculation 4 2 6 3 3 2" xfId="31707"/>
    <cellStyle name="Calculation 4 2 6 3 4" xfId="18013"/>
    <cellStyle name="Calculation 4 2 6 3 4 2" xfId="39367"/>
    <cellStyle name="Calculation 4 2 6 3 5" xfId="26263"/>
    <cellStyle name="Calculation 4 2 6 4" xfId="3591"/>
    <cellStyle name="Calculation 4 2 6 4 2" xfId="7433"/>
    <cellStyle name="Calculation 4 2 6 4 2 2" xfId="15133"/>
    <cellStyle name="Calculation 4 2 6 4 2 2 2" xfId="36487"/>
    <cellStyle name="Calculation 4 2 6 4 2 3" xfId="22793"/>
    <cellStyle name="Calculation 4 2 6 4 2 3 2" xfId="44147"/>
    <cellStyle name="Calculation 4 2 6 4 3" xfId="11293"/>
    <cellStyle name="Calculation 4 2 6 4 3 2" xfId="32647"/>
    <cellStyle name="Calculation 4 2 6 4 4" xfId="18953"/>
    <cellStyle name="Calculation 4 2 6 4 4 2" xfId="40307"/>
    <cellStyle name="Calculation 4 2 6 4 5" xfId="27203"/>
    <cellStyle name="Calculation 4 2 6 5" xfId="4553"/>
    <cellStyle name="Calculation 4 2 6 5 2" xfId="12253"/>
    <cellStyle name="Calculation 4 2 6 5 2 2" xfId="33607"/>
    <cellStyle name="Calculation 4 2 6 5 3" xfId="19913"/>
    <cellStyle name="Calculation 4 2 6 5 3 2" xfId="41267"/>
    <cellStyle name="Calculation 4 2 6 6" xfId="8413"/>
    <cellStyle name="Calculation 4 2 6 6 2" xfId="29767"/>
    <cellStyle name="Calculation 4 2 6 7" xfId="16073"/>
    <cellStyle name="Calculation 4 2 6 7 2" xfId="37427"/>
    <cellStyle name="Calculation 4 2 6 8" xfId="24323"/>
    <cellStyle name="Calculation 4 2 7" xfId="698"/>
    <cellStyle name="Calculation 4 2 7 2" xfId="1698"/>
    <cellStyle name="Calculation 4 2 7 2 2" xfId="5540"/>
    <cellStyle name="Calculation 4 2 7 2 2 2" xfId="13240"/>
    <cellStyle name="Calculation 4 2 7 2 2 2 2" xfId="34594"/>
    <cellStyle name="Calculation 4 2 7 2 2 3" xfId="20900"/>
    <cellStyle name="Calculation 4 2 7 2 2 3 2" xfId="42254"/>
    <cellStyle name="Calculation 4 2 7 2 3" xfId="9400"/>
    <cellStyle name="Calculation 4 2 7 2 3 2" xfId="30754"/>
    <cellStyle name="Calculation 4 2 7 2 4" xfId="17060"/>
    <cellStyle name="Calculation 4 2 7 2 4 2" xfId="38414"/>
    <cellStyle name="Calculation 4 2 7 2 5" xfId="25310"/>
    <cellStyle name="Calculation 4 2 7 3" xfId="2638"/>
    <cellStyle name="Calculation 4 2 7 3 2" xfId="6480"/>
    <cellStyle name="Calculation 4 2 7 3 2 2" xfId="14180"/>
    <cellStyle name="Calculation 4 2 7 3 2 2 2" xfId="35534"/>
    <cellStyle name="Calculation 4 2 7 3 2 3" xfId="21840"/>
    <cellStyle name="Calculation 4 2 7 3 2 3 2" xfId="43194"/>
    <cellStyle name="Calculation 4 2 7 3 3" xfId="10340"/>
    <cellStyle name="Calculation 4 2 7 3 3 2" xfId="31694"/>
    <cellStyle name="Calculation 4 2 7 3 4" xfId="18000"/>
    <cellStyle name="Calculation 4 2 7 3 4 2" xfId="39354"/>
    <cellStyle name="Calculation 4 2 7 3 5" xfId="26250"/>
    <cellStyle name="Calculation 4 2 7 4" xfId="3578"/>
    <cellStyle name="Calculation 4 2 7 4 2" xfId="7420"/>
    <cellStyle name="Calculation 4 2 7 4 2 2" xfId="15120"/>
    <cellStyle name="Calculation 4 2 7 4 2 2 2" xfId="36474"/>
    <cellStyle name="Calculation 4 2 7 4 2 3" xfId="22780"/>
    <cellStyle name="Calculation 4 2 7 4 2 3 2" xfId="44134"/>
    <cellStyle name="Calculation 4 2 7 4 3" xfId="11280"/>
    <cellStyle name="Calculation 4 2 7 4 3 2" xfId="32634"/>
    <cellStyle name="Calculation 4 2 7 4 4" xfId="18940"/>
    <cellStyle name="Calculation 4 2 7 4 4 2" xfId="40294"/>
    <cellStyle name="Calculation 4 2 7 4 5" xfId="27190"/>
    <cellStyle name="Calculation 4 2 7 5" xfId="4540"/>
    <cellStyle name="Calculation 4 2 7 5 2" xfId="12240"/>
    <cellStyle name="Calculation 4 2 7 5 2 2" xfId="33594"/>
    <cellStyle name="Calculation 4 2 7 5 3" xfId="19900"/>
    <cellStyle name="Calculation 4 2 7 5 3 2" xfId="41254"/>
    <cellStyle name="Calculation 4 2 7 6" xfId="8400"/>
    <cellStyle name="Calculation 4 2 7 6 2" xfId="29754"/>
    <cellStyle name="Calculation 4 2 7 7" xfId="16060"/>
    <cellStyle name="Calculation 4 2 7 7 2" xfId="37414"/>
    <cellStyle name="Calculation 4 2 7 8" xfId="24310"/>
    <cellStyle name="Calculation 4 2 8" xfId="1368"/>
    <cellStyle name="Calculation 4 2 8 2" xfId="5210"/>
    <cellStyle name="Calculation 4 2 8 2 2" xfId="12910"/>
    <cellStyle name="Calculation 4 2 8 2 2 2" xfId="34264"/>
    <cellStyle name="Calculation 4 2 8 2 3" xfId="20570"/>
    <cellStyle name="Calculation 4 2 8 2 3 2" xfId="41924"/>
    <cellStyle name="Calculation 4 2 8 3" xfId="9070"/>
    <cellStyle name="Calculation 4 2 8 3 2" xfId="30424"/>
    <cellStyle name="Calculation 4 2 8 4" xfId="16730"/>
    <cellStyle name="Calculation 4 2 8 4 2" xfId="38084"/>
    <cellStyle name="Calculation 4 2 8 5" xfId="24980"/>
    <cellStyle name="Calculation 4 2 9" xfId="1338"/>
    <cellStyle name="Calculation 4 2 9 2" xfId="5180"/>
    <cellStyle name="Calculation 4 2 9 2 2" xfId="12880"/>
    <cellStyle name="Calculation 4 2 9 2 2 2" xfId="34234"/>
    <cellStyle name="Calculation 4 2 9 2 3" xfId="20540"/>
    <cellStyle name="Calculation 4 2 9 2 3 2" xfId="41894"/>
    <cellStyle name="Calculation 4 2 9 3" xfId="9040"/>
    <cellStyle name="Calculation 4 2 9 3 2" xfId="30394"/>
    <cellStyle name="Calculation 4 2 9 4" xfId="16700"/>
    <cellStyle name="Calculation 4 2 9 4 2" xfId="38054"/>
    <cellStyle name="Calculation 4 2 9 5" xfId="24950"/>
    <cellStyle name="Calculation 4 3" xfId="351"/>
    <cellStyle name="Calculation 4 3 10" xfId="1361"/>
    <cellStyle name="Calculation 4 3 10 2" xfId="5203"/>
    <cellStyle name="Calculation 4 3 10 2 2" xfId="12903"/>
    <cellStyle name="Calculation 4 3 10 2 2 2" xfId="34257"/>
    <cellStyle name="Calculation 4 3 10 2 3" xfId="20563"/>
    <cellStyle name="Calculation 4 3 10 2 3 2" xfId="41917"/>
    <cellStyle name="Calculation 4 3 10 3" xfId="9063"/>
    <cellStyle name="Calculation 4 3 10 3 2" xfId="30417"/>
    <cellStyle name="Calculation 4 3 10 4" xfId="16723"/>
    <cellStyle name="Calculation 4 3 10 4 2" xfId="38077"/>
    <cellStyle name="Calculation 4 3 10 5" xfId="24973"/>
    <cellStyle name="Calculation 4 3 11" xfId="4218"/>
    <cellStyle name="Calculation 4 3 11 2" xfId="11918"/>
    <cellStyle name="Calculation 4 3 11 2 2" xfId="33272"/>
    <cellStyle name="Calculation 4 3 11 3" xfId="19578"/>
    <cellStyle name="Calculation 4 3 11 3 2" xfId="40932"/>
    <cellStyle name="Calculation 4 3 11 4" xfId="27828"/>
    <cellStyle name="Calculation 4 3 12" xfId="8078"/>
    <cellStyle name="Calculation 4 3 12 2" xfId="29432"/>
    <cellStyle name="Calculation 4 3 13" xfId="8055"/>
    <cellStyle name="Calculation 4 3 13 2" xfId="29409"/>
    <cellStyle name="Calculation 4 3 14" xfId="23988"/>
    <cellStyle name="Calculation 4 3 2" xfId="379"/>
    <cellStyle name="Calculation 4 3 2 10" xfId="4238"/>
    <cellStyle name="Calculation 4 3 2 10 2" xfId="11938"/>
    <cellStyle name="Calculation 4 3 2 10 2 2" xfId="33292"/>
    <cellStyle name="Calculation 4 3 2 10 3" xfId="19598"/>
    <cellStyle name="Calculation 4 3 2 10 3 2" xfId="40952"/>
    <cellStyle name="Calculation 4 3 2 10 4" xfId="27848"/>
    <cellStyle name="Calculation 4 3 2 11" xfId="8098"/>
    <cellStyle name="Calculation 4 3 2 11 2" xfId="29452"/>
    <cellStyle name="Calculation 4 3 2 12" xfId="15758"/>
    <cellStyle name="Calculation 4 3 2 12 2" xfId="37112"/>
    <cellStyle name="Calculation 4 3 2 13" xfId="24008"/>
    <cellStyle name="Calculation 4 3 2 2" xfId="424"/>
    <cellStyle name="Calculation 4 3 2 2 10" xfId="8138"/>
    <cellStyle name="Calculation 4 3 2 2 10 2" xfId="29492"/>
    <cellStyle name="Calculation 4 3 2 2 11" xfId="15798"/>
    <cellStyle name="Calculation 4 3 2 2 11 2" xfId="37152"/>
    <cellStyle name="Calculation 4 3 2 2 12" xfId="24048"/>
    <cellStyle name="Calculation 4 3 2 2 2" xfId="508"/>
    <cellStyle name="Calculation 4 3 2 2 2 10" xfId="15878"/>
    <cellStyle name="Calculation 4 3 2 2 2 10 2" xfId="37232"/>
    <cellStyle name="Calculation 4 3 2 2 2 11" xfId="24128"/>
    <cellStyle name="Calculation 4 3 2 2 2 2" xfId="676"/>
    <cellStyle name="Calculation 4 3 2 2 2 2 10" xfId="24288"/>
    <cellStyle name="Calculation 4 3 2 2 2 2 2" xfId="1016"/>
    <cellStyle name="Calculation 4 3 2 2 2 2 2 2" xfId="2016"/>
    <cellStyle name="Calculation 4 3 2 2 2 2 2 2 2" xfId="5858"/>
    <cellStyle name="Calculation 4 3 2 2 2 2 2 2 2 2" xfId="13558"/>
    <cellStyle name="Calculation 4 3 2 2 2 2 2 2 2 2 2" xfId="34912"/>
    <cellStyle name="Calculation 4 3 2 2 2 2 2 2 2 3" xfId="21218"/>
    <cellStyle name="Calculation 4 3 2 2 2 2 2 2 2 3 2" xfId="42572"/>
    <cellStyle name="Calculation 4 3 2 2 2 2 2 2 3" xfId="9718"/>
    <cellStyle name="Calculation 4 3 2 2 2 2 2 2 3 2" xfId="31072"/>
    <cellStyle name="Calculation 4 3 2 2 2 2 2 2 4" xfId="17378"/>
    <cellStyle name="Calculation 4 3 2 2 2 2 2 2 4 2" xfId="38732"/>
    <cellStyle name="Calculation 4 3 2 2 2 2 2 2 5" xfId="25628"/>
    <cellStyle name="Calculation 4 3 2 2 2 2 2 3" xfId="2956"/>
    <cellStyle name="Calculation 4 3 2 2 2 2 2 3 2" xfId="6798"/>
    <cellStyle name="Calculation 4 3 2 2 2 2 2 3 2 2" xfId="14498"/>
    <cellStyle name="Calculation 4 3 2 2 2 2 2 3 2 2 2" xfId="35852"/>
    <cellStyle name="Calculation 4 3 2 2 2 2 2 3 2 3" xfId="22158"/>
    <cellStyle name="Calculation 4 3 2 2 2 2 2 3 2 3 2" xfId="43512"/>
    <cellStyle name="Calculation 4 3 2 2 2 2 2 3 3" xfId="10658"/>
    <cellStyle name="Calculation 4 3 2 2 2 2 2 3 3 2" xfId="32012"/>
    <cellStyle name="Calculation 4 3 2 2 2 2 2 3 4" xfId="18318"/>
    <cellStyle name="Calculation 4 3 2 2 2 2 2 3 4 2" xfId="39672"/>
    <cellStyle name="Calculation 4 3 2 2 2 2 2 3 5" xfId="26568"/>
    <cellStyle name="Calculation 4 3 2 2 2 2 2 4" xfId="3896"/>
    <cellStyle name="Calculation 4 3 2 2 2 2 2 4 2" xfId="7738"/>
    <cellStyle name="Calculation 4 3 2 2 2 2 2 4 2 2" xfId="15438"/>
    <cellStyle name="Calculation 4 3 2 2 2 2 2 4 2 2 2" xfId="36792"/>
    <cellStyle name="Calculation 4 3 2 2 2 2 2 4 2 3" xfId="23098"/>
    <cellStyle name="Calculation 4 3 2 2 2 2 2 4 2 3 2" xfId="44452"/>
    <cellStyle name="Calculation 4 3 2 2 2 2 2 4 3" xfId="11598"/>
    <cellStyle name="Calculation 4 3 2 2 2 2 2 4 3 2" xfId="32952"/>
    <cellStyle name="Calculation 4 3 2 2 2 2 2 4 4" xfId="19258"/>
    <cellStyle name="Calculation 4 3 2 2 2 2 2 4 4 2" xfId="40612"/>
    <cellStyle name="Calculation 4 3 2 2 2 2 2 4 5" xfId="27508"/>
    <cellStyle name="Calculation 4 3 2 2 2 2 2 5" xfId="4858"/>
    <cellStyle name="Calculation 4 3 2 2 2 2 2 5 2" xfId="12558"/>
    <cellStyle name="Calculation 4 3 2 2 2 2 2 5 2 2" xfId="33912"/>
    <cellStyle name="Calculation 4 3 2 2 2 2 2 5 3" xfId="20218"/>
    <cellStyle name="Calculation 4 3 2 2 2 2 2 5 3 2" xfId="41572"/>
    <cellStyle name="Calculation 4 3 2 2 2 2 2 6" xfId="8718"/>
    <cellStyle name="Calculation 4 3 2 2 2 2 2 6 2" xfId="30072"/>
    <cellStyle name="Calculation 4 3 2 2 2 2 2 7" xfId="16378"/>
    <cellStyle name="Calculation 4 3 2 2 2 2 2 7 2" xfId="37732"/>
    <cellStyle name="Calculation 4 3 2 2 2 2 2 8" xfId="24628"/>
    <cellStyle name="Calculation 4 3 2 2 2 2 3" xfId="1316"/>
    <cellStyle name="Calculation 4 3 2 2 2 2 3 2" xfId="2316"/>
    <cellStyle name="Calculation 4 3 2 2 2 2 3 2 2" xfId="6158"/>
    <cellStyle name="Calculation 4 3 2 2 2 2 3 2 2 2" xfId="13858"/>
    <cellStyle name="Calculation 4 3 2 2 2 2 3 2 2 2 2" xfId="35212"/>
    <cellStyle name="Calculation 4 3 2 2 2 2 3 2 2 3" xfId="21518"/>
    <cellStyle name="Calculation 4 3 2 2 2 2 3 2 2 3 2" xfId="42872"/>
    <cellStyle name="Calculation 4 3 2 2 2 2 3 2 3" xfId="10018"/>
    <cellStyle name="Calculation 4 3 2 2 2 2 3 2 3 2" xfId="31372"/>
    <cellStyle name="Calculation 4 3 2 2 2 2 3 2 4" xfId="17678"/>
    <cellStyle name="Calculation 4 3 2 2 2 2 3 2 4 2" xfId="39032"/>
    <cellStyle name="Calculation 4 3 2 2 2 2 3 2 5" xfId="25928"/>
    <cellStyle name="Calculation 4 3 2 2 2 2 3 3" xfId="3256"/>
    <cellStyle name="Calculation 4 3 2 2 2 2 3 3 2" xfId="7098"/>
    <cellStyle name="Calculation 4 3 2 2 2 2 3 3 2 2" xfId="14798"/>
    <cellStyle name="Calculation 4 3 2 2 2 2 3 3 2 2 2" xfId="36152"/>
    <cellStyle name="Calculation 4 3 2 2 2 2 3 3 2 3" xfId="22458"/>
    <cellStyle name="Calculation 4 3 2 2 2 2 3 3 2 3 2" xfId="43812"/>
    <cellStyle name="Calculation 4 3 2 2 2 2 3 3 3" xfId="10958"/>
    <cellStyle name="Calculation 4 3 2 2 2 2 3 3 3 2" xfId="32312"/>
    <cellStyle name="Calculation 4 3 2 2 2 2 3 3 4" xfId="18618"/>
    <cellStyle name="Calculation 4 3 2 2 2 2 3 3 4 2" xfId="39972"/>
    <cellStyle name="Calculation 4 3 2 2 2 2 3 3 5" xfId="26868"/>
    <cellStyle name="Calculation 4 3 2 2 2 2 3 4" xfId="4196"/>
    <cellStyle name="Calculation 4 3 2 2 2 2 3 4 2" xfId="8038"/>
    <cellStyle name="Calculation 4 3 2 2 2 2 3 4 2 2" xfId="15738"/>
    <cellStyle name="Calculation 4 3 2 2 2 2 3 4 2 2 2" xfId="37092"/>
    <cellStyle name="Calculation 4 3 2 2 2 2 3 4 2 3" xfId="23398"/>
    <cellStyle name="Calculation 4 3 2 2 2 2 3 4 2 3 2" xfId="44752"/>
    <cellStyle name="Calculation 4 3 2 2 2 2 3 4 3" xfId="11898"/>
    <cellStyle name="Calculation 4 3 2 2 2 2 3 4 3 2" xfId="33252"/>
    <cellStyle name="Calculation 4 3 2 2 2 2 3 4 4" xfId="19558"/>
    <cellStyle name="Calculation 4 3 2 2 2 2 3 4 4 2" xfId="40912"/>
    <cellStyle name="Calculation 4 3 2 2 2 2 3 4 5" xfId="27808"/>
    <cellStyle name="Calculation 4 3 2 2 2 2 3 5" xfId="5158"/>
    <cellStyle name="Calculation 4 3 2 2 2 2 3 5 2" xfId="12858"/>
    <cellStyle name="Calculation 4 3 2 2 2 2 3 5 2 2" xfId="34212"/>
    <cellStyle name="Calculation 4 3 2 2 2 2 3 5 3" xfId="20518"/>
    <cellStyle name="Calculation 4 3 2 2 2 2 3 5 3 2" xfId="41872"/>
    <cellStyle name="Calculation 4 3 2 2 2 2 3 6" xfId="9018"/>
    <cellStyle name="Calculation 4 3 2 2 2 2 3 6 2" xfId="30372"/>
    <cellStyle name="Calculation 4 3 2 2 2 2 3 7" xfId="16678"/>
    <cellStyle name="Calculation 4 3 2 2 2 2 3 7 2" xfId="38032"/>
    <cellStyle name="Calculation 4 3 2 2 2 2 3 8" xfId="24928"/>
    <cellStyle name="Calculation 4 3 2 2 2 2 4" xfId="1676"/>
    <cellStyle name="Calculation 4 3 2 2 2 2 4 2" xfId="5518"/>
    <cellStyle name="Calculation 4 3 2 2 2 2 4 2 2" xfId="13218"/>
    <cellStyle name="Calculation 4 3 2 2 2 2 4 2 2 2" xfId="34572"/>
    <cellStyle name="Calculation 4 3 2 2 2 2 4 2 3" xfId="20878"/>
    <cellStyle name="Calculation 4 3 2 2 2 2 4 2 3 2" xfId="42232"/>
    <cellStyle name="Calculation 4 3 2 2 2 2 4 3" xfId="9378"/>
    <cellStyle name="Calculation 4 3 2 2 2 2 4 3 2" xfId="30732"/>
    <cellStyle name="Calculation 4 3 2 2 2 2 4 4" xfId="17038"/>
    <cellStyle name="Calculation 4 3 2 2 2 2 4 4 2" xfId="38392"/>
    <cellStyle name="Calculation 4 3 2 2 2 2 4 5" xfId="25288"/>
    <cellStyle name="Calculation 4 3 2 2 2 2 5" xfId="2616"/>
    <cellStyle name="Calculation 4 3 2 2 2 2 5 2" xfId="6458"/>
    <cellStyle name="Calculation 4 3 2 2 2 2 5 2 2" xfId="14158"/>
    <cellStyle name="Calculation 4 3 2 2 2 2 5 2 2 2" xfId="35512"/>
    <cellStyle name="Calculation 4 3 2 2 2 2 5 2 3" xfId="21818"/>
    <cellStyle name="Calculation 4 3 2 2 2 2 5 2 3 2" xfId="43172"/>
    <cellStyle name="Calculation 4 3 2 2 2 2 5 3" xfId="10318"/>
    <cellStyle name="Calculation 4 3 2 2 2 2 5 3 2" xfId="31672"/>
    <cellStyle name="Calculation 4 3 2 2 2 2 5 4" xfId="17978"/>
    <cellStyle name="Calculation 4 3 2 2 2 2 5 4 2" xfId="39332"/>
    <cellStyle name="Calculation 4 3 2 2 2 2 5 5" xfId="26228"/>
    <cellStyle name="Calculation 4 3 2 2 2 2 6" xfId="3556"/>
    <cellStyle name="Calculation 4 3 2 2 2 2 6 2" xfId="7398"/>
    <cellStyle name="Calculation 4 3 2 2 2 2 6 2 2" xfId="15098"/>
    <cellStyle name="Calculation 4 3 2 2 2 2 6 2 2 2" xfId="36452"/>
    <cellStyle name="Calculation 4 3 2 2 2 2 6 2 3" xfId="22758"/>
    <cellStyle name="Calculation 4 3 2 2 2 2 6 2 3 2" xfId="44112"/>
    <cellStyle name="Calculation 4 3 2 2 2 2 6 3" xfId="11258"/>
    <cellStyle name="Calculation 4 3 2 2 2 2 6 3 2" xfId="32612"/>
    <cellStyle name="Calculation 4 3 2 2 2 2 6 4" xfId="18918"/>
    <cellStyle name="Calculation 4 3 2 2 2 2 6 4 2" xfId="40272"/>
    <cellStyle name="Calculation 4 3 2 2 2 2 6 5" xfId="27168"/>
    <cellStyle name="Calculation 4 3 2 2 2 2 7" xfId="4518"/>
    <cellStyle name="Calculation 4 3 2 2 2 2 7 2" xfId="12218"/>
    <cellStyle name="Calculation 4 3 2 2 2 2 7 2 2" xfId="33572"/>
    <cellStyle name="Calculation 4 3 2 2 2 2 7 3" xfId="19878"/>
    <cellStyle name="Calculation 4 3 2 2 2 2 7 3 2" xfId="41232"/>
    <cellStyle name="Calculation 4 3 2 2 2 2 8" xfId="8378"/>
    <cellStyle name="Calculation 4 3 2 2 2 2 8 2" xfId="29732"/>
    <cellStyle name="Calculation 4 3 2 2 2 2 9" xfId="16038"/>
    <cellStyle name="Calculation 4 3 2 2 2 2 9 2" xfId="37392"/>
    <cellStyle name="Calculation 4 3 2 2 2 3" xfId="856"/>
    <cellStyle name="Calculation 4 3 2 2 2 3 2" xfId="1856"/>
    <cellStyle name="Calculation 4 3 2 2 2 3 2 2" xfId="5698"/>
    <cellStyle name="Calculation 4 3 2 2 2 3 2 2 2" xfId="13398"/>
    <cellStyle name="Calculation 4 3 2 2 2 3 2 2 2 2" xfId="34752"/>
    <cellStyle name="Calculation 4 3 2 2 2 3 2 2 3" xfId="21058"/>
    <cellStyle name="Calculation 4 3 2 2 2 3 2 2 3 2" xfId="42412"/>
    <cellStyle name="Calculation 4 3 2 2 2 3 2 3" xfId="9558"/>
    <cellStyle name="Calculation 4 3 2 2 2 3 2 3 2" xfId="30912"/>
    <cellStyle name="Calculation 4 3 2 2 2 3 2 4" xfId="17218"/>
    <cellStyle name="Calculation 4 3 2 2 2 3 2 4 2" xfId="38572"/>
    <cellStyle name="Calculation 4 3 2 2 2 3 2 5" xfId="25468"/>
    <cellStyle name="Calculation 4 3 2 2 2 3 3" xfId="2796"/>
    <cellStyle name="Calculation 4 3 2 2 2 3 3 2" xfId="6638"/>
    <cellStyle name="Calculation 4 3 2 2 2 3 3 2 2" xfId="14338"/>
    <cellStyle name="Calculation 4 3 2 2 2 3 3 2 2 2" xfId="35692"/>
    <cellStyle name="Calculation 4 3 2 2 2 3 3 2 3" xfId="21998"/>
    <cellStyle name="Calculation 4 3 2 2 2 3 3 2 3 2" xfId="43352"/>
    <cellStyle name="Calculation 4 3 2 2 2 3 3 3" xfId="10498"/>
    <cellStyle name="Calculation 4 3 2 2 2 3 3 3 2" xfId="31852"/>
    <cellStyle name="Calculation 4 3 2 2 2 3 3 4" xfId="18158"/>
    <cellStyle name="Calculation 4 3 2 2 2 3 3 4 2" xfId="39512"/>
    <cellStyle name="Calculation 4 3 2 2 2 3 3 5" xfId="26408"/>
    <cellStyle name="Calculation 4 3 2 2 2 3 4" xfId="3736"/>
    <cellStyle name="Calculation 4 3 2 2 2 3 4 2" xfId="7578"/>
    <cellStyle name="Calculation 4 3 2 2 2 3 4 2 2" xfId="15278"/>
    <cellStyle name="Calculation 4 3 2 2 2 3 4 2 2 2" xfId="36632"/>
    <cellStyle name="Calculation 4 3 2 2 2 3 4 2 3" xfId="22938"/>
    <cellStyle name="Calculation 4 3 2 2 2 3 4 2 3 2" xfId="44292"/>
    <cellStyle name="Calculation 4 3 2 2 2 3 4 3" xfId="11438"/>
    <cellStyle name="Calculation 4 3 2 2 2 3 4 3 2" xfId="32792"/>
    <cellStyle name="Calculation 4 3 2 2 2 3 4 4" xfId="19098"/>
    <cellStyle name="Calculation 4 3 2 2 2 3 4 4 2" xfId="40452"/>
    <cellStyle name="Calculation 4 3 2 2 2 3 4 5" xfId="27348"/>
    <cellStyle name="Calculation 4 3 2 2 2 3 5" xfId="4698"/>
    <cellStyle name="Calculation 4 3 2 2 2 3 5 2" xfId="12398"/>
    <cellStyle name="Calculation 4 3 2 2 2 3 5 2 2" xfId="33752"/>
    <cellStyle name="Calculation 4 3 2 2 2 3 5 3" xfId="20058"/>
    <cellStyle name="Calculation 4 3 2 2 2 3 5 3 2" xfId="41412"/>
    <cellStyle name="Calculation 4 3 2 2 2 3 6" xfId="8558"/>
    <cellStyle name="Calculation 4 3 2 2 2 3 6 2" xfId="29912"/>
    <cellStyle name="Calculation 4 3 2 2 2 3 7" xfId="16218"/>
    <cellStyle name="Calculation 4 3 2 2 2 3 7 2" xfId="37572"/>
    <cellStyle name="Calculation 4 3 2 2 2 3 8" xfId="24468"/>
    <cellStyle name="Calculation 4 3 2 2 2 4" xfId="1156"/>
    <cellStyle name="Calculation 4 3 2 2 2 4 2" xfId="2156"/>
    <cellStyle name="Calculation 4 3 2 2 2 4 2 2" xfId="5998"/>
    <cellStyle name="Calculation 4 3 2 2 2 4 2 2 2" xfId="13698"/>
    <cellStyle name="Calculation 4 3 2 2 2 4 2 2 2 2" xfId="35052"/>
    <cellStyle name="Calculation 4 3 2 2 2 4 2 2 3" xfId="21358"/>
    <cellStyle name="Calculation 4 3 2 2 2 4 2 2 3 2" xfId="42712"/>
    <cellStyle name="Calculation 4 3 2 2 2 4 2 3" xfId="9858"/>
    <cellStyle name="Calculation 4 3 2 2 2 4 2 3 2" xfId="31212"/>
    <cellStyle name="Calculation 4 3 2 2 2 4 2 4" xfId="17518"/>
    <cellStyle name="Calculation 4 3 2 2 2 4 2 4 2" xfId="38872"/>
    <cellStyle name="Calculation 4 3 2 2 2 4 2 5" xfId="25768"/>
    <cellStyle name="Calculation 4 3 2 2 2 4 3" xfId="3096"/>
    <cellStyle name="Calculation 4 3 2 2 2 4 3 2" xfId="6938"/>
    <cellStyle name="Calculation 4 3 2 2 2 4 3 2 2" xfId="14638"/>
    <cellStyle name="Calculation 4 3 2 2 2 4 3 2 2 2" xfId="35992"/>
    <cellStyle name="Calculation 4 3 2 2 2 4 3 2 3" xfId="22298"/>
    <cellStyle name="Calculation 4 3 2 2 2 4 3 2 3 2" xfId="43652"/>
    <cellStyle name="Calculation 4 3 2 2 2 4 3 3" xfId="10798"/>
    <cellStyle name="Calculation 4 3 2 2 2 4 3 3 2" xfId="32152"/>
    <cellStyle name="Calculation 4 3 2 2 2 4 3 4" xfId="18458"/>
    <cellStyle name="Calculation 4 3 2 2 2 4 3 4 2" xfId="39812"/>
    <cellStyle name="Calculation 4 3 2 2 2 4 3 5" xfId="26708"/>
    <cellStyle name="Calculation 4 3 2 2 2 4 4" xfId="4036"/>
    <cellStyle name="Calculation 4 3 2 2 2 4 4 2" xfId="7878"/>
    <cellStyle name="Calculation 4 3 2 2 2 4 4 2 2" xfId="15578"/>
    <cellStyle name="Calculation 4 3 2 2 2 4 4 2 2 2" xfId="36932"/>
    <cellStyle name="Calculation 4 3 2 2 2 4 4 2 3" xfId="23238"/>
    <cellStyle name="Calculation 4 3 2 2 2 4 4 2 3 2" xfId="44592"/>
    <cellStyle name="Calculation 4 3 2 2 2 4 4 3" xfId="11738"/>
    <cellStyle name="Calculation 4 3 2 2 2 4 4 3 2" xfId="33092"/>
    <cellStyle name="Calculation 4 3 2 2 2 4 4 4" xfId="19398"/>
    <cellStyle name="Calculation 4 3 2 2 2 4 4 4 2" xfId="40752"/>
    <cellStyle name="Calculation 4 3 2 2 2 4 4 5" xfId="27648"/>
    <cellStyle name="Calculation 4 3 2 2 2 4 5" xfId="4998"/>
    <cellStyle name="Calculation 4 3 2 2 2 4 5 2" xfId="12698"/>
    <cellStyle name="Calculation 4 3 2 2 2 4 5 2 2" xfId="34052"/>
    <cellStyle name="Calculation 4 3 2 2 2 4 5 3" xfId="20358"/>
    <cellStyle name="Calculation 4 3 2 2 2 4 5 3 2" xfId="41712"/>
    <cellStyle name="Calculation 4 3 2 2 2 4 6" xfId="8858"/>
    <cellStyle name="Calculation 4 3 2 2 2 4 6 2" xfId="30212"/>
    <cellStyle name="Calculation 4 3 2 2 2 4 7" xfId="16518"/>
    <cellStyle name="Calculation 4 3 2 2 2 4 7 2" xfId="37872"/>
    <cellStyle name="Calculation 4 3 2 2 2 4 8" xfId="24768"/>
    <cellStyle name="Calculation 4 3 2 2 2 5" xfId="1516"/>
    <cellStyle name="Calculation 4 3 2 2 2 5 2" xfId="5358"/>
    <cellStyle name="Calculation 4 3 2 2 2 5 2 2" xfId="13058"/>
    <cellStyle name="Calculation 4 3 2 2 2 5 2 2 2" xfId="34412"/>
    <cellStyle name="Calculation 4 3 2 2 2 5 2 3" xfId="20718"/>
    <cellStyle name="Calculation 4 3 2 2 2 5 2 3 2" xfId="42072"/>
    <cellStyle name="Calculation 4 3 2 2 2 5 3" xfId="9218"/>
    <cellStyle name="Calculation 4 3 2 2 2 5 3 2" xfId="30572"/>
    <cellStyle name="Calculation 4 3 2 2 2 5 4" xfId="16878"/>
    <cellStyle name="Calculation 4 3 2 2 2 5 4 2" xfId="38232"/>
    <cellStyle name="Calculation 4 3 2 2 2 5 5" xfId="25128"/>
    <cellStyle name="Calculation 4 3 2 2 2 6" xfId="2456"/>
    <cellStyle name="Calculation 4 3 2 2 2 6 2" xfId="6298"/>
    <cellStyle name="Calculation 4 3 2 2 2 6 2 2" xfId="13998"/>
    <cellStyle name="Calculation 4 3 2 2 2 6 2 2 2" xfId="35352"/>
    <cellStyle name="Calculation 4 3 2 2 2 6 2 3" xfId="21658"/>
    <cellStyle name="Calculation 4 3 2 2 2 6 2 3 2" xfId="43012"/>
    <cellStyle name="Calculation 4 3 2 2 2 6 3" xfId="10158"/>
    <cellStyle name="Calculation 4 3 2 2 2 6 3 2" xfId="31512"/>
    <cellStyle name="Calculation 4 3 2 2 2 6 4" xfId="17818"/>
    <cellStyle name="Calculation 4 3 2 2 2 6 4 2" xfId="39172"/>
    <cellStyle name="Calculation 4 3 2 2 2 6 5" xfId="26068"/>
    <cellStyle name="Calculation 4 3 2 2 2 7" xfId="3396"/>
    <cellStyle name="Calculation 4 3 2 2 2 7 2" xfId="7238"/>
    <cellStyle name="Calculation 4 3 2 2 2 7 2 2" xfId="14938"/>
    <cellStyle name="Calculation 4 3 2 2 2 7 2 2 2" xfId="36292"/>
    <cellStyle name="Calculation 4 3 2 2 2 7 2 3" xfId="22598"/>
    <cellStyle name="Calculation 4 3 2 2 2 7 2 3 2" xfId="43952"/>
    <cellStyle name="Calculation 4 3 2 2 2 7 3" xfId="11098"/>
    <cellStyle name="Calculation 4 3 2 2 2 7 3 2" xfId="32452"/>
    <cellStyle name="Calculation 4 3 2 2 2 7 4" xfId="18758"/>
    <cellStyle name="Calculation 4 3 2 2 2 7 4 2" xfId="40112"/>
    <cellStyle name="Calculation 4 3 2 2 2 7 5" xfId="27008"/>
    <cellStyle name="Calculation 4 3 2 2 2 8" xfId="4358"/>
    <cellStyle name="Calculation 4 3 2 2 2 8 2" xfId="12058"/>
    <cellStyle name="Calculation 4 3 2 2 2 8 2 2" xfId="33412"/>
    <cellStyle name="Calculation 4 3 2 2 2 8 3" xfId="19718"/>
    <cellStyle name="Calculation 4 3 2 2 2 8 3 2" xfId="41072"/>
    <cellStyle name="Calculation 4 3 2 2 2 9" xfId="8218"/>
    <cellStyle name="Calculation 4 3 2 2 2 9 2" xfId="29572"/>
    <cellStyle name="Calculation 4 3 2 2 3" xfId="592"/>
    <cellStyle name="Calculation 4 3 2 2 3 10" xfId="24208"/>
    <cellStyle name="Calculation 4 3 2 2 3 2" xfId="936"/>
    <cellStyle name="Calculation 4 3 2 2 3 2 2" xfId="1936"/>
    <cellStyle name="Calculation 4 3 2 2 3 2 2 2" xfId="5778"/>
    <cellStyle name="Calculation 4 3 2 2 3 2 2 2 2" xfId="13478"/>
    <cellStyle name="Calculation 4 3 2 2 3 2 2 2 2 2" xfId="34832"/>
    <cellStyle name="Calculation 4 3 2 2 3 2 2 2 3" xfId="21138"/>
    <cellStyle name="Calculation 4 3 2 2 3 2 2 2 3 2" xfId="42492"/>
    <cellStyle name="Calculation 4 3 2 2 3 2 2 3" xfId="9638"/>
    <cellStyle name="Calculation 4 3 2 2 3 2 2 3 2" xfId="30992"/>
    <cellStyle name="Calculation 4 3 2 2 3 2 2 4" xfId="17298"/>
    <cellStyle name="Calculation 4 3 2 2 3 2 2 4 2" xfId="38652"/>
    <cellStyle name="Calculation 4 3 2 2 3 2 2 5" xfId="25548"/>
    <cellStyle name="Calculation 4 3 2 2 3 2 3" xfId="2876"/>
    <cellStyle name="Calculation 4 3 2 2 3 2 3 2" xfId="6718"/>
    <cellStyle name="Calculation 4 3 2 2 3 2 3 2 2" xfId="14418"/>
    <cellStyle name="Calculation 4 3 2 2 3 2 3 2 2 2" xfId="35772"/>
    <cellStyle name="Calculation 4 3 2 2 3 2 3 2 3" xfId="22078"/>
    <cellStyle name="Calculation 4 3 2 2 3 2 3 2 3 2" xfId="43432"/>
    <cellStyle name="Calculation 4 3 2 2 3 2 3 3" xfId="10578"/>
    <cellStyle name="Calculation 4 3 2 2 3 2 3 3 2" xfId="31932"/>
    <cellStyle name="Calculation 4 3 2 2 3 2 3 4" xfId="18238"/>
    <cellStyle name="Calculation 4 3 2 2 3 2 3 4 2" xfId="39592"/>
    <cellStyle name="Calculation 4 3 2 2 3 2 3 5" xfId="26488"/>
    <cellStyle name="Calculation 4 3 2 2 3 2 4" xfId="3816"/>
    <cellStyle name="Calculation 4 3 2 2 3 2 4 2" xfId="7658"/>
    <cellStyle name="Calculation 4 3 2 2 3 2 4 2 2" xfId="15358"/>
    <cellStyle name="Calculation 4 3 2 2 3 2 4 2 2 2" xfId="36712"/>
    <cellStyle name="Calculation 4 3 2 2 3 2 4 2 3" xfId="23018"/>
    <cellStyle name="Calculation 4 3 2 2 3 2 4 2 3 2" xfId="44372"/>
    <cellStyle name="Calculation 4 3 2 2 3 2 4 3" xfId="11518"/>
    <cellStyle name="Calculation 4 3 2 2 3 2 4 3 2" xfId="32872"/>
    <cellStyle name="Calculation 4 3 2 2 3 2 4 4" xfId="19178"/>
    <cellStyle name="Calculation 4 3 2 2 3 2 4 4 2" xfId="40532"/>
    <cellStyle name="Calculation 4 3 2 2 3 2 4 5" xfId="27428"/>
    <cellStyle name="Calculation 4 3 2 2 3 2 5" xfId="4778"/>
    <cellStyle name="Calculation 4 3 2 2 3 2 5 2" xfId="12478"/>
    <cellStyle name="Calculation 4 3 2 2 3 2 5 2 2" xfId="33832"/>
    <cellStyle name="Calculation 4 3 2 2 3 2 5 3" xfId="20138"/>
    <cellStyle name="Calculation 4 3 2 2 3 2 5 3 2" xfId="41492"/>
    <cellStyle name="Calculation 4 3 2 2 3 2 6" xfId="8638"/>
    <cellStyle name="Calculation 4 3 2 2 3 2 6 2" xfId="29992"/>
    <cellStyle name="Calculation 4 3 2 2 3 2 7" xfId="16298"/>
    <cellStyle name="Calculation 4 3 2 2 3 2 7 2" xfId="37652"/>
    <cellStyle name="Calculation 4 3 2 2 3 2 8" xfId="24548"/>
    <cellStyle name="Calculation 4 3 2 2 3 3" xfId="1236"/>
    <cellStyle name="Calculation 4 3 2 2 3 3 2" xfId="2236"/>
    <cellStyle name="Calculation 4 3 2 2 3 3 2 2" xfId="6078"/>
    <cellStyle name="Calculation 4 3 2 2 3 3 2 2 2" xfId="13778"/>
    <cellStyle name="Calculation 4 3 2 2 3 3 2 2 2 2" xfId="35132"/>
    <cellStyle name="Calculation 4 3 2 2 3 3 2 2 3" xfId="21438"/>
    <cellStyle name="Calculation 4 3 2 2 3 3 2 2 3 2" xfId="42792"/>
    <cellStyle name="Calculation 4 3 2 2 3 3 2 3" xfId="9938"/>
    <cellStyle name="Calculation 4 3 2 2 3 3 2 3 2" xfId="31292"/>
    <cellStyle name="Calculation 4 3 2 2 3 3 2 4" xfId="17598"/>
    <cellStyle name="Calculation 4 3 2 2 3 3 2 4 2" xfId="38952"/>
    <cellStyle name="Calculation 4 3 2 2 3 3 2 5" xfId="25848"/>
    <cellStyle name="Calculation 4 3 2 2 3 3 3" xfId="3176"/>
    <cellStyle name="Calculation 4 3 2 2 3 3 3 2" xfId="7018"/>
    <cellStyle name="Calculation 4 3 2 2 3 3 3 2 2" xfId="14718"/>
    <cellStyle name="Calculation 4 3 2 2 3 3 3 2 2 2" xfId="36072"/>
    <cellStyle name="Calculation 4 3 2 2 3 3 3 2 3" xfId="22378"/>
    <cellStyle name="Calculation 4 3 2 2 3 3 3 2 3 2" xfId="43732"/>
    <cellStyle name="Calculation 4 3 2 2 3 3 3 3" xfId="10878"/>
    <cellStyle name="Calculation 4 3 2 2 3 3 3 3 2" xfId="32232"/>
    <cellStyle name="Calculation 4 3 2 2 3 3 3 4" xfId="18538"/>
    <cellStyle name="Calculation 4 3 2 2 3 3 3 4 2" xfId="39892"/>
    <cellStyle name="Calculation 4 3 2 2 3 3 3 5" xfId="26788"/>
    <cellStyle name="Calculation 4 3 2 2 3 3 4" xfId="4116"/>
    <cellStyle name="Calculation 4 3 2 2 3 3 4 2" xfId="7958"/>
    <cellStyle name="Calculation 4 3 2 2 3 3 4 2 2" xfId="15658"/>
    <cellStyle name="Calculation 4 3 2 2 3 3 4 2 2 2" xfId="37012"/>
    <cellStyle name="Calculation 4 3 2 2 3 3 4 2 3" xfId="23318"/>
    <cellStyle name="Calculation 4 3 2 2 3 3 4 2 3 2" xfId="44672"/>
    <cellStyle name="Calculation 4 3 2 2 3 3 4 3" xfId="11818"/>
    <cellStyle name="Calculation 4 3 2 2 3 3 4 3 2" xfId="33172"/>
    <cellStyle name="Calculation 4 3 2 2 3 3 4 4" xfId="19478"/>
    <cellStyle name="Calculation 4 3 2 2 3 3 4 4 2" xfId="40832"/>
    <cellStyle name="Calculation 4 3 2 2 3 3 4 5" xfId="27728"/>
    <cellStyle name="Calculation 4 3 2 2 3 3 5" xfId="5078"/>
    <cellStyle name="Calculation 4 3 2 2 3 3 5 2" xfId="12778"/>
    <cellStyle name="Calculation 4 3 2 2 3 3 5 2 2" xfId="34132"/>
    <cellStyle name="Calculation 4 3 2 2 3 3 5 3" xfId="20438"/>
    <cellStyle name="Calculation 4 3 2 2 3 3 5 3 2" xfId="41792"/>
    <cellStyle name="Calculation 4 3 2 2 3 3 6" xfId="8938"/>
    <cellStyle name="Calculation 4 3 2 2 3 3 6 2" xfId="30292"/>
    <cellStyle name="Calculation 4 3 2 2 3 3 7" xfId="16598"/>
    <cellStyle name="Calculation 4 3 2 2 3 3 7 2" xfId="37952"/>
    <cellStyle name="Calculation 4 3 2 2 3 3 8" xfId="24848"/>
    <cellStyle name="Calculation 4 3 2 2 3 4" xfId="1596"/>
    <cellStyle name="Calculation 4 3 2 2 3 4 2" xfId="5438"/>
    <cellStyle name="Calculation 4 3 2 2 3 4 2 2" xfId="13138"/>
    <cellStyle name="Calculation 4 3 2 2 3 4 2 2 2" xfId="34492"/>
    <cellStyle name="Calculation 4 3 2 2 3 4 2 3" xfId="20798"/>
    <cellStyle name="Calculation 4 3 2 2 3 4 2 3 2" xfId="42152"/>
    <cellStyle name="Calculation 4 3 2 2 3 4 3" xfId="9298"/>
    <cellStyle name="Calculation 4 3 2 2 3 4 3 2" xfId="30652"/>
    <cellStyle name="Calculation 4 3 2 2 3 4 4" xfId="16958"/>
    <cellStyle name="Calculation 4 3 2 2 3 4 4 2" xfId="38312"/>
    <cellStyle name="Calculation 4 3 2 2 3 4 5" xfId="25208"/>
    <cellStyle name="Calculation 4 3 2 2 3 5" xfId="2536"/>
    <cellStyle name="Calculation 4 3 2 2 3 5 2" xfId="6378"/>
    <cellStyle name="Calculation 4 3 2 2 3 5 2 2" xfId="14078"/>
    <cellStyle name="Calculation 4 3 2 2 3 5 2 2 2" xfId="35432"/>
    <cellStyle name="Calculation 4 3 2 2 3 5 2 3" xfId="21738"/>
    <cellStyle name="Calculation 4 3 2 2 3 5 2 3 2" xfId="43092"/>
    <cellStyle name="Calculation 4 3 2 2 3 5 3" xfId="10238"/>
    <cellStyle name="Calculation 4 3 2 2 3 5 3 2" xfId="31592"/>
    <cellStyle name="Calculation 4 3 2 2 3 5 4" xfId="17898"/>
    <cellStyle name="Calculation 4 3 2 2 3 5 4 2" xfId="39252"/>
    <cellStyle name="Calculation 4 3 2 2 3 5 5" xfId="26148"/>
    <cellStyle name="Calculation 4 3 2 2 3 6" xfId="3476"/>
    <cellStyle name="Calculation 4 3 2 2 3 6 2" xfId="7318"/>
    <cellStyle name="Calculation 4 3 2 2 3 6 2 2" xfId="15018"/>
    <cellStyle name="Calculation 4 3 2 2 3 6 2 2 2" xfId="36372"/>
    <cellStyle name="Calculation 4 3 2 2 3 6 2 3" xfId="22678"/>
    <cellStyle name="Calculation 4 3 2 2 3 6 2 3 2" xfId="44032"/>
    <cellStyle name="Calculation 4 3 2 2 3 6 3" xfId="11178"/>
    <cellStyle name="Calculation 4 3 2 2 3 6 3 2" xfId="32532"/>
    <cellStyle name="Calculation 4 3 2 2 3 6 4" xfId="18838"/>
    <cellStyle name="Calculation 4 3 2 2 3 6 4 2" xfId="40192"/>
    <cellStyle name="Calculation 4 3 2 2 3 6 5" xfId="27088"/>
    <cellStyle name="Calculation 4 3 2 2 3 7" xfId="4438"/>
    <cellStyle name="Calculation 4 3 2 2 3 7 2" xfId="12138"/>
    <cellStyle name="Calculation 4 3 2 2 3 7 2 2" xfId="33492"/>
    <cellStyle name="Calculation 4 3 2 2 3 7 3" xfId="19798"/>
    <cellStyle name="Calculation 4 3 2 2 3 7 3 2" xfId="41152"/>
    <cellStyle name="Calculation 4 3 2 2 3 8" xfId="8298"/>
    <cellStyle name="Calculation 4 3 2 2 3 8 2" xfId="29652"/>
    <cellStyle name="Calculation 4 3 2 2 3 9" xfId="15958"/>
    <cellStyle name="Calculation 4 3 2 2 3 9 2" xfId="37312"/>
    <cellStyle name="Calculation 4 3 2 2 4" xfId="776"/>
    <cellStyle name="Calculation 4 3 2 2 4 2" xfId="1776"/>
    <cellStyle name="Calculation 4 3 2 2 4 2 2" xfId="5618"/>
    <cellStyle name="Calculation 4 3 2 2 4 2 2 2" xfId="13318"/>
    <cellStyle name="Calculation 4 3 2 2 4 2 2 2 2" xfId="34672"/>
    <cellStyle name="Calculation 4 3 2 2 4 2 2 3" xfId="20978"/>
    <cellStyle name="Calculation 4 3 2 2 4 2 2 3 2" xfId="42332"/>
    <cellStyle name="Calculation 4 3 2 2 4 2 3" xfId="9478"/>
    <cellStyle name="Calculation 4 3 2 2 4 2 3 2" xfId="30832"/>
    <cellStyle name="Calculation 4 3 2 2 4 2 4" xfId="17138"/>
    <cellStyle name="Calculation 4 3 2 2 4 2 4 2" xfId="38492"/>
    <cellStyle name="Calculation 4 3 2 2 4 2 5" xfId="25388"/>
    <cellStyle name="Calculation 4 3 2 2 4 3" xfId="2716"/>
    <cellStyle name="Calculation 4 3 2 2 4 3 2" xfId="6558"/>
    <cellStyle name="Calculation 4 3 2 2 4 3 2 2" xfId="14258"/>
    <cellStyle name="Calculation 4 3 2 2 4 3 2 2 2" xfId="35612"/>
    <cellStyle name="Calculation 4 3 2 2 4 3 2 3" xfId="21918"/>
    <cellStyle name="Calculation 4 3 2 2 4 3 2 3 2" xfId="43272"/>
    <cellStyle name="Calculation 4 3 2 2 4 3 3" xfId="10418"/>
    <cellStyle name="Calculation 4 3 2 2 4 3 3 2" xfId="31772"/>
    <cellStyle name="Calculation 4 3 2 2 4 3 4" xfId="18078"/>
    <cellStyle name="Calculation 4 3 2 2 4 3 4 2" xfId="39432"/>
    <cellStyle name="Calculation 4 3 2 2 4 3 5" xfId="26328"/>
    <cellStyle name="Calculation 4 3 2 2 4 4" xfId="3656"/>
    <cellStyle name="Calculation 4 3 2 2 4 4 2" xfId="7498"/>
    <cellStyle name="Calculation 4 3 2 2 4 4 2 2" xfId="15198"/>
    <cellStyle name="Calculation 4 3 2 2 4 4 2 2 2" xfId="36552"/>
    <cellStyle name="Calculation 4 3 2 2 4 4 2 3" xfId="22858"/>
    <cellStyle name="Calculation 4 3 2 2 4 4 2 3 2" xfId="44212"/>
    <cellStyle name="Calculation 4 3 2 2 4 4 3" xfId="11358"/>
    <cellStyle name="Calculation 4 3 2 2 4 4 3 2" xfId="32712"/>
    <cellStyle name="Calculation 4 3 2 2 4 4 4" xfId="19018"/>
    <cellStyle name="Calculation 4 3 2 2 4 4 4 2" xfId="40372"/>
    <cellStyle name="Calculation 4 3 2 2 4 4 5" xfId="27268"/>
    <cellStyle name="Calculation 4 3 2 2 4 5" xfId="4618"/>
    <cellStyle name="Calculation 4 3 2 2 4 5 2" xfId="12318"/>
    <cellStyle name="Calculation 4 3 2 2 4 5 2 2" xfId="33672"/>
    <cellStyle name="Calculation 4 3 2 2 4 5 3" xfId="19978"/>
    <cellStyle name="Calculation 4 3 2 2 4 5 3 2" xfId="41332"/>
    <cellStyle name="Calculation 4 3 2 2 4 6" xfId="8478"/>
    <cellStyle name="Calculation 4 3 2 2 4 6 2" xfId="29832"/>
    <cellStyle name="Calculation 4 3 2 2 4 7" xfId="16138"/>
    <cellStyle name="Calculation 4 3 2 2 4 7 2" xfId="37492"/>
    <cellStyle name="Calculation 4 3 2 2 4 8" xfId="24388"/>
    <cellStyle name="Calculation 4 3 2 2 5" xfId="1076"/>
    <cellStyle name="Calculation 4 3 2 2 5 2" xfId="2076"/>
    <cellStyle name="Calculation 4 3 2 2 5 2 2" xfId="5918"/>
    <cellStyle name="Calculation 4 3 2 2 5 2 2 2" xfId="13618"/>
    <cellStyle name="Calculation 4 3 2 2 5 2 2 2 2" xfId="34972"/>
    <cellStyle name="Calculation 4 3 2 2 5 2 2 3" xfId="21278"/>
    <cellStyle name="Calculation 4 3 2 2 5 2 2 3 2" xfId="42632"/>
    <cellStyle name="Calculation 4 3 2 2 5 2 3" xfId="9778"/>
    <cellStyle name="Calculation 4 3 2 2 5 2 3 2" xfId="31132"/>
    <cellStyle name="Calculation 4 3 2 2 5 2 4" xfId="17438"/>
    <cellStyle name="Calculation 4 3 2 2 5 2 4 2" xfId="38792"/>
    <cellStyle name="Calculation 4 3 2 2 5 2 5" xfId="25688"/>
    <cellStyle name="Calculation 4 3 2 2 5 3" xfId="3016"/>
    <cellStyle name="Calculation 4 3 2 2 5 3 2" xfId="6858"/>
    <cellStyle name="Calculation 4 3 2 2 5 3 2 2" xfId="14558"/>
    <cellStyle name="Calculation 4 3 2 2 5 3 2 2 2" xfId="35912"/>
    <cellStyle name="Calculation 4 3 2 2 5 3 2 3" xfId="22218"/>
    <cellStyle name="Calculation 4 3 2 2 5 3 2 3 2" xfId="43572"/>
    <cellStyle name="Calculation 4 3 2 2 5 3 3" xfId="10718"/>
    <cellStyle name="Calculation 4 3 2 2 5 3 3 2" xfId="32072"/>
    <cellStyle name="Calculation 4 3 2 2 5 3 4" xfId="18378"/>
    <cellStyle name="Calculation 4 3 2 2 5 3 4 2" xfId="39732"/>
    <cellStyle name="Calculation 4 3 2 2 5 3 5" xfId="26628"/>
    <cellStyle name="Calculation 4 3 2 2 5 4" xfId="3956"/>
    <cellStyle name="Calculation 4 3 2 2 5 4 2" xfId="7798"/>
    <cellStyle name="Calculation 4 3 2 2 5 4 2 2" xfId="15498"/>
    <cellStyle name="Calculation 4 3 2 2 5 4 2 2 2" xfId="36852"/>
    <cellStyle name="Calculation 4 3 2 2 5 4 2 3" xfId="23158"/>
    <cellStyle name="Calculation 4 3 2 2 5 4 2 3 2" xfId="44512"/>
    <cellStyle name="Calculation 4 3 2 2 5 4 3" xfId="11658"/>
    <cellStyle name="Calculation 4 3 2 2 5 4 3 2" xfId="33012"/>
    <cellStyle name="Calculation 4 3 2 2 5 4 4" xfId="19318"/>
    <cellStyle name="Calculation 4 3 2 2 5 4 4 2" xfId="40672"/>
    <cellStyle name="Calculation 4 3 2 2 5 4 5" xfId="27568"/>
    <cellStyle name="Calculation 4 3 2 2 5 5" xfId="4918"/>
    <cellStyle name="Calculation 4 3 2 2 5 5 2" xfId="12618"/>
    <cellStyle name="Calculation 4 3 2 2 5 5 2 2" xfId="33972"/>
    <cellStyle name="Calculation 4 3 2 2 5 5 3" xfId="20278"/>
    <cellStyle name="Calculation 4 3 2 2 5 5 3 2" xfId="41632"/>
    <cellStyle name="Calculation 4 3 2 2 5 6" xfId="8778"/>
    <cellStyle name="Calculation 4 3 2 2 5 6 2" xfId="30132"/>
    <cellStyle name="Calculation 4 3 2 2 5 7" xfId="16438"/>
    <cellStyle name="Calculation 4 3 2 2 5 7 2" xfId="37792"/>
    <cellStyle name="Calculation 4 3 2 2 5 8" xfId="24688"/>
    <cellStyle name="Calculation 4 3 2 2 6" xfId="1436"/>
    <cellStyle name="Calculation 4 3 2 2 6 2" xfId="5278"/>
    <cellStyle name="Calculation 4 3 2 2 6 2 2" xfId="12978"/>
    <cellStyle name="Calculation 4 3 2 2 6 2 2 2" xfId="34332"/>
    <cellStyle name="Calculation 4 3 2 2 6 2 3" xfId="20638"/>
    <cellStyle name="Calculation 4 3 2 2 6 2 3 2" xfId="41992"/>
    <cellStyle name="Calculation 4 3 2 2 6 3" xfId="9138"/>
    <cellStyle name="Calculation 4 3 2 2 6 3 2" xfId="30492"/>
    <cellStyle name="Calculation 4 3 2 2 6 4" xfId="16798"/>
    <cellStyle name="Calculation 4 3 2 2 6 4 2" xfId="38152"/>
    <cellStyle name="Calculation 4 3 2 2 6 5" xfId="25048"/>
    <cellStyle name="Calculation 4 3 2 2 7" xfId="2376"/>
    <cellStyle name="Calculation 4 3 2 2 7 2" xfId="6218"/>
    <cellStyle name="Calculation 4 3 2 2 7 2 2" xfId="13918"/>
    <cellStyle name="Calculation 4 3 2 2 7 2 2 2" xfId="35272"/>
    <cellStyle name="Calculation 4 3 2 2 7 2 3" xfId="21578"/>
    <cellStyle name="Calculation 4 3 2 2 7 2 3 2" xfId="42932"/>
    <cellStyle name="Calculation 4 3 2 2 7 3" xfId="10078"/>
    <cellStyle name="Calculation 4 3 2 2 7 3 2" xfId="31432"/>
    <cellStyle name="Calculation 4 3 2 2 7 4" xfId="17738"/>
    <cellStyle name="Calculation 4 3 2 2 7 4 2" xfId="39092"/>
    <cellStyle name="Calculation 4 3 2 2 7 5" xfId="25988"/>
    <cellStyle name="Calculation 4 3 2 2 8" xfId="3316"/>
    <cellStyle name="Calculation 4 3 2 2 8 2" xfId="7158"/>
    <cellStyle name="Calculation 4 3 2 2 8 2 2" xfId="14858"/>
    <cellStyle name="Calculation 4 3 2 2 8 2 2 2" xfId="36212"/>
    <cellStyle name="Calculation 4 3 2 2 8 2 3" xfId="22518"/>
    <cellStyle name="Calculation 4 3 2 2 8 2 3 2" xfId="43872"/>
    <cellStyle name="Calculation 4 3 2 2 8 3" xfId="11018"/>
    <cellStyle name="Calculation 4 3 2 2 8 3 2" xfId="32372"/>
    <cellStyle name="Calculation 4 3 2 2 8 4" xfId="18678"/>
    <cellStyle name="Calculation 4 3 2 2 8 4 2" xfId="40032"/>
    <cellStyle name="Calculation 4 3 2 2 8 5" xfId="26928"/>
    <cellStyle name="Calculation 4 3 2 2 9" xfId="4278"/>
    <cellStyle name="Calculation 4 3 2 2 9 2" xfId="11978"/>
    <cellStyle name="Calculation 4 3 2 2 9 2 2" xfId="33332"/>
    <cellStyle name="Calculation 4 3 2 2 9 3" xfId="19638"/>
    <cellStyle name="Calculation 4 3 2 2 9 3 2" xfId="40992"/>
    <cellStyle name="Calculation 4 3 2 2 9 4" xfId="27888"/>
    <cellStyle name="Calculation 4 3 2 3" xfId="466"/>
    <cellStyle name="Calculation 4 3 2 3 10" xfId="15838"/>
    <cellStyle name="Calculation 4 3 2 3 10 2" xfId="37192"/>
    <cellStyle name="Calculation 4 3 2 3 11" xfId="24088"/>
    <cellStyle name="Calculation 4 3 2 3 2" xfId="634"/>
    <cellStyle name="Calculation 4 3 2 3 2 10" xfId="24248"/>
    <cellStyle name="Calculation 4 3 2 3 2 2" xfId="976"/>
    <cellStyle name="Calculation 4 3 2 3 2 2 2" xfId="1976"/>
    <cellStyle name="Calculation 4 3 2 3 2 2 2 2" xfId="5818"/>
    <cellStyle name="Calculation 4 3 2 3 2 2 2 2 2" xfId="13518"/>
    <cellStyle name="Calculation 4 3 2 3 2 2 2 2 2 2" xfId="34872"/>
    <cellStyle name="Calculation 4 3 2 3 2 2 2 2 3" xfId="21178"/>
    <cellStyle name="Calculation 4 3 2 3 2 2 2 2 3 2" xfId="42532"/>
    <cellStyle name="Calculation 4 3 2 3 2 2 2 3" xfId="9678"/>
    <cellStyle name="Calculation 4 3 2 3 2 2 2 3 2" xfId="31032"/>
    <cellStyle name="Calculation 4 3 2 3 2 2 2 4" xfId="17338"/>
    <cellStyle name="Calculation 4 3 2 3 2 2 2 4 2" xfId="38692"/>
    <cellStyle name="Calculation 4 3 2 3 2 2 2 5" xfId="25588"/>
    <cellStyle name="Calculation 4 3 2 3 2 2 3" xfId="2916"/>
    <cellStyle name="Calculation 4 3 2 3 2 2 3 2" xfId="6758"/>
    <cellStyle name="Calculation 4 3 2 3 2 2 3 2 2" xfId="14458"/>
    <cellStyle name="Calculation 4 3 2 3 2 2 3 2 2 2" xfId="35812"/>
    <cellStyle name="Calculation 4 3 2 3 2 2 3 2 3" xfId="22118"/>
    <cellStyle name="Calculation 4 3 2 3 2 2 3 2 3 2" xfId="43472"/>
    <cellStyle name="Calculation 4 3 2 3 2 2 3 3" xfId="10618"/>
    <cellStyle name="Calculation 4 3 2 3 2 2 3 3 2" xfId="31972"/>
    <cellStyle name="Calculation 4 3 2 3 2 2 3 4" xfId="18278"/>
    <cellStyle name="Calculation 4 3 2 3 2 2 3 4 2" xfId="39632"/>
    <cellStyle name="Calculation 4 3 2 3 2 2 3 5" xfId="26528"/>
    <cellStyle name="Calculation 4 3 2 3 2 2 4" xfId="3856"/>
    <cellStyle name="Calculation 4 3 2 3 2 2 4 2" xfId="7698"/>
    <cellStyle name="Calculation 4 3 2 3 2 2 4 2 2" xfId="15398"/>
    <cellStyle name="Calculation 4 3 2 3 2 2 4 2 2 2" xfId="36752"/>
    <cellStyle name="Calculation 4 3 2 3 2 2 4 2 3" xfId="23058"/>
    <cellStyle name="Calculation 4 3 2 3 2 2 4 2 3 2" xfId="44412"/>
    <cellStyle name="Calculation 4 3 2 3 2 2 4 3" xfId="11558"/>
    <cellStyle name="Calculation 4 3 2 3 2 2 4 3 2" xfId="32912"/>
    <cellStyle name="Calculation 4 3 2 3 2 2 4 4" xfId="19218"/>
    <cellStyle name="Calculation 4 3 2 3 2 2 4 4 2" xfId="40572"/>
    <cellStyle name="Calculation 4 3 2 3 2 2 4 5" xfId="27468"/>
    <cellStyle name="Calculation 4 3 2 3 2 2 5" xfId="4818"/>
    <cellStyle name="Calculation 4 3 2 3 2 2 5 2" xfId="12518"/>
    <cellStyle name="Calculation 4 3 2 3 2 2 5 2 2" xfId="33872"/>
    <cellStyle name="Calculation 4 3 2 3 2 2 5 3" xfId="20178"/>
    <cellStyle name="Calculation 4 3 2 3 2 2 5 3 2" xfId="41532"/>
    <cellStyle name="Calculation 4 3 2 3 2 2 6" xfId="8678"/>
    <cellStyle name="Calculation 4 3 2 3 2 2 6 2" xfId="30032"/>
    <cellStyle name="Calculation 4 3 2 3 2 2 7" xfId="16338"/>
    <cellStyle name="Calculation 4 3 2 3 2 2 7 2" xfId="37692"/>
    <cellStyle name="Calculation 4 3 2 3 2 2 8" xfId="24588"/>
    <cellStyle name="Calculation 4 3 2 3 2 3" xfId="1276"/>
    <cellStyle name="Calculation 4 3 2 3 2 3 2" xfId="2276"/>
    <cellStyle name="Calculation 4 3 2 3 2 3 2 2" xfId="6118"/>
    <cellStyle name="Calculation 4 3 2 3 2 3 2 2 2" xfId="13818"/>
    <cellStyle name="Calculation 4 3 2 3 2 3 2 2 2 2" xfId="35172"/>
    <cellStyle name="Calculation 4 3 2 3 2 3 2 2 3" xfId="21478"/>
    <cellStyle name="Calculation 4 3 2 3 2 3 2 2 3 2" xfId="42832"/>
    <cellStyle name="Calculation 4 3 2 3 2 3 2 3" xfId="9978"/>
    <cellStyle name="Calculation 4 3 2 3 2 3 2 3 2" xfId="31332"/>
    <cellStyle name="Calculation 4 3 2 3 2 3 2 4" xfId="17638"/>
    <cellStyle name="Calculation 4 3 2 3 2 3 2 4 2" xfId="38992"/>
    <cellStyle name="Calculation 4 3 2 3 2 3 2 5" xfId="25888"/>
    <cellStyle name="Calculation 4 3 2 3 2 3 3" xfId="3216"/>
    <cellStyle name="Calculation 4 3 2 3 2 3 3 2" xfId="7058"/>
    <cellStyle name="Calculation 4 3 2 3 2 3 3 2 2" xfId="14758"/>
    <cellStyle name="Calculation 4 3 2 3 2 3 3 2 2 2" xfId="36112"/>
    <cellStyle name="Calculation 4 3 2 3 2 3 3 2 3" xfId="22418"/>
    <cellStyle name="Calculation 4 3 2 3 2 3 3 2 3 2" xfId="43772"/>
    <cellStyle name="Calculation 4 3 2 3 2 3 3 3" xfId="10918"/>
    <cellStyle name="Calculation 4 3 2 3 2 3 3 3 2" xfId="32272"/>
    <cellStyle name="Calculation 4 3 2 3 2 3 3 4" xfId="18578"/>
    <cellStyle name="Calculation 4 3 2 3 2 3 3 4 2" xfId="39932"/>
    <cellStyle name="Calculation 4 3 2 3 2 3 3 5" xfId="26828"/>
    <cellStyle name="Calculation 4 3 2 3 2 3 4" xfId="4156"/>
    <cellStyle name="Calculation 4 3 2 3 2 3 4 2" xfId="7998"/>
    <cellStyle name="Calculation 4 3 2 3 2 3 4 2 2" xfId="15698"/>
    <cellStyle name="Calculation 4 3 2 3 2 3 4 2 2 2" xfId="37052"/>
    <cellStyle name="Calculation 4 3 2 3 2 3 4 2 3" xfId="23358"/>
    <cellStyle name="Calculation 4 3 2 3 2 3 4 2 3 2" xfId="44712"/>
    <cellStyle name="Calculation 4 3 2 3 2 3 4 3" xfId="11858"/>
    <cellStyle name="Calculation 4 3 2 3 2 3 4 3 2" xfId="33212"/>
    <cellStyle name="Calculation 4 3 2 3 2 3 4 4" xfId="19518"/>
    <cellStyle name="Calculation 4 3 2 3 2 3 4 4 2" xfId="40872"/>
    <cellStyle name="Calculation 4 3 2 3 2 3 4 5" xfId="27768"/>
    <cellStyle name="Calculation 4 3 2 3 2 3 5" xfId="5118"/>
    <cellStyle name="Calculation 4 3 2 3 2 3 5 2" xfId="12818"/>
    <cellStyle name="Calculation 4 3 2 3 2 3 5 2 2" xfId="34172"/>
    <cellStyle name="Calculation 4 3 2 3 2 3 5 3" xfId="20478"/>
    <cellStyle name="Calculation 4 3 2 3 2 3 5 3 2" xfId="41832"/>
    <cellStyle name="Calculation 4 3 2 3 2 3 6" xfId="8978"/>
    <cellStyle name="Calculation 4 3 2 3 2 3 6 2" xfId="30332"/>
    <cellStyle name="Calculation 4 3 2 3 2 3 7" xfId="16638"/>
    <cellStyle name="Calculation 4 3 2 3 2 3 7 2" xfId="37992"/>
    <cellStyle name="Calculation 4 3 2 3 2 3 8" xfId="24888"/>
    <cellStyle name="Calculation 4 3 2 3 2 4" xfId="1636"/>
    <cellStyle name="Calculation 4 3 2 3 2 4 2" xfId="5478"/>
    <cellStyle name="Calculation 4 3 2 3 2 4 2 2" xfId="13178"/>
    <cellStyle name="Calculation 4 3 2 3 2 4 2 2 2" xfId="34532"/>
    <cellStyle name="Calculation 4 3 2 3 2 4 2 3" xfId="20838"/>
    <cellStyle name="Calculation 4 3 2 3 2 4 2 3 2" xfId="42192"/>
    <cellStyle name="Calculation 4 3 2 3 2 4 3" xfId="9338"/>
    <cellStyle name="Calculation 4 3 2 3 2 4 3 2" xfId="30692"/>
    <cellStyle name="Calculation 4 3 2 3 2 4 4" xfId="16998"/>
    <cellStyle name="Calculation 4 3 2 3 2 4 4 2" xfId="38352"/>
    <cellStyle name="Calculation 4 3 2 3 2 4 5" xfId="25248"/>
    <cellStyle name="Calculation 4 3 2 3 2 5" xfId="2576"/>
    <cellStyle name="Calculation 4 3 2 3 2 5 2" xfId="6418"/>
    <cellStyle name="Calculation 4 3 2 3 2 5 2 2" xfId="14118"/>
    <cellStyle name="Calculation 4 3 2 3 2 5 2 2 2" xfId="35472"/>
    <cellStyle name="Calculation 4 3 2 3 2 5 2 3" xfId="21778"/>
    <cellStyle name="Calculation 4 3 2 3 2 5 2 3 2" xfId="43132"/>
    <cellStyle name="Calculation 4 3 2 3 2 5 3" xfId="10278"/>
    <cellStyle name="Calculation 4 3 2 3 2 5 3 2" xfId="31632"/>
    <cellStyle name="Calculation 4 3 2 3 2 5 4" xfId="17938"/>
    <cellStyle name="Calculation 4 3 2 3 2 5 4 2" xfId="39292"/>
    <cellStyle name="Calculation 4 3 2 3 2 5 5" xfId="26188"/>
    <cellStyle name="Calculation 4 3 2 3 2 6" xfId="3516"/>
    <cellStyle name="Calculation 4 3 2 3 2 6 2" xfId="7358"/>
    <cellStyle name="Calculation 4 3 2 3 2 6 2 2" xfId="15058"/>
    <cellStyle name="Calculation 4 3 2 3 2 6 2 2 2" xfId="36412"/>
    <cellStyle name="Calculation 4 3 2 3 2 6 2 3" xfId="22718"/>
    <cellStyle name="Calculation 4 3 2 3 2 6 2 3 2" xfId="44072"/>
    <cellStyle name="Calculation 4 3 2 3 2 6 3" xfId="11218"/>
    <cellStyle name="Calculation 4 3 2 3 2 6 3 2" xfId="32572"/>
    <cellStyle name="Calculation 4 3 2 3 2 6 4" xfId="18878"/>
    <cellStyle name="Calculation 4 3 2 3 2 6 4 2" xfId="40232"/>
    <cellStyle name="Calculation 4 3 2 3 2 6 5" xfId="27128"/>
    <cellStyle name="Calculation 4 3 2 3 2 7" xfId="4478"/>
    <cellStyle name="Calculation 4 3 2 3 2 7 2" xfId="12178"/>
    <cellStyle name="Calculation 4 3 2 3 2 7 2 2" xfId="33532"/>
    <cellStyle name="Calculation 4 3 2 3 2 7 3" xfId="19838"/>
    <cellStyle name="Calculation 4 3 2 3 2 7 3 2" xfId="41192"/>
    <cellStyle name="Calculation 4 3 2 3 2 8" xfId="8338"/>
    <cellStyle name="Calculation 4 3 2 3 2 8 2" xfId="29692"/>
    <cellStyle name="Calculation 4 3 2 3 2 9" xfId="15998"/>
    <cellStyle name="Calculation 4 3 2 3 2 9 2" xfId="37352"/>
    <cellStyle name="Calculation 4 3 2 3 3" xfId="816"/>
    <cellStyle name="Calculation 4 3 2 3 3 2" xfId="1816"/>
    <cellStyle name="Calculation 4 3 2 3 3 2 2" xfId="5658"/>
    <cellStyle name="Calculation 4 3 2 3 3 2 2 2" xfId="13358"/>
    <cellStyle name="Calculation 4 3 2 3 3 2 2 2 2" xfId="34712"/>
    <cellStyle name="Calculation 4 3 2 3 3 2 2 3" xfId="21018"/>
    <cellStyle name="Calculation 4 3 2 3 3 2 2 3 2" xfId="42372"/>
    <cellStyle name="Calculation 4 3 2 3 3 2 3" xfId="9518"/>
    <cellStyle name="Calculation 4 3 2 3 3 2 3 2" xfId="30872"/>
    <cellStyle name="Calculation 4 3 2 3 3 2 4" xfId="17178"/>
    <cellStyle name="Calculation 4 3 2 3 3 2 4 2" xfId="38532"/>
    <cellStyle name="Calculation 4 3 2 3 3 2 5" xfId="25428"/>
    <cellStyle name="Calculation 4 3 2 3 3 3" xfId="2756"/>
    <cellStyle name="Calculation 4 3 2 3 3 3 2" xfId="6598"/>
    <cellStyle name="Calculation 4 3 2 3 3 3 2 2" xfId="14298"/>
    <cellStyle name="Calculation 4 3 2 3 3 3 2 2 2" xfId="35652"/>
    <cellStyle name="Calculation 4 3 2 3 3 3 2 3" xfId="21958"/>
    <cellStyle name="Calculation 4 3 2 3 3 3 2 3 2" xfId="43312"/>
    <cellStyle name="Calculation 4 3 2 3 3 3 3" xfId="10458"/>
    <cellStyle name="Calculation 4 3 2 3 3 3 3 2" xfId="31812"/>
    <cellStyle name="Calculation 4 3 2 3 3 3 4" xfId="18118"/>
    <cellStyle name="Calculation 4 3 2 3 3 3 4 2" xfId="39472"/>
    <cellStyle name="Calculation 4 3 2 3 3 3 5" xfId="26368"/>
    <cellStyle name="Calculation 4 3 2 3 3 4" xfId="3696"/>
    <cellStyle name="Calculation 4 3 2 3 3 4 2" xfId="7538"/>
    <cellStyle name="Calculation 4 3 2 3 3 4 2 2" xfId="15238"/>
    <cellStyle name="Calculation 4 3 2 3 3 4 2 2 2" xfId="36592"/>
    <cellStyle name="Calculation 4 3 2 3 3 4 2 3" xfId="22898"/>
    <cellStyle name="Calculation 4 3 2 3 3 4 2 3 2" xfId="44252"/>
    <cellStyle name="Calculation 4 3 2 3 3 4 3" xfId="11398"/>
    <cellStyle name="Calculation 4 3 2 3 3 4 3 2" xfId="32752"/>
    <cellStyle name="Calculation 4 3 2 3 3 4 4" xfId="19058"/>
    <cellStyle name="Calculation 4 3 2 3 3 4 4 2" xfId="40412"/>
    <cellStyle name="Calculation 4 3 2 3 3 4 5" xfId="27308"/>
    <cellStyle name="Calculation 4 3 2 3 3 5" xfId="4658"/>
    <cellStyle name="Calculation 4 3 2 3 3 5 2" xfId="12358"/>
    <cellStyle name="Calculation 4 3 2 3 3 5 2 2" xfId="33712"/>
    <cellStyle name="Calculation 4 3 2 3 3 5 3" xfId="20018"/>
    <cellStyle name="Calculation 4 3 2 3 3 5 3 2" xfId="41372"/>
    <cellStyle name="Calculation 4 3 2 3 3 6" xfId="8518"/>
    <cellStyle name="Calculation 4 3 2 3 3 6 2" xfId="29872"/>
    <cellStyle name="Calculation 4 3 2 3 3 7" xfId="16178"/>
    <cellStyle name="Calculation 4 3 2 3 3 7 2" xfId="37532"/>
    <cellStyle name="Calculation 4 3 2 3 3 8" xfId="24428"/>
    <cellStyle name="Calculation 4 3 2 3 4" xfId="1116"/>
    <cellStyle name="Calculation 4 3 2 3 4 2" xfId="2116"/>
    <cellStyle name="Calculation 4 3 2 3 4 2 2" xfId="5958"/>
    <cellStyle name="Calculation 4 3 2 3 4 2 2 2" xfId="13658"/>
    <cellStyle name="Calculation 4 3 2 3 4 2 2 2 2" xfId="35012"/>
    <cellStyle name="Calculation 4 3 2 3 4 2 2 3" xfId="21318"/>
    <cellStyle name="Calculation 4 3 2 3 4 2 2 3 2" xfId="42672"/>
    <cellStyle name="Calculation 4 3 2 3 4 2 3" xfId="9818"/>
    <cellStyle name="Calculation 4 3 2 3 4 2 3 2" xfId="31172"/>
    <cellStyle name="Calculation 4 3 2 3 4 2 4" xfId="17478"/>
    <cellStyle name="Calculation 4 3 2 3 4 2 4 2" xfId="38832"/>
    <cellStyle name="Calculation 4 3 2 3 4 2 5" xfId="25728"/>
    <cellStyle name="Calculation 4 3 2 3 4 3" xfId="3056"/>
    <cellStyle name="Calculation 4 3 2 3 4 3 2" xfId="6898"/>
    <cellStyle name="Calculation 4 3 2 3 4 3 2 2" xfId="14598"/>
    <cellStyle name="Calculation 4 3 2 3 4 3 2 2 2" xfId="35952"/>
    <cellStyle name="Calculation 4 3 2 3 4 3 2 3" xfId="22258"/>
    <cellStyle name="Calculation 4 3 2 3 4 3 2 3 2" xfId="43612"/>
    <cellStyle name="Calculation 4 3 2 3 4 3 3" xfId="10758"/>
    <cellStyle name="Calculation 4 3 2 3 4 3 3 2" xfId="32112"/>
    <cellStyle name="Calculation 4 3 2 3 4 3 4" xfId="18418"/>
    <cellStyle name="Calculation 4 3 2 3 4 3 4 2" xfId="39772"/>
    <cellStyle name="Calculation 4 3 2 3 4 3 5" xfId="26668"/>
    <cellStyle name="Calculation 4 3 2 3 4 4" xfId="3996"/>
    <cellStyle name="Calculation 4 3 2 3 4 4 2" xfId="7838"/>
    <cellStyle name="Calculation 4 3 2 3 4 4 2 2" xfId="15538"/>
    <cellStyle name="Calculation 4 3 2 3 4 4 2 2 2" xfId="36892"/>
    <cellStyle name="Calculation 4 3 2 3 4 4 2 3" xfId="23198"/>
    <cellStyle name="Calculation 4 3 2 3 4 4 2 3 2" xfId="44552"/>
    <cellStyle name="Calculation 4 3 2 3 4 4 3" xfId="11698"/>
    <cellStyle name="Calculation 4 3 2 3 4 4 3 2" xfId="33052"/>
    <cellStyle name="Calculation 4 3 2 3 4 4 4" xfId="19358"/>
    <cellStyle name="Calculation 4 3 2 3 4 4 4 2" xfId="40712"/>
    <cellStyle name="Calculation 4 3 2 3 4 4 5" xfId="27608"/>
    <cellStyle name="Calculation 4 3 2 3 4 5" xfId="4958"/>
    <cellStyle name="Calculation 4 3 2 3 4 5 2" xfId="12658"/>
    <cellStyle name="Calculation 4 3 2 3 4 5 2 2" xfId="34012"/>
    <cellStyle name="Calculation 4 3 2 3 4 5 3" xfId="20318"/>
    <cellStyle name="Calculation 4 3 2 3 4 5 3 2" xfId="41672"/>
    <cellStyle name="Calculation 4 3 2 3 4 6" xfId="8818"/>
    <cellStyle name="Calculation 4 3 2 3 4 6 2" xfId="30172"/>
    <cellStyle name="Calculation 4 3 2 3 4 7" xfId="16478"/>
    <cellStyle name="Calculation 4 3 2 3 4 7 2" xfId="37832"/>
    <cellStyle name="Calculation 4 3 2 3 4 8" xfId="24728"/>
    <cellStyle name="Calculation 4 3 2 3 5" xfId="1476"/>
    <cellStyle name="Calculation 4 3 2 3 5 2" xfId="5318"/>
    <cellStyle name="Calculation 4 3 2 3 5 2 2" xfId="13018"/>
    <cellStyle name="Calculation 4 3 2 3 5 2 2 2" xfId="34372"/>
    <cellStyle name="Calculation 4 3 2 3 5 2 3" xfId="20678"/>
    <cellStyle name="Calculation 4 3 2 3 5 2 3 2" xfId="42032"/>
    <cellStyle name="Calculation 4 3 2 3 5 3" xfId="9178"/>
    <cellStyle name="Calculation 4 3 2 3 5 3 2" xfId="30532"/>
    <cellStyle name="Calculation 4 3 2 3 5 4" xfId="16838"/>
    <cellStyle name="Calculation 4 3 2 3 5 4 2" xfId="38192"/>
    <cellStyle name="Calculation 4 3 2 3 5 5" xfId="25088"/>
    <cellStyle name="Calculation 4 3 2 3 6" xfId="2416"/>
    <cellStyle name="Calculation 4 3 2 3 6 2" xfId="6258"/>
    <cellStyle name="Calculation 4 3 2 3 6 2 2" xfId="13958"/>
    <cellStyle name="Calculation 4 3 2 3 6 2 2 2" xfId="35312"/>
    <cellStyle name="Calculation 4 3 2 3 6 2 3" xfId="21618"/>
    <cellStyle name="Calculation 4 3 2 3 6 2 3 2" xfId="42972"/>
    <cellStyle name="Calculation 4 3 2 3 6 3" xfId="10118"/>
    <cellStyle name="Calculation 4 3 2 3 6 3 2" xfId="31472"/>
    <cellStyle name="Calculation 4 3 2 3 6 4" xfId="17778"/>
    <cellStyle name="Calculation 4 3 2 3 6 4 2" xfId="39132"/>
    <cellStyle name="Calculation 4 3 2 3 6 5" xfId="26028"/>
    <cellStyle name="Calculation 4 3 2 3 7" xfId="3356"/>
    <cellStyle name="Calculation 4 3 2 3 7 2" xfId="7198"/>
    <cellStyle name="Calculation 4 3 2 3 7 2 2" xfId="14898"/>
    <cellStyle name="Calculation 4 3 2 3 7 2 2 2" xfId="36252"/>
    <cellStyle name="Calculation 4 3 2 3 7 2 3" xfId="22558"/>
    <cellStyle name="Calculation 4 3 2 3 7 2 3 2" xfId="43912"/>
    <cellStyle name="Calculation 4 3 2 3 7 3" xfId="11058"/>
    <cellStyle name="Calculation 4 3 2 3 7 3 2" xfId="32412"/>
    <cellStyle name="Calculation 4 3 2 3 7 4" xfId="18718"/>
    <cellStyle name="Calculation 4 3 2 3 7 4 2" xfId="40072"/>
    <cellStyle name="Calculation 4 3 2 3 7 5" xfId="26968"/>
    <cellStyle name="Calculation 4 3 2 3 8" xfId="4318"/>
    <cellStyle name="Calculation 4 3 2 3 8 2" xfId="12018"/>
    <cellStyle name="Calculation 4 3 2 3 8 2 2" xfId="33372"/>
    <cellStyle name="Calculation 4 3 2 3 8 3" xfId="19678"/>
    <cellStyle name="Calculation 4 3 2 3 8 3 2" xfId="41032"/>
    <cellStyle name="Calculation 4 3 2 3 9" xfId="8178"/>
    <cellStyle name="Calculation 4 3 2 3 9 2" xfId="29532"/>
    <cellStyle name="Calculation 4 3 2 4" xfId="550"/>
    <cellStyle name="Calculation 4 3 2 4 10" xfId="24168"/>
    <cellStyle name="Calculation 4 3 2 4 2" xfId="896"/>
    <cellStyle name="Calculation 4 3 2 4 2 2" xfId="1896"/>
    <cellStyle name="Calculation 4 3 2 4 2 2 2" xfId="5738"/>
    <cellStyle name="Calculation 4 3 2 4 2 2 2 2" xfId="13438"/>
    <cellStyle name="Calculation 4 3 2 4 2 2 2 2 2" xfId="34792"/>
    <cellStyle name="Calculation 4 3 2 4 2 2 2 3" xfId="21098"/>
    <cellStyle name="Calculation 4 3 2 4 2 2 2 3 2" xfId="42452"/>
    <cellStyle name="Calculation 4 3 2 4 2 2 3" xfId="9598"/>
    <cellStyle name="Calculation 4 3 2 4 2 2 3 2" xfId="30952"/>
    <cellStyle name="Calculation 4 3 2 4 2 2 4" xfId="17258"/>
    <cellStyle name="Calculation 4 3 2 4 2 2 4 2" xfId="38612"/>
    <cellStyle name="Calculation 4 3 2 4 2 2 5" xfId="25508"/>
    <cellStyle name="Calculation 4 3 2 4 2 3" xfId="2836"/>
    <cellStyle name="Calculation 4 3 2 4 2 3 2" xfId="6678"/>
    <cellStyle name="Calculation 4 3 2 4 2 3 2 2" xfId="14378"/>
    <cellStyle name="Calculation 4 3 2 4 2 3 2 2 2" xfId="35732"/>
    <cellStyle name="Calculation 4 3 2 4 2 3 2 3" xfId="22038"/>
    <cellStyle name="Calculation 4 3 2 4 2 3 2 3 2" xfId="43392"/>
    <cellStyle name="Calculation 4 3 2 4 2 3 3" xfId="10538"/>
    <cellStyle name="Calculation 4 3 2 4 2 3 3 2" xfId="31892"/>
    <cellStyle name="Calculation 4 3 2 4 2 3 4" xfId="18198"/>
    <cellStyle name="Calculation 4 3 2 4 2 3 4 2" xfId="39552"/>
    <cellStyle name="Calculation 4 3 2 4 2 3 5" xfId="26448"/>
    <cellStyle name="Calculation 4 3 2 4 2 4" xfId="3776"/>
    <cellStyle name="Calculation 4 3 2 4 2 4 2" xfId="7618"/>
    <cellStyle name="Calculation 4 3 2 4 2 4 2 2" xfId="15318"/>
    <cellStyle name="Calculation 4 3 2 4 2 4 2 2 2" xfId="36672"/>
    <cellStyle name="Calculation 4 3 2 4 2 4 2 3" xfId="22978"/>
    <cellStyle name="Calculation 4 3 2 4 2 4 2 3 2" xfId="44332"/>
    <cellStyle name="Calculation 4 3 2 4 2 4 3" xfId="11478"/>
    <cellStyle name="Calculation 4 3 2 4 2 4 3 2" xfId="32832"/>
    <cellStyle name="Calculation 4 3 2 4 2 4 4" xfId="19138"/>
    <cellStyle name="Calculation 4 3 2 4 2 4 4 2" xfId="40492"/>
    <cellStyle name="Calculation 4 3 2 4 2 4 5" xfId="27388"/>
    <cellStyle name="Calculation 4 3 2 4 2 5" xfId="4738"/>
    <cellStyle name="Calculation 4 3 2 4 2 5 2" xfId="12438"/>
    <cellStyle name="Calculation 4 3 2 4 2 5 2 2" xfId="33792"/>
    <cellStyle name="Calculation 4 3 2 4 2 5 3" xfId="20098"/>
    <cellStyle name="Calculation 4 3 2 4 2 5 3 2" xfId="41452"/>
    <cellStyle name="Calculation 4 3 2 4 2 6" xfId="8598"/>
    <cellStyle name="Calculation 4 3 2 4 2 6 2" xfId="29952"/>
    <cellStyle name="Calculation 4 3 2 4 2 7" xfId="16258"/>
    <cellStyle name="Calculation 4 3 2 4 2 7 2" xfId="37612"/>
    <cellStyle name="Calculation 4 3 2 4 2 8" xfId="24508"/>
    <cellStyle name="Calculation 4 3 2 4 3" xfId="1196"/>
    <cellStyle name="Calculation 4 3 2 4 3 2" xfId="2196"/>
    <cellStyle name="Calculation 4 3 2 4 3 2 2" xfId="6038"/>
    <cellStyle name="Calculation 4 3 2 4 3 2 2 2" xfId="13738"/>
    <cellStyle name="Calculation 4 3 2 4 3 2 2 2 2" xfId="35092"/>
    <cellStyle name="Calculation 4 3 2 4 3 2 2 3" xfId="21398"/>
    <cellStyle name="Calculation 4 3 2 4 3 2 2 3 2" xfId="42752"/>
    <cellStyle name="Calculation 4 3 2 4 3 2 3" xfId="9898"/>
    <cellStyle name="Calculation 4 3 2 4 3 2 3 2" xfId="31252"/>
    <cellStyle name="Calculation 4 3 2 4 3 2 4" xfId="17558"/>
    <cellStyle name="Calculation 4 3 2 4 3 2 4 2" xfId="38912"/>
    <cellStyle name="Calculation 4 3 2 4 3 2 5" xfId="25808"/>
    <cellStyle name="Calculation 4 3 2 4 3 3" xfId="3136"/>
    <cellStyle name="Calculation 4 3 2 4 3 3 2" xfId="6978"/>
    <cellStyle name="Calculation 4 3 2 4 3 3 2 2" xfId="14678"/>
    <cellStyle name="Calculation 4 3 2 4 3 3 2 2 2" xfId="36032"/>
    <cellStyle name="Calculation 4 3 2 4 3 3 2 3" xfId="22338"/>
    <cellStyle name="Calculation 4 3 2 4 3 3 2 3 2" xfId="43692"/>
    <cellStyle name="Calculation 4 3 2 4 3 3 3" xfId="10838"/>
    <cellStyle name="Calculation 4 3 2 4 3 3 3 2" xfId="32192"/>
    <cellStyle name="Calculation 4 3 2 4 3 3 4" xfId="18498"/>
    <cellStyle name="Calculation 4 3 2 4 3 3 4 2" xfId="39852"/>
    <cellStyle name="Calculation 4 3 2 4 3 3 5" xfId="26748"/>
    <cellStyle name="Calculation 4 3 2 4 3 4" xfId="4076"/>
    <cellStyle name="Calculation 4 3 2 4 3 4 2" xfId="7918"/>
    <cellStyle name="Calculation 4 3 2 4 3 4 2 2" xfId="15618"/>
    <cellStyle name="Calculation 4 3 2 4 3 4 2 2 2" xfId="36972"/>
    <cellStyle name="Calculation 4 3 2 4 3 4 2 3" xfId="23278"/>
    <cellStyle name="Calculation 4 3 2 4 3 4 2 3 2" xfId="44632"/>
    <cellStyle name="Calculation 4 3 2 4 3 4 3" xfId="11778"/>
    <cellStyle name="Calculation 4 3 2 4 3 4 3 2" xfId="33132"/>
    <cellStyle name="Calculation 4 3 2 4 3 4 4" xfId="19438"/>
    <cellStyle name="Calculation 4 3 2 4 3 4 4 2" xfId="40792"/>
    <cellStyle name="Calculation 4 3 2 4 3 4 5" xfId="27688"/>
    <cellStyle name="Calculation 4 3 2 4 3 5" xfId="5038"/>
    <cellStyle name="Calculation 4 3 2 4 3 5 2" xfId="12738"/>
    <cellStyle name="Calculation 4 3 2 4 3 5 2 2" xfId="34092"/>
    <cellStyle name="Calculation 4 3 2 4 3 5 3" xfId="20398"/>
    <cellStyle name="Calculation 4 3 2 4 3 5 3 2" xfId="41752"/>
    <cellStyle name="Calculation 4 3 2 4 3 6" xfId="8898"/>
    <cellStyle name="Calculation 4 3 2 4 3 6 2" xfId="30252"/>
    <cellStyle name="Calculation 4 3 2 4 3 7" xfId="16558"/>
    <cellStyle name="Calculation 4 3 2 4 3 7 2" xfId="37912"/>
    <cellStyle name="Calculation 4 3 2 4 3 8" xfId="24808"/>
    <cellStyle name="Calculation 4 3 2 4 4" xfId="1556"/>
    <cellStyle name="Calculation 4 3 2 4 4 2" xfId="5398"/>
    <cellStyle name="Calculation 4 3 2 4 4 2 2" xfId="13098"/>
    <cellStyle name="Calculation 4 3 2 4 4 2 2 2" xfId="34452"/>
    <cellStyle name="Calculation 4 3 2 4 4 2 3" xfId="20758"/>
    <cellStyle name="Calculation 4 3 2 4 4 2 3 2" xfId="42112"/>
    <cellStyle name="Calculation 4 3 2 4 4 3" xfId="9258"/>
    <cellStyle name="Calculation 4 3 2 4 4 3 2" xfId="30612"/>
    <cellStyle name="Calculation 4 3 2 4 4 4" xfId="16918"/>
    <cellStyle name="Calculation 4 3 2 4 4 4 2" xfId="38272"/>
    <cellStyle name="Calculation 4 3 2 4 4 5" xfId="25168"/>
    <cellStyle name="Calculation 4 3 2 4 5" xfId="2496"/>
    <cellStyle name="Calculation 4 3 2 4 5 2" xfId="6338"/>
    <cellStyle name="Calculation 4 3 2 4 5 2 2" xfId="14038"/>
    <cellStyle name="Calculation 4 3 2 4 5 2 2 2" xfId="35392"/>
    <cellStyle name="Calculation 4 3 2 4 5 2 3" xfId="21698"/>
    <cellStyle name="Calculation 4 3 2 4 5 2 3 2" xfId="43052"/>
    <cellStyle name="Calculation 4 3 2 4 5 3" xfId="10198"/>
    <cellStyle name="Calculation 4 3 2 4 5 3 2" xfId="31552"/>
    <cellStyle name="Calculation 4 3 2 4 5 4" xfId="17858"/>
    <cellStyle name="Calculation 4 3 2 4 5 4 2" xfId="39212"/>
    <cellStyle name="Calculation 4 3 2 4 5 5" xfId="26108"/>
    <cellStyle name="Calculation 4 3 2 4 6" xfId="3436"/>
    <cellStyle name="Calculation 4 3 2 4 6 2" xfId="7278"/>
    <cellStyle name="Calculation 4 3 2 4 6 2 2" xfId="14978"/>
    <cellStyle name="Calculation 4 3 2 4 6 2 2 2" xfId="36332"/>
    <cellStyle name="Calculation 4 3 2 4 6 2 3" xfId="22638"/>
    <cellStyle name="Calculation 4 3 2 4 6 2 3 2" xfId="43992"/>
    <cellStyle name="Calculation 4 3 2 4 6 3" xfId="11138"/>
    <cellStyle name="Calculation 4 3 2 4 6 3 2" xfId="32492"/>
    <cellStyle name="Calculation 4 3 2 4 6 4" xfId="18798"/>
    <cellStyle name="Calculation 4 3 2 4 6 4 2" xfId="40152"/>
    <cellStyle name="Calculation 4 3 2 4 6 5" xfId="27048"/>
    <cellStyle name="Calculation 4 3 2 4 7" xfId="4398"/>
    <cellStyle name="Calculation 4 3 2 4 7 2" xfId="12098"/>
    <cellStyle name="Calculation 4 3 2 4 7 2 2" xfId="33452"/>
    <cellStyle name="Calculation 4 3 2 4 7 3" xfId="19758"/>
    <cellStyle name="Calculation 4 3 2 4 7 3 2" xfId="41112"/>
    <cellStyle name="Calculation 4 3 2 4 8" xfId="8258"/>
    <cellStyle name="Calculation 4 3 2 4 8 2" xfId="29612"/>
    <cellStyle name="Calculation 4 3 2 4 9" xfId="15918"/>
    <cellStyle name="Calculation 4 3 2 4 9 2" xfId="37272"/>
    <cellStyle name="Calculation 4 3 2 5" xfId="736"/>
    <cellStyle name="Calculation 4 3 2 5 2" xfId="1736"/>
    <cellStyle name="Calculation 4 3 2 5 2 2" xfId="5578"/>
    <cellStyle name="Calculation 4 3 2 5 2 2 2" xfId="13278"/>
    <cellStyle name="Calculation 4 3 2 5 2 2 2 2" xfId="34632"/>
    <cellStyle name="Calculation 4 3 2 5 2 2 3" xfId="20938"/>
    <cellStyle name="Calculation 4 3 2 5 2 2 3 2" xfId="42292"/>
    <cellStyle name="Calculation 4 3 2 5 2 3" xfId="9438"/>
    <cellStyle name="Calculation 4 3 2 5 2 3 2" xfId="30792"/>
    <cellStyle name="Calculation 4 3 2 5 2 4" xfId="17098"/>
    <cellStyle name="Calculation 4 3 2 5 2 4 2" xfId="38452"/>
    <cellStyle name="Calculation 4 3 2 5 2 5" xfId="25348"/>
    <cellStyle name="Calculation 4 3 2 5 3" xfId="2676"/>
    <cellStyle name="Calculation 4 3 2 5 3 2" xfId="6518"/>
    <cellStyle name="Calculation 4 3 2 5 3 2 2" xfId="14218"/>
    <cellStyle name="Calculation 4 3 2 5 3 2 2 2" xfId="35572"/>
    <cellStyle name="Calculation 4 3 2 5 3 2 3" xfId="21878"/>
    <cellStyle name="Calculation 4 3 2 5 3 2 3 2" xfId="43232"/>
    <cellStyle name="Calculation 4 3 2 5 3 3" xfId="10378"/>
    <cellStyle name="Calculation 4 3 2 5 3 3 2" xfId="31732"/>
    <cellStyle name="Calculation 4 3 2 5 3 4" xfId="18038"/>
    <cellStyle name="Calculation 4 3 2 5 3 4 2" xfId="39392"/>
    <cellStyle name="Calculation 4 3 2 5 3 5" xfId="26288"/>
    <cellStyle name="Calculation 4 3 2 5 4" xfId="3616"/>
    <cellStyle name="Calculation 4 3 2 5 4 2" xfId="7458"/>
    <cellStyle name="Calculation 4 3 2 5 4 2 2" xfId="15158"/>
    <cellStyle name="Calculation 4 3 2 5 4 2 2 2" xfId="36512"/>
    <cellStyle name="Calculation 4 3 2 5 4 2 3" xfId="22818"/>
    <cellStyle name="Calculation 4 3 2 5 4 2 3 2" xfId="44172"/>
    <cellStyle name="Calculation 4 3 2 5 4 3" xfId="11318"/>
    <cellStyle name="Calculation 4 3 2 5 4 3 2" xfId="32672"/>
    <cellStyle name="Calculation 4 3 2 5 4 4" xfId="18978"/>
    <cellStyle name="Calculation 4 3 2 5 4 4 2" xfId="40332"/>
    <cellStyle name="Calculation 4 3 2 5 4 5" xfId="27228"/>
    <cellStyle name="Calculation 4 3 2 5 5" xfId="4578"/>
    <cellStyle name="Calculation 4 3 2 5 5 2" xfId="12278"/>
    <cellStyle name="Calculation 4 3 2 5 5 2 2" xfId="33632"/>
    <cellStyle name="Calculation 4 3 2 5 5 3" xfId="19938"/>
    <cellStyle name="Calculation 4 3 2 5 5 3 2" xfId="41292"/>
    <cellStyle name="Calculation 4 3 2 5 6" xfId="8438"/>
    <cellStyle name="Calculation 4 3 2 5 6 2" xfId="29792"/>
    <cellStyle name="Calculation 4 3 2 5 7" xfId="16098"/>
    <cellStyle name="Calculation 4 3 2 5 7 2" xfId="37452"/>
    <cellStyle name="Calculation 4 3 2 5 8" xfId="24348"/>
    <cellStyle name="Calculation 4 3 2 6" xfId="1036"/>
    <cellStyle name="Calculation 4 3 2 6 2" xfId="2036"/>
    <cellStyle name="Calculation 4 3 2 6 2 2" xfId="5878"/>
    <cellStyle name="Calculation 4 3 2 6 2 2 2" xfId="13578"/>
    <cellStyle name="Calculation 4 3 2 6 2 2 2 2" xfId="34932"/>
    <cellStyle name="Calculation 4 3 2 6 2 2 3" xfId="21238"/>
    <cellStyle name="Calculation 4 3 2 6 2 2 3 2" xfId="42592"/>
    <cellStyle name="Calculation 4 3 2 6 2 3" xfId="9738"/>
    <cellStyle name="Calculation 4 3 2 6 2 3 2" xfId="31092"/>
    <cellStyle name="Calculation 4 3 2 6 2 4" xfId="17398"/>
    <cellStyle name="Calculation 4 3 2 6 2 4 2" xfId="38752"/>
    <cellStyle name="Calculation 4 3 2 6 2 5" xfId="25648"/>
    <cellStyle name="Calculation 4 3 2 6 3" xfId="2976"/>
    <cellStyle name="Calculation 4 3 2 6 3 2" xfId="6818"/>
    <cellStyle name="Calculation 4 3 2 6 3 2 2" xfId="14518"/>
    <cellStyle name="Calculation 4 3 2 6 3 2 2 2" xfId="35872"/>
    <cellStyle name="Calculation 4 3 2 6 3 2 3" xfId="22178"/>
    <cellStyle name="Calculation 4 3 2 6 3 2 3 2" xfId="43532"/>
    <cellStyle name="Calculation 4 3 2 6 3 3" xfId="10678"/>
    <cellStyle name="Calculation 4 3 2 6 3 3 2" xfId="32032"/>
    <cellStyle name="Calculation 4 3 2 6 3 4" xfId="18338"/>
    <cellStyle name="Calculation 4 3 2 6 3 4 2" xfId="39692"/>
    <cellStyle name="Calculation 4 3 2 6 3 5" xfId="26588"/>
    <cellStyle name="Calculation 4 3 2 6 4" xfId="3916"/>
    <cellStyle name="Calculation 4 3 2 6 4 2" xfId="7758"/>
    <cellStyle name="Calculation 4 3 2 6 4 2 2" xfId="15458"/>
    <cellStyle name="Calculation 4 3 2 6 4 2 2 2" xfId="36812"/>
    <cellStyle name="Calculation 4 3 2 6 4 2 3" xfId="23118"/>
    <cellStyle name="Calculation 4 3 2 6 4 2 3 2" xfId="44472"/>
    <cellStyle name="Calculation 4 3 2 6 4 3" xfId="11618"/>
    <cellStyle name="Calculation 4 3 2 6 4 3 2" xfId="32972"/>
    <cellStyle name="Calculation 4 3 2 6 4 4" xfId="19278"/>
    <cellStyle name="Calculation 4 3 2 6 4 4 2" xfId="40632"/>
    <cellStyle name="Calculation 4 3 2 6 4 5" xfId="27528"/>
    <cellStyle name="Calculation 4 3 2 6 5" xfId="4878"/>
    <cellStyle name="Calculation 4 3 2 6 5 2" xfId="12578"/>
    <cellStyle name="Calculation 4 3 2 6 5 2 2" xfId="33932"/>
    <cellStyle name="Calculation 4 3 2 6 5 3" xfId="20238"/>
    <cellStyle name="Calculation 4 3 2 6 5 3 2" xfId="41592"/>
    <cellStyle name="Calculation 4 3 2 6 6" xfId="8738"/>
    <cellStyle name="Calculation 4 3 2 6 6 2" xfId="30092"/>
    <cellStyle name="Calculation 4 3 2 6 7" xfId="16398"/>
    <cellStyle name="Calculation 4 3 2 6 7 2" xfId="37752"/>
    <cellStyle name="Calculation 4 3 2 6 8" xfId="24648"/>
    <cellStyle name="Calculation 4 3 2 7" xfId="1395"/>
    <cellStyle name="Calculation 4 3 2 7 2" xfId="5237"/>
    <cellStyle name="Calculation 4 3 2 7 2 2" xfId="12937"/>
    <cellStyle name="Calculation 4 3 2 7 2 2 2" xfId="34291"/>
    <cellStyle name="Calculation 4 3 2 7 2 3" xfId="20597"/>
    <cellStyle name="Calculation 4 3 2 7 2 3 2" xfId="41951"/>
    <cellStyle name="Calculation 4 3 2 7 3" xfId="9097"/>
    <cellStyle name="Calculation 4 3 2 7 3 2" xfId="30451"/>
    <cellStyle name="Calculation 4 3 2 7 4" xfId="16757"/>
    <cellStyle name="Calculation 4 3 2 7 4 2" xfId="38111"/>
    <cellStyle name="Calculation 4 3 2 7 5" xfId="25007"/>
    <cellStyle name="Calculation 4 3 2 8" xfId="2336"/>
    <cellStyle name="Calculation 4 3 2 8 2" xfId="6178"/>
    <cellStyle name="Calculation 4 3 2 8 2 2" xfId="13878"/>
    <cellStyle name="Calculation 4 3 2 8 2 2 2" xfId="35232"/>
    <cellStyle name="Calculation 4 3 2 8 2 3" xfId="21538"/>
    <cellStyle name="Calculation 4 3 2 8 2 3 2" xfId="42892"/>
    <cellStyle name="Calculation 4 3 2 8 3" xfId="10038"/>
    <cellStyle name="Calculation 4 3 2 8 3 2" xfId="31392"/>
    <cellStyle name="Calculation 4 3 2 8 4" xfId="17698"/>
    <cellStyle name="Calculation 4 3 2 8 4 2" xfId="39052"/>
    <cellStyle name="Calculation 4 3 2 8 5" xfId="25948"/>
    <cellStyle name="Calculation 4 3 2 9" xfId="3276"/>
    <cellStyle name="Calculation 4 3 2 9 2" xfId="7118"/>
    <cellStyle name="Calculation 4 3 2 9 2 2" xfId="14818"/>
    <cellStyle name="Calculation 4 3 2 9 2 2 2" xfId="36172"/>
    <cellStyle name="Calculation 4 3 2 9 2 3" xfId="22478"/>
    <cellStyle name="Calculation 4 3 2 9 2 3 2" xfId="43832"/>
    <cellStyle name="Calculation 4 3 2 9 3" xfId="10978"/>
    <cellStyle name="Calculation 4 3 2 9 3 2" xfId="32332"/>
    <cellStyle name="Calculation 4 3 2 9 4" xfId="18638"/>
    <cellStyle name="Calculation 4 3 2 9 4 2" xfId="39992"/>
    <cellStyle name="Calculation 4 3 2 9 5" xfId="26888"/>
    <cellStyle name="Calculation 4 3 3" xfId="402"/>
    <cellStyle name="Calculation 4 3 3 10" xfId="8118"/>
    <cellStyle name="Calculation 4 3 3 10 2" xfId="29472"/>
    <cellStyle name="Calculation 4 3 3 11" xfId="15778"/>
    <cellStyle name="Calculation 4 3 3 11 2" xfId="37132"/>
    <cellStyle name="Calculation 4 3 3 12" xfId="24028"/>
    <cellStyle name="Calculation 4 3 3 2" xfId="486"/>
    <cellStyle name="Calculation 4 3 3 2 10" xfId="15858"/>
    <cellStyle name="Calculation 4 3 3 2 10 2" xfId="37212"/>
    <cellStyle name="Calculation 4 3 3 2 11" xfId="24108"/>
    <cellStyle name="Calculation 4 3 3 2 2" xfId="654"/>
    <cellStyle name="Calculation 4 3 3 2 2 10" xfId="24268"/>
    <cellStyle name="Calculation 4 3 3 2 2 2" xfId="996"/>
    <cellStyle name="Calculation 4 3 3 2 2 2 2" xfId="1996"/>
    <cellStyle name="Calculation 4 3 3 2 2 2 2 2" xfId="5838"/>
    <cellStyle name="Calculation 4 3 3 2 2 2 2 2 2" xfId="13538"/>
    <cellStyle name="Calculation 4 3 3 2 2 2 2 2 2 2" xfId="34892"/>
    <cellStyle name="Calculation 4 3 3 2 2 2 2 2 3" xfId="21198"/>
    <cellStyle name="Calculation 4 3 3 2 2 2 2 2 3 2" xfId="42552"/>
    <cellStyle name="Calculation 4 3 3 2 2 2 2 3" xfId="9698"/>
    <cellStyle name="Calculation 4 3 3 2 2 2 2 3 2" xfId="31052"/>
    <cellStyle name="Calculation 4 3 3 2 2 2 2 4" xfId="17358"/>
    <cellStyle name="Calculation 4 3 3 2 2 2 2 4 2" xfId="38712"/>
    <cellStyle name="Calculation 4 3 3 2 2 2 2 5" xfId="25608"/>
    <cellStyle name="Calculation 4 3 3 2 2 2 3" xfId="2936"/>
    <cellStyle name="Calculation 4 3 3 2 2 2 3 2" xfId="6778"/>
    <cellStyle name="Calculation 4 3 3 2 2 2 3 2 2" xfId="14478"/>
    <cellStyle name="Calculation 4 3 3 2 2 2 3 2 2 2" xfId="35832"/>
    <cellStyle name="Calculation 4 3 3 2 2 2 3 2 3" xfId="22138"/>
    <cellStyle name="Calculation 4 3 3 2 2 2 3 2 3 2" xfId="43492"/>
    <cellStyle name="Calculation 4 3 3 2 2 2 3 3" xfId="10638"/>
    <cellStyle name="Calculation 4 3 3 2 2 2 3 3 2" xfId="31992"/>
    <cellStyle name="Calculation 4 3 3 2 2 2 3 4" xfId="18298"/>
    <cellStyle name="Calculation 4 3 3 2 2 2 3 4 2" xfId="39652"/>
    <cellStyle name="Calculation 4 3 3 2 2 2 3 5" xfId="26548"/>
    <cellStyle name="Calculation 4 3 3 2 2 2 4" xfId="3876"/>
    <cellStyle name="Calculation 4 3 3 2 2 2 4 2" xfId="7718"/>
    <cellStyle name="Calculation 4 3 3 2 2 2 4 2 2" xfId="15418"/>
    <cellStyle name="Calculation 4 3 3 2 2 2 4 2 2 2" xfId="36772"/>
    <cellStyle name="Calculation 4 3 3 2 2 2 4 2 3" xfId="23078"/>
    <cellStyle name="Calculation 4 3 3 2 2 2 4 2 3 2" xfId="44432"/>
    <cellStyle name="Calculation 4 3 3 2 2 2 4 3" xfId="11578"/>
    <cellStyle name="Calculation 4 3 3 2 2 2 4 3 2" xfId="32932"/>
    <cellStyle name="Calculation 4 3 3 2 2 2 4 4" xfId="19238"/>
    <cellStyle name="Calculation 4 3 3 2 2 2 4 4 2" xfId="40592"/>
    <cellStyle name="Calculation 4 3 3 2 2 2 4 5" xfId="27488"/>
    <cellStyle name="Calculation 4 3 3 2 2 2 5" xfId="4838"/>
    <cellStyle name="Calculation 4 3 3 2 2 2 5 2" xfId="12538"/>
    <cellStyle name="Calculation 4 3 3 2 2 2 5 2 2" xfId="33892"/>
    <cellStyle name="Calculation 4 3 3 2 2 2 5 3" xfId="20198"/>
    <cellStyle name="Calculation 4 3 3 2 2 2 5 3 2" xfId="41552"/>
    <cellStyle name="Calculation 4 3 3 2 2 2 6" xfId="8698"/>
    <cellStyle name="Calculation 4 3 3 2 2 2 6 2" xfId="30052"/>
    <cellStyle name="Calculation 4 3 3 2 2 2 7" xfId="16358"/>
    <cellStyle name="Calculation 4 3 3 2 2 2 7 2" xfId="37712"/>
    <cellStyle name="Calculation 4 3 3 2 2 2 8" xfId="24608"/>
    <cellStyle name="Calculation 4 3 3 2 2 3" xfId="1296"/>
    <cellStyle name="Calculation 4 3 3 2 2 3 2" xfId="2296"/>
    <cellStyle name="Calculation 4 3 3 2 2 3 2 2" xfId="6138"/>
    <cellStyle name="Calculation 4 3 3 2 2 3 2 2 2" xfId="13838"/>
    <cellStyle name="Calculation 4 3 3 2 2 3 2 2 2 2" xfId="35192"/>
    <cellStyle name="Calculation 4 3 3 2 2 3 2 2 3" xfId="21498"/>
    <cellStyle name="Calculation 4 3 3 2 2 3 2 2 3 2" xfId="42852"/>
    <cellStyle name="Calculation 4 3 3 2 2 3 2 3" xfId="9998"/>
    <cellStyle name="Calculation 4 3 3 2 2 3 2 3 2" xfId="31352"/>
    <cellStyle name="Calculation 4 3 3 2 2 3 2 4" xfId="17658"/>
    <cellStyle name="Calculation 4 3 3 2 2 3 2 4 2" xfId="39012"/>
    <cellStyle name="Calculation 4 3 3 2 2 3 2 5" xfId="25908"/>
    <cellStyle name="Calculation 4 3 3 2 2 3 3" xfId="3236"/>
    <cellStyle name="Calculation 4 3 3 2 2 3 3 2" xfId="7078"/>
    <cellStyle name="Calculation 4 3 3 2 2 3 3 2 2" xfId="14778"/>
    <cellStyle name="Calculation 4 3 3 2 2 3 3 2 2 2" xfId="36132"/>
    <cellStyle name="Calculation 4 3 3 2 2 3 3 2 3" xfId="22438"/>
    <cellStyle name="Calculation 4 3 3 2 2 3 3 2 3 2" xfId="43792"/>
    <cellStyle name="Calculation 4 3 3 2 2 3 3 3" xfId="10938"/>
    <cellStyle name="Calculation 4 3 3 2 2 3 3 3 2" xfId="32292"/>
    <cellStyle name="Calculation 4 3 3 2 2 3 3 4" xfId="18598"/>
    <cellStyle name="Calculation 4 3 3 2 2 3 3 4 2" xfId="39952"/>
    <cellStyle name="Calculation 4 3 3 2 2 3 3 5" xfId="26848"/>
    <cellStyle name="Calculation 4 3 3 2 2 3 4" xfId="4176"/>
    <cellStyle name="Calculation 4 3 3 2 2 3 4 2" xfId="8018"/>
    <cellStyle name="Calculation 4 3 3 2 2 3 4 2 2" xfId="15718"/>
    <cellStyle name="Calculation 4 3 3 2 2 3 4 2 2 2" xfId="37072"/>
    <cellStyle name="Calculation 4 3 3 2 2 3 4 2 3" xfId="23378"/>
    <cellStyle name="Calculation 4 3 3 2 2 3 4 2 3 2" xfId="44732"/>
    <cellStyle name="Calculation 4 3 3 2 2 3 4 3" xfId="11878"/>
    <cellStyle name="Calculation 4 3 3 2 2 3 4 3 2" xfId="33232"/>
    <cellStyle name="Calculation 4 3 3 2 2 3 4 4" xfId="19538"/>
    <cellStyle name="Calculation 4 3 3 2 2 3 4 4 2" xfId="40892"/>
    <cellStyle name="Calculation 4 3 3 2 2 3 4 5" xfId="27788"/>
    <cellStyle name="Calculation 4 3 3 2 2 3 5" xfId="5138"/>
    <cellStyle name="Calculation 4 3 3 2 2 3 5 2" xfId="12838"/>
    <cellStyle name="Calculation 4 3 3 2 2 3 5 2 2" xfId="34192"/>
    <cellStyle name="Calculation 4 3 3 2 2 3 5 3" xfId="20498"/>
    <cellStyle name="Calculation 4 3 3 2 2 3 5 3 2" xfId="41852"/>
    <cellStyle name="Calculation 4 3 3 2 2 3 6" xfId="8998"/>
    <cellStyle name="Calculation 4 3 3 2 2 3 6 2" xfId="30352"/>
    <cellStyle name="Calculation 4 3 3 2 2 3 7" xfId="16658"/>
    <cellStyle name="Calculation 4 3 3 2 2 3 7 2" xfId="38012"/>
    <cellStyle name="Calculation 4 3 3 2 2 3 8" xfId="24908"/>
    <cellStyle name="Calculation 4 3 3 2 2 4" xfId="1656"/>
    <cellStyle name="Calculation 4 3 3 2 2 4 2" xfId="5498"/>
    <cellStyle name="Calculation 4 3 3 2 2 4 2 2" xfId="13198"/>
    <cellStyle name="Calculation 4 3 3 2 2 4 2 2 2" xfId="34552"/>
    <cellStyle name="Calculation 4 3 3 2 2 4 2 3" xfId="20858"/>
    <cellStyle name="Calculation 4 3 3 2 2 4 2 3 2" xfId="42212"/>
    <cellStyle name="Calculation 4 3 3 2 2 4 3" xfId="9358"/>
    <cellStyle name="Calculation 4 3 3 2 2 4 3 2" xfId="30712"/>
    <cellStyle name="Calculation 4 3 3 2 2 4 4" xfId="17018"/>
    <cellStyle name="Calculation 4 3 3 2 2 4 4 2" xfId="38372"/>
    <cellStyle name="Calculation 4 3 3 2 2 4 5" xfId="25268"/>
    <cellStyle name="Calculation 4 3 3 2 2 5" xfId="2596"/>
    <cellStyle name="Calculation 4 3 3 2 2 5 2" xfId="6438"/>
    <cellStyle name="Calculation 4 3 3 2 2 5 2 2" xfId="14138"/>
    <cellStyle name="Calculation 4 3 3 2 2 5 2 2 2" xfId="35492"/>
    <cellStyle name="Calculation 4 3 3 2 2 5 2 3" xfId="21798"/>
    <cellStyle name="Calculation 4 3 3 2 2 5 2 3 2" xfId="43152"/>
    <cellStyle name="Calculation 4 3 3 2 2 5 3" xfId="10298"/>
    <cellStyle name="Calculation 4 3 3 2 2 5 3 2" xfId="31652"/>
    <cellStyle name="Calculation 4 3 3 2 2 5 4" xfId="17958"/>
    <cellStyle name="Calculation 4 3 3 2 2 5 4 2" xfId="39312"/>
    <cellStyle name="Calculation 4 3 3 2 2 5 5" xfId="26208"/>
    <cellStyle name="Calculation 4 3 3 2 2 6" xfId="3536"/>
    <cellStyle name="Calculation 4 3 3 2 2 6 2" xfId="7378"/>
    <cellStyle name="Calculation 4 3 3 2 2 6 2 2" xfId="15078"/>
    <cellStyle name="Calculation 4 3 3 2 2 6 2 2 2" xfId="36432"/>
    <cellStyle name="Calculation 4 3 3 2 2 6 2 3" xfId="22738"/>
    <cellStyle name="Calculation 4 3 3 2 2 6 2 3 2" xfId="44092"/>
    <cellStyle name="Calculation 4 3 3 2 2 6 3" xfId="11238"/>
    <cellStyle name="Calculation 4 3 3 2 2 6 3 2" xfId="32592"/>
    <cellStyle name="Calculation 4 3 3 2 2 6 4" xfId="18898"/>
    <cellStyle name="Calculation 4 3 3 2 2 6 4 2" xfId="40252"/>
    <cellStyle name="Calculation 4 3 3 2 2 6 5" xfId="27148"/>
    <cellStyle name="Calculation 4 3 3 2 2 7" xfId="4498"/>
    <cellStyle name="Calculation 4 3 3 2 2 7 2" xfId="12198"/>
    <cellStyle name="Calculation 4 3 3 2 2 7 2 2" xfId="33552"/>
    <cellStyle name="Calculation 4 3 3 2 2 7 3" xfId="19858"/>
    <cellStyle name="Calculation 4 3 3 2 2 7 3 2" xfId="41212"/>
    <cellStyle name="Calculation 4 3 3 2 2 8" xfId="8358"/>
    <cellStyle name="Calculation 4 3 3 2 2 8 2" xfId="29712"/>
    <cellStyle name="Calculation 4 3 3 2 2 9" xfId="16018"/>
    <cellStyle name="Calculation 4 3 3 2 2 9 2" xfId="37372"/>
    <cellStyle name="Calculation 4 3 3 2 3" xfId="836"/>
    <cellStyle name="Calculation 4 3 3 2 3 2" xfId="1836"/>
    <cellStyle name="Calculation 4 3 3 2 3 2 2" xfId="5678"/>
    <cellStyle name="Calculation 4 3 3 2 3 2 2 2" xfId="13378"/>
    <cellStyle name="Calculation 4 3 3 2 3 2 2 2 2" xfId="34732"/>
    <cellStyle name="Calculation 4 3 3 2 3 2 2 3" xfId="21038"/>
    <cellStyle name="Calculation 4 3 3 2 3 2 2 3 2" xfId="42392"/>
    <cellStyle name="Calculation 4 3 3 2 3 2 3" xfId="9538"/>
    <cellStyle name="Calculation 4 3 3 2 3 2 3 2" xfId="30892"/>
    <cellStyle name="Calculation 4 3 3 2 3 2 4" xfId="17198"/>
    <cellStyle name="Calculation 4 3 3 2 3 2 4 2" xfId="38552"/>
    <cellStyle name="Calculation 4 3 3 2 3 2 5" xfId="25448"/>
    <cellStyle name="Calculation 4 3 3 2 3 3" xfId="2776"/>
    <cellStyle name="Calculation 4 3 3 2 3 3 2" xfId="6618"/>
    <cellStyle name="Calculation 4 3 3 2 3 3 2 2" xfId="14318"/>
    <cellStyle name="Calculation 4 3 3 2 3 3 2 2 2" xfId="35672"/>
    <cellStyle name="Calculation 4 3 3 2 3 3 2 3" xfId="21978"/>
    <cellStyle name="Calculation 4 3 3 2 3 3 2 3 2" xfId="43332"/>
    <cellStyle name="Calculation 4 3 3 2 3 3 3" xfId="10478"/>
    <cellStyle name="Calculation 4 3 3 2 3 3 3 2" xfId="31832"/>
    <cellStyle name="Calculation 4 3 3 2 3 3 4" xfId="18138"/>
    <cellStyle name="Calculation 4 3 3 2 3 3 4 2" xfId="39492"/>
    <cellStyle name="Calculation 4 3 3 2 3 3 5" xfId="26388"/>
    <cellStyle name="Calculation 4 3 3 2 3 4" xfId="3716"/>
    <cellStyle name="Calculation 4 3 3 2 3 4 2" xfId="7558"/>
    <cellStyle name="Calculation 4 3 3 2 3 4 2 2" xfId="15258"/>
    <cellStyle name="Calculation 4 3 3 2 3 4 2 2 2" xfId="36612"/>
    <cellStyle name="Calculation 4 3 3 2 3 4 2 3" xfId="22918"/>
    <cellStyle name="Calculation 4 3 3 2 3 4 2 3 2" xfId="44272"/>
    <cellStyle name="Calculation 4 3 3 2 3 4 3" xfId="11418"/>
    <cellStyle name="Calculation 4 3 3 2 3 4 3 2" xfId="32772"/>
    <cellStyle name="Calculation 4 3 3 2 3 4 4" xfId="19078"/>
    <cellStyle name="Calculation 4 3 3 2 3 4 4 2" xfId="40432"/>
    <cellStyle name="Calculation 4 3 3 2 3 4 5" xfId="27328"/>
    <cellStyle name="Calculation 4 3 3 2 3 5" xfId="4678"/>
    <cellStyle name="Calculation 4 3 3 2 3 5 2" xfId="12378"/>
    <cellStyle name="Calculation 4 3 3 2 3 5 2 2" xfId="33732"/>
    <cellStyle name="Calculation 4 3 3 2 3 5 3" xfId="20038"/>
    <cellStyle name="Calculation 4 3 3 2 3 5 3 2" xfId="41392"/>
    <cellStyle name="Calculation 4 3 3 2 3 6" xfId="8538"/>
    <cellStyle name="Calculation 4 3 3 2 3 6 2" xfId="29892"/>
    <cellStyle name="Calculation 4 3 3 2 3 7" xfId="16198"/>
    <cellStyle name="Calculation 4 3 3 2 3 7 2" xfId="37552"/>
    <cellStyle name="Calculation 4 3 3 2 3 8" xfId="24448"/>
    <cellStyle name="Calculation 4 3 3 2 4" xfId="1136"/>
    <cellStyle name="Calculation 4 3 3 2 4 2" xfId="2136"/>
    <cellStyle name="Calculation 4 3 3 2 4 2 2" xfId="5978"/>
    <cellStyle name="Calculation 4 3 3 2 4 2 2 2" xfId="13678"/>
    <cellStyle name="Calculation 4 3 3 2 4 2 2 2 2" xfId="35032"/>
    <cellStyle name="Calculation 4 3 3 2 4 2 2 3" xfId="21338"/>
    <cellStyle name="Calculation 4 3 3 2 4 2 2 3 2" xfId="42692"/>
    <cellStyle name="Calculation 4 3 3 2 4 2 3" xfId="9838"/>
    <cellStyle name="Calculation 4 3 3 2 4 2 3 2" xfId="31192"/>
    <cellStyle name="Calculation 4 3 3 2 4 2 4" xfId="17498"/>
    <cellStyle name="Calculation 4 3 3 2 4 2 4 2" xfId="38852"/>
    <cellStyle name="Calculation 4 3 3 2 4 2 5" xfId="25748"/>
    <cellStyle name="Calculation 4 3 3 2 4 3" xfId="3076"/>
    <cellStyle name="Calculation 4 3 3 2 4 3 2" xfId="6918"/>
    <cellStyle name="Calculation 4 3 3 2 4 3 2 2" xfId="14618"/>
    <cellStyle name="Calculation 4 3 3 2 4 3 2 2 2" xfId="35972"/>
    <cellStyle name="Calculation 4 3 3 2 4 3 2 3" xfId="22278"/>
    <cellStyle name="Calculation 4 3 3 2 4 3 2 3 2" xfId="43632"/>
    <cellStyle name="Calculation 4 3 3 2 4 3 3" xfId="10778"/>
    <cellStyle name="Calculation 4 3 3 2 4 3 3 2" xfId="32132"/>
    <cellStyle name="Calculation 4 3 3 2 4 3 4" xfId="18438"/>
    <cellStyle name="Calculation 4 3 3 2 4 3 4 2" xfId="39792"/>
    <cellStyle name="Calculation 4 3 3 2 4 3 5" xfId="26688"/>
    <cellStyle name="Calculation 4 3 3 2 4 4" xfId="4016"/>
    <cellStyle name="Calculation 4 3 3 2 4 4 2" xfId="7858"/>
    <cellStyle name="Calculation 4 3 3 2 4 4 2 2" xfId="15558"/>
    <cellStyle name="Calculation 4 3 3 2 4 4 2 2 2" xfId="36912"/>
    <cellStyle name="Calculation 4 3 3 2 4 4 2 3" xfId="23218"/>
    <cellStyle name="Calculation 4 3 3 2 4 4 2 3 2" xfId="44572"/>
    <cellStyle name="Calculation 4 3 3 2 4 4 3" xfId="11718"/>
    <cellStyle name="Calculation 4 3 3 2 4 4 3 2" xfId="33072"/>
    <cellStyle name="Calculation 4 3 3 2 4 4 4" xfId="19378"/>
    <cellStyle name="Calculation 4 3 3 2 4 4 4 2" xfId="40732"/>
    <cellStyle name="Calculation 4 3 3 2 4 4 5" xfId="27628"/>
    <cellStyle name="Calculation 4 3 3 2 4 5" xfId="4978"/>
    <cellStyle name="Calculation 4 3 3 2 4 5 2" xfId="12678"/>
    <cellStyle name="Calculation 4 3 3 2 4 5 2 2" xfId="34032"/>
    <cellStyle name="Calculation 4 3 3 2 4 5 3" xfId="20338"/>
    <cellStyle name="Calculation 4 3 3 2 4 5 3 2" xfId="41692"/>
    <cellStyle name="Calculation 4 3 3 2 4 6" xfId="8838"/>
    <cellStyle name="Calculation 4 3 3 2 4 6 2" xfId="30192"/>
    <cellStyle name="Calculation 4 3 3 2 4 7" xfId="16498"/>
    <cellStyle name="Calculation 4 3 3 2 4 7 2" xfId="37852"/>
    <cellStyle name="Calculation 4 3 3 2 4 8" xfId="24748"/>
    <cellStyle name="Calculation 4 3 3 2 5" xfId="1496"/>
    <cellStyle name="Calculation 4 3 3 2 5 2" xfId="5338"/>
    <cellStyle name="Calculation 4 3 3 2 5 2 2" xfId="13038"/>
    <cellStyle name="Calculation 4 3 3 2 5 2 2 2" xfId="34392"/>
    <cellStyle name="Calculation 4 3 3 2 5 2 3" xfId="20698"/>
    <cellStyle name="Calculation 4 3 3 2 5 2 3 2" xfId="42052"/>
    <cellStyle name="Calculation 4 3 3 2 5 3" xfId="9198"/>
    <cellStyle name="Calculation 4 3 3 2 5 3 2" xfId="30552"/>
    <cellStyle name="Calculation 4 3 3 2 5 4" xfId="16858"/>
    <cellStyle name="Calculation 4 3 3 2 5 4 2" xfId="38212"/>
    <cellStyle name="Calculation 4 3 3 2 5 5" xfId="25108"/>
    <cellStyle name="Calculation 4 3 3 2 6" xfId="2436"/>
    <cellStyle name="Calculation 4 3 3 2 6 2" xfId="6278"/>
    <cellStyle name="Calculation 4 3 3 2 6 2 2" xfId="13978"/>
    <cellStyle name="Calculation 4 3 3 2 6 2 2 2" xfId="35332"/>
    <cellStyle name="Calculation 4 3 3 2 6 2 3" xfId="21638"/>
    <cellStyle name="Calculation 4 3 3 2 6 2 3 2" xfId="42992"/>
    <cellStyle name="Calculation 4 3 3 2 6 3" xfId="10138"/>
    <cellStyle name="Calculation 4 3 3 2 6 3 2" xfId="31492"/>
    <cellStyle name="Calculation 4 3 3 2 6 4" xfId="17798"/>
    <cellStyle name="Calculation 4 3 3 2 6 4 2" xfId="39152"/>
    <cellStyle name="Calculation 4 3 3 2 6 5" xfId="26048"/>
    <cellStyle name="Calculation 4 3 3 2 7" xfId="3376"/>
    <cellStyle name="Calculation 4 3 3 2 7 2" xfId="7218"/>
    <cellStyle name="Calculation 4 3 3 2 7 2 2" xfId="14918"/>
    <cellStyle name="Calculation 4 3 3 2 7 2 2 2" xfId="36272"/>
    <cellStyle name="Calculation 4 3 3 2 7 2 3" xfId="22578"/>
    <cellStyle name="Calculation 4 3 3 2 7 2 3 2" xfId="43932"/>
    <cellStyle name="Calculation 4 3 3 2 7 3" xfId="11078"/>
    <cellStyle name="Calculation 4 3 3 2 7 3 2" xfId="32432"/>
    <cellStyle name="Calculation 4 3 3 2 7 4" xfId="18738"/>
    <cellStyle name="Calculation 4 3 3 2 7 4 2" xfId="40092"/>
    <cellStyle name="Calculation 4 3 3 2 7 5" xfId="26988"/>
    <cellStyle name="Calculation 4 3 3 2 8" xfId="4338"/>
    <cellStyle name="Calculation 4 3 3 2 8 2" xfId="12038"/>
    <cellStyle name="Calculation 4 3 3 2 8 2 2" xfId="33392"/>
    <cellStyle name="Calculation 4 3 3 2 8 3" xfId="19698"/>
    <cellStyle name="Calculation 4 3 3 2 8 3 2" xfId="41052"/>
    <cellStyle name="Calculation 4 3 3 2 9" xfId="8198"/>
    <cellStyle name="Calculation 4 3 3 2 9 2" xfId="29552"/>
    <cellStyle name="Calculation 4 3 3 3" xfId="570"/>
    <cellStyle name="Calculation 4 3 3 3 10" xfId="24188"/>
    <cellStyle name="Calculation 4 3 3 3 2" xfId="916"/>
    <cellStyle name="Calculation 4 3 3 3 2 2" xfId="1916"/>
    <cellStyle name="Calculation 4 3 3 3 2 2 2" xfId="5758"/>
    <cellStyle name="Calculation 4 3 3 3 2 2 2 2" xfId="13458"/>
    <cellStyle name="Calculation 4 3 3 3 2 2 2 2 2" xfId="34812"/>
    <cellStyle name="Calculation 4 3 3 3 2 2 2 3" xfId="21118"/>
    <cellStyle name="Calculation 4 3 3 3 2 2 2 3 2" xfId="42472"/>
    <cellStyle name="Calculation 4 3 3 3 2 2 3" xfId="9618"/>
    <cellStyle name="Calculation 4 3 3 3 2 2 3 2" xfId="30972"/>
    <cellStyle name="Calculation 4 3 3 3 2 2 4" xfId="17278"/>
    <cellStyle name="Calculation 4 3 3 3 2 2 4 2" xfId="38632"/>
    <cellStyle name="Calculation 4 3 3 3 2 2 5" xfId="25528"/>
    <cellStyle name="Calculation 4 3 3 3 2 3" xfId="2856"/>
    <cellStyle name="Calculation 4 3 3 3 2 3 2" xfId="6698"/>
    <cellStyle name="Calculation 4 3 3 3 2 3 2 2" xfId="14398"/>
    <cellStyle name="Calculation 4 3 3 3 2 3 2 2 2" xfId="35752"/>
    <cellStyle name="Calculation 4 3 3 3 2 3 2 3" xfId="22058"/>
    <cellStyle name="Calculation 4 3 3 3 2 3 2 3 2" xfId="43412"/>
    <cellStyle name="Calculation 4 3 3 3 2 3 3" xfId="10558"/>
    <cellStyle name="Calculation 4 3 3 3 2 3 3 2" xfId="31912"/>
    <cellStyle name="Calculation 4 3 3 3 2 3 4" xfId="18218"/>
    <cellStyle name="Calculation 4 3 3 3 2 3 4 2" xfId="39572"/>
    <cellStyle name="Calculation 4 3 3 3 2 3 5" xfId="26468"/>
    <cellStyle name="Calculation 4 3 3 3 2 4" xfId="3796"/>
    <cellStyle name="Calculation 4 3 3 3 2 4 2" xfId="7638"/>
    <cellStyle name="Calculation 4 3 3 3 2 4 2 2" xfId="15338"/>
    <cellStyle name="Calculation 4 3 3 3 2 4 2 2 2" xfId="36692"/>
    <cellStyle name="Calculation 4 3 3 3 2 4 2 3" xfId="22998"/>
    <cellStyle name="Calculation 4 3 3 3 2 4 2 3 2" xfId="44352"/>
    <cellStyle name="Calculation 4 3 3 3 2 4 3" xfId="11498"/>
    <cellStyle name="Calculation 4 3 3 3 2 4 3 2" xfId="32852"/>
    <cellStyle name="Calculation 4 3 3 3 2 4 4" xfId="19158"/>
    <cellStyle name="Calculation 4 3 3 3 2 4 4 2" xfId="40512"/>
    <cellStyle name="Calculation 4 3 3 3 2 4 5" xfId="27408"/>
    <cellStyle name="Calculation 4 3 3 3 2 5" xfId="4758"/>
    <cellStyle name="Calculation 4 3 3 3 2 5 2" xfId="12458"/>
    <cellStyle name="Calculation 4 3 3 3 2 5 2 2" xfId="33812"/>
    <cellStyle name="Calculation 4 3 3 3 2 5 3" xfId="20118"/>
    <cellStyle name="Calculation 4 3 3 3 2 5 3 2" xfId="41472"/>
    <cellStyle name="Calculation 4 3 3 3 2 6" xfId="8618"/>
    <cellStyle name="Calculation 4 3 3 3 2 6 2" xfId="29972"/>
    <cellStyle name="Calculation 4 3 3 3 2 7" xfId="16278"/>
    <cellStyle name="Calculation 4 3 3 3 2 7 2" xfId="37632"/>
    <cellStyle name="Calculation 4 3 3 3 2 8" xfId="24528"/>
    <cellStyle name="Calculation 4 3 3 3 3" xfId="1216"/>
    <cellStyle name="Calculation 4 3 3 3 3 2" xfId="2216"/>
    <cellStyle name="Calculation 4 3 3 3 3 2 2" xfId="6058"/>
    <cellStyle name="Calculation 4 3 3 3 3 2 2 2" xfId="13758"/>
    <cellStyle name="Calculation 4 3 3 3 3 2 2 2 2" xfId="35112"/>
    <cellStyle name="Calculation 4 3 3 3 3 2 2 3" xfId="21418"/>
    <cellStyle name="Calculation 4 3 3 3 3 2 2 3 2" xfId="42772"/>
    <cellStyle name="Calculation 4 3 3 3 3 2 3" xfId="9918"/>
    <cellStyle name="Calculation 4 3 3 3 3 2 3 2" xfId="31272"/>
    <cellStyle name="Calculation 4 3 3 3 3 2 4" xfId="17578"/>
    <cellStyle name="Calculation 4 3 3 3 3 2 4 2" xfId="38932"/>
    <cellStyle name="Calculation 4 3 3 3 3 2 5" xfId="25828"/>
    <cellStyle name="Calculation 4 3 3 3 3 3" xfId="3156"/>
    <cellStyle name="Calculation 4 3 3 3 3 3 2" xfId="6998"/>
    <cellStyle name="Calculation 4 3 3 3 3 3 2 2" xfId="14698"/>
    <cellStyle name="Calculation 4 3 3 3 3 3 2 2 2" xfId="36052"/>
    <cellStyle name="Calculation 4 3 3 3 3 3 2 3" xfId="22358"/>
    <cellStyle name="Calculation 4 3 3 3 3 3 2 3 2" xfId="43712"/>
    <cellStyle name="Calculation 4 3 3 3 3 3 3" xfId="10858"/>
    <cellStyle name="Calculation 4 3 3 3 3 3 3 2" xfId="32212"/>
    <cellStyle name="Calculation 4 3 3 3 3 3 4" xfId="18518"/>
    <cellStyle name="Calculation 4 3 3 3 3 3 4 2" xfId="39872"/>
    <cellStyle name="Calculation 4 3 3 3 3 3 5" xfId="26768"/>
    <cellStyle name="Calculation 4 3 3 3 3 4" xfId="4096"/>
    <cellStyle name="Calculation 4 3 3 3 3 4 2" xfId="7938"/>
    <cellStyle name="Calculation 4 3 3 3 3 4 2 2" xfId="15638"/>
    <cellStyle name="Calculation 4 3 3 3 3 4 2 2 2" xfId="36992"/>
    <cellStyle name="Calculation 4 3 3 3 3 4 2 3" xfId="23298"/>
    <cellStyle name="Calculation 4 3 3 3 3 4 2 3 2" xfId="44652"/>
    <cellStyle name="Calculation 4 3 3 3 3 4 3" xfId="11798"/>
    <cellStyle name="Calculation 4 3 3 3 3 4 3 2" xfId="33152"/>
    <cellStyle name="Calculation 4 3 3 3 3 4 4" xfId="19458"/>
    <cellStyle name="Calculation 4 3 3 3 3 4 4 2" xfId="40812"/>
    <cellStyle name="Calculation 4 3 3 3 3 4 5" xfId="27708"/>
    <cellStyle name="Calculation 4 3 3 3 3 5" xfId="5058"/>
    <cellStyle name="Calculation 4 3 3 3 3 5 2" xfId="12758"/>
    <cellStyle name="Calculation 4 3 3 3 3 5 2 2" xfId="34112"/>
    <cellStyle name="Calculation 4 3 3 3 3 5 3" xfId="20418"/>
    <cellStyle name="Calculation 4 3 3 3 3 5 3 2" xfId="41772"/>
    <cellStyle name="Calculation 4 3 3 3 3 6" xfId="8918"/>
    <cellStyle name="Calculation 4 3 3 3 3 6 2" xfId="30272"/>
    <cellStyle name="Calculation 4 3 3 3 3 7" xfId="16578"/>
    <cellStyle name="Calculation 4 3 3 3 3 7 2" xfId="37932"/>
    <cellStyle name="Calculation 4 3 3 3 3 8" xfId="24828"/>
    <cellStyle name="Calculation 4 3 3 3 4" xfId="1576"/>
    <cellStyle name="Calculation 4 3 3 3 4 2" xfId="5418"/>
    <cellStyle name="Calculation 4 3 3 3 4 2 2" xfId="13118"/>
    <cellStyle name="Calculation 4 3 3 3 4 2 2 2" xfId="34472"/>
    <cellStyle name="Calculation 4 3 3 3 4 2 3" xfId="20778"/>
    <cellStyle name="Calculation 4 3 3 3 4 2 3 2" xfId="42132"/>
    <cellStyle name="Calculation 4 3 3 3 4 3" xfId="9278"/>
    <cellStyle name="Calculation 4 3 3 3 4 3 2" xfId="30632"/>
    <cellStyle name="Calculation 4 3 3 3 4 4" xfId="16938"/>
    <cellStyle name="Calculation 4 3 3 3 4 4 2" xfId="38292"/>
    <cellStyle name="Calculation 4 3 3 3 4 5" xfId="25188"/>
    <cellStyle name="Calculation 4 3 3 3 5" xfId="2516"/>
    <cellStyle name="Calculation 4 3 3 3 5 2" xfId="6358"/>
    <cellStyle name="Calculation 4 3 3 3 5 2 2" xfId="14058"/>
    <cellStyle name="Calculation 4 3 3 3 5 2 2 2" xfId="35412"/>
    <cellStyle name="Calculation 4 3 3 3 5 2 3" xfId="21718"/>
    <cellStyle name="Calculation 4 3 3 3 5 2 3 2" xfId="43072"/>
    <cellStyle name="Calculation 4 3 3 3 5 3" xfId="10218"/>
    <cellStyle name="Calculation 4 3 3 3 5 3 2" xfId="31572"/>
    <cellStyle name="Calculation 4 3 3 3 5 4" xfId="17878"/>
    <cellStyle name="Calculation 4 3 3 3 5 4 2" xfId="39232"/>
    <cellStyle name="Calculation 4 3 3 3 5 5" xfId="26128"/>
    <cellStyle name="Calculation 4 3 3 3 6" xfId="3456"/>
    <cellStyle name="Calculation 4 3 3 3 6 2" xfId="7298"/>
    <cellStyle name="Calculation 4 3 3 3 6 2 2" xfId="14998"/>
    <cellStyle name="Calculation 4 3 3 3 6 2 2 2" xfId="36352"/>
    <cellStyle name="Calculation 4 3 3 3 6 2 3" xfId="22658"/>
    <cellStyle name="Calculation 4 3 3 3 6 2 3 2" xfId="44012"/>
    <cellStyle name="Calculation 4 3 3 3 6 3" xfId="11158"/>
    <cellStyle name="Calculation 4 3 3 3 6 3 2" xfId="32512"/>
    <cellStyle name="Calculation 4 3 3 3 6 4" xfId="18818"/>
    <cellStyle name="Calculation 4 3 3 3 6 4 2" xfId="40172"/>
    <cellStyle name="Calculation 4 3 3 3 6 5" xfId="27068"/>
    <cellStyle name="Calculation 4 3 3 3 7" xfId="4418"/>
    <cellStyle name="Calculation 4 3 3 3 7 2" xfId="12118"/>
    <cellStyle name="Calculation 4 3 3 3 7 2 2" xfId="33472"/>
    <cellStyle name="Calculation 4 3 3 3 7 3" xfId="19778"/>
    <cellStyle name="Calculation 4 3 3 3 7 3 2" xfId="41132"/>
    <cellStyle name="Calculation 4 3 3 3 8" xfId="8278"/>
    <cellStyle name="Calculation 4 3 3 3 8 2" xfId="29632"/>
    <cellStyle name="Calculation 4 3 3 3 9" xfId="15938"/>
    <cellStyle name="Calculation 4 3 3 3 9 2" xfId="37292"/>
    <cellStyle name="Calculation 4 3 3 4" xfId="756"/>
    <cellStyle name="Calculation 4 3 3 4 2" xfId="1756"/>
    <cellStyle name="Calculation 4 3 3 4 2 2" xfId="5598"/>
    <cellStyle name="Calculation 4 3 3 4 2 2 2" xfId="13298"/>
    <cellStyle name="Calculation 4 3 3 4 2 2 2 2" xfId="34652"/>
    <cellStyle name="Calculation 4 3 3 4 2 2 3" xfId="20958"/>
    <cellStyle name="Calculation 4 3 3 4 2 2 3 2" xfId="42312"/>
    <cellStyle name="Calculation 4 3 3 4 2 3" xfId="9458"/>
    <cellStyle name="Calculation 4 3 3 4 2 3 2" xfId="30812"/>
    <cellStyle name="Calculation 4 3 3 4 2 4" xfId="17118"/>
    <cellStyle name="Calculation 4 3 3 4 2 4 2" xfId="38472"/>
    <cellStyle name="Calculation 4 3 3 4 2 5" xfId="25368"/>
    <cellStyle name="Calculation 4 3 3 4 3" xfId="2696"/>
    <cellStyle name="Calculation 4 3 3 4 3 2" xfId="6538"/>
    <cellStyle name="Calculation 4 3 3 4 3 2 2" xfId="14238"/>
    <cellStyle name="Calculation 4 3 3 4 3 2 2 2" xfId="35592"/>
    <cellStyle name="Calculation 4 3 3 4 3 2 3" xfId="21898"/>
    <cellStyle name="Calculation 4 3 3 4 3 2 3 2" xfId="43252"/>
    <cellStyle name="Calculation 4 3 3 4 3 3" xfId="10398"/>
    <cellStyle name="Calculation 4 3 3 4 3 3 2" xfId="31752"/>
    <cellStyle name="Calculation 4 3 3 4 3 4" xfId="18058"/>
    <cellStyle name="Calculation 4 3 3 4 3 4 2" xfId="39412"/>
    <cellStyle name="Calculation 4 3 3 4 3 5" xfId="26308"/>
    <cellStyle name="Calculation 4 3 3 4 4" xfId="3636"/>
    <cellStyle name="Calculation 4 3 3 4 4 2" xfId="7478"/>
    <cellStyle name="Calculation 4 3 3 4 4 2 2" xfId="15178"/>
    <cellStyle name="Calculation 4 3 3 4 4 2 2 2" xfId="36532"/>
    <cellStyle name="Calculation 4 3 3 4 4 2 3" xfId="22838"/>
    <cellStyle name="Calculation 4 3 3 4 4 2 3 2" xfId="44192"/>
    <cellStyle name="Calculation 4 3 3 4 4 3" xfId="11338"/>
    <cellStyle name="Calculation 4 3 3 4 4 3 2" xfId="32692"/>
    <cellStyle name="Calculation 4 3 3 4 4 4" xfId="18998"/>
    <cellStyle name="Calculation 4 3 3 4 4 4 2" xfId="40352"/>
    <cellStyle name="Calculation 4 3 3 4 4 5" xfId="27248"/>
    <cellStyle name="Calculation 4 3 3 4 5" xfId="4598"/>
    <cellStyle name="Calculation 4 3 3 4 5 2" xfId="12298"/>
    <cellStyle name="Calculation 4 3 3 4 5 2 2" xfId="33652"/>
    <cellStyle name="Calculation 4 3 3 4 5 3" xfId="19958"/>
    <cellStyle name="Calculation 4 3 3 4 5 3 2" xfId="41312"/>
    <cellStyle name="Calculation 4 3 3 4 6" xfId="8458"/>
    <cellStyle name="Calculation 4 3 3 4 6 2" xfId="29812"/>
    <cellStyle name="Calculation 4 3 3 4 7" xfId="16118"/>
    <cellStyle name="Calculation 4 3 3 4 7 2" xfId="37472"/>
    <cellStyle name="Calculation 4 3 3 4 8" xfId="24368"/>
    <cellStyle name="Calculation 4 3 3 5" xfId="1056"/>
    <cellStyle name="Calculation 4 3 3 5 2" xfId="2056"/>
    <cellStyle name="Calculation 4 3 3 5 2 2" xfId="5898"/>
    <cellStyle name="Calculation 4 3 3 5 2 2 2" xfId="13598"/>
    <cellStyle name="Calculation 4 3 3 5 2 2 2 2" xfId="34952"/>
    <cellStyle name="Calculation 4 3 3 5 2 2 3" xfId="21258"/>
    <cellStyle name="Calculation 4 3 3 5 2 2 3 2" xfId="42612"/>
    <cellStyle name="Calculation 4 3 3 5 2 3" xfId="9758"/>
    <cellStyle name="Calculation 4 3 3 5 2 3 2" xfId="31112"/>
    <cellStyle name="Calculation 4 3 3 5 2 4" xfId="17418"/>
    <cellStyle name="Calculation 4 3 3 5 2 4 2" xfId="38772"/>
    <cellStyle name="Calculation 4 3 3 5 2 5" xfId="25668"/>
    <cellStyle name="Calculation 4 3 3 5 3" xfId="2996"/>
    <cellStyle name="Calculation 4 3 3 5 3 2" xfId="6838"/>
    <cellStyle name="Calculation 4 3 3 5 3 2 2" xfId="14538"/>
    <cellStyle name="Calculation 4 3 3 5 3 2 2 2" xfId="35892"/>
    <cellStyle name="Calculation 4 3 3 5 3 2 3" xfId="22198"/>
    <cellStyle name="Calculation 4 3 3 5 3 2 3 2" xfId="43552"/>
    <cellStyle name="Calculation 4 3 3 5 3 3" xfId="10698"/>
    <cellStyle name="Calculation 4 3 3 5 3 3 2" xfId="32052"/>
    <cellStyle name="Calculation 4 3 3 5 3 4" xfId="18358"/>
    <cellStyle name="Calculation 4 3 3 5 3 4 2" xfId="39712"/>
    <cellStyle name="Calculation 4 3 3 5 3 5" xfId="26608"/>
    <cellStyle name="Calculation 4 3 3 5 4" xfId="3936"/>
    <cellStyle name="Calculation 4 3 3 5 4 2" xfId="7778"/>
    <cellStyle name="Calculation 4 3 3 5 4 2 2" xfId="15478"/>
    <cellStyle name="Calculation 4 3 3 5 4 2 2 2" xfId="36832"/>
    <cellStyle name="Calculation 4 3 3 5 4 2 3" xfId="23138"/>
    <cellStyle name="Calculation 4 3 3 5 4 2 3 2" xfId="44492"/>
    <cellStyle name="Calculation 4 3 3 5 4 3" xfId="11638"/>
    <cellStyle name="Calculation 4 3 3 5 4 3 2" xfId="32992"/>
    <cellStyle name="Calculation 4 3 3 5 4 4" xfId="19298"/>
    <cellStyle name="Calculation 4 3 3 5 4 4 2" xfId="40652"/>
    <cellStyle name="Calculation 4 3 3 5 4 5" xfId="27548"/>
    <cellStyle name="Calculation 4 3 3 5 5" xfId="4898"/>
    <cellStyle name="Calculation 4 3 3 5 5 2" xfId="12598"/>
    <cellStyle name="Calculation 4 3 3 5 5 2 2" xfId="33952"/>
    <cellStyle name="Calculation 4 3 3 5 5 3" xfId="20258"/>
    <cellStyle name="Calculation 4 3 3 5 5 3 2" xfId="41612"/>
    <cellStyle name="Calculation 4 3 3 5 6" xfId="8758"/>
    <cellStyle name="Calculation 4 3 3 5 6 2" xfId="30112"/>
    <cellStyle name="Calculation 4 3 3 5 7" xfId="16418"/>
    <cellStyle name="Calculation 4 3 3 5 7 2" xfId="37772"/>
    <cellStyle name="Calculation 4 3 3 5 8" xfId="24668"/>
    <cellStyle name="Calculation 4 3 3 6" xfId="1416"/>
    <cellStyle name="Calculation 4 3 3 6 2" xfId="5258"/>
    <cellStyle name="Calculation 4 3 3 6 2 2" xfId="12958"/>
    <cellStyle name="Calculation 4 3 3 6 2 2 2" xfId="34312"/>
    <cellStyle name="Calculation 4 3 3 6 2 3" xfId="20618"/>
    <cellStyle name="Calculation 4 3 3 6 2 3 2" xfId="41972"/>
    <cellStyle name="Calculation 4 3 3 6 3" xfId="9118"/>
    <cellStyle name="Calculation 4 3 3 6 3 2" xfId="30472"/>
    <cellStyle name="Calculation 4 3 3 6 4" xfId="16778"/>
    <cellStyle name="Calculation 4 3 3 6 4 2" xfId="38132"/>
    <cellStyle name="Calculation 4 3 3 6 5" xfId="25028"/>
    <cellStyle name="Calculation 4 3 3 7" xfId="2356"/>
    <cellStyle name="Calculation 4 3 3 7 2" xfId="6198"/>
    <cellStyle name="Calculation 4 3 3 7 2 2" xfId="13898"/>
    <cellStyle name="Calculation 4 3 3 7 2 2 2" xfId="35252"/>
    <cellStyle name="Calculation 4 3 3 7 2 3" xfId="21558"/>
    <cellStyle name="Calculation 4 3 3 7 2 3 2" xfId="42912"/>
    <cellStyle name="Calculation 4 3 3 7 3" xfId="10058"/>
    <cellStyle name="Calculation 4 3 3 7 3 2" xfId="31412"/>
    <cellStyle name="Calculation 4 3 3 7 4" xfId="17718"/>
    <cellStyle name="Calculation 4 3 3 7 4 2" xfId="39072"/>
    <cellStyle name="Calculation 4 3 3 7 5" xfId="25968"/>
    <cellStyle name="Calculation 4 3 3 8" xfId="3296"/>
    <cellStyle name="Calculation 4 3 3 8 2" xfId="7138"/>
    <cellStyle name="Calculation 4 3 3 8 2 2" xfId="14838"/>
    <cellStyle name="Calculation 4 3 3 8 2 2 2" xfId="36192"/>
    <cellStyle name="Calculation 4 3 3 8 2 3" xfId="22498"/>
    <cellStyle name="Calculation 4 3 3 8 2 3 2" xfId="43852"/>
    <cellStyle name="Calculation 4 3 3 8 3" xfId="10998"/>
    <cellStyle name="Calculation 4 3 3 8 3 2" xfId="32352"/>
    <cellStyle name="Calculation 4 3 3 8 4" xfId="18658"/>
    <cellStyle name="Calculation 4 3 3 8 4 2" xfId="40012"/>
    <cellStyle name="Calculation 4 3 3 8 5" xfId="26908"/>
    <cellStyle name="Calculation 4 3 3 9" xfId="4258"/>
    <cellStyle name="Calculation 4 3 3 9 2" xfId="11958"/>
    <cellStyle name="Calculation 4 3 3 9 2 2" xfId="33312"/>
    <cellStyle name="Calculation 4 3 3 9 3" xfId="19618"/>
    <cellStyle name="Calculation 4 3 3 9 3 2" xfId="40972"/>
    <cellStyle name="Calculation 4 3 3 9 4" xfId="27868"/>
    <cellStyle name="Calculation 4 3 4" xfId="444"/>
    <cellStyle name="Calculation 4 3 4 10" xfId="15818"/>
    <cellStyle name="Calculation 4 3 4 10 2" xfId="37172"/>
    <cellStyle name="Calculation 4 3 4 11" xfId="24068"/>
    <cellStyle name="Calculation 4 3 4 2" xfId="612"/>
    <cellStyle name="Calculation 4 3 4 2 10" xfId="24228"/>
    <cellStyle name="Calculation 4 3 4 2 2" xfId="956"/>
    <cellStyle name="Calculation 4 3 4 2 2 2" xfId="1956"/>
    <cellStyle name="Calculation 4 3 4 2 2 2 2" xfId="5798"/>
    <cellStyle name="Calculation 4 3 4 2 2 2 2 2" xfId="13498"/>
    <cellStyle name="Calculation 4 3 4 2 2 2 2 2 2" xfId="34852"/>
    <cellStyle name="Calculation 4 3 4 2 2 2 2 3" xfId="21158"/>
    <cellStyle name="Calculation 4 3 4 2 2 2 2 3 2" xfId="42512"/>
    <cellStyle name="Calculation 4 3 4 2 2 2 3" xfId="9658"/>
    <cellStyle name="Calculation 4 3 4 2 2 2 3 2" xfId="31012"/>
    <cellStyle name="Calculation 4 3 4 2 2 2 4" xfId="17318"/>
    <cellStyle name="Calculation 4 3 4 2 2 2 4 2" xfId="38672"/>
    <cellStyle name="Calculation 4 3 4 2 2 2 5" xfId="25568"/>
    <cellStyle name="Calculation 4 3 4 2 2 3" xfId="2896"/>
    <cellStyle name="Calculation 4 3 4 2 2 3 2" xfId="6738"/>
    <cellStyle name="Calculation 4 3 4 2 2 3 2 2" xfId="14438"/>
    <cellStyle name="Calculation 4 3 4 2 2 3 2 2 2" xfId="35792"/>
    <cellStyle name="Calculation 4 3 4 2 2 3 2 3" xfId="22098"/>
    <cellStyle name="Calculation 4 3 4 2 2 3 2 3 2" xfId="43452"/>
    <cellStyle name="Calculation 4 3 4 2 2 3 3" xfId="10598"/>
    <cellStyle name="Calculation 4 3 4 2 2 3 3 2" xfId="31952"/>
    <cellStyle name="Calculation 4 3 4 2 2 3 4" xfId="18258"/>
    <cellStyle name="Calculation 4 3 4 2 2 3 4 2" xfId="39612"/>
    <cellStyle name="Calculation 4 3 4 2 2 3 5" xfId="26508"/>
    <cellStyle name="Calculation 4 3 4 2 2 4" xfId="3836"/>
    <cellStyle name="Calculation 4 3 4 2 2 4 2" xfId="7678"/>
    <cellStyle name="Calculation 4 3 4 2 2 4 2 2" xfId="15378"/>
    <cellStyle name="Calculation 4 3 4 2 2 4 2 2 2" xfId="36732"/>
    <cellStyle name="Calculation 4 3 4 2 2 4 2 3" xfId="23038"/>
    <cellStyle name="Calculation 4 3 4 2 2 4 2 3 2" xfId="44392"/>
    <cellStyle name="Calculation 4 3 4 2 2 4 3" xfId="11538"/>
    <cellStyle name="Calculation 4 3 4 2 2 4 3 2" xfId="32892"/>
    <cellStyle name="Calculation 4 3 4 2 2 4 4" xfId="19198"/>
    <cellStyle name="Calculation 4 3 4 2 2 4 4 2" xfId="40552"/>
    <cellStyle name="Calculation 4 3 4 2 2 4 5" xfId="27448"/>
    <cellStyle name="Calculation 4 3 4 2 2 5" xfId="4798"/>
    <cellStyle name="Calculation 4 3 4 2 2 5 2" xfId="12498"/>
    <cellStyle name="Calculation 4 3 4 2 2 5 2 2" xfId="33852"/>
    <cellStyle name="Calculation 4 3 4 2 2 5 3" xfId="20158"/>
    <cellStyle name="Calculation 4 3 4 2 2 5 3 2" xfId="41512"/>
    <cellStyle name="Calculation 4 3 4 2 2 6" xfId="8658"/>
    <cellStyle name="Calculation 4 3 4 2 2 6 2" xfId="30012"/>
    <cellStyle name="Calculation 4 3 4 2 2 7" xfId="16318"/>
    <cellStyle name="Calculation 4 3 4 2 2 7 2" xfId="37672"/>
    <cellStyle name="Calculation 4 3 4 2 2 8" xfId="24568"/>
    <cellStyle name="Calculation 4 3 4 2 3" xfId="1256"/>
    <cellStyle name="Calculation 4 3 4 2 3 2" xfId="2256"/>
    <cellStyle name="Calculation 4 3 4 2 3 2 2" xfId="6098"/>
    <cellStyle name="Calculation 4 3 4 2 3 2 2 2" xfId="13798"/>
    <cellStyle name="Calculation 4 3 4 2 3 2 2 2 2" xfId="35152"/>
    <cellStyle name="Calculation 4 3 4 2 3 2 2 3" xfId="21458"/>
    <cellStyle name="Calculation 4 3 4 2 3 2 2 3 2" xfId="42812"/>
    <cellStyle name="Calculation 4 3 4 2 3 2 3" xfId="9958"/>
    <cellStyle name="Calculation 4 3 4 2 3 2 3 2" xfId="31312"/>
    <cellStyle name="Calculation 4 3 4 2 3 2 4" xfId="17618"/>
    <cellStyle name="Calculation 4 3 4 2 3 2 4 2" xfId="38972"/>
    <cellStyle name="Calculation 4 3 4 2 3 2 5" xfId="25868"/>
    <cellStyle name="Calculation 4 3 4 2 3 3" xfId="3196"/>
    <cellStyle name="Calculation 4 3 4 2 3 3 2" xfId="7038"/>
    <cellStyle name="Calculation 4 3 4 2 3 3 2 2" xfId="14738"/>
    <cellStyle name="Calculation 4 3 4 2 3 3 2 2 2" xfId="36092"/>
    <cellStyle name="Calculation 4 3 4 2 3 3 2 3" xfId="22398"/>
    <cellStyle name="Calculation 4 3 4 2 3 3 2 3 2" xfId="43752"/>
    <cellStyle name="Calculation 4 3 4 2 3 3 3" xfId="10898"/>
    <cellStyle name="Calculation 4 3 4 2 3 3 3 2" xfId="32252"/>
    <cellStyle name="Calculation 4 3 4 2 3 3 4" xfId="18558"/>
    <cellStyle name="Calculation 4 3 4 2 3 3 4 2" xfId="39912"/>
    <cellStyle name="Calculation 4 3 4 2 3 3 5" xfId="26808"/>
    <cellStyle name="Calculation 4 3 4 2 3 4" xfId="4136"/>
    <cellStyle name="Calculation 4 3 4 2 3 4 2" xfId="7978"/>
    <cellStyle name="Calculation 4 3 4 2 3 4 2 2" xfId="15678"/>
    <cellStyle name="Calculation 4 3 4 2 3 4 2 2 2" xfId="37032"/>
    <cellStyle name="Calculation 4 3 4 2 3 4 2 3" xfId="23338"/>
    <cellStyle name="Calculation 4 3 4 2 3 4 2 3 2" xfId="44692"/>
    <cellStyle name="Calculation 4 3 4 2 3 4 3" xfId="11838"/>
    <cellStyle name="Calculation 4 3 4 2 3 4 3 2" xfId="33192"/>
    <cellStyle name="Calculation 4 3 4 2 3 4 4" xfId="19498"/>
    <cellStyle name="Calculation 4 3 4 2 3 4 4 2" xfId="40852"/>
    <cellStyle name="Calculation 4 3 4 2 3 4 5" xfId="27748"/>
    <cellStyle name="Calculation 4 3 4 2 3 5" xfId="5098"/>
    <cellStyle name="Calculation 4 3 4 2 3 5 2" xfId="12798"/>
    <cellStyle name="Calculation 4 3 4 2 3 5 2 2" xfId="34152"/>
    <cellStyle name="Calculation 4 3 4 2 3 5 3" xfId="20458"/>
    <cellStyle name="Calculation 4 3 4 2 3 5 3 2" xfId="41812"/>
    <cellStyle name="Calculation 4 3 4 2 3 6" xfId="8958"/>
    <cellStyle name="Calculation 4 3 4 2 3 6 2" xfId="30312"/>
    <cellStyle name="Calculation 4 3 4 2 3 7" xfId="16618"/>
    <cellStyle name="Calculation 4 3 4 2 3 7 2" xfId="37972"/>
    <cellStyle name="Calculation 4 3 4 2 3 8" xfId="24868"/>
    <cellStyle name="Calculation 4 3 4 2 4" xfId="1616"/>
    <cellStyle name="Calculation 4 3 4 2 4 2" xfId="5458"/>
    <cellStyle name="Calculation 4 3 4 2 4 2 2" xfId="13158"/>
    <cellStyle name="Calculation 4 3 4 2 4 2 2 2" xfId="34512"/>
    <cellStyle name="Calculation 4 3 4 2 4 2 3" xfId="20818"/>
    <cellStyle name="Calculation 4 3 4 2 4 2 3 2" xfId="42172"/>
    <cellStyle name="Calculation 4 3 4 2 4 3" xfId="9318"/>
    <cellStyle name="Calculation 4 3 4 2 4 3 2" xfId="30672"/>
    <cellStyle name="Calculation 4 3 4 2 4 4" xfId="16978"/>
    <cellStyle name="Calculation 4 3 4 2 4 4 2" xfId="38332"/>
    <cellStyle name="Calculation 4 3 4 2 4 5" xfId="25228"/>
    <cellStyle name="Calculation 4 3 4 2 5" xfId="2556"/>
    <cellStyle name="Calculation 4 3 4 2 5 2" xfId="6398"/>
    <cellStyle name="Calculation 4 3 4 2 5 2 2" xfId="14098"/>
    <cellStyle name="Calculation 4 3 4 2 5 2 2 2" xfId="35452"/>
    <cellStyle name="Calculation 4 3 4 2 5 2 3" xfId="21758"/>
    <cellStyle name="Calculation 4 3 4 2 5 2 3 2" xfId="43112"/>
    <cellStyle name="Calculation 4 3 4 2 5 3" xfId="10258"/>
    <cellStyle name="Calculation 4 3 4 2 5 3 2" xfId="31612"/>
    <cellStyle name="Calculation 4 3 4 2 5 4" xfId="17918"/>
    <cellStyle name="Calculation 4 3 4 2 5 4 2" xfId="39272"/>
    <cellStyle name="Calculation 4 3 4 2 5 5" xfId="26168"/>
    <cellStyle name="Calculation 4 3 4 2 6" xfId="3496"/>
    <cellStyle name="Calculation 4 3 4 2 6 2" xfId="7338"/>
    <cellStyle name="Calculation 4 3 4 2 6 2 2" xfId="15038"/>
    <cellStyle name="Calculation 4 3 4 2 6 2 2 2" xfId="36392"/>
    <cellStyle name="Calculation 4 3 4 2 6 2 3" xfId="22698"/>
    <cellStyle name="Calculation 4 3 4 2 6 2 3 2" xfId="44052"/>
    <cellStyle name="Calculation 4 3 4 2 6 3" xfId="11198"/>
    <cellStyle name="Calculation 4 3 4 2 6 3 2" xfId="32552"/>
    <cellStyle name="Calculation 4 3 4 2 6 4" xfId="18858"/>
    <cellStyle name="Calculation 4 3 4 2 6 4 2" xfId="40212"/>
    <cellStyle name="Calculation 4 3 4 2 6 5" xfId="27108"/>
    <cellStyle name="Calculation 4 3 4 2 7" xfId="4458"/>
    <cellStyle name="Calculation 4 3 4 2 7 2" xfId="12158"/>
    <cellStyle name="Calculation 4 3 4 2 7 2 2" xfId="33512"/>
    <cellStyle name="Calculation 4 3 4 2 7 3" xfId="19818"/>
    <cellStyle name="Calculation 4 3 4 2 7 3 2" xfId="41172"/>
    <cellStyle name="Calculation 4 3 4 2 8" xfId="8318"/>
    <cellStyle name="Calculation 4 3 4 2 8 2" xfId="29672"/>
    <cellStyle name="Calculation 4 3 4 2 9" xfId="15978"/>
    <cellStyle name="Calculation 4 3 4 2 9 2" xfId="37332"/>
    <cellStyle name="Calculation 4 3 4 3" xfId="796"/>
    <cellStyle name="Calculation 4 3 4 3 2" xfId="1796"/>
    <cellStyle name="Calculation 4 3 4 3 2 2" xfId="5638"/>
    <cellStyle name="Calculation 4 3 4 3 2 2 2" xfId="13338"/>
    <cellStyle name="Calculation 4 3 4 3 2 2 2 2" xfId="34692"/>
    <cellStyle name="Calculation 4 3 4 3 2 2 3" xfId="20998"/>
    <cellStyle name="Calculation 4 3 4 3 2 2 3 2" xfId="42352"/>
    <cellStyle name="Calculation 4 3 4 3 2 3" xfId="9498"/>
    <cellStyle name="Calculation 4 3 4 3 2 3 2" xfId="30852"/>
    <cellStyle name="Calculation 4 3 4 3 2 4" xfId="17158"/>
    <cellStyle name="Calculation 4 3 4 3 2 4 2" xfId="38512"/>
    <cellStyle name="Calculation 4 3 4 3 2 5" xfId="25408"/>
    <cellStyle name="Calculation 4 3 4 3 3" xfId="2736"/>
    <cellStyle name="Calculation 4 3 4 3 3 2" xfId="6578"/>
    <cellStyle name="Calculation 4 3 4 3 3 2 2" xfId="14278"/>
    <cellStyle name="Calculation 4 3 4 3 3 2 2 2" xfId="35632"/>
    <cellStyle name="Calculation 4 3 4 3 3 2 3" xfId="21938"/>
    <cellStyle name="Calculation 4 3 4 3 3 2 3 2" xfId="43292"/>
    <cellStyle name="Calculation 4 3 4 3 3 3" xfId="10438"/>
    <cellStyle name="Calculation 4 3 4 3 3 3 2" xfId="31792"/>
    <cellStyle name="Calculation 4 3 4 3 3 4" xfId="18098"/>
    <cellStyle name="Calculation 4 3 4 3 3 4 2" xfId="39452"/>
    <cellStyle name="Calculation 4 3 4 3 3 5" xfId="26348"/>
    <cellStyle name="Calculation 4 3 4 3 4" xfId="3676"/>
    <cellStyle name="Calculation 4 3 4 3 4 2" xfId="7518"/>
    <cellStyle name="Calculation 4 3 4 3 4 2 2" xfId="15218"/>
    <cellStyle name="Calculation 4 3 4 3 4 2 2 2" xfId="36572"/>
    <cellStyle name="Calculation 4 3 4 3 4 2 3" xfId="22878"/>
    <cellStyle name="Calculation 4 3 4 3 4 2 3 2" xfId="44232"/>
    <cellStyle name="Calculation 4 3 4 3 4 3" xfId="11378"/>
    <cellStyle name="Calculation 4 3 4 3 4 3 2" xfId="32732"/>
    <cellStyle name="Calculation 4 3 4 3 4 4" xfId="19038"/>
    <cellStyle name="Calculation 4 3 4 3 4 4 2" xfId="40392"/>
    <cellStyle name="Calculation 4 3 4 3 4 5" xfId="27288"/>
    <cellStyle name="Calculation 4 3 4 3 5" xfId="4638"/>
    <cellStyle name="Calculation 4 3 4 3 5 2" xfId="12338"/>
    <cellStyle name="Calculation 4 3 4 3 5 2 2" xfId="33692"/>
    <cellStyle name="Calculation 4 3 4 3 5 3" xfId="19998"/>
    <cellStyle name="Calculation 4 3 4 3 5 3 2" xfId="41352"/>
    <cellStyle name="Calculation 4 3 4 3 6" xfId="8498"/>
    <cellStyle name="Calculation 4 3 4 3 6 2" xfId="29852"/>
    <cellStyle name="Calculation 4 3 4 3 7" xfId="16158"/>
    <cellStyle name="Calculation 4 3 4 3 7 2" xfId="37512"/>
    <cellStyle name="Calculation 4 3 4 3 8" xfId="24408"/>
    <cellStyle name="Calculation 4 3 4 4" xfId="1096"/>
    <cellStyle name="Calculation 4 3 4 4 2" xfId="2096"/>
    <cellStyle name="Calculation 4 3 4 4 2 2" xfId="5938"/>
    <cellStyle name="Calculation 4 3 4 4 2 2 2" xfId="13638"/>
    <cellStyle name="Calculation 4 3 4 4 2 2 2 2" xfId="34992"/>
    <cellStyle name="Calculation 4 3 4 4 2 2 3" xfId="21298"/>
    <cellStyle name="Calculation 4 3 4 4 2 2 3 2" xfId="42652"/>
    <cellStyle name="Calculation 4 3 4 4 2 3" xfId="9798"/>
    <cellStyle name="Calculation 4 3 4 4 2 3 2" xfId="31152"/>
    <cellStyle name="Calculation 4 3 4 4 2 4" xfId="17458"/>
    <cellStyle name="Calculation 4 3 4 4 2 4 2" xfId="38812"/>
    <cellStyle name="Calculation 4 3 4 4 2 5" xfId="25708"/>
    <cellStyle name="Calculation 4 3 4 4 3" xfId="3036"/>
    <cellStyle name="Calculation 4 3 4 4 3 2" xfId="6878"/>
    <cellStyle name="Calculation 4 3 4 4 3 2 2" xfId="14578"/>
    <cellStyle name="Calculation 4 3 4 4 3 2 2 2" xfId="35932"/>
    <cellStyle name="Calculation 4 3 4 4 3 2 3" xfId="22238"/>
    <cellStyle name="Calculation 4 3 4 4 3 2 3 2" xfId="43592"/>
    <cellStyle name="Calculation 4 3 4 4 3 3" xfId="10738"/>
    <cellStyle name="Calculation 4 3 4 4 3 3 2" xfId="32092"/>
    <cellStyle name="Calculation 4 3 4 4 3 4" xfId="18398"/>
    <cellStyle name="Calculation 4 3 4 4 3 4 2" xfId="39752"/>
    <cellStyle name="Calculation 4 3 4 4 3 5" xfId="26648"/>
    <cellStyle name="Calculation 4 3 4 4 4" xfId="3976"/>
    <cellStyle name="Calculation 4 3 4 4 4 2" xfId="7818"/>
    <cellStyle name="Calculation 4 3 4 4 4 2 2" xfId="15518"/>
    <cellStyle name="Calculation 4 3 4 4 4 2 2 2" xfId="36872"/>
    <cellStyle name="Calculation 4 3 4 4 4 2 3" xfId="23178"/>
    <cellStyle name="Calculation 4 3 4 4 4 2 3 2" xfId="44532"/>
    <cellStyle name="Calculation 4 3 4 4 4 3" xfId="11678"/>
    <cellStyle name="Calculation 4 3 4 4 4 3 2" xfId="33032"/>
    <cellStyle name="Calculation 4 3 4 4 4 4" xfId="19338"/>
    <cellStyle name="Calculation 4 3 4 4 4 4 2" xfId="40692"/>
    <cellStyle name="Calculation 4 3 4 4 4 5" xfId="27588"/>
    <cellStyle name="Calculation 4 3 4 4 5" xfId="4938"/>
    <cellStyle name="Calculation 4 3 4 4 5 2" xfId="12638"/>
    <cellStyle name="Calculation 4 3 4 4 5 2 2" xfId="33992"/>
    <cellStyle name="Calculation 4 3 4 4 5 3" xfId="20298"/>
    <cellStyle name="Calculation 4 3 4 4 5 3 2" xfId="41652"/>
    <cellStyle name="Calculation 4 3 4 4 6" xfId="8798"/>
    <cellStyle name="Calculation 4 3 4 4 6 2" xfId="30152"/>
    <cellStyle name="Calculation 4 3 4 4 7" xfId="16458"/>
    <cellStyle name="Calculation 4 3 4 4 7 2" xfId="37812"/>
    <cellStyle name="Calculation 4 3 4 4 8" xfId="24708"/>
    <cellStyle name="Calculation 4 3 4 5" xfId="1456"/>
    <cellStyle name="Calculation 4 3 4 5 2" xfId="5298"/>
    <cellStyle name="Calculation 4 3 4 5 2 2" xfId="12998"/>
    <cellStyle name="Calculation 4 3 4 5 2 2 2" xfId="34352"/>
    <cellStyle name="Calculation 4 3 4 5 2 3" xfId="20658"/>
    <cellStyle name="Calculation 4 3 4 5 2 3 2" xfId="42012"/>
    <cellStyle name="Calculation 4 3 4 5 3" xfId="9158"/>
    <cellStyle name="Calculation 4 3 4 5 3 2" xfId="30512"/>
    <cellStyle name="Calculation 4 3 4 5 4" xfId="16818"/>
    <cellStyle name="Calculation 4 3 4 5 4 2" xfId="38172"/>
    <cellStyle name="Calculation 4 3 4 5 5" xfId="25068"/>
    <cellStyle name="Calculation 4 3 4 6" xfId="2396"/>
    <cellStyle name="Calculation 4 3 4 6 2" xfId="6238"/>
    <cellStyle name="Calculation 4 3 4 6 2 2" xfId="13938"/>
    <cellStyle name="Calculation 4 3 4 6 2 2 2" xfId="35292"/>
    <cellStyle name="Calculation 4 3 4 6 2 3" xfId="21598"/>
    <cellStyle name="Calculation 4 3 4 6 2 3 2" xfId="42952"/>
    <cellStyle name="Calculation 4 3 4 6 3" xfId="10098"/>
    <cellStyle name="Calculation 4 3 4 6 3 2" xfId="31452"/>
    <cellStyle name="Calculation 4 3 4 6 4" xfId="17758"/>
    <cellStyle name="Calculation 4 3 4 6 4 2" xfId="39112"/>
    <cellStyle name="Calculation 4 3 4 6 5" xfId="26008"/>
    <cellStyle name="Calculation 4 3 4 7" xfId="3336"/>
    <cellStyle name="Calculation 4 3 4 7 2" xfId="7178"/>
    <cellStyle name="Calculation 4 3 4 7 2 2" xfId="14878"/>
    <cellStyle name="Calculation 4 3 4 7 2 2 2" xfId="36232"/>
    <cellStyle name="Calculation 4 3 4 7 2 3" xfId="22538"/>
    <cellStyle name="Calculation 4 3 4 7 2 3 2" xfId="43892"/>
    <cellStyle name="Calculation 4 3 4 7 3" xfId="11038"/>
    <cellStyle name="Calculation 4 3 4 7 3 2" xfId="32392"/>
    <cellStyle name="Calculation 4 3 4 7 4" xfId="18698"/>
    <cellStyle name="Calculation 4 3 4 7 4 2" xfId="40052"/>
    <cellStyle name="Calculation 4 3 4 7 5" xfId="26948"/>
    <cellStyle name="Calculation 4 3 4 8" xfId="4298"/>
    <cellStyle name="Calculation 4 3 4 8 2" xfId="11998"/>
    <cellStyle name="Calculation 4 3 4 8 2 2" xfId="33352"/>
    <cellStyle name="Calculation 4 3 4 8 3" xfId="19658"/>
    <cellStyle name="Calculation 4 3 4 8 3 2" xfId="41012"/>
    <cellStyle name="Calculation 4 3 4 9" xfId="8158"/>
    <cellStyle name="Calculation 4 3 4 9 2" xfId="29512"/>
    <cellStyle name="Calculation 4 3 5" xfId="528"/>
    <cellStyle name="Calculation 4 3 5 10" xfId="24148"/>
    <cellStyle name="Calculation 4 3 5 2" xfId="876"/>
    <cellStyle name="Calculation 4 3 5 2 2" xfId="1876"/>
    <cellStyle name="Calculation 4 3 5 2 2 2" xfId="5718"/>
    <cellStyle name="Calculation 4 3 5 2 2 2 2" xfId="13418"/>
    <cellStyle name="Calculation 4 3 5 2 2 2 2 2" xfId="34772"/>
    <cellStyle name="Calculation 4 3 5 2 2 2 3" xfId="21078"/>
    <cellStyle name="Calculation 4 3 5 2 2 2 3 2" xfId="42432"/>
    <cellStyle name="Calculation 4 3 5 2 2 3" xfId="9578"/>
    <cellStyle name="Calculation 4 3 5 2 2 3 2" xfId="30932"/>
    <cellStyle name="Calculation 4 3 5 2 2 4" xfId="17238"/>
    <cellStyle name="Calculation 4 3 5 2 2 4 2" xfId="38592"/>
    <cellStyle name="Calculation 4 3 5 2 2 5" xfId="25488"/>
    <cellStyle name="Calculation 4 3 5 2 3" xfId="2816"/>
    <cellStyle name="Calculation 4 3 5 2 3 2" xfId="6658"/>
    <cellStyle name="Calculation 4 3 5 2 3 2 2" xfId="14358"/>
    <cellStyle name="Calculation 4 3 5 2 3 2 2 2" xfId="35712"/>
    <cellStyle name="Calculation 4 3 5 2 3 2 3" xfId="22018"/>
    <cellStyle name="Calculation 4 3 5 2 3 2 3 2" xfId="43372"/>
    <cellStyle name="Calculation 4 3 5 2 3 3" xfId="10518"/>
    <cellStyle name="Calculation 4 3 5 2 3 3 2" xfId="31872"/>
    <cellStyle name="Calculation 4 3 5 2 3 4" xfId="18178"/>
    <cellStyle name="Calculation 4 3 5 2 3 4 2" xfId="39532"/>
    <cellStyle name="Calculation 4 3 5 2 3 5" xfId="26428"/>
    <cellStyle name="Calculation 4 3 5 2 4" xfId="3756"/>
    <cellStyle name="Calculation 4 3 5 2 4 2" xfId="7598"/>
    <cellStyle name="Calculation 4 3 5 2 4 2 2" xfId="15298"/>
    <cellStyle name="Calculation 4 3 5 2 4 2 2 2" xfId="36652"/>
    <cellStyle name="Calculation 4 3 5 2 4 2 3" xfId="22958"/>
    <cellStyle name="Calculation 4 3 5 2 4 2 3 2" xfId="44312"/>
    <cellStyle name="Calculation 4 3 5 2 4 3" xfId="11458"/>
    <cellStyle name="Calculation 4 3 5 2 4 3 2" xfId="32812"/>
    <cellStyle name="Calculation 4 3 5 2 4 4" xfId="19118"/>
    <cellStyle name="Calculation 4 3 5 2 4 4 2" xfId="40472"/>
    <cellStyle name="Calculation 4 3 5 2 4 5" xfId="27368"/>
    <cellStyle name="Calculation 4 3 5 2 5" xfId="4718"/>
    <cellStyle name="Calculation 4 3 5 2 5 2" xfId="12418"/>
    <cellStyle name="Calculation 4 3 5 2 5 2 2" xfId="33772"/>
    <cellStyle name="Calculation 4 3 5 2 5 3" xfId="20078"/>
    <cellStyle name="Calculation 4 3 5 2 5 3 2" xfId="41432"/>
    <cellStyle name="Calculation 4 3 5 2 6" xfId="8578"/>
    <cellStyle name="Calculation 4 3 5 2 6 2" xfId="29932"/>
    <cellStyle name="Calculation 4 3 5 2 7" xfId="16238"/>
    <cellStyle name="Calculation 4 3 5 2 7 2" xfId="37592"/>
    <cellStyle name="Calculation 4 3 5 2 8" xfId="24488"/>
    <cellStyle name="Calculation 4 3 5 3" xfId="1176"/>
    <cellStyle name="Calculation 4 3 5 3 2" xfId="2176"/>
    <cellStyle name="Calculation 4 3 5 3 2 2" xfId="6018"/>
    <cellStyle name="Calculation 4 3 5 3 2 2 2" xfId="13718"/>
    <cellStyle name="Calculation 4 3 5 3 2 2 2 2" xfId="35072"/>
    <cellStyle name="Calculation 4 3 5 3 2 2 3" xfId="21378"/>
    <cellStyle name="Calculation 4 3 5 3 2 2 3 2" xfId="42732"/>
    <cellStyle name="Calculation 4 3 5 3 2 3" xfId="9878"/>
    <cellStyle name="Calculation 4 3 5 3 2 3 2" xfId="31232"/>
    <cellStyle name="Calculation 4 3 5 3 2 4" xfId="17538"/>
    <cellStyle name="Calculation 4 3 5 3 2 4 2" xfId="38892"/>
    <cellStyle name="Calculation 4 3 5 3 2 5" xfId="25788"/>
    <cellStyle name="Calculation 4 3 5 3 3" xfId="3116"/>
    <cellStyle name="Calculation 4 3 5 3 3 2" xfId="6958"/>
    <cellStyle name="Calculation 4 3 5 3 3 2 2" xfId="14658"/>
    <cellStyle name="Calculation 4 3 5 3 3 2 2 2" xfId="36012"/>
    <cellStyle name="Calculation 4 3 5 3 3 2 3" xfId="22318"/>
    <cellStyle name="Calculation 4 3 5 3 3 2 3 2" xfId="43672"/>
    <cellStyle name="Calculation 4 3 5 3 3 3" xfId="10818"/>
    <cellStyle name="Calculation 4 3 5 3 3 3 2" xfId="32172"/>
    <cellStyle name="Calculation 4 3 5 3 3 4" xfId="18478"/>
    <cellStyle name="Calculation 4 3 5 3 3 4 2" xfId="39832"/>
    <cellStyle name="Calculation 4 3 5 3 3 5" xfId="26728"/>
    <cellStyle name="Calculation 4 3 5 3 4" xfId="4056"/>
    <cellStyle name="Calculation 4 3 5 3 4 2" xfId="7898"/>
    <cellStyle name="Calculation 4 3 5 3 4 2 2" xfId="15598"/>
    <cellStyle name="Calculation 4 3 5 3 4 2 2 2" xfId="36952"/>
    <cellStyle name="Calculation 4 3 5 3 4 2 3" xfId="23258"/>
    <cellStyle name="Calculation 4 3 5 3 4 2 3 2" xfId="44612"/>
    <cellStyle name="Calculation 4 3 5 3 4 3" xfId="11758"/>
    <cellStyle name="Calculation 4 3 5 3 4 3 2" xfId="33112"/>
    <cellStyle name="Calculation 4 3 5 3 4 4" xfId="19418"/>
    <cellStyle name="Calculation 4 3 5 3 4 4 2" xfId="40772"/>
    <cellStyle name="Calculation 4 3 5 3 4 5" xfId="27668"/>
    <cellStyle name="Calculation 4 3 5 3 5" xfId="5018"/>
    <cellStyle name="Calculation 4 3 5 3 5 2" xfId="12718"/>
    <cellStyle name="Calculation 4 3 5 3 5 2 2" xfId="34072"/>
    <cellStyle name="Calculation 4 3 5 3 5 3" xfId="20378"/>
    <cellStyle name="Calculation 4 3 5 3 5 3 2" xfId="41732"/>
    <cellStyle name="Calculation 4 3 5 3 6" xfId="8878"/>
    <cellStyle name="Calculation 4 3 5 3 6 2" xfId="30232"/>
    <cellStyle name="Calculation 4 3 5 3 7" xfId="16538"/>
    <cellStyle name="Calculation 4 3 5 3 7 2" xfId="37892"/>
    <cellStyle name="Calculation 4 3 5 3 8" xfId="24788"/>
    <cellStyle name="Calculation 4 3 5 4" xfId="1536"/>
    <cellStyle name="Calculation 4 3 5 4 2" xfId="5378"/>
    <cellStyle name="Calculation 4 3 5 4 2 2" xfId="13078"/>
    <cellStyle name="Calculation 4 3 5 4 2 2 2" xfId="34432"/>
    <cellStyle name="Calculation 4 3 5 4 2 3" xfId="20738"/>
    <cellStyle name="Calculation 4 3 5 4 2 3 2" xfId="42092"/>
    <cellStyle name="Calculation 4 3 5 4 3" xfId="9238"/>
    <cellStyle name="Calculation 4 3 5 4 3 2" xfId="30592"/>
    <cellStyle name="Calculation 4 3 5 4 4" xfId="16898"/>
    <cellStyle name="Calculation 4 3 5 4 4 2" xfId="38252"/>
    <cellStyle name="Calculation 4 3 5 4 5" xfId="25148"/>
    <cellStyle name="Calculation 4 3 5 5" xfId="2476"/>
    <cellStyle name="Calculation 4 3 5 5 2" xfId="6318"/>
    <cellStyle name="Calculation 4 3 5 5 2 2" xfId="14018"/>
    <cellStyle name="Calculation 4 3 5 5 2 2 2" xfId="35372"/>
    <cellStyle name="Calculation 4 3 5 5 2 3" xfId="21678"/>
    <cellStyle name="Calculation 4 3 5 5 2 3 2" xfId="43032"/>
    <cellStyle name="Calculation 4 3 5 5 3" xfId="10178"/>
    <cellStyle name="Calculation 4 3 5 5 3 2" xfId="31532"/>
    <cellStyle name="Calculation 4 3 5 5 4" xfId="17838"/>
    <cellStyle name="Calculation 4 3 5 5 4 2" xfId="39192"/>
    <cellStyle name="Calculation 4 3 5 5 5" xfId="26088"/>
    <cellStyle name="Calculation 4 3 5 6" xfId="3416"/>
    <cellStyle name="Calculation 4 3 5 6 2" xfId="7258"/>
    <cellStyle name="Calculation 4 3 5 6 2 2" xfId="14958"/>
    <cellStyle name="Calculation 4 3 5 6 2 2 2" xfId="36312"/>
    <cellStyle name="Calculation 4 3 5 6 2 3" xfId="22618"/>
    <cellStyle name="Calculation 4 3 5 6 2 3 2" xfId="43972"/>
    <cellStyle name="Calculation 4 3 5 6 3" xfId="11118"/>
    <cellStyle name="Calculation 4 3 5 6 3 2" xfId="32472"/>
    <cellStyle name="Calculation 4 3 5 6 4" xfId="18778"/>
    <cellStyle name="Calculation 4 3 5 6 4 2" xfId="40132"/>
    <cellStyle name="Calculation 4 3 5 6 5" xfId="27028"/>
    <cellStyle name="Calculation 4 3 5 7" xfId="4378"/>
    <cellStyle name="Calculation 4 3 5 7 2" xfId="12078"/>
    <cellStyle name="Calculation 4 3 5 7 2 2" xfId="33432"/>
    <cellStyle name="Calculation 4 3 5 7 3" xfId="19738"/>
    <cellStyle name="Calculation 4 3 5 7 3 2" xfId="41092"/>
    <cellStyle name="Calculation 4 3 5 8" xfId="8238"/>
    <cellStyle name="Calculation 4 3 5 8 2" xfId="29592"/>
    <cellStyle name="Calculation 4 3 5 9" xfId="15898"/>
    <cellStyle name="Calculation 4 3 5 9 2" xfId="37252"/>
    <cellStyle name="Calculation 4 3 6" xfId="716"/>
    <cellStyle name="Calculation 4 3 6 2" xfId="1716"/>
    <cellStyle name="Calculation 4 3 6 2 2" xfId="5558"/>
    <cellStyle name="Calculation 4 3 6 2 2 2" xfId="13258"/>
    <cellStyle name="Calculation 4 3 6 2 2 2 2" xfId="34612"/>
    <cellStyle name="Calculation 4 3 6 2 2 3" xfId="20918"/>
    <cellStyle name="Calculation 4 3 6 2 2 3 2" xfId="42272"/>
    <cellStyle name="Calculation 4 3 6 2 3" xfId="9418"/>
    <cellStyle name="Calculation 4 3 6 2 3 2" xfId="30772"/>
    <cellStyle name="Calculation 4 3 6 2 4" xfId="17078"/>
    <cellStyle name="Calculation 4 3 6 2 4 2" xfId="38432"/>
    <cellStyle name="Calculation 4 3 6 2 5" xfId="25328"/>
    <cellStyle name="Calculation 4 3 6 3" xfId="2656"/>
    <cellStyle name="Calculation 4 3 6 3 2" xfId="6498"/>
    <cellStyle name="Calculation 4 3 6 3 2 2" xfId="14198"/>
    <cellStyle name="Calculation 4 3 6 3 2 2 2" xfId="35552"/>
    <cellStyle name="Calculation 4 3 6 3 2 3" xfId="21858"/>
    <cellStyle name="Calculation 4 3 6 3 2 3 2" xfId="43212"/>
    <cellStyle name="Calculation 4 3 6 3 3" xfId="10358"/>
    <cellStyle name="Calculation 4 3 6 3 3 2" xfId="31712"/>
    <cellStyle name="Calculation 4 3 6 3 4" xfId="18018"/>
    <cellStyle name="Calculation 4 3 6 3 4 2" xfId="39372"/>
    <cellStyle name="Calculation 4 3 6 3 5" xfId="26268"/>
    <cellStyle name="Calculation 4 3 6 4" xfId="3596"/>
    <cellStyle name="Calculation 4 3 6 4 2" xfId="7438"/>
    <cellStyle name="Calculation 4 3 6 4 2 2" xfId="15138"/>
    <cellStyle name="Calculation 4 3 6 4 2 2 2" xfId="36492"/>
    <cellStyle name="Calculation 4 3 6 4 2 3" xfId="22798"/>
    <cellStyle name="Calculation 4 3 6 4 2 3 2" xfId="44152"/>
    <cellStyle name="Calculation 4 3 6 4 3" xfId="11298"/>
    <cellStyle name="Calculation 4 3 6 4 3 2" xfId="32652"/>
    <cellStyle name="Calculation 4 3 6 4 4" xfId="18958"/>
    <cellStyle name="Calculation 4 3 6 4 4 2" xfId="40312"/>
    <cellStyle name="Calculation 4 3 6 4 5" xfId="27208"/>
    <cellStyle name="Calculation 4 3 6 5" xfId="4558"/>
    <cellStyle name="Calculation 4 3 6 5 2" xfId="12258"/>
    <cellStyle name="Calculation 4 3 6 5 2 2" xfId="33612"/>
    <cellStyle name="Calculation 4 3 6 5 3" xfId="19918"/>
    <cellStyle name="Calculation 4 3 6 5 3 2" xfId="41272"/>
    <cellStyle name="Calculation 4 3 6 6" xfId="8418"/>
    <cellStyle name="Calculation 4 3 6 6 2" xfId="29772"/>
    <cellStyle name="Calculation 4 3 6 7" xfId="16078"/>
    <cellStyle name="Calculation 4 3 6 7 2" xfId="37432"/>
    <cellStyle name="Calculation 4 3 6 8" xfId="24328"/>
    <cellStyle name="Calculation 4 3 7" xfId="693"/>
    <cellStyle name="Calculation 4 3 7 2" xfId="1693"/>
    <cellStyle name="Calculation 4 3 7 2 2" xfId="5535"/>
    <cellStyle name="Calculation 4 3 7 2 2 2" xfId="13235"/>
    <cellStyle name="Calculation 4 3 7 2 2 2 2" xfId="34589"/>
    <cellStyle name="Calculation 4 3 7 2 2 3" xfId="20895"/>
    <cellStyle name="Calculation 4 3 7 2 2 3 2" xfId="42249"/>
    <cellStyle name="Calculation 4 3 7 2 3" xfId="9395"/>
    <cellStyle name="Calculation 4 3 7 2 3 2" xfId="30749"/>
    <cellStyle name="Calculation 4 3 7 2 4" xfId="17055"/>
    <cellStyle name="Calculation 4 3 7 2 4 2" xfId="38409"/>
    <cellStyle name="Calculation 4 3 7 2 5" xfId="25305"/>
    <cellStyle name="Calculation 4 3 7 3" xfId="2633"/>
    <cellStyle name="Calculation 4 3 7 3 2" xfId="6475"/>
    <cellStyle name="Calculation 4 3 7 3 2 2" xfId="14175"/>
    <cellStyle name="Calculation 4 3 7 3 2 2 2" xfId="35529"/>
    <cellStyle name="Calculation 4 3 7 3 2 3" xfId="21835"/>
    <cellStyle name="Calculation 4 3 7 3 2 3 2" xfId="43189"/>
    <cellStyle name="Calculation 4 3 7 3 3" xfId="10335"/>
    <cellStyle name="Calculation 4 3 7 3 3 2" xfId="31689"/>
    <cellStyle name="Calculation 4 3 7 3 4" xfId="17995"/>
    <cellStyle name="Calculation 4 3 7 3 4 2" xfId="39349"/>
    <cellStyle name="Calculation 4 3 7 3 5" xfId="26245"/>
    <cellStyle name="Calculation 4 3 7 4" xfId="3573"/>
    <cellStyle name="Calculation 4 3 7 4 2" xfId="7415"/>
    <cellStyle name="Calculation 4 3 7 4 2 2" xfId="15115"/>
    <cellStyle name="Calculation 4 3 7 4 2 2 2" xfId="36469"/>
    <cellStyle name="Calculation 4 3 7 4 2 3" xfId="22775"/>
    <cellStyle name="Calculation 4 3 7 4 2 3 2" xfId="44129"/>
    <cellStyle name="Calculation 4 3 7 4 3" xfId="11275"/>
    <cellStyle name="Calculation 4 3 7 4 3 2" xfId="32629"/>
    <cellStyle name="Calculation 4 3 7 4 4" xfId="18935"/>
    <cellStyle name="Calculation 4 3 7 4 4 2" xfId="40289"/>
    <cellStyle name="Calculation 4 3 7 4 5" xfId="27185"/>
    <cellStyle name="Calculation 4 3 7 5" xfId="4535"/>
    <cellStyle name="Calculation 4 3 7 5 2" xfId="12235"/>
    <cellStyle name="Calculation 4 3 7 5 2 2" xfId="33589"/>
    <cellStyle name="Calculation 4 3 7 5 3" xfId="19895"/>
    <cellStyle name="Calculation 4 3 7 5 3 2" xfId="41249"/>
    <cellStyle name="Calculation 4 3 7 6" xfId="8395"/>
    <cellStyle name="Calculation 4 3 7 6 2" xfId="29749"/>
    <cellStyle name="Calculation 4 3 7 7" xfId="16055"/>
    <cellStyle name="Calculation 4 3 7 7 2" xfId="37409"/>
    <cellStyle name="Calculation 4 3 7 8" xfId="24305"/>
    <cellStyle name="Calculation 4 3 8" xfId="1373"/>
    <cellStyle name="Calculation 4 3 8 2" xfId="5215"/>
    <cellStyle name="Calculation 4 3 8 2 2" xfId="12915"/>
    <cellStyle name="Calculation 4 3 8 2 2 2" xfId="34269"/>
    <cellStyle name="Calculation 4 3 8 2 3" xfId="20575"/>
    <cellStyle name="Calculation 4 3 8 2 3 2" xfId="41929"/>
    <cellStyle name="Calculation 4 3 8 3" xfId="9075"/>
    <cellStyle name="Calculation 4 3 8 3 2" xfId="30429"/>
    <cellStyle name="Calculation 4 3 8 4" xfId="16735"/>
    <cellStyle name="Calculation 4 3 8 4 2" xfId="38089"/>
    <cellStyle name="Calculation 4 3 8 5" xfId="24985"/>
    <cellStyle name="Calculation 4 3 9" xfId="1333"/>
    <cellStyle name="Calculation 4 3 9 2" xfId="5175"/>
    <cellStyle name="Calculation 4 3 9 2 2" xfId="12875"/>
    <cellStyle name="Calculation 4 3 9 2 2 2" xfId="34229"/>
    <cellStyle name="Calculation 4 3 9 2 3" xfId="20535"/>
    <cellStyle name="Calculation 4 3 9 2 3 2" xfId="41889"/>
    <cellStyle name="Calculation 4 3 9 3" xfId="9035"/>
    <cellStyle name="Calculation 4 3 9 3 2" xfId="30389"/>
    <cellStyle name="Calculation 4 3 9 4" xfId="16695"/>
    <cellStyle name="Calculation 4 3 9 4 2" xfId="38049"/>
    <cellStyle name="Calculation 4 3 9 5" xfId="24945"/>
    <cellStyle name="Check Cell 2" xfId="79"/>
    <cellStyle name="Check Cell 3" xfId="80"/>
    <cellStyle name="Check Cell 4" xfId="81"/>
    <cellStyle name="Comma 2" xfId="82"/>
    <cellStyle name="Comma 2 2" xfId="83"/>
    <cellStyle name="Comma 3" xfId="333"/>
    <cellStyle name="Comma 4" xfId="337"/>
    <cellStyle name="Comma 4 2" xfId="360"/>
    <cellStyle name="Comma 4 3" xfId="364"/>
    <cellStyle name="Comma 4 3 2" xfId="389"/>
    <cellStyle name="Comma 5" xfId="23409"/>
    <cellStyle name="Currency 2" xfId="23410"/>
    <cellStyle name="Currency 3" xfId="23411"/>
    <cellStyle name="Explanatory Text 2" xfId="84"/>
    <cellStyle name="Explanatory Text 3" xfId="85"/>
    <cellStyle name="Explanatory Text 4" xfId="86"/>
    <cellStyle name="Good 2" xfId="87"/>
    <cellStyle name="Good 3" xfId="88"/>
    <cellStyle name="Good 4" xfId="89"/>
    <cellStyle name="Heading 1 2" xfId="90"/>
    <cellStyle name="Heading 1 3" xfId="91"/>
    <cellStyle name="Heading 1 4" xfId="92"/>
    <cellStyle name="Heading 2 2" xfId="93"/>
    <cellStyle name="Heading 2 3" xfId="94"/>
    <cellStyle name="Heading 2 4" xfId="95"/>
    <cellStyle name="Heading 3 2" xfId="96"/>
    <cellStyle name="Heading 3 2 2" xfId="366"/>
    <cellStyle name="Heading 3 2 2 2" xfId="411"/>
    <cellStyle name="Heading 3 2 2 2 2" xfId="495"/>
    <cellStyle name="Heading 3 2 2 2 2 2" xfId="663"/>
    <cellStyle name="Heading 3 2 2 2 3" xfId="579"/>
    <cellStyle name="Heading 3 2 2 3" xfId="453"/>
    <cellStyle name="Heading 3 2 2 3 2" xfId="621"/>
    <cellStyle name="Heading 3 2 2 4" xfId="537"/>
    <cellStyle name="Heading 3 3" xfId="97"/>
    <cellStyle name="Heading 3 4" xfId="98"/>
    <cellStyle name="Heading 3 4 2" xfId="367"/>
    <cellStyle name="Heading 3 4 2 2" xfId="412"/>
    <cellStyle name="Heading 3 4 2 2 2" xfId="496"/>
    <cellStyle name="Heading 3 4 2 2 2 2" xfId="664"/>
    <cellStyle name="Heading 3 4 2 2 3" xfId="580"/>
    <cellStyle name="Heading 3 4 2 3" xfId="454"/>
    <cellStyle name="Heading 3 4 2 3 2" xfId="622"/>
    <cellStyle name="Heading 3 4 2 4" xfId="538"/>
    <cellStyle name="Heading 4 2" xfId="99"/>
    <cellStyle name="Heading 4 3" xfId="100"/>
    <cellStyle name="Heading 4 4" xfId="101"/>
    <cellStyle name="Hyperlink" xfId="4205" builtinId="8"/>
    <cellStyle name="Hyperlink 2 2" xfId="23412"/>
    <cellStyle name="Hyperlink 3" xfId="23413"/>
    <cellStyle name="Input 2" xfId="102"/>
    <cellStyle name="Input 2 2" xfId="347"/>
    <cellStyle name="Input 2 2 10" xfId="1352"/>
    <cellStyle name="Input 2 2 10 2" xfId="5194"/>
    <cellStyle name="Input 2 2 10 2 2" xfId="12894"/>
    <cellStyle name="Input 2 2 10 2 2 2" xfId="34248"/>
    <cellStyle name="Input 2 2 10 2 3" xfId="20554"/>
    <cellStyle name="Input 2 2 10 2 3 2" xfId="41908"/>
    <cellStyle name="Input 2 2 10 3" xfId="9054"/>
    <cellStyle name="Input 2 2 10 3 2" xfId="30408"/>
    <cellStyle name="Input 2 2 10 4" xfId="16714"/>
    <cellStyle name="Input 2 2 10 4 2" xfId="38068"/>
    <cellStyle name="Input 2 2 10 5" xfId="24964"/>
    <cellStyle name="Input 2 2 11" xfId="4214"/>
    <cellStyle name="Input 2 2 11 2" xfId="11914"/>
    <cellStyle name="Input 2 2 11 2 2" xfId="33268"/>
    <cellStyle name="Input 2 2 11 3" xfId="19574"/>
    <cellStyle name="Input 2 2 11 3 2" xfId="40928"/>
    <cellStyle name="Input 2 2 11 4" xfId="27824"/>
    <cellStyle name="Input 2 2 12" xfId="8074"/>
    <cellStyle name="Input 2 2 12 2" xfId="29428"/>
    <cellStyle name="Input 2 2 13" xfId="8059"/>
    <cellStyle name="Input 2 2 13 2" xfId="29413"/>
    <cellStyle name="Input 2 2 14" xfId="23984"/>
    <cellStyle name="Input 2 2 2" xfId="375"/>
    <cellStyle name="Input 2 2 2 10" xfId="4234"/>
    <cellStyle name="Input 2 2 2 10 2" xfId="11934"/>
    <cellStyle name="Input 2 2 2 10 2 2" xfId="33288"/>
    <cellStyle name="Input 2 2 2 10 3" xfId="19594"/>
    <cellStyle name="Input 2 2 2 10 3 2" xfId="40948"/>
    <cellStyle name="Input 2 2 2 10 4" xfId="27844"/>
    <cellStyle name="Input 2 2 2 11" xfId="8094"/>
    <cellStyle name="Input 2 2 2 11 2" xfId="29448"/>
    <cellStyle name="Input 2 2 2 12" xfId="15754"/>
    <cellStyle name="Input 2 2 2 12 2" xfId="37108"/>
    <cellStyle name="Input 2 2 2 13" xfId="24004"/>
    <cellStyle name="Input 2 2 2 2" xfId="420"/>
    <cellStyle name="Input 2 2 2 2 10" xfId="8134"/>
    <cellStyle name="Input 2 2 2 2 10 2" xfId="29488"/>
    <cellStyle name="Input 2 2 2 2 11" xfId="15794"/>
    <cellStyle name="Input 2 2 2 2 11 2" xfId="37148"/>
    <cellStyle name="Input 2 2 2 2 12" xfId="24044"/>
    <cellStyle name="Input 2 2 2 2 2" xfId="504"/>
    <cellStyle name="Input 2 2 2 2 2 10" xfId="15874"/>
    <cellStyle name="Input 2 2 2 2 2 10 2" xfId="37228"/>
    <cellStyle name="Input 2 2 2 2 2 11" xfId="24124"/>
    <cellStyle name="Input 2 2 2 2 2 2" xfId="672"/>
    <cellStyle name="Input 2 2 2 2 2 2 10" xfId="24284"/>
    <cellStyle name="Input 2 2 2 2 2 2 2" xfId="1012"/>
    <cellStyle name="Input 2 2 2 2 2 2 2 2" xfId="2012"/>
    <cellStyle name="Input 2 2 2 2 2 2 2 2 2" xfId="5854"/>
    <cellStyle name="Input 2 2 2 2 2 2 2 2 2 2" xfId="13554"/>
    <cellStyle name="Input 2 2 2 2 2 2 2 2 2 2 2" xfId="34908"/>
    <cellStyle name="Input 2 2 2 2 2 2 2 2 2 3" xfId="21214"/>
    <cellStyle name="Input 2 2 2 2 2 2 2 2 2 3 2" xfId="42568"/>
    <cellStyle name="Input 2 2 2 2 2 2 2 2 3" xfId="9714"/>
    <cellStyle name="Input 2 2 2 2 2 2 2 2 3 2" xfId="31068"/>
    <cellStyle name="Input 2 2 2 2 2 2 2 2 4" xfId="17374"/>
    <cellStyle name="Input 2 2 2 2 2 2 2 2 4 2" xfId="38728"/>
    <cellStyle name="Input 2 2 2 2 2 2 2 2 5" xfId="25624"/>
    <cellStyle name="Input 2 2 2 2 2 2 2 3" xfId="2952"/>
    <cellStyle name="Input 2 2 2 2 2 2 2 3 2" xfId="6794"/>
    <cellStyle name="Input 2 2 2 2 2 2 2 3 2 2" xfId="14494"/>
    <cellStyle name="Input 2 2 2 2 2 2 2 3 2 2 2" xfId="35848"/>
    <cellStyle name="Input 2 2 2 2 2 2 2 3 2 3" xfId="22154"/>
    <cellStyle name="Input 2 2 2 2 2 2 2 3 2 3 2" xfId="43508"/>
    <cellStyle name="Input 2 2 2 2 2 2 2 3 3" xfId="10654"/>
    <cellStyle name="Input 2 2 2 2 2 2 2 3 3 2" xfId="32008"/>
    <cellStyle name="Input 2 2 2 2 2 2 2 3 4" xfId="18314"/>
    <cellStyle name="Input 2 2 2 2 2 2 2 3 4 2" xfId="39668"/>
    <cellStyle name="Input 2 2 2 2 2 2 2 3 5" xfId="26564"/>
    <cellStyle name="Input 2 2 2 2 2 2 2 4" xfId="3892"/>
    <cellStyle name="Input 2 2 2 2 2 2 2 4 2" xfId="7734"/>
    <cellStyle name="Input 2 2 2 2 2 2 2 4 2 2" xfId="15434"/>
    <cellStyle name="Input 2 2 2 2 2 2 2 4 2 2 2" xfId="36788"/>
    <cellStyle name="Input 2 2 2 2 2 2 2 4 2 3" xfId="23094"/>
    <cellStyle name="Input 2 2 2 2 2 2 2 4 2 3 2" xfId="44448"/>
    <cellStyle name="Input 2 2 2 2 2 2 2 4 3" xfId="11594"/>
    <cellStyle name="Input 2 2 2 2 2 2 2 4 3 2" xfId="32948"/>
    <cellStyle name="Input 2 2 2 2 2 2 2 4 4" xfId="19254"/>
    <cellStyle name="Input 2 2 2 2 2 2 2 4 4 2" xfId="40608"/>
    <cellStyle name="Input 2 2 2 2 2 2 2 4 5" xfId="27504"/>
    <cellStyle name="Input 2 2 2 2 2 2 2 5" xfId="4854"/>
    <cellStyle name="Input 2 2 2 2 2 2 2 5 2" xfId="12554"/>
    <cellStyle name="Input 2 2 2 2 2 2 2 5 2 2" xfId="33908"/>
    <cellStyle name="Input 2 2 2 2 2 2 2 5 3" xfId="20214"/>
    <cellStyle name="Input 2 2 2 2 2 2 2 5 3 2" xfId="41568"/>
    <cellStyle name="Input 2 2 2 2 2 2 2 6" xfId="8714"/>
    <cellStyle name="Input 2 2 2 2 2 2 2 6 2" xfId="30068"/>
    <cellStyle name="Input 2 2 2 2 2 2 2 7" xfId="16374"/>
    <cellStyle name="Input 2 2 2 2 2 2 2 7 2" xfId="37728"/>
    <cellStyle name="Input 2 2 2 2 2 2 2 8" xfId="24624"/>
    <cellStyle name="Input 2 2 2 2 2 2 3" xfId="1312"/>
    <cellStyle name="Input 2 2 2 2 2 2 3 2" xfId="2312"/>
    <cellStyle name="Input 2 2 2 2 2 2 3 2 2" xfId="6154"/>
    <cellStyle name="Input 2 2 2 2 2 2 3 2 2 2" xfId="13854"/>
    <cellStyle name="Input 2 2 2 2 2 2 3 2 2 2 2" xfId="35208"/>
    <cellStyle name="Input 2 2 2 2 2 2 3 2 2 3" xfId="21514"/>
    <cellStyle name="Input 2 2 2 2 2 2 3 2 2 3 2" xfId="42868"/>
    <cellStyle name="Input 2 2 2 2 2 2 3 2 3" xfId="10014"/>
    <cellStyle name="Input 2 2 2 2 2 2 3 2 3 2" xfId="31368"/>
    <cellStyle name="Input 2 2 2 2 2 2 3 2 4" xfId="17674"/>
    <cellStyle name="Input 2 2 2 2 2 2 3 2 4 2" xfId="39028"/>
    <cellStyle name="Input 2 2 2 2 2 2 3 2 5" xfId="25924"/>
    <cellStyle name="Input 2 2 2 2 2 2 3 3" xfId="3252"/>
    <cellStyle name="Input 2 2 2 2 2 2 3 3 2" xfId="7094"/>
    <cellStyle name="Input 2 2 2 2 2 2 3 3 2 2" xfId="14794"/>
    <cellStyle name="Input 2 2 2 2 2 2 3 3 2 2 2" xfId="36148"/>
    <cellStyle name="Input 2 2 2 2 2 2 3 3 2 3" xfId="22454"/>
    <cellStyle name="Input 2 2 2 2 2 2 3 3 2 3 2" xfId="43808"/>
    <cellStyle name="Input 2 2 2 2 2 2 3 3 3" xfId="10954"/>
    <cellStyle name="Input 2 2 2 2 2 2 3 3 3 2" xfId="32308"/>
    <cellStyle name="Input 2 2 2 2 2 2 3 3 4" xfId="18614"/>
    <cellStyle name="Input 2 2 2 2 2 2 3 3 4 2" xfId="39968"/>
    <cellStyle name="Input 2 2 2 2 2 2 3 3 5" xfId="26864"/>
    <cellStyle name="Input 2 2 2 2 2 2 3 4" xfId="4192"/>
    <cellStyle name="Input 2 2 2 2 2 2 3 4 2" xfId="8034"/>
    <cellStyle name="Input 2 2 2 2 2 2 3 4 2 2" xfId="15734"/>
    <cellStyle name="Input 2 2 2 2 2 2 3 4 2 2 2" xfId="37088"/>
    <cellStyle name="Input 2 2 2 2 2 2 3 4 2 3" xfId="23394"/>
    <cellStyle name="Input 2 2 2 2 2 2 3 4 2 3 2" xfId="44748"/>
    <cellStyle name="Input 2 2 2 2 2 2 3 4 3" xfId="11894"/>
    <cellStyle name="Input 2 2 2 2 2 2 3 4 3 2" xfId="33248"/>
    <cellStyle name="Input 2 2 2 2 2 2 3 4 4" xfId="19554"/>
    <cellStyle name="Input 2 2 2 2 2 2 3 4 4 2" xfId="40908"/>
    <cellStyle name="Input 2 2 2 2 2 2 3 4 5" xfId="27804"/>
    <cellStyle name="Input 2 2 2 2 2 2 3 5" xfId="5154"/>
    <cellStyle name="Input 2 2 2 2 2 2 3 5 2" xfId="12854"/>
    <cellStyle name="Input 2 2 2 2 2 2 3 5 2 2" xfId="34208"/>
    <cellStyle name="Input 2 2 2 2 2 2 3 5 3" xfId="20514"/>
    <cellStyle name="Input 2 2 2 2 2 2 3 5 3 2" xfId="41868"/>
    <cellStyle name="Input 2 2 2 2 2 2 3 6" xfId="9014"/>
    <cellStyle name="Input 2 2 2 2 2 2 3 6 2" xfId="30368"/>
    <cellStyle name="Input 2 2 2 2 2 2 3 7" xfId="16674"/>
    <cellStyle name="Input 2 2 2 2 2 2 3 7 2" xfId="38028"/>
    <cellStyle name="Input 2 2 2 2 2 2 3 8" xfId="24924"/>
    <cellStyle name="Input 2 2 2 2 2 2 4" xfId="1672"/>
    <cellStyle name="Input 2 2 2 2 2 2 4 2" xfId="5514"/>
    <cellStyle name="Input 2 2 2 2 2 2 4 2 2" xfId="13214"/>
    <cellStyle name="Input 2 2 2 2 2 2 4 2 2 2" xfId="34568"/>
    <cellStyle name="Input 2 2 2 2 2 2 4 2 3" xfId="20874"/>
    <cellStyle name="Input 2 2 2 2 2 2 4 2 3 2" xfId="42228"/>
    <cellStyle name="Input 2 2 2 2 2 2 4 3" xfId="9374"/>
    <cellStyle name="Input 2 2 2 2 2 2 4 3 2" xfId="30728"/>
    <cellStyle name="Input 2 2 2 2 2 2 4 4" xfId="17034"/>
    <cellStyle name="Input 2 2 2 2 2 2 4 4 2" xfId="38388"/>
    <cellStyle name="Input 2 2 2 2 2 2 4 5" xfId="25284"/>
    <cellStyle name="Input 2 2 2 2 2 2 5" xfId="2612"/>
    <cellStyle name="Input 2 2 2 2 2 2 5 2" xfId="6454"/>
    <cellStyle name="Input 2 2 2 2 2 2 5 2 2" xfId="14154"/>
    <cellStyle name="Input 2 2 2 2 2 2 5 2 2 2" xfId="35508"/>
    <cellStyle name="Input 2 2 2 2 2 2 5 2 3" xfId="21814"/>
    <cellStyle name="Input 2 2 2 2 2 2 5 2 3 2" xfId="43168"/>
    <cellStyle name="Input 2 2 2 2 2 2 5 3" xfId="10314"/>
    <cellStyle name="Input 2 2 2 2 2 2 5 3 2" xfId="31668"/>
    <cellStyle name="Input 2 2 2 2 2 2 5 4" xfId="17974"/>
    <cellStyle name="Input 2 2 2 2 2 2 5 4 2" xfId="39328"/>
    <cellStyle name="Input 2 2 2 2 2 2 5 5" xfId="26224"/>
    <cellStyle name="Input 2 2 2 2 2 2 6" xfId="3552"/>
    <cellStyle name="Input 2 2 2 2 2 2 6 2" xfId="7394"/>
    <cellStyle name="Input 2 2 2 2 2 2 6 2 2" xfId="15094"/>
    <cellStyle name="Input 2 2 2 2 2 2 6 2 2 2" xfId="36448"/>
    <cellStyle name="Input 2 2 2 2 2 2 6 2 3" xfId="22754"/>
    <cellStyle name="Input 2 2 2 2 2 2 6 2 3 2" xfId="44108"/>
    <cellStyle name="Input 2 2 2 2 2 2 6 3" xfId="11254"/>
    <cellStyle name="Input 2 2 2 2 2 2 6 3 2" xfId="32608"/>
    <cellStyle name="Input 2 2 2 2 2 2 6 4" xfId="18914"/>
    <cellStyle name="Input 2 2 2 2 2 2 6 4 2" xfId="40268"/>
    <cellStyle name="Input 2 2 2 2 2 2 6 5" xfId="27164"/>
    <cellStyle name="Input 2 2 2 2 2 2 7" xfId="4514"/>
    <cellStyle name="Input 2 2 2 2 2 2 7 2" xfId="12214"/>
    <cellStyle name="Input 2 2 2 2 2 2 7 2 2" xfId="33568"/>
    <cellStyle name="Input 2 2 2 2 2 2 7 3" xfId="19874"/>
    <cellStyle name="Input 2 2 2 2 2 2 7 3 2" xfId="41228"/>
    <cellStyle name="Input 2 2 2 2 2 2 8" xfId="8374"/>
    <cellStyle name="Input 2 2 2 2 2 2 8 2" xfId="29728"/>
    <cellStyle name="Input 2 2 2 2 2 2 9" xfId="16034"/>
    <cellStyle name="Input 2 2 2 2 2 2 9 2" xfId="37388"/>
    <cellStyle name="Input 2 2 2 2 2 3" xfId="852"/>
    <cellStyle name="Input 2 2 2 2 2 3 2" xfId="1852"/>
    <cellStyle name="Input 2 2 2 2 2 3 2 2" xfId="5694"/>
    <cellStyle name="Input 2 2 2 2 2 3 2 2 2" xfId="13394"/>
    <cellStyle name="Input 2 2 2 2 2 3 2 2 2 2" xfId="34748"/>
    <cellStyle name="Input 2 2 2 2 2 3 2 2 3" xfId="21054"/>
    <cellStyle name="Input 2 2 2 2 2 3 2 2 3 2" xfId="42408"/>
    <cellStyle name="Input 2 2 2 2 2 3 2 3" xfId="9554"/>
    <cellStyle name="Input 2 2 2 2 2 3 2 3 2" xfId="30908"/>
    <cellStyle name="Input 2 2 2 2 2 3 2 4" xfId="17214"/>
    <cellStyle name="Input 2 2 2 2 2 3 2 4 2" xfId="38568"/>
    <cellStyle name="Input 2 2 2 2 2 3 2 5" xfId="25464"/>
    <cellStyle name="Input 2 2 2 2 2 3 3" xfId="2792"/>
    <cellStyle name="Input 2 2 2 2 2 3 3 2" xfId="6634"/>
    <cellStyle name="Input 2 2 2 2 2 3 3 2 2" xfId="14334"/>
    <cellStyle name="Input 2 2 2 2 2 3 3 2 2 2" xfId="35688"/>
    <cellStyle name="Input 2 2 2 2 2 3 3 2 3" xfId="21994"/>
    <cellStyle name="Input 2 2 2 2 2 3 3 2 3 2" xfId="43348"/>
    <cellStyle name="Input 2 2 2 2 2 3 3 3" xfId="10494"/>
    <cellStyle name="Input 2 2 2 2 2 3 3 3 2" xfId="31848"/>
    <cellStyle name="Input 2 2 2 2 2 3 3 4" xfId="18154"/>
    <cellStyle name="Input 2 2 2 2 2 3 3 4 2" xfId="39508"/>
    <cellStyle name="Input 2 2 2 2 2 3 3 5" xfId="26404"/>
    <cellStyle name="Input 2 2 2 2 2 3 4" xfId="3732"/>
    <cellStyle name="Input 2 2 2 2 2 3 4 2" xfId="7574"/>
    <cellStyle name="Input 2 2 2 2 2 3 4 2 2" xfId="15274"/>
    <cellStyle name="Input 2 2 2 2 2 3 4 2 2 2" xfId="36628"/>
    <cellStyle name="Input 2 2 2 2 2 3 4 2 3" xfId="22934"/>
    <cellStyle name="Input 2 2 2 2 2 3 4 2 3 2" xfId="44288"/>
    <cellStyle name="Input 2 2 2 2 2 3 4 3" xfId="11434"/>
    <cellStyle name="Input 2 2 2 2 2 3 4 3 2" xfId="32788"/>
    <cellStyle name="Input 2 2 2 2 2 3 4 4" xfId="19094"/>
    <cellStyle name="Input 2 2 2 2 2 3 4 4 2" xfId="40448"/>
    <cellStyle name="Input 2 2 2 2 2 3 4 5" xfId="27344"/>
    <cellStyle name="Input 2 2 2 2 2 3 5" xfId="4694"/>
    <cellStyle name="Input 2 2 2 2 2 3 5 2" xfId="12394"/>
    <cellStyle name="Input 2 2 2 2 2 3 5 2 2" xfId="33748"/>
    <cellStyle name="Input 2 2 2 2 2 3 5 3" xfId="20054"/>
    <cellStyle name="Input 2 2 2 2 2 3 5 3 2" xfId="41408"/>
    <cellStyle name="Input 2 2 2 2 2 3 6" xfId="8554"/>
    <cellStyle name="Input 2 2 2 2 2 3 6 2" xfId="29908"/>
    <cellStyle name="Input 2 2 2 2 2 3 7" xfId="16214"/>
    <cellStyle name="Input 2 2 2 2 2 3 7 2" xfId="37568"/>
    <cellStyle name="Input 2 2 2 2 2 3 8" xfId="24464"/>
    <cellStyle name="Input 2 2 2 2 2 4" xfId="1152"/>
    <cellStyle name="Input 2 2 2 2 2 4 2" xfId="2152"/>
    <cellStyle name="Input 2 2 2 2 2 4 2 2" xfId="5994"/>
    <cellStyle name="Input 2 2 2 2 2 4 2 2 2" xfId="13694"/>
    <cellStyle name="Input 2 2 2 2 2 4 2 2 2 2" xfId="35048"/>
    <cellStyle name="Input 2 2 2 2 2 4 2 2 3" xfId="21354"/>
    <cellStyle name="Input 2 2 2 2 2 4 2 2 3 2" xfId="42708"/>
    <cellStyle name="Input 2 2 2 2 2 4 2 3" xfId="9854"/>
    <cellStyle name="Input 2 2 2 2 2 4 2 3 2" xfId="31208"/>
    <cellStyle name="Input 2 2 2 2 2 4 2 4" xfId="17514"/>
    <cellStyle name="Input 2 2 2 2 2 4 2 4 2" xfId="38868"/>
    <cellStyle name="Input 2 2 2 2 2 4 2 5" xfId="25764"/>
    <cellStyle name="Input 2 2 2 2 2 4 3" xfId="3092"/>
    <cellStyle name="Input 2 2 2 2 2 4 3 2" xfId="6934"/>
    <cellStyle name="Input 2 2 2 2 2 4 3 2 2" xfId="14634"/>
    <cellStyle name="Input 2 2 2 2 2 4 3 2 2 2" xfId="35988"/>
    <cellStyle name="Input 2 2 2 2 2 4 3 2 3" xfId="22294"/>
    <cellStyle name="Input 2 2 2 2 2 4 3 2 3 2" xfId="43648"/>
    <cellStyle name="Input 2 2 2 2 2 4 3 3" xfId="10794"/>
    <cellStyle name="Input 2 2 2 2 2 4 3 3 2" xfId="32148"/>
    <cellStyle name="Input 2 2 2 2 2 4 3 4" xfId="18454"/>
    <cellStyle name="Input 2 2 2 2 2 4 3 4 2" xfId="39808"/>
    <cellStyle name="Input 2 2 2 2 2 4 3 5" xfId="26704"/>
    <cellStyle name="Input 2 2 2 2 2 4 4" xfId="4032"/>
    <cellStyle name="Input 2 2 2 2 2 4 4 2" xfId="7874"/>
    <cellStyle name="Input 2 2 2 2 2 4 4 2 2" xfId="15574"/>
    <cellStyle name="Input 2 2 2 2 2 4 4 2 2 2" xfId="36928"/>
    <cellStyle name="Input 2 2 2 2 2 4 4 2 3" xfId="23234"/>
    <cellStyle name="Input 2 2 2 2 2 4 4 2 3 2" xfId="44588"/>
    <cellStyle name="Input 2 2 2 2 2 4 4 3" xfId="11734"/>
    <cellStyle name="Input 2 2 2 2 2 4 4 3 2" xfId="33088"/>
    <cellStyle name="Input 2 2 2 2 2 4 4 4" xfId="19394"/>
    <cellStyle name="Input 2 2 2 2 2 4 4 4 2" xfId="40748"/>
    <cellStyle name="Input 2 2 2 2 2 4 4 5" xfId="27644"/>
    <cellStyle name="Input 2 2 2 2 2 4 5" xfId="4994"/>
    <cellStyle name="Input 2 2 2 2 2 4 5 2" xfId="12694"/>
    <cellStyle name="Input 2 2 2 2 2 4 5 2 2" xfId="34048"/>
    <cellStyle name="Input 2 2 2 2 2 4 5 3" xfId="20354"/>
    <cellStyle name="Input 2 2 2 2 2 4 5 3 2" xfId="41708"/>
    <cellStyle name="Input 2 2 2 2 2 4 6" xfId="8854"/>
    <cellStyle name="Input 2 2 2 2 2 4 6 2" xfId="30208"/>
    <cellStyle name="Input 2 2 2 2 2 4 7" xfId="16514"/>
    <cellStyle name="Input 2 2 2 2 2 4 7 2" xfId="37868"/>
    <cellStyle name="Input 2 2 2 2 2 4 8" xfId="24764"/>
    <cellStyle name="Input 2 2 2 2 2 5" xfId="1512"/>
    <cellStyle name="Input 2 2 2 2 2 5 2" xfId="5354"/>
    <cellStyle name="Input 2 2 2 2 2 5 2 2" xfId="13054"/>
    <cellStyle name="Input 2 2 2 2 2 5 2 2 2" xfId="34408"/>
    <cellStyle name="Input 2 2 2 2 2 5 2 3" xfId="20714"/>
    <cellStyle name="Input 2 2 2 2 2 5 2 3 2" xfId="42068"/>
    <cellStyle name="Input 2 2 2 2 2 5 3" xfId="9214"/>
    <cellStyle name="Input 2 2 2 2 2 5 3 2" xfId="30568"/>
    <cellStyle name="Input 2 2 2 2 2 5 4" xfId="16874"/>
    <cellStyle name="Input 2 2 2 2 2 5 4 2" xfId="38228"/>
    <cellStyle name="Input 2 2 2 2 2 5 5" xfId="25124"/>
    <cellStyle name="Input 2 2 2 2 2 6" xfId="2452"/>
    <cellStyle name="Input 2 2 2 2 2 6 2" xfId="6294"/>
    <cellStyle name="Input 2 2 2 2 2 6 2 2" xfId="13994"/>
    <cellStyle name="Input 2 2 2 2 2 6 2 2 2" xfId="35348"/>
    <cellStyle name="Input 2 2 2 2 2 6 2 3" xfId="21654"/>
    <cellStyle name="Input 2 2 2 2 2 6 2 3 2" xfId="43008"/>
    <cellStyle name="Input 2 2 2 2 2 6 3" xfId="10154"/>
    <cellStyle name="Input 2 2 2 2 2 6 3 2" xfId="31508"/>
    <cellStyle name="Input 2 2 2 2 2 6 4" xfId="17814"/>
    <cellStyle name="Input 2 2 2 2 2 6 4 2" xfId="39168"/>
    <cellStyle name="Input 2 2 2 2 2 6 5" xfId="26064"/>
    <cellStyle name="Input 2 2 2 2 2 7" xfId="3392"/>
    <cellStyle name="Input 2 2 2 2 2 7 2" xfId="7234"/>
    <cellStyle name="Input 2 2 2 2 2 7 2 2" xfId="14934"/>
    <cellStyle name="Input 2 2 2 2 2 7 2 2 2" xfId="36288"/>
    <cellStyle name="Input 2 2 2 2 2 7 2 3" xfId="22594"/>
    <cellStyle name="Input 2 2 2 2 2 7 2 3 2" xfId="43948"/>
    <cellStyle name="Input 2 2 2 2 2 7 3" xfId="11094"/>
    <cellStyle name="Input 2 2 2 2 2 7 3 2" xfId="32448"/>
    <cellStyle name="Input 2 2 2 2 2 7 4" xfId="18754"/>
    <cellStyle name="Input 2 2 2 2 2 7 4 2" xfId="40108"/>
    <cellStyle name="Input 2 2 2 2 2 7 5" xfId="27004"/>
    <cellStyle name="Input 2 2 2 2 2 8" xfId="4354"/>
    <cellStyle name="Input 2 2 2 2 2 8 2" xfId="12054"/>
    <cellStyle name="Input 2 2 2 2 2 8 2 2" xfId="33408"/>
    <cellStyle name="Input 2 2 2 2 2 8 3" xfId="19714"/>
    <cellStyle name="Input 2 2 2 2 2 8 3 2" xfId="41068"/>
    <cellStyle name="Input 2 2 2 2 2 9" xfId="8214"/>
    <cellStyle name="Input 2 2 2 2 2 9 2" xfId="29568"/>
    <cellStyle name="Input 2 2 2 2 3" xfId="588"/>
    <cellStyle name="Input 2 2 2 2 3 10" xfId="24204"/>
    <cellStyle name="Input 2 2 2 2 3 2" xfId="932"/>
    <cellStyle name="Input 2 2 2 2 3 2 2" xfId="1932"/>
    <cellStyle name="Input 2 2 2 2 3 2 2 2" xfId="5774"/>
    <cellStyle name="Input 2 2 2 2 3 2 2 2 2" xfId="13474"/>
    <cellStyle name="Input 2 2 2 2 3 2 2 2 2 2" xfId="34828"/>
    <cellStyle name="Input 2 2 2 2 3 2 2 2 3" xfId="21134"/>
    <cellStyle name="Input 2 2 2 2 3 2 2 2 3 2" xfId="42488"/>
    <cellStyle name="Input 2 2 2 2 3 2 2 3" xfId="9634"/>
    <cellStyle name="Input 2 2 2 2 3 2 2 3 2" xfId="30988"/>
    <cellStyle name="Input 2 2 2 2 3 2 2 4" xfId="17294"/>
    <cellStyle name="Input 2 2 2 2 3 2 2 4 2" xfId="38648"/>
    <cellStyle name="Input 2 2 2 2 3 2 2 5" xfId="25544"/>
    <cellStyle name="Input 2 2 2 2 3 2 3" xfId="2872"/>
    <cellStyle name="Input 2 2 2 2 3 2 3 2" xfId="6714"/>
    <cellStyle name="Input 2 2 2 2 3 2 3 2 2" xfId="14414"/>
    <cellStyle name="Input 2 2 2 2 3 2 3 2 2 2" xfId="35768"/>
    <cellStyle name="Input 2 2 2 2 3 2 3 2 3" xfId="22074"/>
    <cellStyle name="Input 2 2 2 2 3 2 3 2 3 2" xfId="43428"/>
    <cellStyle name="Input 2 2 2 2 3 2 3 3" xfId="10574"/>
    <cellStyle name="Input 2 2 2 2 3 2 3 3 2" xfId="31928"/>
    <cellStyle name="Input 2 2 2 2 3 2 3 4" xfId="18234"/>
    <cellStyle name="Input 2 2 2 2 3 2 3 4 2" xfId="39588"/>
    <cellStyle name="Input 2 2 2 2 3 2 3 5" xfId="26484"/>
    <cellStyle name="Input 2 2 2 2 3 2 4" xfId="3812"/>
    <cellStyle name="Input 2 2 2 2 3 2 4 2" xfId="7654"/>
    <cellStyle name="Input 2 2 2 2 3 2 4 2 2" xfId="15354"/>
    <cellStyle name="Input 2 2 2 2 3 2 4 2 2 2" xfId="36708"/>
    <cellStyle name="Input 2 2 2 2 3 2 4 2 3" xfId="23014"/>
    <cellStyle name="Input 2 2 2 2 3 2 4 2 3 2" xfId="44368"/>
    <cellStyle name="Input 2 2 2 2 3 2 4 3" xfId="11514"/>
    <cellStyle name="Input 2 2 2 2 3 2 4 3 2" xfId="32868"/>
    <cellStyle name="Input 2 2 2 2 3 2 4 4" xfId="19174"/>
    <cellStyle name="Input 2 2 2 2 3 2 4 4 2" xfId="40528"/>
    <cellStyle name="Input 2 2 2 2 3 2 4 5" xfId="27424"/>
    <cellStyle name="Input 2 2 2 2 3 2 5" xfId="4774"/>
    <cellStyle name="Input 2 2 2 2 3 2 5 2" xfId="12474"/>
    <cellStyle name="Input 2 2 2 2 3 2 5 2 2" xfId="33828"/>
    <cellStyle name="Input 2 2 2 2 3 2 5 3" xfId="20134"/>
    <cellStyle name="Input 2 2 2 2 3 2 5 3 2" xfId="41488"/>
    <cellStyle name="Input 2 2 2 2 3 2 6" xfId="8634"/>
    <cellStyle name="Input 2 2 2 2 3 2 6 2" xfId="29988"/>
    <cellStyle name="Input 2 2 2 2 3 2 7" xfId="16294"/>
    <cellStyle name="Input 2 2 2 2 3 2 7 2" xfId="37648"/>
    <cellStyle name="Input 2 2 2 2 3 2 8" xfId="24544"/>
    <cellStyle name="Input 2 2 2 2 3 3" xfId="1232"/>
    <cellStyle name="Input 2 2 2 2 3 3 2" xfId="2232"/>
    <cellStyle name="Input 2 2 2 2 3 3 2 2" xfId="6074"/>
    <cellStyle name="Input 2 2 2 2 3 3 2 2 2" xfId="13774"/>
    <cellStyle name="Input 2 2 2 2 3 3 2 2 2 2" xfId="35128"/>
    <cellStyle name="Input 2 2 2 2 3 3 2 2 3" xfId="21434"/>
    <cellStyle name="Input 2 2 2 2 3 3 2 2 3 2" xfId="42788"/>
    <cellStyle name="Input 2 2 2 2 3 3 2 3" xfId="9934"/>
    <cellStyle name="Input 2 2 2 2 3 3 2 3 2" xfId="31288"/>
    <cellStyle name="Input 2 2 2 2 3 3 2 4" xfId="17594"/>
    <cellStyle name="Input 2 2 2 2 3 3 2 4 2" xfId="38948"/>
    <cellStyle name="Input 2 2 2 2 3 3 2 5" xfId="25844"/>
    <cellStyle name="Input 2 2 2 2 3 3 3" xfId="3172"/>
    <cellStyle name="Input 2 2 2 2 3 3 3 2" xfId="7014"/>
    <cellStyle name="Input 2 2 2 2 3 3 3 2 2" xfId="14714"/>
    <cellStyle name="Input 2 2 2 2 3 3 3 2 2 2" xfId="36068"/>
    <cellStyle name="Input 2 2 2 2 3 3 3 2 3" xfId="22374"/>
    <cellStyle name="Input 2 2 2 2 3 3 3 2 3 2" xfId="43728"/>
    <cellStyle name="Input 2 2 2 2 3 3 3 3" xfId="10874"/>
    <cellStyle name="Input 2 2 2 2 3 3 3 3 2" xfId="32228"/>
    <cellStyle name="Input 2 2 2 2 3 3 3 4" xfId="18534"/>
    <cellStyle name="Input 2 2 2 2 3 3 3 4 2" xfId="39888"/>
    <cellStyle name="Input 2 2 2 2 3 3 3 5" xfId="26784"/>
    <cellStyle name="Input 2 2 2 2 3 3 4" xfId="4112"/>
    <cellStyle name="Input 2 2 2 2 3 3 4 2" xfId="7954"/>
    <cellStyle name="Input 2 2 2 2 3 3 4 2 2" xfId="15654"/>
    <cellStyle name="Input 2 2 2 2 3 3 4 2 2 2" xfId="37008"/>
    <cellStyle name="Input 2 2 2 2 3 3 4 2 3" xfId="23314"/>
    <cellStyle name="Input 2 2 2 2 3 3 4 2 3 2" xfId="44668"/>
    <cellStyle name="Input 2 2 2 2 3 3 4 3" xfId="11814"/>
    <cellStyle name="Input 2 2 2 2 3 3 4 3 2" xfId="33168"/>
    <cellStyle name="Input 2 2 2 2 3 3 4 4" xfId="19474"/>
    <cellStyle name="Input 2 2 2 2 3 3 4 4 2" xfId="40828"/>
    <cellStyle name="Input 2 2 2 2 3 3 4 5" xfId="27724"/>
    <cellStyle name="Input 2 2 2 2 3 3 5" xfId="5074"/>
    <cellStyle name="Input 2 2 2 2 3 3 5 2" xfId="12774"/>
    <cellStyle name="Input 2 2 2 2 3 3 5 2 2" xfId="34128"/>
    <cellStyle name="Input 2 2 2 2 3 3 5 3" xfId="20434"/>
    <cellStyle name="Input 2 2 2 2 3 3 5 3 2" xfId="41788"/>
    <cellStyle name="Input 2 2 2 2 3 3 6" xfId="8934"/>
    <cellStyle name="Input 2 2 2 2 3 3 6 2" xfId="30288"/>
    <cellStyle name="Input 2 2 2 2 3 3 7" xfId="16594"/>
    <cellStyle name="Input 2 2 2 2 3 3 7 2" xfId="37948"/>
    <cellStyle name="Input 2 2 2 2 3 3 8" xfId="24844"/>
    <cellStyle name="Input 2 2 2 2 3 4" xfId="1592"/>
    <cellStyle name="Input 2 2 2 2 3 4 2" xfId="5434"/>
    <cellStyle name="Input 2 2 2 2 3 4 2 2" xfId="13134"/>
    <cellStyle name="Input 2 2 2 2 3 4 2 2 2" xfId="34488"/>
    <cellStyle name="Input 2 2 2 2 3 4 2 3" xfId="20794"/>
    <cellStyle name="Input 2 2 2 2 3 4 2 3 2" xfId="42148"/>
    <cellStyle name="Input 2 2 2 2 3 4 3" xfId="9294"/>
    <cellStyle name="Input 2 2 2 2 3 4 3 2" xfId="30648"/>
    <cellStyle name="Input 2 2 2 2 3 4 4" xfId="16954"/>
    <cellStyle name="Input 2 2 2 2 3 4 4 2" xfId="38308"/>
    <cellStyle name="Input 2 2 2 2 3 4 5" xfId="25204"/>
    <cellStyle name="Input 2 2 2 2 3 5" xfId="2532"/>
    <cellStyle name="Input 2 2 2 2 3 5 2" xfId="6374"/>
    <cellStyle name="Input 2 2 2 2 3 5 2 2" xfId="14074"/>
    <cellStyle name="Input 2 2 2 2 3 5 2 2 2" xfId="35428"/>
    <cellStyle name="Input 2 2 2 2 3 5 2 3" xfId="21734"/>
    <cellStyle name="Input 2 2 2 2 3 5 2 3 2" xfId="43088"/>
    <cellStyle name="Input 2 2 2 2 3 5 3" xfId="10234"/>
    <cellStyle name="Input 2 2 2 2 3 5 3 2" xfId="31588"/>
    <cellStyle name="Input 2 2 2 2 3 5 4" xfId="17894"/>
    <cellStyle name="Input 2 2 2 2 3 5 4 2" xfId="39248"/>
    <cellStyle name="Input 2 2 2 2 3 5 5" xfId="26144"/>
    <cellStyle name="Input 2 2 2 2 3 6" xfId="3472"/>
    <cellStyle name="Input 2 2 2 2 3 6 2" xfId="7314"/>
    <cellStyle name="Input 2 2 2 2 3 6 2 2" xfId="15014"/>
    <cellStyle name="Input 2 2 2 2 3 6 2 2 2" xfId="36368"/>
    <cellStyle name="Input 2 2 2 2 3 6 2 3" xfId="22674"/>
    <cellStyle name="Input 2 2 2 2 3 6 2 3 2" xfId="44028"/>
    <cellStyle name="Input 2 2 2 2 3 6 3" xfId="11174"/>
    <cellStyle name="Input 2 2 2 2 3 6 3 2" xfId="32528"/>
    <cellStyle name="Input 2 2 2 2 3 6 4" xfId="18834"/>
    <cellStyle name="Input 2 2 2 2 3 6 4 2" xfId="40188"/>
    <cellStyle name="Input 2 2 2 2 3 6 5" xfId="27084"/>
    <cellStyle name="Input 2 2 2 2 3 7" xfId="4434"/>
    <cellStyle name="Input 2 2 2 2 3 7 2" xfId="12134"/>
    <cellStyle name="Input 2 2 2 2 3 7 2 2" xfId="33488"/>
    <cellStyle name="Input 2 2 2 2 3 7 3" xfId="19794"/>
    <cellStyle name="Input 2 2 2 2 3 7 3 2" xfId="41148"/>
    <cellStyle name="Input 2 2 2 2 3 8" xfId="8294"/>
    <cellStyle name="Input 2 2 2 2 3 8 2" xfId="29648"/>
    <cellStyle name="Input 2 2 2 2 3 9" xfId="15954"/>
    <cellStyle name="Input 2 2 2 2 3 9 2" xfId="37308"/>
    <cellStyle name="Input 2 2 2 2 4" xfId="772"/>
    <cellStyle name="Input 2 2 2 2 4 2" xfId="1772"/>
    <cellStyle name="Input 2 2 2 2 4 2 2" xfId="5614"/>
    <cellStyle name="Input 2 2 2 2 4 2 2 2" xfId="13314"/>
    <cellStyle name="Input 2 2 2 2 4 2 2 2 2" xfId="34668"/>
    <cellStyle name="Input 2 2 2 2 4 2 2 3" xfId="20974"/>
    <cellStyle name="Input 2 2 2 2 4 2 2 3 2" xfId="42328"/>
    <cellStyle name="Input 2 2 2 2 4 2 3" xfId="9474"/>
    <cellStyle name="Input 2 2 2 2 4 2 3 2" xfId="30828"/>
    <cellStyle name="Input 2 2 2 2 4 2 4" xfId="17134"/>
    <cellStyle name="Input 2 2 2 2 4 2 4 2" xfId="38488"/>
    <cellStyle name="Input 2 2 2 2 4 2 5" xfId="25384"/>
    <cellStyle name="Input 2 2 2 2 4 3" xfId="2712"/>
    <cellStyle name="Input 2 2 2 2 4 3 2" xfId="6554"/>
    <cellStyle name="Input 2 2 2 2 4 3 2 2" xfId="14254"/>
    <cellStyle name="Input 2 2 2 2 4 3 2 2 2" xfId="35608"/>
    <cellStyle name="Input 2 2 2 2 4 3 2 3" xfId="21914"/>
    <cellStyle name="Input 2 2 2 2 4 3 2 3 2" xfId="43268"/>
    <cellStyle name="Input 2 2 2 2 4 3 3" xfId="10414"/>
    <cellStyle name="Input 2 2 2 2 4 3 3 2" xfId="31768"/>
    <cellStyle name="Input 2 2 2 2 4 3 4" xfId="18074"/>
    <cellStyle name="Input 2 2 2 2 4 3 4 2" xfId="39428"/>
    <cellStyle name="Input 2 2 2 2 4 3 5" xfId="26324"/>
    <cellStyle name="Input 2 2 2 2 4 4" xfId="3652"/>
    <cellStyle name="Input 2 2 2 2 4 4 2" xfId="7494"/>
    <cellStyle name="Input 2 2 2 2 4 4 2 2" xfId="15194"/>
    <cellStyle name="Input 2 2 2 2 4 4 2 2 2" xfId="36548"/>
    <cellStyle name="Input 2 2 2 2 4 4 2 3" xfId="22854"/>
    <cellStyle name="Input 2 2 2 2 4 4 2 3 2" xfId="44208"/>
    <cellStyle name="Input 2 2 2 2 4 4 3" xfId="11354"/>
    <cellStyle name="Input 2 2 2 2 4 4 3 2" xfId="32708"/>
    <cellStyle name="Input 2 2 2 2 4 4 4" xfId="19014"/>
    <cellStyle name="Input 2 2 2 2 4 4 4 2" xfId="40368"/>
    <cellStyle name="Input 2 2 2 2 4 4 5" xfId="27264"/>
    <cellStyle name="Input 2 2 2 2 4 5" xfId="4614"/>
    <cellStyle name="Input 2 2 2 2 4 5 2" xfId="12314"/>
    <cellStyle name="Input 2 2 2 2 4 5 2 2" xfId="33668"/>
    <cellStyle name="Input 2 2 2 2 4 5 3" xfId="19974"/>
    <cellStyle name="Input 2 2 2 2 4 5 3 2" xfId="41328"/>
    <cellStyle name="Input 2 2 2 2 4 6" xfId="8474"/>
    <cellStyle name="Input 2 2 2 2 4 6 2" xfId="29828"/>
    <cellStyle name="Input 2 2 2 2 4 7" xfId="16134"/>
    <cellStyle name="Input 2 2 2 2 4 7 2" xfId="37488"/>
    <cellStyle name="Input 2 2 2 2 4 8" xfId="24384"/>
    <cellStyle name="Input 2 2 2 2 5" xfId="1072"/>
    <cellStyle name="Input 2 2 2 2 5 2" xfId="2072"/>
    <cellStyle name="Input 2 2 2 2 5 2 2" xfId="5914"/>
    <cellStyle name="Input 2 2 2 2 5 2 2 2" xfId="13614"/>
    <cellStyle name="Input 2 2 2 2 5 2 2 2 2" xfId="34968"/>
    <cellStyle name="Input 2 2 2 2 5 2 2 3" xfId="21274"/>
    <cellStyle name="Input 2 2 2 2 5 2 2 3 2" xfId="42628"/>
    <cellStyle name="Input 2 2 2 2 5 2 3" xfId="9774"/>
    <cellStyle name="Input 2 2 2 2 5 2 3 2" xfId="31128"/>
    <cellStyle name="Input 2 2 2 2 5 2 4" xfId="17434"/>
    <cellStyle name="Input 2 2 2 2 5 2 4 2" xfId="38788"/>
    <cellStyle name="Input 2 2 2 2 5 2 5" xfId="25684"/>
    <cellStyle name="Input 2 2 2 2 5 3" xfId="3012"/>
    <cellStyle name="Input 2 2 2 2 5 3 2" xfId="6854"/>
    <cellStyle name="Input 2 2 2 2 5 3 2 2" xfId="14554"/>
    <cellStyle name="Input 2 2 2 2 5 3 2 2 2" xfId="35908"/>
    <cellStyle name="Input 2 2 2 2 5 3 2 3" xfId="22214"/>
    <cellStyle name="Input 2 2 2 2 5 3 2 3 2" xfId="43568"/>
    <cellStyle name="Input 2 2 2 2 5 3 3" xfId="10714"/>
    <cellStyle name="Input 2 2 2 2 5 3 3 2" xfId="32068"/>
    <cellStyle name="Input 2 2 2 2 5 3 4" xfId="18374"/>
    <cellStyle name="Input 2 2 2 2 5 3 4 2" xfId="39728"/>
    <cellStyle name="Input 2 2 2 2 5 3 5" xfId="26624"/>
    <cellStyle name="Input 2 2 2 2 5 4" xfId="3952"/>
    <cellStyle name="Input 2 2 2 2 5 4 2" xfId="7794"/>
    <cellStyle name="Input 2 2 2 2 5 4 2 2" xfId="15494"/>
    <cellStyle name="Input 2 2 2 2 5 4 2 2 2" xfId="36848"/>
    <cellStyle name="Input 2 2 2 2 5 4 2 3" xfId="23154"/>
    <cellStyle name="Input 2 2 2 2 5 4 2 3 2" xfId="44508"/>
    <cellStyle name="Input 2 2 2 2 5 4 3" xfId="11654"/>
    <cellStyle name="Input 2 2 2 2 5 4 3 2" xfId="33008"/>
    <cellStyle name="Input 2 2 2 2 5 4 4" xfId="19314"/>
    <cellStyle name="Input 2 2 2 2 5 4 4 2" xfId="40668"/>
    <cellStyle name="Input 2 2 2 2 5 4 5" xfId="27564"/>
    <cellStyle name="Input 2 2 2 2 5 5" xfId="4914"/>
    <cellStyle name="Input 2 2 2 2 5 5 2" xfId="12614"/>
    <cellStyle name="Input 2 2 2 2 5 5 2 2" xfId="33968"/>
    <cellStyle name="Input 2 2 2 2 5 5 3" xfId="20274"/>
    <cellStyle name="Input 2 2 2 2 5 5 3 2" xfId="41628"/>
    <cellStyle name="Input 2 2 2 2 5 6" xfId="8774"/>
    <cellStyle name="Input 2 2 2 2 5 6 2" xfId="30128"/>
    <cellStyle name="Input 2 2 2 2 5 7" xfId="16434"/>
    <cellStyle name="Input 2 2 2 2 5 7 2" xfId="37788"/>
    <cellStyle name="Input 2 2 2 2 5 8" xfId="24684"/>
    <cellStyle name="Input 2 2 2 2 6" xfId="1432"/>
    <cellStyle name="Input 2 2 2 2 6 2" xfId="5274"/>
    <cellStyle name="Input 2 2 2 2 6 2 2" xfId="12974"/>
    <cellStyle name="Input 2 2 2 2 6 2 2 2" xfId="34328"/>
    <cellStyle name="Input 2 2 2 2 6 2 3" xfId="20634"/>
    <cellStyle name="Input 2 2 2 2 6 2 3 2" xfId="41988"/>
    <cellStyle name="Input 2 2 2 2 6 3" xfId="9134"/>
    <cellStyle name="Input 2 2 2 2 6 3 2" xfId="30488"/>
    <cellStyle name="Input 2 2 2 2 6 4" xfId="16794"/>
    <cellStyle name="Input 2 2 2 2 6 4 2" xfId="38148"/>
    <cellStyle name="Input 2 2 2 2 6 5" xfId="25044"/>
    <cellStyle name="Input 2 2 2 2 7" xfId="2372"/>
    <cellStyle name="Input 2 2 2 2 7 2" xfId="6214"/>
    <cellStyle name="Input 2 2 2 2 7 2 2" xfId="13914"/>
    <cellStyle name="Input 2 2 2 2 7 2 2 2" xfId="35268"/>
    <cellStyle name="Input 2 2 2 2 7 2 3" xfId="21574"/>
    <cellStyle name="Input 2 2 2 2 7 2 3 2" xfId="42928"/>
    <cellStyle name="Input 2 2 2 2 7 3" xfId="10074"/>
    <cellStyle name="Input 2 2 2 2 7 3 2" xfId="31428"/>
    <cellStyle name="Input 2 2 2 2 7 4" xfId="17734"/>
    <cellStyle name="Input 2 2 2 2 7 4 2" xfId="39088"/>
    <cellStyle name="Input 2 2 2 2 7 5" xfId="25984"/>
    <cellStyle name="Input 2 2 2 2 8" xfId="3312"/>
    <cellStyle name="Input 2 2 2 2 8 2" xfId="7154"/>
    <cellStyle name="Input 2 2 2 2 8 2 2" xfId="14854"/>
    <cellStyle name="Input 2 2 2 2 8 2 2 2" xfId="36208"/>
    <cellStyle name="Input 2 2 2 2 8 2 3" xfId="22514"/>
    <cellStyle name="Input 2 2 2 2 8 2 3 2" xfId="43868"/>
    <cellStyle name="Input 2 2 2 2 8 3" xfId="11014"/>
    <cellStyle name="Input 2 2 2 2 8 3 2" xfId="32368"/>
    <cellStyle name="Input 2 2 2 2 8 4" xfId="18674"/>
    <cellStyle name="Input 2 2 2 2 8 4 2" xfId="40028"/>
    <cellStyle name="Input 2 2 2 2 8 5" xfId="26924"/>
    <cellStyle name="Input 2 2 2 2 9" xfId="4274"/>
    <cellStyle name="Input 2 2 2 2 9 2" xfId="11974"/>
    <cellStyle name="Input 2 2 2 2 9 2 2" xfId="33328"/>
    <cellStyle name="Input 2 2 2 2 9 3" xfId="19634"/>
    <cellStyle name="Input 2 2 2 2 9 3 2" xfId="40988"/>
    <cellStyle name="Input 2 2 2 2 9 4" xfId="27884"/>
    <cellStyle name="Input 2 2 2 3" xfId="462"/>
    <cellStyle name="Input 2 2 2 3 10" xfId="15834"/>
    <cellStyle name="Input 2 2 2 3 10 2" xfId="37188"/>
    <cellStyle name="Input 2 2 2 3 11" xfId="24084"/>
    <cellStyle name="Input 2 2 2 3 2" xfId="630"/>
    <cellStyle name="Input 2 2 2 3 2 10" xfId="24244"/>
    <cellStyle name="Input 2 2 2 3 2 2" xfId="972"/>
    <cellStyle name="Input 2 2 2 3 2 2 2" xfId="1972"/>
    <cellStyle name="Input 2 2 2 3 2 2 2 2" xfId="5814"/>
    <cellStyle name="Input 2 2 2 3 2 2 2 2 2" xfId="13514"/>
    <cellStyle name="Input 2 2 2 3 2 2 2 2 2 2" xfId="34868"/>
    <cellStyle name="Input 2 2 2 3 2 2 2 2 3" xfId="21174"/>
    <cellStyle name="Input 2 2 2 3 2 2 2 2 3 2" xfId="42528"/>
    <cellStyle name="Input 2 2 2 3 2 2 2 3" xfId="9674"/>
    <cellStyle name="Input 2 2 2 3 2 2 2 3 2" xfId="31028"/>
    <cellStyle name="Input 2 2 2 3 2 2 2 4" xfId="17334"/>
    <cellStyle name="Input 2 2 2 3 2 2 2 4 2" xfId="38688"/>
    <cellStyle name="Input 2 2 2 3 2 2 2 5" xfId="25584"/>
    <cellStyle name="Input 2 2 2 3 2 2 3" xfId="2912"/>
    <cellStyle name="Input 2 2 2 3 2 2 3 2" xfId="6754"/>
    <cellStyle name="Input 2 2 2 3 2 2 3 2 2" xfId="14454"/>
    <cellStyle name="Input 2 2 2 3 2 2 3 2 2 2" xfId="35808"/>
    <cellStyle name="Input 2 2 2 3 2 2 3 2 3" xfId="22114"/>
    <cellStyle name="Input 2 2 2 3 2 2 3 2 3 2" xfId="43468"/>
    <cellStyle name="Input 2 2 2 3 2 2 3 3" xfId="10614"/>
    <cellStyle name="Input 2 2 2 3 2 2 3 3 2" xfId="31968"/>
    <cellStyle name="Input 2 2 2 3 2 2 3 4" xfId="18274"/>
    <cellStyle name="Input 2 2 2 3 2 2 3 4 2" xfId="39628"/>
    <cellStyle name="Input 2 2 2 3 2 2 3 5" xfId="26524"/>
    <cellStyle name="Input 2 2 2 3 2 2 4" xfId="3852"/>
    <cellStyle name="Input 2 2 2 3 2 2 4 2" xfId="7694"/>
    <cellStyle name="Input 2 2 2 3 2 2 4 2 2" xfId="15394"/>
    <cellStyle name="Input 2 2 2 3 2 2 4 2 2 2" xfId="36748"/>
    <cellStyle name="Input 2 2 2 3 2 2 4 2 3" xfId="23054"/>
    <cellStyle name="Input 2 2 2 3 2 2 4 2 3 2" xfId="44408"/>
    <cellStyle name="Input 2 2 2 3 2 2 4 3" xfId="11554"/>
    <cellStyle name="Input 2 2 2 3 2 2 4 3 2" xfId="32908"/>
    <cellStyle name="Input 2 2 2 3 2 2 4 4" xfId="19214"/>
    <cellStyle name="Input 2 2 2 3 2 2 4 4 2" xfId="40568"/>
    <cellStyle name="Input 2 2 2 3 2 2 4 5" xfId="27464"/>
    <cellStyle name="Input 2 2 2 3 2 2 5" xfId="4814"/>
    <cellStyle name="Input 2 2 2 3 2 2 5 2" xfId="12514"/>
    <cellStyle name="Input 2 2 2 3 2 2 5 2 2" xfId="33868"/>
    <cellStyle name="Input 2 2 2 3 2 2 5 3" xfId="20174"/>
    <cellStyle name="Input 2 2 2 3 2 2 5 3 2" xfId="41528"/>
    <cellStyle name="Input 2 2 2 3 2 2 6" xfId="8674"/>
    <cellStyle name="Input 2 2 2 3 2 2 6 2" xfId="30028"/>
    <cellStyle name="Input 2 2 2 3 2 2 7" xfId="16334"/>
    <cellStyle name="Input 2 2 2 3 2 2 7 2" xfId="37688"/>
    <cellStyle name="Input 2 2 2 3 2 2 8" xfId="24584"/>
    <cellStyle name="Input 2 2 2 3 2 3" xfId="1272"/>
    <cellStyle name="Input 2 2 2 3 2 3 2" xfId="2272"/>
    <cellStyle name="Input 2 2 2 3 2 3 2 2" xfId="6114"/>
    <cellStyle name="Input 2 2 2 3 2 3 2 2 2" xfId="13814"/>
    <cellStyle name="Input 2 2 2 3 2 3 2 2 2 2" xfId="35168"/>
    <cellStyle name="Input 2 2 2 3 2 3 2 2 3" xfId="21474"/>
    <cellStyle name="Input 2 2 2 3 2 3 2 2 3 2" xfId="42828"/>
    <cellStyle name="Input 2 2 2 3 2 3 2 3" xfId="9974"/>
    <cellStyle name="Input 2 2 2 3 2 3 2 3 2" xfId="31328"/>
    <cellStyle name="Input 2 2 2 3 2 3 2 4" xfId="17634"/>
    <cellStyle name="Input 2 2 2 3 2 3 2 4 2" xfId="38988"/>
    <cellStyle name="Input 2 2 2 3 2 3 2 5" xfId="25884"/>
    <cellStyle name="Input 2 2 2 3 2 3 3" xfId="3212"/>
    <cellStyle name="Input 2 2 2 3 2 3 3 2" xfId="7054"/>
    <cellStyle name="Input 2 2 2 3 2 3 3 2 2" xfId="14754"/>
    <cellStyle name="Input 2 2 2 3 2 3 3 2 2 2" xfId="36108"/>
    <cellStyle name="Input 2 2 2 3 2 3 3 2 3" xfId="22414"/>
    <cellStyle name="Input 2 2 2 3 2 3 3 2 3 2" xfId="43768"/>
    <cellStyle name="Input 2 2 2 3 2 3 3 3" xfId="10914"/>
    <cellStyle name="Input 2 2 2 3 2 3 3 3 2" xfId="32268"/>
    <cellStyle name="Input 2 2 2 3 2 3 3 4" xfId="18574"/>
    <cellStyle name="Input 2 2 2 3 2 3 3 4 2" xfId="39928"/>
    <cellStyle name="Input 2 2 2 3 2 3 3 5" xfId="26824"/>
    <cellStyle name="Input 2 2 2 3 2 3 4" xfId="4152"/>
    <cellStyle name="Input 2 2 2 3 2 3 4 2" xfId="7994"/>
    <cellStyle name="Input 2 2 2 3 2 3 4 2 2" xfId="15694"/>
    <cellStyle name="Input 2 2 2 3 2 3 4 2 2 2" xfId="37048"/>
    <cellStyle name="Input 2 2 2 3 2 3 4 2 3" xfId="23354"/>
    <cellStyle name="Input 2 2 2 3 2 3 4 2 3 2" xfId="44708"/>
    <cellStyle name="Input 2 2 2 3 2 3 4 3" xfId="11854"/>
    <cellStyle name="Input 2 2 2 3 2 3 4 3 2" xfId="33208"/>
    <cellStyle name="Input 2 2 2 3 2 3 4 4" xfId="19514"/>
    <cellStyle name="Input 2 2 2 3 2 3 4 4 2" xfId="40868"/>
    <cellStyle name="Input 2 2 2 3 2 3 4 5" xfId="27764"/>
    <cellStyle name="Input 2 2 2 3 2 3 5" xfId="5114"/>
    <cellStyle name="Input 2 2 2 3 2 3 5 2" xfId="12814"/>
    <cellStyle name="Input 2 2 2 3 2 3 5 2 2" xfId="34168"/>
    <cellStyle name="Input 2 2 2 3 2 3 5 3" xfId="20474"/>
    <cellStyle name="Input 2 2 2 3 2 3 5 3 2" xfId="41828"/>
    <cellStyle name="Input 2 2 2 3 2 3 6" xfId="8974"/>
    <cellStyle name="Input 2 2 2 3 2 3 6 2" xfId="30328"/>
    <cellStyle name="Input 2 2 2 3 2 3 7" xfId="16634"/>
    <cellStyle name="Input 2 2 2 3 2 3 7 2" xfId="37988"/>
    <cellStyle name="Input 2 2 2 3 2 3 8" xfId="24884"/>
    <cellStyle name="Input 2 2 2 3 2 4" xfId="1632"/>
    <cellStyle name="Input 2 2 2 3 2 4 2" xfId="5474"/>
    <cellStyle name="Input 2 2 2 3 2 4 2 2" xfId="13174"/>
    <cellStyle name="Input 2 2 2 3 2 4 2 2 2" xfId="34528"/>
    <cellStyle name="Input 2 2 2 3 2 4 2 3" xfId="20834"/>
    <cellStyle name="Input 2 2 2 3 2 4 2 3 2" xfId="42188"/>
    <cellStyle name="Input 2 2 2 3 2 4 3" xfId="9334"/>
    <cellStyle name="Input 2 2 2 3 2 4 3 2" xfId="30688"/>
    <cellStyle name="Input 2 2 2 3 2 4 4" xfId="16994"/>
    <cellStyle name="Input 2 2 2 3 2 4 4 2" xfId="38348"/>
    <cellStyle name="Input 2 2 2 3 2 4 5" xfId="25244"/>
    <cellStyle name="Input 2 2 2 3 2 5" xfId="2572"/>
    <cellStyle name="Input 2 2 2 3 2 5 2" xfId="6414"/>
    <cellStyle name="Input 2 2 2 3 2 5 2 2" xfId="14114"/>
    <cellStyle name="Input 2 2 2 3 2 5 2 2 2" xfId="35468"/>
    <cellStyle name="Input 2 2 2 3 2 5 2 3" xfId="21774"/>
    <cellStyle name="Input 2 2 2 3 2 5 2 3 2" xfId="43128"/>
    <cellStyle name="Input 2 2 2 3 2 5 3" xfId="10274"/>
    <cellStyle name="Input 2 2 2 3 2 5 3 2" xfId="31628"/>
    <cellStyle name="Input 2 2 2 3 2 5 4" xfId="17934"/>
    <cellStyle name="Input 2 2 2 3 2 5 4 2" xfId="39288"/>
    <cellStyle name="Input 2 2 2 3 2 5 5" xfId="26184"/>
    <cellStyle name="Input 2 2 2 3 2 6" xfId="3512"/>
    <cellStyle name="Input 2 2 2 3 2 6 2" xfId="7354"/>
    <cellStyle name="Input 2 2 2 3 2 6 2 2" xfId="15054"/>
    <cellStyle name="Input 2 2 2 3 2 6 2 2 2" xfId="36408"/>
    <cellStyle name="Input 2 2 2 3 2 6 2 3" xfId="22714"/>
    <cellStyle name="Input 2 2 2 3 2 6 2 3 2" xfId="44068"/>
    <cellStyle name="Input 2 2 2 3 2 6 3" xfId="11214"/>
    <cellStyle name="Input 2 2 2 3 2 6 3 2" xfId="32568"/>
    <cellStyle name="Input 2 2 2 3 2 6 4" xfId="18874"/>
    <cellStyle name="Input 2 2 2 3 2 6 4 2" xfId="40228"/>
    <cellStyle name="Input 2 2 2 3 2 6 5" xfId="27124"/>
    <cellStyle name="Input 2 2 2 3 2 7" xfId="4474"/>
    <cellStyle name="Input 2 2 2 3 2 7 2" xfId="12174"/>
    <cellStyle name="Input 2 2 2 3 2 7 2 2" xfId="33528"/>
    <cellStyle name="Input 2 2 2 3 2 7 3" xfId="19834"/>
    <cellStyle name="Input 2 2 2 3 2 7 3 2" xfId="41188"/>
    <cellStyle name="Input 2 2 2 3 2 8" xfId="8334"/>
    <cellStyle name="Input 2 2 2 3 2 8 2" xfId="29688"/>
    <cellStyle name="Input 2 2 2 3 2 9" xfId="15994"/>
    <cellStyle name="Input 2 2 2 3 2 9 2" xfId="37348"/>
    <cellStyle name="Input 2 2 2 3 3" xfId="812"/>
    <cellStyle name="Input 2 2 2 3 3 2" xfId="1812"/>
    <cellStyle name="Input 2 2 2 3 3 2 2" xfId="5654"/>
    <cellStyle name="Input 2 2 2 3 3 2 2 2" xfId="13354"/>
    <cellStyle name="Input 2 2 2 3 3 2 2 2 2" xfId="34708"/>
    <cellStyle name="Input 2 2 2 3 3 2 2 3" xfId="21014"/>
    <cellStyle name="Input 2 2 2 3 3 2 2 3 2" xfId="42368"/>
    <cellStyle name="Input 2 2 2 3 3 2 3" xfId="9514"/>
    <cellStyle name="Input 2 2 2 3 3 2 3 2" xfId="30868"/>
    <cellStyle name="Input 2 2 2 3 3 2 4" xfId="17174"/>
    <cellStyle name="Input 2 2 2 3 3 2 4 2" xfId="38528"/>
    <cellStyle name="Input 2 2 2 3 3 2 5" xfId="25424"/>
    <cellStyle name="Input 2 2 2 3 3 3" xfId="2752"/>
    <cellStyle name="Input 2 2 2 3 3 3 2" xfId="6594"/>
    <cellStyle name="Input 2 2 2 3 3 3 2 2" xfId="14294"/>
    <cellStyle name="Input 2 2 2 3 3 3 2 2 2" xfId="35648"/>
    <cellStyle name="Input 2 2 2 3 3 3 2 3" xfId="21954"/>
    <cellStyle name="Input 2 2 2 3 3 3 2 3 2" xfId="43308"/>
    <cellStyle name="Input 2 2 2 3 3 3 3" xfId="10454"/>
    <cellStyle name="Input 2 2 2 3 3 3 3 2" xfId="31808"/>
    <cellStyle name="Input 2 2 2 3 3 3 4" xfId="18114"/>
    <cellStyle name="Input 2 2 2 3 3 3 4 2" xfId="39468"/>
    <cellStyle name="Input 2 2 2 3 3 3 5" xfId="26364"/>
    <cellStyle name="Input 2 2 2 3 3 4" xfId="3692"/>
    <cellStyle name="Input 2 2 2 3 3 4 2" xfId="7534"/>
    <cellStyle name="Input 2 2 2 3 3 4 2 2" xfId="15234"/>
    <cellStyle name="Input 2 2 2 3 3 4 2 2 2" xfId="36588"/>
    <cellStyle name="Input 2 2 2 3 3 4 2 3" xfId="22894"/>
    <cellStyle name="Input 2 2 2 3 3 4 2 3 2" xfId="44248"/>
    <cellStyle name="Input 2 2 2 3 3 4 3" xfId="11394"/>
    <cellStyle name="Input 2 2 2 3 3 4 3 2" xfId="32748"/>
    <cellStyle name="Input 2 2 2 3 3 4 4" xfId="19054"/>
    <cellStyle name="Input 2 2 2 3 3 4 4 2" xfId="40408"/>
    <cellStyle name="Input 2 2 2 3 3 4 5" xfId="27304"/>
    <cellStyle name="Input 2 2 2 3 3 5" xfId="4654"/>
    <cellStyle name="Input 2 2 2 3 3 5 2" xfId="12354"/>
    <cellStyle name="Input 2 2 2 3 3 5 2 2" xfId="33708"/>
    <cellStyle name="Input 2 2 2 3 3 5 3" xfId="20014"/>
    <cellStyle name="Input 2 2 2 3 3 5 3 2" xfId="41368"/>
    <cellStyle name="Input 2 2 2 3 3 6" xfId="8514"/>
    <cellStyle name="Input 2 2 2 3 3 6 2" xfId="29868"/>
    <cellStyle name="Input 2 2 2 3 3 7" xfId="16174"/>
    <cellStyle name="Input 2 2 2 3 3 7 2" xfId="37528"/>
    <cellStyle name="Input 2 2 2 3 3 8" xfId="24424"/>
    <cellStyle name="Input 2 2 2 3 4" xfId="1112"/>
    <cellStyle name="Input 2 2 2 3 4 2" xfId="2112"/>
    <cellStyle name="Input 2 2 2 3 4 2 2" xfId="5954"/>
    <cellStyle name="Input 2 2 2 3 4 2 2 2" xfId="13654"/>
    <cellStyle name="Input 2 2 2 3 4 2 2 2 2" xfId="35008"/>
    <cellStyle name="Input 2 2 2 3 4 2 2 3" xfId="21314"/>
    <cellStyle name="Input 2 2 2 3 4 2 2 3 2" xfId="42668"/>
    <cellStyle name="Input 2 2 2 3 4 2 3" xfId="9814"/>
    <cellStyle name="Input 2 2 2 3 4 2 3 2" xfId="31168"/>
    <cellStyle name="Input 2 2 2 3 4 2 4" xfId="17474"/>
    <cellStyle name="Input 2 2 2 3 4 2 4 2" xfId="38828"/>
    <cellStyle name="Input 2 2 2 3 4 2 5" xfId="25724"/>
    <cellStyle name="Input 2 2 2 3 4 3" xfId="3052"/>
    <cellStyle name="Input 2 2 2 3 4 3 2" xfId="6894"/>
    <cellStyle name="Input 2 2 2 3 4 3 2 2" xfId="14594"/>
    <cellStyle name="Input 2 2 2 3 4 3 2 2 2" xfId="35948"/>
    <cellStyle name="Input 2 2 2 3 4 3 2 3" xfId="22254"/>
    <cellStyle name="Input 2 2 2 3 4 3 2 3 2" xfId="43608"/>
    <cellStyle name="Input 2 2 2 3 4 3 3" xfId="10754"/>
    <cellStyle name="Input 2 2 2 3 4 3 3 2" xfId="32108"/>
    <cellStyle name="Input 2 2 2 3 4 3 4" xfId="18414"/>
    <cellStyle name="Input 2 2 2 3 4 3 4 2" xfId="39768"/>
    <cellStyle name="Input 2 2 2 3 4 3 5" xfId="26664"/>
    <cellStyle name="Input 2 2 2 3 4 4" xfId="3992"/>
    <cellStyle name="Input 2 2 2 3 4 4 2" xfId="7834"/>
    <cellStyle name="Input 2 2 2 3 4 4 2 2" xfId="15534"/>
    <cellStyle name="Input 2 2 2 3 4 4 2 2 2" xfId="36888"/>
    <cellStyle name="Input 2 2 2 3 4 4 2 3" xfId="23194"/>
    <cellStyle name="Input 2 2 2 3 4 4 2 3 2" xfId="44548"/>
    <cellStyle name="Input 2 2 2 3 4 4 3" xfId="11694"/>
    <cellStyle name="Input 2 2 2 3 4 4 3 2" xfId="33048"/>
    <cellStyle name="Input 2 2 2 3 4 4 4" xfId="19354"/>
    <cellStyle name="Input 2 2 2 3 4 4 4 2" xfId="40708"/>
    <cellStyle name="Input 2 2 2 3 4 4 5" xfId="27604"/>
    <cellStyle name="Input 2 2 2 3 4 5" xfId="4954"/>
    <cellStyle name="Input 2 2 2 3 4 5 2" xfId="12654"/>
    <cellStyle name="Input 2 2 2 3 4 5 2 2" xfId="34008"/>
    <cellStyle name="Input 2 2 2 3 4 5 3" xfId="20314"/>
    <cellStyle name="Input 2 2 2 3 4 5 3 2" xfId="41668"/>
    <cellStyle name="Input 2 2 2 3 4 6" xfId="8814"/>
    <cellStyle name="Input 2 2 2 3 4 6 2" xfId="30168"/>
    <cellStyle name="Input 2 2 2 3 4 7" xfId="16474"/>
    <cellStyle name="Input 2 2 2 3 4 7 2" xfId="37828"/>
    <cellStyle name="Input 2 2 2 3 4 8" xfId="24724"/>
    <cellStyle name="Input 2 2 2 3 5" xfId="1472"/>
    <cellStyle name="Input 2 2 2 3 5 2" xfId="5314"/>
    <cellStyle name="Input 2 2 2 3 5 2 2" xfId="13014"/>
    <cellStyle name="Input 2 2 2 3 5 2 2 2" xfId="34368"/>
    <cellStyle name="Input 2 2 2 3 5 2 3" xfId="20674"/>
    <cellStyle name="Input 2 2 2 3 5 2 3 2" xfId="42028"/>
    <cellStyle name="Input 2 2 2 3 5 3" xfId="9174"/>
    <cellStyle name="Input 2 2 2 3 5 3 2" xfId="30528"/>
    <cellStyle name="Input 2 2 2 3 5 4" xfId="16834"/>
    <cellStyle name="Input 2 2 2 3 5 4 2" xfId="38188"/>
    <cellStyle name="Input 2 2 2 3 5 5" xfId="25084"/>
    <cellStyle name="Input 2 2 2 3 6" xfId="2412"/>
    <cellStyle name="Input 2 2 2 3 6 2" xfId="6254"/>
    <cellStyle name="Input 2 2 2 3 6 2 2" xfId="13954"/>
    <cellStyle name="Input 2 2 2 3 6 2 2 2" xfId="35308"/>
    <cellStyle name="Input 2 2 2 3 6 2 3" xfId="21614"/>
    <cellStyle name="Input 2 2 2 3 6 2 3 2" xfId="42968"/>
    <cellStyle name="Input 2 2 2 3 6 3" xfId="10114"/>
    <cellStyle name="Input 2 2 2 3 6 3 2" xfId="31468"/>
    <cellStyle name="Input 2 2 2 3 6 4" xfId="17774"/>
    <cellStyle name="Input 2 2 2 3 6 4 2" xfId="39128"/>
    <cellStyle name="Input 2 2 2 3 6 5" xfId="26024"/>
    <cellStyle name="Input 2 2 2 3 7" xfId="3352"/>
    <cellStyle name="Input 2 2 2 3 7 2" xfId="7194"/>
    <cellStyle name="Input 2 2 2 3 7 2 2" xfId="14894"/>
    <cellStyle name="Input 2 2 2 3 7 2 2 2" xfId="36248"/>
    <cellStyle name="Input 2 2 2 3 7 2 3" xfId="22554"/>
    <cellStyle name="Input 2 2 2 3 7 2 3 2" xfId="43908"/>
    <cellStyle name="Input 2 2 2 3 7 3" xfId="11054"/>
    <cellStyle name="Input 2 2 2 3 7 3 2" xfId="32408"/>
    <cellStyle name="Input 2 2 2 3 7 4" xfId="18714"/>
    <cellStyle name="Input 2 2 2 3 7 4 2" xfId="40068"/>
    <cellStyle name="Input 2 2 2 3 7 5" xfId="26964"/>
    <cellStyle name="Input 2 2 2 3 8" xfId="4314"/>
    <cellStyle name="Input 2 2 2 3 8 2" xfId="12014"/>
    <cellStyle name="Input 2 2 2 3 8 2 2" xfId="33368"/>
    <cellStyle name="Input 2 2 2 3 8 3" xfId="19674"/>
    <cellStyle name="Input 2 2 2 3 8 3 2" xfId="41028"/>
    <cellStyle name="Input 2 2 2 3 9" xfId="8174"/>
    <cellStyle name="Input 2 2 2 3 9 2" xfId="29528"/>
    <cellStyle name="Input 2 2 2 4" xfId="546"/>
    <cellStyle name="Input 2 2 2 4 10" xfId="24164"/>
    <cellStyle name="Input 2 2 2 4 2" xfId="892"/>
    <cellStyle name="Input 2 2 2 4 2 2" xfId="1892"/>
    <cellStyle name="Input 2 2 2 4 2 2 2" xfId="5734"/>
    <cellStyle name="Input 2 2 2 4 2 2 2 2" xfId="13434"/>
    <cellStyle name="Input 2 2 2 4 2 2 2 2 2" xfId="34788"/>
    <cellStyle name="Input 2 2 2 4 2 2 2 3" xfId="21094"/>
    <cellStyle name="Input 2 2 2 4 2 2 2 3 2" xfId="42448"/>
    <cellStyle name="Input 2 2 2 4 2 2 3" xfId="9594"/>
    <cellStyle name="Input 2 2 2 4 2 2 3 2" xfId="30948"/>
    <cellStyle name="Input 2 2 2 4 2 2 4" xfId="17254"/>
    <cellStyle name="Input 2 2 2 4 2 2 4 2" xfId="38608"/>
    <cellStyle name="Input 2 2 2 4 2 2 5" xfId="25504"/>
    <cellStyle name="Input 2 2 2 4 2 3" xfId="2832"/>
    <cellStyle name="Input 2 2 2 4 2 3 2" xfId="6674"/>
    <cellStyle name="Input 2 2 2 4 2 3 2 2" xfId="14374"/>
    <cellStyle name="Input 2 2 2 4 2 3 2 2 2" xfId="35728"/>
    <cellStyle name="Input 2 2 2 4 2 3 2 3" xfId="22034"/>
    <cellStyle name="Input 2 2 2 4 2 3 2 3 2" xfId="43388"/>
    <cellStyle name="Input 2 2 2 4 2 3 3" xfId="10534"/>
    <cellStyle name="Input 2 2 2 4 2 3 3 2" xfId="31888"/>
    <cellStyle name="Input 2 2 2 4 2 3 4" xfId="18194"/>
    <cellStyle name="Input 2 2 2 4 2 3 4 2" xfId="39548"/>
    <cellStyle name="Input 2 2 2 4 2 3 5" xfId="26444"/>
    <cellStyle name="Input 2 2 2 4 2 4" xfId="3772"/>
    <cellStyle name="Input 2 2 2 4 2 4 2" xfId="7614"/>
    <cellStyle name="Input 2 2 2 4 2 4 2 2" xfId="15314"/>
    <cellStyle name="Input 2 2 2 4 2 4 2 2 2" xfId="36668"/>
    <cellStyle name="Input 2 2 2 4 2 4 2 3" xfId="22974"/>
    <cellStyle name="Input 2 2 2 4 2 4 2 3 2" xfId="44328"/>
    <cellStyle name="Input 2 2 2 4 2 4 3" xfId="11474"/>
    <cellStyle name="Input 2 2 2 4 2 4 3 2" xfId="32828"/>
    <cellStyle name="Input 2 2 2 4 2 4 4" xfId="19134"/>
    <cellStyle name="Input 2 2 2 4 2 4 4 2" xfId="40488"/>
    <cellStyle name="Input 2 2 2 4 2 4 5" xfId="27384"/>
    <cellStyle name="Input 2 2 2 4 2 5" xfId="4734"/>
    <cellStyle name="Input 2 2 2 4 2 5 2" xfId="12434"/>
    <cellStyle name="Input 2 2 2 4 2 5 2 2" xfId="33788"/>
    <cellStyle name="Input 2 2 2 4 2 5 3" xfId="20094"/>
    <cellStyle name="Input 2 2 2 4 2 5 3 2" xfId="41448"/>
    <cellStyle name="Input 2 2 2 4 2 6" xfId="8594"/>
    <cellStyle name="Input 2 2 2 4 2 6 2" xfId="29948"/>
    <cellStyle name="Input 2 2 2 4 2 7" xfId="16254"/>
    <cellStyle name="Input 2 2 2 4 2 7 2" xfId="37608"/>
    <cellStyle name="Input 2 2 2 4 2 8" xfId="24504"/>
    <cellStyle name="Input 2 2 2 4 3" xfId="1192"/>
    <cellStyle name="Input 2 2 2 4 3 2" xfId="2192"/>
    <cellStyle name="Input 2 2 2 4 3 2 2" xfId="6034"/>
    <cellStyle name="Input 2 2 2 4 3 2 2 2" xfId="13734"/>
    <cellStyle name="Input 2 2 2 4 3 2 2 2 2" xfId="35088"/>
    <cellStyle name="Input 2 2 2 4 3 2 2 3" xfId="21394"/>
    <cellStyle name="Input 2 2 2 4 3 2 2 3 2" xfId="42748"/>
    <cellStyle name="Input 2 2 2 4 3 2 3" xfId="9894"/>
    <cellStyle name="Input 2 2 2 4 3 2 3 2" xfId="31248"/>
    <cellStyle name="Input 2 2 2 4 3 2 4" xfId="17554"/>
    <cellStyle name="Input 2 2 2 4 3 2 4 2" xfId="38908"/>
    <cellStyle name="Input 2 2 2 4 3 2 5" xfId="25804"/>
    <cellStyle name="Input 2 2 2 4 3 3" xfId="3132"/>
    <cellStyle name="Input 2 2 2 4 3 3 2" xfId="6974"/>
    <cellStyle name="Input 2 2 2 4 3 3 2 2" xfId="14674"/>
    <cellStyle name="Input 2 2 2 4 3 3 2 2 2" xfId="36028"/>
    <cellStyle name="Input 2 2 2 4 3 3 2 3" xfId="22334"/>
    <cellStyle name="Input 2 2 2 4 3 3 2 3 2" xfId="43688"/>
    <cellStyle name="Input 2 2 2 4 3 3 3" xfId="10834"/>
    <cellStyle name="Input 2 2 2 4 3 3 3 2" xfId="32188"/>
    <cellStyle name="Input 2 2 2 4 3 3 4" xfId="18494"/>
    <cellStyle name="Input 2 2 2 4 3 3 4 2" xfId="39848"/>
    <cellStyle name="Input 2 2 2 4 3 3 5" xfId="26744"/>
    <cellStyle name="Input 2 2 2 4 3 4" xfId="4072"/>
    <cellStyle name="Input 2 2 2 4 3 4 2" xfId="7914"/>
    <cellStyle name="Input 2 2 2 4 3 4 2 2" xfId="15614"/>
    <cellStyle name="Input 2 2 2 4 3 4 2 2 2" xfId="36968"/>
    <cellStyle name="Input 2 2 2 4 3 4 2 3" xfId="23274"/>
    <cellStyle name="Input 2 2 2 4 3 4 2 3 2" xfId="44628"/>
    <cellStyle name="Input 2 2 2 4 3 4 3" xfId="11774"/>
    <cellStyle name="Input 2 2 2 4 3 4 3 2" xfId="33128"/>
    <cellStyle name="Input 2 2 2 4 3 4 4" xfId="19434"/>
    <cellStyle name="Input 2 2 2 4 3 4 4 2" xfId="40788"/>
    <cellStyle name="Input 2 2 2 4 3 4 5" xfId="27684"/>
    <cellStyle name="Input 2 2 2 4 3 5" xfId="5034"/>
    <cellStyle name="Input 2 2 2 4 3 5 2" xfId="12734"/>
    <cellStyle name="Input 2 2 2 4 3 5 2 2" xfId="34088"/>
    <cellStyle name="Input 2 2 2 4 3 5 3" xfId="20394"/>
    <cellStyle name="Input 2 2 2 4 3 5 3 2" xfId="41748"/>
    <cellStyle name="Input 2 2 2 4 3 6" xfId="8894"/>
    <cellStyle name="Input 2 2 2 4 3 6 2" xfId="30248"/>
    <cellStyle name="Input 2 2 2 4 3 7" xfId="16554"/>
    <cellStyle name="Input 2 2 2 4 3 7 2" xfId="37908"/>
    <cellStyle name="Input 2 2 2 4 3 8" xfId="24804"/>
    <cellStyle name="Input 2 2 2 4 4" xfId="1552"/>
    <cellStyle name="Input 2 2 2 4 4 2" xfId="5394"/>
    <cellStyle name="Input 2 2 2 4 4 2 2" xfId="13094"/>
    <cellStyle name="Input 2 2 2 4 4 2 2 2" xfId="34448"/>
    <cellStyle name="Input 2 2 2 4 4 2 3" xfId="20754"/>
    <cellStyle name="Input 2 2 2 4 4 2 3 2" xfId="42108"/>
    <cellStyle name="Input 2 2 2 4 4 3" xfId="9254"/>
    <cellStyle name="Input 2 2 2 4 4 3 2" xfId="30608"/>
    <cellStyle name="Input 2 2 2 4 4 4" xfId="16914"/>
    <cellStyle name="Input 2 2 2 4 4 4 2" xfId="38268"/>
    <cellStyle name="Input 2 2 2 4 4 5" xfId="25164"/>
    <cellStyle name="Input 2 2 2 4 5" xfId="2492"/>
    <cellStyle name="Input 2 2 2 4 5 2" xfId="6334"/>
    <cellStyle name="Input 2 2 2 4 5 2 2" xfId="14034"/>
    <cellStyle name="Input 2 2 2 4 5 2 2 2" xfId="35388"/>
    <cellStyle name="Input 2 2 2 4 5 2 3" xfId="21694"/>
    <cellStyle name="Input 2 2 2 4 5 2 3 2" xfId="43048"/>
    <cellStyle name="Input 2 2 2 4 5 3" xfId="10194"/>
    <cellStyle name="Input 2 2 2 4 5 3 2" xfId="31548"/>
    <cellStyle name="Input 2 2 2 4 5 4" xfId="17854"/>
    <cellStyle name="Input 2 2 2 4 5 4 2" xfId="39208"/>
    <cellStyle name="Input 2 2 2 4 5 5" xfId="26104"/>
    <cellStyle name="Input 2 2 2 4 6" xfId="3432"/>
    <cellStyle name="Input 2 2 2 4 6 2" xfId="7274"/>
    <cellStyle name="Input 2 2 2 4 6 2 2" xfId="14974"/>
    <cellStyle name="Input 2 2 2 4 6 2 2 2" xfId="36328"/>
    <cellStyle name="Input 2 2 2 4 6 2 3" xfId="22634"/>
    <cellStyle name="Input 2 2 2 4 6 2 3 2" xfId="43988"/>
    <cellStyle name="Input 2 2 2 4 6 3" xfId="11134"/>
    <cellStyle name="Input 2 2 2 4 6 3 2" xfId="32488"/>
    <cellStyle name="Input 2 2 2 4 6 4" xfId="18794"/>
    <cellStyle name="Input 2 2 2 4 6 4 2" xfId="40148"/>
    <cellStyle name="Input 2 2 2 4 6 5" xfId="27044"/>
    <cellStyle name="Input 2 2 2 4 7" xfId="4394"/>
    <cellStyle name="Input 2 2 2 4 7 2" xfId="12094"/>
    <cellStyle name="Input 2 2 2 4 7 2 2" xfId="33448"/>
    <cellStyle name="Input 2 2 2 4 7 3" xfId="19754"/>
    <cellStyle name="Input 2 2 2 4 7 3 2" xfId="41108"/>
    <cellStyle name="Input 2 2 2 4 8" xfId="8254"/>
    <cellStyle name="Input 2 2 2 4 8 2" xfId="29608"/>
    <cellStyle name="Input 2 2 2 4 9" xfId="15914"/>
    <cellStyle name="Input 2 2 2 4 9 2" xfId="37268"/>
    <cellStyle name="Input 2 2 2 5" xfId="732"/>
    <cellStyle name="Input 2 2 2 5 2" xfId="1732"/>
    <cellStyle name="Input 2 2 2 5 2 2" xfId="5574"/>
    <cellStyle name="Input 2 2 2 5 2 2 2" xfId="13274"/>
    <cellStyle name="Input 2 2 2 5 2 2 2 2" xfId="34628"/>
    <cellStyle name="Input 2 2 2 5 2 2 3" xfId="20934"/>
    <cellStyle name="Input 2 2 2 5 2 2 3 2" xfId="42288"/>
    <cellStyle name="Input 2 2 2 5 2 3" xfId="9434"/>
    <cellStyle name="Input 2 2 2 5 2 3 2" xfId="30788"/>
    <cellStyle name="Input 2 2 2 5 2 4" xfId="17094"/>
    <cellStyle name="Input 2 2 2 5 2 4 2" xfId="38448"/>
    <cellStyle name="Input 2 2 2 5 2 5" xfId="25344"/>
    <cellStyle name="Input 2 2 2 5 3" xfId="2672"/>
    <cellStyle name="Input 2 2 2 5 3 2" xfId="6514"/>
    <cellStyle name="Input 2 2 2 5 3 2 2" xfId="14214"/>
    <cellStyle name="Input 2 2 2 5 3 2 2 2" xfId="35568"/>
    <cellStyle name="Input 2 2 2 5 3 2 3" xfId="21874"/>
    <cellStyle name="Input 2 2 2 5 3 2 3 2" xfId="43228"/>
    <cellStyle name="Input 2 2 2 5 3 3" xfId="10374"/>
    <cellStyle name="Input 2 2 2 5 3 3 2" xfId="31728"/>
    <cellStyle name="Input 2 2 2 5 3 4" xfId="18034"/>
    <cellStyle name="Input 2 2 2 5 3 4 2" xfId="39388"/>
    <cellStyle name="Input 2 2 2 5 3 5" xfId="26284"/>
    <cellStyle name="Input 2 2 2 5 4" xfId="3612"/>
    <cellStyle name="Input 2 2 2 5 4 2" xfId="7454"/>
    <cellStyle name="Input 2 2 2 5 4 2 2" xfId="15154"/>
    <cellStyle name="Input 2 2 2 5 4 2 2 2" xfId="36508"/>
    <cellStyle name="Input 2 2 2 5 4 2 3" xfId="22814"/>
    <cellStyle name="Input 2 2 2 5 4 2 3 2" xfId="44168"/>
    <cellStyle name="Input 2 2 2 5 4 3" xfId="11314"/>
    <cellStyle name="Input 2 2 2 5 4 3 2" xfId="32668"/>
    <cellStyle name="Input 2 2 2 5 4 4" xfId="18974"/>
    <cellStyle name="Input 2 2 2 5 4 4 2" xfId="40328"/>
    <cellStyle name="Input 2 2 2 5 4 5" xfId="27224"/>
    <cellStyle name="Input 2 2 2 5 5" xfId="4574"/>
    <cellStyle name="Input 2 2 2 5 5 2" xfId="12274"/>
    <cellStyle name="Input 2 2 2 5 5 2 2" xfId="33628"/>
    <cellStyle name="Input 2 2 2 5 5 3" xfId="19934"/>
    <cellStyle name="Input 2 2 2 5 5 3 2" xfId="41288"/>
    <cellStyle name="Input 2 2 2 5 6" xfId="8434"/>
    <cellStyle name="Input 2 2 2 5 6 2" xfId="29788"/>
    <cellStyle name="Input 2 2 2 5 7" xfId="16094"/>
    <cellStyle name="Input 2 2 2 5 7 2" xfId="37448"/>
    <cellStyle name="Input 2 2 2 5 8" xfId="24344"/>
    <cellStyle name="Input 2 2 2 6" xfId="1032"/>
    <cellStyle name="Input 2 2 2 6 2" xfId="2032"/>
    <cellStyle name="Input 2 2 2 6 2 2" xfId="5874"/>
    <cellStyle name="Input 2 2 2 6 2 2 2" xfId="13574"/>
    <cellStyle name="Input 2 2 2 6 2 2 2 2" xfId="34928"/>
    <cellStyle name="Input 2 2 2 6 2 2 3" xfId="21234"/>
    <cellStyle name="Input 2 2 2 6 2 2 3 2" xfId="42588"/>
    <cellStyle name="Input 2 2 2 6 2 3" xfId="9734"/>
    <cellStyle name="Input 2 2 2 6 2 3 2" xfId="31088"/>
    <cellStyle name="Input 2 2 2 6 2 4" xfId="17394"/>
    <cellStyle name="Input 2 2 2 6 2 4 2" xfId="38748"/>
    <cellStyle name="Input 2 2 2 6 2 5" xfId="25644"/>
    <cellStyle name="Input 2 2 2 6 3" xfId="2972"/>
    <cellStyle name="Input 2 2 2 6 3 2" xfId="6814"/>
    <cellStyle name="Input 2 2 2 6 3 2 2" xfId="14514"/>
    <cellStyle name="Input 2 2 2 6 3 2 2 2" xfId="35868"/>
    <cellStyle name="Input 2 2 2 6 3 2 3" xfId="22174"/>
    <cellStyle name="Input 2 2 2 6 3 2 3 2" xfId="43528"/>
    <cellStyle name="Input 2 2 2 6 3 3" xfId="10674"/>
    <cellStyle name="Input 2 2 2 6 3 3 2" xfId="32028"/>
    <cellStyle name="Input 2 2 2 6 3 4" xfId="18334"/>
    <cellStyle name="Input 2 2 2 6 3 4 2" xfId="39688"/>
    <cellStyle name="Input 2 2 2 6 3 5" xfId="26584"/>
    <cellStyle name="Input 2 2 2 6 4" xfId="3912"/>
    <cellStyle name="Input 2 2 2 6 4 2" xfId="7754"/>
    <cellStyle name="Input 2 2 2 6 4 2 2" xfId="15454"/>
    <cellStyle name="Input 2 2 2 6 4 2 2 2" xfId="36808"/>
    <cellStyle name="Input 2 2 2 6 4 2 3" xfId="23114"/>
    <cellStyle name="Input 2 2 2 6 4 2 3 2" xfId="44468"/>
    <cellStyle name="Input 2 2 2 6 4 3" xfId="11614"/>
    <cellStyle name="Input 2 2 2 6 4 3 2" xfId="32968"/>
    <cellStyle name="Input 2 2 2 6 4 4" xfId="19274"/>
    <cellStyle name="Input 2 2 2 6 4 4 2" xfId="40628"/>
    <cellStyle name="Input 2 2 2 6 4 5" xfId="27524"/>
    <cellStyle name="Input 2 2 2 6 5" xfId="4874"/>
    <cellStyle name="Input 2 2 2 6 5 2" xfId="12574"/>
    <cellStyle name="Input 2 2 2 6 5 2 2" xfId="33928"/>
    <cellStyle name="Input 2 2 2 6 5 3" xfId="20234"/>
    <cellStyle name="Input 2 2 2 6 5 3 2" xfId="41588"/>
    <cellStyle name="Input 2 2 2 6 6" xfId="8734"/>
    <cellStyle name="Input 2 2 2 6 6 2" xfId="30088"/>
    <cellStyle name="Input 2 2 2 6 7" xfId="16394"/>
    <cellStyle name="Input 2 2 2 6 7 2" xfId="37748"/>
    <cellStyle name="Input 2 2 2 6 8" xfId="24644"/>
    <cellStyle name="Input 2 2 2 7" xfId="1391"/>
    <cellStyle name="Input 2 2 2 7 2" xfId="5233"/>
    <cellStyle name="Input 2 2 2 7 2 2" xfId="12933"/>
    <cellStyle name="Input 2 2 2 7 2 2 2" xfId="34287"/>
    <cellStyle name="Input 2 2 2 7 2 3" xfId="20593"/>
    <cellStyle name="Input 2 2 2 7 2 3 2" xfId="41947"/>
    <cellStyle name="Input 2 2 2 7 3" xfId="9093"/>
    <cellStyle name="Input 2 2 2 7 3 2" xfId="30447"/>
    <cellStyle name="Input 2 2 2 7 4" xfId="16753"/>
    <cellStyle name="Input 2 2 2 7 4 2" xfId="38107"/>
    <cellStyle name="Input 2 2 2 7 5" xfId="25003"/>
    <cellStyle name="Input 2 2 2 8" xfId="2332"/>
    <cellStyle name="Input 2 2 2 8 2" xfId="6174"/>
    <cellStyle name="Input 2 2 2 8 2 2" xfId="13874"/>
    <cellStyle name="Input 2 2 2 8 2 2 2" xfId="35228"/>
    <cellStyle name="Input 2 2 2 8 2 3" xfId="21534"/>
    <cellStyle name="Input 2 2 2 8 2 3 2" xfId="42888"/>
    <cellStyle name="Input 2 2 2 8 3" xfId="10034"/>
    <cellStyle name="Input 2 2 2 8 3 2" xfId="31388"/>
    <cellStyle name="Input 2 2 2 8 4" xfId="17694"/>
    <cellStyle name="Input 2 2 2 8 4 2" xfId="39048"/>
    <cellStyle name="Input 2 2 2 8 5" xfId="25944"/>
    <cellStyle name="Input 2 2 2 9" xfId="3272"/>
    <cellStyle name="Input 2 2 2 9 2" xfId="7114"/>
    <cellStyle name="Input 2 2 2 9 2 2" xfId="14814"/>
    <cellStyle name="Input 2 2 2 9 2 2 2" xfId="36168"/>
    <cellStyle name="Input 2 2 2 9 2 3" xfId="22474"/>
    <cellStyle name="Input 2 2 2 9 2 3 2" xfId="43828"/>
    <cellStyle name="Input 2 2 2 9 3" xfId="10974"/>
    <cellStyle name="Input 2 2 2 9 3 2" xfId="32328"/>
    <cellStyle name="Input 2 2 2 9 4" xfId="18634"/>
    <cellStyle name="Input 2 2 2 9 4 2" xfId="39988"/>
    <cellStyle name="Input 2 2 2 9 5" xfId="26884"/>
    <cellStyle name="Input 2 2 3" xfId="398"/>
    <cellStyle name="Input 2 2 3 10" xfId="8114"/>
    <cellStyle name="Input 2 2 3 10 2" xfId="29468"/>
    <cellStyle name="Input 2 2 3 11" xfId="15774"/>
    <cellStyle name="Input 2 2 3 11 2" xfId="37128"/>
    <cellStyle name="Input 2 2 3 12" xfId="24024"/>
    <cellStyle name="Input 2 2 3 2" xfId="482"/>
    <cellStyle name="Input 2 2 3 2 10" xfId="15854"/>
    <cellStyle name="Input 2 2 3 2 10 2" xfId="37208"/>
    <cellStyle name="Input 2 2 3 2 11" xfId="24104"/>
    <cellStyle name="Input 2 2 3 2 2" xfId="650"/>
    <cellStyle name="Input 2 2 3 2 2 10" xfId="24264"/>
    <cellStyle name="Input 2 2 3 2 2 2" xfId="992"/>
    <cellStyle name="Input 2 2 3 2 2 2 2" xfId="1992"/>
    <cellStyle name="Input 2 2 3 2 2 2 2 2" xfId="5834"/>
    <cellStyle name="Input 2 2 3 2 2 2 2 2 2" xfId="13534"/>
    <cellStyle name="Input 2 2 3 2 2 2 2 2 2 2" xfId="34888"/>
    <cellStyle name="Input 2 2 3 2 2 2 2 2 3" xfId="21194"/>
    <cellStyle name="Input 2 2 3 2 2 2 2 2 3 2" xfId="42548"/>
    <cellStyle name="Input 2 2 3 2 2 2 2 3" xfId="9694"/>
    <cellStyle name="Input 2 2 3 2 2 2 2 3 2" xfId="31048"/>
    <cellStyle name="Input 2 2 3 2 2 2 2 4" xfId="17354"/>
    <cellStyle name="Input 2 2 3 2 2 2 2 4 2" xfId="38708"/>
    <cellStyle name="Input 2 2 3 2 2 2 2 5" xfId="25604"/>
    <cellStyle name="Input 2 2 3 2 2 2 3" xfId="2932"/>
    <cellStyle name="Input 2 2 3 2 2 2 3 2" xfId="6774"/>
    <cellStyle name="Input 2 2 3 2 2 2 3 2 2" xfId="14474"/>
    <cellStyle name="Input 2 2 3 2 2 2 3 2 2 2" xfId="35828"/>
    <cellStyle name="Input 2 2 3 2 2 2 3 2 3" xfId="22134"/>
    <cellStyle name="Input 2 2 3 2 2 2 3 2 3 2" xfId="43488"/>
    <cellStyle name="Input 2 2 3 2 2 2 3 3" xfId="10634"/>
    <cellStyle name="Input 2 2 3 2 2 2 3 3 2" xfId="31988"/>
    <cellStyle name="Input 2 2 3 2 2 2 3 4" xfId="18294"/>
    <cellStyle name="Input 2 2 3 2 2 2 3 4 2" xfId="39648"/>
    <cellStyle name="Input 2 2 3 2 2 2 3 5" xfId="26544"/>
    <cellStyle name="Input 2 2 3 2 2 2 4" xfId="3872"/>
    <cellStyle name="Input 2 2 3 2 2 2 4 2" xfId="7714"/>
    <cellStyle name="Input 2 2 3 2 2 2 4 2 2" xfId="15414"/>
    <cellStyle name="Input 2 2 3 2 2 2 4 2 2 2" xfId="36768"/>
    <cellStyle name="Input 2 2 3 2 2 2 4 2 3" xfId="23074"/>
    <cellStyle name="Input 2 2 3 2 2 2 4 2 3 2" xfId="44428"/>
    <cellStyle name="Input 2 2 3 2 2 2 4 3" xfId="11574"/>
    <cellStyle name="Input 2 2 3 2 2 2 4 3 2" xfId="32928"/>
    <cellStyle name="Input 2 2 3 2 2 2 4 4" xfId="19234"/>
    <cellStyle name="Input 2 2 3 2 2 2 4 4 2" xfId="40588"/>
    <cellStyle name="Input 2 2 3 2 2 2 4 5" xfId="27484"/>
    <cellStyle name="Input 2 2 3 2 2 2 5" xfId="4834"/>
    <cellStyle name="Input 2 2 3 2 2 2 5 2" xfId="12534"/>
    <cellStyle name="Input 2 2 3 2 2 2 5 2 2" xfId="33888"/>
    <cellStyle name="Input 2 2 3 2 2 2 5 3" xfId="20194"/>
    <cellStyle name="Input 2 2 3 2 2 2 5 3 2" xfId="41548"/>
    <cellStyle name="Input 2 2 3 2 2 2 6" xfId="8694"/>
    <cellStyle name="Input 2 2 3 2 2 2 6 2" xfId="30048"/>
    <cellStyle name="Input 2 2 3 2 2 2 7" xfId="16354"/>
    <cellStyle name="Input 2 2 3 2 2 2 7 2" xfId="37708"/>
    <cellStyle name="Input 2 2 3 2 2 2 8" xfId="24604"/>
    <cellStyle name="Input 2 2 3 2 2 3" xfId="1292"/>
    <cellStyle name="Input 2 2 3 2 2 3 2" xfId="2292"/>
    <cellStyle name="Input 2 2 3 2 2 3 2 2" xfId="6134"/>
    <cellStyle name="Input 2 2 3 2 2 3 2 2 2" xfId="13834"/>
    <cellStyle name="Input 2 2 3 2 2 3 2 2 2 2" xfId="35188"/>
    <cellStyle name="Input 2 2 3 2 2 3 2 2 3" xfId="21494"/>
    <cellStyle name="Input 2 2 3 2 2 3 2 2 3 2" xfId="42848"/>
    <cellStyle name="Input 2 2 3 2 2 3 2 3" xfId="9994"/>
    <cellStyle name="Input 2 2 3 2 2 3 2 3 2" xfId="31348"/>
    <cellStyle name="Input 2 2 3 2 2 3 2 4" xfId="17654"/>
    <cellStyle name="Input 2 2 3 2 2 3 2 4 2" xfId="39008"/>
    <cellStyle name="Input 2 2 3 2 2 3 2 5" xfId="25904"/>
    <cellStyle name="Input 2 2 3 2 2 3 3" xfId="3232"/>
    <cellStyle name="Input 2 2 3 2 2 3 3 2" xfId="7074"/>
    <cellStyle name="Input 2 2 3 2 2 3 3 2 2" xfId="14774"/>
    <cellStyle name="Input 2 2 3 2 2 3 3 2 2 2" xfId="36128"/>
    <cellStyle name="Input 2 2 3 2 2 3 3 2 3" xfId="22434"/>
    <cellStyle name="Input 2 2 3 2 2 3 3 2 3 2" xfId="43788"/>
    <cellStyle name="Input 2 2 3 2 2 3 3 3" xfId="10934"/>
    <cellStyle name="Input 2 2 3 2 2 3 3 3 2" xfId="32288"/>
    <cellStyle name="Input 2 2 3 2 2 3 3 4" xfId="18594"/>
    <cellStyle name="Input 2 2 3 2 2 3 3 4 2" xfId="39948"/>
    <cellStyle name="Input 2 2 3 2 2 3 3 5" xfId="26844"/>
    <cellStyle name="Input 2 2 3 2 2 3 4" xfId="4172"/>
    <cellStyle name="Input 2 2 3 2 2 3 4 2" xfId="8014"/>
    <cellStyle name="Input 2 2 3 2 2 3 4 2 2" xfId="15714"/>
    <cellStyle name="Input 2 2 3 2 2 3 4 2 2 2" xfId="37068"/>
    <cellStyle name="Input 2 2 3 2 2 3 4 2 3" xfId="23374"/>
    <cellStyle name="Input 2 2 3 2 2 3 4 2 3 2" xfId="44728"/>
    <cellStyle name="Input 2 2 3 2 2 3 4 3" xfId="11874"/>
    <cellStyle name="Input 2 2 3 2 2 3 4 3 2" xfId="33228"/>
    <cellStyle name="Input 2 2 3 2 2 3 4 4" xfId="19534"/>
    <cellStyle name="Input 2 2 3 2 2 3 4 4 2" xfId="40888"/>
    <cellStyle name="Input 2 2 3 2 2 3 4 5" xfId="27784"/>
    <cellStyle name="Input 2 2 3 2 2 3 5" xfId="5134"/>
    <cellStyle name="Input 2 2 3 2 2 3 5 2" xfId="12834"/>
    <cellStyle name="Input 2 2 3 2 2 3 5 2 2" xfId="34188"/>
    <cellStyle name="Input 2 2 3 2 2 3 5 3" xfId="20494"/>
    <cellStyle name="Input 2 2 3 2 2 3 5 3 2" xfId="41848"/>
    <cellStyle name="Input 2 2 3 2 2 3 6" xfId="8994"/>
    <cellStyle name="Input 2 2 3 2 2 3 6 2" xfId="30348"/>
    <cellStyle name="Input 2 2 3 2 2 3 7" xfId="16654"/>
    <cellStyle name="Input 2 2 3 2 2 3 7 2" xfId="38008"/>
    <cellStyle name="Input 2 2 3 2 2 3 8" xfId="24904"/>
    <cellStyle name="Input 2 2 3 2 2 4" xfId="1652"/>
    <cellStyle name="Input 2 2 3 2 2 4 2" xfId="5494"/>
    <cellStyle name="Input 2 2 3 2 2 4 2 2" xfId="13194"/>
    <cellStyle name="Input 2 2 3 2 2 4 2 2 2" xfId="34548"/>
    <cellStyle name="Input 2 2 3 2 2 4 2 3" xfId="20854"/>
    <cellStyle name="Input 2 2 3 2 2 4 2 3 2" xfId="42208"/>
    <cellStyle name="Input 2 2 3 2 2 4 3" xfId="9354"/>
    <cellStyle name="Input 2 2 3 2 2 4 3 2" xfId="30708"/>
    <cellStyle name="Input 2 2 3 2 2 4 4" xfId="17014"/>
    <cellStyle name="Input 2 2 3 2 2 4 4 2" xfId="38368"/>
    <cellStyle name="Input 2 2 3 2 2 4 5" xfId="25264"/>
    <cellStyle name="Input 2 2 3 2 2 5" xfId="2592"/>
    <cellStyle name="Input 2 2 3 2 2 5 2" xfId="6434"/>
    <cellStyle name="Input 2 2 3 2 2 5 2 2" xfId="14134"/>
    <cellStyle name="Input 2 2 3 2 2 5 2 2 2" xfId="35488"/>
    <cellStyle name="Input 2 2 3 2 2 5 2 3" xfId="21794"/>
    <cellStyle name="Input 2 2 3 2 2 5 2 3 2" xfId="43148"/>
    <cellStyle name="Input 2 2 3 2 2 5 3" xfId="10294"/>
    <cellStyle name="Input 2 2 3 2 2 5 3 2" xfId="31648"/>
    <cellStyle name="Input 2 2 3 2 2 5 4" xfId="17954"/>
    <cellStyle name="Input 2 2 3 2 2 5 4 2" xfId="39308"/>
    <cellStyle name="Input 2 2 3 2 2 5 5" xfId="26204"/>
    <cellStyle name="Input 2 2 3 2 2 6" xfId="3532"/>
    <cellStyle name="Input 2 2 3 2 2 6 2" xfId="7374"/>
    <cellStyle name="Input 2 2 3 2 2 6 2 2" xfId="15074"/>
    <cellStyle name="Input 2 2 3 2 2 6 2 2 2" xfId="36428"/>
    <cellStyle name="Input 2 2 3 2 2 6 2 3" xfId="22734"/>
    <cellStyle name="Input 2 2 3 2 2 6 2 3 2" xfId="44088"/>
    <cellStyle name="Input 2 2 3 2 2 6 3" xfId="11234"/>
    <cellStyle name="Input 2 2 3 2 2 6 3 2" xfId="32588"/>
    <cellStyle name="Input 2 2 3 2 2 6 4" xfId="18894"/>
    <cellStyle name="Input 2 2 3 2 2 6 4 2" xfId="40248"/>
    <cellStyle name="Input 2 2 3 2 2 6 5" xfId="27144"/>
    <cellStyle name="Input 2 2 3 2 2 7" xfId="4494"/>
    <cellStyle name="Input 2 2 3 2 2 7 2" xfId="12194"/>
    <cellStyle name="Input 2 2 3 2 2 7 2 2" xfId="33548"/>
    <cellStyle name="Input 2 2 3 2 2 7 3" xfId="19854"/>
    <cellStyle name="Input 2 2 3 2 2 7 3 2" xfId="41208"/>
    <cellStyle name="Input 2 2 3 2 2 8" xfId="8354"/>
    <cellStyle name="Input 2 2 3 2 2 8 2" xfId="29708"/>
    <cellStyle name="Input 2 2 3 2 2 9" xfId="16014"/>
    <cellStyle name="Input 2 2 3 2 2 9 2" xfId="37368"/>
    <cellStyle name="Input 2 2 3 2 3" xfId="832"/>
    <cellStyle name="Input 2 2 3 2 3 2" xfId="1832"/>
    <cellStyle name="Input 2 2 3 2 3 2 2" xfId="5674"/>
    <cellStyle name="Input 2 2 3 2 3 2 2 2" xfId="13374"/>
    <cellStyle name="Input 2 2 3 2 3 2 2 2 2" xfId="34728"/>
    <cellStyle name="Input 2 2 3 2 3 2 2 3" xfId="21034"/>
    <cellStyle name="Input 2 2 3 2 3 2 2 3 2" xfId="42388"/>
    <cellStyle name="Input 2 2 3 2 3 2 3" xfId="9534"/>
    <cellStyle name="Input 2 2 3 2 3 2 3 2" xfId="30888"/>
    <cellStyle name="Input 2 2 3 2 3 2 4" xfId="17194"/>
    <cellStyle name="Input 2 2 3 2 3 2 4 2" xfId="38548"/>
    <cellStyle name="Input 2 2 3 2 3 2 5" xfId="25444"/>
    <cellStyle name="Input 2 2 3 2 3 3" xfId="2772"/>
    <cellStyle name="Input 2 2 3 2 3 3 2" xfId="6614"/>
    <cellStyle name="Input 2 2 3 2 3 3 2 2" xfId="14314"/>
    <cellStyle name="Input 2 2 3 2 3 3 2 2 2" xfId="35668"/>
    <cellStyle name="Input 2 2 3 2 3 3 2 3" xfId="21974"/>
    <cellStyle name="Input 2 2 3 2 3 3 2 3 2" xfId="43328"/>
    <cellStyle name="Input 2 2 3 2 3 3 3" xfId="10474"/>
    <cellStyle name="Input 2 2 3 2 3 3 3 2" xfId="31828"/>
    <cellStyle name="Input 2 2 3 2 3 3 4" xfId="18134"/>
    <cellStyle name="Input 2 2 3 2 3 3 4 2" xfId="39488"/>
    <cellStyle name="Input 2 2 3 2 3 3 5" xfId="26384"/>
    <cellStyle name="Input 2 2 3 2 3 4" xfId="3712"/>
    <cellStyle name="Input 2 2 3 2 3 4 2" xfId="7554"/>
    <cellStyle name="Input 2 2 3 2 3 4 2 2" xfId="15254"/>
    <cellStyle name="Input 2 2 3 2 3 4 2 2 2" xfId="36608"/>
    <cellStyle name="Input 2 2 3 2 3 4 2 3" xfId="22914"/>
    <cellStyle name="Input 2 2 3 2 3 4 2 3 2" xfId="44268"/>
    <cellStyle name="Input 2 2 3 2 3 4 3" xfId="11414"/>
    <cellStyle name="Input 2 2 3 2 3 4 3 2" xfId="32768"/>
    <cellStyle name="Input 2 2 3 2 3 4 4" xfId="19074"/>
    <cellStyle name="Input 2 2 3 2 3 4 4 2" xfId="40428"/>
    <cellStyle name="Input 2 2 3 2 3 4 5" xfId="27324"/>
    <cellStyle name="Input 2 2 3 2 3 5" xfId="4674"/>
    <cellStyle name="Input 2 2 3 2 3 5 2" xfId="12374"/>
    <cellStyle name="Input 2 2 3 2 3 5 2 2" xfId="33728"/>
    <cellStyle name="Input 2 2 3 2 3 5 3" xfId="20034"/>
    <cellStyle name="Input 2 2 3 2 3 5 3 2" xfId="41388"/>
    <cellStyle name="Input 2 2 3 2 3 6" xfId="8534"/>
    <cellStyle name="Input 2 2 3 2 3 6 2" xfId="29888"/>
    <cellStyle name="Input 2 2 3 2 3 7" xfId="16194"/>
    <cellStyle name="Input 2 2 3 2 3 7 2" xfId="37548"/>
    <cellStyle name="Input 2 2 3 2 3 8" xfId="24444"/>
    <cellStyle name="Input 2 2 3 2 4" xfId="1132"/>
    <cellStyle name="Input 2 2 3 2 4 2" xfId="2132"/>
    <cellStyle name="Input 2 2 3 2 4 2 2" xfId="5974"/>
    <cellStyle name="Input 2 2 3 2 4 2 2 2" xfId="13674"/>
    <cellStyle name="Input 2 2 3 2 4 2 2 2 2" xfId="35028"/>
    <cellStyle name="Input 2 2 3 2 4 2 2 3" xfId="21334"/>
    <cellStyle name="Input 2 2 3 2 4 2 2 3 2" xfId="42688"/>
    <cellStyle name="Input 2 2 3 2 4 2 3" xfId="9834"/>
    <cellStyle name="Input 2 2 3 2 4 2 3 2" xfId="31188"/>
    <cellStyle name="Input 2 2 3 2 4 2 4" xfId="17494"/>
    <cellStyle name="Input 2 2 3 2 4 2 4 2" xfId="38848"/>
    <cellStyle name="Input 2 2 3 2 4 2 5" xfId="25744"/>
    <cellStyle name="Input 2 2 3 2 4 3" xfId="3072"/>
    <cellStyle name="Input 2 2 3 2 4 3 2" xfId="6914"/>
    <cellStyle name="Input 2 2 3 2 4 3 2 2" xfId="14614"/>
    <cellStyle name="Input 2 2 3 2 4 3 2 2 2" xfId="35968"/>
    <cellStyle name="Input 2 2 3 2 4 3 2 3" xfId="22274"/>
    <cellStyle name="Input 2 2 3 2 4 3 2 3 2" xfId="43628"/>
    <cellStyle name="Input 2 2 3 2 4 3 3" xfId="10774"/>
    <cellStyle name="Input 2 2 3 2 4 3 3 2" xfId="32128"/>
    <cellStyle name="Input 2 2 3 2 4 3 4" xfId="18434"/>
    <cellStyle name="Input 2 2 3 2 4 3 4 2" xfId="39788"/>
    <cellStyle name="Input 2 2 3 2 4 3 5" xfId="26684"/>
    <cellStyle name="Input 2 2 3 2 4 4" xfId="4012"/>
    <cellStyle name="Input 2 2 3 2 4 4 2" xfId="7854"/>
    <cellStyle name="Input 2 2 3 2 4 4 2 2" xfId="15554"/>
    <cellStyle name="Input 2 2 3 2 4 4 2 2 2" xfId="36908"/>
    <cellStyle name="Input 2 2 3 2 4 4 2 3" xfId="23214"/>
    <cellStyle name="Input 2 2 3 2 4 4 2 3 2" xfId="44568"/>
    <cellStyle name="Input 2 2 3 2 4 4 3" xfId="11714"/>
    <cellStyle name="Input 2 2 3 2 4 4 3 2" xfId="33068"/>
    <cellStyle name="Input 2 2 3 2 4 4 4" xfId="19374"/>
    <cellStyle name="Input 2 2 3 2 4 4 4 2" xfId="40728"/>
    <cellStyle name="Input 2 2 3 2 4 4 5" xfId="27624"/>
    <cellStyle name="Input 2 2 3 2 4 5" xfId="4974"/>
    <cellStyle name="Input 2 2 3 2 4 5 2" xfId="12674"/>
    <cellStyle name="Input 2 2 3 2 4 5 2 2" xfId="34028"/>
    <cellStyle name="Input 2 2 3 2 4 5 3" xfId="20334"/>
    <cellStyle name="Input 2 2 3 2 4 5 3 2" xfId="41688"/>
    <cellStyle name="Input 2 2 3 2 4 6" xfId="8834"/>
    <cellStyle name="Input 2 2 3 2 4 6 2" xfId="30188"/>
    <cellStyle name="Input 2 2 3 2 4 7" xfId="16494"/>
    <cellStyle name="Input 2 2 3 2 4 7 2" xfId="37848"/>
    <cellStyle name="Input 2 2 3 2 4 8" xfId="24744"/>
    <cellStyle name="Input 2 2 3 2 5" xfId="1492"/>
    <cellStyle name="Input 2 2 3 2 5 2" xfId="5334"/>
    <cellStyle name="Input 2 2 3 2 5 2 2" xfId="13034"/>
    <cellStyle name="Input 2 2 3 2 5 2 2 2" xfId="34388"/>
    <cellStyle name="Input 2 2 3 2 5 2 3" xfId="20694"/>
    <cellStyle name="Input 2 2 3 2 5 2 3 2" xfId="42048"/>
    <cellStyle name="Input 2 2 3 2 5 3" xfId="9194"/>
    <cellStyle name="Input 2 2 3 2 5 3 2" xfId="30548"/>
    <cellStyle name="Input 2 2 3 2 5 4" xfId="16854"/>
    <cellStyle name="Input 2 2 3 2 5 4 2" xfId="38208"/>
    <cellStyle name="Input 2 2 3 2 5 5" xfId="25104"/>
    <cellStyle name="Input 2 2 3 2 6" xfId="2432"/>
    <cellStyle name="Input 2 2 3 2 6 2" xfId="6274"/>
    <cellStyle name="Input 2 2 3 2 6 2 2" xfId="13974"/>
    <cellStyle name="Input 2 2 3 2 6 2 2 2" xfId="35328"/>
    <cellStyle name="Input 2 2 3 2 6 2 3" xfId="21634"/>
    <cellStyle name="Input 2 2 3 2 6 2 3 2" xfId="42988"/>
    <cellStyle name="Input 2 2 3 2 6 3" xfId="10134"/>
    <cellStyle name="Input 2 2 3 2 6 3 2" xfId="31488"/>
    <cellStyle name="Input 2 2 3 2 6 4" xfId="17794"/>
    <cellStyle name="Input 2 2 3 2 6 4 2" xfId="39148"/>
    <cellStyle name="Input 2 2 3 2 6 5" xfId="26044"/>
    <cellStyle name="Input 2 2 3 2 7" xfId="3372"/>
    <cellStyle name="Input 2 2 3 2 7 2" xfId="7214"/>
    <cellStyle name="Input 2 2 3 2 7 2 2" xfId="14914"/>
    <cellStyle name="Input 2 2 3 2 7 2 2 2" xfId="36268"/>
    <cellStyle name="Input 2 2 3 2 7 2 3" xfId="22574"/>
    <cellStyle name="Input 2 2 3 2 7 2 3 2" xfId="43928"/>
    <cellStyle name="Input 2 2 3 2 7 3" xfId="11074"/>
    <cellStyle name="Input 2 2 3 2 7 3 2" xfId="32428"/>
    <cellStyle name="Input 2 2 3 2 7 4" xfId="18734"/>
    <cellStyle name="Input 2 2 3 2 7 4 2" xfId="40088"/>
    <cellStyle name="Input 2 2 3 2 7 5" xfId="26984"/>
    <cellStyle name="Input 2 2 3 2 8" xfId="4334"/>
    <cellStyle name="Input 2 2 3 2 8 2" xfId="12034"/>
    <cellStyle name="Input 2 2 3 2 8 2 2" xfId="33388"/>
    <cellStyle name="Input 2 2 3 2 8 3" xfId="19694"/>
    <cellStyle name="Input 2 2 3 2 8 3 2" xfId="41048"/>
    <cellStyle name="Input 2 2 3 2 9" xfId="8194"/>
    <cellStyle name="Input 2 2 3 2 9 2" xfId="29548"/>
    <cellStyle name="Input 2 2 3 3" xfId="566"/>
    <cellStyle name="Input 2 2 3 3 10" xfId="24184"/>
    <cellStyle name="Input 2 2 3 3 2" xfId="912"/>
    <cellStyle name="Input 2 2 3 3 2 2" xfId="1912"/>
    <cellStyle name="Input 2 2 3 3 2 2 2" xfId="5754"/>
    <cellStyle name="Input 2 2 3 3 2 2 2 2" xfId="13454"/>
    <cellStyle name="Input 2 2 3 3 2 2 2 2 2" xfId="34808"/>
    <cellStyle name="Input 2 2 3 3 2 2 2 3" xfId="21114"/>
    <cellStyle name="Input 2 2 3 3 2 2 2 3 2" xfId="42468"/>
    <cellStyle name="Input 2 2 3 3 2 2 3" xfId="9614"/>
    <cellStyle name="Input 2 2 3 3 2 2 3 2" xfId="30968"/>
    <cellStyle name="Input 2 2 3 3 2 2 4" xfId="17274"/>
    <cellStyle name="Input 2 2 3 3 2 2 4 2" xfId="38628"/>
    <cellStyle name="Input 2 2 3 3 2 2 5" xfId="25524"/>
    <cellStyle name="Input 2 2 3 3 2 3" xfId="2852"/>
    <cellStyle name="Input 2 2 3 3 2 3 2" xfId="6694"/>
    <cellStyle name="Input 2 2 3 3 2 3 2 2" xfId="14394"/>
    <cellStyle name="Input 2 2 3 3 2 3 2 2 2" xfId="35748"/>
    <cellStyle name="Input 2 2 3 3 2 3 2 3" xfId="22054"/>
    <cellStyle name="Input 2 2 3 3 2 3 2 3 2" xfId="43408"/>
    <cellStyle name="Input 2 2 3 3 2 3 3" xfId="10554"/>
    <cellStyle name="Input 2 2 3 3 2 3 3 2" xfId="31908"/>
    <cellStyle name="Input 2 2 3 3 2 3 4" xfId="18214"/>
    <cellStyle name="Input 2 2 3 3 2 3 4 2" xfId="39568"/>
    <cellStyle name="Input 2 2 3 3 2 3 5" xfId="26464"/>
    <cellStyle name="Input 2 2 3 3 2 4" xfId="3792"/>
    <cellStyle name="Input 2 2 3 3 2 4 2" xfId="7634"/>
    <cellStyle name="Input 2 2 3 3 2 4 2 2" xfId="15334"/>
    <cellStyle name="Input 2 2 3 3 2 4 2 2 2" xfId="36688"/>
    <cellStyle name="Input 2 2 3 3 2 4 2 3" xfId="22994"/>
    <cellStyle name="Input 2 2 3 3 2 4 2 3 2" xfId="44348"/>
    <cellStyle name="Input 2 2 3 3 2 4 3" xfId="11494"/>
    <cellStyle name="Input 2 2 3 3 2 4 3 2" xfId="32848"/>
    <cellStyle name="Input 2 2 3 3 2 4 4" xfId="19154"/>
    <cellStyle name="Input 2 2 3 3 2 4 4 2" xfId="40508"/>
    <cellStyle name="Input 2 2 3 3 2 4 5" xfId="27404"/>
    <cellStyle name="Input 2 2 3 3 2 5" xfId="4754"/>
    <cellStyle name="Input 2 2 3 3 2 5 2" xfId="12454"/>
    <cellStyle name="Input 2 2 3 3 2 5 2 2" xfId="33808"/>
    <cellStyle name="Input 2 2 3 3 2 5 3" xfId="20114"/>
    <cellStyle name="Input 2 2 3 3 2 5 3 2" xfId="41468"/>
    <cellStyle name="Input 2 2 3 3 2 6" xfId="8614"/>
    <cellStyle name="Input 2 2 3 3 2 6 2" xfId="29968"/>
    <cellStyle name="Input 2 2 3 3 2 7" xfId="16274"/>
    <cellStyle name="Input 2 2 3 3 2 7 2" xfId="37628"/>
    <cellStyle name="Input 2 2 3 3 2 8" xfId="24524"/>
    <cellStyle name="Input 2 2 3 3 3" xfId="1212"/>
    <cellStyle name="Input 2 2 3 3 3 2" xfId="2212"/>
    <cellStyle name="Input 2 2 3 3 3 2 2" xfId="6054"/>
    <cellStyle name="Input 2 2 3 3 3 2 2 2" xfId="13754"/>
    <cellStyle name="Input 2 2 3 3 3 2 2 2 2" xfId="35108"/>
    <cellStyle name="Input 2 2 3 3 3 2 2 3" xfId="21414"/>
    <cellStyle name="Input 2 2 3 3 3 2 2 3 2" xfId="42768"/>
    <cellStyle name="Input 2 2 3 3 3 2 3" xfId="9914"/>
    <cellStyle name="Input 2 2 3 3 3 2 3 2" xfId="31268"/>
    <cellStyle name="Input 2 2 3 3 3 2 4" xfId="17574"/>
    <cellStyle name="Input 2 2 3 3 3 2 4 2" xfId="38928"/>
    <cellStyle name="Input 2 2 3 3 3 2 5" xfId="25824"/>
    <cellStyle name="Input 2 2 3 3 3 3" xfId="3152"/>
    <cellStyle name="Input 2 2 3 3 3 3 2" xfId="6994"/>
    <cellStyle name="Input 2 2 3 3 3 3 2 2" xfId="14694"/>
    <cellStyle name="Input 2 2 3 3 3 3 2 2 2" xfId="36048"/>
    <cellStyle name="Input 2 2 3 3 3 3 2 3" xfId="22354"/>
    <cellStyle name="Input 2 2 3 3 3 3 2 3 2" xfId="43708"/>
    <cellStyle name="Input 2 2 3 3 3 3 3" xfId="10854"/>
    <cellStyle name="Input 2 2 3 3 3 3 3 2" xfId="32208"/>
    <cellStyle name="Input 2 2 3 3 3 3 4" xfId="18514"/>
    <cellStyle name="Input 2 2 3 3 3 3 4 2" xfId="39868"/>
    <cellStyle name="Input 2 2 3 3 3 3 5" xfId="26764"/>
    <cellStyle name="Input 2 2 3 3 3 4" xfId="4092"/>
    <cellStyle name="Input 2 2 3 3 3 4 2" xfId="7934"/>
    <cellStyle name="Input 2 2 3 3 3 4 2 2" xfId="15634"/>
    <cellStyle name="Input 2 2 3 3 3 4 2 2 2" xfId="36988"/>
    <cellStyle name="Input 2 2 3 3 3 4 2 3" xfId="23294"/>
    <cellStyle name="Input 2 2 3 3 3 4 2 3 2" xfId="44648"/>
    <cellStyle name="Input 2 2 3 3 3 4 3" xfId="11794"/>
    <cellStyle name="Input 2 2 3 3 3 4 3 2" xfId="33148"/>
    <cellStyle name="Input 2 2 3 3 3 4 4" xfId="19454"/>
    <cellStyle name="Input 2 2 3 3 3 4 4 2" xfId="40808"/>
    <cellStyle name="Input 2 2 3 3 3 4 5" xfId="27704"/>
    <cellStyle name="Input 2 2 3 3 3 5" xfId="5054"/>
    <cellStyle name="Input 2 2 3 3 3 5 2" xfId="12754"/>
    <cellStyle name="Input 2 2 3 3 3 5 2 2" xfId="34108"/>
    <cellStyle name="Input 2 2 3 3 3 5 3" xfId="20414"/>
    <cellStyle name="Input 2 2 3 3 3 5 3 2" xfId="41768"/>
    <cellStyle name="Input 2 2 3 3 3 6" xfId="8914"/>
    <cellStyle name="Input 2 2 3 3 3 6 2" xfId="30268"/>
    <cellStyle name="Input 2 2 3 3 3 7" xfId="16574"/>
    <cellStyle name="Input 2 2 3 3 3 7 2" xfId="37928"/>
    <cellStyle name="Input 2 2 3 3 3 8" xfId="24824"/>
    <cellStyle name="Input 2 2 3 3 4" xfId="1572"/>
    <cellStyle name="Input 2 2 3 3 4 2" xfId="5414"/>
    <cellStyle name="Input 2 2 3 3 4 2 2" xfId="13114"/>
    <cellStyle name="Input 2 2 3 3 4 2 2 2" xfId="34468"/>
    <cellStyle name="Input 2 2 3 3 4 2 3" xfId="20774"/>
    <cellStyle name="Input 2 2 3 3 4 2 3 2" xfId="42128"/>
    <cellStyle name="Input 2 2 3 3 4 3" xfId="9274"/>
    <cellStyle name="Input 2 2 3 3 4 3 2" xfId="30628"/>
    <cellStyle name="Input 2 2 3 3 4 4" xfId="16934"/>
    <cellStyle name="Input 2 2 3 3 4 4 2" xfId="38288"/>
    <cellStyle name="Input 2 2 3 3 4 5" xfId="25184"/>
    <cellStyle name="Input 2 2 3 3 5" xfId="2512"/>
    <cellStyle name="Input 2 2 3 3 5 2" xfId="6354"/>
    <cellStyle name="Input 2 2 3 3 5 2 2" xfId="14054"/>
    <cellStyle name="Input 2 2 3 3 5 2 2 2" xfId="35408"/>
    <cellStyle name="Input 2 2 3 3 5 2 3" xfId="21714"/>
    <cellStyle name="Input 2 2 3 3 5 2 3 2" xfId="43068"/>
    <cellStyle name="Input 2 2 3 3 5 3" xfId="10214"/>
    <cellStyle name="Input 2 2 3 3 5 3 2" xfId="31568"/>
    <cellStyle name="Input 2 2 3 3 5 4" xfId="17874"/>
    <cellStyle name="Input 2 2 3 3 5 4 2" xfId="39228"/>
    <cellStyle name="Input 2 2 3 3 5 5" xfId="26124"/>
    <cellStyle name="Input 2 2 3 3 6" xfId="3452"/>
    <cellStyle name="Input 2 2 3 3 6 2" xfId="7294"/>
    <cellStyle name="Input 2 2 3 3 6 2 2" xfId="14994"/>
    <cellStyle name="Input 2 2 3 3 6 2 2 2" xfId="36348"/>
    <cellStyle name="Input 2 2 3 3 6 2 3" xfId="22654"/>
    <cellStyle name="Input 2 2 3 3 6 2 3 2" xfId="44008"/>
    <cellStyle name="Input 2 2 3 3 6 3" xfId="11154"/>
    <cellStyle name="Input 2 2 3 3 6 3 2" xfId="32508"/>
    <cellStyle name="Input 2 2 3 3 6 4" xfId="18814"/>
    <cellStyle name="Input 2 2 3 3 6 4 2" xfId="40168"/>
    <cellStyle name="Input 2 2 3 3 6 5" xfId="27064"/>
    <cellStyle name="Input 2 2 3 3 7" xfId="4414"/>
    <cellStyle name="Input 2 2 3 3 7 2" xfId="12114"/>
    <cellStyle name="Input 2 2 3 3 7 2 2" xfId="33468"/>
    <cellStyle name="Input 2 2 3 3 7 3" xfId="19774"/>
    <cellStyle name="Input 2 2 3 3 7 3 2" xfId="41128"/>
    <cellStyle name="Input 2 2 3 3 8" xfId="8274"/>
    <cellStyle name="Input 2 2 3 3 8 2" xfId="29628"/>
    <cellStyle name="Input 2 2 3 3 9" xfId="15934"/>
    <cellStyle name="Input 2 2 3 3 9 2" xfId="37288"/>
    <cellStyle name="Input 2 2 3 4" xfId="752"/>
    <cellStyle name="Input 2 2 3 4 2" xfId="1752"/>
    <cellStyle name="Input 2 2 3 4 2 2" xfId="5594"/>
    <cellStyle name="Input 2 2 3 4 2 2 2" xfId="13294"/>
    <cellStyle name="Input 2 2 3 4 2 2 2 2" xfId="34648"/>
    <cellStyle name="Input 2 2 3 4 2 2 3" xfId="20954"/>
    <cellStyle name="Input 2 2 3 4 2 2 3 2" xfId="42308"/>
    <cellStyle name="Input 2 2 3 4 2 3" xfId="9454"/>
    <cellStyle name="Input 2 2 3 4 2 3 2" xfId="30808"/>
    <cellStyle name="Input 2 2 3 4 2 4" xfId="17114"/>
    <cellStyle name="Input 2 2 3 4 2 4 2" xfId="38468"/>
    <cellStyle name="Input 2 2 3 4 2 5" xfId="25364"/>
    <cellStyle name="Input 2 2 3 4 3" xfId="2692"/>
    <cellStyle name="Input 2 2 3 4 3 2" xfId="6534"/>
    <cellStyle name="Input 2 2 3 4 3 2 2" xfId="14234"/>
    <cellStyle name="Input 2 2 3 4 3 2 2 2" xfId="35588"/>
    <cellStyle name="Input 2 2 3 4 3 2 3" xfId="21894"/>
    <cellStyle name="Input 2 2 3 4 3 2 3 2" xfId="43248"/>
    <cellStyle name="Input 2 2 3 4 3 3" xfId="10394"/>
    <cellStyle name="Input 2 2 3 4 3 3 2" xfId="31748"/>
    <cellStyle name="Input 2 2 3 4 3 4" xfId="18054"/>
    <cellStyle name="Input 2 2 3 4 3 4 2" xfId="39408"/>
    <cellStyle name="Input 2 2 3 4 3 5" xfId="26304"/>
    <cellStyle name="Input 2 2 3 4 4" xfId="3632"/>
    <cellStyle name="Input 2 2 3 4 4 2" xfId="7474"/>
    <cellStyle name="Input 2 2 3 4 4 2 2" xfId="15174"/>
    <cellStyle name="Input 2 2 3 4 4 2 2 2" xfId="36528"/>
    <cellStyle name="Input 2 2 3 4 4 2 3" xfId="22834"/>
    <cellStyle name="Input 2 2 3 4 4 2 3 2" xfId="44188"/>
    <cellStyle name="Input 2 2 3 4 4 3" xfId="11334"/>
    <cellStyle name="Input 2 2 3 4 4 3 2" xfId="32688"/>
    <cellStyle name="Input 2 2 3 4 4 4" xfId="18994"/>
    <cellStyle name="Input 2 2 3 4 4 4 2" xfId="40348"/>
    <cellStyle name="Input 2 2 3 4 4 5" xfId="27244"/>
    <cellStyle name="Input 2 2 3 4 5" xfId="4594"/>
    <cellStyle name="Input 2 2 3 4 5 2" xfId="12294"/>
    <cellStyle name="Input 2 2 3 4 5 2 2" xfId="33648"/>
    <cellStyle name="Input 2 2 3 4 5 3" xfId="19954"/>
    <cellStyle name="Input 2 2 3 4 5 3 2" xfId="41308"/>
    <cellStyle name="Input 2 2 3 4 6" xfId="8454"/>
    <cellStyle name="Input 2 2 3 4 6 2" xfId="29808"/>
    <cellStyle name="Input 2 2 3 4 7" xfId="16114"/>
    <cellStyle name="Input 2 2 3 4 7 2" xfId="37468"/>
    <cellStyle name="Input 2 2 3 4 8" xfId="24364"/>
    <cellStyle name="Input 2 2 3 5" xfId="1052"/>
    <cellStyle name="Input 2 2 3 5 2" xfId="2052"/>
    <cellStyle name="Input 2 2 3 5 2 2" xfId="5894"/>
    <cellStyle name="Input 2 2 3 5 2 2 2" xfId="13594"/>
    <cellStyle name="Input 2 2 3 5 2 2 2 2" xfId="34948"/>
    <cellStyle name="Input 2 2 3 5 2 2 3" xfId="21254"/>
    <cellStyle name="Input 2 2 3 5 2 2 3 2" xfId="42608"/>
    <cellStyle name="Input 2 2 3 5 2 3" xfId="9754"/>
    <cellStyle name="Input 2 2 3 5 2 3 2" xfId="31108"/>
    <cellStyle name="Input 2 2 3 5 2 4" xfId="17414"/>
    <cellStyle name="Input 2 2 3 5 2 4 2" xfId="38768"/>
    <cellStyle name="Input 2 2 3 5 2 5" xfId="25664"/>
    <cellStyle name="Input 2 2 3 5 3" xfId="2992"/>
    <cellStyle name="Input 2 2 3 5 3 2" xfId="6834"/>
    <cellStyle name="Input 2 2 3 5 3 2 2" xfId="14534"/>
    <cellStyle name="Input 2 2 3 5 3 2 2 2" xfId="35888"/>
    <cellStyle name="Input 2 2 3 5 3 2 3" xfId="22194"/>
    <cellStyle name="Input 2 2 3 5 3 2 3 2" xfId="43548"/>
    <cellStyle name="Input 2 2 3 5 3 3" xfId="10694"/>
    <cellStyle name="Input 2 2 3 5 3 3 2" xfId="32048"/>
    <cellStyle name="Input 2 2 3 5 3 4" xfId="18354"/>
    <cellStyle name="Input 2 2 3 5 3 4 2" xfId="39708"/>
    <cellStyle name="Input 2 2 3 5 3 5" xfId="26604"/>
    <cellStyle name="Input 2 2 3 5 4" xfId="3932"/>
    <cellStyle name="Input 2 2 3 5 4 2" xfId="7774"/>
    <cellStyle name="Input 2 2 3 5 4 2 2" xfId="15474"/>
    <cellStyle name="Input 2 2 3 5 4 2 2 2" xfId="36828"/>
    <cellStyle name="Input 2 2 3 5 4 2 3" xfId="23134"/>
    <cellStyle name="Input 2 2 3 5 4 2 3 2" xfId="44488"/>
    <cellStyle name="Input 2 2 3 5 4 3" xfId="11634"/>
    <cellStyle name="Input 2 2 3 5 4 3 2" xfId="32988"/>
    <cellStyle name="Input 2 2 3 5 4 4" xfId="19294"/>
    <cellStyle name="Input 2 2 3 5 4 4 2" xfId="40648"/>
    <cellStyle name="Input 2 2 3 5 4 5" xfId="27544"/>
    <cellStyle name="Input 2 2 3 5 5" xfId="4894"/>
    <cellStyle name="Input 2 2 3 5 5 2" xfId="12594"/>
    <cellStyle name="Input 2 2 3 5 5 2 2" xfId="33948"/>
    <cellStyle name="Input 2 2 3 5 5 3" xfId="20254"/>
    <cellStyle name="Input 2 2 3 5 5 3 2" xfId="41608"/>
    <cellStyle name="Input 2 2 3 5 6" xfId="8754"/>
    <cellStyle name="Input 2 2 3 5 6 2" xfId="30108"/>
    <cellStyle name="Input 2 2 3 5 7" xfId="16414"/>
    <cellStyle name="Input 2 2 3 5 7 2" xfId="37768"/>
    <cellStyle name="Input 2 2 3 5 8" xfId="24664"/>
    <cellStyle name="Input 2 2 3 6" xfId="1412"/>
    <cellStyle name="Input 2 2 3 6 2" xfId="5254"/>
    <cellStyle name="Input 2 2 3 6 2 2" xfId="12954"/>
    <cellStyle name="Input 2 2 3 6 2 2 2" xfId="34308"/>
    <cellStyle name="Input 2 2 3 6 2 3" xfId="20614"/>
    <cellStyle name="Input 2 2 3 6 2 3 2" xfId="41968"/>
    <cellStyle name="Input 2 2 3 6 3" xfId="9114"/>
    <cellStyle name="Input 2 2 3 6 3 2" xfId="30468"/>
    <cellStyle name="Input 2 2 3 6 4" xfId="16774"/>
    <cellStyle name="Input 2 2 3 6 4 2" xfId="38128"/>
    <cellStyle name="Input 2 2 3 6 5" xfId="25024"/>
    <cellStyle name="Input 2 2 3 7" xfId="2352"/>
    <cellStyle name="Input 2 2 3 7 2" xfId="6194"/>
    <cellStyle name="Input 2 2 3 7 2 2" xfId="13894"/>
    <cellStyle name="Input 2 2 3 7 2 2 2" xfId="35248"/>
    <cellStyle name="Input 2 2 3 7 2 3" xfId="21554"/>
    <cellStyle name="Input 2 2 3 7 2 3 2" xfId="42908"/>
    <cellStyle name="Input 2 2 3 7 3" xfId="10054"/>
    <cellStyle name="Input 2 2 3 7 3 2" xfId="31408"/>
    <cellStyle name="Input 2 2 3 7 4" xfId="17714"/>
    <cellStyle name="Input 2 2 3 7 4 2" xfId="39068"/>
    <cellStyle name="Input 2 2 3 7 5" xfId="25964"/>
    <cellStyle name="Input 2 2 3 8" xfId="3292"/>
    <cellStyle name="Input 2 2 3 8 2" xfId="7134"/>
    <cellStyle name="Input 2 2 3 8 2 2" xfId="14834"/>
    <cellStyle name="Input 2 2 3 8 2 2 2" xfId="36188"/>
    <cellStyle name="Input 2 2 3 8 2 3" xfId="22494"/>
    <cellStyle name="Input 2 2 3 8 2 3 2" xfId="43848"/>
    <cellStyle name="Input 2 2 3 8 3" xfId="10994"/>
    <cellStyle name="Input 2 2 3 8 3 2" xfId="32348"/>
    <cellStyle name="Input 2 2 3 8 4" xfId="18654"/>
    <cellStyle name="Input 2 2 3 8 4 2" xfId="40008"/>
    <cellStyle name="Input 2 2 3 8 5" xfId="26904"/>
    <cellStyle name="Input 2 2 3 9" xfId="4254"/>
    <cellStyle name="Input 2 2 3 9 2" xfId="11954"/>
    <cellStyle name="Input 2 2 3 9 2 2" xfId="33308"/>
    <cellStyle name="Input 2 2 3 9 3" xfId="19614"/>
    <cellStyle name="Input 2 2 3 9 3 2" xfId="40968"/>
    <cellStyle name="Input 2 2 3 9 4" xfId="27864"/>
    <cellStyle name="Input 2 2 4" xfId="440"/>
    <cellStyle name="Input 2 2 4 10" xfId="15814"/>
    <cellStyle name="Input 2 2 4 10 2" xfId="37168"/>
    <cellStyle name="Input 2 2 4 11" xfId="24064"/>
    <cellStyle name="Input 2 2 4 2" xfId="608"/>
    <cellStyle name="Input 2 2 4 2 10" xfId="24224"/>
    <cellStyle name="Input 2 2 4 2 2" xfId="952"/>
    <cellStyle name="Input 2 2 4 2 2 2" xfId="1952"/>
    <cellStyle name="Input 2 2 4 2 2 2 2" xfId="5794"/>
    <cellStyle name="Input 2 2 4 2 2 2 2 2" xfId="13494"/>
    <cellStyle name="Input 2 2 4 2 2 2 2 2 2" xfId="34848"/>
    <cellStyle name="Input 2 2 4 2 2 2 2 3" xfId="21154"/>
    <cellStyle name="Input 2 2 4 2 2 2 2 3 2" xfId="42508"/>
    <cellStyle name="Input 2 2 4 2 2 2 3" xfId="9654"/>
    <cellStyle name="Input 2 2 4 2 2 2 3 2" xfId="31008"/>
    <cellStyle name="Input 2 2 4 2 2 2 4" xfId="17314"/>
    <cellStyle name="Input 2 2 4 2 2 2 4 2" xfId="38668"/>
    <cellStyle name="Input 2 2 4 2 2 2 5" xfId="25564"/>
    <cellStyle name="Input 2 2 4 2 2 3" xfId="2892"/>
    <cellStyle name="Input 2 2 4 2 2 3 2" xfId="6734"/>
    <cellStyle name="Input 2 2 4 2 2 3 2 2" xfId="14434"/>
    <cellStyle name="Input 2 2 4 2 2 3 2 2 2" xfId="35788"/>
    <cellStyle name="Input 2 2 4 2 2 3 2 3" xfId="22094"/>
    <cellStyle name="Input 2 2 4 2 2 3 2 3 2" xfId="43448"/>
    <cellStyle name="Input 2 2 4 2 2 3 3" xfId="10594"/>
    <cellStyle name="Input 2 2 4 2 2 3 3 2" xfId="31948"/>
    <cellStyle name="Input 2 2 4 2 2 3 4" xfId="18254"/>
    <cellStyle name="Input 2 2 4 2 2 3 4 2" xfId="39608"/>
    <cellStyle name="Input 2 2 4 2 2 3 5" xfId="26504"/>
    <cellStyle name="Input 2 2 4 2 2 4" xfId="3832"/>
    <cellStyle name="Input 2 2 4 2 2 4 2" xfId="7674"/>
    <cellStyle name="Input 2 2 4 2 2 4 2 2" xfId="15374"/>
    <cellStyle name="Input 2 2 4 2 2 4 2 2 2" xfId="36728"/>
    <cellStyle name="Input 2 2 4 2 2 4 2 3" xfId="23034"/>
    <cellStyle name="Input 2 2 4 2 2 4 2 3 2" xfId="44388"/>
    <cellStyle name="Input 2 2 4 2 2 4 3" xfId="11534"/>
    <cellStyle name="Input 2 2 4 2 2 4 3 2" xfId="32888"/>
    <cellStyle name="Input 2 2 4 2 2 4 4" xfId="19194"/>
    <cellStyle name="Input 2 2 4 2 2 4 4 2" xfId="40548"/>
    <cellStyle name="Input 2 2 4 2 2 4 5" xfId="27444"/>
    <cellStyle name="Input 2 2 4 2 2 5" xfId="4794"/>
    <cellStyle name="Input 2 2 4 2 2 5 2" xfId="12494"/>
    <cellStyle name="Input 2 2 4 2 2 5 2 2" xfId="33848"/>
    <cellStyle name="Input 2 2 4 2 2 5 3" xfId="20154"/>
    <cellStyle name="Input 2 2 4 2 2 5 3 2" xfId="41508"/>
    <cellStyle name="Input 2 2 4 2 2 6" xfId="8654"/>
    <cellStyle name="Input 2 2 4 2 2 6 2" xfId="30008"/>
    <cellStyle name="Input 2 2 4 2 2 7" xfId="16314"/>
    <cellStyle name="Input 2 2 4 2 2 7 2" xfId="37668"/>
    <cellStyle name="Input 2 2 4 2 2 8" xfId="24564"/>
    <cellStyle name="Input 2 2 4 2 3" xfId="1252"/>
    <cellStyle name="Input 2 2 4 2 3 2" xfId="2252"/>
    <cellStyle name="Input 2 2 4 2 3 2 2" xfId="6094"/>
    <cellStyle name="Input 2 2 4 2 3 2 2 2" xfId="13794"/>
    <cellStyle name="Input 2 2 4 2 3 2 2 2 2" xfId="35148"/>
    <cellStyle name="Input 2 2 4 2 3 2 2 3" xfId="21454"/>
    <cellStyle name="Input 2 2 4 2 3 2 2 3 2" xfId="42808"/>
    <cellStyle name="Input 2 2 4 2 3 2 3" xfId="9954"/>
    <cellStyle name="Input 2 2 4 2 3 2 3 2" xfId="31308"/>
    <cellStyle name="Input 2 2 4 2 3 2 4" xfId="17614"/>
    <cellStyle name="Input 2 2 4 2 3 2 4 2" xfId="38968"/>
    <cellStyle name="Input 2 2 4 2 3 2 5" xfId="25864"/>
    <cellStyle name="Input 2 2 4 2 3 3" xfId="3192"/>
    <cellStyle name="Input 2 2 4 2 3 3 2" xfId="7034"/>
    <cellStyle name="Input 2 2 4 2 3 3 2 2" xfId="14734"/>
    <cellStyle name="Input 2 2 4 2 3 3 2 2 2" xfId="36088"/>
    <cellStyle name="Input 2 2 4 2 3 3 2 3" xfId="22394"/>
    <cellStyle name="Input 2 2 4 2 3 3 2 3 2" xfId="43748"/>
    <cellStyle name="Input 2 2 4 2 3 3 3" xfId="10894"/>
    <cellStyle name="Input 2 2 4 2 3 3 3 2" xfId="32248"/>
    <cellStyle name="Input 2 2 4 2 3 3 4" xfId="18554"/>
    <cellStyle name="Input 2 2 4 2 3 3 4 2" xfId="39908"/>
    <cellStyle name="Input 2 2 4 2 3 3 5" xfId="26804"/>
    <cellStyle name="Input 2 2 4 2 3 4" xfId="4132"/>
    <cellStyle name="Input 2 2 4 2 3 4 2" xfId="7974"/>
    <cellStyle name="Input 2 2 4 2 3 4 2 2" xfId="15674"/>
    <cellStyle name="Input 2 2 4 2 3 4 2 2 2" xfId="37028"/>
    <cellStyle name="Input 2 2 4 2 3 4 2 3" xfId="23334"/>
    <cellStyle name="Input 2 2 4 2 3 4 2 3 2" xfId="44688"/>
    <cellStyle name="Input 2 2 4 2 3 4 3" xfId="11834"/>
    <cellStyle name="Input 2 2 4 2 3 4 3 2" xfId="33188"/>
    <cellStyle name="Input 2 2 4 2 3 4 4" xfId="19494"/>
    <cellStyle name="Input 2 2 4 2 3 4 4 2" xfId="40848"/>
    <cellStyle name="Input 2 2 4 2 3 4 5" xfId="27744"/>
    <cellStyle name="Input 2 2 4 2 3 5" xfId="5094"/>
    <cellStyle name="Input 2 2 4 2 3 5 2" xfId="12794"/>
    <cellStyle name="Input 2 2 4 2 3 5 2 2" xfId="34148"/>
    <cellStyle name="Input 2 2 4 2 3 5 3" xfId="20454"/>
    <cellStyle name="Input 2 2 4 2 3 5 3 2" xfId="41808"/>
    <cellStyle name="Input 2 2 4 2 3 6" xfId="8954"/>
    <cellStyle name="Input 2 2 4 2 3 6 2" xfId="30308"/>
    <cellStyle name="Input 2 2 4 2 3 7" xfId="16614"/>
    <cellStyle name="Input 2 2 4 2 3 7 2" xfId="37968"/>
    <cellStyle name="Input 2 2 4 2 3 8" xfId="24864"/>
    <cellStyle name="Input 2 2 4 2 4" xfId="1612"/>
    <cellStyle name="Input 2 2 4 2 4 2" xfId="5454"/>
    <cellStyle name="Input 2 2 4 2 4 2 2" xfId="13154"/>
    <cellStyle name="Input 2 2 4 2 4 2 2 2" xfId="34508"/>
    <cellStyle name="Input 2 2 4 2 4 2 3" xfId="20814"/>
    <cellStyle name="Input 2 2 4 2 4 2 3 2" xfId="42168"/>
    <cellStyle name="Input 2 2 4 2 4 3" xfId="9314"/>
    <cellStyle name="Input 2 2 4 2 4 3 2" xfId="30668"/>
    <cellStyle name="Input 2 2 4 2 4 4" xfId="16974"/>
    <cellStyle name="Input 2 2 4 2 4 4 2" xfId="38328"/>
    <cellStyle name="Input 2 2 4 2 4 5" xfId="25224"/>
    <cellStyle name="Input 2 2 4 2 5" xfId="2552"/>
    <cellStyle name="Input 2 2 4 2 5 2" xfId="6394"/>
    <cellStyle name="Input 2 2 4 2 5 2 2" xfId="14094"/>
    <cellStyle name="Input 2 2 4 2 5 2 2 2" xfId="35448"/>
    <cellStyle name="Input 2 2 4 2 5 2 3" xfId="21754"/>
    <cellStyle name="Input 2 2 4 2 5 2 3 2" xfId="43108"/>
    <cellStyle name="Input 2 2 4 2 5 3" xfId="10254"/>
    <cellStyle name="Input 2 2 4 2 5 3 2" xfId="31608"/>
    <cellStyle name="Input 2 2 4 2 5 4" xfId="17914"/>
    <cellStyle name="Input 2 2 4 2 5 4 2" xfId="39268"/>
    <cellStyle name="Input 2 2 4 2 5 5" xfId="26164"/>
    <cellStyle name="Input 2 2 4 2 6" xfId="3492"/>
    <cellStyle name="Input 2 2 4 2 6 2" xfId="7334"/>
    <cellStyle name="Input 2 2 4 2 6 2 2" xfId="15034"/>
    <cellStyle name="Input 2 2 4 2 6 2 2 2" xfId="36388"/>
    <cellStyle name="Input 2 2 4 2 6 2 3" xfId="22694"/>
    <cellStyle name="Input 2 2 4 2 6 2 3 2" xfId="44048"/>
    <cellStyle name="Input 2 2 4 2 6 3" xfId="11194"/>
    <cellStyle name="Input 2 2 4 2 6 3 2" xfId="32548"/>
    <cellStyle name="Input 2 2 4 2 6 4" xfId="18854"/>
    <cellStyle name="Input 2 2 4 2 6 4 2" xfId="40208"/>
    <cellStyle name="Input 2 2 4 2 6 5" xfId="27104"/>
    <cellStyle name="Input 2 2 4 2 7" xfId="4454"/>
    <cellStyle name="Input 2 2 4 2 7 2" xfId="12154"/>
    <cellStyle name="Input 2 2 4 2 7 2 2" xfId="33508"/>
    <cellStyle name="Input 2 2 4 2 7 3" xfId="19814"/>
    <cellStyle name="Input 2 2 4 2 7 3 2" xfId="41168"/>
    <cellStyle name="Input 2 2 4 2 8" xfId="8314"/>
    <cellStyle name="Input 2 2 4 2 8 2" xfId="29668"/>
    <cellStyle name="Input 2 2 4 2 9" xfId="15974"/>
    <cellStyle name="Input 2 2 4 2 9 2" xfId="37328"/>
    <cellStyle name="Input 2 2 4 3" xfId="792"/>
    <cellStyle name="Input 2 2 4 3 2" xfId="1792"/>
    <cellStyle name="Input 2 2 4 3 2 2" xfId="5634"/>
    <cellStyle name="Input 2 2 4 3 2 2 2" xfId="13334"/>
    <cellStyle name="Input 2 2 4 3 2 2 2 2" xfId="34688"/>
    <cellStyle name="Input 2 2 4 3 2 2 3" xfId="20994"/>
    <cellStyle name="Input 2 2 4 3 2 2 3 2" xfId="42348"/>
    <cellStyle name="Input 2 2 4 3 2 3" xfId="9494"/>
    <cellStyle name="Input 2 2 4 3 2 3 2" xfId="30848"/>
    <cellStyle name="Input 2 2 4 3 2 4" xfId="17154"/>
    <cellStyle name="Input 2 2 4 3 2 4 2" xfId="38508"/>
    <cellStyle name="Input 2 2 4 3 2 5" xfId="25404"/>
    <cellStyle name="Input 2 2 4 3 3" xfId="2732"/>
    <cellStyle name="Input 2 2 4 3 3 2" xfId="6574"/>
    <cellStyle name="Input 2 2 4 3 3 2 2" xfId="14274"/>
    <cellStyle name="Input 2 2 4 3 3 2 2 2" xfId="35628"/>
    <cellStyle name="Input 2 2 4 3 3 2 3" xfId="21934"/>
    <cellStyle name="Input 2 2 4 3 3 2 3 2" xfId="43288"/>
    <cellStyle name="Input 2 2 4 3 3 3" xfId="10434"/>
    <cellStyle name="Input 2 2 4 3 3 3 2" xfId="31788"/>
    <cellStyle name="Input 2 2 4 3 3 4" xfId="18094"/>
    <cellStyle name="Input 2 2 4 3 3 4 2" xfId="39448"/>
    <cellStyle name="Input 2 2 4 3 3 5" xfId="26344"/>
    <cellStyle name="Input 2 2 4 3 4" xfId="3672"/>
    <cellStyle name="Input 2 2 4 3 4 2" xfId="7514"/>
    <cellStyle name="Input 2 2 4 3 4 2 2" xfId="15214"/>
    <cellStyle name="Input 2 2 4 3 4 2 2 2" xfId="36568"/>
    <cellStyle name="Input 2 2 4 3 4 2 3" xfId="22874"/>
    <cellStyle name="Input 2 2 4 3 4 2 3 2" xfId="44228"/>
    <cellStyle name="Input 2 2 4 3 4 3" xfId="11374"/>
    <cellStyle name="Input 2 2 4 3 4 3 2" xfId="32728"/>
    <cellStyle name="Input 2 2 4 3 4 4" xfId="19034"/>
    <cellStyle name="Input 2 2 4 3 4 4 2" xfId="40388"/>
    <cellStyle name="Input 2 2 4 3 4 5" xfId="27284"/>
    <cellStyle name="Input 2 2 4 3 5" xfId="4634"/>
    <cellStyle name="Input 2 2 4 3 5 2" xfId="12334"/>
    <cellStyle name="Input 2 2 4 3 5 2 2" xfId="33688"/>
    <cellStyle name="Input 2 2 4 3 5 3" xfId="19994"/>
    <cellStyle name="Input 2 2 4 3 5 3 2" xfId="41348"/>
    <cellStyle name="Input 2 2 4 3 6" xfId="8494"/>
    <cellStyle name="Input 2 2 4 3 6 2" xfId="29848"/>
    <cellStyle name="Input 2 2 4 3 7" xfId="16154"/>
    <cellStyle name="Input 2 2 4 3 7 2" xfId="37508"/>
    <cellStyle name="Input 2 2 4 3 8" xfId="24404"/>
    <cellStyle name="Input 2 2 4 4" xfId="1092"/>
    <cellStyle name="Input 2 2 4 4 2" xfId="2092"/>
    <cellStyle name="Input 2 2 4 4 2 2" xfId="5934"/>
    <cellStyle name="Input 2 2 4 4 2 2 2" xfId="13634"/>
    <cellStyle name="Input 2 2 4 4 2 2 2 2" xfId="34988"/>
    <cellStyle name="Input 2 2 4 4 2 2 3" xfId="21294"/>
    <cellStyle name="Input 2 2 4 4 2 2 3 2" xfId="42648"/>
    <cellStyle name="Input 2 2 4 4 2 3" xfId="9794"/>
    <cellStyle name="Input 2 2 4 4 2 3 2" xfId="31148"/>
    <cellStyle name="Input 2 2 4 4 2 4" xfId="17454"/>
    <cellStyle name="Input 2 2 4 4 2 4 2" xfId="38808"/>
    <cellStyle name="Input 2 2 4 4 2 5" xfId="25704"/>
    <cellStyle name="Input 2 2 4 4 3" xfId="3032"/>
    <cellStyle name="Input 2 2 4 4 3 2" xfId="6874"/>
    <cellStyle name="Input 2 2 4 4 3 2 2" xfId="14574"/>
    <cellStyle name="Input 2 2 4 4 3 2 2 2" xfId="35928"/>
    <cellStyle name="Input 2 2 4 4 3 2 3" xfId="22234"/>
    <cellStyle name="Input 2 2 4 4 3 2 3 2" xfId="43588"/>
    <cellStyle name="Input 2 2 4 4 3 3" xfId="10734"/>
    <cellStyle name="Input 2 2 4 4 3 3 2" xfId="32088"/>
    <cellStyle name="Input 2 2 4 4 3 4" xfId="18394"/>
    <cellStyle name="Input 2 2 4 4 3 4 2" xfId="39748"/>
    <cellStyle name="Input 2 2 4 4 3 5" xfId="26644"/>
    <cellStyle name="Input 2 2 4 4 4" xfId="3972"/>
    <cellStyle name="Input 2 2 4 4 4 2" xfId="7814"/>
    <cellStyle name="Input 2 2 4 4 4 2 2" xfId="15514"/>
    <cellStyle name="Input 2 2 4 4 4 2 2 2" xfId="36868"/>
    <cellStyle name="Input 2 2 4 4 4 2 3" xfId="23174"/>
    <cellStyle name="Input 2 2 4 4 4 2 3 2" xfId="44528"/>
    <cellStyle name="Input 2 2 4 4 4 3" xfId="11674"/>
    <cellStyle name="Input 2 2 4 4 4 3 2" xfId="33028"/>
    <cellStyle name="Input 2 2 4 4 4 4" xfId="19334"/>
    <cellStyle name="Input 2 2 4 4 4 4 2" xfId="40688"/>
    <cellStyle name="Input 2 2 4 4 4 5" xfId="27584"/>
    <cellStyle name="Input 2 2 4 4 5" xfId="4934"/>
    <cellStyle name="Input 2 2 4 4 5 2" xfId="12634"/>
    <cellStyle name="Input 2 2 4 4 5 2 2" xfId="33988"/>
    <cellStyle name="Input 2 2 4 4 5 3" xfId="20294"/>
    <cellStyle name="Input 2 2 4 4 5 3 2" xfId="41648"/>
    <cellStyle name="Input 2 2 4 4 6" xfId="8794"/>
    <cellStyle name="Input 2 2 4 4 6 2" xfId="30148"/>
    <cellStyle name="Input 2 2 4 4 7" xfId="16454"/>
    <cellStyle name="Input 2 2 4 4 7 2" xfId="37808"/>
    <cellStyle name="Input 2 2 4 4 8" xfId="24704"/>
    <cellStyle name="Input 2 2 4 5" xfId="1452"/>
    <cellStyle name="Input 2 2 4 5 2" xfId="5294"/>
    <cellStyle name="Input 2 2 4 5 2 2" xfId="12994"/>
    <cellStyle name="Input 2 2 4 5 2 2 2" xfId="34348"/>
    <cellStyle name="Input 2 2 4 5 2 3" xfId="20654"/>
    <cellStyle name="Input 2 2 4 5 2 3 2" xfId="42008"/>
    <cellStyle name="Input 2 2 4 5 3" xfId="9154"/>
    <cellStyle name="Input 2 2 4 5 3 2" xfId="30508"/>
    <cellStyle name="Input 2 2 4 5 4" xfId="16814"/>
    <cellStyle name="Input 2 2 4 5 4 2" xfId="38168"/>
    <cellStyle name="Input 2 2 4 5 5" xfId="25064"/>
    <cellStyle name="Input 2 2 4 6" xfId="2392"/>
    <cellStyle name="Input 2 2 4 6 2" xfId="6234"/>
    <cellStyle name="Input 2 2 4 6 2 2" xfId="13934"/>
    <cellStyle name="Input 2 2 4 6 2 2 2" xfId="35288"/>
    <cellStyle name="Input 2 2 4 6 2 3" xfId="21594"/>
    <cellStyle name="Input 2 2 4 6 2 3 2" xfId="42948"/>
    <cellStyle name="Input 2 2 4 6 3" xfId="10094"/>
    <cellStyle name="Input 2 2 4 6 3 2" xfId="31448"/>
    <cellStyle name="Input 2 2 4 6 4" xfId="17754"/>
    <cellStyle name="Input 2 2 4 6 4 2" xfId="39108"/>
    <cellStyle name="Input 2 2 4 6 5" xfId="26004"/>
    <cellStyle name="Input 2 2 4 7" xfId="3332"/>
    <cellStyle name="Input 2 2 4 7 2" xfId="7174"/>
    <cellStyle name="Input 2 2 4 7 2 2" xfId="14874"/>
    <cellStyle name="Input 2 2 4 7 2 2 2" xfId="36228"/>
    <cellStyle name="Input 2 2 4 7 2 3" xfId="22534"/>
    <cellStyle name="Input 2 2 4 7 2 3 2" xfId="43888"/>
    <cellStyle name="Input 2 2 4 7 3" xfId="11034"/>
    <cellStyle name="Input 2 2 4 7 3 2" xfId="32388"/>
    <cellStyle name="Input 2 2 4 7 4" xfId="18694"/>
    <cellStyle name="Input 2 2 4 7 4 2" xfId="40048"/>
    <cellStyle name="Input 2 2 4 7 5" xfId="26944"/>
    <cellStyle name="Input 2 2 4 8" xfId="4294"/>
    <cellStyle name="Input 2 2 4 8 2" xfId="11994"/>
    <cellStyle name="Input 2 2 4 8 2 2" xfId="33348"/>
    <cellStyle name="Input 2 2 4 8 3" xfId="19654"/>
    <cellStyle name="Input 2 2 4 8 3 2" xfId="41008"/>
    <cellStyle name="Input 2 2 4 9" xfId="8154"/>
    <cellStyle name="Input 2 2 4 9 2" xfId="29508"/>
    <cellStyle name="Input 2 2 5" xfId="524"/>
    <cellStyle name="Input 2 2 5 10" xfId="24144"/>
    <cellStyle name="Input 2 2 5 2" xfId="872"/>
    <cellStyle name="Input 2 2 5 2 2" xfId="1872"/>
    <cellStyle name="Input 2 2 5 2 2 2" xfId="5714"/>
    <cellStyle name="Input 2 2 5 2 2 2 2" xfId="13414"/>
    <cellStyle name="Input 2 2 5 2 2 2 2 2" xfId="34768"/>
    <cellStyle name="Input 2 2 5 2 2 2 3" xfId="21074"/>
    <cellStyle name="Input 2 2 5 2 2 2 3 2" xfId="42428"/>
    <cellStyle name="Input 2 2 5 2 2 3" xfId="9574"/>
    <cellStyle name="Input 2 2 5 2 2 3 2" xfId="30928"/>
    <cellStyle name="Input 2 2 5 2 2 4" xfId="17234"/>
    <cellStyle name="Input 2 2 5 2 2 4 2" xfId="38588"/>
    <cellStyle name="Input 2 2 5 2 2 5" xfId="25484"/>
    <cellStyle name="Input 2 2 5 2 3" xfId="2812"/>
    <cellStyle name="Input 2 2 5 2 3 2" xfId="6654"/>
    <cellStyle name="Input 2 2 5 2 3 2 2" xfId="14354"/>
    <cellStyle name="Input 2 2 5 2 3 2 2 2" xfId="35708"/>
    <cellStyle name="Input 2 2 5 2 3 2 3" xfId="22014"/>
    <cellStyle name="Input 2 2 5 2 3 2 3 2" xfId="43368"/>
    <cellStyle name="Input 2 2 5 2 3 3" xfId="10514"/>
    <cellStyle name="Input 2 2 5 2 3 3 2" xfId="31868"/>
    <cellStyle name="Input 2 2 5 2 3 4" xfId="18174"/>
    <cellStyle name="Input 2 2 5 2 3 4 2" xfId="39528"/>
    <cellStyle name="Input 2 2 5 2 3 5" xfId="26424"/>
    <cellStyle name="Input 2 2 5 2 4" xfId="3752"/>
    <cellStyle name="Input 2 2 5 2 4 2" xfId="7594"/>
    <cellStyle name="Input 2 2 5 2 4 2 2" xfId="15294"/>
    <cellStyle name="Input 2 2 5 2 4 2 2 2" xfId="36648"/>
    <cellStyle name="Input 2 2 5 2 4 2 3" xfId="22954"/>
    <cellStyle name="Input 2 2 5 2 4 2 3 2" xfId="44308"/>
    <cellStyle name="Input 2 2 5 2 4 3" xfId="11454"/>
    <cellStyle name="Input 2 2 5 2 4 3 2" xfId="32808"/>
    <cellStyle name="Input 2 2 5 2 4 4" xfId="19114"/>
    <cellStyle name="Input 2 2 5 2 4 4 2" xfId="40468"/>
    <cellStyle name="Input 2 2 5 2 4 5" xfId="27364"/>
    <cellStyle name="Input 2 2 5 2 5" xfId="4714"/>
    <cellStyle name="Input 2 2 5 2 5 2" xfId="12414"/>
    <cellStyle name="Input 2 2 5 2 5 2 2" xfId="33768"/>
    <cellStyle name="Input 2 2 5 2 5 3" xfId="20074"/>
    <cellStyle name="Input 2 2 5 2 5 3 2" xfId="41428"/>
    <cellStyle name="Input 2 2 5 2 6" xfId="8574"/>
    <cellStyle name="Input 2 2 5 2 6 2" xfId="29928"/>
    <cellStyle name="Input 2 2 5 2 7" xfId="16234"/>
    <cellStyle name="Input 2 2 5 2 7 2" xfId="37588"/>
    <cellStyle name="Input 2 2 5 2 8" xfId="24484"/>
    <cellStyle name="Input 2 2 5 3" xfId="1172"/>
    <cellStyle name="Input 2 2 5 3 2" xfId="2172"/>
    <cellStyle name="Input 2 2 5 3 2 2" xfId="6014"/>
    <cellStyle name="Input 2 2 5 3 2 2 2" xfId="13714"/>
    <cellStyle name="Input 2 2 5 3 2 2 2 2" xfId="35068"/>
    <cellStyle name="Input 2 2 5 3 2 2 3" xfId="21374"/>
    <cellStyle name="Input 2 2 5 3 2 2 3 2" xfId="42728"/>
    <cellStyle name="Input 2 2 5 3 2 3" xfId="9874"/>
    <cellStyle name="Input 2 2 5 3 2 3 2" xfId="31228"/>
    <cellStyle name="Input 2 2 5 3 2 4" xfId="17534"/>
    <cellStyle name="Input 2 2 5 3 2 4 2" xfId="38888"/>
    <cellStyle name="Input 2 2 5 3 2 5" xfId="25784"/>
    <cellStyle name="Input 2 2 5 3 3" xfId="3112"/>
    <cellStyle name="Input 2 2 5 3 3 2" xfId="6954"/>
    <cellStyle name="Input 2 2 5 3 3 2 2" xfId="14654"/>
    <cellStyle name="Input 2 2 5 3 3 2 2 2" xfId="36008"/>
    <cellStyle name="Input 2 2 5 3 3 2 3" xfId="22314"/>
    <cellStyle name="Input 2 2 5 3 3 2 3 2" xfId="43668"/>
    <cellStyle name="Input 2 2 5 3 3 3" xfId="10814"/>
    <cellStyle name="Input 2 2 5 3 3 3 2" xfId="32168"/>
    <cellStyle name="Input 2 2 5 3 3 4" xfId="18474"/>
    <cellStyle name="Input 2 2 5 3 3 4 2" xfId="39828"/>
    <cellStyle name="Input 2 2 5 3 3 5" xfId="26724"/>
    <cellStyle name="Input 2 2 5 3 4" xfId="4052"/>
    <cellStyle name="Input 2 2 5 3 4 2" xfId="7894"/>
    <cellStyle name="Input 2 2 5 3 4 2 2" xfId="15594"/>
    <cellStyle name="Input 2 2 5 3 4 2 2 2" xfId="36948"/>
    <cellStyle name="Input 2 2 5 3 4 2 3" xfId="23254"/>
    <cellStyle name="Input 2 2 5 3 4 2 3 2" xfId="44608"/>
    <cellStyle name="Input 2 2 5 3 4 3" xfId="11754"/>
    <cellStyle name="Input 2 2 5 3 4 3 2" xfId="33108"/>
    <cellStyle name="Input 2 2 5 3 4 4" xfId="19414"/>
    <cellStyle name="Input 2 2 5 3 4 4 2" xfId="40768"/>
    <cellStyle name="Input 2 2 5 3 4 5" xfId="27664"/>
    <cellStyle name="Input 2 2 5 3 5" xfId="5014"/>
    <cellStyle name="Input 2 2 5 3 5 2" xfId="12714"/>
    <cellStyle name="Input 2 2 5 3 5 2 2" xfId="34068"/>
    <cellStyle name="Input 2 2 5 3 5 3" xfId="20374"/>
    <cellStyle name="Input 2 2 5 3 5 3 2" xfId="41728"/>
    <cellStyle name="Input 2 2 5 3 6" xfId="8874"/>
    <cellStyle name="Input 2 2 5 3 6 2" xfId="30228"/>
    <cellStyle name="Input 2 2 5 3 7" xfId="16534"/>
    <cellStyle name="Input 2 2 5 3 7 2" xfId="37888"/>
    <cellStyle name="Input 2 2 5 3 8" xfId="24784"/>
    <cellStyle name="Input 2 2 5 4" xfId="1532"/>
    <cellStyle name="Input 2 2 5 4 2" xfId="5374"/>
    <cellStyle name="Input 2 2 5 4 2 2" xfId="13074"/>
    <cellStyle name="Input 2 2 5 4 2 2 2" xfId="34428"/>
    <cellStyle name="Input 2 2 5 4 2 3" xfId="20734"/>
    <cellStyle name="Input 2 2 5 4 2 3 2" xfId="42088"/>
    <cellStyle name="Input 2 2 5 4 3" xfId="9234"/>
    <cellStyle name="Input 2 2 5 4 3 2" xfId="30588"/>
    <cellStyle name="Input 2 2 5 4 4" xfId="16894"/>
    <cellStyle name="Input 2 2 5 4 4 2" xfId="38248"/>
    <cellStyle name="Input 2 2 5 4 5" xfId="25144"/>
    <cellStyle name="Input 2 2 5 5" xfId="2472"/>
    <cellStyle name="Input 2 2 5 5 2" xfId="6314"/>
    <cellStyle name="Input 2 2 5 5 2 2" xfId="14014"/>
    <cellStyle name="Input 2 2 5 5 2 2 2" xfId="35368"/>
    <cellStyle name="Input 2 2 5 5 2 3" xfId="21674"/>
    <cellStyle name="Input 2 2 5 5 2 3 2" xfId="43028"/>
    <cellStyle name="Input 2 2 5 5 3" xfId="10174"/>
    <cellStyle name="Input 2 2 5 5 3 2" xfId="31528"/>
    <cellStyle name="Input 2 2 5 5 4" xfId="17834"/>
    <cellStyle name="Input 2 2 5 5 4 2" xfId="39188"/>
    <cellStyle name="Input 2 2 5 5 5" xfId="26084"/>
    <cellStyle name="Input 2 2 5 6" xfId="3412"/>
    <cellStyle name="Input 2 2 5 6 2" xfId="7254"/>
    <cellStyle name="Input 2 2 5 6 2 2" xfId="14954"/>
    <cellStyle name="Input 2 2 5 6 2 2 2" xfId="36308"/>
    <cellStyle name="Input 2 2 5 6 2 3" xfId="22614"/>
    <cellStyle name="Input 2 2 5 6 2 3 2" xfId="43968"/>
    <cellStyle name="Input 2 2 5 6 3" xfId="11114"/>
    <cellStyle name="Input 2 2 5 6 3 2" xfId="32468"/>
    <cellStyle name="Input 2 2 5 6 4" xfId="18774"/>
    <cellStyle name="Input 2 2 5 6 4 2" xfId="40128"/>
    <cellStyle name="Input 2 2 5 6 5" xfId="27024"/>
    <cellStyle name="Input 2 2 5 7" xfId="4374"/>
    <cellStyle name="Input 2 2 5 7 2" xfId="12074"/>
    <cellStyle name="Input 2 2 5 7 2 2" xfId="33428"/>
    <cellStyle name="Input 2 2 5 7 3" xfId="19734"/>
    <cellStyle name="Input 2 2 5 7 3 2" xfId="41088"/>
    <cellStyle name="Input 2 2 5 8" xfId="8234"/>
    <cellStyle name="Input 2 2 5 8 2" xfId="29588"/>
    <cellStyle name="Input 2 2 5 9" xfId="15894"/>
    <cellStyle name="Input 2 2 5 9 2" xfId="37248"/>
    <cellStyle name="Input 2 2 6" xfId="712"/>
    <cellStyle name="Input 2 2 6 2" xfId="1712"/>
    <cellStyle name="Input 2 2 6 2 2" xfId="5554"/>
    <cellStyle name="Input 2 2 6 2 2 2" xfId="13254"/>
    <cellStyle name="Input 2 2 6 2 2 2 2" xfId="34608"/>
    <cellStyle name="Input 2 2 6 2 2 3" xfId="20914"/>
    <cellStyle name="Input 2 2 6 2 2 3 2" xfId="42268"/>
    <cellStyle name="Input 2 2 6 2 3" xfId="9414"/>
    <cellStyle name="Input 2 2 6 2 3 2" xfId="30768"/>
    <cellStyle name="Input 2 2 6 2 4" xfId="17074"/>
    <cellStyle name="Input 2 2 6 2 4 2" xfId="38428"/>
    <cellStyle name="Input 2 2 6 2 5" xfId="25324"/>
    <cellStyle name="Input 2 2 6 3" xfId="2652"/>
    <cellStyle name="Input 2 2 6 3 2" xfId="6494"/>
    <cellStyle name="Input 2 2 6 3 2 2" xfId="14194"/>
    <cellStyle name="Input 2 2 6 3 2 2 2" xfId="35548"/>
    <cellStyle name="Input 2 2 6 3 2 3" xfId="21854"/>
    <cellStyle name="Input 2 2 6 3 2 3 2" xfId="43208"/>
    <cellStyle name="Input 2 2 6 3 3" xfId="10354"/>
    <cellStyle name="Input 2 2 6 3 3 2" xfId="31708"/>
    <cellStyle name="Input 2 2 6 3 4" xfId="18014"/>
    <cellStyle name="Input 2 2 6 3 4 2" xfId="39368"/>
    <cellStyle name="Input 2 2 6 3 5" xfId="26264"/>
    <cellStyle name="Input 2 2 6 4" xfId="3592"/>
    <cellStyle name="Input 2 2 6 4 2" xfId="7434"/>
    <cellStyle name="Input 2 2 6 4 2 2" xfId="15134"/>
    <cellStyle name="Input 2 2 6 4 2 2 2" xfId="36488"/>
    <cellStyle name="Input 2 2 6 4 2 3" xfId="22794"/>
    <cellStyle name="Input 2 2 6 4 2 3 2" xfId="44148"/>
    <cellStyle name="Input 2 2 6 4 3" xfId="11294"/>
    <cellStyle name="Input 2 2 6 4 3 2" xfId="32648"/>
    <cellStyle name="Input 2 2 6 4 4" xfId="18954"/>
    <cellStyle name="Input 2 2 6 4 4 2" xfId="40308"/>
    <cellStyle name="Input 2 2 6 4 5" xfId="27204"/>
    <cellStyle name="Input 2 2 6 5" xfId="4554"/>
    <cellStyle name="Input 2 2 6 5 2" xfId="12254"/>
    <cellStyle name="Input 2 2 6 5 2 2" xfId="33608"/>
    <cellStyle name="Input 2 2 6 5 3" xfId="19914"/>
    <cellStyle name="Input 2 2 6 5 3 2" xfId="41268"/>
    <cellStyle name="Input 2 2 6 6" xfId="8414"/>
    <cellStyle name="Input 2 2 6 6 2" xfId="29768"/>
    <cellStyle name="Input 2 2 6 7" xfId="16074"/>
    <cellStyle name="Input 2 2 6 7 2" xfId="37428"/>
    <cellStyle name="Input 2 2 6 8" xfId="24324"/>
    <cellStyle name="Input 2 2 7" xfId="697"/>
    <cellStyle name="Input 2 2 7 2" xfId="1697"/>
    <cellStyle name="Input 2 2 7 2 2" xfId="5539"/>
    <cellStyle name="Input 2 2 7 2 2 2" xfId="13239"/>
    <cellStyle name="Input 2 2 7 2 2 2 2" xfId="34593"/>
    <cellStyle name="Input 2 2 7 2 2 3" xfId="20899"/>
    <cellStyle name="Input 2 2 7 2 2 3 2" xfId="42253"/>
    <cellStyle name="Input 2 2 7 2 3" xfId="9399"/>
    <cellStyle name="Input 2 2 7 2 3 2" xfId="30753"/>
    <cellStyle name="Input 2 2 7 2 4" xfId="17059"/>
    <cellStyle name="Input 2 2 7 2 4 2" xfId="38413"/>
    <cellStyle name="Input 2 2 7 2 5" xfId="25309"/>
    <cellStyle name="Input 2 2 7 3" xfId="2637"/>
    <cellStyle name="Input 2 2 7 3 2" xfId="6479"/>
    <cellStyle name="Input 2 2 7 3 2 2" xfId="14179"/>
    <cellStyle name="Input 2 2 7 3 2 2 2" xfId="35533"/>
    <cellStyle name="Input 2 2 7 3 2 3" xfId="21839"/>
    <cellStyle name="Input 2 2 7 3 2 3 2" xfId="43193"/>
    <cellStyle name="Input 2 2 7 3 3" xfId="10339"/>
    <cellStyle name="Input 2 2 7 3 3 2" xfId="31693"/>
    <cellStyle name="Input 2 2 7 3 4" xfId="17999"/>
    <cellStyle name="Input 2 2 7 3 4 2" xfId="39353"/>
    <cellStyle name="Input 2 2 7 3 5" xfId="26249"/>
    <cellStyle name="Input 2 2 7 4" xfId="3577"/>
    <cellStyle name="Input 2 2 7 4 2" xfId="7419"/>
    <cellStyle name="Input 2 2 7 4 2 2" xfId="15119"/>
    <cellStyle name="Input 2 2 7 4 2 2 2" xfId="36473"/>
    <cellStyle name="Input 2 2 7 4 2 3" xfId="22779"/>
    <cellStyle name="Input 2 2 7 4 2 3 2" xfId="44133"/>
    <cellStyle name="Input 2 2 7 4 3" xfId="11279"/>
    <cellStyle name="Input 2 2 7 4 3 2" xfId="32633"/>
    <cellStyle name="Input 2 2 7 4 4" xfId="18939"/>
    <cellStyle name="Input 2 2 7 4 4 2" xfId="40293"/>
    <cellStyle name="Input 2 2 7 4 5" xfId="27189"/>
    <cellStyle name="Input 2 2 7 5" xfId="4539"/>
    <cellStyle name="Input 2 2 7 5 2" xfId="12239"/>
    <cellStyle name="Input 2 2 7 5 2 2" xfId="33593"/>
    <cellStyle name="Input 2 2 7 5 3" xfId="19899"/>
    <cellStyle name="Input 2 2 7 5 3 2" xfId="41253"/>
    <cellStyle name="Input 2 2 7 6" xfId="8399"/>
    <cellStyle name="Input 2 2 7 6 2" xfId="29753"/>
    <cellStyle name="Input 2 2 7 7" xfId="16059"/>
    <cellStyle name="Input 2 2 7 7 2" xfId="37413"/>
    <cellStyle name="Input 2 2 7 8" xfId="24309"/>
    <cellStyle name="Input 2 2 8" xfId="1369"/>
    <cellStyle name="Input 2 2 8 2" xfId="5211"/>
    <cellStyle name="Input 2 2 8 2 2" xfId="12911"/>
    <cellStyle name="Input 2 2 8 2 2 2" xfId="34265"/>
    <cellStyle name="Input 2 2 8 2 3" xfId="20571"/>
    <cellStyle name="Input 2 2 8 2 3 2" xfId="41925"/>
    <cellStyle name="Input 2 2 8 3" xfId="9071"/>
    <cellStyle name="Input 2 2 8 3 2" xfId="30425"/>
    <cellStyle name="Input 2 2 8 4" xfId="16731"/>
    <cellStyle name="Input 2 2 8 4 2" xfId="38085"/>
    <cellStyle name="Input 2 2 8 5" xfId="24981"/>
    <cellStyle name="Input 2 2 9" xfId="1337"/>
    <cellStyle name="Input 2 2 9 2" xfId="5179"/>
    <cellStyle name="Input 2 2 9 2 2" xfId="12879"/>
    <cellStyle name="Input 2 2 9 2 2 2" xfId="34233"/>
    <cellStyle name="Input 2 2 9 2 3" xfId="20539"/>
    <cellStyle name="Input 2 2 9 2 3 2" xfId="41893"/>
    <cellStyle name="Input 2 2 9 3" xfId="9039"/>
    <cellStyle name="Input 2 2 9 3 2" xfId="30393"/>
    <cellStyle name="Input 2 2 9 4" xfId="16699"/>
    <cellStyle name="Input 2 2 9 4 2" xfId="38053"/>
    <cellStyle name="Input 2 2 9 5" xfId="24949"/>
    <cellStyle name="Input 2 3" xfId="350"/>
    <cellStyle name="Input 2 3 10" xfId="1355"/>
    <cellStyle name="Input 2 3 10 2" xfId="5197"/>
    <cellStyle name="Input 2 3 10 2 2" xfId="12897"/>
    <cellStyle name="Input 2 3 10 2 2 2" xfId="34251"/>
    <cellStyle name="Input 2 3 10 2 3" xfId="20557"/>
    <cellStyle name="Input 2 3 10 2 3 2" xfId="41911"/>
    <cellStyle name="Input 2 3 10 3" xfId="9057"/>
    <cellStyle name="Input 2 3 10 3 2" xfId="30411"/>
    <cellStyle name="Input 2 3 10 4" xfId="16717"/>
    <cellStyle name="Input 2 3 10 4 2" xfId="38071"/>
    <cellStyle name="Input 2 3 10 5" xfId="24967"/>
    <cellStyle name="Input 2 3 11" xfId="4217"/>
    <cellStyle name="Input 2 3 11 2" xfId="11917"/>
    <cellStyle name="Input 2 3 11 2 2" xfId="33271"/>
    <cellStyle name="Input 2 3 11 3" xfId="19577"/>
    <cellStyle name="Input 2 3 11 3 2" xfId="40931"/>
    <cellStyle name="Input 2 3 11 4" xfId="27827"/>
    <cellStyle name="Input 2 3 12" xfId="8077"/>
    <cellStyle name="Input 2 3 12 2" xfId="29431"/>
    <cellStyle name="Input 2 3 13" xfId="8056"/>
    <cellStyle name="Input 2 3 13 2" xfId="29410"/>
    <cellStyle name="Input 2 3 14" xfId="23987"/>
    <cellStyle name="Input 2 3 2" xfId="378"/>
    <cellStyle name="Input 2 3 2 10" xfId="4237"/>
    <cellStyle name="Input 2 3 2 10 2" xfId="11937"/>
    <cellStyle name="Input 2 3 2 10 2 2" xfId="33291"/>
    <cellStyle name="Input 2 3 2 10 3" xfId="19597"/>
    <cellStyle name="Input 2 3 2 10 3 2" xfId="40951"/>
    <cellStyle name="Input 2 3 2 10 4" xfId="27847"/>
    <cellStyle name="Input 2 3 2 11" xfId="8097"/>
    <cellStyle name="Input 2 3 2 11 2" xfId="29451"/>
    <cellStyle name="Input 2 3 2 12" xfId="15757"/>
    <cellStyle name="Input 2 3 2 12 2" xfId="37111"/>
    <cellStyle name="Input 2 3 2 13" xfId="24007"/>
    <cellStyle name="Input 2 3 2 2" xfId="423"/>
    <cellStyle name="Input 2 3 2 2 10" xfId="8137"/>
    <cellStyle name="Input 2 3 2 2 10 2" xfId="29491"/>
    <cellStyle name="Input 2 3 2 2 11" xfId="15797"/>
    <cellStyle name="Input 2 3 2 2 11 2" xfId="37151"/>
    <cellStyle name="Input 2 3 2 2 12" xfId="24047"/>
    <cellStyle name="Input 2 3 2 2 2" xfId="507"/>
    <cellStyle name="Input 2 3 2 2 2 10" xfId="15877"/>
    <cellStyle name="Input 2 3 2 2 2 10 2" xfId="37231"/>
    <cellStyle name="Input 2 3 2 2 2 11" xfId="24127"/>
    <cellStyle name="Input 2 3 2 2 2 2" xfId="675"/>
    <cellStyle name="Input 2 3 2 2 2 2 10" xfId="24287"/>
    <cellStyle name="Input 2 3 2 2 2 2 2" xfId="1015"/>
    <cellStyle name="Input 2 3 2 2 2 2 2 2" xfId="2015"/>
    <cellStyle name="Input 2 3 2 2 2 2 2 2 2" xfId="5857"/>
    <cellStyle name="Input 2 3 2 2 2 2 2 2 2 2" xfId="13557"/>
    <cellStyle name="Input 2 3 2 2 2 2 2 2 2 2 2" xfId="34911"/>
    <cellStyle name="Input 2 3 2 2 2 2 2 2 2 3" xfId="21217"/>
    <cellStyle name="Input 2 3 2 2 2 2 2 2 2 3 2" xfId="42571"/>
    <cellStyle name="Input 2 3 2 2 2 2 2 2 3" xfId="9717"/>
    <cellStyle name="Input 2 3 2 2 2 2 2 2 3 2" xfId="31071"/>
    <cellStyle name="Input 2 3 2 2 2 2 2 2 4" xfId="17377"/>
    <cellStyle name="Input 2 3 2 2 2 2 2 2 4 2" xfId="38731"/>
    <cellStyle name="Input 2 3 2 2 2 2 2 2 5" xfId="25627"/>
    <cellStyle name="Input 2 3 2 2 2 2 2 3" xfId="2955"/>
    <cellStyle name="Input 2 3 2 2 2 2 2 3 2" xfId="6797"/>
    <cellStyle name="Input 2 3 2 2 2 2 2 3 2 2" xfId="14497"/>
    <cellStyle name="Input 2 3 2 2 2 2 2 3 2 2 2" xfId="35851"/>
    <cellStyle name="Input 2 3 2 2 2 2 2 3 2 3" xfId="22157"/>
    <cellStyle name="Input 2 3 2 2 2 2 2 3 2 3 2" xfId="43511"/>
    <cellStyle name="Input 2 3 2 2 2 2 2 3 3" xfId="10657"/>
    <cellStyle name="Input 2 3 2 2 2 2 2 3 3 2" xfId="32011"/>
    <cellStyle name="Input 2 3 2 2 2 2 2 3 4" xfId="18317"/>
    <cellStyle name="Input 2 3 2 2 2 2 2 3 4 2" xfId="39671"/>
    <cellStyle name="Input 2 3 2 2 2 2 2 3 5" xfId="26567"/>
    <cellStyle name="Input 2 3 2 2 2 2 2 4" xfId="3895"/>
    <cellStyle name="Input 2 3 2 2 2 2 2 4 2" xfId="7737"/>
    <cellStyle name="Input 2 3 2 2 2 2 2 4 2 2" xfId="15437"/>
    <cellStyle name="Input 2 3 2 2 2 2 2 4 2 2 2" xfId="36791"/>
    <cellStyle name="Input 2 3 2 2 2 2 2 4 2 3" xfId="23097"/>
    <cellStyle name="Input 2 3 2 2 2 2 2 4 2 3 2" xfId="44451"/>
    <cellStyle name="Input 2 3 2 2 2 2 2 4 3" xfId="11597"/>
    <cellStyle name="Input 2 3 2 2 2 2 2 4 3 2" xfId="32951"/>
    <cellStyle name="Input 2 3 2 2 2 2 2 4 4" xfId="19257"/>
    <cellStyle name="Input 2 3 2 2 2 2 2 4 4 2" xfId="40611"/>
    <cellStyle name="Input 2 3 2 2 2 2 2 4 5" xfId="27507"/>
    <cellStyle name="Input 2 3 2 2 2 2 2 5" xfId="4857"/>
    <cellStyle name="Input 2 3 2 2 2 2 2 5 2" xfId="12557"/>
    <cellStyle name="Input 2 3 2 2 2 2 2 5 2 2" xfId="33911"/>
    <cellStyle name="Input 2 3 2 2 2 2 2 5 3" xfId="20217"/>
    <cellStyle name="Input 2 3 2 2 2 2 2 5 3 2" xfId="41571"/>
    <cellStyle name="Input 2 3 2 2 2 2 2 6" xfId="8717"/>
    <cellStyle name="Input 2 3 2 2 2 2 2 6 2" xfId="30071"/>
    <cellStyle name="Input 2 3 2 2 2 2 2 7" xfId="16377"/>
    <cellStyle name="Input 2 3 2 2 2 2 2 7 2" xfId="37731"/>
    <cellStyle name="Input 2 3 2 2 2 2 2 8" xfId="24627"/>
    <cellStyle name="Input 2 3 2 2 2 2 3" xfId="1315"/>
    <cellStyle name="Input 2 3 2 2 2 2 3 2" xfId="2315"/>
    <cellStyle name="Input 2 3 2 2 2 2 3 2 2" xfId="6157"/>
    <cellStyle name="Input 2 3 2 2 2 2 3 2 2 2" xfId="13857"/>
    <cellStyle name="Input 2 3 2 2 2 2 3 2 2 2 2" xfId="35211"/>
    <cellStyle name="Input 2 3 2 2 2 2 3 2 2 3" xfId="21517"/>
    <cellStyle name="Input 2 3 2 2 2 2 3 2 2 3 2" xfId="42871"/>
    <cellStyle name="Input 2 3 2 2 2 2 3 2 3" xfId="10017"/>
    <cellStyle name="Input 2 3 2 2 2 2 3 2 3 2" xfId="31371"/>
    <cellStyle name="Input 2 3 2 2 2 2 3 2 4" xfId="17677"/>
    <cellStyle name="Input 2 3 2 2 2 2 3 2 4 2" xfId="39031"/>
    <cellStyle name="Input 2 3 2 2 2 2 3 2 5" xfId="25927"/>
    <cellStyle name="Input 2 3 2 2 2 2 3 3" xfId="3255"/>
    <cellStyle name="Input 2 3 2 2 2 2 3 3 2" xfId="7097"/>
    <cellStyle name="Input 2 3 2 2 2 2 3 3 2 2" xfId="14797"/>
    <cellStyle name="Input 2 3 2 2 2 2 3 3 2 2 2" xfId="36151"/>
    <cellStyle name="Input 2 3 2 2 2 2 3 3 2 3" xfId="22457"/>
    <cellStyle name="Input 2 3 2 2 2 2 3 3 2 3 2" xfId="43811"/>
    <cellStyle name="Input 2 3 2 2 2 2 3 3 3" xfId="10957"/>
    <cellStyle name="Input 2 3 2 2 2 2 3 3 3 2" xfId="32311"/>
    <cellStyle name="Input 2 3 2 2 2 2 3 3 4" xfId="18617"/>
    <cellStyle name="Input 2 3 2 2 2 2 3 3 4 2" xfId="39971"/>
    <cellStyle name="Input 2 3 2 2 2 2 3 3 5" xfId="26867"/>
    <cellStyle name="Input 2 3 2 2 2 2 3 4" xfId="4195"/>
    <cellStyle name="Input 2 3 2 2 2 2 3 4 2" xfId="8037"/>
    <cellStyle name="Input 2 3 2 2 2 2 3 4 2 2" xfId="15737"/>
    <cellStyle name="Input 2 3 2 2 2 2 3 4 2 2 2" xfId="37091"/>
    <cellStyle name="Input 2 3 2 2 2 2 3 4 2 3" xfId="23397"/>
    <cellStyle name="Input 2 3 2 2 2 2 3 4 2 3 2" xfId="44751"/>
    <cellStyle name="Input 2 3 2 2 2 2 3 4 3" xfId="11897"/>
    <cellStyle name="Input 2 3 2 2 2 2 3 4 3 2" xfId="33251"/>
    <cellStyle name="Input 2 3 2 2 2 2 3 4 4" xfId="19557"/>
    <cellStyle name="Input 2 3 2 2 2 2 3 4 4 2" xfId="40911"/>
    <cellStyle name="Input 2 3 2 2 2 2 3 4 5" xfId="27807"/>
    <cellStyle name="Input 2 3 2 2 2 2 3 5" xfId="5157"/>
    <cellStyle name="Input 2 3 2 2 2 2 3 5 2" xfId="12857"/>
    <cellStyle name="Input 2 3 2 2 2 2 3 5 2 2" xfId="34211"/>
    <cellStyle name="Input 2 3 2 2 2 2 3 5 3" xfId="20517"/>
    <cellStyle name="Input 2 3 2 2 2 2 3 5 3 2" xfId="41871"/>
    <cellStyle name="Input 2 3 2 2 2 2 3 6" xfId="9017"/>
    <cellStyle name="Input 2 3 2 2 2 2 3 6 2" xfId="30371"/>
    <cellStyle name="Input 2 3 2 2 2 2 3 7" xfId="16677"/>
    <cellStyle name="Input 2 3 2 2 2 2 3 7 2" xfId="38031"/>
    <cellStyle name="Input 2 3 2 2 2 2 3 8" xfId="24927"/>
    <cellStyle name="Input 2 3 2 2 2 2 4" xfId="1675"/>
    <cellStyle name="Input 2 3 2 2 2 2 4 2" xfId="5517"/>
    <cellStyle name="Input 2 3 2 2 2 2 4 2 2" xfId="13217"/>
    <cellStyle name="Input 2 3 2 2 2 2 4 2 2 2" xfId="34571"/>
    <cellStyle name="Input 2 3 2 2 2 2 4 2 3" xfId="20877"/>
    <cellStyle name="Input 2 3 2 2 2 2 4 2 3 2" xfId="42231"/>
    <cellStyle name="Input 2 3 2 2 2 2 4 3" xfId="9377"/>
    <cellStyle name="Input 2 3 2 2 2 2 4 3 2" xfId="30731"/>
    <cellStyle name="Input 2 3 2 2 2 2 4 4" xfId="17037"/>
    <cellStyle name="Input 2 3 2 2 2 2 4 4 2" xfId="38391"/>
    <cellStyle name="Input 2 3 2 2 2 2 4 5" xfId="25287"/>
    <cellStyle name="Input 2 3 2 2 2 2 5" xfId="2615"/>
    <cellStyle name="Input 2 3 2 2 2 2 5 2" xfId="6457"/>
    <cellStyle name="Input 2 3 2 2 2 2 5 2 2" xfId="14157"/>
    <cellStyle name="Input 2 3 2 2 2 2 5 2 2 2" xfId="35511"/>
    <cellStyle name="Input 2 3 2 2 2 2 5 2 3" xfId="21817"/>
    <cellStyle name="Input 2 3 2 2 2 2 5 2 3 2" xfId="43171"/>
    <cellStyle name="Input 2 3 2 2 2 2 5 3" xfId="10317"/>
    <cellStyle name="Input 2 3 2 2 2 2 5 3 2" xfId="31671"/>
    <cellStyle name="Input 2 3 2 2 2 2 5 4" xfId="17977"/>
    <cellStyle name="Input 2 3 2 2 2 2 5 4 2" xfId="39331"/>
    <cellStyle name="Input 2 3 2 2 2 2 5 5" xfId="26227"/>
    <cellStyle name="Input 2 3 2 2 2 2 6" xfId="3555"/>
    <cellStyle name="Input 2 3 2 2 2 2 6 2" xfId="7397"/>
    <cellStyle name="Input 2 3 2 2 2 2 6 2 2" xfId="15097"/>
    <cellStyle name="Input 2 3 2 2 2 2 6 2 2 2" xfId="36451"/>
    <cellStyle name="Input 2 3 2 2 2 2 6 2 3" xfId="22757"/>
    <cellStyle name="Input 2 3 2 2 2 2 6 2 3 2" xfId="44111"/>
    <cellStyle name="Input 2 3 2 2 2 2 6 3" xfId="11257"/>
    <cellStyle name="Input 2 3 2 2 2 2 6 3 2" xfId="32611"/>
    <cellStyle name="Input 2 3 2 2 2 2 6 4" xfId="18917"/>
    <cellStyle name="Input 2 3 2 2 2 2 6 4 2" xfId="40271"/>
    <cellStyle name="Input 2 3 2 2 2 2 6 5" xfId="27167"/>
    <cellStyle name="Input 2 3 2 2 2 2 7" xfId="4517"/>
    <cellStyle name="Input 2 3 2 2 2 2 7 2" xfId="12217"/>
    <cellStyle name="Input 2 3 2 2 2 2 7 2 2" xfId="33571"/>
    <cellStyle name="Input 2 3 2 2 2 2 7 3" xfId="19877"/>
    <cellStyle name="Input 2 3 2 2 2 2 7 3 2" xfId="41231"/>
    <cellStyle name="Input 2 3 2 2 2 2 8" xfId="8377"/>
    <cellStyle name="Input 2 3 2 2 2 2 8 2" xfId="29731"/>
    <cellStyle name="Input 2 3 2 2 2 2 9" xfId="16037"/>
    <cellStyle name="Input 2 3 2 2 2 2 9 2" xfId="37391"/>
    <cellStyle name="Input 2 3 2 2 2 3" xfId="855"/>
    <cellStyle name="Input 2 3 2 2 2 3 2" xfId="1855"/>
    <cellStyle name="Input 2 3 2 2 2 3 2 2" xfId="5697"/>
    <cellStyle name="Input 2 3 2 2 2 3 2 2 2" xfId="13397"/>
    <cellStyle name="Input 2 3 2 2 2 3 2 2 2 2" xfId="34751"/>
    <cellStyle name="Input 2 3 2 2 2 3 2 2 3" xfId="21057"/>
    <cellStyle name="Input 2 3 2 2 2 3 2 2 3 2" xfId="42411"/>
    <cellStyle name="Input 2 3 2 2 2 3 2 3" xfId="9557"/>
    <cellStyle name="Input 2 3 2 2 2 3 2 3 2" xfId="30911"/>
    <cellStyle name="Input 2 3 2 2 2 3 2 4" xfId="17217"/>
    <cellStyle name="Input 2 3 2 2 2 3 2 4 2" xfId="38571"/>
    <cellStyle name="Input 2 3 2 2 2 3 2 5" xfId="25467"/>
    <cellStyle name="Input 2 3 2 2 2 3 3" xfId="2795"/>
    <cellStyle name="Input 2 3 2 2 2 3 3 2" xfId="6637"/>
    <cellStyle name="Input 2 3 2 2 2 3 3 2 2" xfId="14337"/>
    <cellStyle name="Input 2 3 2 2 2 3 3 2 2 2" xfId="35691"/>
    <cellStyle name="Input 2 3 2 2 2 3 3 2 3" xfId="21997"/>
    <cellStyle name="Input 2 3 2 2 2 3 3 2 3 2" xfId="43351"/>
    <cellStyle name="Input 2 3 2 2 2 3 3 3" xfId="10497"/>
    <cellStyle name="Input 2 3 2 2 2 3 3 3 2" xfId="31851"/>
    <cellStyle name="Input 2 3 2 2 2 3 3 4" xfId="18157"/>
    <cellStyle name="Input 2 3 2 2 2 3 3 4 2" xfId="39511"/>
    <cellStyle name="Input 2 3 2 2 2 3 3 5" xfId="26407"/>
    <cellStyle name="Input 2 3 2 2 2 3 4" xfId="3735"/>
    <cellStyle name="Input 2 3 2 2 2 3 4 2" xfId="7577"/>
    <cellStyle name="Input 2 3 2 2 2 3 4 2 2" xfId="15277"/>
    <cellStyle name="Input 2 3 2 2 2 3 4 2 2 2" xfId="36631"/>
    <cellStyle name="Input 2 3 2 2 2 3 4 2 3" xfId="22937"/>
    <cellStyle name="Input 2 3 2 2 2 3 4 2 3 2" xfId="44291"/>
    <cellStyle name="Input 2 3 2 2 2 3 4 3" xfId="11437"/>
    <cellStyle name="Input 2 3 2 2 2 3 4 3 2" xfId="32791"/>
    <cellStyle name="Input 2 3 2 2 2 3 4 4" xfId="19097"/>
    <cellStyle name="Input 2 3 2 2 2 3 4 4 2" xfId="40451"/>
    <cellStyle name="Input 2 3 2 2 2 3 4 5" xfId="27347"/>
    <cellStyle name="Input 2 3 2 2 2 3 5" xfId="4697"/>
    <cellStyle name="Input 2 3 2 2 2 3 5 2" xfId="12397"/>
    <cellStyle name="Input 2 3 2 2 2 3 5 2 2" xfId="33751"/>
    <cellStyle name="Input 2 3 2 2 2 3 5 3" xfId="20057"/>
    <cellStyle name="Input 2 3 2 2 2 3 5 3 2" xfId="41411"/>
    <cellStyle name="Input 2 3 2 2 2 3 6" xfId="8557"/>
    <cellStyle name="Input 2 3 2 2 2 3 6 2" xfId="29911"/>
    <cellStyle name="Input 2 3 2 2 2 3 7" xfId="16217"/>
    <cellStyle name="Input 2 3 2 2 2 3 7 2" xfId="37571"/>
    <cellStyle name="Input 2 3 2 2 2 3 8" xfId="24467"/>
    <cellStyle name="Input 2 3 2 2 2 4" xfId="1155"/>
    <cellStyle name="Input 2 3 2 2 2 4 2" xfId="2155"/>
    <cellStyle name="Input 2 3 2 2 2 4 2 2" xfId="5997"/>
    <cellStyle name="Input 2 3 2 2 2 4 2 2 2" xfId="13697"/>
    <cellStyle name="Input 2 3 2 2 2 4 2 2 2 2" xfId="35051"/>
    <cellStyle name="Input 2 3 2 2 2 4 2 2 3" xfId="21357"/>
    <cellStyle name="Input 2 3 2 2 2 4 2 2 3 2" xfId="42711"/>
    <cellStyle name="Input 2 3 2 2 2 4 2 3" xfId="9857"/>
    <cellStyle name="Input 2 3 2 2 2 4 2 3 2" xfId="31211"/>
    <cellStyle name="Input 2 3 2 2 2 4 2 4" xfId="17517"/>
    <cellStyle name="Input 2 3 2 2 2 4 2 4 2" xfId="38871"/>
    <cellStyle name="Input 2 3 2 2 2 4 2 5" xfId="25767"/>
    <cellStyle name="Input 2 3 2 2 2 4 3" xfId="3095"/>
    <cellStyle name="Input 2 3 2 2 2 4 3 2" xfId="6937"/>
    <cellStyle name="Input 2 3 2 2 2 4 3 2 2" xfId="14637"/>
    <cellStyle name="Input 2 3 2 2 2 4 3 2 2 2" xfId="35991"/>
    <cellStyle name="Input 2 3 2 2 2 4 3 2 3" xfId="22297"/>
    <cellStyle name="Input 2 3 2 2 2 4 3 2 3 2" xfId="43651"/>
    <cellStyle name="Input 2 3 2 2 2 4 3 3" xfId="10797"/>
    <cellStyle name="Input 2 3 2 2 2 4 3 3 2" xfId="32151"/>
    <cellStyle name="Input 2 3 2 2 2 4 3 4" xfId="18457"/>
    <cellStyle name="Input 2 3 2 2 2 4 3 4 2" xfId="39811"/>
    <cellStyle name="Input 2 3 2 2 2 4 3 5" xfId="26707"/>
    <cellStyle name="Input 2 3 2 2 2 4 4" xfId="4035"/>
    <cellStyle name="Input 2 3 2 2 2 4 4 2" xfId="7877"/>
    <cellStyle name="Input 2 3 2 2 2 4 4 2 2" xfId="15577"/>
    <cellStyle name="Input 2 3 2 2 2 4 4 2 2 2" xfId="36931"/>
    <cellStyle name="Input 2 3 2 2 2 4 4 2 3" xfId="23237"/>
    <cellStyle name="Input 2 3 2 2 2 4 4 2 3 2" xfId="44591"/>
    <cellStyle name="Input 2 3 2 2 2 4 4 3" xfId="11737"/>
    <cellStyle name="Input 2 3 2 2 2 4 4 3 2" xfId="33091"/>
    <cellStyle name="Input 2 3 2 2 2 4 4 4" xfId="19397"/>
    <cellStyle name="Input 2 3 2 2 2 4 4 4 2" xfId="40751"/>
    <cellStyle name="Input 2 3 2 2 2 4 4 5" xfId="27647"/>
    <cellStyle name="Input 2 3 2 2 2 4 5" xfId="4997"/>
    <cellStyle name="Input 2 3 2 2 2 4 5 2" xfId="12697"/>
    <cellStyle name="Input 2 3 2 2 2 4 5 2 2" xfId="34051"/>
    <cellStyle name="Input 2 3 2 2 2 4 5 3" xfId="20357"/>
    <cellStyle name="Input 2 3 2 2 2 4 5 3 2" xfId="41711"/>
    <cellStyle name="Input 2 3 2 2 2 4 6" xfId="8857"/>
    <cellStyle name="Input 2 3 2 2 2 4 6 2" xfId="30211"/>
    <cellStyle name="Input 2 3 2 2 2 4 7" xfId="16517"/>
    <cellStyle name="Input 2 3 2 2 2 4 7 2" xfId="37871"/>
    <cellStyle name="Input 2 3 2 2 2 4 8" xfId="24767"/>
    <cellStyle name="Input 2 3 2 2 2 5" xfId="1515"/>
    <cellStyle name="Input 2 3 2 2 2 5 2" xfId="5357"/>
    <cellStyle name="Input 2 3 2 2 2 5 2 2" xfId="13057"/>
    <cellStyle name="Input 2 3 2 2 2 5 2 2 2" xfId="34411"/>
    <cellStyle name="Input 2 3 2 2 2 5 2 3" xfId="20717"/>
    <cellStyle name="Input 2 3 2 2 2 5 2 3 2" xfId="42071"/>
    <cellStyle name="Input 2 3 2 2 2 5 3" xfId="9217"/>
    <cellStyle name="Input 2 3 2 2 2 5 3 2" xfId="30571"/>
    <cellStyle name="Input 2 3 2 2 2 5 4" xfId="16877"/>
    <cellStyle name="Input 2 3 2 2 2 5 4 2" xfId="38231"/>
    <cellStyle name="Input 2 3 2 2 2 5 5" xfId="25127"/>
    <cellStyle name="Input 2 3 2 2 2 6" xfId="2455"/>
    <cellStyle name="Input 2 3 2 2 2 6 2" xfId="6297"/>
    <cellStyle name="Input 2 3 2 2 2 6 2 2" xfId="13997"/>
    <cellStyle name="Input 2 3 2 2 2 6 2 2 2" xfId="35351"/>
    <cellStyle name="Input 2 3 2 2 2 6 2 3" xfId="21657"/>
    <cellStyle name="Input 2 3 2 2 2 6 2 3 2" xfId="43011"/>
    <cellStyle name="Input 2 3 2 2 2 6 3" xfId="10157"/>
    <cellStyle name="Input 2 3 2 2 2 6 3 2" xfId="31511"/>
    <cellStyle name="Input 2 3 2 2 2 6 4" xfId="17817"/>
    <cellStyle name="Input 2 3 2 2 2 6 4 2" xfId="39171"/>
    <cellStyle name="Input 2 3 2 2 2 6 5" xfId="26067"/>
    <cellStyle name="Input 2 3 2 2 2 7" xfId="3395"/>
    <cellStyle name="Input 2 3 2 2 2 7 2" xfId="7237"/>
    <cellStyle name="Input 2 3 2 2 2 7 2 2" xfId="14937"/>
    <cellStyle name="Input 2 3 2 2 2 7 2 2 2" xfId="36291"/>
    <cellStyle name="Input 2 3 2 2 2 7 2 3" xfId="22597"/>
    <cellStyle name="Input 2 3 2 2 2 7 2 3 2" xfId="43951"/>
    <cellStyle name="Input 2 3 2 2 2 7 3" xfId="11097"/>
    <cellStyle name="Input 2 3 2 2 2 7 3 2" xfId="32451"/>
    <cellStyle name="Input 2 3 2 2 2 7 4" xfId="18757"/>
    <cellStyle name="Input 2 3 2 2 2 7 4 2" xfId="40111"/>
    <cellStyle name="Input 2 3 2 2 2 7 5" xfId="27007"/>
    <cellStyle name="Input 2 3 2 2 2 8" xfId="4357"/>
    <cellStyle name="Input 2 3 2 2 2 8 2" xfId="12057"/>
    <cellStyle name="Input 2 3 2 2 2 8 2 2" xfId="33411"/>
    <cellStyle name="Input 2 3 2 2 2 8 3" xfId="19717"/>
    <cellStyle name="Input 2 3 2 2 2 8 3 2" xfId="41071"/>
    <cellStyle name="Input 2 3 2 2 2 9" xfId="8217"/>
    <cellStyle name="Input 2 3 2 2 2 9 2" xfId="29571"/>
    <cellStyle name="Input 2 3 2 2 3" xfId="591"/>
    <cellStyle name="Input 2 3 2 2 3 10" xfId="24207"/>
    <cellStyle name="Input 2 3 2 2 3 2" xfId="935"/>
    <cellStyle name="Input 2 3 2 2 3 2 2" xfId="1935"/>
    <cellStyle name="Input 2 3 2 2 3 2 2 2" xfId="5777"/>
    <cellStyle name="Input 2 3 2 2 3 2 2 2 2" xfId="13477"/>
    <cellStyle name="Input 2 3 2 2 3 2 2 2 2 2" xfId="34831"/>
    <cellStyle name="Input 2 3 2 2 3 2 2 2 3" xfId="21137"/>
    <cellStyle name="Input 2 3 2 2 3 2 2 2 3 2" xfId="42491"/>
    <cellStyle name="Input 2 3 2 2 3 2 2 3" xfId="9637"/>
    <cellStyle name="Input 2 3 2 2 3 2 2 3 2" xfId="30991"/>
    <cellStyle name="Input 2 3 2 2 3 2 2 4" xfId="17297"/>
    <cellStyle name="Input 2 3 2 2 3 2 2 4 2" xfId="38651"/>
    <cellStyle name="Input 2 3 2 2 3 2 2 5" xfId="25547"/>
    <cellStyle name="Input 2 3 2 2 3 2 3" xfId="2875"/>
    <cellStyle name="Input 2 3 2 2 3 2 3 2" xfId="6717"/>
    <cellStyle name="Input 2 3 2 2 3 2 3 2 2" xfId="14417"/>
    <cellStyle name="Input 2 3 2 2 3 2 3 2 2 2" xfId="35771"/>
    <cellStyle name="Input 2 3 2 2 3 2 3 2 3" xfId="22077"/>
    <cellStyle name="Input 2 3 2 2 3 2 3 2 3 2" xfId="43431"/>
    <cellStyle name="Input 2 3 2 2 3 2 3 3" xfId="10577"/>
    <cellStyle name="Input 2 3 2 2 3 2 3 3 2" xfId="31931"/>
    <cellStyle name="Input 2 3 2 2 3 2 3 4" xfId="18237"/>
    <cellStyle name="Input 2 3 2 2 3 2 3 4 2" xfId="39591"/>
    <cellStyle name="Input 2 3 2 2 3 2 3 5" xfId="26487"/>
    <cellStyle name="Input 2 3 2 2 3 2 4" xfId="3815"/>
    <cellStyle name="Input 2 3 2 2 3 2 4 2" xfId="7657"/>
    <cellStyle name="Input 2 3 2 2 3 2 4 2 2" xfId="15357"/>
    <cellStyle name="Input 2 3 2 2 3 2 4 2 2 2" xfId="36711"/>
    <cellStyle name="Input 2 3 2 2 3 2 4 2 3" xfId="23017"/>
    <cellStyle name="Input 2 3 2 2 3 2 4 2 3 2" xfId="44371"/>
    <cellStyle name="Input 2 3 2 2 3 2 4 3" xfId="11517"/>
    <cellStyle name="Input 2 3 2 2 3 2 4 3 2" xfId="32871"/>
    <cellStyle name="Input 2 3 2 2 3 2 4 4" xfId="19177"/>
    <cellStyle name="Input 2 3 2 2 3 2 4 4 2" xfId="40531"/>
    <cellStyle name="Input 2 3 2 2 3 2 4 5" xfId="27427"/>
    <cellStyle name="Input 2 3 2 2 3 2 5" xfId="4777"/>
    <cellStyle name="Input 2 3 2 2 3 2 5 2" xfId="12477"/>
    <cellStyle name="Input 2 3 2 2 3 2 5 2 2" xfId="33831"/>
    <cellStyle name="Input 2 3 2 2 3 2 5 3" xfId="20137"/>
    <cellStyle name="Input 2 3 2 2 3 2 5 3 2" xfId="41491"/>
    <cellStyle name="Input 2 3 2 2 3 2 6" xfId="8637"/>
    <cellStyle name="Input 2 3 2 2 3 2 6 2" xfId="29991"/>
    <cellStyle name="Input 2 3 2 2 3 2 7" xfId="16297"/>
    <cellStyle name="Input 2 3 2 2 3 2 7 2" xfId="37651"/>
    <cellStyle name="Input 2 3 2 2 3 2 8" xfId="24547"/>
    <cellStyle name="Input 2 3 2 2 3 3" xfId="1235"/>
    <cellStyle name="Input 2 3 2 2 3 3 2" xfId="2235"/>
    <cellStyle name="Input 2 3 2 2 3 3 2 2" xfId="6077"/>
    <cellStyle name="Input 2 3 2 2 3 3 2 2 2" xfId="13777"/>
    <cellStyle name="Input 2 3 2 2 3 3 2 2 2 2" xfId="35131"/>
    <cellStyle name="Input 2 3 2 2 3 3 2 2 3" xfId="21437"/>
    <cellStyle name="Input 2 3 2 2 3 3 2 2 3 2" xfId="42791"/>
    <cellStyle name="Input 2 3 2 2 3 3 2 3" xfId="9937"/>
    <cellStyle name="Input 2 3 2 2 3 3 2 3 2" xfId="31291"/>
    <cellStyle name="Input 2 3 2 2 3 3 2 4" xfId="17597"/>
    <cellStyle name="Input 2 3 2 2 3 3 2 4 2" xfId="38951"/>
    <cellStyle name="Input 2 3 2 2 3 3 2 5" xfId="25847"/>
    <cellStyle name="Input 2 3 2 2 3 3 3" xfId="3175"/>
    <cellStyle name="Input 2 3 2 2 3 3 3 2" xfId="7017"/>
    <cellStyle name="Input 2 3 2 2 3 3 3 2 2" xfId="14717"/>
    <cellStyle name="Input 2 3 2 2 3 3 3 2 2 2" xfId="36071"/>
    <cellStyle name="Input 2 3 2 2 3 3 3 2 3" xfId="22377"/>
    <cellStyle name="Input 2 3 2 2 3 3 3 2 3 2" xfId="43731"/>
    <cellStyle name="Input 2 3 2 2 3 3 3 3" xfId="10877"/>
    <cellStyle name="Input 2 3 2 2 3 3 3 3 2" xfId="32231"/>
    <cellStyle name="Input 2 3 2 2 3 3 3 4" xfId="18537"/>
    <cellStyle name="Input 2 3 2 2 3 3 3 4 2" xfId="39891"/>
    <cellStyle name="Input 2 3 2 2 3 3 3 5" xfId="26787"/>
    <cellStyle name="Input 2 3 2 2 3 3 4" xfId="4115"/>
    <cellStyle name="Input 2 3 2 2 3 3 4 2" xfId="7957"/>
    <cellStyle name="Input 2 3 2 2 3 3 4 2 2" xfId="15657"/>
    <cellStyle name="Input 2 3 2 2 3 3 4 2 2 2" xfId="37011"/>
    <cellStyle name="Input 2 3 2 2 3 3 4 2 3" xfId="23317"/>
    <cellStyle name="Input 2 3 2 2 3 3 4 2 3 2" xfId="44671"/>
    <cellStyle name="Input 2 3 2 2 3 3 4 3" xfId="11817"/>
    <cellStyle name="Input 2 3 2 2 3 3 4 3 2" xfId="33171"/>
    <cellStyle name="Input 2 3 2 2 3 3 4 4" xfId="19477"/>
    <cellStyle name="Input 2 3 2 2 3 3 4 4 2" xfId="40831"/>
    <cellStyle name="Input 2 3 2 2 3 3 4 5" xfId="27727"/>
    <cellStyle name="Input 2 3 2 2 3 3 5" xfId="5077"/>
    <cellStyle name="Input 2 3 2 2 3 3 5 2" xfId="12777"/>
    <cellStyle name="Input 2 3 2 2 3 3 5 2 2" xfId="34131"/>
    <cellStyle name="Input 2 3 2 2 3 3 5 3" xfId="20437"/>
    <cellStyle name="Input 2 3 2 2 3 3 5 3 2" xfId="41791"/>
    <cellStyle name="Input 2 3 2 2 3 3 6" xfId="8937"/>
    <cellStyle name="Input 2 3 2 2 3 3 6 2" xfId="30291"/>
    <cellStyle name="Input 2 3 2 2 3 3 7" xfId="16597"/>
    <cellStyle name="Input 2 3 2 2 3 3 7 2" xfId="37951"/>
    <cellStyle name="Input 2 3 2 2 3 3 8" xfId="24847"/>
    <cellStyle name="Input 2 3 2 2 3 4" xfId="1595"/>
    <cellStyle name="Input 2 3 2 2 3 4 2" xfId="5437"/>
    <cellStyle name="Input 2 3 2 2 3 4 2 2" xfId="13137"/>
    <cellStyle name="Input 2 3 2 2 3 4 2 2 2" xfId="34491"/>
    <cellStyle name="Input 2 3 2 2 3 4 2 3" xfId="20797"/>
    <cellStyle name="Input 2 3 2 2 3 4 2 3 2" xfId="42151"/>
    <cellStyle name="Input 2 3 2 2 3 4 3" xfId="9297"/>
    <cellStyle name="Input 2 3 2 2 3 4 3 2" xfId="30651"/>
    <cellStyle name="Input 2 3 2 2 3 4 4" xfId="16957"/>
    <cellStyle name="Input 2 3 2 2 3 4 4 2" xfId="38311"/>
    <cellStyle name="Input 2 3 2 2 3 4 5" xfId="25207"/>
    <cellStyle name="Input 2 3 2 2 3 5" xfId="2535"/>
    <cellStyle name="Input 2 3 2 2 3 5 2" xfId="6377"/>
    <cellStyle name="Input 2 3 2 2 3 5 2 2" xfId="14077"/>
    <cellStyle name="Input 2 3 2 2 3 5 2 2 2" xfId="35431"/>
    <cellStyle name="Input 2 3 2 2 3 5 2 3" xfId="21737"/>
    <cellStyle name="Input 2 3 2 2 3 5 2 3 2" xfId="43091"/>
    <cellStyle name="Input 2 3 2 2 3 5 3" xfId="10237"/>
    <cellStyle name="Input 2 3 2 2 3 5 3 2" xfId="31591"/>
    <cellStyle name="Input 2 3 2 2 3 5 4" xfId="17897"/>
    <cellStyle name="Input 2 3 2 2 3 5 4 2" xfId="39251"/>
    <cellStyle name="Input 2 3 2 2 3 5 5" xfId="26147"/>
    <cellStyle name="Input 2 3 2 2 3 6" xfId="3475"/>
    <cellStyle name="Input 2 3 2 2 3 6 2" xfId="7317"/>
    <cellStyle name="Input 2 3 2 2 3 6 2 2" xfId="15017"/>
    <cellStyle name="Input 2 3 2 2 3 6 2 2 2" xfId="36371"/>
    <cellStyle name="Input 2 3 2 2 3 6 2 3" xfId="22677"/>
    <cellStyle name="Input 2 3 2 2 3 6 2 3 2" xfId="44031"/>
    <cellStyle name="Input 2 3 2 2 3 6 3" xfId="11177"/>
    <cellStyle name="Input 2 3 2 2 3 6 3 2" xfId="32531"/>
    <cellStyle name="Input 2 3 2 2 3 6 4" xfId="18837"/>
    <cellStyle name="Input 2 3 2 2 3 6 4 2" xfId="40191"/>
    <cellStyle name="Input 2 3 2 2 3 6 5" xfId="27087"/>
    <cellStyle name="Input 2 3 2 2 3 7" xfId="4437"/>
    <cellStyle name="Input 2 3 2 2 3 7 2" xfId="12137"/>
    <cellStyle name="Input 2 3 2 2 3 7 2 2" xfId="33491"/>
    <cellStyle name="Input 2 3 2 2 3 7 3" xfId="19797"/>
    <cellStyle name="Input 2 3 2 2 3 7 3 2" xfId="41151"/>
    <cellStyle name="Input 2 3 2 2 3 8" xfId="8297"/>
    <cellStyle name="Input 2 3 2 2 3 8 2" xfId="29651"/>
    <cellStyle name="Input 2 3 2 2 3 9" xfId="15957"/>
    <cellStyle name="Input 2 3 2 2 3 9 2" xfId="37311"/>
    <cellStyle name="Input 2 3 2 2 4" xfId="775"/>
    <cellStyle name="Input 2 3 2 2 4 2" xfId="1775"/>
    <cellStyle name="Input 2 3 2 2 4 2 2" xfId="5617"/>
    <cellStyle name="Input 2 3 2 2 4 2 2 2" xfId="13317"/>
    <cellStyle name="Input 2 3 2 2 4 2 2 2 2" xfId="34671"/>
    <cellStyle name="Input 2 3 2 2 4 2 2 3" xfId="20977"/>
    <cellStyle name="Input 2 3 2 2 4 2 2 3 2" xfId="42331"/>
    <cellStyle name="Input 2 3 2 2 4 2 3" xfId="9477"/>
    <cellStyle name="Input 2 3 2 2 4 2 3 2" xfId="30831"/>
    <cellStyle name="Input 2 3 2 2 4 2 4" xfId="17137"/>
    <cellStyle name="Input 2 3 2 2 4 2 4 2" xfId="38491"/>
    <cellStyle name="Input 2 3 2 2 4 2 5" xfId="25387"/>
    <cellStyle name="Input 2 3 2 2 4 3" xfId="2715"/>
    <cellStyle name="Input 2 3 2 2 4 3 2" xfId="6557"/>
    <cellStyle name="Input 2 3 2 2 4 3 2 2" xfId="14257"/>
    <cellStyle name="Input 2 3 2 2 4 3 2 2 2" xfId="35611"/>
    <cellStyle name="Input 2 3 2 2 4 3 2 3" xfId="21917"/>
    <cellStyle name="Input 2 3 2 2 4 3 2 3 2" xfId="43271"/>
    <cellStyle name="Input 2 3 2 2 4 3 3" xfId="10417"/>
    <cellStyle name="Input 2 3 2 2 4 3 3 2" xfId="31771"/>
    <cellStyle name="Input 2 3 2 2 4 3 4" xfId="18077"/>
    <cellStyle name="Input 2 3 2 2 4 3 4 2" xfId="39431"/>
    <cellStyle name="Input 2 3 2 2 4 3 5" xfId="26327"/>
    <cellStyle name="Input 2 3 2 2 4 4" xfId="3655"/>
    <cellStyle name="Input 2 3 2 2 4 4 2" xfId="7497"/>
    <cellStyle name="Input 2 3 2 2 4 4 2 2" xfId="15197"/>
    <cellStyle name="Input 2 3 2 2 4 4 2 2 2" xfId="36551"/>
    <cellStyle name="Input 2 3 2 2 4 4 2 3" xfId="22857"/>
    <cellStyle name="Input 2 3 2 2 4 4 2 3 2" xfId="44211"/>
    <cellStyle name="Input 2 3 2 2 4 4 3" xfId="11357"/>
    <cellStyle name="Input 2 3 2 2 4 4 3 2" xfId="32711"/>
    <cellStyle name="Input 2 3 2 2 4 4 4" xfId="19017"/>
    <cellStyle name="Input 2 3 2 2 4 4 4 2" xfId="40371"/>
    <cellStyle name="Input 2 3 2 2 4 4 5" xfId="27267"/>
    <cellStyle name="Input 2 3 2 2 4 5" xfId="4617"/>
    <cellStyle name="Input 2 3 2 2 4 5 2" xfId="12317"/>
    <cellStyle name="Input 2 3 2 2 4 5 2 2" xfId="33671"/>
    <cellStyle name="Input 2 3 2 2 4 5 3" xfId="19977"/>
    <cellStyle name="Input 2 3 2 2 4 5 3 2" xfId="41331"/>
    <cellStyle name="Input 2 3 2 2 4 6" xfId="8477"/>
    <cellStyle name="Input 2 3 2 2 4 6 2" xfId="29831"/>
    <cellStyle name="Input 2 3 2 2 4 7" xfId="16137"/>
    <cellStyle name="Input 2 3 2 2 4 7 2" xfId="37491"/>
    <cellStyle name="Input 2 3 2 2 4 8" xfId="24387"/>
    <cellStyle name="Input 2 3 2 2 5" xfId="1075"/>
    <cellStyle name="Input 2 3 2 2 5 2" xfId="2075"/>
    <cellStyle name="Input 2 3 2 2 5 2 2" xfId="5917"/>
    <cellStyle name="Input 2 3 2 2 5 2 2 2" xfId="13617"/>
    <cellStyle name="Input 2 3 2 2 5 2 2 2 2" xfId="34971"/>
    <cellStyle name="Input 2 3 2 2 5 2 2 3" xfId="21277"/>
    <cellStyle name="Input 2 3 2 2 5 2 2 3 2" xfId="42631"/>
    <cellStyle name="Input 2 3 2 2 5 2 3" xfId="9777"/>
    <cellStyle name="Input 2 3 2 2 5 2 3 2" xfId="31131"/>
    <cellStyle name="Input 2 3 2 2 5 2 4" xfId="17437"/>
    <cellStyle name="Input 2 3 2 2 5 2 4 2" xfId="38791"/>
    <cellStyle name="Input 2 3 2 2 5 2 5" xfId="25687"/>
    <cellStyle name="Input 2 3 2 2 5 3" xfId="3015"/>
    <cellStyle name="Input 2 3 2 2 5 3 2" xfId="6857"/>
    <cellStyle name="Input 2 3 2 2 5 3 2 2" xfId="14557"/>
    <cellStyle name="Input 2 3 2 2 5 3 2 2 2" xfId="35911"/>
    <cellStyle name="Input 2 3 2 2 5 3 2 3" xfId="22217"/>
    <cellStyle name="Input 2 3 2 2 5 3 2 3 2" xfId="43571"/>
    <cellStyle name="Input 2 3 2 2 5 3 3" xfId="10717"/>
    <cellStyle name="Input 2 3 2 2 5 3 3 2" xfId="32071"/>
    <cellStyle name="Input 2 3 2 2 5 3 4" xfId="18377"/>
    <cellStyle name="Input 2 3 2 2 5 3 4 2" xfId="39731"/>
    <cellStyle name="Input 2 3 2 2 5 3 5" xfId="26627"/>
    <cellStyle name="Input 2 3 2 2 5 4" xfId="3955"/>
    <cellStyle name="Input 2 3 2 2 5 4 2" xfId="7797"/>
    <cellStyle name="Input 2 3 2 2 5 4 2 2" xfId="15497"/>
    <cellStyle name="Input 2 3 2 2 5 4 2 2 2" xfId="36851"/>
    <cellStyle name="Input 2 3 2 2 5 4 2 3" xfId="23157"/>
    <cellStyle name="Input 2 3 2 2 5 4 2 3 2" xfId="44511"/>
    <cellStyle name="Input 2 3 2 2 5 4 3" xfId="11657"/>
    <cellStyle name="Input 2 3 2 2 5 4 3 2" xfId="33011"/>
    <cellStyle name="Input 2 3 2 2 5 4 4" xfId="19317"/>
    <cellStyle name="Input 2 3 2 2 5 4 4 2" xfId="40671"/>
    <cellStyle name="Input 2 3 2 2 5 4 5" xfId="27567"/>
    <cellStyle name="Input 2 3 2 2 5 5" xfId="4917"/>
    <cellStyle name="Input 2 3 2 2 5 5 2" xfId="12617"/>
    <cellStyle name="Input 2 3 2 2 5 5 2 2" xfId="33971"/>
    <cellStyle name="Input 2 3 2 2 5 5 3" xfId="20277"/>
    <cellStyle name="Input 2 3 2 2 5 5 3 2" xfId="41631"/>
    <cellStyle name="Input 2 3 2 2 5 6" xfId="8777"/>
    <cellStyle name="Input 2 3 2 2 5 6 2" xfId="30131"/>
    <cellStyle name="Input 2 3 2 2 5 7" xfId="16437"/>
    <cellStyle name="Input 2 3 2 2 5 7 2" xfId="37791"/>
    <cellStyle name="Input 2 3 2 2 5 8" xfId="24687"/>
    <cellStyle name="Input 2 3 2 2 6" xfId="1435"/>
    <cellStyle name="Input 2 3 2 2 6 2" xfId="5277"/>
    <cellStyle name="Input 2 3 2 2 6 2 2" xfId="12977"/>
    <cellStyle name="Input 2 3 2 2 6 2 2 2" xfId="34331"/>
    <cellStyle name="Input 2 3 2 2 6 2 3" xfId="20637"/>
    <cellStyle name="Input 2 3 2 2 6 2 3 2" xfId="41991"/>
    <cellStyle name="Input 2 3 2 2 6 3" xfId="9137"/>
    <cellStyle name="Input 2 3 2 2 6 3 2" xfId="30491"/>
    <cellStyle name="Input 2 3 2 2 6 4" xfId="16797"/>
    <cellStyle name="Input 2 3 2 2 6 4 2" xfId="38151"/>
    <cellStyle name="Input 2 3 2 2 6 5" xfId="25047"/>
    <cellStyle name="Input 2 3 2 2 7" xfId="2375"/>
    <cellStyle name="Input 2 3 2 2 7 2" xfId="6217"/>
    <cellStyle name="Input 2 3 2 2 7 2 2" xfId="13917"/>
    <cellStyle name="Input 2 3 2 2 7 2 2 2" xfId="35271"/>
    <cellStyle name="Input 2 3 2 2 7 2 3" xfId="21577"/>
    <cellStyle name="Input 2 3 2 2 7 2 3 2" xfId="42931"/>
    <cellStyle name="Input 2 3 2 2 7 3" xfId="10077"/>
    <cellStyle name="Input 2 3 2 2 7 3 2" xfId="31431"/>
    <cellStyle name="Input 2 3 2 2 7 4" xfId="17737"/>
    <cellStyle name="Input 2 3 2 2 7 4 2" xfId="39091"/>
    <cellStyle name="Input 2 3 2 2 7 5" xfId="25987"/>
    <cellStyle name="Input 2 3 2 2 8" xfId="3315"/>
    <cellStyle name="Input 2 3 2 2 8 2" xfId="7157"/>
    <cellStyle name="Input 2 3 2 2 8 2 2" xfId="14857"/>
    <cellStyle name="Input 2 3 2 2 8 2 2 2" xfId="36211"/>
    <cellStyle name="Input 2 3 2 2 8 2 3" xfId="22517"/>
    <cellStyle name="Input 2 3 2 2 8 2 3 2" xfId="43871"/>
    <cellStyle name="Input 2 3 2 2 8 3" xfId="11017"/>
    <cellStyle name="Input 2 3 2 2 8 3 2" xfId="32371"/>
    <cellStyle name="Input 2 3 2 2 8 4" xfId="18677"/>
    <cellStyle name="Input 2 3 2 2 8 4 2" xfId="40031"/>
    <cellStyle name="Input 2 3 2 2 8 5" xfId="26927"/>
    <cellStyle name="Input 2 3 2 2 9" xfId="4277"/>
    <cellStyle name="Input 2 3 2 2 9 2" xfId="11977"/>
    <cellStyle name="Input 2 3 2 2 9 2 2" xfId="33331"/>
    <cellStyle name="Input 2 3 2 2 9 3" xfId="19637"/>
    <cellStyle name="Input 2 3 2 2 9 3 2" xfId="40991"/>
    <cellStyle name="Input 2 3 2 2 9 4" xfId="27887"/>
    <cellStyle name="Input 2 3 2 3" xfId="465"/>
    <cellStyle name="Input 2 3 2 3 10" xfId="15837"/>
    <cellStyle name="Input 2 3 2 3 10 2" xfId="37191"/>
    <cellStyle name="Input 2 3 2 3 11" xfId="24087"/>
    <cellStyle name="Input 2 3 2 3 2" xfId="633"/>
    <cellStyle name="Input 2 3 2 3 2 10" xfId="24247"/>
    <cellStyle name="Input 2 3 2 3 2 2" xfId="975"/>
    <cellStyle name="Input 2 3 2 3 2 2 2" xfId="1975"/>
    <cellStyle name="Input 2 3 2 3 2 2 2 2" xfId="5817"/>
    <cellStyle name="Input 2 3 2 3 2 2 2 2 2" xfId="13517"/>
    <cellStyle name="Input 2 3 2 3 2 2 2 2 2 2" xfId="34871"/>
    <cellStyle name="Input 2 3 2 3 2 2 2 2 3" xfId="21177"/>
    <cellStyle name="Input 2 3 2 3 2 2 2 2 3 2" xfId="42531"/>
    <cellStyle name="Input 2 3 2 3 2 2 2 3" xfId="9677"/>
    <cellStyle name="Input 2 3 2 3 2 2 2 3 2" xfId="31031"/>
    <cellStyle name="Input 2 3 2 3 2 2 2 4" xfId="17337"/>
    <cellStyle name="Input 2 3 2 3 2 2 2 4 2" xfId="38691"/>
    <cellStyle name="Input 2 3 2 3 2 2 2 5" xfId="25587"/>
    <cellStyle name="Input 2 3 2 3 2 2 3" xfId="2915"/>
    <cellStyle name="Input 2 3 2 3 2 2 3 2" xfId="6757"/>
    <cellStyle name="Input 2 3 2 3 2 2 3 2 2" xfId="14457"/>
    <cellStyle name="Input 2 3 2 3 2 2 3 2 2 2" xfId="35811"/>
    <cellStyle name="Input 2 3 2 3 2 2 3 2 3" xfId="22117"/>
    <cellStyle name="Input 2 3 2 3 2 2 3 2 3 2" xfId="43471"/>
    <cellStyle name="Input 2 3 2 3 2 2 3 3" xfId="10617"/>
    <cellStyle name="Input 2 3 2 3 2 2 3 3 2" xfId="31971"/>
    <cellStyle name="Input 2 3 2 3 2 2 3 4" xfId="18277"/>
    <cellStyle name="Input 2 3 2 3 2 2 3 4 2" xfId="39631"/>
    <cellStyle name="Input 2 3 2 3 2 2 3 5" xfId="26527"/>
    <cellStyle name="Input 2 3 2 3 2 2 4" xfId="3855"/>
    <cellStyle name="Input 2 3 2 3 2 2 4 2" xfId="7697"/>
    <cellStyle name="Input 2 3 2 3 2 2 4 2 2" xfId="15397"/>
    <cellStyle name="Input 2 3 2 3 2 2 4 2 2 2" xfId="36751"/>
    <cellStyle name="Input 2 3 2 3 2 2 4 2 3" xfId="23057"/>
    <cellStyle name="Input 2 3 2 3 2 2 4 2 3 2" xfId="44411"/>
    <cellStyle name="Input 2 3 2 3 2 2 4 3" xfId="11557"/>
    <cellStyle name="Input 2 3 2 3 2 2 4 3 2" xfId="32911"/>
    <cellStyle name="Input 2 3 2 3 2 2 4 4" xfId="19217"/>
    <cellStyle name="Input 2 3 2 3 2 2 4 4 2" xfId="40571"/>
    <cellStyle name="Input 2 3 2 3 2 2 4 5" xfId="27467"/>
    <cellStyle name="Input 2 3 2 3 2 2 5" xfId="4817"/>
    <cellStyle name="Input 2 3 2 3 2 2 5 2" xfId="12517"/>
    <cellStyle name="Input 2 3 2 3 2 2 5 2 2" xfId="33871"/>
    <cellStyle name="Input 2 3 2 3 2 2 5 3" xfId="20177"/>
    <cellStyle name="Input 2 3 2 3 2 2 5 3 2" xfId="41531"/>
    <cellStyle name="Input 2 3 2 3 2 2 6" xfId="8677"/>
    <cellStyle name="Input 2 3 2 3 2 2 6 2" xfId="30031"/>
    <cellStyle name="Input 2 3 2 3 2 2 7" xfId="16337"/>
    <cellStyle name="Input 2 3 2 3 2 2 7 2" xfId="37691"/>
    <cellStyle name="Input 2 3 2 3 2 2 8" xfId="24587"/>
    <cellStyle name="Input 2 3 2 3 2 3" xfId="1275"/>
    <cellStyle name="Input 2 3 2 3 2 3 2" xfId="2275"/>
    <cellStyle name="Input 2 3 2 3 2 3 2 2" xfId="6117"/>
    <cellStyle name="Input 2 3 2 3 2 3 2 2 2" xfId="13817"/>
    <cellStyle name="Input 2 3 2 3 2 3 2 2 2 2" xfId="35171"/>
    <cellStyle name="Input 2 3 2 3 2 3 2 2 3" xfId="21477"/>
    <cellStyle name="Input 2 3 2 3 2 3 2 2 3 2" xfId="42831"/>
    <cellStyle name="Input 2 3 2 3 2 3 2 3" xfId="9977"/>
    <cellStyle name="Input 2 3 2 3 2 3 2 3 2" xfId="31331"/>
    <cellStyle name="Input 2 3 2 3 2 3 2 4" xfId="17637"/>
    <cellStyle name="Input 2 3 2 3 2 3 2 4 2" xfId="38991"/>
    <cellStyle name="Input 2 3 2 3 2 3 2 5" xfId="25887"/>
    <cellStyle name="Input 2 3 2 3 2 3 3" xfId="3215"/>
    <cellStyle name="Input 2 3 2 3 2 3 3 2" xfId="7057"/>
    <cellStyle name="Input 2 3 2 3 2 3 3 2 2" xfId="14757"/>
    <cellStyle name="Input 2 3 2 3 2 3 3 2 2 2" xfId="36111"/>
    <cellStyle name="Input 2 3 2 3 2 3 3 2 3" xfId="22417"/>
    <cellStyle name="Input 2 3 2 3 2 3 3 2 3 2" xfId="43771"/>
    <cellStyle name="Input 2 3 2 3 2 3 3 3" xfId="10917"/>
    <cellStyle name="Input 2 3 2 3 2 3 3 3 2" xfId="32271"/>
    <cellStyle name="Input 2 3 2 3 2 3 3 4" xfId="18577"/>
    <cellStyle name="Input 2 3 2 3 2 3 3 4 2" xfId="39931"/>
    <cellStyle name="Input 2 3 2 3 2 3 3 5" xfId="26827"/>
    <cellStyle name="Input 2 3 2 3 2 3 4" xfId="4155"/>
    <cellStyle name="Input 2 3 2 3 2 3 4 2" xfId="7997"/>
    <cellStyle name="Input 2 3 2 3 2 3 4 2 2" xfId="15697"/>
    <cellStyle name="Input 2 3 2 3 2 3 4 2 2 2" xfId="37051"/>
    <cellStyle name="Input 2 3 2 3 2 3 4 2 3" xfId="23357"/>
    <cellStyle name="Input 2 3 2 3 2 3 4 2 3 2" xfId="44711"/>
    <cellStyle name="Input 2 3 2 3 2 3 4 3" xfId="11857"/>
    <cellStyle name="Input 2 3 2 3 2 3 4 3 2" xfId="33211"/>
    <cellStyle name="Input 2 3 2 3 2 3 4 4" xfId="19517"/>
    <cellStyle name="Input 2 3 2 3 2 3 4 4 2" xfId="40871"/>
    <cellStyle name="Input 2 3 2 3 2 3 4 5" xfId="27767"/>
    <cellStyle name="Input 2 3 2 3 2 3 5" xfId="5117"/>
    <cellStyle name="Input 2 3 2 3 2 3 5 2" xfId="12817"/>
    <cellStyle name="Input 2 3 2 3 2 3 5 2 2" xfId="34171"/>
    <cellStyle name="Input 2 3 2 3 2 3 5 3" xfId="20477"/>
    <cellStyle name="Input 2 3 2 3 2 3 5 3 2" xfId="41831"/>
    <cellStyle name="Input 2 3 2 3 2 3 6" xfId="8977"/>
    <cellStyle name="Input 2 3 2 3 2 3 6 2" xfId="30331"/>
    <cellStyle name="Input 2 3 2 3 2 3 7" xfId="16637"/>
    <cellStyle name="Input 2 3 2 3 2 3 7 2" xfId="37991"/>
    <cellStyle name="Input 2 3 2 3 2 3 8" xfId="24887"/>
    <cellStyle name="Input 2 3 2 3 2 4" xfId="1635"/>
    <cellStyle name="Input 2 3 2 3 2 4 2" xfId="5477"/>
    <cellStyle name="Input 2 3 2 3 2 4 2 2" xfId="13177"/>
    <cellStyle name="Input 2 3 2 3 2 4 2 2 2" xfId="34531"/>
    <cellStyle name="Input 2 3 2 3 2 4 2 3" xfId="20837"/>
    <cellStyle name="Input 2 3 2 3 2 4 2 3 2" xfId="42191"/>
    <cellStyle name="Input 2 3 2 3 2 4 3" xfId="9337"/>
    <cellStyle name="Input 2 3 2 3 2 4 3 2" xfId="30691"/>
    <cellStyle name="Input 2 3 2 3 2 4 4" xfId="16997"/>
    <cellStyle name="Input 2 3 2 3 2 4 4 2" xfId="38351"/>
    <cellStyle name="Input 2 3 2 3 2 4 5" xfId="25247"/>
    <cellStyle name="Input 2 3 2 3 2 5" xfId="2575"/>
    <cellStyle name="Input 2 3 2 3 2 5 2" xfId="6417"/>
    <cellStyle name="Input 2 3 2 3 2 5 2 2" xfId="14117"/>
    <cellStyle name="Input 2 3 2 3 2 5 2 2 2" xfId="35471"/>
    <cellStyle name="Input 2 3 2 3 2 5 2 3" xfId="21777"/>
    <cellStyle name="Input 2 3 2 3 2 5 2 3 2" xfId="43131"/>
    <cellStyle name="Input 2 3 2 3 2 5 3" xfId="10277"/>
    <cellStyle name="Input 2 3 2 3 2 5 3 2" xfId="31631"/>
    <cellStyle name="Input 2 3 2 3 2 5 4" xfId="17937"/>
    <cellStyle name="Input 2 3 2 3 2 5 4 2" xfId="39291"/>
    <cellStyle name="Input 2 3 2 3 2 5 5" xfId="26187"/>
    <cellStyle name="Input 2 3 2 3 2 6" xfId="3515"/>
    <cellStyle name="Input 2 3 2 3 2 6 2" xfId="7357"/>
    <cellStyle name="Input 2 3 2 3 2 6 2 2" xfId="15057"/>
    <cellStyle name="Input 2 3 2 3 2 6 2 2 2" xfId="36411"/>
    <cellStyle name="Input 2 3 2 3 2 6 2 3" xfId="22717"/>
    <cellStyle name="Input 2 3 2 3 2 6 2 3 2" xfId="44071"/>
    <cellStyle name="Input 2 3 2 3 2 6 3" xfId="11217"/>
    <cellStyle name="Input 2 3 2 3 2 6 3 2" xfId="32571"/>
    <cellStyle name="Input 2 3 2 3 2 6 4" xfId="18877"/>
    <cellStyle name="Input 2 3 2 3 2 6 4 2" xfId="40231"/>
    <cellStyle name="Input 2 3 2 3 2 6 5" xfId="27127"/>
    <cellStyle name="Input 2 3 2 3 2 7" xfId="4477"/>
    <cellStyle name="Input 2 3 2 3 2 7 2" xfId="12177"/>
    <cellStyle name="Input 2 3 2 3 2 7 2 2" xfId="33531"/>
    <cellStyle name="Input 2 3 2 3 2 7 3" xfId="19837"/>
    <cellStyle name="Input 2 3 2 3 2 7 3 2" xfId="41191"/>
    <cellStyle name="Input 2 3 2 3 2 8" xfId="8337"/>
    <cellStyle name="Input 2 3 2 3 2 8 2" xfId="29691"/>
    <cellStyle name="Input 2 3 2 3 2 9" xfId="15997"/>
    <cellStyle name="Input 2 3 2 3 2 9 2" xfId="37351"/>
    <cellStyle name="Input 2 3 2 3 3" xfId="815"/>
    <cellStyle name="Input 2 3 2 3 3 2" xfId="1815"/>
    <cellStyle name="Input 2 3 2 3 3 2 2" xfId="5657"/>
    <cellStyle name="Input 2 3 2 3 3 2 2 2" xfId="13357"/>
    <cellStyle name="Input 2 3 2 3 3 2 2 2 2" xfId="34711"/>
    <cellStyle name="Input 2 3 2 3 3 2 2 3" xfId="21017"/>
    <cellStyle name="Input 2 3 2 3 3 2 2 3 2" xfId="42371"/>
    <cellStyle name="Input 2 3 2 3 3 2 3" xfId="9517"/>
    <cellStyle name="Input 2 3 2 3 3 2 3 2" xfId="30871"/>
    <cellStyle name="Input 2 3 2 3 3 2 4" xfId="17177"/>
    <cellStyle name="Input 2 3 2 3 3 2 4 2" xfId="38531"/>
    <cellStyle name="Input 2 3 2 3 3 2 5" xfId="25427"/>
    <cellStyle name="Input 2 3 2 3 3 3" xfId="2755"/>
    <cellStyle name="Input 2 3 2 3 3 3 2" xfId="6597"/>
    <cellStyle name="Input 2 3 2 3 3 3 2 2" xfId="14297"/>
    <cellStyle name="Input 2 3 2 3 3 3 2 2 2" xfId="35651"/>
    <cellStyle name="Input 2 3 2 3 3 3 2 3" xfId="21957"/>
    <cellStyle name="Input 2 3 2 3 3 3 2 3 2" xfId="43311"/>
    <cellStyle name="Input 2 3 2 3 3 3 3" xfId="10457"/>
    <cellStyle name="Input 2 3 2 3 3 3 3 2" xfId="31811"/>
    <cellStyle name="Input 2 3 2 3 3 3 4" xfId="18117"/>
    <cellStyle name="Input 2 3 2 3 3 3 4 2" xfId="39471"/>
    <cellStyle name="Input 2 3 2 3 3 3 5" xfId="26367"/>
    <cellStyle name="Input 2 3 2 3 3 4" xfId="3695"/>
    <cellStyle name="Input 2 3 2 3 3 4 2" xfId="7537"/>
    <cellStyle name="Input 2 3 2 3 3 4 2 2" xfId="15237"/>
    <cellStyle name="Input 2 3 2 3 3 4 2 2 2" xfId="36591"/>
    <cellStyle name="Input 2 3 2 3 3 4 2 3" xfId="22897"/>
    <cellStyle name="Input 2 3 2 3 3 4 2 3 2" xfId="44251"/>
    <cellStyle name="Input 2 3 2 3 3 4 3" xfId="11397"/>
    <cellStyle name="Input 2 3 2 3 3 4 3 2" xfId="32751"/>
    <cellStyle name="Input 2 3 2 3 3 4 4" xfId="19057"/>
    <cellStyle name="Input 2 3 2 3 3 4 4 2" xfId="40411"/>
    <cellStyle name="Input 2 3 2 3 3 4 5" xfId="27307"/>
    <cellStyle name="Input 2 3 2 3 3 5" xfId="4657"/>
    <cellStyle name="Input 2 3 2 3 3 5 2" xfId="12357"/>
    <cellStyle name="Input 2 3 2 3 3 5 2 2" xfId="33711"/>
    <cellStyle name="Input 2 3 2 3 3 5 3" xfId="20017"/>
    <cellStyle name="Input 2 3 2 3 3 5 3 2" xfId="41371"/>
    <cellStyle name="Input 2 3 2 3 3 6" xfId="8517"/>
    <cellStyle name="Input 2 3 2 3 3 6 2" xfId="29871"/>
    <cellStyle name="Input 2 3 2 3 3 7" xfId="16177"/>
    <cellStyle name="Input 2 3 2 3 3 7 2" xfId="37531"/>
    <cellStyle name="Input 2 3 2 3 3 8" xfId="24427"/>
    <cellStyle name="Input 2 3 2 3 4" xfId="1115"/>
    <cellStyle name="Input 2 3 2 3 4 2" xfId="2115"/>
    <cellStyle name="Input 2 3 2 3 4 2 2" xfId="5957"/>
    <cellStyle name="Input 2 3 2 3 4 2 2 2" xfId="13657"/>
    <cellStyle name="Input 2 3 2 3 4 2 2 2 2" xfId="35011"/>
    <cellStyle name="Input 2 3 2 3 4 2 2 3" xfId="21317"/>
    <cellStyle name="Input 2 3 2 3 4 2 2 3 2" xfId="42671"/>
    <cellStyle name="Input 2 3 2 3 4 2 3" xfId="9817"/>
    <cellStyle name="Input 2 3 2 3 4 2 3 2" xfId="31171"/>
    <cellStyle name="Input 2 3 2 3 4 2 4" xfId="17477"/>
    <cellStyle name="Input 2 3 2 3 4 2 4 2" xfId="38831"/>
    <cellStyle name="Input 2 3 2 3 4 2 5" xfId="25727"/>
    <cellStyle name="Input 2 3 2 3 4 3" xfId="3055"/>
    <cellStyle name="Input 2 3 2 3 4 3 2" xfId="6897"/>
    <cellStyle name="Input 2 3 2 3 4 3 2 2" xfId="14597"/>
    <cellStyle name="Input 2 3 2 3 4 3 2 2 2" xfId="35951"/>
    <cellStyle name="Input 2 3 2 3 4 3 2 3" xfId="22257"/>
    <cellStyle name="Input 2 3 2 3 4 3 2 3 2" xfId="43611"/>
    <cellStyle name="Input 2 3 2 3 4 3 3" xfId="10757"/>
    <cellStyle name="Input 2 3 2 3 4 3 3 2" xfId="32111"/>
    <cellStyle name="Input 2 3 2 3 4 3 4" xfId="18417"/>
    <cellStyle name="Input 2 3 2 3 4 3 4 2" xfId="39771"/>
    <cellStyle name="Input 2 3 2 3 4 3 5" xfId="26667"/>
    <cellStyle name="Input 2 3 2 3 4 4" xfId="3995"/>
    <cellStyle name="Input 2 3 2 3 4 4 2" xfId="7837"/>
    <cellStyle name="Input 2 3 2 3 4 4 2 2" xfId="15537"/>
    <cellStyle name="Input 2 3 2 3 4 4 2 2 2" xfId="36891"/>
    <cellStyle name="Input 2 3 2 3 4 4 2 3" xfId="23197"/>
    <cellStyle name="Input 2 3 2 3 4 4 2 3 2" xfId="44551"/>
    <cellStyle name="Input 2 3 2 3 4 4 3" xfId="11697"/>
    <cellStyle name="Input 2 3 2 3 4 4 3 2" xfId="33051"/>
    <cellStyle name="Input 2 3 2 3 4 4 4" xfId="19357"/>
    <cellStyle name="Input 2 3 2 3 4 4 4 2" xfId="40711"/>
    <cellStyle name="Input 2 3 2 3 4 4 5" xfId="27607"/>
    <cellStyle name="Input 2 3 2 3 4 5" xfId="4957"/>
    <cellStyle name="Input 2 3 2 3 4 5 2" xfId="12657"/>
    <cellStyle name="Input 2 3 2 3 4 5 2 2" xfId="34011"/>
    <cellStyle name="Input 2 3 2 3 4 5 3" xfId="20317"/>
    <cellStyle name="Input 2 3 2 3 4 5 3 2" xfId="41671"/>
    <cellStyle name="Input 2 3 2 3 4 6" xfId="8817"/>
    <cellStyle name="Input 2 3 2 3 4 6 2" xfId="30171"/>
    <cellStyle name="Input 2 3 2 3 4 7" xfId="16477"/>
    <cellStyle name="Input 2 3 2 3 4 7 2" xfId="37831"/>
    <cellStyle name="Input 2 3 2 3 4 8" xfId="24727"/>
    <cellStyle name="Input 2 3 2 3 5" xfId="1475"/>
    <cellStyle name="Input 2 3 2 3 5 2" xfId="5317"/>
    <cellStyle name="Input 2 3 2 3 5 2 2" xfId="13017"/>
    <cellStyle name="Input 2 3 2 3 5 2 2 2" xfId="34371"/>
    <cellStyle name="Input 2 3 2 3 5 2 3" xfId="20677"/>
    <cellStyle name="Input 2 3 2 3 5 2 3 2" xfId="42031"/>
    <cellStyle name="Input 2 3 2 3 5 3" xfId="9177"/>
    <cellStyle name="Input 2 3 2 3 5 3 2" xfId="30531"/>
    <cellStyle name="Input 2 3 2 3 5 4" xfId="16837"/>
    <cellStyle name="Input 2 3 2 3 5 4 2" xfId="38191"/>
    <cellStyle name="Input 2 3 2 3 5 5" xfId="25087"/>
    <cellStyle name="Input 2 3 2 3 6" xfId="2415"/>
    <cellStyle name="Input 2 3 2 3 6 2" xfId="6257"/>
    <cellStyle name="Input 2 3 2 3 6 2 2" xfId="13957"/>
    <cellStyle name="Input 2 3 2 3 6 2 2 2" xfId="35311"/>
    <cellStyle name="Input 2 3 2 3 6 2 3" xfId="21617"/>
    <cellStyle name="Input 2 3 2 3 6 2 3 2" xfId="42971"/>
    <cellStyle name="Input 2 3 2 3 6 3" xfId="10117"/>
    <cellStyle name="Input 2 3 2 3 6 3 2" xfId="31471"/>
    <cellStyle name="Input 2 3 2 3 6 4" xfId="17777"/>
    <cellStyle name="Input 2 3 2 3 6 4 2" xfId="39131"/>
    <cellStyle name="Input 2 3 2 3 6 5" xfId="26027"/>
    <cellStyle name="Input 2 3 2 3 7" xfId="3355"/>
    <cellStyle name="Input 2 3 2 3 7 2" xfId="7197"/>
    <cellStyle name="Input 2 3 2 3 7 2 2" xfId="14897"/>
    <cellStyle name="Input 2 3 2 3 7 2 2 2" xfId="36251"/>
    <cellStyle name="Input 2 3 2 3 7 2 3" xfId="22557"/>
    <cellStyle name="Input 2 3 2 3 7 2 3 2" xfId="43911"/>
    <cellStyle name="Input 2 3 2 3 7 3" xfId="11057"/>
    <cellStyle name="Input 2 3 2 3 7 3 2" xfId="32411"/>
    <cellStyle name="Input 2 3 2 3 7 4" xfId="18717"/>
    <cellStyle name="Input 2 3 2 3 7 4 2" xfId="40071"/>
    <cellStyle name="Input 2 3 2 3 7 5" xfId="26967"/>
    <cellStyle name="Input 2 3 2 3 8" xfId="4317"/>
    <cellStyle name="Input 2 3 2 3 8 2" xfId="12017"/>
    <cellStyle name="Input 2 3 2 3 8 2 2" xfId="33371"/>
    <cellStyle name="Input 2 3 2 3 8 3" xfId="19677"/>
    <cellStyle name="Input 2 3 2 3 8 3 2" xfId="41031"/>
    <cellStyle name="Input 2 3 2 3 9" xfId="8177"/>
    <cellStyle name="Input 2 3 2 3 9 2" xfId="29531"/>
    <cellStyle name="Input 2 3 2 4" xfId="549"/>
    <cellStyle name="Input 2 3 2 4 10" xfId="24167"/>
    <cellStyle name="Input 2 3 2 4 2" xfId="895"/>
    <cellStyle name="Input 2 3 2 4 2 2" xfId="1895"/>
    <cellStyle name="Input 2 3 2 4 2 2 2" xfId="5737"/>
    <cellStyle name="Input 2 3 2 4 2 2 2 2" xfId="13437"/>
    <cellStyle name="Input 2 3 2 4 2 2 2 2 2" xfId="34791"/>
    <cellStyle name="Input 2 3 2 4 2 2 2 3" xfId="21097"/>
    <cellStyle name="Input 2 3 2 4 2 2 2 3 2" xfId="42451"/>
    <cellStyle name="Input 2 3 2 4 2 2 3" xfId="9597"/>
    <cellStyle name="Input 2 3 2 4 2 2 3 2" xfId="30951"/>
    <cellStyle name="Input 2 3 2 4 2 2 4" xfId="17257"/>
    <cellStyle name="Input 2 3 2 4 2 2 4 2" xfId="38611"/>
    <cellStyle name="Input 2 3 2 4 2 2 5" xfId="25507"/>
    <cellStyle name="Input 2 3 2 4 2 3" xfId="2835"/>
    <cellStyle name="Input 2 3 2 4 2 3 2" xfId="6677"/>
    <cellStyle name="Input 2 3 2 4 2 3 2 2" xfId="14377"/>
    <cellStyle name="Input 2 3 2 4 2 3 2 2 2" xfId="35731"/>
    <cellStyle name="Input 2 3 2 4 2 3 2 3" xfId="22037"/>
    <cellStyle name="Input 2 3 2 4 2 3 2 3 2" xfId="43391"/>
    <cellStyle name="Input 2 3 2 4 2 3 3" xfId="10537"/>
    <cellStyle name="Input 2 3 2 4 2 3 3 2" xfId="31891"/>
    <cellStyle name="Input 2 3 2 4 2 3 4" xfId="18197"/>
    <cellStyle name="Input 2 3 2 4 2 3 4 2" xfId="39551"/>
    <cellStyle name="Input 2 3 2 4 2 3 5" xfId="26447"/>
    <cellStyle name="Input 2 3 2 4 2 4" xfId="3775"/>
    <cellStyle name="Input 2 3 2 4 2 4 2" xfId="7617"/>
    <cellStyle name="Input 2 3 2 4 2 4 2 2" xfId="15317"/>
    <cellStyle name="Input 2 3 2 4 2 4 2 2 2" xfId="36671"/>
    <cellStyle name="Input 2 3 2 4 2 4 2 3" xfId="22977"/>
    <cellStyle name="Input 2 3 2 4 2 4 2 3 2" xfId="44331"/>
    <cellStyle name="Input 2 3 2 4 2 4 3" xfId="11477"/>
    <cellStyle name="Input 2 3 2 4 2 4 3 2" xfId="32831"/>
    <cellStyle name="Input 2 3 2 4 2 4 4" xfId="19137"/>
    <cellStyle name="Input 2 3 2 4 2 4 4 2" xfId="40491"/>
    <cellStyle name="Input 2 3 2 4 2 4 5" xfId="27387"/>
    <cellStyle name="Input 2 3 2 4 2 5" xfId="4737"/>
    <cellStyle name="Input 2 3 2 4 2 5 2" xfId="12437"/>
    <cellStyle name="Input 2 3 2 4 2 5 2 2" xfId="33791"/>
    <cellStyle name="Input 2 3 2 4 2 5 3" xfId="20097"/>
    <cellStyle name="Input 2 3 2 4 2 5 3 2" xfId="41451"/>
    <cellStyle name="Input 2 3 2 4 2 6" xfId="8597"/>
    <cellStyle name="Input 2 3 2 4 2 6 2" xfId="29951"/>
    <cellStyle name="Input 2 3 2 4 2 7" xfId="16257"/>
    <cellStyle name="Input 2 3 2 4 2 7 2" xfId="37611"/>
    <cellStyle name="Input 2 3 2 4 2 8" xfId="24507"/>
    <cellStyle name="Input 2 3 2 4 3" xfId="1195"/>
    <cellStyle name="Input 2 3 2 4 3 2" xfId="2195"/>
    <cellStyle name="Input 2 3 2 4 3 2 2" xfId="6037"/>
    <cellStyle name="Input 2 3 2 4 3 2 2 2" xfId="13737"/>
    <cellStyle name="Input 2 3 2 4 3 2 2 2 2" xfId="35091"/>
    <cellStyle name="Input 2 3 2 4 3 2 2 3" xfId="21397"/>
    <cellStyle name="Input 2 3 2 4 3 2 2 3 2" xfId="42751"/>
    <cellStyle name="Input 2 3 2 4 3 2 3" xfId="9897"/>
    <cellStyle name="Input 2 3 2 4 3 2 3 2" xfId="31251"/>
    <cellStyle name="Input 2 3 2 4 3 2 4" xfId="17557"/>
    <cellStyle name="Input 2 3 2 4 3 2 4 2" xfId="38911"/>
    <cellStyle name="Input 2 3 2 4 3 2 5" xfId="25807"/>
    <cellStyle name="Input 2 3 2 4 3 3" xfId="3135"/>
    <cellStyle name="Input 2 3 2 4 3 3 2" xfId="6977"/>
    <cellStyle name="Input 2 3 2 4 3 3 2 2" xfId="14677"/>
    <cellStyle name="Input 2 3 2 4 3 3 2 2 2" xfId="36031"/>
    <cellStyle name="Input 2 3 2 4 3 3 2 3" xfId="22337"/>
    <cellStyle name="Input 2 3 2 4 3 3 2 3 2" xfId="43691"/>
    <cellStyle name="Input 2 3 2 4 3 3 3" xfId="10837"/>
    <cellStyle name="Input 2 3 2 4 3 3 3 2" xfId="32191"/>
    <cellStyle name="Input 2 3 2 4 3 3 4" xfId="18497"/>
    <cellStyle name="Input 2 3 2 4 3 3 4 2" xfId="39851"/>
    <cellStyle name="Input 2 3 2 4 3 3 5" xfId="26747"/>
    <cellStyle name="Input 2 3 2 4 3 4" xfId="4075"/>
    <cellStyle name="Input 2 3 2 4 3 4 2" xfId="7917"/>
    <cellStyle name="Input 2 3 2 4 3 4 2 2" xfId="15617"/>
    <cellStyle name="Input 2 3 2 4 3 4 2 2 2" xfId="36971"/>
    <cellStyle name="Input 2 3 2 4 3 4 2 3" xfId="23277"/>
    <cellStyle name="Input 2 3 2 4 3 4 2 3 2" xfId="44631"/>
    <cellStyle name="Input 2 3 2 4 3 4 3" xfId="11777"/>
    <cellStyle name="Input 2 3 2 4 3 4 3 2" xfId="33131"/>
    <cellStyle name="Input 2 3 2 4 3 4 4" xfId="19437"/>
    <cellStyle name="Input 2 3 2 4 3 4 4 2" xfId="40791"/>
    <cellStyle name="Input 2 3 2 4 3 4 5" xfId="27687"/>
    <cellStyle name="Input 2 3 2 4 3 5" xfId="5037"/>
    <cellStyle name="Input 2 3 2 4 3 5 2" xfId="12737"/>
    <cellStyle name="Input 2 3 2 4 3 5 2 2" xfId="34091"/>
    <cellStyle name="Input 2 3 2 4 3 5 3" xfId="20397"/>
    <cellStyle name="Input 2 3 2 4 3 5 3 2" xfId="41751"/>
    <cellStyle name="Input 2 3 2 4 3 6" xfId="8897"/>
    <cellStyle name="Input 2 3 2 4 3 6 2" xfId="30251"/>
    <cellStyle name="Input 2 3 2 4 3 7" xfId="16557"/>
    <cellStyle name="Input 2 3 2 4 3 7 2" xfId="37911"/>
    <cellStyle name="Input 2 3 2 4 3 8" xfId="24807"/>
    <cellStyle name="Input 2 3 2 4 4" xfId="1555"/>
    <cellStyle name="Input 2 3 2 4 4 2" xfId="5397"/>
    <cellStyle name="Input 2 3 2 4 4 2 2" xfId="13097"/>
    <cellStyle name="Input 2 3 2 4 4 2 2 2" xfId="34451"/>
    <cellStyle name="Input 2 3 2 4 4 2 3" xfId="20757"/>
    <cellStyle name="Input 2 3 2 4 4 2 3 2" xfId="42111"/>
    <cellStyle name="Input 2 3 2 4 4 3" xfId="9257"/>
    <cellStyle name="Input 2 3 2 4 4 3 2" xfId="30611"/>
    <cellStyle name="Input 2 3 2 4 4 4" xfId="16917"/>
    <cellStyle name="Input 2 3 2 4 4 4 2" xfId="38271"/>
    <cellStyle name="Input 2 3 2 4 4 5" xfId="25167"/>
    <cellStyle name="Input 2 3 2 4 5" xfId="2495"/>
    <cellStyle name="Input 2 3 2 4 5 2" xfId="6337"/>
    <cellStyle name="Input 2 3 2 4 5 2 2" xfId="14037"/>
    <cellStyle name="Input 2 3 2 4 5 2 2 2" xfId="35391"/>
    <cellStyle name="Input 2 3 2 4 5 2 3" xfId="21697"/>
    <cellStyle name="Input 2 3 2 4 5 2 3 2" xfId="43051"/>
    <cellStyle name="Input 2 3 2 4 5 3" xfId="10197"/>
    <cellStyle name="Input 2 3 2 4 5 3 2" xfId="31551"/>
    <cellStyle name="Input 2 3 2 4 5 4" xfId="17857"/>
    <cellStyle name="Input 2 3 2 4 5 4 2" xfId="39211"/>
    <cellStyle name="Input 2 3 2 4 5 5" xfId="26107"/>
    <cellStyle name="Input 2 3 2 4 6" xfId="3435"/>
    <cellStyle name="Input 2 3 2 4 6 2" xfId="7277"/>
    <cellStyle name="Input 2 3 2 4 6 2 2" xfId="14977"/>
    <cellStyle name="Input 2 3 2 4 6 2 2 2" xfId="36331"/>
    <cellStyle name="Input 2 3 2 4 6 2 3" xfId="22637"/>
    <cellStyle name="Input 2 3 2 4 6 2 3 2" xfId="43991"/>
    <cellStyle name="Input 2 3 2 4 6 3" xfId="11137"/>
    <cellStyle name="Input 2 3 2 4 6 3 2" xfId="32491"/>
    <cellStyle name="Input 2 3 2 4 6 4" xfId="18797"/>
    <cellStyle name="Input 2 3 2 4 6 4 2" xfId="40151"/>
    <cellStyle name="Input 2 3 2 4 6 5" xfId="27047"/>
    <cellStyle name="Input 2 3 2 4 7" xfId="4397"/>
    <cellStyle name="Input 2 3 2 4 7 2" xfId="12097"/>
    <cellStyle name="Input 2 3 2 4 7 2 2" xfId="33451"/>
    <cellStyle name="Input 2 3 2 4 7 3" xfId="19757"/>
    <cellStyle name="Input 2 3 2 4 7 3 2" xfId="41111"/>
    <cellStyle name="Input 2 3 2 4 8" xfId="8257"/>
    <cellStyle name="Input 2 3 2 4 8 2" xfId="29611"/>
    <cellStyle name="Input 2 3 2 4 9" xfId="15917"/>
    <cellStyle name="Input 2 3 2 4 9 2" xfId="37271"/>
    <cellStyle name="Input 2 3 2 5" xfId="735"/>
    <cellStyle name="Input 2 3 2 5 2" xfId="1735"/>
    <cellStyle name="Input 2 3 2 5 2 2" xfId="5577"/>
    <cellStyle name="Input 2 3 2 5 2 2 2" xfId="13277"/>
    <cellStyle name="Input 2 3 2 5 2 2 2 2" xfId="34631"/>
    <cellStyle name="Input 2 3 2 5 2 2 3" xfId="20937"/>
    <cellStyle name="Input 2 3 2 5 2 2 3 2" xfId="42291"/>
    <cellStyle name="Input 2 3 2 5 2 3" xfId="9437"/>
    <cellStyle name="Input 2 3 2 5 2 3 2" xfId="30791"/>
    <cellStyle name="Input 2 3 2 5 2 4" xfId="17097"/>
    <cellStyle name="Input 2 3 2 5 2 4 2" xfId="38451"/>
    <cellStyle name="Input 2 3 2 5 2 5" xfId="25347"/>
    <cellStyle name="Input 2 3 2 5 3" xfId="2675"/>
    <cellStyle name="Input 2 3 2 5 3 2" xfId="6517"/>
    <cellStyle name="Input 2 3 2 5 3 2 2" xfId="14217"/>
    <cellStyle name="Input 2 3 2 5 3 2 2 2" xfId="35571"/>
    <cellStyle name="Input 2 3 2 5 3 2 3" xfId="21877"/>
    <cellStyle name="Input 2 3 2 5 3 2 3 2" xfId="43231"/>
    <cellStyle name="Input 2 3 2 5 3 3" xfId="10377"/>
    <cellStyle name="Input 2 3 2 5 3 3 2" xfId="31731"/>
    <cellStyle name="Input 2 3 2 5 3 4" xfId="18037"/>
    <cellStyle name="Input 2 3 2 5 3 4 2" xfId="39391"/>
    <cellStyle name="Input 2 3 2 5 3 5" xfId="26287"/>
    <cellStyle name="Input 2 3 2 5 4" xfId="3615"/>
    <cellStyle name="Input 2 3 2 5 4 2" xfId="7457"/>
    <cellStyle name="Input 2 3 2 5 4 2 2" xfId="15157"/>
    <cellStyle name="Input 2 3 2 5 4 2 2 2" xfId="36511"/>
    <cellStyle name="Input 2 3 2 5 4 2 3" xfId="22817"/>
    <cellStyle name="Input 2 3 2 5 4 2 3 2" xfId="44171"/>
    <cellStyle name="Input 2 3 2 5 4 3" xfId="11317"/>
    <cellStyle name="Input 2 3 2 5 4 3 2" xfId="32671"/>
    <cellStyle name="Input 2 3 2 5 4 4" xfId="18977"/>
    <cellStyle name="Input 2 3 2 5 4 4 2" xfId="40331"/>
    <cellStyle name="Input 2 3 2 5 4 5" xfId="27227"/>
    <cellStyle name="Input 2 3 2 5 5" xfId="4577"/>
    <cellStyle name="Input 2 3 2 5 5 2" xfId="12277"/>
    <cellStyle name="Input 2 3 2 5 5 2 2" xfId="33631"/>
    <cellStyle name="Input 2 3 2 5 5 3" xfId="19937"/>
    <cellStyle name="Input 2 3 2 5 5 3 2" xfId="41291"/>
    <cellStyle name="Input 2 3 2 5 6" xfId="8437"/>
    <cellStyle name="Input 2 3 2 5 6 2" xfId="29791"/>
    <cellStyle name="Input 2 3 2 5 7" xfId="16097"/>
    <cellStyle name="Input 2 3 2 5 7 2" xfId="37451"/>
    <cellStyle name="Input 2 3 2 5 8" xfId="24347"/>
    <cellStyle name="Input 2 3 2 6" xfId="1035"/>
    <cellStyle name="Input 2 3 2 6 2" xfId="2035"/>
    <cellStyle name="Input 2 3 2 6 2 2" xfId="5877"/>
    <cellStyle name="Input 2 3 2 6 2 2 2" xfId="13577"/>
    <cellStyle name="Input 2 3 2 6 2 2 2 2" xfId="34931"/>
    <cellStyle name="Input 2 3 2 6 2 2 3" xfId="21237"/>
    <cellStyle name="Input 2 3 2 6 2 2 3 2" xfId="42591"/>
    <cellStyle name="Input 2 3 2 6 2 3" xfId="9737"/>
    <cellStyle name="Input 2 3 2 6 2 3 2" xfId="31091"/>
    <cellStyle name="Input 2 3 2 6 2 4" xfId="17397"/>
    <cellStyle name="Input 2 3 2 6 2 4 2" xfId="38751"/>
    <cellStyle name="Input 2 3 2 6 2 5" xfId="25647"/>
    <cellStyle name="Input 2 3 2 6 3" xfId="2975"/>
    <cellStyle name="Input 2 3 2 6 3 2" xfId="6817"/>
    <cellStyle name="Input 2 3 2 6 3 2 2" xfId="14517"/>
    <cellStyle name="Input 2 3 2 6 3 2 2 2" xfId="35871"/>
    <cellStyle name="Input 2 3 2 6 3 2 3" xfId="22177"/>
    <cellStyle name="Input 2 3 2 6 3 2 3 2" xfId="43531"/>
    <cellStyle name="Input 2 3 2 6 3 3" xfId="10677"/>
    <cellStyle name="Input 2 3 2 6 3 3 2" xfId="32031"/>
    <cellStyle name="Input 2 3 2 6 3 4" xfId="18337"/>
    <cellStyle name="Input 2 3 2 6 3 4 2" xfId="39691"/>
    <cellStyle name="Input 2 3 2 6 3 5" xfId="26587"/>
    <cellStyle name="Input 2 3 2 6 4" xfId="3915"/>
    <cellStyle name="Input 2 3 2 6 4 2" xfId="7757"/>
    <cellStyle name="Input 2 3 2 6 4 2 2" xfId="15457"/>
    <cellStyle name="Input 2 3 2 6 4 2 2 2" xfId="36811"/>
    <cellStyle name="Input 2 3 2 6 4 2 3" xfId="23117"/>
    <cellStyle name="Input 2 3 2 6 4 2 3 2" xfId="44471"/>
    <cellStyle name="Input 2 3 2 6 4 3" xfId="11617"/>
    <cellStyle name="Input 2 3 2 6 4 3 2" xfId="32971"/>
    <cellStyle name="Input 2 3 2 6 4 4" xfId="19277"/>
    <cellStyle name="Input 2 3 2 6 4 4 2" xfId="40631"/>
    <cellStyle name="Input 2 3 2 6 4 5" xfId="27527"/>
    <cellStyle name="Input 2 3 2 6 5" xfId="4877"/>
    <cellStyle name="Input 2 3 2 6 5 2" xfId="12577"/>
    <cellStyle name="Input 2 3 2 6 5 2 2" xfId="33931"/>
    <cellStyle name="Input 2 3 2 6 5 3" xfId="20237"/>
    <cellStyle name="Input 2 3 2 6 5 3 2" xfId="41591"/>
    <cellStyle name="Input 2 3 2 6 6" xfId="8737"/>
    <cellStyle name="Input 2 3 2 6 6 2" xfId="30091"/>
    <cellStyle name="Input 2 3 2 6 7" xfId="16397"/>
    <cellStyle name="Input 2 3 2 6 7 2" xfId="37751"/>
    <cellStyle name="Input 2 3 2 6 8" xfId="24647"/>
    <cellStyle name="Input 2 3 2 7" xfId="1394"/>
    <cellStyle name="Input 2 3 2 7 2" xfId="5236"/>
    <cellStyle name="Input 2 3 2 7 2 2" xfId="12936"/>
    <cellStyle name="Input 2 3 2 7 2 2 2" xfId="34290"/>
    <cellStyle name="Input 2 3 2 7 2 3" xfId="20596"/>
    <cellStyle name="Input 2 3 2 7 2 3 2" xfId="41950"/>
    <cellStyle name="Input 2 3 2 7 3" xfId="9096"/>
    <cellStyle name="Input 2 3 2 7 3 2" xfId="30450"/>
    <cellStyle name="Input 2 3 2 7 4" xfId="16756"/>
    <cellStyle name="Input 2 3 2 7 4 2" xfId="38110"/>
    <cellStyle name="Input 2 3 2 7 5" xfId="25006"/>
    <cellStyle name="Input 2 3 2 8" xfId="2335"/>
    <cellStyle name="Input 2 3 2 8 2" xfId="6177"/>
    <cellStyle name="Input 2 3 2 8 2 2" xfId="13877"/>
    <cellStyle name="Input 2 3 2 8 2 2 2" xfId="35231"/>
    <cellStyle name="Input 2 3 2 8 2 3" xfId="21537"/>
    <cellStyle name="Input 2 3 2 8 2 3 2" xfId="42891"/>
    <cellStyle name="Input 2 3 2 8 3" xfId="10037"/>
    <cellStyle name="Input 2 3 2 8 3 2" xfId="31391"/>
    <cellStyle name="Input 2 3 2 8 4" xfId="17697"/>
    <cellStyle name="Input 2 3 2 8 4 2" xfId="39051"/>
    <cellStyle name="Input 2 3 2 8 5" xfId="25947"/>
    <cellStyle name="Input 2 3 2 9" xfId="3275"/>
    <cellStyle name="Input 2 3 2 9 2" xfId="7117"/>
    <cellStyle name="Input 2 3 2 9 2 2" xfId="14817"/>
    <cellStyle name="Input 2 3 2 9 2 2 2" xfId="36171"/>
    <cellStyle name="Input 2 3 2 9 2 3" xfId="22477"/>
    <cellStyle name="Input 2 3 2 9 2 3 2" xfId="43831"/>
    <cellStyle name="Input 2 3 2 9 3" xfId="10977"/>
    <cellStyle name="Input 2 3 2 9 3 2" xfId="32331"/>
    <cellStyle name="Input 2 3 2 9 4" xfId="18637"/>
    <cellStyle name="Input 2 3 2 9 4 2" xfId="39991"/>
    <cellStyle name="Input 2 3 2 9 5" xfId="26887"/>
    <cellStyle name="Input 2 3 3" xfId="401"/>
    <cellStyle name="Input 2 3 3 10" xfId="8117"/>
    <cellStyle name="Input 2 3 3 10 2" xfId="29471"/>
    <cellStyle name="Input 2 3 3 11" xfId="15777"/>
    <cellStyle name="Input 2 3 3 11 2" xfId="37131"/>
    <cellStyle name="Input 2 3 3 12" xfId="24027"/>
    <cellStyle name="Input 2 3 3 2" xfId="485"/>
    <cellStyle name="Input 2 3 3 2 10" xfId="15857"/>
    <cellStyle name="Input 2 3 3 2 10 2" xfId="37211"/>
    <cellStyle name="Input 2 3 3 2 11" xfId="24107"/>
    <cellStyle name="Input 2 3 3 2 2" xfId="653"/>
    <cellStyle name="Input 2 3 3 2 2 10" xfId="24267"/>
    <cellStyle name="Input 2 3 3 2 2 2" xfId="995"/>
    <cellStyle name="Input 2 3 3 2 2 2 2" xfId="1995"/>
    <cellStyle name="Input 2 3 3 2 2 2 2 2" xfId="5837"/>
    <cellStyle name="Input 2 3 3 2 2 2 2 2 2" xfId="13537"/>
    <cellStyle name="Input 2 3 3 2 2 2 2 2 2 2" xfId="34891"/>
    <cellStyle name="Input 2 3 3 2 2 2 2 2 3" xfId="21197"/>
    <cellStyle name="Input 2 3 3 2 2 2 2 2 3 2" xfId="42551"/>
    <cellStyle name="Input 2 3 3 2 2 2 2 3" xfId="9697"/>
    <cellStyle name="Input 2 3 3 2 2 2 2 3 2" xfId="31051"/>
    <cellStyle name="Input 2 3 3 2 2 2 2 4" xfId="17357"/>
    <cellStyle name="Input 2 3 3 2 2 2 2 4 2" xfId="38711"/>
    <cellStyle name="Input 2 3 3 2 2 2 2 5" xfId="25607"/>
    <cellStyle name="Input 2 3 3 2 2 2 3" xfId="2935"/>
    <cellStyle name="Input 2 3 3 2 2 2 3 2" xfId="6777"/>
    <cellStyle name="Input 2 3 3 2 2 2 3 2 2" xfId="14477"/>
    <cellStyle name="Input 2 3 3 2 2 2 3 2 2 2" xfId="35831"/>
    <cellStyle name="Input 2 3 3 2 2 2 3 2 3" xfId="22137"/>
    <cellStyle name="Input 2 3 3 2 2 2 3 2 3 2" xfId="43491"/>
    <cellStyle name="Input 2 3 3 2 2 2 3 3" xfId="10637"/>
    <cellStyle name="Input 2 3 3 2 2 2 3 3 2" xfId="31991"/>
    <cellStyle name="Input 2 3 3 2 2 2 3 4" xfId="18297"/>
    <cellStyle name="Input 2 3 3 2 2 2 3 4 2" xfId="39651"/>
    <cellStyle name="Input 2 3 3 2 2 2 3 5" xfId="26547"/>
    <cellStyle name="Input 2 3 3 2 2 2 4" xfId="3875"/>
    <cellStyle name="Input 2 3 3 2 2 2 4 2" xfId="7717"/>
    <cellStyle name="Input 2 3 3 2 2 2 4 2 2" xfId="15417"/>
    <cellStyle name="Input 2 3 3 2 2 2 4 2 2 2" xfId="36771"/>
    <cellStyle name="Input 2 3 3 2 2 2 4 2 3" xfId="23077"/>
    <cellStyle name="Input 2 3 3 2 2 2 4 2 3 2" xfId="44431"/>
    <cellStyle name="Input 2 3 3 2 2 2 4 3" xfId="11577"/>
    <cellStyle name="Input 2 3 3 2 2 2 4 3 2" xfId="32931"/>
    <cellStyle name="Input 2 3 3 2 2 2 4 4" xfId="19237"/>
    <cellStyle name="Input 2 3 3 2 2 2 4 4 2" xfId="40591"/>
    <cellStyle name="Input 2 3 3 2 2 2 4 5" xfId="27487"/>
    <cellStyle name="Input 2 3 3 2 2 2 5" xfId="4837"/>
    <cellStyle name="Input 2 3 3 2 2 2 5 2" xfId="12537"/>
    <cellStyle name="Input 2 3 3 2 2 2 5 2 2" xfId="33891"/>
    <cellStyle name="Input 2 3 3 2 2 2 5 3" xfId="20197"/>
    <cellStyle name="Input 2 3 3 2 2 2 5 3 2" xfId="41551"/>
    <cellStyle name="Input 2 3 3 2 2 2 6" xfId="8697"/>
    <cellStyle name="Input 2 3 3 2 2 2 6 2" xfId="30051"/>
    <cellStyle name="Input 2 3 3 2 2 2 7" xfId="16357"/>
    <cellStyle name="Input 2 3 3 2 2 2 7 2" xfId="37711"/>
    <cellStyle name="Input 2 3 3 2 2 2 8" xfId="24607"/>
    <cellStyle name="Input 2 3 3 2 2 3" xfId="1295"/>
    <cellStyle name="Input 2 3 3 2 2 3 2" xfId="2295"/>
    <cellStyle name="Input 2 3 3 2 2 3 2 2" xfId="6137"/>
    <cellStyle name="Input 2 3 3 2 2 3 2 2 2" xfId="13837"/>
    <cellStyle name="Input 2 3 3 2 2 3 2 2 2 2" xfId="35191"/>
    <cellStyle name="Input 2 3 3 2 2 3 2 2 3" xfId="21497"/>
    <cellStyle name="Input 2 3 3 2 2 3 2 2 3 2" xfId="42851"/>
    <cellStyle name="Input 2 3 3 2 2 3 2 3" xfId="9997"/>
    <cellStyle name="Input 2 3 3 2 2 3 2 3 2" xfId="31351"/>
    <cellStyle name="Input 2 3 3 2 2 3 2 4" xfId="17657"/>
    <cellStyle name="Input 2 3 3 2 2 3 2 4 2" xfId="39011"/>
    <cellStyle name="Input 2 3 3 2 2 3 2 5" xfId="25907"/>
    <cellStyle name="Input 2 3 3 2 2 3 3" xfId="3235"/>
    <cellStyle name="Input 2 3 3 2 2 3 3 2" xfId="7077"/>
    <cellStyle name="Input 2 3 3 2 2 3 3 2 2" xfId="14777"/>
    <cellStyle name="Input 2 3 3 2 2 3 3 2 2 2" xfId="36131"/>
    <cellStyle name="Input 2 3 3 2 2 3 3 2 3" xfId="22437"/>
    <cellStyle name="Input 2 3 3 2 2 3 3 2 3 2" xfId="43791"/>
    <cellStyle name="Input 2 3 3 2 2 3 3 3" xfId="10937"/>
    <cellStyle name="Input 2 3 3 2 2 3 3 3 2" xfId="32291"/>
    <cellStyle name="Input 2 3 3 2 2 3 3 4" xfId="18597"/>
    <cellStyle name="Input 2 3 3 2 2 3 3 4 2" xfId="39951"/>
    <cellStyle name="Input 2 3 3 2 2 3 3 5" xfId="26847"/>
    <cellStyle name="Input 2 3 3 2 2 3 4" xfId="4175"/>
    <cellStyle name="Input 2 3 3 2 2 3 4 2" xfId="8017"/>
    <cellStyle name="Input 2 3 3 2 2 3 4 2 2" xfId="15717"/>
    <cellStyle name="Input 2 3 3 2 2 3 4 2 2 2" xfId="37071"/>
    <cellStyle name="Input 2 3 3 2 2 3 4 2 3" xfId="23377"/>
    <cellStyle name="Input 2 3 3 2 2 3 4 2 3 2" xfId="44731"/>
    <cellStyle name="Input 2 3 3 2 2 3 4 3" xfId="11877"/>
    <cellStyle name="Input 2 3 3 2 2 3 4 3 2" xfId="33231"/>
    <cellStyle name="Input 2 3 3 2 2 3 4 4" xfId="19537"/>
    <cellStyle name="Input 2 3 3 2 2 3 4 4 2" xfId="40891"/>
    <cellStyle name="Input 2 3 3 2 2 3 4 5" xfId="27787"/>
    <cellStyle name="Input 2 3 3 2 2 3 5" xfId="5137"/>
    <cellStyle name="Input 2 3 3 2 2 3 5 2" xfId="12837"/>
    <cellStyle name="Input 2 3 3 2 2 3 5 2 2" xfId="34191"/>
    <cellStyle name="Input 2 3 3 2 2 3 5 3" xfId="20497"/>
    <cellStyle name="Input 2 3 3 2 2 3 5 3 2" xfId="41851"/>
    <cellStyle name="Input 2 3 3 2 2 3 6" xfId="8997"/>
    <cellStyle name="Input 2 3 3 2 2 3 6 2" xfId="30351"/>
    <cellStyle name="Input 2 3 3 2 2 3 7" xfId="16657"/>
    <cellStyle name="Input 2 3 3 2 2 3 7 2" xfId="38011"/>
    <cellStyle name="Input 2 3 3 2 2 3 8" xfId="24907"/>
    <cellStyle name="Input 2 3 3 2 2 4" xfId="1655"/>
    <cellStyle name="Input 2 3 3 2 2 4 2" xfId="5497"/>
    <cellStyle name="Input 2 3 3 2 2 4 2 2" xfId="13197"/>
    <cellStyle name="Input 2 3 3 2 2 4 2 2 2" xfId="34551"/>
    <cellStyle name="Input 2 3 3 2 2 4 2 3" xfId="20857"/>
    <cellStyle name="Input 2 3 3 2 2 4 2 3 2" xfId="42211"/>
    <cellStyle name="Input 2 3 3 2 2 4 3" xfId="9357"/>
    <cellStyle name="Input 2 3 3 2 2 4 3 2" xfId="30711"/>
    <cellStyle name="Input 2 3 3 2 2 4 4" xfId="17017"/>
    <cellStyle name="Input 2 3 3 2 2 4 4 2" xfId="38371"/>
    <cellStyle name="Input 2 3 3 2 2 4 5" xfId="25267"/>
    <cellStyle name="Input 2 3 3 2 2 5" xfId="2595"/>
    <cellStyle name="Input 2 3 3 2 2 5 2" xfId="6437"/>
    <cellStyle name="Input 2 3 3 2 2 5 2 2" xfId="14137"/>
    <cellStyle name="Input 2 3 3 2 2 5 2 2 2" xfId="35491"/>
    <cellStyle name="Input 2 3 3 2 2 5 2 3" xfId="21797"/>
    <cellStyle name="Input 2 3 3 2 2 5 2 3 2" xfId="43151"/>
    <cellStyle name="Input 2 3 3 2 2 5 3" xfId="10297"/>
    <cellStyle name="Input 2 3 3 2 2 5 3 2" xfId="31651"/>
    <cellStyle name="Input 2 3 3 2 2 5 4" xfId="17957"/>
    <cellStyle name="Input 2 3 3 2 2 5 4 2" xfId="39311"/>
    <cellStyle name="Input 2 3 3 2 2 5 5" xfId="26207"/>
    <cellStyle name="Input 2 3 3 2 2 6" xfId="3535"/>
    <cellStyle name="Input 2 3 3 2 2 6 2" xfId="7377"/>
    <cellStyle name="Input 2 3 3 2 2 6 2 2" xfId="15077"/>
    <cellStyle name="Input 2 3 3 2 2 6 2 2 2" xfId="36431"/>
    <cellStyle name="Input 2 3 3 2 2 6 2 3" xfId="22737"/>
    <cellStyle name="Input 2 3 3 2 2 6 2 3 2" xfId="44091"/>
    <cellStyle name="Input 2 3 3 2 2 6 3" xfId="11237"/>
    <cellStyle name="Input 2 3 3 2 2 6 3 2" xfId="32591"/>
    <cellStyle name="Input 2 3 3 2 2 6 4" xfId="18897"/>
    <cellStyle name="Input 2 3 3 2 2 6 4 2" xfId="40251"/>
    <cellStyle name="Input 2 3 3 2 2 6 5" xfId="27147"/>
    <cellStyle name="Input 2 3 3 2 2 7" xfId="4497"/>
    <cellStyle name="Input 2 3 3 2 2 7 2" xfId="12197"/>
    <cellStyle name="Input 2 3 3 2 2 7 2 2" xfId="33551"/>
    <cellStyle name="Input 2 3 3 2 2 7 3" xfId="19857"/>
    <cellStyle name="Input 2 3 3 2 2 7 3 2" xfId="41211"/>
    <cellStyle name="Input 2 3 3 2 2 8" xfId="8357"/>
    <cellStyle name="Input 2 3 3 2 2 8 2" xfId="29711"/>
    <cellStyle name="Input 2 3 3 2 2 9" xfId="16017"/>
    <cellStyle name="Input 2 3 3 2 2 9 2" xfId="37371"/>
    <cellStyle name="Input 2 3 3 2 3" xfId="835"/>
    <cellStyle name="Input 2 3 3 2 3 2" xfId="1835"/>
    <cellStyle name="Input 2 3 3 2 3 2 2" xfId="5677"/>
    <cellStyle name="Input 2 3 3 2 3 2 2 2" xfId="13377"/>
    <cellStyle name="Input 2 3 3 2 3 2 2 2 2" xfId="34731"/>
    <cellStyle name="Input 2 3 3 2 3 2 2 3" xfId="21037"/>
    <cellStyle name="Input 2 3 3 2 3 2 2 3 2" xfId="42391"/>
    <cellStyle name="Input 2 3 3 2 3 2 3" xfId="9537"/>
    <cellStyle name="Input 2 3 3 2 3 2 3 2" xfId="30891"/>
    <cellStyle name="Input 2 3 3 2 3 2 4" xfId="17197"/>
    <cellStyle name="Input 2 3 3 2 3 2 4 2" xfId="38551"/>
    <cellStyle name="Input 2 3 3 2 3 2 5" xfId="25447"/>
    <cellStyle name="Input 2 3 3 2 3 3" xfId="2775"/>
    <cellStyle name="Input 2 3 3 2 3 3 2" xfId="6617"/>
    <cellStyle name="Input 2 3 3 2 3 3 2 2" xfId="14317"/>
    <cellStyle name="Input 2 3 3 2 3 3 2 2 2" xfId="35671"/>
    <cellStyle name="Input 2 3 3 2 3 3 2 3" xfId="21977"/>
    <cellStyle name="Input 2 3 3 2 3 3 2 3 2" xfId="43331"/>
    <cellStyle name="Input 2 3 3 2 3 3 3" xfId="10477"/>
    <cellStyle name="Input 2 3 3 2 3 3 3 2" xfId="31831"/>
    <cellStyle name="Input 2 3 3 2 3 3 4" xfId="18137"/>
    <cellStyle name="Input 2 3 3 2 3 3 4 2" xfId="39491"/>
    <cellStyle name="Input 2 3 3 2 3 3 5" xfId="26387"/>
    <cellStyle name="Input 2 3 3 2 3 4" xfId="3715"/>
    <cellStyle name="Input 2 3 3 2 3 4 2" xfId="7557"/>
    <cellStyle name="Input 2 3 3 2 3 4 2 2" xfId="15257"/>
    <cellStyle name="Input 2 3 3 2 3 4 2 2 2" xfId="36611"/>
    <cellStyle name="Input 2 3 3 2 3 4 2 3" xfId="22917"/>
    <cellStyle name="Input 2 3 3 2 3 4 2 3 2" xfId="44271"/>
    <cellStyle name="Input 2 3 3 2 3 4 3" xfId="11417"/>
    <cellStyle name="Input 2 3 3 2 3 4 3 2" xfId="32771"/>
    <cellStyle name="Input 2 3 3 2 3 4 4" xfId="19077"/>
    <cellStyle name="Input 2 3 3 2 3 4 4 2" xfId="40431"/>
    <cellStyle name="Input 2 3 3 2 3 4 5" xfId="27327"/>
    <cellStyle name="Input 2 3 3 2 3 5" xfId="4677"/>
    <cellStyle name="Input 2 3 3 2 3 5 2" xfId="12377"/>
    <cellStyle name="Input 2 3 3 2 3 5 2 2" xfId="33731"/>
    <cellStyle name="Input 2 3 3 2 3 5 3" xfId="20037"/>
    <cellStyle name="Input 2 3 3 2 3 5 3 2" xfId="41391"/>
    <cellStyle name="Input 2 3 3 2 3 6" xfId="8537"/>
    <cellStyle name="Input 2 3 3 2 3 6 2" xfId="29891"/>
    <cellStyle name="Input 2 3 3 2 3 7" xfId="16197"/>
    <cellStyle name="Input 2 3 3 2 3 7 2" xfId="37551"/>
    <cellStyle name="Input 2 3 3 2 3 8" xfId="24447"/>
    <cellStyle name="Input 2 3 3 2 4" xfId="1135"/>
    <cellStyle name="Input 2 3 3 2 4 2" xfId="2135"/>
    <cellStyle name="Input 2 3 3 2 4 2 2" xfId="5977"/>
    <cellStyle name="Input 2 3 3 2 4 2 2 2" xfId="13677"/>
    <cellStyle name="Input 2 3 3 2 4 2 2 2 2" xfId="35031"/>
    <cellStyle name="Input 2 3 3 2 4 2 2 3" xfId="21337"/>
    <cellStyle name="Input 2 3 3 2 4 2 2 3 2" xfId="42691"/>
    <cellStyle name="Input 2 3 3 2 4 2 3" xfId="9837"/>
    <cellStyle name="Input 2 3 3 2 4 2 3 2" xfId="31191"/>
    <cellStyle name="Input 2 3 3 2 4 2 4" xfId="17497"/>
    <cellStyle name="Input 2 3 3 2 4 2 4 2" xfId="38851"/>
    <cellStyle name="Input 2 3 3 2 4 2 5" xfId="25747"/>
    <cellStyle name="Input 2 3 3 2 4 3" xfId="3075"/>
    <cellStyle name="Input 2 3 3 2 4 3 2" xfId="6917"/>
    <cellStyle name="Input 2 3 3 2 4 3 2 2" xfId="14617"/>
    <cellStyle name="Input 2 3 3 2 4 3 2 2 2" xfId="35971"/>
    <cellStyle name="Input 2 3 3 2 4 3 2 3" xfId="22277"/>
    <cellStyle name="Input 2 3 3 2 4 3 2 3 2" xfId="43631"/>
    <cellStyle name="Input 2 3 3 2 4 3 3" xfId="10777"/>
    <cellStyle name="Input 2 3 3 2 4 3 3 2" xfId="32131"/>
    <cellStyle name="Input 2 3 3 2 4 3 4" xfId="18437"/>
    <cellStyle name="Input 2 3 3 2 4 3 4 2" xfId="39791"/>
    <cellStyle name="Input 2 3 3 2 4 3 5" xfId="26687"/>
    <cellStyle name="Input 2 3 3 2 4 4" xfId="4015"/>
    <cellStyle name="Input 2 3 3 2 4 4 2" xfId="7857"/>
    <cellStyle name="Input 2 3 3 2 4 4 2 2" xfId="15557"/>
    <cellStyle name="Input 2 3 3 2 4 4 2 2 2" xfId="36911"/>
    <cellStyle name="Input 2 3 3 2 4 4 2 3" xfId="23217"/>
    <cellStyle name="Input 2 3 3 2 4 4 2 3 2" xfId="44571"/>
    <cellStyle name="Input 2 3 3 2 4 4 3" xfId="11717"/>
    <cellStyle name="Input 2 3 3 2 4 4 3 2" xfId="33071"/>
    <cellStyle name="Input 2 3 3 2 4 4 4" xfId="19377"/>
    <cellStyle name="Input 2 3 3 2 4 4 4 2" xfId="40731"/>
    <cellStyle name="Input 2 3 3 2 4 4 5" xfId="27627"/>
    <cellStyle name="Input 2 3 3 2 4 5" xfId="4977"/>
    <cellStyle name="Input 2 3 3 2 4 5 2" xfId="12677"/>
    <cellStyle name="Input 2 3 3 2 4 5 2 2" xfId="34031"/>
    <cellStyle name="Input 2 3 3 2 4 5 3" xfId="20337"/>
    <cellStyle name="Input 2 3 3 2 4 5 3 2" xfId="41691"/>
    <cellStyle name="Input 2 3 3 2 4 6" xfId="8837"/>
    <cellStyle name="Input 2 3 3 2 4 6 2" xfId="30191"/>
    <cellStyle name="Input 2 3 3 2 4 7" xfId="16497"/>
    <cellStyle name="Input 2 3 3 2 4 7 2" xfId="37851"/>
    <cellStyle name="Input 2 3 3 2 4 8" xfId="24747"/>
    <cellStyle name="Input 2 3 3 2 5" xfId="1495"/>
    <cellStyle name="Input 2 3 3 2 5 2" xfId="5337"/>
    <cellStyle name="Input 2 3 3 2 5 2 2" xfId="13037"/>
    <cellStyle name="Input 2 3 3 2 5 2 2 2" xfId="34391"/>
    <cellStyle name="Input 2 3 3 2 5 2 3" xfId="20697"/>
    <cellStyle name="Input 2 3 3 2 5 2 3 2" xfId="42051"/>
    <cellStyle name="Input 2 3 3 2 5 3" xfId="9197"/>
    <cellStyle name="Input 2 3 3 2 5 3 2" xfId="30551"/>
    <cellStyle name="Input 2 3 3 2 5 4" xfId="16857"/>
    <cellStyle name="Input 2 3 3 2 5 4 2" xfId="38211"/>
    <cellStyle name="Input 2 3 3 2 5 5" xfId="25107"/>
    <cellStyle name="Input 2 3 3 2 6" xfId="2435"/>
    <cellStyle name="Input 2 3 3 2 6 2" xfId="6277"/>
    <cellStyle name="Input 2 3 3 2 6 2 2" xfId="13977"/>
    <cellStyle name="Input 2 3 3 2 6 2 2 2" xfId="35331"/>
    <cellStyle name="Input 2 3 3 2 6 2 3" xfId="21637"/>
    <cellStyle name="Input 2 3 3 2 6 2 3 2" xfId="42991"/>
    <cellStyle name="Input 2 3 3 2 6 3" xfId="10137"/>
    <cellStyle name="Input 2 3 3 2 6 3 2" xfId="31491"/>
    <cellStyle name="Input 2 3 3 2 6 4" xfId="17797"/>
    <cellStyle name="Input 2 3 3 2 6 4 2" xfId="39151"/>
    <cellStyle name="Input 2 3 3 2 6 5" xfId="26047"/>
    <cellStyle name="Input 2 3 3 2 7" xfId="3375"/>
    <cellStyle name="Input 2 3 3 2 7 2" xfId="7217"/>
    <cellStyle name="Input 2 3 3 2 7 2 2" xfId="14917"/>
    <cellStyle name="Input 2 3 3 2 7 2 2 2" xfId="36271"/>
    <cellStyle name="Input 2 3 3 2 7 2 3" xfId="22577"/>
    <cellStyle name="Input 2 3 3 2 7 2 3 2" xfId="43931"/>
    <cellStyle name="Input 2 3 3 2 7 3" xfId="11077"/>
    <cellStyle name="Input 2 3 3 2 7 3 2" xfId="32431"/>
    <cellStyle name="Input 2 3 3 2 7 4" xfId="18737"/>
    <cellStyle name="Input 2 3 3 2 7 4 2" xfId="40091"/>
    <cellStyle name="Input 2 3 3 2 7 5" xfId="26987"/>
    <cellStyle name="Input 2 3 3 2 8" xfId="4337"/>
    <cellStyle name="Input 2 3 3 2 8 2" xfId="12037"/>
    <cellStyle name="Input 2 3 3 2 8 2 2" xfId="33391"/>
    <cellStyle name="Input 2 3 3 2 8 3" xfId="19697"/>
    <cellStyle name="Input 2 3 3 2 8 3 2" xfId="41051"/>
    <cellStyle name="Input 2 3 3 2 9" xfId="8197"/>
    <cellStyle name="Input 2 3 3 2 9 2" xfId="29551"/>
    <cellStyle name="Input 2 3 3 3" xfId="569"/>
    <cellStyle name="Input 2 3 3 3 10" xfId="24187"/>
    <cellStyle name="Input 2 3 3 3 2" xfId="915"/>
    <cellStyle name="Input 2 3 3 3 2 2" xfId="1915"/>
    <cellStyle name="Input 2 3 3 3 2 2 2" xfId="5757"/>
    <cellStyle name="Input 2 3 3 3 2 2 2 2" xfId="13457"/>
    <cellStyle name="Input 2 3 3 3 2 2 2 2 2" xfId="34811"/>
    <cellStyle name="Input 2 3 3 3 2 2 2 3" xfId="21117"/>
    <cellStyle name="Input 2 3 3 3 2 2 2 3 2" xfId="42471"/>
    <cellStyle name="Input 2 3 3 3 2 2 3" xfId="9617"/>
    <cellStyle name="Input 2 3 3 3 2 2 3 2" xfId="30971"/>
    <cellStyle name="Input 2 3 3 3 2 2 4" xfId="17277"/>
    <cellStyle name="Input 2 3 3 3 2 2 4 2" xfId="38631"/>
    <cellStyle name="Input 2 3 3 3 2 2 5" xfId="25527"/>
    <cellStyle name="Input 2 3 3 3 2 3" xfId="2855"/>
    <cellStyle name="Input 2 3 3 3 2 3 2" xfId="6697"/>
    <cellStyle name="Input 2 3 3 3 2 3 2 2" xfId="14397"/>
    <cellStyle name="Input 2 3 3 3 2 3 2 2 2" xfId="35751"/>
    <cellStyle name="Input 2 3 3 3 2 3 2 3" xfId="22057"/>
    <cellStyle name="Input 2 3 3 3 2 3 2 3 2" xfId="43411"/>
    <cellStyle name="Input 2 3 3 3 2 3 3" xfId="10557"/>
    <cellStyle name="Input 2 3 3 3 2 3 3 2" xfId="31911"/>
    <cellStyle name="Input 2 3 3 3 2 3 4" xfId="18217"/>
    <cellStyle name="Input 2 3 3 3 2 3 4 2" xfId="39571"/>
    <cellStyle name="Input 2 3 3 3 2 3 5" xfId="26467"/>
    <cellStyle name="Input 2 3 3 3 2 4" xfId="3795"/>
    <cellStyle name="Input 2 3 3 3 2 4 2" xfId="7637"/>
    <cellStyle name="Input 2 3 3 3 2 4 2 2" xfId="15337"/>
    <cellStyle name="Input 2 3 3 3 2 4 2 2 2" xfId="36691"/>
    <cellStyle name="Input 2 3 3 3 2 4 2 3" xfId="22997"/>
    <cellStyle name="Input 2 3 3 3 2 4 2 3 2" xfId="44351"/>
    <cellStyle name="Input 2 3 3 3 2 4 3" xfId="11497"/>
    <cellStyle name="Input 2 3 3 3 2 4 3 2" xfId="32851"/>
    <cellStyle name="Input 2 3 3 3 2 4 4" xfId="19157"/>
    <cellStyle name="Input 2 3 3 3 2 4 4 2" xfId="40511"/>
    <cellStyle name="Input 2 3 3 3 2 4 5" xfId="27407"/>
    <cellStyle name="Input 2 3 3 3 2 5" xfId="4757"/>
    <cellStyle name="Input 2 3 3 3 2 5 2" xfId="12457"/>
    <cellStyle name="Input 2 3 3 3 2 5 2 2" xfId="33811"/>
    <cellStyle name="Input 2 3 3 3 2 5 3" xfId="20117"/>
    <cellStyle name="Input 2 3 3 3 2 5 3 2" xfId="41471"/>
    <cellStyle name="Input 2 3 3 3 2 6" xfId="8617"/>
    <cellStyle name="Input 2 3 3 3 2 6 2" xfId="29971"/>
    <cellStyle name="Input 2 3 3 3 2 7" xfId="16277"/>
    <cellStyle name="Input 2 3 3 3 2 7 2" xfId="37631"/>
    <cellStyle name="Input 2 3 3 3 2 8" xfId="24527"/>
    <cellStyle name="Input 2 3 3 3 3" xfId="1215"/>
    <cellStyle name="Input 2 3 3 3 3 2" xfId="2215"/>
    <cellStyle name="Input 2 3 3 3 3 2 2" xfId="6057"/>
    <cellStyle name="Input 2 3 3 3 3 2 2 2" xfId="13757"/>
    <cellStyle name="Input 2 3 3 3 3 2 2 2 2" xfId="35111"/>
    <cellStyle name="Input 2 3 3 3 3 2 2 3" xfId="21417"/>
    <cellStyle name="Input 2 3 3 3 3 2 2 3 2" xfId="42771"/>
    <cellStyle name="Input 2 3 3 3 3 2 3" xfId="9917"/>
    <cellStyle name="Input 2 3 3 3 3 2 3 2" xfId="31271"/>
    <cellStyle name="Input 2 3 3 3 3 2 4" xfId="17577"/>
    <cellStyle name="Input 2 3 3 3 3 2 4 2" xfId="38931"/>
    <cellStyle name="Input 2 3 3 3 3 2 5" xfId="25827"/>
    <cellStyle name="Input 2 3 3 3 3 3" xfId="3155"/>
    <cellStyle name="Input 2 3 3 3 3 3 2" xfId="6997"/>
    <cellStyle name="Input 2 3 3 3 3 3 2 2" xfId="14697"/>
    <cellStyle name="Input 2 3 3 3 3 3 2 2 2" xfId="36051"/>
    <cellStyle name="Input 2 3 3 3 3 3 2 3" xfId="22357"/>
    <cellStyle name="Input 2 3 3 3 3 3 2 3 2" xfId="43711"/>
    <cellStyle name="Input 2 3 3 3 3 3 3" xfId="10857"/>
    <cellStyle name="Input 2 3 3 3 3 3 3 2" xfId="32211"/>
    <cellStyle name="Input 2 3 3 3 3 3 4" xfId="18517"/>
    <cellStyle name="Input 2 3 3 3 3 3 4 2" xfId="39871"/>
    <cellStyle name="Input 2 3 3 3 3 3 5" xfId="26767"/>
    <cellStyle name="Input 2 3 3 3 3 4" xfId="4095"/>
    <cellStyle name="Input 2 3 3 3 3 4 2" xfId="7937"/>
    <cellStyle name="Input 2 3 3 3 3 4 2 2" xfId="15637"/>
    <cellStyle name="Input 2 3 3 3 3 4 2 2 2" xfId="36991"/>
    <cellStyle name="Input 2 3 3 3 3 4 2 3" xfId="23297"/>
    <cellStyle name="Input 2 3 3 3 3 4 2 3 2" xfId="44651"/>
    <cellStyle name="Input 2 3 3 3 3 4 3" xfId="11797"/>
    <cellStyle name="Input 2 3 3 3 3 4 3 2" xfId="33151"/>
    <cellStyle name="Input 2 3 3 3 3 4 4" xfId="19457"/>
    <cellStyle name="Input 2 3 3 3 3 4 4 2" xfId="40811"/>
    <cellStyle name="Input 2 3 3 3 3 4 5" xfId="27707"/>
    <cellStyle name="Input 2 3 3 3 3 5" xfId="5057"/>
    <cellStyle name="Input 2 3 3 3 3 5 2" xfId="12757"/>
    <cellStyle name="Input 2 3 3 3 3 5 2 2" xfId="34111"/>
    <cellStyle name="Input 2 3 3 3 3 5 3" xfId="20417"/>
    <cellStyle name="Input 2 3 3 3 3 5 3 2" xfId="41771"/>
    <cellStyle name="Input 2 3 3 3 3 6" xfId="8917"/>
    <cellStyle name="Input 2 3 3 3 3 6 2" xfId="30271"/>
    <cellStyle name="Input 2 3 3 3 3 7" xfId="16577"/>
    <cellStyle name="Input 2 3 3 3 3 7 2" xfId="37931"/>
    <cellStyle name="Input 2 3 3 3 3 8" xfId="24827"/>
    <cellStyle name="Input 2 3 3 3 4" xfId="1575"/>
    <cellStyle name="Input 2 3 3 3 4 2" xfId="5417"/>
    <cellStyle name="Input 2 3 3 3 4 2 2" xfId="13117"/>
    <cellStyle name="Input 2 3 3 3 4 2 2 2" xfId="34471"/>
    <cellStyle name="Input 2 3 3 3 4 2 3" xfId="20777"/>
    <cellStyle name="Input 2 3 3 3 4 2 3 2" xfId="42131"/>
    <cellStyle name="Input 2 3 3 3 4 3" xfId="9277"/>
    <cellStyle name="Input 2 3 3 3 4 3 2" xfId="30631"/>
    <cellStyle name="Input 2 3 3 3 4 4" xfId="16937"/>
    <cellStyle name="Input 2 3 3 3 4 4 2" xfId="38291"/>
    <cellStyle name="Input 2 3 3 3 4 5" xfId="25187"/>
    <cellStyle name="Input 2 3 3 3 5" xfId="2515"/>
    <cellStyle name="Input 2 3 3 3 5 2" xfId="6357"/>
    <cellStyle name="Input 2 3 3 3 5 2 2" xfId="14057"/>
    <cellStyle name="Input 2 3 3 3 5 2 2 2" xfId="35411"/>
    <cellStyle name="Input 2 3 3 3 5 2 3" xfId="21717"/>
    <cellStyle name="Input 2 3 3 3 5 2 3 2" xfId="43071"/>
    <cellStyle name="Input 2 3 3 3 5 3" xfId="10217"/>
    <cellStyle name="Input 2 3 3 3 5 3 2" xfId="31571"/>
    <cellStyle name="Input 2 3 3 3 5 4" xfId="17877"/>
    <cellStyle name="Input 2 3 3 3 5 4 2" xfId="39231"/>
    <cellStyle name="Input 2 3 3 3 5 5" xfId="26127"/>
    <cellStyle name="Input 2 3 3 3 6" xfId="3455"/>
    <cellStyle name="Input 2 3 3 3 6 2" xfId="7297"/>
    <cellStyle name="Input 2 3 3 3 6 2 2" xfId="14997"/>
    <cellStyle name="Input 2 3 3 3 6 2 2 2" xfId="36351"/>
    <cellStyle name="Input 2 3 3 3 6 2 3" xfId="22657"/>
    <cellStyle name="Input 2 3 3 3 6 2 3 2" xfId="44011"/>
    <cellStyle name="Input 2 3 3 3 6 3" xfId="11157"/>
    <cellStyle name="Input 2 3 3 3 6 3 2" xfId="32511"/>
    <cellStyle name="Input 2 3 3 3 6 4" xfId="18817"/>
    <cellStyle name="Input 2 3 3 3 6 4 2" xfId="40171"/>
    <cellStyle name="Input 2 3 3 3 6 5" xfId="27067"/>
    <cellStyle name="Input 2 3 3 3 7" xfId="4417"/>
    <cellStyle name="Input 2 3 3 3 7 2" xfId="12117"/>
    <cellStyle name="Input 2 3 3 3 7 2 2" xfId="33471"/>
    <cellStyle name="Input 2 3 3 3 7 3" xfId="19777"/>
    <cellStyle name="Input 2 3 3 3 7 3 2" xfId="41131"/>
    <cellStyle name="Input 2 3 3 3 8" xfId="8277"/>
    <cellStyle name="Input 2 3 3 3 8 2" xfId="29631"/>
    <cellStyle name="Input 2 3 3 3 9" xfId="15937"/>
    <cellStyle name="Input 2 3 3 3 9 2" xfId="37291"/>
    <cellStyle name="Input 2 3 3 4" xfId="755"/>
    <cellStyle name="Input 2 3 3 4 2" xfId="1755"/>
    <cellStyle name="Input 2 3 3 4 2 2" xfId="5597"/>
    <cellStyle name="Input 2 3 3 4 2 2 2" xfId="13297"/>
    <cellStyle name="Input 2 3 3 4 2 2 2 2" xfId="34651"/>
    <cellStyle name="Input 2 3 3 4 2 2 3" xfId="20957"/>
    <cellStyle name="Input 2 3 3 4 2 2 3 2" xfId="42311"/>
    <cellStyle name="Input 2 3 3 4 2 3" xfId="9457"/>
    <cellStyle name="Input 2 3 3 4 2 3 2" xfId="30811"/>
    <cellStyle name="Input 2 3 3 4 2 4" xfId="17117"/>
    <cellStyle name="Input 2 3 3 4 2 4 2" xfId="38471"/>
    <cellStyle name="Input 2 3 3 4 2 5" xfId="25367"/>
    <cellStyle name="Input 2 3 3 4 3" xfId="2695"/>
    <cellStyle name="Input 2 3 3 4 3 2" xfId="6537"/>
    <cellStyle name="Input 2 3 3 4 3 2 2" xfId="14237"/>
    <cellStyle name="Input 2 3 3 4 3 2 2 2" xfId="35591"/>
    <cellStyle name="Input 2 3 3 4 3 2 3" xfId="21897"/>
    <cellStyle name="Input 2 3 3 4 3 2 3 2" xfId="43251"/>
    <cellStyle name="Input 2 3 3 4 3 3" xfId="10397"/>
    <cellStyle name="Input 2 3 3 4 3 3 2" xfId="31751"/>
    <cellStyle name="Input 2 3 3 4 3 4" xfId="18057"/>
    <cellStyle name="Input 2 3 3 4 3 4 2" xfId="39411"/>
    <cellStyle name="Input 2 3 3 4 3 5" xfId="26307"/>
    <cellStyle name="Input 2 3 3 4 4" xfId="3635"/>
    <cellStyle name="Input 2 3 3 4 4 2" xfId="7477"/>
    <cellStyle name="Input 2 3 3 4 4 2 2" xfId="15177"/>
    <cellStyle name="Input 2 3 3 4 4 2 2 2" xfId="36531"/>
    <cellStyle name="Input 2 3 3 4 4 2 3" xfId="22837"/>
    <cellStyle name="Input 2 3 3 4 4 2 3 2" xfId="44191"/>
    <cellStyle name="Input 2 3 3 4 4 3" xfId="11337"/>
    <cellStyle name="Input 2 3 3 4 4 3 2" xfId="32691"/>
    <cellStyle name="Input 2 3 3 4 4 4" xfId="18997"/>
    <cellStyle name="Input 2 3 3 4 4 4 2" xfId="40351"/>
    <cellStyle name="Input 2 3 3 4 4 5" xfId="27247"/>
    <cellStyle name="Input 2 3 3 4 5" xfId="4597"/>
    <cellStyle name="Input 2 3 3 4 5 2" xfId="12297"/>
    <cellStyle name="Input 2 3 3 4 5 2 2" xfId="33651"/>
    <cellStyle name="Input 2 3 3 4 5 3" xfId="19957"/>
    <cellStyle name="Input 2 3 3 4 5 3 2" xfId="41311"/>
    <cellStyle name="Input 2 3 3 4 6" xfId="8457"/>
    <cellStyle name="Input 2 3 3 4 6 2" xfId="29811"/>
    <cellStyle name="Input 2 3 3 4 7" xfId="16117"/>
    <cellStyle name="Input 2 3 3 4 7 2" xfId="37471"/>
    <cellStyle name="Input 2 3 3 4 8" xfId="24367"/>
    <cellStyle name="Input 2 3 3 5" xfId="1055"/>
    <cellStyle name="Input 2 3 3 5 2" xfId="2055"/>
    <cellStyle name="Input 2 3 3 5 2 2" xfId="5897"/>
    <cellStyle name="Input 2 3 3 5 2 2 2" xfId="13597"/>
    <cellStyle name="Input 2 3 3 5 2 2 2 2" xfId="34951"/>
    <cellStyle name="Input 2 3 3 5 2 2 3" xfId="21257"/>
    <cellStyle name="Input 2 3 3 5 2 2 3 2" xfId="42611"/>
    <cellStyle name="Input 2 3 3 5 2 3" xfId="9757"/>
    <cellStyle name="Input 2 3 3 5 2 3 2" xfId="31111"/>
    <cellStyle name="Input 2 3 3 5 2 4" xfId="17417"/>
    <cellStyle name="Input 2 3 3 5 2 4 2" xfId="38771"/>
    <cellStyle name="Input 2 3 3 5 2 5" xfId="25667"/>
    <cellStyle name="Input 2 3 3 5 3" xfId="2995"/>
    <cellStyle name="Input 2 3 3 5 3 2" xfId="6837"/>
    <cellStyle name="Input 2 3 3 5 3 2 2" xfId="14537"/>
    <cellStyle name="Input 2 3 3 5 3 2 2 2" xfId="35891"/>
    <cellStyle name="Input 2 3 3 5 3 2 3" xfId="22197"/>
    <cellStyle name="Input 2 3 3 5 3 2 3 2" xfId="43551"/>
    <cellStyle name="Input 2 3 3 5 3 3" xfId="10697"/>
    <cellStyle name="Input 2 3 3 5 3 3 2" xfId="32051"/>
    <cellStyle name="Input 2 3 3 5 3 4" xfId="18357"/>
    <cellStyle name="Input 2 3 3 5 3 4 2" xfId="39711"/>
    <cellStyle name="Input 2 3 3 5 3 5" xfId="26607"/>
    <cellStyle name="Input 2 3 3 5 4" xfId="3935"/>
    <cellStyle name="Input 2 3 3 5 4 2" xfId="7777"/>
    <cellStyle name="Input 2 3 3 5 4 2 2" xfId="15477"/>
    <cellStyle name="Input 2 3 3 5 4 2 2 2" xfId="36831"/>
    <cellStyle name="Input 2 3 3 5 4 2 3" xfId="23137"/>
    <cellStyle name="Input 2 3 3 5 4 2 3 2" xfId="44491"/>
    <cellStyle name="Input 2 3 3 5 4 3" xfId="11637"/>
    <cellStyle name="Input 2 3 3 5 4 3 2" xfId="32991"/>
    <cellStyle name="Input 2 3 3 5 4 4" xfId="19297"/>
    <cellStyle name="Input 2 3 3 5 4 4 2" xfId="40651"/>
    <cellStyle name="Input 2 3 3 5 4 5" xfId="27547"/>
    <cellStyle name="Input 2 3 3 5 5" xfId="4897"/>
    <cellStyle name="Input 2 3 3 5 5 2" xfId="12597"/>
    <cellStyle name="Input 2 3 3 5 5 2 2" xfId="33951"/>
    <cellStyle name="Input 2 3 3 5 5 3" xfId="20257"/>
    <cellStyle name="Input 2 3 3 5 5 3 2" xfId="41611"/>
    <cellStyle name="Input 2 3 3 5 6" xfId="8757"/>
    <cellStyle name="Input 2 3 3 5 6 2" xfId="30111"/>
    <cellStyle name="Input 2 3 3 5 7" xfId="16417"/>
    <cellStyle name="Input 2 3 3 5 7 2" xfId="37771"/>
    <cellStyle name="Input 2 3 3 5 8" xfId="24667"/>
    <cellStyle name="Input 2 3 3 6" xfId="1415"/>
    <cellStyle name="Input 2 3 3 6 2" xfId="5257"/>
    <cellStyle name="Input 2 3 3 6 2 2" xfId="12957"/>
    <cellStyle name="Input 2 3 3 6 2 2 2" xfId="34311"/>
    <cellStyle name="Input 2 3 3 6 2 3" xfId="20617"/>
    <cellStyle name="Input 2 3 3 6 2 3 2" xfId="41971"/>
    <cellStyle name="Input 2 3 3 6 3" xfId="9117"/>
    <cellStyle name="Input 2 3 3 6 3 2" xfId="30471"/>
    <cellStyle name="Input 2 3 3 6 4" xfId="16777"/>
    <cellStyle name="Input 2 3 3 6 4 2" xfId="38131"/>
    <cellStyle name="Input 2 3 3 6 5" xfId="25027"/>
    <cellStyle name="Input 2 3 3 7" xfId="2355"/>
    <cellStyle name="Input 2 3 3 7 2" xfId="6197"/>
    <cellStyle name="Input 2 3 3 7 2 2" xfId="13897"/>
    <cellStyle name="Input 2 3 3 7 2 2 2" xfId="35251"/>
    <cellStyle name="Input 2 3 3 7 2 3" xfId="21557"/>
    <cellStyle name="Input 2 3 3 7 2 3 2" xfId="42911"/>
    <cellStyle name="Input 2 3 3 7 3" xfId="10057"/>
    <cellStyle name="Input 2 3 3 7 3 2" xfId="31411"/>
    <cellStyle name="Input 2 3 3 7 4" xfId="17717"/>
    <cellStyle name="Input 2 3 3 7 4 2" xfId="39071"/>
    <cellStyle name="Input 2 3 3 7 5" xfId="25967"/>
    <cellStyle name="Input 2 3 3 8" xfId="3295"/>
    <cellStyle name="Input 2 3 3 8 2" xfId="7137"/>
    <cellStyle name="Input 2 3 3 8 2 2" xfId="14837"/>
    <cellStyle name="Input 2 3 3 8 2 2 2" xfId="36191"/>
    <cellStyle name="Input 2 3 3 8 2 3" xfId="22497"/>
    <cellStyle name="Input 2 3 3 8 2 3 2" xfId="43851"/>
    <cellStyle name="Input 2 3 3 8 3" xfId="10997"/>
    <cellStyle name="Input 2 3 3 8 3 2" xfId="32351"/>
    <cellStyle name="Input 2 3 3 8 4" xfId="18657"/>
    <cellStyle name="Input 2 3 3 8 4 2" xfId="40011"/>
    <cellStyle name="Input 2 3 3 8 5" xfId="26907"/>
    <cellStyle name="Input 2 3 3 9" xfId="4257"/>
    <cellStyle name="Input 2 3 3 9 2" xfId="11957"/>
    <cellStyle name="Input 2 3 3 9 2 2" xfId="33311"/>
    <cellStyle name="Input 2 3 3 9 3" xfId="19617"/>
    <cellStyle name="Input 2 3 3 9 3 2" xfId="40971"/>
    <cellStyle name="Input 2 3 3 9 4" xfId="27867"/>
    <cellStyle name="Input 2 3 4" xfId="443"/>
    <cellStyle name="Input 2 3 4 10" xfId="15817"/>
    <cellStyle name="Input 2 3 4 10 2" xfId="37171"/>
    <cellStyle name="Input 2 3 4 11" xfId="24067"/>
    <cellStyle name="Input 2 3 4 2" xfId="611"/>
    <cellStyle name="Input 2 3 4 2 10" xfId="24227"/>
    <cellStyle name="Input 2 3 4 2 2" xfId="955"/>
    <cellStyle name="Input 2 3 4 2 2 2" xfId="1955"/>
    <cellStyle name="Input 2 3 4 2 2 2 2" xfId="5797"/>
    <cellStyle name="Input 2 3 4 2 2 2 2 2" xfId="13497"/>
    <cellStyle name="Input 2 3 4 2 2 2 2 2 2" xfId="34851"/>
    <cellStyle name="Input 2 3 4 2 2 2 2 3" xfId="21157"/>
    <cellStyle name="Input 2 3 4 2 2 2 2 3 2" xfId="42511"/>
    <cellStyle name="Input 2 3 4 2 2 2 3" xfId="9657"/>
    <cellStyle name="Input 2 3 4 2 2 2 3 2" xfId="31011"/>
    <cellStyle name="Input 2 3 4 2 2 2 4" xfId="17317"/>
    <cellStyle name="Input 2 3 4 2 2 2 4 2" xfId="38671"/>
    <cellStyle name="Input 2 3 4 2 2 2 5" xfId="25567"/>
    <cellStyle name="Input 2 3 4 2 2 3" xfId="2895"/>
    <cellStyle name="Input 2 3 4 2 2 3 2" xfId="6737"/>
    <cellStyle name="Input 2 3 4 2 2 3 2 2" xfId="14437"/>
    <cellStyle name="Input 2 3 4 2 2 3 2 2 2" xfId="35791"/>
    <cellStyle name="Input 2 3 4 2 2 3 2 3" xfId="22097"/>
    <cellStyle name="Input 2 3 4 2 2 3 2 3 2" xfId="43451"/>
    <cellStyle name="Input 2 3 4 2 2 3 3" xfId="10597"/>
    <cellStyle name="Input 2 3 4 2 2 3 3 2" xfId="31951"/>
    <cellStyle name="Input 2 3 4 2 2 3 4" xfId="18257"/>
    <cellStyle name="Input 2 3 4 2 2 3 4 2" xfId="39611"/>
    <cellStyle name="Input 2 3 4 2 2 3 5" xfId="26507"/>
    <cellStyle name="Input 2 3 4 2 2 4" xfId="3835"/>
    <cellStyle name="Input 2 3 4 2 2 4 2" xfId="7677"/>
    <cellStyle name="Input 2 3 4 2 2 4 2 2" xfId="15377"/>
    <cellStyle name="Input 2 3 4 2 2 4 2 2 2" xfId="36731"/>
    <cellStyle name="Input 2 3 4 2 2 4 2 3" xfId="23037"/>
    <cellStyle name="Input 2 3 4 2 2 4 2 3 2" xfId="44391"/>
    <cellStyle name="Input 2 3 4 2 2 4 3" xfId="11537"/>
    <cellStyle name="Input 2 3 4 2 2 4 3 2" xfId="32891"/>
    <cellStyle name="Input 2 3 4 2 2 4 4" xfId="19197"/>
    <cellStyle name="Input 2 3 4 2 2 4 4 2" xfId="40551"/>
    <cellStyle name="Input 2 3 4 2 2 4 5" xfId="27447"/>
    <cellStyle name="Input 2 3 4 2 2 5" xfId="4797"/>
    <cellStyle name="Input 2 3 4 2 2 5 2" xfId="12497"/>
    <cellStyle name="Input 2 3 4 2 2 5 2 2" xfId="33851"/>
    <cellStyle name="Input 2 3 4 2 2 5 3" xfId="20157"/>
    <cellStyle name="Input 2 3 4 2 2 5 3 2" xfId="41511"/>
    <cellStyle name="Input 2 3 4 2 2 6" xfId="8657"/>
    <cellStyle name="Input 2 3 4 2 2 6 2" xfId="30011"/>
    <cellStyle name="Input 2 3 4 2 2 7" xfId="16317"/>
    <cellStyle name="Input 2 3 4 2 2 7 2" xfId="37671"/>
    <cellStyle name="Input 2 3 4 2 2 8" xfId="24567"/>
    <cellStyle name="Input 2 3 4 2 3" xfId="1255"/>
    <cellStyle name="Input 2 3 4 2 3 2" xfId="2255"/>
    <cellStyle name="Input 2 3 4 2 3 2 2" xfId="6097"/>
    <cellStyle name="Input 2 3 4 2 3 2 2 2" xfId="13797"/>
    <cellStyle name="Input 2 3 4 2 3 2 2 2 2" xfId="35151"/>
    <cellStyle name="Input 2 3 4 2 3 2 2 3" xfId="21457"/>
    <cellStyle name="Input 2 3 4 2 3 2 2 3 2" xfId="42811"/>
    <cellStyle name="Input 2 3 4 2 3 2 3" xfId="9957"/>
    <cellStyle name="Input 2 3 4 2 3 2 3 2" xfId="31311"/>
    <cellStyle name="Input 2 3 4 2 3 2 4" xfId="17617"/>
    <cellStyle name="Input 2 3 4 2 3 2 4 2" xfId="38971"/>
    <cellStyle name="Input 2 3 4 2 3 2 5" xfId="25867"/>
    <cellStyle name="Input 2 3 4 2 3 3" xfId="3195"/>
    <cellStyle name="Input 2 3 4 2 3 3 2" xfId="7037"/>
    <cellStyle name="Input 2 3 4 2 3 3 2 2" xfId="14737"/>
    <cellStyle name="Input 2 3 4 2 3 3 2 2 2" xfId="36091"/>
    <cellStyle name="Input 2 3 4 2 3 3 2 3" xfId="22397"/>
    <cellStyle name="Input 2 3 4 2 3 3 2 3 2" xfId="43751"/>
    <cellStyle name="Input 2 3 4 2 3 3 3" xfId="10897"/>
    <cellStyle name="Input 2 3 4 2 3 3 3 2" xfId="32251"/>
    <cellStyle name="Input 2 3 4 2 3 3 4" xfId="18557"/>
    <cellStyle name="Input 2 3 4 2 3 3 4 2" xfId="39911"/>
    <cellStyle name="Input 2 3 4 2 3 3 5" xfId="26807"/>
    <cellStyle name="Input 2 3 4 2 3 4" xfId="4135"/>
    <cellStyle name="Input 2 3 4 2 3 4 2" xfId="7977"/>
    <cellStyle name="Input 2 3 4 2 3 4 2 2" xfId="15677"/>
    <cellStyle name="Input 2 3 4 2 3 4 2 2 2" xfId="37031"/>
    <cellStyle name="Input 2 3 4 2 3 4 2 3" xfId="23337"/>
    <cellStyle name="Input 2 3 4 2 3 4 2 3 2" xfId="44691"/>
    <cellStyle name="Input 2 3 4 2 3 4 3" xfId="11837"/>
    <cellStyle name="Input 2 3 4 2 3 4 3 2" xfId="33191"/>
    <cellStyle name="Input 2 3 4 2 3 4 4" xfId="19497"/>
    <cellStyle name="Input 2 3 4 2 3 4 4 2" xfId="40851"/>
    <cellStyle name="Input 2 3 4 2 3 4 5" xfId="27747"/>
    <cellStyle name="Input 2 3 4 2 3 5" xfId="5097"/>
    <cellStyle name="Input 2 3 4 2 3 5 2" xfId="12797"/>
    <cellStyle name="Input 2 3 4 2 3 5 2 2" xfId="34151"/>
    <cellStyle name="Input 2 3 4 2 3 5 3" xfId="20457"/>
    <cellStyle name="Input 2 3 4 2 3 5 3 2" xfId="41811"/>
    <cellStyle name="Input 2 3 4 2 3 6" xfId="8957"/>
    <cellStyle name="Input 2 3 4 2 3 6 2" xfId="30311"/>
    <cellStyle name="Input 2 3 4 2 3 7" xfId="16617"/>
    <cellStyle name="Input 2 3 4 2 3 7 2" xfId="37971"/>
    <cellStyle name="Input 2 3 4 2 3 8" xfId="24867"/>
    <cellStyle name="Input 2 3 4 2 4" xfId="1615"/>
    <cellStyle name="Input 2 3 4 2 4 2" xfId="5457"/>
    <cellStyle name="Input 2 3 4 2 4 2 2" xfId="13157"/>
    <cellStyle name="Input 2 3 4 2 4 2 2 2" xfId="34511"/>
    <cellStyle name="Input 2 3 4 2 4 2 3" xfId="20817"/>
    <cellStyle name="Input 2 3 4 2 4 2 3 2" xfId="42171"/>
    <cellStyle name="Input 2 3 4 2 4 3" xfId="9317"/>
    <cellStyle name="Input 2 3 4 2 4 3 2" xfId="30671"/>
    <cellStyle name="Input 2 3 4 2 4 4" xfId="16977"/>
    <cellStyle name="Input 2 3 4 2 4 4 2" xfId="38331"/>
    <cellStyle name="Input 2 3 4 2 4 5" xfId="25227"/>
    <cellStyle name="Input 2 3 4 2 5" xfId="2555"/>
    <cellStyle name="Input 2 3 4 2 5 2" xfId="6397"/>
    <cellStyle name="Input 2 3 4 2 5 2 2" xfId="14097"/>
    <cellStyle name="Input 2 3 4 2 5 2 2 2" xfId="35451"/>
    <cellStyle name="Input 2 3 4 2 5 2 3" xfId="21757"/>
    <cellStyle name="Input 2 3 4 2 5 2 3 2" xfId="43111"/>
    <cellStyle name="Input 2 3 4 2 5 3" xfId="10257"/>
    <cellStyle name="Input 2 3 4 2 5 3 2" xfId="31611"/>
    <cellStyle name="Input 2 3 4 2 5 4" xfId="17917"/>
    <cellStyle name="Input 2 3 4 2 5 4 2" xfId="39271"/>
    <cellStyle name="Input 2 3 4 2 5 5" xfId="26167"/>
    <cellStyle name="Input 2 3 4 2 6" xfId="3495"/>
    <cellStyle name="Input 2 3 4 2 6 2" xfId="7337"/>
    <cellStyle name="Input 2 3 4 2 6 2 2" xfId="15037"/>
    <cellStyle name="Input 2 3 4 2 6 2 2 2" xfId="36391"/>
    <cellStyle name="Input 2 3 4 2 6 2 3" xfId="22697"/>
    <cellStyle name="Input 2 3 4 2 6 2 3 2" xfId="44051"/>
    <cellStyle name="Input 2 3 4 2 6 3" xfId="11197"/>
    <cellStyle name="Input 2 3 4 2 6 3 2" xfId="32551"/>
    <cellStyle name="Input 2 3 4 2 6 4" xfId="18857"/>
    <cellStyle name="Input 2 3 4 2 6 4 2" xfId="40211"/>
    <cellStyle name="Input 2 3 4 2 6 5" xfId="27107"/>
    <cellStyle name="Input 2 3 4 2 7" xfId="4457"/>
    <cellStyle name="Input 2 3 4 2 7 2" xfId="12157"/>
    <cellStyle name="Input 2 3 4 2 7 2 2" xfId="33511"/>
    <cellStyle name="Input 2 3 4 2 7 3" xfId="19817"/>
    <cellStyle name="Input 2 3 4 2 7 3 2" xfId="41171"/>
    <cellStyle name="Input 2 3 4 2 8" xfId="8317"/>
    <cellStyle name="Input 2 3 4 2 8 2" xfId="29671"/>
    <cellStyle name="Input 2 3 4 2 9" xfId="15977"/>
    <cellStyle name="Input 2 3 4 2 9 2" xfId="37331"/>
    <cellStyle name="Input 2 3 4 3" xfId="795"/>
    <cellStyle name="Input 2 3 4 3 2" xfId="1795"/>
    <cellStyle name="Input 2 3 4 3 2 2" xfId="5637"/>
    <cellStyle name="Input 2 3 4 3 2 2 2" xfId="13337"/>
    <cellStyle name="Input 2 3 4 3 2 2 2 2" xfId="34691"/>
    <cellStyle name="Input 2 3 4 3 2 2 3" xfId="20997"/>
    <cellStyle name="Input 2 3 4 3 2 2 3 2" xfId="42351"/>
    <cellStyle name="Input 2 3 4 3 2 3" xfId="9497"/>
    <cellStyle name="Input 2 3 4 3 2 3 2" xfId="30851"/>
    <cellStyle name="Input 2 3 4 3 2 4" xfId="17157"/>
    <cellStyle name="Input 2 3 4 3 2 4 2" xfId="38511"/>
    <cellStyle name="Input 2 3 4 3 2 5" xfId="25407"/>
    <cellStyle name="Input 2 3 4 3 3" xfId="2735"/>
    <cellStyle name="Input 2 3 4 3 3 2" xfId="6577"/>
    <cellStyle name="Input 2 3 4 3 3 2 2" xfId="14277"/>
    <cellStyle name="Input 2 3 4 3 3 2 2 2" xfId="35631"/>
    <cellStyle name="Input 2 3 4 3 3 2 3" xfId="21937"/>
    <cellStyle name="Input 2 3 4 3 3 2 3 2" xfId="43291"/>
    <cellStyle name="Input 2 3 4 3 3 3" xfId="10437"/>
    <cellStyle name="Input 2 3 4 3 3 3 2" xfId="31791"/>
    <cellStyle name="Input 2 3 4 3 3 4" xfId="18097"/>
    <cellStyle name="Input 2 3 4 3 3 4 2" xfId="39451"/>
    <cellStyle name="Input 2 3 4 3 3 5" xfId="26347"/>
    <cellStyle name="Input 2 3 4 3 4" xfId="3675"/>
    <cellStyle name="Input 2 3 4 3 4 2" xfId="7517"/>
    <cellStyle name="Input 2 3 4 3 4 2 2" xfId="15217"/>
    <cellStyle name="Input 2 3 4 3 4 2 2 2" xfId="36571"/>
    <cellStyle name="Input 2 3 4 3 4 2 3" xfId="22877"/>
    <cellStyle name="Input 2 3 4 3 4 2 3 2" xfId="44231"/>
    <cellStyle name="Input 2 3 4 3 4 3" xfId="11377"/>
    <cellStyle name="Input 2 3 4 3 4 3 2" xfId="32731"/>
    <cellStyle name="Input 2 3 4 3 4 4" xfId="19037"/>
    <cellStyle name="Input 2 3 4 3 4 4 2" xfId="40391"/>
    <cellStyle name="Input 2 3 4 3 4 5" xfId="27287"/>
    <cellStyle name="Input 2 3 4 3 5" xfId="4637"/>
    <cellStyle name="Input 2 3 4 3 5 2" xfId="12337"/>
    <cellStyle name="Input 2 3 4 3 5 2 2" xfId="33691"/>
    <cellStyle name="Input 2 3 4 3 5 3" xfId="19997"/>
    <cellStyle name="Input 2 3 4 3 5 3 2" xfId="41351"/>
    <cellStyle name="Input 2 3 4 3 6" xfId="8497"/>
    <cellStyle name="Input 2 3 4 3 6 2" xfId="29851"/>
    <cellStyle name="Input 2 3 4 3 7" xfId="16157"/>
    <cellStyle name="Input 2 3 4 3 7 2" xfId="37511"/>
    <cellStyle name="Input 2 3 4 3 8" xfId="24407"/>
    <cellStyle name="Input 2 3 4 4" xfId="1095"/>
    <cellStyle name="Input 2 3 4 4 2" xfId="2095"/>
    <cellStyle name="Input 2 3 4 4 2 2" xfId="5937"/>
    <cellStyle name="Input 2 3 4 4 2 2 2" xfId="13637"/>
    <cellStyle name="Input 2 3 4 4 2 2 2 2" xfId="34991"/>
    <cellStyle name="Input 2 3 4 4 2 2 3" xfId="21297"/>
    <cellStyle name="Input 2 3 4 4 2 2 3 2" xfId="42651"/>
    <cellStyle name="Input 2 3 4 4 2 3" xfId="9797"/>
    <cellStyle name="Input 2 3 4 4 2 3 2" xfId="31151"/>
    <cellStyle name="Input 2 3 4 4 2 4" xfId="17457"/>
    <cellStyle name="Input 2 3 4 4 2 4 2" xfId="38811"/>
    <cellStyle name="Input 2 3 4 4 2 5" xfId="25707"/>
    <cellStyle name="Input 2 3 4 4 3" xfId="3035"/>
    <cellStyle name="Input 2 3 4 4 3 2" xfId="6877"/>
    <cellStyle name="Input 2 3 4 4 3 2 2" xfId="14577"/>
    <cellStyle name="Input 2 3 4 4 3 2 2 2" xfId="35931"/>
    <cellStyle name="Input 2 3 4 4 3 2 3" xfId="22237"/>
    <cellStyle name="Input 2 3 4 4 3 2 3 2" xfId="43591"/>
    <cellStyle name="Input 2 3 4 4 3 3" xfId="10737"/>
    <cellStyle name="Input 2 3 4 4 3 3 2" xfId="32091"/>
    <cellStyle name="Input 2 3 4 4 3 4" xfId="18397"/>
    <cellStyle name="Input 2 3 4 4 3 4 2" xfId="39751"/>
    <cellStyle name="Input 2 3 4 4 3 5" xfId="26647"/>
    <cellStyle name="Input 2 3 4 4 4" xfId="3975"/>
    <cellStyle name="Input 2 3 4 4 4 2" xfId="7817"/>
    <cellStyle name="Input 2 3 4 4 4 2 2" xfId="15517"/>
    <cellStyle name="Input 2 3 4 4 4 2 2 2" xfId="36871"/>
    <cellStyle name="Input 2 3 4 4 4 2 3" xfId="23177"/>
    <cellStyle name="Input 2 3 4 4 4 2 3 2" xfId="44531"/>
    <cellStyle name="Input 2 3 4 4 4 3" xfId="11677"/>
    <cellStyle name="Input 2 3 4 4 4 3 2" xfId="33031"/>
    <cellStyle name="Input 2 3 4 4 4 4" xfId="19337"/>
    <cellStyle name="Input 2 3 4 4 4 4 2" xfId="40691"/>
    <cellStyle name="Input 2 3 4 4 4 5" xfId="27587"/>
    <cellStyle name="Input 2 3 4 4 5" xfId="4937"/>
    <cellStyle name="Input 2 3 4 4 5 2" xfId="12637"/>
    <cellStyle name="Input 2 3 4 4 5 2 2" xfId="33991"/>
    <cellStyle name="Input 2 3 4 4 5 3" xfId="20297"/>
    <cellStyle name="Input 2 3 4 4 5 3 2" xfId="41651"/>
    <cellStyle name="Input 2 3 4 4 6" xfId="8797"/>
    <cellStyle name="Input 2 3 4 4 6 2" xfId="30151"/>
    <cellStyle name="Input 2 3 4 4 7" xfId="16457"/>
    <cellStyle name="Input 2 3 4 4 7 2" xfId="37811"/>
    <cellStyle name="Input 2 3 4 4 8" xfId="24707"/>
    <cellStyle name="Input 2 3 4 5" xfId="1455"/>
    <cellStyle name="Input 2 3 4 5 2" xfId="5297"/>
    <cellStyle name="Input 2 3 4 5 2 2" xfId="12997"/>
    <cellStyle name="Input 2 3 4 5 2 2 2" xfId="34351"/>
    <cellStyle name="Input 2 3 4 5 2 3" xfId="20657"/>
    <cellStyle name="Input 2 3 4 5 2 3 2" xfId="42011"/>
    <cellStyle name="Input 2 3 4 5 3" xfId="9157"/>
    <cellStyle name="Input 2 3 4 5 3 2" xfId="30511"/>
    <cellStyle name="Input 2 3 4 5 4" xfId="16817"/>
    <cellStyle name="Input 2 3 4 5 4 2" xfId="38171"/>
    <cellStyle name="Input 2 3 4 5 5" xfId="25067"/>
    <cellStyle name="Input 2 3 4 6" xfId="2395"/>
    <cellStyle name="Input 2 3 4 6 2" xfId="6237"/>
    <cellStyle name="Input 2 3 4 6 2 2" xfId="13937"/>
    <cellStyle name="Input 2 3 4 6 2 2 2" xfId="35291"/>
    <cellStyle name="Input 2 3 4 6 2 3" xfId="21597"/>
    <cellStyle name="Input 2 3 4 6 2 3 2" xfId="42951"/>
    <cellStyle name="Input 2 3 4 6 3" xfId="10097"/>
    <cellStyle name="Input 2 3 4 6 3 2" xfId="31451"/>
    <cellStyle name="Input 2 3 4 6 4" xfId="17757"/>
    <cellStyle name="Input 2 3 4 6 4 2" xfId="39111"/>
    <cellStyle name="Input 2 3 4 6 5" xfId="26007"/>
    <cellStyle name="Input 2 3 4 7" xfId="3335"/>
    <cellStyle name="Input 2 3 4 7 2" xfId="7177"/>
    <cellStyle name="Input 2 3 4 7 2 2" xfId="14877"/>
    <cellStyle name="Input 2 3 4 7 2 2 2" xfId="36231"/>
    <cellStyle name="Input 2 3 4 7 2 3" xfId="22537"/>
    <cellStyle name="Input 2 3 4 7 2 3 2" xfId="43891"/>
    <cellStyle name="Input 2 3 4 7 3" xfId="11037"/>
    <cellStyle name="Input 2 3 4 7 3 2" xfId="32391"/>
    <cellStyle name="Input 2 3 4 7 4" xfId="18697"/>
    <cellStyle name="Input 2 3 4 7 4 2" xfId="40051"/>
    <cellStyle name="Input 2 3 4 7 5" xfId="26947"/>
    <cellStyle name="Input 2 3 4 8" xfId="4297"/>
    <cellStyle name="Input 2 3 4 8 2" xfId="11997"/>
    <cellStyle name="Input 2 3 4 8 2 2" xfId="33351"/>
    <cellStyle name="Input 2 3 4 8 3" xfId="19657"/>
    <cellStyle name="Input 2 3 4 8 3 2" xfId="41011"/>
    <cellStyle name="Input 2 3 4 9" xfId="8157"/>
    <cellStyle name="Input 2 3 4 9 2" xfId="29511"/>
    <cellStyle name="Input 2 3 5" xfId="527"/>
    <cellStyle name="Input 2 3 5 10" xfId="24147"/>
    <cellStyle name="Input 2 3 5 2" xfId="875"/>
    <cellStyle name="Input 2 3 5 2 2" xfId="1875"/>
    <cellStyle name="Input 2 3 5 2 2 2" xfId="5717"/>
    <cellStyle name="Input 2 3 5 2 2 2 2" xfId="13417"/>
    <cellStyle name="Input 2 3 5 2 2 2 2 2" xfId="34771"/>
    <cellStyle name="Input 2 3 5 2 2 2 3" xfId="21077"/>
    <cellStyle name="Input 2 3 5 2 2 2 3 2" xfId="42431"/>
    <cellStyle name="Input 2 3 5 2 2 3" xfId="9577"/>
    <cellStyle name="Input 2 3 5 2 2 3 2" xfId="30931"/>
    <cellStyle name="Input 2 3 5 2 2 4" xfId="17237"/>
    <cellStyle name="Input 2 3 5 2 2 4 2" xfId="38591"/>
    <cellStyle name="Input 2 3 5 2 2 5" xfId="25487"/>
    <cellStyle name="Input 2 3 5 2 3" xfId="2815"/>
    <cellStyle name="Input 2 3 5 2 3 2" xfId="6657"/>
    <cellStyle name="Input 2 3 5 2 3 2 2" xfId="14357"/>
    <cellStyle name="Input 2 3 5 2 3 2 2 2" xfId="35711"/>
    <cellStyle name="Input 2 3 5 2 3 2 3" xfId="22017"/>
    <cellStyle name="Input 2 3 5 2 3 2 3 2" xfId="43371"/>
    <cellStyle name="Input 2 3 5 2 3 3" xfId="10517"/>
    <cellStyle name="Input 2 3 5 2 3 3 2" xfId="31871"/>
    <cellStyle name="Input 2 3 5 2 3 4" xfId="18177"/>
    <cellStyle name="Input 2 3 5 2 3 4 2" xfId="39531"/>
    <cellStyle name="Input 2 3 5 2 3 5" xfId="26427"/>
    <cellStyle name="Input 2 3 5 2 4" xfId="3755"/>
    <cellStyle name="Input 2 3 5 2 4 2" xfId="7597"/>
    <cellStyle name="Input 2 3 5 2 4 2 2" xfId="15297"/>
    <cellStyle name="Input 2 3 5 2 4 2 2 2" xfId="36651"/>
    <cellStyle name="Input 2 3 5 2 4 2 3" xfId="22957"/>
    <cellStyle name="Input 2 3 5 2 4 2 3 2" xfId="44311"/>
    <cellStyle name="Input 2 3 5 2 4 3" xfId="11457"/>
    <cellStyle name="Input 2 3 5 2 4 3 2" xfId="32811"/>
    <cellStyle name="Input 2 3 5 2 4 4" xfId="19117"/>
    <cellStyle name="Input 2 3 5 2 4 4 2" xfId="40471"/>
    <cellStyle name="Input 2 3 5 2 4 5" xfId="27367"/>
    <cellStyle name="Input 2 3 5 2 5" xfId="4717"/>
    <cellStyle name="Input 2 3 5 2 5 2" xfId="12417"/>
    <cellStyle name="Input 2 3 5 2 5 2 2" xfId="33771"/>
    <cellStyle name="Input 2 3 5 2 5 3" xfId="20077"/>
    <cellStyle name="Input 2 3 5 2 5 3 2" xfId="41431"/>
    <cellStyle name="Input 2 3 5 2 6" xfId="8577"/>
    <cellStyle name="Input 2 3 5 2 6 2" xfId="29931"/>
    <cellStyle name="Input 2 3 5 2 7" xfId="16237"/>
    <cellStyle name="Input 2 3 5 2 7 2" xfId="37591"/>
    <cellStyle name="Input 2 3 5 2 8" xfId="24487"/>
    <cellStyle name="Input 2 3 5 3" xfId="1175"/>
    <cellStyle name="Input 2 3 5 3 2" xfId="2175"/>
    <cellStyle name="Input 2 3 5 3 2 2" xfId="6017"/>
    <cellStyle name="Input 2 3 5 3 2 2 2" xfId="13717"/>
    <cellStyle name="Input 2 3 5 3 2 2 2 2" xfId="35071"/>
    <cellStyle name="Input 2 3 5 3 2 2 3" xfId="21377"/>
    <cellStyle name="Input 2 3 5 3 2 2 3 2" xfId="42731"/>
    <cellStyle name="Input 2 3 5 3 2 3" xfId="9877"/>
    <cellStyle name="Input 2 3 5 3 2 3 2" xfId="31231"/>
    <cellStyle name="Input 2 3 5 3 2 4" xfId="17537"/>
    <cellStyle name="Input 2 3 5 3 2 4 2" xfId="38891"/>
    <cellStyle name="Input 2 3 5 3 2 5" xfId="25787"/>
    <cellStyle name="Input 2 3 5 3 3" xfId="3115"/>
    <cellStyle name="Input 2 3 5 3 3 2" xfId="6957"/>
    <cellStyle name="Input 2 3 5 3 3 2 2" xfId="14657"/>
    <cellStyle name="Input 2 3 5 3 3 2 2 2" xfId="36011"/>
    <cellStyle name="Input 2 3 5 3 3 2 3" xfId="22317"/>
    <cellStyle name="Input 2 3 5 3 3 2 3 2" xfId="43671"/>
    <cellStyle name="Input 2 3 5 3 3 3" xfId="10817"/>
    <cellStyle name="Input 2 3 5 3 3 3 2" xfId="32171"/>
    <cellStyle name="Input 2 3 5 3 3 4" xfId="18477"/>
    <cellStyle name="Input 2 3 5 3 3 4 2" xfId="39831"/>
    <cellStyle name="Input 2 3 5 3 3 5" xfId="26727"/>
    <cellStyle name="Input 2 3 5 3 4" xfId="4055"/>
    <cellStyle name="Input 2 3 5 3 4 2" xfId="7897"/>
    <cellStyle name="Input 2 3 5 3 4 2 2" xfId="15597"/>
    <cellStyle name="Input 2 3 5 3 4 2 2 2" xfId="36951"/>
    <cellStyle name="Input 2 3 5 3 4 2 3" xfId="23257"/>
    <cellStyle name="Input 2 3 5 3 4 2 3 2" xfId="44611"/>
    <cellStyle name="Input 2 3 5 3 4 3" xfId="11757"/>
    <cellStyle name="Input 2 3 5 3 4 3 2" xfId="33111"/>
    <cellStyle name="Input 2 3 5 3 4 4" xfId="19417"/>
    <cellStyle name="Input 2 3 5 3 4 4 2" xfId="40771"/>
    <cellStyle name="Input 2 3 5 3 4 5" xfId="27667"/>
    <cellStyle name="Input 2 3 5 3 5" xfId="5017"/>
    <cellStyle name="Input 2 3 5 3 5 2" xfId="12717"/>
    <cellStyle name="Input 2 3 5 3 5 2 2" xfId="34071"/>
    <cellStyle name="Input 2 3 5 3 5 3" xfId="20377"/>
    <cellStyle name="Input 2 3 5 3 5 3 2" xfId="41731"/>
    <cellStyle name="Input 2 3 5 3 6" xfId="8877"/>
    <cellStyle name="Input 2 3 5 3 6 2" xfId="30231"/>
    <cellStyle name="Input 2 3 5 3 7" xfId="16537"/>
    <cellStyle name="Input 2 3 5 3 7 2" xfId="37891"/>
    <cellStyle name="Input 2 3 5 3 8" xfId="24787"/>
    <cellStyle name="Input 2 3 5 4" xfId="1535"/>
    <cellStyle name="Input 2 3 5 4 2" xfId="5377"/>
    <cellStyle name="Input 2 3 5 4 2 2" xfId="13077"/>
    <cellStyle name="Input 2 3 5 4 2 2 2" xfId="34431"/>
    <cellStyle name="Input 2 3 5 4 2 3" xfId="20737"/>
    <cellStyle name="Input 2 3 5 4 2 3 2" xfId="42091"/>
    <cellStyle name="Input 2 3 5 4 3" xfId="9237"/>
    <cellStyle name="Input 2 3 5 4 3 2" xfId="30591"/>
    <cellStyle name="Input 2 3 5 4 4" xfId="16897"/>
    <cellStyle name="Input 2 3 5 4 4 2" xfId="38251"/>
    <cellStyle name="Input 2 3 5 4 5" xfId="25147"/>
    <cellStyle name="Input 2 3 5 5" xfId="2475"/>
    <cellStyle name="Input 2 3 5 5 2" xfId="6317"/>
    <cellStyle name="Input 2 3 5 5 2 2" xfId="14017"/>
    <cellStyle name="Input 2 3 5 5 2 2 2" xfId="35371"/>
    <cellStyle name="Input 2 3 5 5 2 3" xfId="21677"/>
    <cellStyle name="Input 2 3 5 5 2 3 2" xfId="43031"/>
    <cellStyle name="Input 2 3 5 5 3" xfId="10177"/>
    <cellStyle name="Input 2 3 5 5 3 2" xfId="31531"/>
    <cellStyle name="Input 2 3 5 5 4" xfId="17837"/>
    <cellStyle name="Input 2 3 5 5 4 2" xfId="39191"/>
    <cellStyle name="Input 2 3 5 5 5" xfId="26087"/>
    <cellStyle name="Input 2 3 5 6" xfId="3415"/>
    <cellStyle name="Input 2 3 5 6 2" xfId="7257"/>
    <cellStyle name="Input 2 3 5 6 2 2" xfId="14957"/>
    <cellStyle name="Input 2 3 5 6 2 2 2" xfId="36311"/>
    <cellStyle name="Input 2 3 5 6 2 3" xfId="22617"/>
    <cellStyle name="Input 2 3 5 6 2 3 2" xfId="43971"/>
    <cellStyle name="Input 2 3 5 6 3" xfId="11117"/>
    <cellStyle name="Input 2 3 5 6 3 2" xfId="32471"/>
    <cellStyle name="Input 2 3 5 6 4" xfId="18777"/>
    <cellStyle name="Input 2 3 5 6 4 2" xfId="40131"/>
    <cellStyle name="Input 2 3 5 6 5" xfId="27027"/>
    <cellStyle name="Input 2 3 5 7" xfId="4377"/>
    <cellStyle name="Input 2 3 5 7 2" xfId="12077"/>
    <cellStyle name="Input 2 3 5 7 2 2" xfId="33431"/>
    <cellStyle name="Input 2 3 5 7 3" xfId="19737"/>
    <cellStyle name="Input 2 3 5 7 3 2" xfId="41091"/>
    <cellStyle name="Input 2 3 5 8" xfId="8237"/>
    <cellStyle name="Input 2 3 5 8 2" xfId="29591"/>
    <cellStyle name="Input 2 3 5 9" xfId="15897"/>
    <cellStyle name="Input 2 3 5 9 2" xfId="37251"/>
    <cellStyle name="Input 2 3 6" xfId="715"/>
    <cellStyle name="Input 2 3 6 2" xfId="1715"/>
    <cellStyle name="Input 2 3 6 2 2" xfId="5557"/>
    <cellStyle name="Input 2 3 6 2 2 2" xfId="13257"/>
    <cellStyle name="Input 2 3 6 2 2 2 2" xfId="34611"/>
    <cellStyle name="Input 2 3 6 2 2 3" xfId="20917"/>
    <cellStyle name="Input 2 3 6 2 2 3 2" xfId="42271"/>
    <cellStyle name="Input 2 3 6 2 3" xfId="9417"/>
    <cellStyle name="Input 2 3 6 2 3 2" xfId="30771"/>
    <cellStyle name="Input 2 3 6 2 4" xfId="17077"/>
    <cellStyle name="Input 2 3 6 2 4 2" xfId="38431"/>
    <cellStyle name="Input 2 3 6 2 5" xfId="25327"/>
    <cellStyle name="Input 2 3 6 3" xfId="2655"/>
    <cellStyle name="Input 2 3 6 3 2" xfId="6497"/>
    <cellStyle name="Input 2 3 6 3 2 2" xfId="14197"/>
    <cellStyle name="Input 2 3 6 3 2 2 2" xfId="35551"/>
    <cellStyle name="Input 2 3 6 3 2 3" xfId="21857"/>
    <cellStyle name="Input 2 3 6 3 2 3 2" xfId="43211"/>
    <cellStyle name="Input 2 3 6 3 3" xfId="10357"/>
    <cellStyle name="Input 2 3 6 3 3 2" xfId="31711"/>
    <cellStyle name="Input 2 3 6 3 4" xfId="18017"/>
    <cellStyle name="Input 2 3 6 3 4 2" xfId="39371"/>
    <cellStyle name="Input 2 3 6 3 5" xfId="26267"/>
    <cellStyle name="Input 2 3 6 4" xfId="3595"/>
    <cellStyle name="Input 2 3 6 4 2" xfId="7437"/>
    <cellStyle name="Input 2 3 6 4 2 2" xfId="15137"/>
    <cellStyle name="Input 2 3 6 4 2 2 2" xfId="36491"/>
    <cellStyle name="Input 2 3 6 4 2 3" xfId="22797"/>
    <cellStyle name="Input 2 3 6 4 2 3 2" xfId="44151"/>
    <cellStyle name="Input 2 3 6 4 3" xfId="11297"/>
    <cellStyle name="Input 2 3 6 4 3 2" xfId="32651"/>
    <cellStyle name="Input 2 3 6 4 4" xfId="18957"/>
    <cellStyle name="Input 2 3 6 4 4 2" xfId="40311"/>
    <cellStyle name="Input 2 3 6 4 5" xfId="27207"/>
    <cellStyle name="Input 2 3 6 5" xfId="4557"/>
    <cellStyle name="Input 2 3 6 5 2" xfId="12257"/>
    <cellStyle name="Input 2 3 6 5 2 2" xfId="33611"/>
    <cellStyle name="Input 2 3 6 5 3" xfId="19917"/>
    <cellStyle name="Input 2 3 6 5 3 2" xfId="41271"/>
    <cellStyle name="Input 2 3 6 6" xfId="8417"/>
    <cellStyle name="Input 2 3 6 6 2" xfId="29771"/>
    <cellStyle name="Input 2 3 6 7" xfId="16077"/>
    <cellStyle name="Input 2 3 6 7 2" xfId="37431"/>
    <cellStyle name="Input 2 3 6 8" xfId="24327"/>
    <cellStyle name="Input 2 3 7" xfId="694"/>
    <cellStyle name="Input 2 3 7 2" xfId="1694"/>
    <cellStyle name="Input 2 3 7 2 2" xfId="5536"/>
    <cellStyle name="Input 2 3 7 2 2 2" xfId="13236"/>
    <cellStyle name="Input 2 3 7 2 2 2 2" xfId="34590"/>
    <cellStyle name="Input 2 3 7 2 2 3" xfId="20896"/>
    <cellStyle name="Input 2 3 7 2 2 3 2" xfId="42250"/>
    <cellStyle name="Input 2 3 7 2 3" xfId="9396"/>
    <cellStyle name="Input 2 3 7 2 3 2" xfId="30750"/>
    <cellStyle name="Input 2 3 7 2 4" xfId="17056"/>
    <cellStyle name="Input 2 3 7 2 4 2" xfId="38410"/>
    <cellStyle name="Input 2 3 7 2 5" xfId="25306"/>
    <cellStyle name="Input 2 3 7 3" xfId="2634"/>
    <cellStyle name="Input 2 3 7 3 2" xfId="6476"/>
    <cellStyle name="Input 2 3 7 3 2 2" xfId="14176"/>
    <cellStyle name="Input 2 3 7 3 2 2 2" xfId="35530"/>
    <cellStyle name="Input 2 3 7 3 2 3" xfId="21836"/>
    <cellStyle name="Input 2 3 7 3 2 3 2" xfId="43190"/>
    <cellStyle name="Input 2 3 7 3 3" xfId="10336"/>
    <cellStyle name="Input 2 3 7 3 3 2" xfId="31690"/>
    <cellStyle name="Input 2 3 7 3 4" xfId="17996"/>
    <cellStyle name="Input 2 3 7 3 4 2" xfId="39350"/>
    <cellStyle name="Input 2 3 7 3 5" xfId="26246"/>
    <cellStyle name="Input 2 3 7 4" xfId="3574"/>
    <cellStyle name="Input 2 3 7 4 2" xfId="7416"/>
    <cellStyle name="Input 2 3 7 4 2 2" xfId="15116"/>
    <cellStyle name="Input 2 3 7 4 2 2 2" xfId="36470"/>
    <cellStyle name="Input 2 3 7 4 2 3" xfId="22776"/>
    <cellStyle name="Input 2 3 7 4 2 3 2" xfId="44130"/>
    <cellStyle name="Input 2 3 7 4 3" xfId="11276"/>
    <cellStyle name="Input 2 3 7 4 3 2" xfId="32630"/>
    <cellStyle name="Input 2 3 7 4 4" xfId="18936"/>
    <cellStyle name="Input 2 3 7 4 4 2" xfId="40290"/>
    <cellStyle name="Input 2 3 7 4 5" xfId="27186"/>
    <cellStyle name="Input 2 3 7 5" xfId="4536"/>
    <cellStyle name="Input 2 3 7 5 2" xfId="12236"/>
    <cellStyle name="Input 2 3 7 5 2 2" xfId="33590"/>
    <cellStyle name="Input 2 3 7 5 3" xfId="19896"/>
    <cellStyle name="Input 2 3 7 5 3 2" xfId="41250"/>
    <cellStyle name="Input 2 3 7 6" xfId="8396"/>
    <cellStyle name="Input 2 3 7 6 2" xfId="29750"/>
    <cellStyle name="Input 2 3 7 7" xfId="16056"/>
    <cellStyle name="Input 2 3 7 7 2" xfId="37410"/>
    <cellStyle name="Input 2 3 7 8" xfId="24306"/>
    <cellStyle name="Input 2 3 8" xfId="1372"/>
    <cellStyle name="Input 2 3 8 2" xfId="5214"/>
    <cellStyle name="Input 2 3 8 2 2" xfId="12914"/>
    <cellStyle name="Input 2 3 8 2 2 2" xfId="34268"/>
    <cellStyle name="Input 2 3 8 2 3" xfId="20574"/>
    <cellStyle name="Input 2 3 8 2 3 2" xfId="41928"/>
    <cellStyle name="Input 2 3 8 3" xfId="9074"/>
    <cellStyle name="Input 2 3 8 3 2" xfId="30428"/>
    <cellStyle name="Input 2 3 8 4" xfId="16734"/>
    <cellStyle name="Input 2 3 8 4 2" xfId="38088"/>
    <cellStyle name="Input 2 3 8 5" xfId="24984"/>
    <cellStyle name="Input 2 3 9" xfId="1334"/>
    <cellStyle name="Input 2 3 9 2" xfId="5176"/>
    <cellStyle name="Input 2 3 9 2 2" xfId="12876"/>
    <cellStyle name="Input 2 3 9 2 2 2" xfId="34230"/>
    <cellStyle name="Input 2 3 9 2 3" xfId="20536"/>
    <cellStyle name="Input 2 3 9 2 3 2" xfId="41890"/>
    <cellStyle name="Input 2 3 9 3" xfId="9036"/>
    <cellStyle name="Input 2 3 9 3 2" xfId="30390"/>
    <cellStyle name="Input 2 3 9 4" xfId="16696"/>
    <cellStyle name="Input 2 3 9 4 2" xfId="38050"/>
    <cellStyle name="Input 2 3 9 5" xfId="24946"/>
    <cellStyle name="Input 3" xfId="103"/>
    <cellStyle name="Input 4" xfId="104"/>
    <cellStyle name="Input 4 2" xfId="348"/>
    <cellStyle name="Input 4 2 10" xfId="1353"/>
    <cellStyle name="Input 4 2 10 2" xfId="5195"/>
    <cellStyle name="Input 4 2 10 2 2" xfId="12895"/>
    <cellStyle name="Input 4 2 10 2 2 2" xfId="34249"/>
    <cellStyle name="Input 4 2 10 2 3" xfId="20555"/>
    <cellStyle name="Input 4 2 10 2 3 2" xfId="41909"/>
    <cellStyle name="Input 4 2 10 3" xfId="9055"/>
    <cellStyle name="Input 4 2 10 3 2" xfId="30409"/>
    <cellStyle name="Input 4 2 10 4" xfId="16715"/>
    <cellStyle name="Input 4 2 10 4 2" xfId="38069"/>
    <cellStyle name="Input 4 2 10 5" xfId="24965"/>
    <cellStyle name="Input 4 2 11" xfId="4215"/>
    <cellStyle name="Input 4 2 11 2" xfId="11915"/>
    <cellStyle name="Input 4 2 11 2 2" xfId="33269"/>
    <cellStyle name="Input 4 2 11 3" xfId="19575"/>
    <cellStyle name="Input 4 2 11 3 2" xfId="40929"/>
    <cellStyle name="Input 4 2 11 4" xfId="27825"/>
    <cellStyle name="Input 4 2 12" xfId="8075"/>
    <cellStyle name="Input 4 2 12 2" xfId="29429"/>
    <cellStyle name="Input 4 2 13" xfId="8058"/>
    <cellStyle name="Input 4 2 13 2" xfId="29412"/>
    <cellStyle name="Input 4 2 14" xfId="23985"/>
    <cellStyle name="Input 4 2 2" xfId="376"/>
    <cellStyle name="Input 4 2 2 10" xfId="4235"/>
    <cellStyle name="Input 4 2 2 10 2" xfId="11935"/>
    <cellStyle name="Input 4 2 2 10 2 2" xfId="33289"/>
    <cellStyle name="Input 4 2 2 10 3" xfId="19595"/>
    <cellStyle name="Input 4 2 2 10 3 2" xfId="40949"/>
    <cellStyle name="Input 4 2 2 10 4" xfId="27845"/>
    <cellStyle name="Input 4 2 2 11" xfId="8095"/>
    <cellStyle name="Input 4 2 2 11 2" xfId="29449"/>
    <cellStyle name="Input 4 2 2 12" xfId="15755"/>
    <cellStyle name="Input 4 2 2 12 2" xfId="37109"/>
    <cellStyle name="Input 4 2 2 13" xfId="24005"/>
    <cellStyle name="Input 4 2 2 2" xfId="421"/>
    <cellStyle name="Input 4 2 2 2 10" xfId="8135"/>
    <cellStyle name="Input 4 2 2 2 10 2" xfId="29489"/>
    <cellStyle name="Input 4 2 2 2 11" xfId="15795"/>
    <cellStyle name="Input 4 2 2 2 11 2" xfId="37149"/>
    <cellStyle name="Input 4 2 2 2 12" xfId="24045"/>
    <cellStyle name="Input 4 2 2 2 2" xfId="505"/>
    <cellStyle name="Input 4 2 2 2 2 10" xfId="15875"/>
    <cellStyle name="Input 4 2 2 2 2 10 2" xfId="37229"/>
    <cellStyle name="Input 4 2 2 2 2 11" xfId="24125"/>
    <cellStyle name="Input 4 2 2 2 2 2" xfId="673"/>
    <cellStyle name="Input 4 2 2 2 2 2 10" xfId="24285"/>
    <cellStyle name="Input 4 2 2 2 2 2 2" xfId="1013"/>
    <cellStyle name="Input 4 2 2 2 2 2 2 2" xfId="2013"/>
    <cellStyle name="Input 4 2 2 2 2 2 2 2 2" xfId="5855"/>
    <cellStyle name="Input 4 2 2 2 2 2 2 2 2 2" xfId="13555"/>
    <cellStyle name="Input 4 2 2 2 2 2 2 2 2 2 2" xfId="34909"/>
    <cellStyle name="Input 4 2 2 2 2 2 2 2 2 3" xfId="21215"/>
    <cellStyle name="Input 4 2 2 2 2 2 2 2 2 3 2" xfId="42569"/>
    <cellStyle name="Input 4 2 2 2 2 2 2 2 3" xfId="9715"/>
    <cellStyle name="Input 4 2 2 2 2 2 2 2 3 2" xfId="31069"/>
    <cellStyle name="Input 4 2 2 2 2 2 2 2 4" xfId="17375"/>
    <cellStyle name="Input 4 2 2 2 2 2 2 2 4 2" xfId="38729"/>
    <cellStyle name="Input 4 2 2 2 2 2 2 2 5" xfId="25625"/>
    <cellStyle name="Input 4 2 2 2 2 2 2 3" xfId="2953"/>
    <cellStyle name="Input 4 2 2 2 2 2 2 3 2" xfId="6795"/>
    <cellStyle name="Input 4 2 2 2 2 2 2 3 2 2" xfId="14495"/>
    <cellStyle name="Input 4 2 2 2 2 2 2 3 2 2 2" xfId="35849"/>
    <cellStyle name="Input 4 2 2 2 2 2 2 3 2 3" xfId="22155"/>
    <cellStyle name="Input 4 2 2 2 2 2 2 3 2 3 2" xfId="43509"/>
    <cellStyle name="Input 4 2 2 2 2 2 2 3 3" xfId="10655"/>
    <cellStyle name="Input 4 2 2 2 2 2 2 3 3 2" xfId="32009"/>
    <cellStyle name="Input 4 2 2 2 2 2 2 3 4" xfId="18315"/>
    <cellStyle name="Input 4 2 2 2 2 2 2 3 4 2" xfId="39669"/>
    <cellStyle name="Input 4 2 2 2 2 2 2 3 5" xfId="26565"/>
    <cellStyle name="Input 4 2 2 2 2 2 2 4" xfId="3893"/>
    <cellStyle name="Input 4 2 2 2 2 2 2 4 2" xfId="7735"/>
    <cellStyle name="Input 4 2 2 2 2 2 2 4 2 2" xfId="15435"/>
    <cellStyle name="Input 4 2 2 2 2 2 2 4 2 2 2" xfId="36789"/>
    <cellStyle name="Input 4 2 2 2 2 2 2 4 2 3" xfId="23095"/>
    <cellStyle name="Input 4 2 2 2 2 2 2 4 2 3 2" xfId="44449"/>
    <cellStyle name="Input 4 2 2 2 2 2 2 4 3" xfId="11595"/>
    <cellStyle name="Input 4 2 2 2 2 2 2 4 3 2" xfId="32949"/>
    <cellStyle name="Input 4 2 2 2 2 2 2 4 4" xfId="19255"/>
    <cellStyle name="Input 4 2 2 2 2 2 2 4 4 2" xfId="40609"/>
    <cellStyle name="Input 4 2 2 2 2 2 2 4 5" xfId="27505"/>
    <cellStyle name="Input 4 2 2 2 2 2 2 5" xfId="4855"/>
    <cellStyle name="Input 4 2 2 2 2 2 2 5 2" xfId="12555"/>
    <cellStyle name="Input 4 2 2 2 2 2 2 5 2 2" xfId="33909"/>
    <cellStyle name="Input 4 2 2 2 2 2 2 5 3" xfId="20215"/>
    <cellStyle name="Input 4 2 2 2 2 2 2 5 3 2" xfId="41569"/>
    <cellStyle name="Input 4 2 2 2 2 2 2 6" xfId="8715"/>
    <cellStyle name="Input 4 2 2 2 2 2 2 6 2" xfId="30069"/>
    <cellStyle name="Input 4 2 2 2 2 2 2 7" xfId="16375"/>
    <cellStyle name="Input 4 2 2 2 2 2 2 7 2" xfId="37729"/>
    <cellStyle name="Input 4 2 2 2 2 2 2 8" xfId="24625"/>
    <cellStyle name="Input 4 2 2 2 2 2 3" xfId="1313"/>
    <cellStyle name="Input 4 2 2 2 2 2 3 2" xfId="2313"/>
    <cellStyle name="Input 4 2 2 2 2 2 3 2 2" xfId="6155"/>
    <cellStyle name="Input 4 2 2 2 2 2 3 2 2 2" xfId="13855"/>
    <cellStyle name="Input 4 2 2 2 2 2 3 2 2 2 2" xfId="35209"/>
    <cellStyle name="Input 4 2 2 2 2 2 3 2 2 3" xfId="21515"/>
    <cellStyle name="Input 4 2 2 2 2 2 3 2 2 3 2" xfId="42869"/>
    <cellStyle name="Input 4 2 2 2 2 2 3 2 3" xfId="10015"/>
    <cellStyle name="Input 4 2 2 2 2 2 3 2 3 2" xfId="31369"/>
    <cellStyle name="Input 4 2 2 2 2 2 3 2 4" xfId="17675"/>
    <cellStyle name="Input 4 2 2 2 2 2 3 2 4 2" xfId="39029"/>
    <cellStyle name="Input 4 2 2 2 2 2 3 2 5" xfId="25925"/>
    <cellStyle name="Input 4 2 2 2 2 2 3 3" xfId="3253"/>
    <cellStyle name="Input 4 2 2 2 2 2 3 3 2" xfId="7095"/>
    <cellStyle name="Input 4 2 2 2 2 2 3 3 2 2" xfId="14795"/>
    <cellStyle name="Input 4 2 2 2 2 2 3 3 2 2 2" xfId="36149"/>
    <cellStyle name="Input 4 2 2 2 2 2 3 3 2 3" xfId="22455"/>
    <cellStyle name="Input 4 2 2 2 2 2 3 3 2 3 2" xfId="43809"/>
    <cellStyle name="Input 4 2 2 2 2 2 3 3 3" xfId="10955"/>
    <cellStyle name="Input 4 2 2 2 2 2 3 3 3 2" xfId="32309"/>
    <cellStyle name="Input 4 2 2 2 2 2 3 3 4" xfId="18615"/>
    <cellStyle name="Input 4 2 2 2 2 2 3 3 4 2" xfId="39969"/>
    <cellStyle name="Input 4 2 2 2 2 2 3 3 5" xfId="26865"/>
    <cellStyle name="Input 4 2 2 2 2 2 3 4" xfId="4193"/>
    <cellStyle name="Input 4 2 2 2 2 2 3 4 2" xfId="8035"/>
    <cellStyle name="Input 4 2 2 2 2 2 3 4 2 2" xfId="15735"/>
    <cellStyle name="Input 4 2 2 2 2 2 3 4 2 2 2" xfId="37089"/>
    <cellStyle name="Input 4 2 2 2 2 2 3 4 2 3" xfId="23395"/>
    <cellStyle name="Input 4 2 2 2 2 2 3 4 2 3 2" xfId="44749"/>
    <cellStyle name="Input 4 2 2 2 2 2 3 4 3" xfId="11895"/>
    <cellStyle name="Input 4 2 2 2 2 2 3 4 3 2" xfId="33249"/>
    <cellStyle name="Input 4 2 2 2 2 2 3 4 4" xfId="19555"/>
    <cellStyle name="Input 4 2 2 2 2 2 3 4 4 2" xfId="40909"/>
    <cellStyle name="Input 4 2 2 2 2 2 3 4 5" xfId="27805"/>
    <cellStyle name="Input 4 2 2 2 2 2 3 5" xfId="5155"/>
    <cellStyle name="Input 4 2 2 2 2 2 3 5 2" xfId="12855"/>
    <cellStyle name="Input 4 2 2 2 2 2 3 5 2 2" xfId="34209"/>
    <cellStyle name="Input 4 2 2 2 2 2 3 5 3" xfId="20515"/>
    <cellStyle name="Input 4 2 2 2 2 2 3 5 3 2" xfId="41869"/>
    <cellStyle name="Input 4 2 2 2 2 2 3 6" xfId="9015"/>
    <cellStyle name="Input 4 2 2 2 2 2 3 6 2" xfId="30369"/>
    <cellStyle name="Input 4 2 2 2 2 2 3 7" xfId="16675"/>
    <cellStyle name="Input 4 2 2 2 2 2 3 7 2" xfId="38029"/>
    <cellStyle name="Input 4 2 2 2 2 2 3 8" xfId="24925"/>
    <cellStyle name="Input 4 2 2 2 2 2 4" xfId="1673"/>
    <cellStyle name="Input 4 2 2 2 2 2 4 2" xfId="5515"/>
    <cellStyle name="Input 4 2 2 2 2 2 4 2 2" xfId="13215"/>
    <cellStyle name="Input 4 2 2 2 2 2 4 2 2 2" xfId="34569"/>
    <cellStyle name="Input 4 2 2 2 2 2 4 2 3" xfId="20875"/>
    <cellStyle name="Input 4 2 2 2 2 2 4 2 3 2" xfId="42229"/>
    <cellStyle name="Input 4 2 2 2 2 2 4 3" xfId="9375"/>
    <cellStyle name="Input 4 2 2 2 2 2 4 3 2" xfId="30729"/>
    <cellStyle name="Input 4 2 2 2 2 2 4 4" xfId="17035"/>
    <cellStyle name="Input 4 2 2 2 2 2 4 4 2" xfId="38389"/>
    <cellStyle name="Input 4 2 2 2 2 2 4 5" xfId="25285"/>
    <cellStyle name="Input 4 2 2 2 2 2 5" xfId="2613"/>
    <cellStyle name="Input 4 2 2 2 2 2 5 2" xfId="6455"/>
    <cellStyle name="Input 4 2 2 2 2 2 5 2 2" xfId="14155"/>
    <cellStyle name="Input 4 2 2 2 2 2 5 2 2 2" xfId="35509"/>
    <cellStyle name="Input 4 2 2 2 2 2 5 2 3" xfId="21815"/>
    <cellStyle name="Input 4 2 2 2 2 2 5 2 3 2" xfId="43169"/>
    <cellStyle name="Input 4 2 2 2 2 2 5 3" xfId="10315"/>
    <cellStyle name="Input 4 2 2 2 2 2 5 3 2" xfId="31669"/>
    <cellStyle name="Input 4 2 2 2 2 2 5 4" xfId="17975"/>
    <cellStyle name="Input 4 2 2 2 2 2 5 4 2" xfId="39329"/>
    <cellStyle name="Input 4 2 2 2 2 2 5 5" xfId="26225"/>
    <cellStyle name="Input 4 2 2 2 2 2 6" xfId="3553"/>
    <cellStyle name="Input 4 2 2 2 2 2 6 2" xfId="7395"/>
    <cellStyle name="Input 4 2 2 2 2 2 6 2 2" xfId="15095"/>
    <cellStyle name="Input 4 2 2 2 2 2 6 2 2 2" xfId="36449"/>
    <cellStyle name="Input 4 2 2 2 2 2 6 2 3" xfId="22755"/>
    <cellStyle name="Input 4 2 2 2 2 2 6 2 3 2" xfId="44109"/>
    <cellStyle name="Input 4 2 2 2 2 2 6 3" xfId="11255"/>
    <cellStyle name="Input 4 2 2 2 2 2 6 3 2" xfId="32609"/>
    <cellStyle name="Input 4 2 2 2 2 2 6 4" xfId="18915"/>
    <cellStyle name="Input 4 2 2 2 2 2 6 4 2" xfId="40269"/>
    <cellStyle name="Input 4 2 2 2 2 2 6 5" xfId="27165"/>
    <cellStyle name="Input 4 2 2 2 2 2 7" xfId="4515"/>
    <cellStyle name="Input 4 2 2 2 2 2 7 2" xfId="12215"/>
    <cellStyle name="Input 4 2 2 2 2 2 7 2 2" xfId="33569"/>
    <cellStyle name="Input 4 2 2 2 2 2 7 3" xfId="19875"/>
    <cellStyle name="Input 4 2 2 2 2 2 7 3 2" xfId="41229"/>
    <cellStyle name="Input 4 2 2 2 2 2 8" xfId="8375"/>
    <cellStyle name="Input 4 2 2 2 2 2 8 2" xfId="29729"/>
    <cellStyle name="Input 4 2 2 2 2 2 9" xfId="16035"/>
    <cellStyle name="Input 4 2 2 2 2 2 9 2" xfId="37389"/>
    <cellStyle name="Input 4 2 2 2 2 3" xfId="853"/>
    <cellStyle name="Input 4 2 2 2 2 3 2" xfId="1853"/>
    <cellStyle name="Input 4 2 2 2 2 3 2 2" xfId="5695"/>
    <cellStyle name="Input 4 2 2 2 2 3 2 2 2" xfId="13395"/>
    <cellStyle name="Input 4 2 2 2 2 3 2 2 2 2" xfId="34749"/>
    <cellStyle name="Input 4 2 2 2 2 3 2 2 3" xfId="21055"/>
    <cellStyle name="Input 4 2 2 2 2 3 2 2 3 2" xfId="42409"/>
    <cellStyle name="Input 4 2 2 2 2 3 2 3" xfId="9555"/>
    <cellStyle name="Input 4 2 2 2 2 3 2 3 2" xfId="30909"/>
    <cellStyle name="Input 4 2 2 2 2 3 2 4" xfId="17215"/>
    <cellStyle name="Input 4 2 2 2 2 3 2 4 2" xfId="38569"/>
    <cellStyle name="Input 4 2 2 2 2 3 2 5" xfId="25465"/>
    <cellStyle name="Input 4 2 2 2 2 3 3" xfId="2793"/>
    <cellStyle name="Input 4 2 2 2 2 3 3 2" xfId="6635"/>
    <cellStyle name="Input 4 2 2 2 2 3 3 2 2" xfId="14335"/>
    <cellStyle name="Input 4 2 2 2 2 3 3 2 2 2" xfId="35689"/>
    <cellStyle name="Input 4 2 2 2 2 3 3 2 3" xfId="21995"/>
    <cellStyle name="Input 4 2 2 2 2 3 3 2 3 2" xfId="43349"/>
    <cellStyle name="Input 4 2 2 2 2 3 3 3" xfId="10495"/>
    <cellStyle name="Input 4 2 2 2 2 3 3 3 2" xfId="31849"/>
    <cellStyle name="Input 4 2 2 2 2 3 3 4" xfId="18155"/>
    <cellStyle name="Input 4 2 2 2 2 3 3 4 2" xfId="39509"/>
    <cellStyle name="Input 4 2 2 2 2 3 3 5" xfId="26405"/>
    <cellStyle name="Input 4 2 2 2 2 3 4" xfId="3733"/>
    <cellStyle name="Input 4 2 2 2 2 3 4 2" xfId="7575"/>
    <cellStyle name="Input 4 2 2 2 2 3 4 2 2" xfId="15275"/>
    <cellStyle name="Input 4 2 2 2 2 3 4 2 2 2" xfId="36629"/>
    <cellStyle name="Input 4 2 2 2 2 3 4 2 3" xfId="22935"/>
    <cellStyle name="Input 4 2 2 2 2 3 4 2 3 2" xfId="44289"/>
    <cellStyle name="Input 4 2 2 2 2 3 4 3" xfId="11435"/>
    <cellStyle name="Input 4 2 2 2 2 3 4 3 2" xfId="32789"/>
    <cellStyle name="Input 4 2 2 2 2 3 4 4" xfId="19095"/>
    <cellStyle name="Input 4 2 2 2 2 3 4 4 2" xfId="40449"/>
    <cellStyle name="Input 4 2 2 2 2 3 4 5" xfId="27345"/>
    <cellStyle name="Input 4 2 2 2 2 3 5" xfId="4695"/>
    <cellStyle name="Input 4 2 2 2 2 3 5 2" xfId="12395"/>
    <cellStyle name="Input 4 2 2 2 2 3 5 2 2" xfId="33749"/>
    <cellStyle name="Input 4 2 2 2 2 3 5 3" xfId="20055"/>
    <cellStyle name="Input 4 2 2 2 2 3 5 3 2" xfId="41409"/>
    <cellStyle name="Input 4 2 2 2 2 3 6" xfId="8555"/>
    <cellStyle name="Input 4 2 2 2 2 3 6 2" xfId="29909"/>
    <cellStyle name="Input 4 2 2 2 2 3 7" xfId="16215"/>
    <cellStyle name="Input 4 2 2 2 2 3 7 2" xfId="37569"/>
    <cellStyle name="Input 4 2 2 2 2 3 8" xfId="24465"/>
    <cellStyle name="Input 4 2 2 2 2 4" xfId="1153"/>
    <cellStyle name="Input 4 2 2 2 2 4 2" xfId="2153"/>
    <cellStyle name="Input 4 2 2 2 2 4 2 2" xfId="5995"/>
    <cellStyle name="Input 4 2 2 2 2 4 2 2 2" xfId="13695"/>
    <cellStyle name="Input 4 2 2 2 2 4 2 2 2 2" xfId="35049"/>
    <cellStyle name="Input 4 2 2 2 2 4 2 2 3" xfId="21355"/>
    <cellStyle name="Input 4 2 2 2 2 4 2 2 3 2" xfId="42709"/>
    <cellStyle name="Input 4 2 2 2 2 4 2 3" xfId="9855"/>
    <cellStyle name="Input 4 2 2 2 2 4 2 3 2" xfId="31209"/>
    <cellStyle name="Input 4 2 2 2 2 4 2 4" xfId="17515"/>
    <cellStyle name="Input 4 2 2 2 2 4 2 4 2" xfId="38869"/>
    <cellStyle name="Input 4 2 2 2 2 4 2 5" xfId="25765"/>
    <cellStyle name="Input 4 2 2 2 2 4 3" xfId="3093"/>
    <cellStyle name="Input 4 2 2 2 2 4 3 2" xfId="6935"/>
    <cellStyle name="Input 4 2 2 2 2 4 3 2 2" xfId="14635"/>
    <cellStyle name="Input 4 2 2 2 2 4 3 2 2 2" xfId="35989"/>
    <cellStyle name="Input 4 2 2 2 2 4 3 2 3" xfId="22295"/>
    <cellStyle name="Input 4 2 2 2 2 4 3 2 3 2" xfId="43649"/>
    <cellStyle name="Input 4 2 2 2 2 4 3 3" xfId="10795"/>
    <cellStyle name="Input 4 2 2 2 2 4 3 3 2" xfId="32149"/>
    <cellStyle name="Input 4 2 2 2 2 4 3 4" xfId="18455"/>
    <cellStyle name="Input 4 2 2 2 2 4 3 4 2" xfId="39809"/>
    <cellStyle name="Input 4 2 2 2 2 4 3 5" xfId="26705"/>
    <cellStyle name="Input 4 2 2 2 2 4 4" xfId="4033"/>
    <cellStyle name="Input 4 2 2 2 2 4 4 2" xfId="7875"/>
    <cellStyle name="Input 4 2 2 2 2 4 4 2 2" xfId="15575"/>
    <cellStyle name="Input 4 2 2 2 2 4 4 2 2 2" xfId="36929"/>
    <cellStyle name="Input 4 2 2 2 2 4 4 2 3" xfId="23235"/>
    <cellStyle name="Input 4 2 2 2 2 4 4 2 3 2" xfId="44589"/>
    <cellStyle name="Input 4 2 2 2 2 4 4 3" xfId="11735"/>
    <cellStyle name="Input 4 2 2 2 2 4 4 3 2" xfId="33089"/>
    <cellStyle name="Input 4 2 2 2 2 4 4 4" xfId="19395"/>
    <cellStyle name="Input 4 2 2 2 2 4 4 4 2" xfId="40749"/>
    <cellStyle name="Input 4 2 2 2 2 4 4 5" xfId="27645"/>
    <cellStyle name="Input 4 2 2 2 2 4 5" xfId="4995"/>
    <cellStyle name="Input 4 2 2 2 2 4 5 2" xfId="12695"/>
    <cellStyle name="Input 4 2 2 2 2 4 5 2 2" xfId="34049"/>
    <cellStyle name="Input 4 2 2 2 2 4 5 3" xfId="20355"/>
    <cellStyle name="Input 4 2 2 2 2 4 5 3 2" xfId="41709"/>
    <cellStyle name="Input 4 2 2 2 2 4 6" xfId="8855"/>
    <cellStyle name="Input 4 2 2 2 2 4 6 2" xfId="30209"/>
    <cellStyle name="Input 4 2 2 2 2 4 7" xfId="16515"/>
    <cellStyle name="Input 4 2 2 2 2 4 7 2" xfId="37869"/>
    <cellStyle name="Input 4 2 2 2 2 4 8" xfId="24765"/>
    <cellStyle name="Input 4 2 2 2 2 5" xfId="1513"/>
    <cellStyle name="Input 4 2 2 2 2 5 2" xfId="5355"/>
    <cellStyle name="Input 4 2 2 2 2 5 2 2" xfId="13055"/>
    <cellStyle name="Input 4 2 2 2 2 5 2 2 2" xfId="34409"/>
    <cellStyle name="Input 4 2 2 2 2 5 2 3" xfId="20715"/>
    <cellStyle name="Input 4 2 2 2 2 5 2 3 2" xfId="42069"/>
    <cellStyle name="Input 4 2 2 2 2 5 3" xfId="9215"/>
    <cellStyle name="Input 4 2 2 2 2 5 3 2" xfId="30569"/>
    <cellStyle name="Input 4 2 2 2 2 5 4" xfId="16875"/>
    <cellStyle name="Input 4 2 2 2 2 5 4 2" xfId="38229"/>
    <cellStyle name="Input 4 2 2 2 2 5 5" xfId="25125"/>
    <cellStyle name="Input 4 2 2 2 2 6" xfId="2453"/>
    <cellStyle name="Input 4 2 2 2 2 6 2" xfId="6295"/>
    <cellStyle name="Input 4 2 2 2 2 6 2 2" xfId="13995"/>
    <cellStyle name="Input 4 2 2 2 2 6 2 2 2" xfId="35349"/>
    <cellStyle name="Input 4 2 2 2 2 6 2 3" xfId="21655"/>
    <cellStyle name="Input 4 2 2 2 2 6 2 3 2" xfId="43009"/>
    <cellStyle name="Input 4 2 2 2 2 6 3" xfId="10155"/>
    <cellStyle name="Input 4 2 2 2 2 6 3 2" xfId="31509"/>
    <cellStyle name="Input 4 2 2 2 2 6 4" xfId="17815"/>
    <cellStyle name="Input 4 2 2 2 2 6 4 2" xfId="39169"/>
    <cellStyle name="Input 4 2 2 2 2 6 5" xfId="26065"/>
    <cellStyle name="Input 4 2 2 2 2 7" xfId="3393"/>
    <cellStyle name="Input 4 2 2 2 2 7 2" xfId="7235"/>
    <cellStyle name="Input 4 2 2 2 2 7 2 2" xfId="14935"/>
    <cellStyle name="Input 4 2 2 2 2 7 2 2 2" xfId="36289"/>
    <cellStyle name="Input 4 2 2 2 2 7 2 3" xfId="22595"/>
    <cellStyle name="Input 4 2 2 2 2 7 2 3 2" xfId="43949"/>
    <cellStyle name="Input 4 2 2 2 2 7 3" xfId="11095"/>
    <cellStyle name="Input 4 2 2 2 2 7 3 2" xfId="32449"/>
    <cellStyle name="Input 4 2 2 2 2 7 4" xfId="18755"/>
    <cellStyle name="Input 4 2 2 2 2 7 4 2" xfId="40109"/>
    <cellStyle name="Input 4 2 2 2 2 7 5" xfId="27005"/>
    <cellStyle name="Input 4 2 2 2 2 8" xfId="4355"/>
    <cellStyle name="Input 4 2 2 2 2 8 2" xfId="12055"/>
    <cellStyle name="Input 4 2 2 2 2 8 2 2" xfId="33409"/>
    <cellStyle name="Input 4 2 2 2 2 8 3" xfId="19715"/>
    <cellStyle name="Input 4 2 2 2 2 8 3 2" xfId="41069"/>
    <cellStyle name="Input 4 2 2 2 2 9" xfId="8215"/>
    <cellStyle name="Input 4 2 2 2 2 9 2" xfId="29569"/>
    <cellStyle name="Input 4 2 2 2 3" xfId="589"/>
    <cellStyle name="Input 4 2 2 2 3 10" xfId="24205"/>
    <cellStyle name="Input 4 2 2 2 3 2" xfId="933"/>
    <cellStyle name="Input 4 2 2 2 3 2 2" xfId="1933"/>
    <cellStyle name="Input 4 2 2 2 3 2 2 2" xfId="5775"/>
    <cellStyle name="Input 4 2 2 2 3 2 2 2 2" xfId="13475"/>
    <cellStyle name="Input 4 2 2 2 3 2 2 2 2 2" xfId="34829"/>
    <cellStyle name="Input 4 2 2 2 3 2 2 2 3" xfId="21135"/>
    <cellStyle name="Input 4 2 2 2 3 2 2 2 3 2" xfId="42489"/>
    <cellStyle name="Input 4 2 2 2 3 2 2 3" xfId="9635"/>
    <cellStyle name="Input 4 2 2 2 3 2 2 3 2" xfId="30989"/>
    <cellStyle name="Input 4 2 2 2 3 2 2 4" xfId="17295"/>
    <cellStyle name="Input 4 2 2 2 3 2 2 4 2" xfId="38649"/>
    <cellStyle name="Input 4 2 2 2 3 2 2 5" xfId="25545"/>
    <cellStyle name="Input 4 2 2 2 3 2 3" xfId="2873"/>
    <cellStyle name="Input 4 2 2 2 3 2 3 2" xfId="6715"/>
    <cellStyle name="Input 4 2 2 2 3 2 3 2 2" xfId="14415"/>
    <cellStyle name="Input 4 2 2 2 3 2 3 2 2 2" xfId="35769"/>
    <cellStyle name="Input 4 2 2 2 3 2 3 2 3" xfId="22075"/>
    <cellStyle name="Input 4 2 2 2 3 2 3 2 3 2" xfId="43429"/>
    <cellStyle name="Input 4 2 2 2 3 2 3 3" xfId="10575"/>
    <cellStyle name="Input 4 2 2 2 3 2 3 3 2" xfId="31929"/>
    <cellStyle name="Input 4 2 2 2 3 2 3 4" xfId="18235"/>
    <cellStyle name="Input 4 2 2 2 3 2 3 4 2" xfId="39589"/>
    <cellStyle name="Input 4 2 2 2 3 2 3 5" xfId="26485"/>
    <cellStyle name="Input 4 2 2 2 3 2 4" xfId="3813"/>
    <cellStyle name="Input 4 2 2 2 3 2 4 2" xfId="7655"/>
    <cellStyle name="Input 4 2 2 2 3 2 4 2 2" xfId="15355"/>
    <cellStyle name="Input 4 2 2 2 3 2 4 2 2 2" xfId="36709"/>
    <cellStyle name="Input 4 2 2 2 3 2 4 2 3" xfId="23015"/>
    <cellStyle name="Input 4 2 2 2 3 2 4 2 3 2" xfId="44369"/>
    <cellStyle name="Input 4 2 2 2 3 2 4 3" xfId="11515"/>
    <cellStyle name="Input 4 2 2 2 3 2 4 3 2" xfId="32869"/>
    <cellStyle name="Input 4 2 2 2 3 2 4 4" xfId="19175"/>
    <cellStyle name="Input 4 2 2 2 3 2 4 4 2" xfId="40529"/>
    <cellStyle name="Input 4 2 2 2 3 2 4 5" xfId="27425"/>
    <cellStyle name="Input 4 2 2 2 3 2 5" xfId="4775"/>
    <cellStyle name="Input 4 2 2 2 3 2 5 2" xfId="12475"/>
    <cellStyle name="Input 4 2 2 2 3 2 5 2 2" xfId="33829"/>
    <cellStyle name="Input 4 2 2 2 3 2 5 3" xfId="20135"/>
    <cellStyle name="Input 4 2 2 2 3 2 5 3 2" xfId="41489"/>
    <cellStyle name="Input 4 2 2 2 3 2 6" xfId="8635"/>
    <cellStyle name="Input 4 2 2 2 3 2 6 2" xfId="29989"/>
    <cellStyle name="Input 4 2 2 2 3 2 7" xfId="16295"/>
    <cellStyle name="Input 4 2 2 2 3 2 7 2" xfId="37649"/>
    <cellStyle name="Input 4 2 2 2 3 2 8" xfId="24545"/>
    <cellStyle name="Input 4 2 2 2 3 3" xfId="1233"/>
    <cellStyle name="Input 4 2 2 2 3 3 2" xfId="2233"/>
    <cellStyle name="Input 4 2 2 2 3 3 2 2" xfId="6075"/>
    <cellStyle name="Input 4 2 2 2 3 3 2 2 2" xfId="13775"/>
    <cellStyle name="Input 4 2 2 2 3 3 2 2 2 2" xfId="35129"/>
    <cellStyle name="Input 4 2 2 2 3 3 2 2 3" xfId="21435"/>
    <cellStyle name="Input 4 2 2 2 3 3 2 2 3 2" xfId="42789"/>
    <cellStyle name="Input 4 2 2 2 3 3 2 3" xfId="9935"/>
    <cellStyle name="Input 4 2 2 2 3 3 2 3 2" xfId="31289"/>
    <cellStyle name="Input 4 2 2 2 3 3 2 4" xfId="17595"/>
    <cellStyle name="Input 4 2 2 2 3 3 2 4 2" xfId="38949"/>
    <cellStyle name="Input 4 2 2 2 3 3 2 5" xfId="25845"/>
    <cellStyle name="Input 4 2 2 2 3 3 3" xfId="3173"/>
    <cellStyle name="Input 4 2 2 2 3 3 3 2" xfId="7015"/>
    <cellStyle name="Input 4 2 2 2 3 3 3 2 2" xfId="14715"/>
    <cellStyle name="Input 4 2 2 2 3 3 3 2 2 2" xfId="36069"/>
    <cellStyle name="Input 4 2 2 2 3 3 3 2 3" xfId="22375"/>
    <cellStyle name="Input 4 2 2 2 3 3 3 2 3 2" xfId="43729"/>
    <cellStyle name="Input 4 2 2 2 3 3 3 3" xfId="10875"/>
    <cellStyle name="Input 4 2 2 2 3 3 3 3 2" xfId="32229"/>
    <cellStyle name="Input 4 2 2 2 3 3 3 4" xfId="18535"/>
    <cellStyle name="Input 4 2 2 2 3 3 3 4 2" xfId="39889"/>
    <cellStyle name="Input 4 2 2 2 3 3 3 5" xfId="26785"/>
    <cellStyle name="Input 4 2 2 2 3 3 4" xfId="4113"/>
    <cellStyle name="Input 4 2 2 2 3 3 4 2" xfId="7955"/>
    <cellStyle name="Input 4 2 2 2 3 3 4 2 2" xfId="15655"/>
    <cellStyle name="Input 4 2 2 2 3 3 4 2 2 2" xfId="37009"/>
    <cellStyle name="Input 4 2 2 2 3 3 4 2 3" xfId="23315"/>
    <cellStyle name="Input 4 2 2 2 3 3 4 2 3 2" xfId="44669"/>
    <cellStyle name="Input 4 2 2 2 3 3 4 3" xfId="11815"/>
    <cellStyle name="Input 4 2 2 2 3 3 4 3 2" xfId="33169"/>
    <cellStyle name="Input 4 2 2 2 3 3 4 4" xfId="19475"/>
    <cellStyle name="Input 4 2 2 2 3 3 4 4 2" xfId="40829"/>
    <cellStyle name="Input 4 2 2 2 3 3 4 5" xfId="27725"/>
    <cellStyle name="Input 4 2 2 2 3 3 5" xfId="5075"/>
    <cellStyle name="Input 4 2 2 2 3 3 5 2" xfId="12775"/>
    <cellStyle name="Input 4 2 2 2 3 3 5 2 2" xfId="34129"/>
    <cellStyle name="Input 4 2 2 2 3 3 5 3" xfId="20435"/>
    <cellStyle name="Input 4 2 2 2 3 3 5 3 2" xfId="41789"/>
    <cellStyle name="Input 4 2 2 2 3 3 6" xfId="8935"/>
    <cellStyle name="Input 4 2 2 2 3 3 6 2" xfId="30289"/>
    <cellStyle name="Input 4 2 2 2 3 3 7" xfId="16595"/>
    <cellStyle name="Input 4 2 2 2 3 3 7 2" xfId="37949"/>
    <cellStyle name="Input 4 2 2 2 3 3 8" xfId="24845"/>
    <cellStyle name="Input 4 2 2 2 3 4" xfId="1593"/>
    <cellStyle name="Input 4 2 2 2 3 4 2" xfId="5435"/>
    <cellStyle name="Input 4 2 2 2 3 4 2 2" xfId="13135"/>
    <cellStyle name="Input 4 2 2 2 3 4 2 2 2" xfId="34489"/>
    <cellStyle name="Input 4 2 2 2 3 4 2 3" xfId="20795"/>
    <cellStyle name="Input 4 2 2 2 3 4 2 3 2" xfId="42149"/>
    <cellStyle name="Input 4 2 2 2 3 4 3" xfId="9295"/>
    <cellStyle name="Input 4 2 2 2 3 4 3 2" xfId="30649"/>
    <cellStyle name="Input 4 2 2 2 3 4 4" xfId="16955"/>
    <cellStyle name="Input 4 2 2 2 3 4 4 2" xfId="38309"/>
    <cellStyle name="Input 4 2 2 2 3 4 5" xfId="25205"/>
    <cellStyle name="Input 4 2 2 2 3 5" xfId="2533"/>
    <cellStyle name="Input 4 2 2 2 3 5 2" xfId="6375"/>
    <cellStyle name="Input 4 2 2 2 3 5 2 2" xfId="14075"/>
    <cellStyle name="Input 4 2 2 2 3 5 2 2 2" xfId="35429"/>
    <cellStyle name="Input 4 2 2 2 3 5 2 3" xfId="21735"/>
    <cellStyle name="Input 4 2 2 2 3 5 2 3 2" xfId="43089"/>
    <cellStyle name="Input 4 2 2 2 3 5 3" xfId="10235"/>
    <cellStyle name="Input 4 2 2 2 3 5 3 2" xfId="31589"/>
    <cellStyle name="Input 4 2 2 2 3 5 4" xfId="17895"/>
    <cellStyle name="Input 4 2 2 2 3 5 4 2" xfId="39249"/>
    <cellStyle name="Input 4 2 2 2 3 5 5" xfId="26145"/>
    <cellStyle name="Input 4 2 2 2 3 6" xfId="3473"/>
    <cellStyle name="Input 4 2 2 2 3 6 2" xfId="7315"/>
    <cellStyle name="Input 4 2 2 2 3 6 2 2" xfId="15015"/>
    <cellStyle name="Input 4 2 2 2 3 6 2 2 2" xfId="36369"/>
    <cellStyle name="Input 4 2 2 2 3 6 2 3" xfId="22675"/>
    <cellStyle name="Input 4 2 2 2 3 6 2 3 2" xfId="44029"/>
    <cellStyle name="Input 4 2 2 2 3 6 3" xfId="11175"/>
    <cellStyle name="Input 4 2 2 2 3 6 3 2" xfId="32529"/>
    <cellStyle name="Input 4 2 2 2 3 6 4" xfId="18835"/>
    <cellStyle name="Input 4 2 2 2 3 6 4 2" xfId="40189"/>
    <cellStyle name="Input 4 2 2 2 3 6 5" xfId="27085"/>
    <cellStyle name="Input 4 2 2 2 3 7" xfId="4435"/>
    <cellStyle name="Input 4 2 2 2 3 7 2" xfId="12135"/>
    <cellStyle name="Input 4 2 2 2 3 7 2 2" xfId="33489"/>
    <cellStyle name="Input 4 2 2 2 3 7 3" xfId="19795"/>
    <cellStyle name="Input 4 2 2 2 3 7 3 2" xfId="41149"/>
    <cellStyle name="Input 4 2 2 2 3 8" xfId="8295"/>
    <cellStyle name="Input 4 2 2 2 3 8 2" xfId="29649"/>
    <cellStyle name="Input 4 2 2 2 3 9" xfId="15955"/>
    <cellStyle name="Input 4 2 2 2 3 9 2" xfId="37309"/>
    <cellStyle name="Input 4 2 2 2 4" xfId="773"/>
    <cellStyle name="Input 4 2 2 2 4 2" xfId="1773"/>
    <cellStyle name="Input 4 2 2 2 4 2 2" xfId="5615"/>
    <cellStyle name="Input 4 2 2 2 4 2 2 2" xfId="13315"/>
    <cellStyle name="Input 4 2 2 2 4 2 2 2 2" xfId="34669"/>
    <cellStyle name="Input 4 2 2 2 4 2 2 3" xfId="20975"/>
    <cellStyle name="Input 4 2 2 2 4 2 2 3 2" xfId="42329"/>
    <cellStyle name="Input 4 2 2 2 4 2 3" xfId="9475"/>
    <cellStyle name="Input 4 2 2 2 4 2 3 2" xfId="30829"/>
    <cellStyle name="Input 4 2 2 2 4 2 4" xfId="17135"/>
    <cellStyle name="Input 4 2 2 2 4 2 4 2" xfId="38489"/>
    <cellStyle name="Input 4 2 2 2 4 2 5" xfId="25385"/>
    <cellStyle name="Input 4 2 2 2 4 3" xfId="2713"/>
    <cellStyle name="Input 4 2 2 2 4 3 2" xfId="6555"/>
    <cellStyle name="Input 4 2 2 2 4 3 2 2" xfId="14255"/>
    <cellStyle name="Input 4 2 2 2 4 3 2 2 2" xfId="35609"/>
    <cellStyle name="Input 4 2 2 2 4 3 2 3" xfId="21915"/>
    <cellStyle name="Input 4 2 2 2 4 3 2 3 2" xfId="43269"/>
    <cellStyle name="Input 4 2 2 2 4 3 3" xfId="10415"/>
    <cellStyle name="Input 4 2 2 2 4 3 3 2" xfId="31769"/>
    <cellStyle name="Input 4 2 2 2 4 3 4" xfId="18075"/>
    <cellStyle name="Input 4 2 2 2 4 3 4 2" xfId="39429"/>
    <cellStyle name="Input 4 2 2 2 4 3 5" xfId="26325"/>
    <cellStyle name="Input 4 2 2 2 4 4" xfId="3653"/>
    <cellStyle name="Input 4 2 2 2 4 4 2" xfId="7495"/>
    <cellStyle name="Input 4 2 2 2 4 4 2 2" xfId="15195"/>
    <cellStyle name="Input 4 2 2 2 4 4 2 2 2" xfId="36549"/>
    <cellStyle name="Input 4 2 2 2 4 4 2 3" xfId="22855"/>
    <cellStyle name="Input 4 2 2 2 4 4 2 3 2" xfId="44209"/>
    <cellStyle name="Input 4 2 2 2 4 4 3" xfId="11355"/>
    <cellStyle name="Input 4 2 2 2 4 4 3 2" xfId="32709"/>
    <cellStyle name="Input 4 2 2 2 4 4 4" xfId="19015"/>
    <cellStyle name="Input 4 2 2 2 4 4 4 2" xfId="40369"/>
    <cellStyle name="Input 4 2 2 2 4 4 5" xfId="27265"/>
    <cellStyle name="Input 4 2 2 2 4 5" xfId="4615"/>
    <cellStyle name="Input 4 2 2 2 4 5 2" xfId="12315"/>
    <cellStyle name="Input 4 2 2 2 4 5 2 2" xfId="33669"/>
    <cellStyle name="Input 4 2 2 2 4 5 3" xfId="19975"/>
    <cellStyle name="Input 4 2 2 2 4 5 3 2" xfId="41329"/>
    <cellStyle name="Input 4 2 2 2 4 6" xfId="8475"/>
    <cellStyle name="Input 4 2 2 2 4 6 2" xfId="29829"/>
    <cellStyle name="Input 4 2 2 2 4 7" xfId="16135"/>
    <cellStyle name="Input 4 2 2 2 4 7 2" xfId="37489"/>
    <cellStyle name="Input 4 2 2 2 4 8" xfId="24385"/>
    <cellStyle name="Input 4 2 2 2 5" xfId="1073"/>
    <cellStyle name="Input 4 2 2 2 5 2" xfId="2073"/>
    <cellStyle name="Input 4 2 2 2 5 2 2" xfId="5915"/>
    <cellStyle name="Input 4 2 2 2 5 2 2 2" xfId="13615"/>
    <cellStyle name="Input 4 2 2 2 5 2 2 2 2" xfId="34969"/>
    <cellStyle name="Input 4 2 2 2 5 2 2 3" xfId="21275"/>
    <cellStyle name="Input 4 2 2 2 5 2 2 3 2" xfId="42629"/>
    <cellStyle name="Input 4 2 2 2 5 2 3" xfId="9775"/>
    <cellStyle name="Input 4 2 2 2 5 2 3 2" xfId="31129"/>
    <cellStyle name="Input 4 2 2 2 5 2 4" xfId="17435"/>
    <cellStyle name="Input 4 2 2 2 5 2 4 2" xfId="38789"/>
    <cellStyle name="Input 4 2 2 2 5 2 5" xfId="25685"/>
    <cellStyle name="Input 4 2 2 2 5 3" xfId="3013"/>
    <cellStyle name="Input 4 2 2 2 5 3 2" xfId="6855"/>
    <cellStyle name="Input 4 2 2 2 5 3 2 2" xfId="14555"/>
    <cellStyle name="Input 4 2 2 2 5 3 2 2 2" xfId="35909"/>
    <cellStyle name="Input 4 2 2 2 5 3 2 3" xfId="22215"/>
    <cellStyle name="Input 4 2 2 2 5 3 2 3 2" xfId="43569"/>
    <cellStyle name="Input 4 2 2 2 5 3 3" xfId="10715"/>
    <cellStyle name="Input 4 2 2 2 5 3 3 2" xfId="32069"/>
    <cellStyle name="Input 4 2 2 2 5 3 4" xfId="18375"/>
    <cellStyle name="Input 4 2 2 2 5 3 4 2" xfId="39729"/>
    <cellStyle name="Input 4 2 2 2 5 3 5" xfId="26625"/>
    <cellStyle name="Input 4 2 2 2 5 4" xfId="3953"/>
    <cellStyle name="Input 4 2 2 2 5 4 2" xfId="7795"/>
    <cellStyle name="Input 4 2 2 2 5 4 2 2" xfId="15495"/>
    <cellStyle name="Input 4 2 2 2 5 4 2 2 2" xfId="36849"/>
    <cellStyle name="Input 4 2 2 2 5 4 2 3" xfId="23155"/>
    <cellStyle name="Input 4 2 2 2 5 4 2 3 2" xfId="44509"/>
    <cellStyle name="Input 4 2 2 2 5 4 3" xfId="11655"/>
    <cellStyle name="Input 4 2 2 2 5 4 3 2" xfId="33009"/>
    <cellStyle name="Input 4 2 2 2 5 4 4" xfId="19315"/>
    <cellStyle name="Input 4 2 2 2 5 4 4 2" xfId="40669"/>
    <cellStyle name="Input 4 2 2 2 5 4 5" xfId="27565"/>
    <cellStyle name="Input 4 2 2 2 5 5" xfId="4915"/>
    <cellStyle name="Input 4 2 2 2 5 5 2" xfId="12615"/>
    <cellStyle name="Input 4 2 2 2 5 5 2 2" xfId="33969"/>
    <cellStyle name="Input 4 2 2 2 5 5 3" xfId="20275"/>
    <cellStyle name="Input 4 2 2 2 5 5 3 2" xfId="41629"/>
    <cellStyle name="Input 4 2 2 2 5 6" xfId="8775"/>
    <cellStyle name="Input 4 2 2 2 5 6 2" xfId="30129"/>
    <cellStyle name="Input 4 2 2 2 5 7" xfId="16435"/>
    <cellStyle name="Input 4 2 2 2 5 7 2" xfId="37789"/>
    <cellStyle name="Input 4 2 2 2 5 8" xfId="24685"/>
    <cellStyle name="Input 4 2 2 2 6" xfId="1433"/>
    <cellStyle name="Input 4 2 2 2 6 2" xfId="5275"/>
    <cellStyle name="Input 4 2 2 2 6 2 2" xfId="12975"/>
    <cellStyle name="Input 4 2 2 2 6 2 2 2" xfId="34329"/>
    <cellStyle name="Input 4 2 2 2 6 2 3" xfId="20635"/>
    <cellStyle name="Input 4 2 2 2 6 2 3 2" xfId="41989"/>
    <cellStyle name="Input 4 2 2 2 6 3" xfId="9135"/>
    <cellStyle name="Input 4 2 2 2 6 3 2" xfId="30489"/>
    <cellStyle name="Input 4 2 2 2 6 4" xfId="16795"/>
    <cellStyle name="Input 4 2 2 2 6 4 2" xfId="38149"/>
    <cellStyle name="Input 4 2 2 2 6 5" xfId="25045"/>
    <cellStyle name="Input 4 2 2 2 7" xfId="2373"/>
    <cellStyle name="Input 4 2 2 2 7 2" xfId="6215"/>
    <cellStyle name="Input 4 2 2 2 7 2 2" xfId="13915"/>
    <cellStyle name="Input 4 2 2 2 7 2 2 2" xfId="35269"/>
    <cellStyle name="Input 4 2 2 2 7 2 3" xfId="21575"/>
    <cellStyle name="Input 4 2 2 2 7 2 3 2" xfId="42929"/>
    <cellStyle name="Input 4 2 2 2 7 3" xfId="10075"/>
    <cellStyle name="Input 4 2 2 2 7 3 2" xfId="31429"/>
    <cellStyle name="Input 4 2 2 2 7 4" xfId="17735"/>
    <cellStyle name="Input 4 2 2 2 7 4 2" xfId="39089"/>
    <cellStyle name="Input 4 2 2 2 7 5" xfId="25985"/>
    <cellStyle name="Input 4 2 2 2 8" xfId="3313"/>
    <cellStyle name="Input 4 2 2 2 8 2" xfId="7155"/>
    <cellStyle name="Input 4 2 2 2 8 2 2" xfId="14855"/>
    <cellStyle name="Input 4 2 2 2 8 2 2 2" xfId="36209"/>
    <cellStyle name="Input 4 2 2 2 8 2 3" xfId="22515"/>
    <cellStyle name="Input 4 2 2 2 8 2 3 2" xfId="43869"/>
    <cellStyle name="Input 4 2 2 2 8 3" xfId="11015"/>
    <cellStyle name="Input 4 2 2 2 8 3 2" xfId="32369"/>
    <cellStyle name="Input 4 2 2 2 8 4" xfId="18675"/>
    <cellStyle name="Input 4 2 2 2 8 4 2" xfId="40029"/>
    <cellStyle name="Input 4 2 2 2 8 5" xfId="26925"/>
    <cellStyle name="Input 4 2 2 2 9" xfId="4275"/>
    <cellStyle name="Input 4 2 2 2 9 2" xfId="11975"/>
    <cellStyle name="Input 4 2 2 2 9 2 2" xfId="33329"/>
    <cellStyle name="Input 4 2 2 2 9 3" xfId="19635"/>
    <cellStyle name="Input 4 2 2 2 9 3 2" xfId="40989"/>
    <cellStyle name="Input 4 2 2 2 9 4" xfId="27885"/>
    <cellStyle name="Input 4 2 2 3" xfId="463"/>
    <cellStyle name="Input 4 2 2 3 10" xfId="15835"/>
    <cellStyle name="Input 4 2 2 3 10 2" xfId="37189"/>
    <cellStyle name="Input 4 2 2 3 11" xfId="24085"/>
    <cellStyle name="Input 4 2 2 3 2" xfId="631"/>
    <cellStyle name="Input 4 2 2 3 2 10" xfId="24245"/>
    <cellStyle name="Input 4 2 2 3 2 2" xfId="973"/>
    <cellStyle name="Input 4 2 2 3 2 2 2" xfId="1973"/>
    <cellStyle name="Input 4 2 2 3 2 2 2 2" xfId="5815"/>
    <cellStyle name="Input 4 2 2 3 2 2 2 2 2" xfId="13515"/>
    <cellStyle name="Input 4 2 2 3 2 2 2 2 2 2" xfId="34869"/>
    <cellStyle name="Input 4 2 2 3 2 2 2 2 3" xfId="21175"/>
    <cellStyle name="Input 4 2 2 3 2 2 2 2 3 2" xfId="42529"/>
    <cellStyle name="Input 4 2 2 3 2 2 2 3" xfId="9675"/>
    <cellStyle name="Input 4 2 2 3 2 2 2 3 2" xfId="31029"/>
    <cellStyle name="Input 4 2 2 3 2 2 2 4" xfId="17335"/>
    <cellStyle name="Input 4 2 2 3 2 2 2 4 2" xfId="38689"/>
    <cellStyle name="Input 4 2 2 3 2 2 2 5" xfId="25585"/>
    <cellStyle name="Input 4 2 2 3 2 2 3" xfId="2913"/>
    <cellStyle name="Input 4 2 2 3 2 2 3 2" xfId="6755"/>
    <cellStyle name="Input 4 2 2 3 2 2 3 2 2" xfId="14455"/>
    <cellStyle name="Input 4 2 2 3 2 2 3 2 2 2" xfId="35809"/>
    <cellStyle name="Input 4 2 2 3 2 2 3 2 3" xfId="22115"/>
    <cellStyle name="Input 4 2 2 3 2 2 3 2 3 2" xfId="43469"/>
    <cellStyle name="Input 4 2 2 3 2 2 3 3" xfId="10615"/>
    <cellStyle name="Input 4 2 2 3 2 2 3 3 2" xfId="31969"/>
    <cellStyle name="Input 4 2 2 3 2 2 3 4" xfId="18275"/>
    <cellStyle name="Input 4 2 2 3 2 2 3 4 2" xfId="39629"/>
    <cellStyle name="Input 4 2 2 3 2 2 3 5" xfId="26525"/>
    <cellStyle name="Input 4 2 2 3 2 2 4" xfId="3853"/>
    <cellStyle name="Input 4 2 2 3 2 2 4 2" xfId="7695"/>
    <cellStyle name="Input 4 2 2 3 2 2 4 2 2" xfId="15395"/>
    <cellStyle name="Input 4 2 2 3 2 2 4 2 2 2" xfId="36749"/>
    <cellStyle name="Input 4 2 2 3 2 2 4 2 3" xfId="23055"/>
    <cellStyle name="Input 4 2 2 3 2 2 4 2 3 2" xfId="44409"/>
    <cellStyle name="Input 4 2 2 3 2 2 4 3" xfId="11555"/>
    <cellStyle name="Input 4 2 2 3 2 2 4 3 2" xfId="32909"/>
    <cellStyle name="Input 4 2 2 3 2 2 4 4" xfId="19215"/>
    <cellStyle name="Input 4 2 2 3 2 2 4 4 2" xfId="40569"/>
    <cellStyle name="Input 4 2 2 3 2 2 4 5" xfId="27465"/>
    <cellStyle name="Input 4 2 2 3 2 2 5" xfId="4815"/>
    <cellStyle name="Input 4 2 2 3 2 2 5 2" xfId="12515"/>
    <cellStyle name="Input 4 2 2 3 2 2 5 2 2" xfId="33869"/>
    <cellStyle name="Input 4 2 2 3 2 2 5 3" xfId="20175"/>
    <cellStyle name="Input 4 2 2 3 2 2 5 3 2" xfId="41529"/>
    <cellStyle name="Input 4 2 2 3 2 2 6" xfId="8675"/>
    <cellStyle name="Input 4 2 2 3 2 2 6 2" xfId="30029"/>
    <cellStyle name="Input 4 2 2 3 2 2 7" xfId="16335"/>
    <cellStyle name="Input 4 2 2 3 2 2 7 2" xfId="37689"/>
    <cellStyle name="Input 4 2 2 3 2 2 8" xfId="24585"/>
    <cellStyle name="Input 4 2 2 3 2 3" xfId="1273"/>
    <cellStyle name="Input 4 2 2 3 2 3 2" xfId="2273"/>
    <cellStyle name="Input 4 2 2 3 2 3 2 2" xfId="6115"/>
    <cellStyle name="Input 4 2 2 3 2 3 2 2 2" xfId="13815"/>
    <cellStyle name="Input 4 2 2 3 2 3 2 2 2 2" xfId="35169"/>
    <cellStyle name="Input 4 2 2 3 2 3 2 2 3" xfId="21475"/>
    <cellStyle name="Input 4 2 2 3 2 3 2 2 3 2" xfId="42829"/>
    <cellStyle name="Input 4 2 2 3 2 3 2 3" xfId="9975"/>
    <cellStyle name="Input 4 2 2 3 2 3 2 3 2" xfId="31329"/>
    <cellStyle name="Input 4 2 2 3 2 3 2 4" xfId="17635"/>
    <cellStyle name="Input 4 2 2 3 2 3 2 4 2" xfId="38989"/>
    <cellStyle name="Input 4 2 2 3 2 3 2 5" xfId="25885"/>
    <cellStyle name="Input 4 2 2 3 2 3 3" xfId="3213"/>
    <cellStyle name="Input 4 2 2 3 2 3 3 2" xfId="7055"/>
    <cellStyle name="Input 4 2 2 3 2 3 3 2 2" xfId="14755"/>
    <cellStyle name="Input 4 2 2 3 2 3 3 2 2 2" xfId="36109"/>
    <cellStyle name="Input 4 2 2 3 2 3 3 2 3" xfId="22415"/>
    <cellStyle name="Input 4 2 2 3 2 3 3 2 3 2" xfId="43769"/>
    <cellStyle name="Input 4 2 2 3 2 3 3 3" xfId="10915"/>
    <cellStyle name="Input 4 2 2 3 2 3 3 3 2" xfId="32269"/>
    <cellStyle name="Input 4 2 2 3 2 3 3 4" xfId="18575"/>
    <cellStyle name="Input 4 2 2 3 2 3 3 4 2" xfId="39929"/>
    <cellStyle name="Input 4 2 2 3 2 3 3 5" xfId="26825"/>
    <cellStyle name="Input 4 2 2 3 2 3 4" xfId="4153"/>
    <cellStyle name="Input 4 2 2 3 2 3 4 2" xfId="7995"/>
    <cellStyle name="Input 4 2 2 3 2 3 4 2 2" xfId="15695"/>
    <cellStyle name="Input 4 2 2 3 2 3 4 2 2 2" xfId="37049"/>
    <cellStyle name="Input 4 2 2 3 2 3 4 2 3" xfId="23355"/>
    <cellStyle name="Input 4 2 2 3 2 3 4 2 3 2" xfId="44709"/>
    <cellStyle name="Input 4 2 2 3 2 3 4 3" xfId="11855"/>
    <cellStyle name="Input 4 2 2 3 2 3 4 3 2" xfId="33209"/>
    <cellStyle name="Input 4 2 2 3 2 3 4 4" xfId="19515"/>
    <cellStyle name="Input 4 2 2 3 2 3 4 4 2" xfId="40869"/>
    <cellStyle name="Input 4 2 2 3 2 3 4 5" xfId="27765"/>
    <cellStyle name="Input 4 2 2 3 2 3 5" xfId="5115"/>
    <cellStyle name="Input 4 2 2 3 2 3 5 2" xfId="12815"/>
    <cellStyle name="Input 4 2 2 3 2 3 5 2 2" xfId="34169"/>
    <cellStyle name="Input 4 2 2 3 2 3 5 3" xfId="20475"/>
    <cellStyle name="Input 4 2 2 3 2 3 5 3 2" xfId="41829"/>
    <cellStyle name="Input 4 2 2 3 2 3 6" xfId="8975"/>
    <cellStyle name="Input 4 2 2 3 2 3 6 2" xfId="30329"/>
    <cellStyle name="Input 4 2 2 3 2 3 7" xfId="16635"/>
    <cellStyle name="Input 4 2 2 3 2 3 7 2" xfId="37989"/>
    <cellStyle name="Input 4 2 2 3 2 3 8" xfId="24885"/>
    <cellStyle name="Input 4 2 2 3 2 4" xfId="1633"/>
    <cellStyle name="Input 4 2 2 3 2 4 2" xfId="5475"/>
    <cellStyle name="Input 4 2 2 3 2 4 2 2" xfId="13175"/>
    <cellStyle name="Input 4 2 2 3 2 4 2 2 2" xfId="34529"/>
    <cellStyle name="Input 4 2 2 3 2 4 2 3" xfId="20835"/>
    <cellStyle name="Input 4 2 2 3 2 4 2 3 2" xfId="42189"/>
    <cellStyle name="Input 4 2 2 3 2 4 3" xfId="9335"/>
    <cellStyle name="Input 4 2 2 3 2 4 3 2" xfId="30689"/>
    <cellStyle name="Input 4 2 2 3 2 4 4" xfId="16995"/>
    <cellStyle name="Input 4 2 2 3 2 4 4 2" xfId="38349"/>
    <cellStyle name="Input 4 2 2 3 2 4 5" xfId="25245"/>
    <cellStyle name="Input 4 2 2 3 2 5" xfId="2573"/>
    <cellStyle name="Input 4 2 2 3 2 5 2" xfId="6415"/>
    <cellStyle name="Input 4 2 2 3 2 5 2 2" xfId="14115"/>
    <cellStyle name="Input 4 2 2 3 2 5 2 2 2" xfId="35469"/>
    <cellStyle name="Input 4 2 2 3 2 5 2 3" xfId="21775"/>
    <cellStyle name="Input 4 2 2 3 2 5 2 3 2" xfId="43129"/>
    <cellStyle name="Input 4 2 2 3 2 5 3" xfId="10275"/>
    <cellStyle name="Input 4 2 2 3 2 5 3 2" xfId="31629"/>
    <cellStyle name="Input 4 2 2 3 2 5 4" xfId="17935"/>
    <cellStyle name="Input 4 2 2 3 2 5 4 2" xfId="39289"/>
    <cellStyle name="Input 4 2 2 3 2 5 5" xfId="26185"/>
    <cellStyle name="Input 4 2 2 3 2 6" xfId="3513"/>
    <cellStyle name="Input 4 2 2 3 2 6 2" xfId="7355"/>
    <cellStyle name="Input 4 2 2 3 2 6 2 2" xfId="15055"/>
    <cellStyle name="Input 4 2 2 3 2 6 2 2 2" xfId="36409"/>
    <cellStyle name="Input 4 2 2 3 2 6 2 3" xfId="22715"/>
    <cellStyle name="Input 4 2 2 3 2 6 2 3 2" xfId="44069"/>
    <cellStyle name="Input 4 2 2 3 2 6 3" xfId="11215"/>
    <cellStyle name="Input 4 2 2 3 2 6 3 2" xfId="32569"/>
    <cellStyle name="Input 4 2 2 3 2 6 4" xfId="18875"/>
    <cellStyle name="Input 4 2 2 3 2 6 4 2" xfId="40229"/>
    <cellStyle name="Input 4 2 2 3 2 6 5" xfId="27125"/>
    <cellStyle name="Input 4 2 2 3 2 7" xfId="4475"/>
    <cellStyle name="Input 4 2 2 3 2 7 2" xfId="12175"/>
    <cellStyle name="Input 4 2 2 3 2 7 2 2" xfId="33529"/>
    <cellStyle name="Input 4 2 2 3 2 7 3" xfId="19835"/>
    <cellStyle name="Input 4 2 2 3 2 7 3 2" xfId="41189"/>
    <cellStyle name="Input 4 2 2 3 2 8" xfId="8335"/>
    <cellStyle name="Input 4 2 2 3 2 8 2" xfId="29689"/>
    <cellStyle name="Input 4 2 2 3 2 9" xfId="15995"/>
    <cellStyle name="Input 4 2 2 3 2 9 2" xfId="37349"/>
    <cellStyle name="Input 4 2 2 3 3" xfId="813"/>
    <cellStyle name="Input 4 2 2 3 3 2" xfId="1813"/>
    <cellStyle name="Input 4 2 2 3 3 2 2" xfId="5655"/>
    <cellStyle name="Input 4 2 2 3 3 2 2 2" xfId="13355"/>
    <cellStyle name="Input 4 2 2 3 3 2 2 2 2" xfId="34709"/>
    <cellStyle name="Input 4 2 2 3 3 2 2 3" xfId="21015"/>
    <cellStyle name="Input 4 2 2 3 3 2 2 3 2" xfId="42369"/>
    <cellStyle name="Input 4 2 2 3 3 2 3" xfId="9515"/>
    <cellStyle name="Input 4 2 2 3 3 2 3 2" xfId="30869"/>
    <cellStyle name="Input 4 2 2 3 3 2 4" xfId="17175"/>
    <cellStyle name="Input 4 2 2 3 3 2 4 2" xfId="38529"/>
    <cellStyle name="Input 4 2 2 3 3 2 5" xfId="25425"/>
    <cellStyle name="Input 4 2 2 3 3 3" xfId="2753"/>
    <cellStyle name="Input 4 2 2 3 3 3 2" xfId="6595"/>
    <cellStyle name="Input 4 2 2 3 3 3 2 2" xfId="14295"/>
    <cellStyle name="Input 4 2 2 3 3 3 2 2 2" xfId="35649"/>
    <cellStyle name="Input 4 2 2 3 3 3 2 3" xfId="21955"/>
    <cellStyle name="Input 4 2 2 3 3 3 2 3 2" xfId="43309"/>
    <cellStyle name="Input 4 2 2 3 3 3 3" xfId="10455"/>
    <cellStyle name="Input 4 2 2 3 3 3 3 2" xfId="31809"/>
    <cellStyle name="Input 4 2 2 3 3 3 4" xfId="18115"/>
    <cellStyle name="Input 4 2 2 3 3 3 4 2" xfId="39469"/>
    <cellStyle name="Input 4 2 2 3 3 3 5" xfId="26365"/>
    <cellStyle name="Input 4 2 2 3 3 4" xfId="3693"/>
    <cellStyle name="Input 4 2 2 3 3 4 2" xfId="7535"/>
    <cellStyle name="Input 4 2 2 3 3 4 2 2" xfId="15235"/>
    <cellStyle name="Input 4 2 2 3 3 4 2 2 2" xfId="36589"/>
    <cellStyle name="Input 4 2 2 3 3 4 2 3" xfId="22895"/>
    <cellStyle name="Input 4 2 2 3 3 4 2 3 2" xfId="44249"/>
    <cellStyle name="Input 4 2 2 3 3 4 3" xfId="11395"/>
    <cellStyle name="Input 4 2 2 3 3 4 3 2" xfId="32749"/>
    <cellStyle name="Input 4 2 2 3 3 4 4" xfId="19055"/>
    <cellStyle name="Input 4 2 2 3 3 4 4 2" xfId="40409"/>
    <cellStyle name="Input 4 2 2 3 3 4 5" xfId="27305"/>
    <cellStyle name="Input 4 2 2 3 3 5" xfId="4655"/>
    <cellStyle name="Input 4 2 2 3 3 5 2" xfId="12355"/>
    <cellStyle name="Input 4 2 2 3 3 5 2 2" xfId="33709"/>
    <cellStyle name="Input 4 2 2 3 3 5 3" xfId="20015"/>
    <cellStyle name="Input 4 2 2 3 3 5 3 2" xfId="41369"/>
    <cellStyle name="Input 4 2 2 3 3 6" xfId="8515"/>
    <cellStyle name="Input 4 2 2 3 3 6 2" xfId="29869"/>
    <cellStyle name="Input 4 2 2 3 3 7" xfId="16175"/>
    <cellStyle name="Input 4 2 2 3 3 7 2" xfId="37529"/>
    <cellStyle name="Input 4 2 2 3 3 8" xfId="24425"/>
    <cellStyle name="Input 4 2 2 3 4" xfId="1113"/>
    <cellStyle name="Input 4 2 2 3 4 2" xfId="2113"/>
    <cellStyle name="Input 4 2 2 3 4 2 2" xfId="5955"/>
    <cellStyle name="Input 4 2 2 3 4 2 2 2" xfId="13655"/>
    <cellStyle name="Input 4 2 2 3 4 2 2 2 2" xfId="35009"/>
    <cellStyle name="Input 4 2 2 3 4 2 2 3" xfId="21315"/>
    <cellStyle name="Input 4 2 2 3 4 2 2 3 2" xfId="42669"/>
    <cellStyle name="Input 4 2 2 3 4 2 3" xfId="9815"/>
    <cellStyle name="Input 4 2 2 3 4 2 3 2" xfId="31169"/>
    <cellStyle name="Input 4 2 2 3 4 2 4" xfId="17475"/>
    <cellStyle name="Input 4 2 2 3 4 2 4 2" xfId="38829"/>
    <cellStyle name="Input 4 2 2 3 4 2 5" xfId="25725"/>
    <cellStyle name="Input 4 2 2 3 4 3" xfId="3053"/>
    <cellStyle name="Input 4 2 2 3 4 3 2" xfId="6895"/>
    <cellStyle name="Input 4 2 2 3 4 3 2 2" xfId="14595"/>
    <cellStyle name="Input 4 2 2 3 4 3 2 2 2" xfId="35949"/>
    <cellStyle name="Input 4 2 2 3 4 3 2 3" xfId="22255"/>
    <cellStyle name="Input 4 2 2 3 4 3 2 3 2" xfId="43609"/>
    <cellStyle name="Input 4 2 2 3 4 3 3" xfId="10755"/>
    <cellStyle name="Input 4 2 2 3 4 3 3 2" xfId="32109"/>
    <cellStyle name="Input 4 2 2 3 4 3 4" xfId="18415"/>
    <cellStyle name="Input 4 2 2 3 4 3 4 2" xfId="39769"/>
    <cellStyle name="Input 4 2 2 3 4 3 5" xfId="26665"/>
    <cellStyle name="Input 4 2 2 3 4 4" xfId="3993"/>
    <cellStyle name="Input 4 2 2 3 4 4 2" xfId="7835"/>
    <cellStyle name="Input 4 2 2 3 4 4 2 2" xfId="15535"/>
    <cellStyle name="Input 4 2 2 3 4 4 2 2 2" xfId="36889"/>
    <cellStyle name="Input 4 2 2 3 4 4 2 3" xfId="23195"/>
    <cellStyle name="Input 4 2 2 3 4 4 2 3 2" xfId="44549"/>
    <cellStyle name="Input 4 2 2 3 4 4 3" xfId="11695"/>
    <cellStyle name="Input 4 2 2 3 4 4 3 2" xfId="33049"/>
    <cellStyle name="Input 4 2 2 3 4 4 4" xfId="19355"/>
    <cellStyle name="Input 4 2 2 3 4 4 4 2" xfId="40709"/>
    <cellStyle name="Input 4 2 2 3 4 4 5" xfId="27605"/>
    <cellStyle name="Input 4 2 2 3 4 5" xfId="4955"/>
    <cellStyle name="Input 4 2 2 3 4 5 2" xfId="12655"/>
    <cellStyle name="Input 4 2 2 3 4 5 2 2" xfId="34009"/>
    <cellStyle name="Input 4 2 2 3 4 5 3" xfId="20315"/>
    <cellStyle name="Input 4 2 2 3 4 5 3 2" xfId="41669"/>
    <cellStyle name="Input 4 2 2 3 4 6" xfId="8815"/>
    <cellStyle name="Input 4 2 2 3 4 6 2" xfId="30169"/>
    <cellStyle name="Input 4 2 2 3 4 7" xfId="16475"/>
    <cellStyle name="Input 4 2 2 3 4 7 2" xfId="37829"/>
    <cellStyle name="Input 4 2 2 3 4 8" xfId="24725"/>
    <cellStyle name="Input 4 2 2 3 5" xfId="1473"/>
    <cellStyle name="Input 4 2 2 3 5 2" xfId="5315"/>
    <cellStyle name="Input 4 2 2 3 5 2 2" xfId="13015"/>
    <cellStyle name="Input 4 2 2 3 5 2 2 2" xfId="34369"/>
    <cellStyle name="Input 4 2 2 3 5 2 3" xfId="20675"/>
    <cellStyle name="Input 4 2 2 3 5 2 3 2" xfId="42029"/>
    <cellStyle name="Input 4 2 2 3 5 3" xfId="9175"/>
    <cellStyle name="Input 4 2 2 3 5 3 2" xfId="30529"/>
    <cellStyle name="Input 4 2 2 3 5 4" xfId="16835"/>
    <cellStyle name="Input 4 2 2 3 5 4 2" xfId="38189"/>
    <cellStyle name="Input 4 2 2 3 5 5" xfId="25085"/>
    <cellStyle name="Input 4 2 2 3 6" xfId="2413"/>
    <cellStyle name="Input 4 2 2 3 6 2" xfId="6255"/>
    <cellStyle name="Input 4 2 2 3 6 2 2" xfId="13955"/>
    <cellStyle name="Input 4 2 2 3 6 2 2 2" xfId="35309"/>
    <cellStyle name="Input 4 2 2 3 6 2 3" xfId="21615"/>
    <cellStyle name="Input 4 2 2 3 6 2 3 2" xfId="42969"/>
    <cellStyle name="Input 4 2 2 3 6 3" xfId="10115"/>
    <cellStyle name="Input 4 2 2 3 6 3 2" xfId="31469"/>
    <cellStyle name="Input 4 2 2 3 6 4" xfId="17775"/>
    <cellStyle name="Input 4 2 2 3 6 4 2" xfId="39129"/>
    <cellStyle name="Input 4 2 2 3 6 5" xfId="26025"/>
    <cellStyle name="Input 4 2 2 3 7" xfId="3353"/>
    <cellStyle name="Input 4 2 2 3 7 2" xfId="7195"/>
    <cellStyle name="Input 4 2 2 3 7 2 2" xfId="14895"/>
    <cellStyle name="Input 4 2 2 3 7 2 2 2" xfId="36249"/>
    <cellStyle name="Input 4 2 2 3 7 2 3" xfId="22555"/>
    <cellStyle name="Input 4 2 2 3 7 2 3 2" xfId="43909"/>
    <cellStyle name="Input 4 2 2 3 7 3" xfId="11055"/>
    <cellStyle name="Input 4 2 2 3 7 3 2" xfId="32409"/>
    <cellStyle name="Input 4 2 2 3 7 4" xfId="18715"/>
    <cellStyle name="Input 4 2 2 3 7 4 2" xfId="40069"/>
    <cellStyle name="Input 4 2 2 3 7 5" xfId="26965"/>
    <cellStyle name="Input 4 2 2 3 8" xfId="4315"/>
    <cellStyle name="Input 4 2 2 3 8 2" xfId="12015"/>
    <cellStyle name="Input 4 2 2 3 8 2 2" xfId="33369"/>
    <cellStyle name="Input 4 2 2 3 8 3" xfId="19675"/>
    <cellStyle name="Input 4 2 2 3 8 3 2" xfId="41029"/>
    <cellStyle name="Input 4 2 2 3 9" xfId="8175"/>
    <cellStyle name="Input 4 2 2 3 9 2" xfId="29529"/>
    <cellStyle name="Input 4 2 2 4" xfId="547"/>
    <cellStyle name="Input 4 2 2 4 10" xfId="24165"/>
    <cellStyle name="Input 4 2 2 4 2" xfId="893"/>
    <cellStyle name="Input 4 2 2 4 2 2" xfId="1893"/>
    <cellStyle name="Input 4 2 2 4 2 2 2" xfId="5735"/>
    <cellStyle name="Input 4 2 2 4 2 2 2 2" xfId="13435"/>
    <cellStyle name="Input 4 2 2 4 2 2 2 2 2" xfId="34789"/>
    <cellStyle name="Input 4 2 2 4 2 2 2 3" xfId="21095"/>
    <cellStyle name="Input 4 2 2 4 2 2 2 3 2" xfId="42449"/>
    <cellStyle name="Input 4 2 2 4 2 2 3" xfId="9595"/>
    <cellStyle name="Input 4 2 2 4 2 2 3 2" xfId="30949"/>
    <cellStyle name="Input 4 2 2 4 2 2 4" xfId="17255"/>
    <cellStyle name="Input 4 2 2 4 2 2 4 2" xfId="38609"/>
    <cellStyle name="Input 4 2 2 4 2 2 5" xfId="25505"/>
    <cellStyle name="Input 4 2 2 4 2 3" xfId="2833"/>
    <cellStyle name="Input 4 2 2 4 2 3 2" xfId="6675"/>
    <cellStyle name="Input 4 2 2 4 2 3 2 2" xfId="14375"/>
    <cellStyle name="Input 4 2 2 4 2 3 2 2 2" xfId="35729"/>
    <cellStyle name="Input 4 2 2 4 2 3 2 3" xfId="22035"/>
    <cellStyle name="Input 4 2 2 4 2 3 2 3 2" xfId="43389"/>
    <cellStyle name="Input 4 2 2 4 2 3 3" xfId="10535"/>
    <cellStyle name="Input 4 2 2 4 2 3 3 2" xfId="31889"/>
    <cellStyle name="Input 4 2 2 4 2 3 4" xfId="18195"/>
    <cellStyle name="Input 4 2 2 4 2 3 4 2" xfId="39549"/>
    <cellStyle name="Input 4 2 2 4 2 3 5" xfId="26445"/>
    <cellStyle name="Input 4 2 2 4 2 4" xfId="3773"/>
    <cellStyle name="Input 4 2 2 4 2 4 2" xfId="7615"/>
    <cellStyle name="Input 4 2 2 4 2 4 2 2" xfId="15315"/>
    <cellStyle name="Input 4 2 2 4 2 4 2 2 2" xfId="36669"/>
    <cellStyle name="Input 4 2 2 4 2 4 2 3" xfId="22975"/>
    <cellStyle name="Input 4 2 2 4 2 4 2 3 2" xfId="44329"/>
    <cellStyle name="Input 4 2 2 4 2 4 3" xfId="11475"/>
    <cellStyle name="Input 4 2 2 4 2 4 3 2" xfId="32829"/>
    <cellStyle name="Input 4 2 2 4 2 4 4" xfId="19135"/>
    <cellStyle name="Input 4 2 2 4 2 4 4 2" xfId="40489"/>
    <cellStyle name="Input 4 2 2 4 2 4 5" xfId="27385"/>
    <cellStyle name="Input 4 2 2 4 2 5" xfId="4735"/>
    <cellStyle name="Input 4 2 2 4 2 5 2" xfId="12435"/>
    <cellStyle name="Input 4 2 2 4 2 5 2 2" xfId="33789"/>
    <cellStyle name="Input 4 2 2 4 2 5 3" xfId="20095"/>
    <cellStyle name="Input 4 2 2 4 2 5 3 2" xfId="41449"/>
    <cellStyle name="Input 4 2 2 4 2 6" xfId="8595"/>
    <cellStyle name="Input 4 2 2 4 2 6 2" xfId="29949"/>
    <cellStyle name="Input 4 2 2 4 2 7" xfId="16255"/>
    <cellStyle name="Input 4 2 2 4 2 7 2" xfId="37609"/>
    <cellStyle name="Input 4 2 2 4 2 8" xfId="24505"/>
    <cellStyle name="Input 4 2 2 4 3" xfId="1193"/>
    <cellStyle name="Input 4 2 2 4 3 2" xfId="2193"/>
    <cellStyle name="Input 4 2 2 4 3 2 2" xfId="6035"/>
    <cellStyle name="Input 4 2 2 4 3 2 2 2" xfId="13735"/>
    <cellStyle name="Input 4 2 2 4 3 2 2 2 2" xfId="35089"/>
    <cellStyle name="Input 4 2 2 4 3 2 2 3" xfId="21395"/>
    <cellStyle name="Input 4 2 2 4 3 2 2 3 2" xfId="42749"/>
    <cellStyle name="Input 4 2 2 4 3 2 3" xfId="9895"/>
    <cellStyle name="Input 4 2 2 4 3 2 3 2" xfId="31249"/>
    <cellStyle name="Input 4 2 2 4 3 2 4" xfId="17555"/>
    <cellStyle name="Input 4 2 2 4 3 2 4 2" xfId="38909"/>
    <cellStyle name="Input 4 2 2 4 3 2 5" xfId="25805"/>
    <cellStyle name="Input 4 2 2 4 3 3" xfId="3133"/>
    <cellStyle name="Input 4 2 2 4 3 3 2" xfId="6975"/>
    <cellStyle name="Input 4 2 2 4 3 3 2 2" xfId="14675"/>
    <cellStyle name="Input 4 2 2 4 3 3 2 2 2" xfId="36029"/>
    <cellStyle name="Input 4 2 2 4 3 3 2 3" xfId="22335"/>
    <cellStyle name="Input 4 2 2 4 3 3 2 3 2" xfId="43689"/>
    <cellStyle name="Input 4 2 2 4 3 3 3" xfId="10835"/>
    <cellStyle name="Input 4 2 2 4 3 3 3 2" xfId="32189"/>
    <cellStyle name="Input 4 2 2 4 3 3 4" xfId="18495"/>
    <cellStyle name="Input 4 2 2 4 3 3 4 2" xfId="39849"/>
    <cellStyle name="Input 4 2 2 4 3 3 5" xfId="26745"/>
    <cellStyle name="Input 4 2 2 4 3 4" xfId="4073"/>
    <cellStyle name="Input 4 2 2 4 3 4 2" xfId="7915"/>
    <cellStyle name="Input 4 2 2 4 3 4 2 2" xfId="15615"/>
    <cellStyle name="Input 4 2 2 4 3 4 2 2 2" xfId="36969"/>
    <cellStyle name="Input 4 2 2 4 3 4 2 3" xfId="23275"/>
    <cellStyle name="Input 4 2 2 4 3 4 2 3 2" xfId="44629"/>
    <cellStyle name="Input 4 2 2 4 3 4 3" xfId="11775"/>
    <cellStyle name="Input 4 2 2 4 3 4 3 2" xfId="33129"/>
    <cellStyle name="Input 4 2 2 4 3 4 4" xfId="19435"/>
    <cellStyle name="Input 4 2 2 4 3 4 4 2" xfId="40789"/>
    <cellStyle name="Input 4 2 2 4 3 4 5" xfId="27685"/>
    <cellStyle name="Input 4 2 2 4 3 5" xfId="5035"/>
    <cellStyle name="Input 4 2 2 4 3 5 2" xfId="12735"/>
    <cellStyle name="Input 4 2 2 4 3 5 2 2" xfId="34089"/>
    <cellStyle name="Input 4 2 2 4 3 5 3" xfId="20395"/>
    <cellStyle name="Input 4 2 2 4 3 5 3 2" xfId="41749"/>
    <cellStyle name="Input 4 2 2 4 3 6" xfId="8895"/>
    <cellStyle name="Input 4 2 2 4 3 6 2" xfId="30249"/>
    <cellStyle name="Input 4 2 2 4 3 7" xfId="16555"/>
    <cellStyle name="Input 4 2 2 4 3 7 2" xfId="37909"/>
    <cellStyle name="Input 4 2 2 4 3 8" xfId="24805"/>
    <cellStyle name="Input 4 2 2 4 4" xfId="1553"/>
    <cellStyle name="Input 4 2 2 4 4 2" xfId="5395"/>
    <cellStyle name="Input 4 2 2 4 4 2 2" xfId="13095"/>
    <cellStyle name="Input 4 2 2 4 4 2 2 2" xfId="34449"/>
    <cellStyle name="Input 4 2 2 4 4 2 3" xfId="20755"/>
    <cellStyle name="Input 4 2 2 4 4 2 3 2" xfId="42109"/>
    <cellStyle name="Input 4 2 2 4 4 3" xfId="9255"/>
    <cellStyle name="Input 4 2 2 4 4 3 2" xfId="30609"/>
    <cellStyle name="Input 4 2 2 4 4 4" xfId="16915"/>
    <cellStyle name="Input 4 2 2 4 4 4 2" xfId="38269"/>
    <cellStyle name="Input 4 2 2 4 4 5" xfId="25165"/>
    <cellStyle name="Input 4 2 2 4 5" xfId="2493"/>
    <cellStyle name="Input 4 2 2 4 5 2" xfId="6335"/>
    <cellStyle name="Input 4 2 2 4 5 2 2" xfId="14035"/>
    <cellStyle name="Input 4 2 2 4 5 2 2 2" xfId="35389"/>
    <cellStyle name="Input 4 2 2 4 5 2 3" xfId="21695"/>
    <cellStyle name="Input 4 2 2 4 5 2 3 2" xfId="43049"/>
    <cellStyle name="Input 4 2 2 4 5 3" xfId="10195"/>
    <cellStyle name="Input 4 2 2 4 5 3 2" xfId="31549"/>
    <cellStyle name="Input 4 2 2 4 5 4" xfId="17855"/>
    <cellStyle name="Input 4 2 2 4 5 4 2" xfId="39209"/>
    <cellStyle name="Input 4 2 2 4 5 5" xfId="26105"/>
    <cellStyle name="Input 4 2 2 4 6" xfId="3433"/>
    <cellStyle name="Input 4 2 2 4 6 2" xfId="7275"/>
    <cellStyle name="Input 4 2 2 4 6 2 2" xfId="14975"/>
    <cellStyle name="Input 4 2 2 4 6 2 2 2" xfId="36329"/>
    <cellStyle name="Input 4 2 2 4 6 2 3" xfId="22635"/>
    <cellStyle name="Input 4 2 2 4 6 2 3 2" xfId="43989"/>
    <cellStyle name="Input 4 2 2 4 6 3" xfId="11135"/>
    <cellStyle name="Input 4 2 2 4 6 3 2" xfId="32489"/>
    <cellStyle name="Input 4 2 2 4 6 4" xfId="18795"/>
    <cellStyle name="Input 4 2 2 4 6 4 2" xfId="40149"/>
    <cellStyle name="Input 4 2 2 4 6 5" xfId="27045"/>
    <cellStyle name="Input 4 2 2 4 7" xfId="4395"/>
    <cellStyle name="Input 4 2 2 4 7 2" xfId="12095"/>
    <cellStyle name="Input 4 2 2 4 7 2 2" xfId="33449"/>
    <cellStyle name="Input 4 2 2 4 7 3" xfId="19755"/>
    <cellStyle name="Input 4 2 2 4 7 3 2" xfId="41109"/>
    <cellStyle name="Input 4 2 2 4 8" xfId="8255"/>
    <cellStyle name="Input 4 2 2 4 8 2" xfId="29609"/>
    <cellStyle name="Input 4 2 2 4 9" xfId="15915"/>
    <cellStyle name="Input 4 2 2 4 9 2" xfId="37269"/>
    <cellStyle name="Input 4 2 2 5" xfId="733"/>
    <cellStyle name="Input 4 2 2 5 2" xfId="1733"/>
    <cellStyle name="Input 4 2 2 5 2 2" xfId="5575"/>
    <cellStyle name="Input 4 2 2 5 2 2 2" xfId="13275"/>
    <cellStyle name="Input 4 2 2 5 2 2 2 2" xfId="34629"/>
    <cellStyle name="Input 4 2 2 5 2 2 3" xfId="20935"/>
    <cellStyle name="Input 4 2 2 5 2 2 3 2" xfId="42289"/>
    <cellStyle name="Input 4 2 2 5 2 3" xfId="9435"/>
    <cellStyle name="Input 4 2 2 5 2 3 2" xfId="30789"/>
    <cellStyle name="Input 4 2 2 5 2 4" xfId="17095"/>
    <cellStyle name="Input 4 2 2 5 2 4 2" xfId="38449"/>
    <cellStyle name="Input 4 2 2 5 2 5" xfId="25345"/>
    <cellStyle name="Input 4 2 2 5 3" xfId="2673"/>
    <cellStyle name="Input 4 2 2 5 3 2" xfId="6515"/>
    <cellStyle name="Input 4 2 2 5 3 2 2" xfId="14215"/>
    <cellStyle name="Input 4 2 2 5 3 2 2 2" xfId="35569"/>
    <cellStyle name="Input 4 2 2 5 3 2 3" xfId="21875"/>
    <cellStyle name="Input 4 2 2 5 3 2 3 2" xfId="43229"/>
    <cellStyle name="Input 4 2 2 5 3 3" xfId="10375"/>
    <cellStyle name="Input 4 2 2 5 3 3 2" xfId="31729"/>
    <cellStyle name="Input 4 2 2 5 3 4" xfId="18035"/>
    <cellStyle name="Input 4 2 2 5 3 4 2" xfId="39389"/>
    <cellStyle name="Input 4 2 2 5 3 5" xfId="26285"/>
    <cellStyle name="Input 4 2 2 5 4" xfId="3613"/>
    <cellStyle name="Input 4 2 2 5 4 2" xfId="7455"/>
    <cellStyle name="Input 4 2 2 5 4 2 2" xfId="15155"/>
    <cellStyle name="Input 4 2 2 5 4 2 2 2" xfId="36509"/>
    <cellStyle name="Input 4 2 2 5 4 2 3" xfId="22815"/>
    <cellStyle name="Input 4 2 2 5 4 2 3 2" xfId="44169"/>
    <cellStyle name="Input 4 2 2 5 4 3" xfId="11315"/>
    <cellStyle name="Input 4 2 2 5 4 3 2" xfId="32669"/>
    <cellStyle name="Input 4 2 2 5 4 4" xfId="18975"/>
    <cellStyle name="Input 4 2 2 5 4 4 2" xfId="40329"/>
    <cellStyle name="Input 4 2 2 5 4 5" xfId="27225"/>
    <cellStyle name="Input 4 2 2 5 5" xfId="4575"/>
    <cellStyle name="Input 4 2 2 5 5 2" xfId="12275"/>
    <cellStyle name="Input 4 2 2 5 5 2 2" xfId="33629"/>
    <cellStyle name="Input 4 2 2 5 5 3" xfId="19935"/>
    <cellStyle name="Input 4 2 2 5 5 3 2" xfId="41289"/>
    <cellStyle name="Input 4 2 2 5 6" xfId="8435"/>
    <cellStyle name="Input 4 2 2 5 6 2" xfId="29789"/>
    <cellStyle name="Input 4 2 2 5 7" xfId="16095"/>
    <cellStyle name="Input 4 2 2 5 7 2" xfId="37449"/>
    <cellStyle name="Input 4 2 2 5 8" xfId="24345"/>
    <cellStyle name="Input 4 2 2 6" xfId="1033"/>
    <cellStyle name="Input 4 2 2 6 2" xfId="2033"/>
    <cellStyle name="Input 4 2 2 6 2 2" xfId="5875"/>
    <cellStyle name="Input 4 2 2 6 2 2 2" xfId="13575"/>
    <cellStyle name="Input 4 2 2 6 2 2 2 2" xfId="34929"/>
    <cellStyle name="Input 4 2 2 6 2 2 3" xfId="21235"/>
    <cellStyle name="Input 4 2 2 6 2 2 3 2" xfId="42589"/>
    <cellStyle name="Input 4 2 2 6 2 3" xfId="9735"/>
    <cellStyle name="Input 4 2 2 6 2 3 2" xfId="31089"/>
    <cellStyle name="Input 4 2 2 6 2 4" xfId="17395"/>
    <cellStyle name="Input 4 2 2 6 2 4 2" xfId="38749"/>
    <cellStyle name="Input 4 2 2 6 2 5" xfId="25645"/>
    <cellStyle name="Input 4 2 2 6 3" xfId="2973"/>
    <cellStyle name="Input 4 2 2 6 3 2" xfId="6815"/>
    <cellStyle name="Input 4 2 2 6 3 2 2" xfId="14515"/>
    <cellStyle name="Input 4 2 2 6 3 2 2 2" xfId="35869"/>
    <cellStyle name="Input 4 2 2 6 3 2 3" xfId="22175"/>
    <cellStyle name="Input 4 2 2 6 3 2 3 2" xfId="43529"/>
    <cellStyle name="Input 4 2 2 6 3 3" xfId="10675"/>
    <cellStyle name="Input 4 2 2 6 3 3 2" xfId="32029"/>
    <cellStyle name="Input 4 2 2 6 3 4" xfId="18335"/>
    <cellStyle name="Input 4 2 2 6 3 4 2" xfId="39689"/>
    <cellStyle name="Input 4 2 2 6 3 5" xfId="26585"/>
    <cellStyle name="Input 4 2 2 6 4" xfId="3913"/>
    <cellStyle name="Input 4 2 2 6 4 2" xfId="7755"/>
    <cellStyle name="Input 4 2 2 6 4 2 2" xfId="15455"/>
    <cellStyle name="Input 4 2 2 6 4 2 2 2" xfId="36809"/>
    <cellStyle name="Input 4 2 2 6 4 2 3" xfId="23115"/>
    <cellStyle name="Input 4 2 2 6 4 2 3 2" xfId="44469"/>
    <cellStyle name="Input 4 2 2 6 4 3" xfId="11615"/>
    <cellStyle name="Input 4 2 2 6 4 3 2" xfId="32969"/>
    <cellStyle name="Input 4 2 2 6 4 4" xfId="19275"/>
    <cellStyle name="Input 4 2 2 6 4 4 2" xfId="40629"/>
    <cellStyle name="Input 4 2 2 6 4 5" xfId="27525"/>
    <cellStyle name="Input 4 2 2 6 5" xfId="4875"/>
    <cellStyle name="Input 4 2 2 6 5 2" xfId="12575"/>
    <cellStyle name="Input 4 2 2 6 5 2 2" xfId="33929"/>
    <cellStyle name="Input 4 2 2 6 5 3" xfId="20235"/>
    <cellStyle name="Input 4 2 2 6 5 3 2" xfId="41589"/>
    <cellStyle name="Input 4 2 2 6 6" xfId="8735"/>
    <cellStyle name="Input 4 2 2 6 6 2" xfId="30089"/>
    <cellStyle name="Input 4 2 2 6 7" xfId="16395"/>
    <cellStyle name="Input 4 2 2 6 7 2" xfId="37749"/>
    <cellStyle name="Input 4 2 2 6 8" xfId="24645"/>
    <cellStyle name="Input 4 2 2 7" xfId="1392"/>
    <cellStyle name="Input 4 2 2 7 2" xfId="5234"/>
    <cellStyle name="Input 4 2 2 7 2 2" xfId="12934"/>
    <cellStyle name="Input 4 2 2 7 2 2 2" xfId="34288"/>
    <cellStyle name="Input 4 2 2 7 2 3" xfId="20594"/>
    <cellStyle name="Input 4 2 2 7 2 3 2" xfId="41948"/>
    <cellStyle name="Input 4 2 2 7 3" xfId="9094"/>
    <cellStyle name="Input 4 2 2 7 3 2" xfId="30448"/>
    <cellStyle name="Input 4 2 2 7 4" xfId="16754"/>
    <cellStyle name="Input 4 2 2 7 4 2" xfId="38108"/>
    <cellStyle name="Input 4 2 2 7 5" xfId="25004"/>
    <cellStyle name="Input 4 2 2 8" xfId="2333"/>
    <cellStyle name="Input 4 2 2 8 2" xfId="6175"/>
    <cellStyle name="Input 4 2 2 8 2 2" xfId="13875"/>
    <cellStyle name="Input 4 2 2 8 2 2 2" xfId="35229"/>
    <cellStyle name="Input 4 2 2 8 2 3" xfId="21535"/>
    <cellStyle name="Input 4 2 2 8 2 3 2" xfId="42889"/>
    <cellStyle name="Input 4 2 2 8 3" xfId="10035"/>
    <cellStyle name="Input 4 2 2 8 3 2" xfId="31389"/>
    <cellStyle name="Input 4 2 2 8 4" xfId="17695"/>
    <cellStyle name="Input 4 2 2 8 4 2" xfId="39049"/>
    <cellStyle name="Input 4 2 2 8 5" xfId="25945"/>
    <cellStyle name="Input 4 2 2 9" xfId="3273"/>
    <cellStyle name="Input 4 2 2 9 2" xfId="7115"/>
    <cellStyle name="Input 4 2 2 9 2 2" xfId="14815"/>
    <cellStyle name="Input 4 2 2 9 2 2 2" xfId="36169"/>
    <cellStyle name="Input 4 2 2 9 2 3" xfId="22475"/>
    <cellStyle name="Input 4 2 2 9 2 3 2" xfId="43829"/>
    <cellStyle name="Input 4 2 2 9 3" xfId="10975"/>
    <cellStyle name="Input 4 2 2 9 3 2" xfId="32329"/>
    <cellStyle name="Input 4 2 2 9 4" xfId="18635"/>
    <cellStyle name="Input 4 2 2 9 4 2" xfId="39989"/>
    <cellStyle name="Input 4 2 2 9 5" xfId="26885"/>
    <cellStyle name="Input 4 2 3" xfId="399"/>
    <cellStyle name="Input 4 2 3 10" xfId="8115"/>
    <cellStyle name="Input 4 2 3 10 2" xfId="29469"/>
    <cellStyle name="Input 4 2 3 11" xfId="15775"/>
    <cellStyle name="Input 4 2 3 11 2" xfId="37129"/>
    <cellStyle name="Input 4 2 3 12" xfId="24025"/>
    <cellStyle name="Input 4 2 3 2" xfId="483"/>
    <cellStyle name="Input 4 2 3 2 10" xfId="15855"/>
    <cellStyle name="Input 4 2 3 2 10 2" xfId="37209"/>
    <cellStyle name="Input 4 2 3 2 11" xfId="24105"/>
    <cellStyle name="Input 4 2 3 2 2" xfId="651"/>
    <cellStyle name="Input 4 2 3 2 2 10" xfId="24265"/>
    <cellStyle name="Input 4 2 3 2 2 2" xfId="993"/>
    <cellStyle name="Input 4 2 3 2 2 2 2" xfId="1993"/>
    <cellStyle name="Input 4 2 3 2 2 2 2 2" xfId="5835"/>
    <cellStyle name="Input 4 2 3 2 2 2 2 2 2" xfId="13535"/>
    <cellStyle name="Input 4 2 3 2 2 2 2 2 2 2" xfId="34889"/>
    <cellStyle name="Input 4 2 3 2 2 2 2 2 3" xfId="21195"/>
    <cellStyle name="Input 4 2 3 2 2 2 2 2 3 2" xfId="42549"/>
    <cellStyle name="Input 4 2 3 2 2 2 2 3" xfId="9695"/>
    <cellStyle name="Input 4 2 3 2 2 2 2 3 2" xfId="31049"/>
    <cellStyle name="Input 4 2 3 2 2 2 2 4" xfId="17355"/>
    <cellStyle name="Input 4 2 3 2 2 2 2 4 2" xfId="38709"/>
    <cellStyle name="Input 4 2 3 2 2 2 2 5" xfId="25605"/>
    <cellStyle name="Input 4 2 3 2 2 2 3" xfId="2933"/>
    <cellStyle name="Input 4 2 3 2 2 2 3 2" xfId="6775"/>
    <cellStyle name="Input 4 2 3 2 2 2 3 2 2" xfId="14475"/>
    <cellStyle name="Input 4 2 3 2 2 2 3 2 2 2" xfId="35829"/>
    <cellStyle name="Input 4 2 3 2 2 2 3 2 3" xfId="22135"/>
    <cellStyle name="Input 4 2 3 2 2 2 3 2 3 2" xfId="43489"/>
    <cellStyle name="Input 4 2 3 2 2 2 3 3" xfId="10635"/>
    <cellStyle name="Input 4 2 3 2 2 2 3 3 2" xfId="31989"/>
    <cellStyle name="Input 4 2 3 2 2 2 3 4" xfId="18295"/>
    <cellStyle name="Input 4 2 3 2 2 2 3 4 2" xfId="39649"/>
    <cellStyle name="Input 4 2 3 2 2 2 3 5" xfId="26545"/>
    <cellStyle name="Input 4 2 3 2 2 2 4" xfId="3873"/>
    <cellStyle name="Input 4 2 3 2 2 2 4 2" xfId="7715"/>
    <cellStyle name="Input 4 2 3 2 2 2 4 2 2" xfId="15415"/>
    <cellStyle name="Input 4 2 3 2 2 2 4 2 2 2" xfId="36769"/>
    <cellStyle name="Input 4 2 3 2 2 2 4 2 3" xfId="23075"/>
    <cellStyle name="Input 4 2 3 2 2 2 4 2 3 2" xfId="44429"/>
    <cellStyle name="Input 4 2 3 2 2 2 4 3" xfId="11575"/>
    <cellStyle name="Input 4 2 3 2 2 2 4 3 2" xfId="32929"/>
    <cellStyle name="Input 4 2 3 2 2 2 4 4" xfId="19235"/>
    <cellStyle name="Input 4 2 3 2 2 2 4 4 2" xfId="40589"/>
    <cellStyle name="Input 4 2 3 2 2 2 4 5" xfId="27485"/>
    <cellStyle name="Input 4 2 3 2 2 2 5" xfId="4835"/>
    <cellStyle name="Input 4 2 3 2 2 2 5 2" xfId="12535"/>
    <cellStyle name="Input 4 2 3 2 2 2 5 2 2" xfId="33889"/>
    <cellStyle name="Input 4 2 3 2 2 2 5 3" xfId="20195"/>
    <cellStyle name="Input 4 2 3 2 2 2 5 3 2" xfId="41549"/>
    <cellStyle name="Input 4 2 3 2 2 2 6" xfId="8695"/>
    <cellStyle name="Input 4 2 3 2 2 2 6 2" xfId="30049"/>
    <cellStyle name="Input 4 2 3 2 2 2 7" xfId="16355"/>
    <cellStyle name="Input 4 2 3 2 2 2 7 2" xfId="37709"/>
    <cellStyle name="Input 4 2 3 2 2 2 8" xfId="24605"/>
    <cellStyle name="Input 4 2 3 2 2 3" xfId="1293"/>
    <cellStyle name="Input 4 2 3 2 2 3 2" xfId="2293"/>
    <cellStyle name="Input 4 2 3 2 2 3 2 2" xfId="6135"/>
    <cellStyle name="Input 4 2 3 2 2 3 2 2 2" xfId="13835"/>
    <cellStyle name="Input 4 2 3 2 2 3 2 2 2 2" xfId="35189"/>
    <cellStyle name="Input 4 2 3 2 2 3 2 2 3" xfId="21495"/>
    <cellStyle name="Input 4 2 3 2 2 3 2 2 3 2" xfId="42849"/>
    <cellStyle name="Input 4 2 3 2 2 3 2 3" xfId="9995"/>
    <cellStyle name="Input 4 2 3 2 2 3 2 3 2" xfId="31349"/>
    <cellStyle name="Input 4 2 3 2 2 3 2 4" xfId="17655"/>
    <cellStyle name="Input 4 2 3 2 2 3 2 4 2" xfId="39009"/>
    <cellStyle name="Input 4 2 3 2 2 3 2 5" xfId="25905"/>
    <cellStyle name="Input 4 2 3 2 2 3 3" xfId="3233"/>
    <cellStyle name="Input 4 2 3 2 2 3 3 2" xfId="7075"/>
    <cellStyle name="Input 4 2 3 2 2 3 3 2 2" xfId="14775"/>
    <cellStyle name="Input 4 2 3 2 2 3 3 2 2 2" xfId="36129"/>
    <cellStyle name="Input 4 2 3 2 2 3 3 2 3" xfId="22435"/>
    <cellStyle name="Input 4 2 3 2 2 3 3 2 3 2" xfId="43789"/>
    <cellStyle name="Input 4 2 3 2 2 3 3 3" xfId="10935"/>
    <cellStyle name="Input 4 2 3 2 2 3 3 3 2" xfId="32289"/>
    <cellStyle name="Input 4 2 3 2 2 3 3 4" xfId="18595"/>
    <cellStyle name="Input 4 2 3 2 2 3 3 4 2" xfId="39949"/>
    <cellStyle name="Input 4 2 3 2 2 3 3 5" xfId="26845"/>
    <cellStyle name="Input 4 2 3 2 2 3 4" xfId="4173"/>
    <cellStyle name="Input 4 2 3 2 2 3 4 2" xfId="8015"/>
    <cellStyle name="Input 4 2 3 2 2 3 4 2 2" xfId="15715"/>
    <cellStyle name="Input 4 2 3 2 2 3 4 2 2 2" xfId="37069"/>
    <cellStyle name="Input 4 2 3 2 2 3 4 2 3" xfId="23375"/>
    <cellStyle name="Input 4 2 3 2 2 3 4 2 3 2" xfId="44729"/>
    <cellStyle name="Input 4 2 3 2 2 3 4 3" xfId="11875"/>
    <cellStyle name="Input 4 2 3 2 2 3 4 3 2" xfId="33229"/>
    <cellStyle name="Input 4 2 3 2 2 3 4 4" xfId="19535"/>
    <cellStyle name="Input 4 2 3 2 2 3 4 4 2" xfId="40889"/>
    <cellStyle name="Input 4 2 3 2 2 3 4 5" xfId="27785"/>
    <cellStyle name="Input 4 2 3 2 2 3 5" xfId="5135"/>
    <cellStyle name="Input 4 2 3 2 2 3 5 2" xfId="12835"/>
    <cellStyle name="Input 4 2 3 2 2 3 5 2 2" xfId="34189"/>
    <cellStyle name="Input 4 2 3 2 2 3 5 3" xfId="20495"/>
    <cellStyle name="Input 4 2 3 2 2 3 5 3 2" xfId="41849"/>
    <cellStyle name="Input 4 2 3 2 2 3 6" xfId="8995"/>
    <cellStyle name="Input 4 2 3 2 2 3 6 2" xfId="30349"/>
    <cellStyle name="Input 4 2 3 2 2 3 7" xfId="16655"/>
    <cellStyle name="Input 4 2 3 2 2 3 7 2" xfId="38009"/>
    <cellStyle name="Input 4 2 3 2 2 3 8" xfId="24905"/>
    <cellStyle name="Input 4 2 3 2 2 4" xfId="1653"/>
    <cellStyle name="Input 4 2 3 2 2 4 2" xfId="5495"/>
    <cellStyle name="Input 4 2 3 2 2 4 2 2" xfId="13195"/>
    <cellStyle name="Input 4 2 3 2 2 4 2 2 2" xfId="34549"/>
    <cellStyle name="Input 4 2 3 2 2 4 2 3" xfId="20855"/>
    <cellStyle name="Input 4 2 3 2 2 4 2 3 2" xfId="42209"/>
    <cellStyle name="Input 4 2 3 2 2 4 3" xfId="9355"/>
    <cellStyle name="Input 4 2 3 2 2 4 3 2" xfId="30709"/>
    <cellStyle name="Input 4 2 3 2 2 4 4" xfId="17015"/>
    <cellStyle name="Input 4 2 3 2 2 4 4 2" xfId="38369"/>
    <cellStyle name="Input 4 2 3 2 2 4 5" xfId="25265"/>
    <cellStyle name="Input 4 2 3 2 2 5" xfId="2593"/>
    <cellStyle name="Input 4 2 3 2 2 5 2" xfId="6435"/>
    <cellStyle name="Input 4 2 3 2 2 5 2 2" xfId="14135"/>
    <cellStyle name="Input 4 2 3 2 2 5 2 2 2" xfId="35489"/>
    <cellStyle name="Input 4 2 3 2 2 5 2 3" xfId="21795"/>
    <cellStyle name="Input 4 2 3 2 2 5 2 3 2" xfId="43149"/>
    <cellStyle name="Input 4 2 3 2 2 5 3" xfId="10295"/>
    <cellStyle name="Input 4 2 3 2 2 5 3 2" xfId="31649"/>
    <cellStyle name="Input 4 2 3 2 2 5 4" xfId="17955"/>
    <cellStyle name="Input 4 2 3 2 2 5 4 2" xfId="39309"/>
    <cellStyle name="Input 4 2 3 2 2 5 5" xfId="26205"/>
    <cellStyle name="Input 4 2 3 2 2 6" xfId="3533"/>
    <cellStyle name="Input 4 2 3 2 2 6 2" xfId="7375"/>
    <cellStyle name="Input 4 2 3 2 2 6 2 2" xfId="15075"/>
    <cellStyle name="Input 4 2 3 2 2 6 2 2 2" xfId="36429"/>
    <cellStyle name="Input 4 2 3 2 2 6 2 3" xfId="22735"/>
    <cellStyle name="Input 4 2 3 2 2 6 2 3 2" xfId="44089"/>
    <cellStyle name="Input 4 2 3 2 2 6 3" xfId="11235"/>
    <cellStyle name="Input 4 2 3 2 2 6 3 2" xfId="32589"/>
    <cellStyle name="Input 4 2 3 2 2 6 4" xfId="18895"/>
    <cellStyle name="Input 4 2 3 2 2 6 4 2" xfId="40249"/>
    <cellStyle name="Input 4 2 3 2 2 6 5" xfId="27145"/>
    <cellStyle name="Input 4 2 3 2 2 7" xfId="4495"/>
    <cellStyle name="Input 4 2 3 2 2 7 2" xfId="12195"/>
    <cellStyle name="Input 4 2 3 2 2 7 2 2" xfId="33549"/>
    <cellStyle name="Input 4 2 3 2 2 7 3" xfId="19855"/>
    <cellStyle name="Input 4 2 3 2 2 7 3 2" xfId="41209"/>
    <cellStyle name="Input 4 2 3 2 2 8" xfId="8355"/>
    <cellStyle name="Input 4 2 3 2 2 8 2" xfId="29709"/>
    <cellStyle name="Input 4 2 3 2 2 9" xfId="16015"/>
    <cellStyle name="Input 4 2 3 2 2 9 2" xfId="37369"/>
    <cellStyle name="Input 4 2 3 2 3" xfId="833"/>
    <cellStyle name="Input 4 2 3 2 3 2" xfId="1833"/>
    <cellStyle name="Input 4 2 3 2 3 2 2" xfId="5675"/>
    <cellStyle name="Input 4 2 3 2 3 2 2 2" xfId="13375"/>
    <cellStyle name="Input 4 2 3 2 3 2 2 2 2" xfId="34729"/>
    <cellStyle name="Input 4 2 3 2 3 2 2 3" xfId="21035"/>
    <cellStyle name="Input 4 2 3 2 3 2 2 3 2" xfId="42389"/>
    <cellStyle name="Input 4 2 3 2 3 2 3" xfId="9535"/>
    <cellStyle name="Input 4 2 3 2 3 2 3 2" xfId="30889"/>
    <cellStyle name="Input 4 2 3 2 3 2 4" xfId="17195"/>
    <cellStyle name="Input 4 2 3 2 3 2 4 2" xfId="38549"/>
    <cellStyle name="Input 4 2 3 2 3 2 5" xfId="25445"/>
    <cellStyle name="Input 4 2 3 2 3 3" xfId="2773"/>
    <cellStyle name="Input 4 2 3 2 3 3 2" xfId="6615"/>
    <cellStyle name="Input 4 2 3 2 3 3 2 2" xfId="14315"/>
    <cellStyle name="Input 4 2 3 2 3 3 2 2 2" xfId="35669"/>
    <cellStyle name="Input 4 2 3 2 3 3 2 3" xfId="21975"/>
    <cellStyle name="Input 4 2 3 2 3 3 2 3 2" xfId="43329"/>
    <cellStyle name="Input 4 2 3 2 3 3 3" xfId="10475"/>
    <cellStyle name="Input 4 2 3 2 3 3 3 2" xfId="31829"/>
    <cellStyle name="Input 4 2 3 2 3 3 4" xfId="18135"/>
    <cellStyle name="Input 4 2 3 2 3 3 4 2" xfId="39489"/>
    <cellStyle name="Input 4 2 3 2 3 3 5" xfId="26385"/>
    <cellStyle name="Input 4 2 3 2 3 4" xfId="3713"/>
    <cellStyle name="Input 4 2 3 2 3 4 2" xfId="7555"/>
    <cellStyle name="Input 4 2 3 2 3 4 2 2" xfId="15255"/>
    <cellStyle name="Input 4 2 3 2 3 4 2 2 2" xfId="36609"/>
    <cellStyle name="Input 4 2 3 2 3 4 2 3" xfId="22915"/>
    <cellStyle name="Input 4 2 3 2 3 4 2 3 2" xfId="44269"/>
    <cellStyle name="Input 4 2 3 2 3 4 3" xfId="11415"/>
    <cellStyle name="Input 4 2 3 2 3 4 3 2" xfId="32769"/>
    <cellStyle name="Input 4 2 3 2 3 4 4" xfId="19075"/>
    <cellStyle name="Input 4 2 3 2 3 4 4 2" xfId="40429"/>
    <cellStyle name="Input 4 2 3 2 3 4 5" xfId="27325"/>
    <cellStyle name="Input 4 2 3 2 3 5" xfId="4675"/>
    <cellStyle name="Input 4 2 3 2 3 5 2" xfId="12375"/>
    <cellStyle name="Input 4 2 3 2 3 5 2 2" xfId="33729"/>
    <cellStyle name="Input 4 2 3 2 3 5 3" xfId="20035"/>
    <cellStyle name="Input 4 2 3 2 3 5 3 2" xfId="41389"/>
    <cellStyle name="Input 4 2 3 2 3 6" xfId="8535"/>
    <cellStyle name="Input 4 2 3 2 3 6 2" xfId="29889"/>
    <cellStyle name="Input 4 2 3 2 3 7" xfId="16195"/>
    <cellStyle name="Input 4 2 3 2 3 7 2" xfId="37549"/>
    <cellStyle name="Input 4 2 3 2 3 8" xfId="24445"/>
    <cellStyle name="Input 4 2 3 2 4" xfId="1133"/>
    <cellStyle name="Input 4 2 3 2 4 2" xfId="2133"/>
    <cellStyle name="Input 4 2 3 2 4 2 2" xfId="5975"/>
    <cellStyle name="Input 4 2 3 2 4 2 2 2" xfId="13675"/>
    <cellStyle name="Input 4 2 3 2 4 2 2 2 2" xfId="35029"/>
    <cellStyle name="Input 4 2 3 2 4 2 2 3" xfId="21335"/>
    <cellStyle name="Input 4 2 3 2 4 2 2 3 2" xfId="42689"/>
    <cellStyle name="Input 4 2 3 2 4 2 3" xfId="9835"/>
    <cellStyle name="Input 4 2 3 2 4 2 3 2" xfId="31189"/>
    <cellStyle name="Input 4 2 3 2 4 2 4" xfId="17495"/>
    <cellStyle name="Input 4 2 3 2 4 2 4 2" xfId="38849"/>
    <cellStyle name="Input 4 2 3 2 4 2 5" xfId="25745"/>
    <cellStyle name="Input 4 2 3 2 4 3" xfId="3073"/>
    <cellStyle name="Input 4 2 3 2 4 3 2" xfId="6915"/>
    <cellStyle name="Input 4 2 3 2 4 3 2 2" xfId="14615"/>
    <cellStyle name="Input 4 2 3 2 4 3 2 2 2" xfId="35969"/>
    <cellStyle name="Input 4 2 3 2 4 3 2 3" xfId="22275"/>
    <cellStyle name="Input 4 2 3 2 4 3 2 3 2" xfId="43629"/>
    <cellStyle name="Input 4 2 3 2 4 3 3" xfId="10775"/>
    <cellStyle name="Input 4 2 3 2 4 3 3 2" xfId="32129"/>
    <cellStyle name="Input 4 2 3 2 4 3 4" xfId="18435"/>
    <cellStyle name="Input 4 2 3 2 4 3 4 2" xfId="39789"/>
    <cellStyle name="Input 4 2 3 2 4 3 5" xfId="26685"/>
    <cellStyle name="Input 4 2 3 2 4 4" xfId="4013"/>
    <cellStyle name="Input 4 2 3 2 4 4 2" xfId="7855"/>
    <cellStyle name="Input 4 2 3 2 4 4 2 2" xfId="15555"/>
    <cellStyle name="Input 4 2 3 2 4 4 2 2 2" xfId="36909"/>
    <cellStyle name="Input 4 2 3 2 4 4 2 3" xfId="23215"/>
    <cellStyle name="Input 4 2 3 2 4 4 2 3 2" xfId="44569"/>
    <cellStyle name="Input 4 2 3 2 4 4 3" xfId="11715"/>
    <cellStyle name="Input 4 2 3 2 4 4 3 2" xfId="33069"/>
    <cellStyle name="Input 4 2 3 2 4 4 4" xfId="19375"/>
    <cellStyle name="Input 4 2 3 2 4 4 4 2" xfId="40729"/>
    <cellStyle name="Input 4 2 3 2 4 4 5" xfId="27625"/>
    <cellStyle name="Input 4 2 3 2 4 5" xfId="4975"/>
    <cellStyle name="Input 4 2 3 2 4 5 2" xfId="12675"/>
    <cellStyle name="Input 4 2 3 2 4 5 2 2" xfId="34029"/>
    <cellStyle name="Input 4 2 3 2 4 5 3" xfId="20335"/>
    <cellStyle name="Input 4 2 3 2 4 5 3 2" xfId="41689"/>
    <cellStyle name="Input 4 2 3 2 4 6" xfId="8835"/>
    <cellStyle name="Input 4 2 3 2 4 6 2" xfId="30189"/>
    <cellStyle name="Input 4 2 3 2 4 7" xfId="16495"/>
    <cellStyle name="Input 4 2 3 2 4 7 2" xfId="37849"/>
    <cellStyle name="Input 4 2 3 2 4 8" xfId="24745"/>
    <cellStyle name="Input 4 2 3 2 5" xfId="1493"/>
    <cellStyle name="Input 4 2 3 2 5 2" xfId="5335"/>
    <cellStyle name="Input 4 2 3 2 5 2 2" xfId="13035"/>
    <cellStyle name="Input 4 2 3 2 5 2 2 2" xfId="34389"/>
    <cellStyle name="Input 4 2 3 2 5 2 3" xfId="20695"/>
    <cellStyle name="Input 4 2 3 2 5 2 3 2" xfId="42049"/>
    <cellStyle name="Input 4 2 3 2 5 3" xfId="9195"/>
    <cellStyle name="Input 4 2 3 2 5 3 2" xfId="30549"/>
    <cellStyle name="Input 4 2 3 2 5 4" xfId="16855"/>
    <cellStyle name="Input 4 2 3 2 5 4 2" xfId="38209"/>
    <cellStyle name="Input 4 2 3 2 5 5" xfId="25105"/>
    <cellStyle name="Input 4 2 3 2 6" xfId="2433"/>
    <cellStyle name="Input 4 2 3 2 6 2" xfId="6275"/>
    <cellStyle name="Input 4 2 3 2 6 2 2" xfId="13975"/>
    <cellStyle name="Input 4 2 3 2 6 2 2 2" xfId="35329"/>
    <cellStyle name="Input 4 2 3 2 6 2 3" xfId="21635"/>
    <cellStyle name="Input 4 2 3 2 6 2 3 2" xfId="42989"/>
    <cellStyle name="Input 4 2 3 2 6 3" xfId="10135"/>
    <cellStyle name="Input 4 2 3 2 6 3 2" xfId="31489"/>
    <cellStyle name="Input 4 2 3 2 6 4" xfId="17795"/>
    <cellStyle name="Input 4 2 3 2 6 4 2" xfId="39149"/>
    <cellStyle name="Input 4 2 3 2 6 5" xfId="26045"/>
    <cellStyle name="Input 4 2 3 2 7" xfId="3373"/>
    <cellStyle name="Input 4 2 3 2 7 2" xfId="7215"/>
    <cellStyle name="Input 4 2 3 2 7 2 2" xfId="14915"/>
    <cellStyle name="Input 4 2 3 2 7 2 2 2" xfId="36269"/>
    <cellStyle name="Input 4 2 3 2 7 2 3" xfId="22575"/>
    <cellStyle name="Input 4 2 3 2 7 2 3 2" xfId="43929"/>
    <cellStyle name="Input 4 2 3 2 7 3" xfId="11075"/>
    <cellStyle name="Input 4 2 3 2 7 3 2" xfId="32429"/>
    <cellStyle name="Input 4 2 3 2 7 4" xfId="18735"/>
    <cellStyle name="Input 4 2 3 2 7 4 2" xfId="40089"/>
    <cellStyle name="Input 4 2 3 2 7 5" xfId="26985"/>
    <cellStyle name="Input 4 2 3 2 8" xfId="4335"/>
    <cellStyle name="Input 4 2 3 2 8 2" xfId="12035"/>
    <cellStyle name="Input 4 2 3 2 8 2 2" xfId="33389"/>
    <cellStyle name="Input 4 2 3 2 8 3" xfId="19695"/>
    <cellStyle name="Input 4 2 3 2 8 3 2" xfId="41049"/>
    <cellStyle name="Input 4 2 3 2 9" xfId="8195"/>
    <cellStyle name="Input 4 2 3 2 9 2" xfId="29549"/>
    <cellStyle name="Input 4 2 3 3" xfId="567"/>
    <cellStyle name="Input 4 2 3 3 10" xfId="24185"/>
    <cellStyle name="Input 4 2 3 3 2" xfId="913"/>
    <cellStyle name="Input 4 2 3 3 2 2" xfId="1913"/>
    <cellStyle name="Input 4 2 3 3 2 2 2" xfId="5755"/>
    <cellStyle name="Input 4 2 3 3 2 2 2 2" xfId="13455"/>
    <cellStyle name="Input 4 2 3 3 2 2 2 2 2" xfId="34809"/>
    <cellStyle name="Input 4 2 3 3 2 2 2 3" xfId="21115"/>
    <cellStyle name="Input 4 2 3 3 2 2 2 3 2" xfId="42469"/>
    <cellStyle name="Input 4 2 3 3 2 2 3" xfId="9615"/>
    <cellStyle name="Input 4 2 3 3 2 2 3 2" xfId="30969"/>
    <cellStyle name="Input 4 2 3 3 2 2 4" xfId="17275"/>
    <cellStyle name="Input 4 2 3 3 2 2 4 2" xfId="38629"/>
    <cellStyle name="Input 4 2 3 3 2 2 5" xfId="25525"/>
    <cellStyle name="Input 4 2 3 3 2 3" xfId="2853"/>
    <cellStyle name="Input 4 2 3 3 2 3 2" xfId="6695"/>
    <cellStyle name="Input 4 2 3 3 2 3 2 2" xfId="14395"/>
    <cellStyle name="Input 4 2 3 3 2 3 2 2 2" xfId="35749"/>
    <cellStyle name="Input 4 2 3 3 2 3 2 3" xfId="22055"/>
    <cellStyle name="Input 4 2 3 3 2 3 2 3 2" xfId="43409"/>
    <cellStyle name="Input 4 2 3 3 2 3 3" xfId="10555"/>
    <cellStyle name="Input 4 2 3 3 2 3 3 2" xfId="31909"/>
    <cellStyle name="Input 4 2 3 3 2 3 4" xfId="18215"/>
    <cellStyle name="Input 4 2 3 3 2 3 4 2" xfId="39569"/>
    <cellStyle name="Input 4 2 3 3 2 3 5" xfId="26465"/>
    <cellStyle name="Input 4 2 3 3 2 4" xfId="3793"/>
    <cellStyle name="Input 4 2 3 3 2 4 2" xfId="7635"/>
    <cellStyle name="Input 4 2 3 3 2 4 2 2" xfId="15335"/>
    <cellStyle name="Input 4 2 3 3 2 4 2 2 2" xfId="36689"/>
    <cellStyle name="Input 4 2 3 3 2 4 2 3" xfId="22995"/>
    <cellStyle name="Input 4 2 3 3 2 4 2 3 2" xfId="44349"/>
    <cellStyle name="Input 4 2 3 3 2 4 3" xfId="11495"/>
    <cellStyle name="Input 4 2 3 3 2 4 3 2" xfId="32849"/>
    <cellStyle name="Input 4 2 3 3 2 4 4" xfId="19155"/>
    <cellStyle name="Input 4 2 3 3 2 4 4 2" xfId="40509"/>
    <cellStyle name="Input 4 2 3 3 2 4 5" xfId="27405"/>
    <cellStyle name="Input 4 2 3 3 2 5" xfId="4755"/>
    <cellStyle name="Input 4 2 3 3 2 5 2" xfId="12455"/>
    <cellStyle name="Input 4 2 3 3 2 5 2 2" xfId="33809"/>
    <cellStyle name="Input 4 2 3 3 2 5 3" xfId="20115"/>
    <cellStyle name="Input 4 2 3 3 2 5 3 2" xfId="41469"/>
    <cellStyle name="Input 4 2 3 3 2 6" xfId="8615"/>
    <cellStyle name="Input 4 2 3 3 2 6 2" xfId="29969"/>
    <cellStyle name="Input 4 2 3 3 2 7" xfId="16275"/>
    <cellStyle name="Input 4 2 3 3 2 7 2" xfId="37629"/>
    <cellStyle name="Input 4 2 3 3 2 8" xfId="24525"/>
    <cellStyle name="Input 4 2 3 3 3" xfId="1213"/>
    <cellStyle name="Input 4 2 3 3 3 2" xfId="2213"/>
    <cellStyle name="Input 4 2 3 3 3 2 2" xfId="6055"/>
    <cellStyle name="Input 4 2 3 3 3 2 2 2" xfId="13755"/>
    <cellStyle name="Input 4 2 3 3 3 2 2 2 2" xfId="35109"/>
    <cellStyle name="Input 4 2 3 3 3 2 2 3" xfId="21415"/>
    <cellStyle name="Input 4 2 3 3 3 2 2 3 2" xfId="42769"/>
    <cellStyle name="Input 4 2 3 3 3 2 3" xfId="9915"/>
    <cellStyle name="Input 4 2 3 3 3 2 3 2" xfId="31269"/>
    <cellStyle name="Input 4 2 3 3 3 2 4" xfId="17575"/>
    <cellStyle name="Input 4 2 3 3 3 2 4 2" xfId="38929"/>
    <cellStyle name="Input 4 2 3 3 3 2 5" xfId="25825"/>
    <cellStyle name="Input 4 2 3 3 3 3" xfId="3153"/>
    <cellStyle name="Input 4 2 3 3 3 3 2" xfId="6995"/>
    <cellStyle name="Input 4 2 3 3 3 3 2 2" xfId="14695"/>
    <cellStyle name="Input 4 2 3 3 3 3 2 2 2" xfId="36049"/>
    <cellStyle name="Input 4 2 3 3 3 3 2 3" xfId="22355"/>
    <cellStyle name="Input 4 2 3 3 3 3 2 3 2" xfId="43709"/>
    <cellStyle name="Input 4 2 3 3 3 3 3" xfId="10855"/>
    <cellStyle name="Input 4 2 3 3 3 3 3 2" xfId="32209"/>
    <cellStyle name="Input 4 2 3 3 3 3 4" xfId="18515"/>
    <cellStyle name="Input 4 2 3 3 3 3 4 2" xfId="39869"/>
    <cellStyle name="Input 4 2 3 3 3 3 5" xfId="26765"/>
    <cellStyle name="Input 4 2 3 3 3 4" xfId="4093"/>
    <cellStyle name="Input 4 2 3 3 3 4 2" xfId="7935"/>
    <cellStyle name="Input 4 2 3 3 3 4 2 2" xfId="15635"/>
    <cellStyle name="Input 4 2 3 3 3 4 2 2 2" xfId="36989"/>
    <cellStyle name="Input 4 2 3 3 3 4 2 3" xfId="23295"/>
    <cellStyle name="Input 4 2 3 3 3 4 2 3 2" xfId="44649"/>
    <cellStyle name="Input 4 2 3 3 3 4 3" xfId="11795"/>
    <cellStyle name="Input 4 2 3 3 3 4 3 2" xfId="33149"/>
    <cellStyle name="Input 4 2 3 3 3 4 4" xfId="19455"/>
    <cellStyle name="Input 4 2 3 3 3 4 4 2" xfId="40809"/>
    <cellStyle name="Input 4 2 3 3 3 4 5" xfId="27705"/>
    <cellStyle name="Input 4 2 3 3 3 5" xfId="5055"/>
    <cellStyle name="Input 4 2 3 3 3 5 2" xfId="12755"/>
    <cellStyle name="Input 4 2 3 3 3 5 2 2" xfId="34109"/>
    <cellStyle name="Input 4 2 3 3 3 5 3" xfId="20415"/>
    <cellStyle name="Input 4 2 3 3 3 5 3 2" xfId="41769"/>
    <cellStyle name="Input 4 2 3 3 3 6" xfId="8915"/>
    <cellStyle name="Input 4 2 3 3 3 6 2" xfId="30269"/>
    <cellStyle name="Input 4 2 3 3 3 7" xfId="16575"/>
    <cellStyle name="Input 4 2 3 3 3 7 2" xfId="37929"/>
    <cellStyle name="Input 4 2 3 3 3 8" xfId="24825"/>
    <cellStyle name="Input 4 2 3 3 4" xfId="1573"/>
    <cellStyle name="Input 4 2 3 3 4 2" xfId="5415"/>
    <cellStyle name="Input 4 2 3 3 4 2 2" xfId="13115"/>
    <cellStyle name="Input 4 2 3 3 4 2 2 2" xfId="34469"/>
    <cellStyle name="Input 4 2 3 3 4 2 3" xfId="20775"/>
    <cellStyle name="Input 4 2 3 3 4 2 3 2" xfId="42129"/>
    <cellStyle name="Input 4 2 3 3 4 3" xfId="9275"/>
    <cellStyle name="Input 4 2 3 3 4 3 2" xfId="30629"/>
    <cellStyle name="Input 4 2 3 3 4 4" xfId="16935"/>
    <cellStyle name="Input 4 2 3 3 4 4 2" xfId="38289"/>
    <cellStyle name="Input 4 2 3 3 4 5" xfId="25185"/>
    <cellStyle name="Input 4 2 3 3 5" xfId="2513"/>
    <cellStyle name="Input 4 2 3 3 5 2" xfId="6355"/>
    <cellStyle name="Input 4 2 3 3 5 2 2" xfId="14055"/>
    <cellStyle name="Input 4 2 3 3 5 2 2 2" xfId="35409"/>
    <cellStyle name="Input 4 2 3 3 5 2 3" xfId="21715"/>
    <cellStyle name="Input 4 2 3 3 5 2 3 2" xfId="43069"/>
    <cellStyle name="Input 4 2 3 3 5 3" xfId="10215"/>
    <cellStyle name="Input 4 2 3 3 5 3 2" xfId="31569"/>
    <cellStyle name="Input 4 2 3 3 5 4" xfId="17875"/>
    <cellStyle name="Input 4 2 3 3 5 4 2" xfId="39229"/>
    <cellStyle name="Input 4 2 3 3 5 5" xfId="26125"/>
    <cellStyle name="Input 4 2 3 3 6" xfId="3453"/>
    <cellStyle name="Input 4 2 3 3 6 2" xfId="7295"/>
    <cellStyle name="Input 4 2 3 3 6 2 2" xfId="14995"/>
    <cellStyle name="Input 4 2 3 3 6 2 2 2" xfId="36349"/>
    <cellStyle name="Input 4 2 3 3 6 2 3" xfId="22655"/>
    <cellStyle name="Input 4 2 3 3 6 2 3 2" xfId="44009"/>
    <cellStyle name="Input 4 2 3 3 6 3" xfId="11155"/>
    <cellStyle name="Input 4 2 3 3 6 3 2" xfId="32509"/>
    <cellStyle name="Input 4 2 3 3 6 4" xfId="18815"/>
    <cellStyle name="Input 4 2 3 3 6 4 2" xfId="40169"/>
    <cellStyle name="Input 4 2 3 3 6 5" xfId="27065"/>
    <cellStyle name="Input 4 2 3 3 7" xfId="4415"/>
    <cellStyle name="Input 4 2 3 3 7 2" xfId="12115"/>
    <cellStyle name="Input 4 2 3 3 7 2 2" xfId="33469"/>
    <cellStyle name="Input 4 2 3 3 7 3" xfId="19775"/>
    <cellStyle name="Input 4 2 3 3 7 3 2" xfId="41129"/>
    <cellStyle name="Input 4 2 3 3 8" xfId="8275"/>
    <cellStyle name="Input 4 2 3 3 8 2" xfId="29629"/>
    <cellStyle name="Input 4 2 3 3 9" xfId="15935"/>
    <cellStyle name="Input 4 2 3 3 9 2" xfId="37289"/>
    <cellStyle name="Input 4 2 3 4" xfId="753"/>
    <cellStyle name="Input 4 2 3 4 2" xfId="1753"/>
    <cellStyle name="Input 4 2 3 4 2 2" xfId="5595"/>
    <cellStyle name="Input 4 2 3 4 2 2 2" xfId="13295"/>
    <cellStyle name="Input 4 2 3 4 2 2 2 2" xfId="34649"/>
    <cellStyle name="Input 4 2 3 4 2 2 3" xfId="20955"/>
    <cellStyle name="Input 4 2 3 4 2 2 3 2" xfId="42309"/>
    <cellStyle name="Input 4 2 3 4 2 3" xfId="9455"/>
    <cellStyle name="Input 4 2 3 4 2 3 2" xfId="30809"/>
    <cellStyle name="Input 4 2 3 4 2 4" xfId="17115"/>
    <cellStyle name="Input 4 2 3 4 2 4 2" xfId="38469"/>
    <cellStyle name="Input 4 2 3 4 2 5" xfId="25365"/>
    <cellStyle name="Input 4 2 3 4 3" xfId="2693"/>
    <cellStyle name="Input 4 2 3 4 3 2" xfId="6535"/>
    <cellStyle name="Input 4 2 3 4 3 2 2" xfId="14235"/>
    <cellStyle name="Input 4 2 3 4 3 2 2 2" xfId="35589"/>
    <cellStyle name="Input 4 2 3 4 3 2 3" xfId="21895"/>
    <cellStyle name="Input 4 2 3 4 3 2 3 2" xfId="43249"/>
    <cellStyle name="Input 4 2 3 4 3 3" xfId="10395"/>
    <cellStyle name="Input 4 2 3 4 3 3 2" xfId="31749"/>
    <cellStyle name="Input 4 2 3 4 3 4" xfId="18055"/>
    <cellStyle name="Input 4 2 3 4 3 4 2" xfId="39409"/>
    <cellStyle name="Input 4 2 3 4 3 5" xfId="26305"/>
    <cellStyle name="Input 4 2 3 4 4" xfId="3633"/>
    <cellStyle name="Input 4 2 3 4 4 2" xfId="7475"/>
    <cellStyle name="Input 4 2 3 4 4 2 2" xfId="15175"/>
    <cellStyle name="Input 4 2 3 4 4 2 2 2" xfId="36529"/>
    <cellStyle name="Input 4 2 3 4 4 2 3" xfId="22835"/>
    <cellStyle name="Input 4 2 3 4 4 2 3 2" xfId="44189"/>
    <cellStyle name="Input 4 2 3 4 4 3" xfId="11335"/>
    <cellStyle name="Input 4 2 3 4 4 3 2" xfId="32689"/>
    <cellStyle name="Input 4 2 3 4 4 4" xfId="18995"/>
    <cellStyle name="Input 4 2 3 4 4 4 2" xfId="40349"/>
    <cellStyle name="Input 4 2 3 4 4 5" xfId="27245"/>
    <cellStyle name="Input 4 2 3 4 5" xfId="4595"/>
    <cellStyle name="Input 4 2 3 4 5 2" xfId="12295"/>
    <cellStyle name="Input 4 2 3 4 5 2 2" xfId="33649"/>
    <cellStyle name="Input 4 2 3 4 5 3" xfId="19955"/>
    <cellStyle name="Input 4 2 3 4 5 3 2" xfId="41309"/>
    <cellStyle name="Input 4 2 3 4 6" xfId="8455"/>
    <cellStyle name="Input 4 2 3 4 6 2" xfId="29809"/>
    <cellStyle name="Input 4 2 3 4 7" xfId="16115"/>
    <cellStyle name="Input 4 2 3 4 7 2" xfId="37469"/>
    <cellStyle name="Input 4 2 3 4 8" xfId="24365"/>
    <cellStyle name="Input 4 2 3 5" xfId="1053"/>
    <cellStyle name="Input 4 2 3 5 2" xfId="2053"/>
    <cellStyle name="Input 4 2 3 5 2 2" xfId="5895"/>
    <cellStyle name="Input 4 2 3 5 2 2 2" xfId="13595"/>
    <cellStyle name="Input 4 2 3 5 2 2 2 2" xfId="34949"/>
    <cellStyle name="Input 4 2 3 5 2 2 3" xfId="21255"/>
    <cellStyle name="Input 4 2 3 5 2 2 3 2" xfId="42609"/>
    <cellStyle name="Input 4 2 3 5 2 3" xfId="9755"/>
    <cellStyle name="Input 4 2 3 5 2 3 2" xfId="31109"/>
    <cellStyle name="Input 4 2 3 5 2 4" xfId="17415"/>
    <cellStyle name="Input 4 2 3 5 2 4 2" xfId="38769"/>
    <cellStyle name="Input 4 2 3 5 2 5" xfId="25665"/>
    <cellStyle name="Input 4 2 3 5 3" xfId="2993"/>
    <cellStyle name="Input 4 2 3 5 3 2" xfId="6835"/>
    <cellStyle name="Input 4 2 3 5 3 2 2" xfId="14535"/>
    <cellStyle name="Input 4 2 3 5 3 2 2 2" xfId="35889"/>
    <cellStyle name="Input 4 2 3 5 3 2 3" xfId="22195"/>
    <cellStyle name="Input 4 2 3 5 3 2 3 2" xfId="43549"/>
    <cellStyle name="Input 4 2 3 5 3 3" xfId="10695"/>
    <cellStyle name="Input 4 2 3 5 3 3 2" xfId="32049"/>
    <cellStyle name="Input 4 2 3 5 3 4" xfId="18355"/>
    <cellStyle name="Input 4 2 3 5 3 4 2" xfId="39709"/>
    <cellStyle name="Input 4 2 3 5 3 5" xfId="26605"/>
    <cellStyle name="Input 4 2 3 5 4" xfId="3933"/>
    <cellStyle name="Input 4 2 3 5 4 2" xfId="7775"/>
    <cellStyle name="Input 4 2 3 5 4 2 2" xfId="15475"/>
    <cellStyle name="Input 4 2 3 5 4 2 2 2" xfId="36829"/>
    <cellStyle name="Input 4 2 3 5 4 2 3" xfId="23135"/>
    <cellStyle name="Input 4 2 3 5 4 2 3 2" xfId="44489"/>
    <cellStyle name="Input 4 2 3 5 4 3" xfId="11635"/>
    <cellStyle name="Input 4 2 3 5 4 3 2" xfId="32989"/>
    <cellStyle name="Input 4 2 3 5 4 4" xfId="19295"/>
    <cellStyle name="Input 4 2 3 5 4 4 2" xfId="40649"/>
    <cellStyle name="Input 4 2 3 5 4 5" xfId="27545"/>
    <cellStyle name="Input 4 2 3 5 5" xfId="4895"/>
    <cellStyle name="Input 4 2 3 5 5 2" xfId="12595"/>
    <cellStyle name="Input 4 2 3 5 5 2 2" xfId="33949"/>
    <cellStyle name="Input 4 2 3 5 5 3" xfId="20255"/>
    <cellStyle name="Input 4 2 3 5 5 3 2" xfId="41609"/>
    <cellStyle name="Input 4 2 3 5 6" xfId="8755"/>
    <cellStyle name="Input 4 2 3 5 6 2" xfId="30109"/>
    <cellStyle name="Input 4 2 3 5 7" xfId="16415"/>
    <cellStyle name="Input 4 2 3 5 7 2" xfId="37769"/>
    <cellStyle name="Input 4 2 3 5 8" xfId="24665"/>
    <cellStyle name="Input 4 2 3 6" xfId="1413"/>
    <cellStyle name="Input 4 2 3 6 2" xfId="5255"/>
    <cellStyle name="Input 4 2 3 6 2 2" xfId="12955"/>
    <cellStyle name="Input 4 2 3 6 2 2 2" xfId="34309"/>
    <cellStyle name="Input 4 2 3 6 2 3" xfId="20615"/>
    <cellStyle name="Input 4 2 3 6 2 3 2" xfId="41969"/>
    <cellStyle name="Input 4 2 3 6 3" xfId="9115"/>
    <cellStyle name="Input 4 2 3 6 3 2" xfId="30469"/>
    <cellStyle name="Input 4 2 3 6 4" xfId="16775"/>
    <cellStyle name="Input 4 2 3 6 4 2" xfId="38129"/>
    <cellStyle name="Input 4 2 3 6 5" xfId="25025"/>
    <cellStyle name="Input 4 2 3 7" xfId="2353"/>
    <cellStyle name="Input 4 2 3 7 2" xfId="6195"/>
    <cellStyle name="Input 4 2 3 7 2 2" xfId="13895"/>
    <cellStyle name="Input 4 2 3 7 2 2 2" xfId="35249"/>
    <cellStyle name="Input 4 2 3 7 2 3" xfId="21555"/>
    <cellStyle name="Input 4 2 3 7 2 3 2" xfId="42909"/>
    <cellStyle name="Input 4 2 3 7 3" xfId="10055"/>
    <cellStyle name="Input 4 2 3 7 3 2" xfId="31409"/>
    <cellStyle name="Input 4 2 3 7 4" xfId="17715"/>
    <cellStyle name="Input 4 2 3 7 4 2" xfId="39069"/>
    <cellStyle name="Input 4 2 3 7 5" xfId="25965"/>
    <cellStyle name="Input 4 2 3 8" xfId="3293"/>
    <cellStyle name="Input 4 2 3 8 2" xfId="7135"/>
    <cellStyle name="Input 4 2 3 8 2 2" xfId="14835"/>
    <cellStyle name="Input 4 2 3 8 2 2 2" xfId="36189"/>
    <cellStyle name="Input 4 2 3 8 2 3" xfId="22495"/>
    <cellStyle name="Input 4 2 3 8 2 3 2" xfId="43849"/>
    <cellStyle name="Input 4 2 3 8 3" xfId="10995"/>
    <cellStyle name="Input 4 2 3 8 3 2" xfId="32349"/>
    <cellStyle name="Input 4 2 3 8 4" xfId="18655"/>
    <cellStyle name="Input 4 2 3 8 4 2" xfId="40009"/>
    <cellStyle name="Input 4 2 3 8 5" xfId="26905"/>
    <cellStyle name="Input 4 2 3 9" xfId="4255"/>
    <cellStyle name="Input 4 2 3 9 2" xfId="11955"/>
    <cellStyle name="Input 4 2 3 9 2 2" xfId="33309"/>
    <cellStyle name="Input 4 2 3 9 3" xfId="19615"/>
    <cellStyle name="Input 4 2 3 9 3 2" xfId="40969"/>
    <cellStyle name="Input 4 2 3 9 4" xfId="27865"/>
    <cellStyle name="Input 4 2 4" xfId="441"/>
    <cellStyle name="Input 4 2 4 10" xfId="15815"/>
    <cellStyle name="Input 4 2 4 10 2" xfId="37169"/>
    <cellStyle name="Input 4 2 4 11" xfId="24065"/>
    <cellStyle name="Input 4 2 4 2" xfId="609"/>
    <cellStyle name="Input 4 2 4 2 10" xfId="24225"/>
    <cellStyle name="Input 4 2 4 2 2" xfId="953"/>
    <cellStyle name="Input 4 2 4 2 2 2" xfId="1953"/>
    <cellStyle name="Input 4 2 4 2 2 2 2" xfId="5795"/>
    <cellStyle name="Input 4 2 4 2 2 2 2 2" xfId="13495"/>
    <cellStyle name="Input 4 2 4 2 2 2 2 2 2" xfId="34849"/>
    <cellStyle name="Input 4 2 4 2 2 2 2 3" xfId="21155"/>
    <cellStyle name="Input 4 2 4 2 2 2 2 3 2" xfId="42509"/>
    <cellStyle name="Input 4 2 4 2 2 2 3" xfId="9655"/>
    <cellStyle name="Input 4 2 4 2 2 2 3 2" xfId="31009"/>
    <cellStyle name="Input 4 2 4 2 2 2 4" xfId="17315"/>
    <cellStyle name="Input 4 2 4 2 2 2 4 2" xfId="38669"/>
    <cellStyle name="Input 4 2 4 2 2 2 5" xfId="25565"/>
    <cellStyle name="Input 4 2 4 2 2 3" xfId="2893"/>
    <cellStyle name="Input 4 2 4 2 2 3 2" xfId="6735"/>
    <cellStyle name="Input 4 2 4 2 2 3 2 2" xfId="14435"/>
    <cellStyle name="Input 4 2 4 2 2 3 2 2 2" xfId="35789"/>
    <cellStyle name="Input 4 2 4 2 2 3 2 3" xfId="22095"/>
    <cellStyle name="Input 4 2 4 2 2 3 2 3 2" xfId="43449"/>
    <cellStyle name="Input 4 2 4 2 2 3 3" xfId="10595"/>
    <cellStyle name="Input 4 2 4 2 2 3 3 2" xfId="31949"/>
    <cellStyle name="Input 4 2 4 2 2 3 4" xfId="18255"/>
    <cellStyle name="Input 4 2 4 2 2 3 4 2" xfId="39609"/>
    <cellStyle name="Input 4 2 4 2 2 3 5" xfId="26505"/>
    <cellStyle name="Input 4 2 4 2 2 4" xfId="3833"/>
    <cellStyle name="Input 4 2 4 2 2 4 2" xfId="7675"/>
    <cellStyle name="Input 4 2 4 2 2 4 2 2" xfId="15375"/>
    <cellStyle name="Input 4 2 4 2 2 4 2 2 2" xfId="36729"/>
    <cellStyle name="Input 4 2 4 2 2 4 2 3" xfId="23035"/>
    <cellStyle name="Input 4 2 4 2 2 4 2 3 2" xfId="44389"/>
    <cellStyle name="Input 4 2 4 2 2 4 3" xfId="11535"/>
    <cellStyle name="Input 4 2 4 2 2 4 3 2" xfId="32889"/>
    <cellStyle name="Input 4 2 4 2 2 4 4" xfId="19195"/>
    <cellStyle name="Input 4 2 4 2 2 4 4 2" xfId="40549"/>
    <cellStyle name="Input 4 2 4 2 2 4 5" xfId="27445"/>
    <cellStyle name="Input 4 2 4 2 2 5" xfId="4795"/>
    <cellStyle name="Input 4 2 4 2 2 5 2" xfId="12495"/>
    <cellStyle name="Input 4 2 4 2 2 5 2 2" xfId="33849"/>
    <cellStyle name="Input 4 2 4 2 2 5 3" xfId="20155"/>
    <cellStyle name="Input 4 2 4 2 2 5 3 2" xfId="41509"/>
    <cellStyle name="Input 4 2 4 2 2 6" xfId="8655"/>
    <cellStyle name="Input 4 2 4 2 2 6 2" xfId="30009"/>
    <cellStyle name="Input 4 2 4 2 2 7" xfId="16315"/>
    <cellStyle name="Input 4 2 4 2 2 7 2" xfId="37669"/>
    <cellStyle name="Input 4 2 4 2 2 8" xfId="24565"/>
    <cellStyle name="Input 4 2 4 2 3" xfId="1253"/>
    <cellStyle name="Input 4 2 4 2 3 2" xfId="2253"/>
    <cellStyle name="Input 4 2 4 2 3 2 2" xfId="6095"/>
    <cellStyle name="Input 4 2 4 2 3 2 2 2" xfId="13795"/>
    <cellStyle name="Input 4 2 4 2 3 2 2 2 2" xfId="35149"/>
    <cellStyle name="Input 4 2 4 2 3 2 2 3" xfId="21455"/>
    <cellStyle name="Input 4 2 4 2 3 2 2 3 2" xfId="42809"/>
    <cellStyle name="Input 4 2 4 2 3 2 3" xfId="9955"/>
    <cellStyle name="Input 4 2 4 2 3 2 3 2" xfId="31309"/>
    <cellStyle name="Input 4 2 4 2 3 2 4" xfId="17615"/>
    <cellStyle name="Input 4 2 4 2 3 2 4 2" xfId="38969"/>
    <cellStyle name="Input 4 2 4 2 3 2 5" xfId="25865"/>
    <cellStyle name="Input 4 2 4 2 3 3" xfId="3193"/>
    <cellStyle name="Input 4 2 4 2 3 3 2" xfId="7035"/>
    <cellStyle name="Input 4 2 4 2 3 3 2 2" xfId="14735"/>
    <cellStyle name="Input 4 2 4 2 3 3 2 2 2" xfId="36089"/>
    <cellStyle name="Input 4 2 4 2 3 3 2 3" xfId="22395"/>
    <cellStyle name="Input 4 2 4 2 3 3 2 3 2" xfId="43749"/>
    <cellStyle name="Input 4 2 4 2 3 3 3" xfId="10895"/>
    <cellStyle name="Input 4 2 4 2 3 3 3 2" xfId="32249"/>
    <cellStyle name="Input 4 2 4 2 3 3 4" xfId="18555"/>
    <cellStyle name="Input 4 2 4 2 3 3 4 2" xfId="39909"/>
    <cellStyle name="Input 4 2 4 2 3 3 5" xfId="26805"/>
    <cellStyle name="Input 4 2 4 2 3 4" xfId="4133"/>
    <cellStyle name="Input 4 2 4 2 3 4 2" xfId="7975"/>
    <cellStyle name="Input 4 2 4 2 3 4 2 2" xfId="15675"/>
    <cellStyle name="Input 4 2 4 2 3 4 2 2 2" xfId="37029"/>
    <cellStyle name="Input 4 2 4 2 3 4 2 3" xfId="23335"/>
    <cellStyle name="Input 4 2 4 2 3 4 2 3 2" xfId="44689"/>
    <cellStyle name="Input 4 2 4 2 3 4 3" xfId="11835"/>
    <cellStyle name="Input 4 2 4 2 3 4 3 2" xfId="33189"/>
    <cellStyle name="Input 4 2 4 2 3 4 4" xfId="19495"/>
    <cellStyle name="Input 4 2 4 2 3 4 4 2" xfId="40849"/>
    <cellStyle name="Input 4 2 4 2 3 4 5" xfId="27745"/>
    <cellStyle name="Input 4 2 4 2 3 5" xfId="5095"/>
    <cellStyle name="Input 4 2 4 2 3 5 2" xfId="12795"/>
    <cellStyle name="Input 4 2 4 2 3 5 2 2" xfId="34149"/>
    <cellStyle name="Input 4 2 4 2 3 5 3" xfId="20455"/>
    <cellStyle name="Input 4 2 4 2 3 5 3 2" xfId="41809"/>
    <cellStyle name="Input 4 2 4 2 3 6" xfId="8955"/>
    <cellStyle name="Input 4 2 4 2 3 6 2" xfId="30309"/>
    <cellStyle name="Input 4 2 4 2 3 7" xfId="16615"/>
    <cellStyle name="Input 4 2 4 2 3 7 2" xfId="37969"/>
    <cellStyle name="Input 4 2 4 2 3 8" xfId="24865"/>
    <cellStyle name="Input 4 2 4 2 4" xfId="1613"/>
    <cellStyle name="Input 4 2 4 2 4 2" xfId="5455"/>
    <cellStyle name="Input 4 2 4 2 4 2 2" xfId="13155"/>
    <cellStyle name="Input 4 2 4 2 4 2 2 2" xfId="34509"/>
    <cellStyle name="Input 4 2 4 2 4 2 3" xfId="20815"/>
    <cellStyle name="Input 4 2 4 2 4 2 3 2" xfId="42169"/>
    <cellStyle name="Input 4 2 4 2 4 3" xfId="9315"/>
    <cellStyle name="Input 4 2 4 2 4 3 2" xfId="30669"/>
    <cellStyle name="Input 4 2 4 2 4 4" xfId="16975"/>
    <cellStyle name="Input 4 2 4 2 4 4 2" xfId="38329"/>
    <cellStyle name="Input 4 2 4 2 4 5" xfId="25225"/>
    <cellStyle name="Input 4 2 4 2 5" xfId="2553"/>
    <cellStyle name="Input 4 2 4 2 5 2" xfId="6395"/>
    <cellStyle name="Input 4 2 4 2 5 2 2" xfId="14095"/>
    <cellStyle name="Input 4 2 4 2 5 2 2 2" xfId="35449"/>
    <cellStyle name="Input 4 2 4 2 5 2 3" xfId="21755"/>
    <cellStyle name="Input 4 2 4 2 5 2 3 2" xfId="43109"/>
    <cellStyle name="Input 4 2 4 2 5 3" xfId="10255"/>
    <cellStyle name="Input 4 2 4 2 5 3 2" xfId="31609"/>
    <cellStyle name="Input 4 2 4 2 5 4" xfId="17915"/>
    <cellStyle name="Input 4 2 4 2 5 4 2" xfId="39269"/>
    <cellStyle name="Input 4 2 4 2 5 5" xfId="26165"/>
    <cellStyle name="Input 4 2 4 2 6" xfId="3493"/>
    <cellStyle name="Input 4 2 4 2 6 2" xfId="7335"/>
    <cellStyle name="Input 4 2 4 2 6 2 2" xfId="15035"/>
    <cellStyle name="Input 4 2 4 2 6 2 2 2" xfId="36389"/>
    <cellStyle name="Input 4 2 4 2 6 2 3" xfId="22695"/>
    <cellStyle name="Input 4 2 4 2 6 2 3 2" xfId="44049"/>
    <cellStyle name="Input 4 2 4 2 6 3" xfId="11195"/>
    <cellStyle name="Input 4 2 4 2 6 3 2" xfId="32549"/>
    <cellStyle name="Input 4 2 4 2 6 4" xfId="18855"/>
    <cellStyle name="Input 4 2 4 2 6 4 2" xfId="40209"/>
    <cellStyle name="Input 4 2 4 2 6 5" xfId="27105"/>
    <cellStyle name="Input 4 2 4 2 7" xfId="4455"/>
    <cellStyle name="Input 4 2 4 2 7 2" xfId="12155"/>
    <cellStyle name="Input 4 2 4 2 7 2 2" xfId="33509"/>
    <cellStyle name="Input 4 2 4 2 7 3" xfId="19815"/>
    <cellStyle name="Input 4 2 4 2 7 3 2" xfId="41169"/>
    <cellStyle name="Input 4 2 4 2 8" xfId="8315"/>
    <cellStyle name="Input 4 2 4 2 8 2" xfId="29669"/>
    <cellStyle name="Input 4 2 4 2 9" xfId="15975"/>
    <cellStyle name="Input 4 2 4 2 9 2" xfId="37329"/>
    <cellStyle name="Input 4 2 4 3" xfId="793"/>
    <cellStyle name="Input 4 2 4 3 2" xfId="1793"/>
    <cellStyle name="Input 4 2 4 3 2 2" xfId="5635"/>
    <cellStyle name="Input 4 2 4 3 2 2 2" xfId="13335"/>
    <cellStyle name="Input 4 2 4 3 2 2 2 2" xfId="34689"/>
    <cellStyle name="Input 4 2 4 3 2 2 3" xfId="20995"/>
    <cellStyle name="Input 4 2 4 3 2 2 3 2" xfId="42349"/>
    <cellStyle name="Input 4 2 4 3 2 3" xfId="9495"/>
    <cellStyle name="Input 4 2 4 3 2 3 2" xfId="30849"/>
    <cellStyle name="Input 4 2 4 3 2 4" xfId="17155"/>
    <cellStyle name="Input 4 2 4 3 2 4 2" xfId="38509"/>
    <cellStyle name="Input 4 2 4 3 2 5" xfId="25405"/>
    <cellStyle name="Input 4 2 4 3 3" xfId="2733"/>
    <cellStyle name="Input 4 2 4 3 3 2" xfId="6575"/>
    <cellStyle name="Input 4 2 4 3 3 2 2" xfId="14275"/>
    <cellStyle name="Input 4 2 4 3 3 2 2 2" xfId="35629"/>
    <cellStyle name="Input 4 2 4 3 3 2 3" xfId="21935"/>
    <cellStyle name="Input 4 2 4 3 3 2 3 2" xfId="43289"/>
    <cellStyle name="Input 4 2 4 3 3 3" xfId="10435"/>
    <cellStyle name="Input 4 2 4 3 3 3 2" xfId="31789"/>
    <cellStyle name="Input 4 2 4 3 3 4" xfId="18095"/>
    <cellStyle name="Input 4 2 4 3 3 4 2" xfId="39449"/>
    <cellStyle name="Input 4 2 4 3 3 5" xfId="26345"/>
    <cellStyle name="Input 4 2 4 3 4" xfId="3673"/>
    <cellStyle name="Input 4 2 4 3 4 2" xfId="7515"/>
    <cellStyle name="Input 4 2 4 3 4 2 2" xfId="15215"/>
    <cellStyle name="Input 4 2 4 3 4 2 2 2" xfId="36569"/>
    <cellStyle name="Input 4 2 4 3 4 2 3" xfId="22875"/>
    <cellStyle name="Input 4 2 4 3 4 2 3 2" xfId="44229"/>
    <cellStyle name="Input 4 2 4 3 4 3" xfId="11375"/>
    <cellStyle name="Input 4 2 4 3 4 3 2" xfId="32729"/>
    <cellStyle name="Input 4 2 4 3 4 4" xfId="19035"/>
    <cellStyle name="Input 4 2 4 3 4 4 2" xfId="40389"/>
    <cellStyle name="Input 4 2 4 3 4 5" xfId="27285"/>
    <cellStyle name="Input 4 2 4 3 5" xfId="4635"/>
    <cellStyle name="Input 4 2 4 3 5 2" xfId="12335"/>
    <cellStyle name="Input 4 2 4 3 5 2 2" xfId="33689"/>
    <cellStyle name="Input 4 2 4 3 5 3" xfId="19995"/>
    <cellStyle name="Input 4 2 4 3 5 3 2" xfId="41349"/>
    <cellStyle name="Input 4 2 4 3 6" xfId="8495"/>
    <cellStyle name="Input 4 2 4 3 6 2" xfId="29849"/>
    <cellStyle name="Input 4 2 4 3 7" xfId="16155"/>
    <cellStyle name="Input 4 2 4 3 7 2" xfId="37509"/>
    <cellStyle name="Input 4 2 4 3 8" xfId="24405"/>
    <cellStyle name="Input 4 2 4 4" xfId="1093"/>
    <cellStyle name="Input 4 2 4 4 2" xfId="2093"/>
    <cellStyle name="Input 4 2 4 4 2 2" xfId="5935"/>
    <cellStyle name="Input 4 2 4 4 2 2 2" xfId="13635"/>
    <cellStyle name="Input 4 2 4 4 2 2 2 2" xfId="34989"/>
    <cellStyle name="Input 4 2 4 4 2 2 3" xfId="21295"/>
    <cellStyle name="Input 4 2 4 4 2 2 3 2" xfId="42649"/>
    <cellStyle name="Input 4 2 4 4 2 3" xfId="9795"/>
    <cellStyle name="Input 4 2 4 4 2 3 2" xfId="31149"/>
    <cellStyle name="Input 4 2 4 4 2 4" xfId="17455"/>
    <cellStyle name="Input 4 2 4 4 2 4 2" xfId="38809"/>
    <cellStyle name="Input 4 2 4 4 2 5" xfId="25705"/>
    <cellStyle name="Input 4 2 4 4 3" xfId="3033"/>
    <cellStyle name="Input 4 2 4 4 3 2" xfId="6875"/>
    <cellStyle name="Input 4 2 4 4 3 2 2" xfId="14575"/>
    <cellStyle name="Input 4 2 4 4 3 2 2 2" xfId="35929"/>
    <cellStyle name="Input 4 2 4 4 3 2 3" xfId="22235"/>
    <cellStyle name="Input 4 2 4 4 3 2 3 2" xfId="43589"/>
    <cellStyle name="Input 4 2 4 4 3 3" xfId="10735"/>
    <cellStyle name="Input 4 2 4 4 3 3 2" xfId="32089"/>
    <cellStyle name="Input 4 2 4 4 3 4" xfId="18395"/>
    <cellStyle name="Input 4 2 4 4 3 4 2" xfId="39749"/>
    <cellStyle name="Input 4 2 4 4 3 5" xfId="26645"/>
    <cellStyle name="Input 4 2 4 4 4" xfId="3973"/>
    <cellStyle name="Input 4 2 4 4 4 2" xfId="7815"/>
    <cellStyle name="Input 4 2 4 4 4 2 2" xfId="15515"/>
    <cellStyle name="Input 4 2 4 4 4 2 2 2" xfId="36869"/>
    <cellStyle name="Input 4 2 4 4 4 2 3" xfId="23175"/>
    <cellStyle name="Input 4 2 4 4 4 2 3 2" xfId="44529"/>
    <cellStyle name="Input 4 2 4 4 4 3" xfId="11675"/>
    <cellStyle name="Input 4 2 4 4 4 3 2" xfId="33029"/>
    <cellStyle name="Input 4 2 4 4 4 4" xfId="19335"/>
    <cellStyle name="Input 4 2 4 4 4 4 2" xfId="40689"/>
    <cellStyle name="Input 4 2 4 4 4 5" xfId="27585"/>
    <cellStyle name="Input 4 2 4 4 5" xfId="4935"/>
    <cellStyle name="Input 4 2 4 4 5 2" xfId="12635"/>
    <cellStyle name="Input 4 2 4 4 5 2 2" xfId="33989"/>
    <cellStyle name="Input 4 2 4 4 5 3" xfId="20295"/>
    <cellStyle name="Input 4 2 4 4 5 3 2" xfId="41649"/>
    <cellStyle name="Input 4 2 4 4 6" xfId="8795"/>
    <cellStyle name="Input 4 2 4 4 6 2" xfId="30149"/>
    <cellStyle name="Input 4 2 4 4 7" xfId="16455"/>
    <cellStyle name="Input 4 2 4 4 7 2" xfId="37809"/>
    <cellStyle name="Input 4 2 4 4 8" xfId="24705"/>
    <cellStyle name="Input 4 2 4 5" xfId="1453"/>
    <cellStyle name="Input 4 2 4 5 2" xfId="5295"/>
    <cellStyle name="Input 4 2 4 5 2 2" xfId="12995"/>
    <cellStyle name="Input 4 2 4 5 2 2 2" xfId="34349"/>
    <cellStyle name="Input 4 2 4 5 2 3" xfId="20655"/>
    <cellStyle name="Input 4 2 4 5 2 3 2" xfId="42009"/>
    <cellStyle name="Input 4 2 4 5 3" xfId="9155"/>
    <cellStyle name="Input 4 2 4 5 3 2" xfId="30509"/>
    <cellStyle name="Input 4 2 4 5 4" xfId="16815"/>
    <cellStyle name="Input 4 2 4 5 4 2" xfId="38169"/>
    <cellStyle name="Input 4 2 4 5 5" xfId="25065"/>
    <cellStyle name="Input 4 2 4 6" xfId="2393"/>
    <cellStyle name="Input 4 2 4 6 2" xfId="6235"/>
    <cellStyle name="Input 4 2 4 6 2 2" xfId="13935"/>
    <cellStyle name="Input 4 2 4 6 2 2 2" xfId="35289"/>
    <cellStyle name="Input 4 2 4 6 2 3" xfId="21595"/>
    <cellStyle name="Input 4 2 4 6 2 3 2" xfId="42949"/>
    <cellStyle name="Input 4 2 4 6 3" xfId="10095"/>
    <cellStyle name="Input 4 2 4 6 3 2" xfId="31449"/>
    <cellStyle name="Input 4 2 4 6 4" xfId="17755"/>
    <cellStyle name="Input 4 2 4 6 4 2" xfId="39109"/>
    <cellStyle name="Input 4 2 4 6 5" xfId="26005"/>
    <cellStyle name="Input 4 2 4 7" xfId="3333"/>
    <cellStyle name="Input 4 2 4 7 2" xfId="7175"/>
    <cellStyle name="Input 4 2 4 7 2 2" xfId="14875"/>
    <cellStyle name="Input 4 2 4 7 2 2 2" xfId="36229"/>
    <cellStyle name="Input 4 2 4 7 2 3" xfId="22535"/>
    <cellStyle name="Input 4 2 4 7 2 3 2" xfId="43889"/>
    <cellStyle name="Input 4 2 4 7 3" xfId="11035"/>
    <cellStyle name="Input 4 2 4 7 3 2" xfId="32389"/>
    <cellStyle name="Input 4 2 4 7 4" xfId="18695"/>
    <cellStyle name="Input 4 2 4 7 4 2" xfId="40049"/>
    <cellStyle name="Input 4 2 4 7 5" xfId="26945"/>
    <cellStyle name="Input 4 2 4 8" xfId="4295"/>
    <cellStyle name="Input 4 2 4 8 2" xfId="11995"/>
    <cellStyle name="Input 4 2 4 8 2 2" xfId="33349"/>
    <cellStyle name="Input 4 2 4 8 3" xfId="19655"/>
    <cellStyle name="Input 4 2 4 8 3 2" xfId="41009"/>
    <cellStyle name="Input 4 2 4 9" xfId="8155"/>
    <cellStyle name="Input 4 2 4 9 2" xfId="29509"/>
    <cellStyle name="Input 4 2 5" xfId="525"/>
    <cellStyle name="Input 4 2 5 10" xfId="24145"/>
    <cellStyle name="Input 4 2 5 2" xfId="873"/>
    <cellStyle name="Input 4 2 5 2 2" xfId="1873"/>
    <cellStyle name="Input 4 2 5 2 2 2" xfId="5715"/>
    <cellStyle name="Input 4 2 5 2 2 2 2" xfId="13415"/>
    <cellStyle name="Input 4 2 5 2 2 2 2 2" xfId="34769"/>
    <cellStyle name="Input 4 2 5 2 2 2 3" xfId="21075"/>
    <cellStyle name="Input 4 2 5 2 2 2 3 2" xfId="42429"/>
    <cellStyle name="Input 4 2 5 2 2 3" xfId="9575"/>
    <cellStyle name="Input 4 2 5 2 2 3 2" xfId="30929"/>
    <cellStyle name="Input 4 2 5 2 2 4" xfId="17235"/>
    <cellStyle name="Input 4 2 5 2 2 4 2" xfId="38589"/>
    <cellStyle name="Input 4 2 5 2 2 5" xfId="25485"/>
    <cellStyle name="Input 4 2 5 2 3" xfId="2813"/>
    <cellStyle name="Input 4 2 5 2 3 2" xfId="6655"/>
    <cellStyle name="Input 4 2 5 2 3 2 2" xfId="14355"/>
    <cellStyle name="Input 4 2 5 2 3 2 2 2" xfId="35709"/>
    <cellStyle name="Input 4 2 5 2 3 2 3" xfId="22015"/>
    <cellStyle name="Input 4 2 5 2 3 2 3 2" xfId="43369"/>
    <cellStyle name="Input 4 2 5 2 3 3" xfId="10515"/>
    <cellStyle name="Input 4 2 5 2 3 3 2" xfId="31869"/>
    <cellStyle name="Input 4 2 5 2 3 4" xfId="18175"/>
    <cellStyle name="Input 4 2 5 2 3 4 2" xfId="39529"/>
    <cellStyle name="Input 4 2 5 2 3 5" xfId="26425"/>
    <cellStyle name="Input 4 2 5 2 4" xfId="3753"/>
    <cellStyle name="Input 4 2 5 2 4 2" xfId="7595"/>
    <cellStyle name="Input 4 2 5 2 4 2 2" xfId="15295"/>
    <cellStyle name="Input 4 2 5 2 4 2 2 2" xfId="36649"/>
    <cellStyle name="Input 4 2 5 2 4 2 3" xfId="22955"/>
    <cellStyle name="Input 4 2 5 2 4 2 3 2" xfId="44309"/>
    <cellStyle name="Input 4 2 5 2 4 3" xfId="11455"/>
    <cellStyle name="Input 4 2 5 2 4 3 2" xfId="32809"/>
    <cellStyle name="Input 4 2 5 2 4 4" xfId="19115"/>
    <cellStyle name="Input 4 2 5 2 4 4 2" xfId="40469"/>
    <cellStyle name="Input 4 2 5 2 4 5" xfId="27365"/>
    <cellStyle name="Input 4 2 5 2 5" xfId="4715"/>
    <cellStyle name="Input 4 2 5 2 5 2" xfId="12415"/>
    <cellStyle name="Input 4 2 5 2 5 2 2" xfId="33769"/>
    <cellStyle name="Input 4 2 5 2 5 3" xfId="20075"/>
    <cellStyle name="Input 4 2 5 2 5 3 2" xfId="41429"/>
    <cellStyle name="Input 4 2 5 2 6" xfId="8575"/>
    <cellStyle name="Input 4 2 5 2 6 2" xfId="29929"/>
    <cellStyle name="Input 4 2 5 2 7" xfId="16235"/>
    <cellStyle name="Input 4 2 5 2 7 2" xfId="37589"/>
    <cellStyle name="Input 4 2 5 2 8" xfId="24485"/>
    <cellStyle name="Input 4 2 5 3" xfId="1173"/>
    <cellStyle name="Input 4 2 5 3 2" xfId="2173"/>
    <cellStyle name="Input 4 2 5 3 2 2" xfId="6015"/>
    <cellStyle name="Input 4 2 5 3 2 2 2" xfId="13715"/>
    <cellStyle name="Input 4 2 5 3 2 2 2 2" xfId="35069"/>
    <cellStyle name="Input 4 2 5 3 2 2 3" xfId="21375"/>
    <cellStyle name="Input 4 2 5 3 2 2 3 2" xfId="42729"/>
    <cellStyle name="Input 4 2 5 3 2 3" xfId="9875"/>
    <cellStyle name="Input 4 2 5 3 2 3 2" xfId="31229"/>
    <cellStyle name="Input 4 2 5 3 2 4" xfId="17535"/>
    <cellStyle name="Input 4 2 5 3 2 4 2" xfId="38889"/>
    <cellStyle name="Input 4 2 5 3 2 5" xfId="25785"/>
    <cellStyle name="Input 4 2 5 3 3" xfId="3113"/>
    <cellStyle name="Input 4 2 5 3 3 2" xfId="6955"/>
    <cellStyle name="Input 4 2 5 3 3 2 2" xfId="14655"/>
    <cellStyle name="Input 4 2 5 3 3 2 2 2" xfId="36009"/>
    <cellStyle name="Input 4 2 5 3 3 2 3" xfId="22315"/>
    <cellStyle name="Input 4 2 5 3 3 2 3 2" xfId="43669"/>
    <cellStyle name="Input 4 2 5 3 3 3" xfId="10815"/>
    <cellStyle name="Input 4 2 5 3 3 3 2" xfId="32169"/>
    <cellStyle name="Input 4 2 5 3 3 4" xfId="18475"/>
    <cellStyle name="Input 4 2 5 3 3 4 2" xfId="39829"/>
    <cellStyle name="Input 4 2 5 3 3 5" xfId="26725"/>
    <cellStyle name="Input 4 2 5 3 4" xfId="4053"/>
    <cellStyle name="Input 4 2 5 3 4 2" xfId="7895"/>
    <cellStyle name="Input 4 2 5 3 4 2 2" xfId="15595"/>
    <cellStyle name="Input 4 2 5 3 4 2 2 2" xfId="36949"/>
    <cellStyle name="Input 4 2 5 3 4 2 3" xfId="23255"/>
    <cellStyle name="Input 4 2 5 3 4 2 3 2" xfId="44609"/>
    <cellStyle name="Input 4 2 5 3 4 3" xfId="11755"/>
    <cellStyle name="Input 4 2 5 3 4 3 2" xfId="33109"/>
    <cellStyle name="Input 4 2 5 3 4 4" xfId="19415"/>
    <cellStyle name="Input 4 2 5 3 4 4 2" xfId="40769"/>
    <cellStyle name="Input 4 2 5 3 4 5" xfId="27665"/>
    <cellStyle name="Input 4 2 5 3 5" xfId="5015"/>
    <cellStyle name="Input 4 2 5 3 5 2" xfId="12715"/>
    <cellStyle name="Input 4 2 5 3 5 2 2" xfId="34069"/>
    <cellStyle name="Input 4 2 5 3 5 3" xfId="20375"/>
    <cellStyle name="Input 4 2 5 3 5 3 2" xfId="41729"/>
    <cellStyle name="Input 4 2 5 3 6" xfId="8875"/>
    <cellStyle name="Input 4 2 5 3 6 2" xfId="30229"/>
    <cellStyle name="Input 4 2 5 3 7" xfId="16535"/>
    <cellStyle name="Input 4 2 5 3 7 2" xfId="37889"/>
    <cellStyle name="Input 4 2 5 3 8" xfId="24785"/>
    <cellStyle name="Input 4 2 5 4" xfId="1533"/>
    <cellStyle name="Input 4 2 5 4 2" xfId="5375"/>
    <cellStyle name="Input 4 2 5 4 2 2" xfId="13075"/>
    <cellStyle name="Input 4 2 5 4 2 2 2" xfId="34429"/>
    <cellStyle name="Input 4 2 5 4 2 3" xfId="20735"/>
    <cellStyle name="Input 4 2 5 4 2 3 2" xfId="42089"/>
    <cellStyle name="Input 4 2 5 4 3" xfId="9235"/>
    <cellStyle name="Input 4 2 5 4 3 2" xfId="30589"/>
    <cellStyle name="Input 4 2 5 4 4" xfId="16895"/>
    <cellStyle name="Input 4 2 5 4 4 2" xfId="38249"/>
    <cellStyle name="Input 4 2 5 4 5" xfId="25145"/>
    <cellStyle name="Input 4 2 5 5" xfId="2473"/>
    <cellStyle name="Input 4 2 5 5 2" xfId="6315"/>
    <cellStyle name="Input 4 2 5 5 2 2" xfId="14015"/>
    <cellStyle name="Input 4 2 5 5 2 2 2" xfId="35369"/>
    <cellStyle name="Input 4 2 5 5 2 3" xfId="21675"/>
    <cellStyle name="Input 4 2 5 5 2 3 2" xfId="43029"/>
    <cellStyle name="Input 4 2 5 5 3" xfId="10175"/>
    <cellStyle name="Input 4 2 5 5 3 2" xfId="31529"/>
    <cellStyle name="Input 4 2 5 5 4" xfId="17835"/>
    <cellStyle name="Input 4 2 5 5 4 2" xfId="39189"/>
    <cellStyle name="Input 4 2 5 5 5" xfId="26085"/>
    <cellStyle name="Input 4 2 5 6" xfId="3413"/>
    <cellStyle name="Input 4 2 5 6 2" xfId="7255"/>
    <cellStyle name="Input 4 2 5 6 2 2" xfId="14955"/>
    <cellStyle name="Input 4 2 5 6 2 2 2" xfId="36309"/>
    <cellStyle name="Input 4 2 5 6 2 3" xfId="22615"/>
    <cellStyle name="Input 4 2 5 6 2 3 2" xfId="43969"/>
    <cellStyle name="Input 4 2 5 6 3" xfId="11115"/>
    <cellStyle name="Input 4 2 5 6 3 2" xfId="32469"/>
    <cellStyle name="Input 4 2 5 6 4" xfId="18775"/>
    <cellStyle name="Input 4 2 5 6 4 2" xfId="40129"/>
    <cellStyle name="Input 4 2 5 6 5" xfId="27025"/>
    <cellStyle name="Input 4 2 5 7" xfId="4375"/>
    <cellStyle name="Input 4 2 5 7 2" xfId="12075"/>
    <cellStyle name="Input 4 2 5 7 2 2" xfId="33429"/>
    <cellStyle name="Input 4 2 5 7 3" xfId="19735"/>
    <cellStyle name="Input 4 2 5 7 3 2" xfId="41089"/>
    <cellStyle name="Input 4 2 5 8" xfId="8235"/>
    <cellStyle name="Input 4 2 5 8 2" xfId="29589"/>
    <cellStyle name="Input 4 2 5 9" xfId="15895"/>
    <cellStyle name="Input 4 2 5 9 2" xfId="37249"/>
    <cellStyle name="Input 4 2 6" xfId="713"/>
    <cellStyle name="Input 4 2 6 2" xfId="1713"/>
    <cellStyle name="Input 4 2 6 2 2" xfId="5555"/>
    <cellStyle name="Input 4 2 6 2 2 2" xfId="13255"/>
    <cellStyle name="Input 4 2 6 2 2 2 2" xfId="34609"/>
    <cellStyle name="Input 4 2 6 2 2 3" xfId="20915"/>
    <cellStyle name="Input 4 2 6 2 2 3 2" xfId="42269"/>
    <cellStyle name="Input 4 2 6 2 3" xfId="9415"/>
    <cellStyle name="Input 4 2 6 2 3 2" xfId="30769"/>
    <cellStyle name="Input 4 2 6 2 4" xfId="17075"/>
    <cellStyle name="Input 4 2 6 2 4 2" xfId="38429"/>
    <cellStyle name="Input 4 2 6 2 5" xfId="25325"/>
    <cellStyle name="Input 4 2 6 3" xfId="2653"/>
    <cellStyle name="Input 4 2 6 3 2" xfId="6495"/>
    <cellStyle name="Input 4 2 6 3 2 2" xfId="14195"/>
    <cellStyle name="Input 4 2 6 3 2 2 2" xfId="35549"/>
    <cellStyle name="Input 4 2 6 3 2 3" xfId="21855"/>
    <cellStyle name="Input 4 2 6 3 2 3 2" xfId="43209"/>
    <cellStyle name="Input 4 2 6 3 3" xfId="10355"/>
    <cellStyle name="Input 4 2 6 3 3 2" xfId="31709"/>
    <cellStyle name="Input 4 2 6 3 4" xfId="18015"/>
    <cellStyle name="Input 4 2 6 3 4 2" xfId="39369"/>
    <cellStyle name="Input 4 2 6 3 5" xfId="26265"/>
    <cellStyle name="Input 4 2 6 4" xfId="3593"/>
    <cellStyle name="Input 4 2 6 4 2" xfId="7435"/>
    <cellStyle name="Input 4 2 6 4 2 2" xfId="15135"/>
    <cellStyle name="Input 4 2 6 4 2 2 2" xfId="36489"/>
    <cellStyle name="Input 4 2 6 4 2 3" xfId="22795"/>
    <cellStyle name="Input 4 2 6 4 2 3 2" xfId="44149"/>
    <cellStyle name="Input 4 2 6 4 3" xfId="11295"/>
    <cellStyle name="Input 4 2 6 4 3 2" xfId="32649"/>
    <cellStyle name="Input 4 2 6 4 4" xfId="18955"/>
    <cellStyle name="Input 4 2 6 4 4 2" xfId="40309"/>
    <cellStyle name="Input 4 2 6 4 5" xfId="27205"/>
    <cellStyle name="Input 4 2 6 5" xfId="4555"/>
    <cellStyle name="Input 4 2 6 5 2" xfId="12255"/>
    <cellStyle name="Input 4 2 6 5 2 2" xfId="33609"/>
    <cellStyle name="Input 4 2 6 5 3" xfId="19915"/>
    <cellStyle name="Input 4 2 6 5 3 2" xfId="41269"/>
    <cellStyle name="Input 4 2 6 6" xfId="8415"/>
    <cellStyle name="Input 4 2 6 6 2" xfId="29769"/>
    <cellStyle name="Input 4 2 6 7" xfId="16075"/>
    <cellStyle name="Input 4 2 6 7 2" xfId="37429"/>
    <cellStyle name="Input 4 2 6 8" xfId="24325"/>
    <cellStyle name="Input 4 2 7" xfId="696"/>
    <cellStyle name="Input 4 2 7 2" xfId="1696"/>
    <cellStyle name="Input 4 2 7 2 2" xfId="5538"/>
    <cellStyle name="Input 4 2 7 2 2 2" xfId="13238"/>
    <cellStyle name="Input 4 2 7 2 2 2 2" xfId="34592"/>
    <cellStyle name="Input 4 2 7 2 2 3" xfId="20898"/>
    <cellStyle name="Input 4 2 7 2 2 3 2" xfId="42252"/>
    <cellStyle name="Input 4 2 7 2 3" xfId="9398"/>
    <cellStyle name="Input 4 2 7 2 3 2" xfId="30752"/>
    <cellStyle name="Input 4 2 7 2 4" xfId="17058"/>
    <cellStyle name="Input 4 2 7 2 4 2" xfId="38412"/>
    <cellStyle name="Input 4 2 7 2 5" xfId="25308"/>
    <cellStyle name="Input 4 2 7 3" xfId="2636"/>
    <cellStyle name="Input 4 2 7 3 2" xfId="6478"/>
    <cellStyle name="Input 4 2 7 3 2 2" xfId="14178"/>
    <cellStyle name="Input 4 2 7 3 2 2 2" xfId="35532"/>
    <cellStyle name="Input 4 2 7 3 2 3" xfId="21838"/>
    <cellStyle name="Input 4 2 7 3 2 3 2" xfId="43192"/>
    <cellStyle name="Input 4 2 7 3 3" xfId="10338"/>
    <cellStyle name="Input 4 2 7 3 3 2" xfId="31692"/>
    <cellStyle name="Input 4 2 7 3 4" xfId="17998"/>
    <cellStyle name="Input 4 2 7 3 4 2" xfId="39352"/>
    <cellStyle name="Input 4 2 7 3 5" xfId="26248"/>
    <cellStyle name="Input 4 2 7 4" xfId="3576"/>
    <cellStyle name="Input 4 2 7 4 2" xfId="7418"/>
    <cellStyle name="Input 4 2 7 4 2 2" xfId="15118"/>
    <cellStyle name="Input 4 2 7 4 2 2 2" xfId="36472"/>
    <cellStyle name="Input 4 2 7 4 2 3" xfId="22778"/>
    <cellStyle name="Input 4 2 7 4 2 3 2" xfId="44132"/>
    <cellStyle name="Input 4 2 7 4 3" xfId="11278"/>
    <cellStyle name="Input 4 2 7 4 3 2" xfId="32632"/>
    <cellStyle name="Input 4 2 7 4 4" xfId="18938"/>
    <cellStyle name="Input 4 2 7 4 4 2" xfId="40292"/>
    <cellStyle name="Input 4 2 7 4 5" xfId="27188"/>
    <cellStyle name="Input 4 2 7 5" xfId="4538"/>
    <cellStyle name="Input 4 2 7 5 2" xfId="12238"/>
    <cellStyle name="Input 4 2 7 5 2 2" xfId="33592"/>
    <cellStyle name="Input 4 2 7 5 3" xfId="19898"/>
    <cellStyle name="Input 4 2 7 5 3 2" xfId="41252"/>
    <cellStyle name="Input 4 2 7 6" xfId="8398"/>
    <cellStyle name="Input 4 2 7 6 2" xfId="29752"/>
    <cellStyle name="Input 4 2 7 7" xfId="16058"/>
    <cellStyle name="Input 4 2 7 7 2" xfId="37412"/>
    <cellStyle name="Input 4 2 7 8" xfId="24308"/>
    <cellStyle name="Input 4 2 8" xfId="1370"/>
    <cellStyle name="Input 4 2 8 2" xfId="5212"/>
    <cellStyle name="Input 4 2 8 2 2" xfId="12912"/>
    <cellStyle name="Input 4 2 8 2 2 2" xfId="34266"/>
    <cellStyle name="Input 4 2 8 2 3" xfId="20572"/>
    <cellStyle name="Input 4 2 8 2 3 2" xfId="41926"/>
    <cellStyle name="Input 4 2 8 3" xfId="9072"/>
    <cellStyle name="Input 4 2 8 3 2" xfId="30426"/>
    <cellStyle name="Input 4 2 8 4" xfId="16732"/>
    <cellStyle name="Input 4 2 8 4 2" xfId="38086"/>
    <cellStyle name="Input 4 2 8 5" xfId="24982"/>
    <cellStyle name="Input 4 2 9" xfId="1336"/>
    <cellStyle name="Input 4 2 9 2" xfId="5178"/>
    <cellStyle name="Input 4 2 9 2 2" xfId="12878"/>
    <cellStyle name="Input 4 2 9 2 2 2" xfId="34232"/>
    <cellStyle name="Input 4 2 9 2 3" xfId="20538"/>
    <cellStyle name="Input 4 2 9 2 3 2" xfId="41892"/>
    <cellStyle name="Input 4 2 9 3" xfId="9038"/>
    <cellStyle name="Input 4 2 9 3 2" xfId="30392"/>
    <cellStyle name="Input 4 2 9 4" xfId="16698"/>
    <cellStyle name="Input 4 2 9 4 2" xfId="38052"/>
    <cellStyle name="Input 4 2 9 5" xfId="24948"/>
    <cellStyle name="Input 4 3" xfId="349"/>
    <cellStyle name="Input 4 3 10" xfId="1354"/>
    <cellStyle name="Input 4 3 10 2" xfId="5196"/>
    <cellStyle name="Input 4 3 10 2 2" xfId="12896"/>
    <cellStyle name="Input 4 3 10 2 2 2" xfId="34250"/>
    <cellStyle name="Input 4 3 10 2 3" xfId="20556"/>
    <cellStyle name="Input 4 3 10 2 3 2" xfId="41910"/>
    <cellStyle name="Input 4 3 10 3" xfId="9056"/>
    <cellStyle name="Input 4 3 10 3 2" xfId="30410"/>
    <cellStyle name="Input 4 3 10 4" xfId="16716"/>
    <cellStyle name="Input 4 3 10 4 2" xfId="38070"/>
    <cellStyle name="Input 4 3 10 5" xfId="24966"/>
    <cellStyle name="Input 4 3 11" xfId="4216"/>
    <cellStyle name="Input 4 3 11 2" xfId="11916"/>
    <cellStyle name="Input 4 3 11 2 2" xfId="33270"/>
    <cellStyle name="Input 4 3 11 3" xfId="19576"/>
    <cellStyle name="Input 4 3 11 3 2" xfId="40930"/>
    <cellStyle name="Input 4 3 11 4" xfId="27826"/>
    <cellStyle name="Input 4 3 12" xfId="8076"/>
    <cellStyle name="Input 4 3 12 2" xfId="29430"/>
    <cellStyle name="Input 4 3 13" xfId="8057"/>
    <cellStyle name="Input 4 3 13 2" xfId="29411"/>
    <cellStyle name="Input 4 3 14" xfId="23986"/>
    <cellStyle name="Input 4 3 2" xfId="377"/>
    <cellStyle name="Input 4 3 2 10" xfId="4236"/>
    <cellStyle name="Input 4 3 2 10 2" xfId="11936"/>
    <cellStyle name="Input 4 3 2 10 2 2" xfId="33290"/>
    <cellStyle name="Input 4 3 2 10 3" xfId="19596"/>
    <cellStyle name="Input 4 3 2 10 3 2" xfId="40950"/>
    <cellStyle name="Input 4 3 2 10 4" xfId="27846"/>
    <cellStyle name="Input 4 3 2 11" xfId="8096"/>
    <cellStyle name="Input 4 3 2 11 2" xfId="29450"/>
    <cellStyle name="Input 4 3 2 12" xfId="15756"/>
    <cellStyle name="Input 4 3 2 12 2" xfId="37110"/>
    <cellStyle name="Input 4 3 2 13" xfId="24006"/>
    <cellStyle name="Input 4 3 2 2" xfId="422"/>
    <cellStyle name="Input 4 3 2 2 10" xfId="8136"/>
    <cellStyle name="Input 4 3 2 2 10 2" xfId="29490"/>
    <cellStyle name="Input 4 3 2 2 11" xfId="15796"/>
    <cellStyle name="Input 4 3 2 2 11 2" xfId="37150"/>
    <cellStyle name="Input 4 3 2 2 12" xfId="24046"/>
    <cellStyle name="Input 4 3 2 2 2" xfId="506"/>
    <cellStyle name="Input 4 3 2 2 2 10" xfId="15876"/>
    <cellStyle name="Input 4 3 2 2 2 10 2" xfId="37230"/>
    <cellStyle name="Input 4 3 2 2 2 11" xfId="24126"/>
    <cellStyle name="Input 4 3 2 2 2 2" xfId="674"/>
    <cellStyle name="Input 4 3 2 2 2 2 10" xfId="24286"/>
    <cellStyle name="Input 4 3 2 2 2 2 2" xfId="1014"/>
    <cellStyle name="Input 4 3 2 2 2 2 2 2" xfId="2014"/>
    <cellStyle name="Input 4 3 2 2 2 2 2 2 2" xfId="5856"/>
    <cellStyle name="Input 4 3 2 2 2 2 2 2 2 2" xfId="13556"/>
    <cellStyle name="Input 4 3 2 2 2 2 2 2 2 2 2" xfId="34910"/>
    <cellStyle name="Input 4 3 2 2 2 2 2 2 2 3" xfId="21216"/>
    <cellStyle name="Input 4 3 2 2 2 2 2 2 2 3 2" xfId="42570"/>
    <cellStyle name="Input 4 3 2 2 2 2 2 2 3" xfId="9716"/>
    <cellStyle name="Input 4 3 2 2 2 2 2 2 3 2" xfId="31070"/>
    <cellStyle name="Input 4 3 2 2 2 2 2 2 4" xfId="17376"/>
    <cellStyle name="Input 4 3 2 2 2 2 2 2 4 2" xfId="38730"/>
    <cellStyle name="Input 4 3 2 2 2 2 2 2 5" xfId="25626"/>
    <cellStyle name="Input 4 3 2 2 2 2 2 3" xfId="2954"/>
    <cellStyle name="Input 4 3 2 2 2 2 2 3 2" xfId="6796"/>
    <cellStyle name="Input 4 3 2 2 2 2 2 3 2 2" xfId="14496"/>
    <cellStyle name="Input 4 3 2 2 2 2 2 3 2 2 2" xfId="35850"/>
    <cellStyle name="Input 4 3 2 2 2 2 2 3 2 3" xfId="22156"/>
    <cellStyle name="Input 4 3 2 2 2 2 2 3 2 3 2" xfId="43510"/>
    <cellStyle name="Input 4 3 2 2 2 2 2 3 3" xfId="10656"/>
    <cellStyle name="Input 4 3 2 2 2 2 2 3 3 2" xfId="32010"/>
    <cellStyle name="Input 4 3 2 2 2 2 2 3 4" xfId="18316"/>
    <cellStyle name="Input 4 3 2 2 2 2 2 3 4 2" xfId="39670"/>
    <cellStyle name="Input 4 3 2 2 2 2 2 3 5" xfId="26566"/>
    <cellStyle name="Input 4 3 2 2 2 2 2 4" xfId="3894"/>
    <cellStyle name="Input 4 3 2 2 2 2 2 4 2" xfId="7736"/>
    <cellStyle name="Input 4 3 2 2 2 2 2 4 2 2" xfId="15436"/>
    <cellStyle name="Input 4 3 2 2 2 2 2 4 2 2 2" xfId="36790"/>
    <cellStyle name="Input 4 3 2 2 2 2 2 4 2 3" xfId="23096"/>
    <cellStyle name="Input 4 3 2 2 2 2 2 4 2 3 2" xfId="44450"/>
    <cellStyle name="Input 4 3 2 2 2 2 2 4 3" xfId="11596"/>
    <cellStyle name="Input 4 3 2 2 2 2 2 4 3 2" xfId="32950"/>
    <cellStyle name="Input 4 3 2 2 2 2 2 4 4" xfId="19256"/>
    <cellStyle name="Input 4 3 2 2 2 2 2 4 4 2" xfId="40610"/>
    <cellStyle name="Input 4 3 2 2 2 2 2 4 5" xfId="27506"/>
    <cellStyle name="Input 4 3 2 2 2 2 2 5" xfId="4856"/>
    <cellStyle name="Input 4 3 2 2 2 2 2 5 2" xfId="12556"/>
    <cellStyle name="Input 4 3 2 2 2 2 2 5 2 2" xfId="33910"/>
    <cellStyle name="Input 4 3 2 2 2 2 2 5 3" xfId="20216"/>
    <cellStyle name="Input 4 3 2 2 2 2 2 5 3 2" xfId="41570"/>
    <cellStyle name="Input 4 3 2 2 2 2 2 6" xfId="8716"/>
    <cellStyle name="Input 4 3 2 2 2 2 2 6 2" xfId="30070"/>
    <cellStyle name="Input 4 3 2 2 2 2 2 7" xfId="16376"/>
    <cellStyle name="Input 4 3 2 2 2 2 2 7 2" xfId="37730"/>
    <cellStyle name="Input 4 3 2 2 2 2 2 8" xfId="24626"/>
    <cellStyle name="Input 4 3 2 2 2 2 3" xfId="1314"/>
    <cellStyle name="Input 4 3 2 2 2 2 3 2" xfId="2314"/>
    <cellStyle name="Input 4 3 2 2 2 2 3 2 2" xfId="6156"/>
    <cellStyle name="Input 4 3 2 2 2 2 3 2 2 2" xfId="13856"/>
    <cellStyle name="Input 4 3 2 2 2 2 3 2 2 2 2" xfId="35210"/>
    <cellStyle name="Input 4 3 2 2 2 2 3 2 2 3" xfId="21516"/>
    <cellStyle name="Input 4 3 2 2 2 2 3 2 2 3 2" xfId="42870"/>
    <cellStyle name="Input 4 3 2 2 2 2 3 2 3" xfId="10016"/>
    <cellStyle name="Input 4 3 2 2 2 2 3 2 3 2" xfId="31370"/>
    <cellStyle name="Input 4 3 2 2 2 2 3 2 4" xfId="17676"/>
    <cellStyle name="Input 4 3 2 2 2 2 3 2 4 2" xfId="39030"/>
    <cellStyle name="Input 4 3 2 2 2 2 3 2 5" xfId="25926"/>
    <cellStyle name="Input 4 3 2 2 2 2 3 3" xfId="3254"/>
    <cellStyle name="Input 4 3 2 2 2 2 3 3 2" xfId="7096"/>
    <cellStyle name="Input 4 3 2 2 2 2 3 3 2 2" xfId="14796"/>
    <cellStyle name="Input 4 3 2 2 2 2 3 3 2 2 2" xfId="36150"/>
    <cellStyle name="Input 4 3 2 2 2 2 3 3 2 3" xfId="22456"/>
    <cellStyle name="Input 4 3 2 2 2 2 3 3 2 3 2" xfId="43810"/>
    <cellStyle name="Input 4 3 2 2 2 2 3 3 3" xfId="10956"/>
    <cellStyle name="Input 4 3 2 2 2 2 3 3 3 2" xfId="32310"/>
    <cellStyle name="Input 4 3 2 2 2 2 3 3 4" xfId="18616"/>
    <cellStyle name="Input 4 3 2 2 2 2 3 3 4 2" xfId="39970"/>
    <cellStyle name="Input 4 3 2 2 2 2 3 3 5" xfId="26866"/>
    <cellStyle name="Input 4 3 2 2 2 2 3 4" xfId="4194"/>
    <cellStyle name="Input 4 3 2 2 2 2 3 4 2" xfId="8036"/>
    <cellStyle name="Input 4 3 2 2 2 2 3 4 2 2" xfId="15736"/>
    <cellStyle name="Input 4 3 2 2 2 2 3 4 2 2 2" xfId="37090"/>
    <cellStyle name="Input 4 3 2 2 2 2 3 4 2 3" xfId="23396"/>
    <cellStyle name="Input 4 3 2 2 2 2 3 4 2 3 2" xfId="44750"/>
    <cellStyle name="Input 4 3 2 2 2 2 3 4 3" xfId="11896"/>
    <cellStyle name="Input 4 3 2 2 2 2 3 4 3 2" xfId="33250"/>
    <cellStyle name="Input 4 3 2 2 2 2 3 4 4" xfId="19556"/>
    <cellStyle name="Input 4 3 2 2 2 2 3 4 4 2" xfId="40910"/>
    <cellStyle name="Input 4 3 2 2 2 2 3 4 5" xfId="27806"/>
    <cellStyle name="Input 4 3 2 2 2 2 3 5" xfId="5156"/>
    <cellStyle name="Input 4 3 2 2 2 2 3 5 2" xfId="12856"/>
    <cellStyle name="Input 4 3 2 2 2 2 3 5 2 2" xfId="34210"/>
    <cellStyle name="Input 4 3 2 2 2 2 3 5 3" xfId="20516"/>
    <cellStyle name="Input 4 3 2 2 2 2 3 5 3 2" xfId="41870"/>
    <cellStyle name="Input 4 3 2 2 2 2 3 6" xfId="9016"/>
    <cellStyle name="Input 4 3 2 2 2 2 3 6 2" xfId="30370"/>
    <cellStyle name="Input 4 3 2 2 2 2 3 7" xfId="16676"/>
    <cellStyle name="Input 4 3 2 2 2 2 3 7 2" xfId="38030"/>
    <cellStyle name="Input 4 3 2 2 2 2 3 8" xfId="24926"/>
    <cellStyle name="Input 4 3 2 2 2 2 4" xfId="1674"/>
    <cellStyle name="Input 4 3 2 2 2 2 4 2" xfId="5516"/>
    <cellStyle name="Input 4 3 2 2 2 2 4 2 2" xfId="13216"/>
    <cellStyle name="Input 4 3 2 2 2 2 4 2 2 2" xfId="34570"/>
    <cellStyle name="Input 4 3 2 2 2 2 4 2 3" xfId="20876"/>
    <cellStyle name="Input 4 3 2 2 2 2 4 2 3 2" xfId="42230"/>
    <cellStyle name="Input 4 3 2 2 2 2 4 3" xfId="9376"/>
    <cellStyle name="Input 4 3 2 2 2 2 4 3 2" xfId="30730"/>
    <cellStyle name="Input 4 3 2 2 2 2 4 4" xfId="17036"/>
    <cellStyle name="Input 4 3 2 2 2 2 4 4 2" xfId="38390"/>
    <cellStyle name="Input 4 3 2 2 2 2 4 5" xfId="25286"/>
    <cellStyle name="Input 4 3 2 2 2 2 5" xfId="2614"/>
    <cellStyle name="Input 4 3 2 2 2 2 5 2" xfId="6456"/>
    <cellStyle name="Input 4 3 2 2 2 2 5 2 2" xfId="14156"/>
    <cellStyle name="Input 4 3 2 2 2 2 5 2 2 2" xfId="35510"/>
    <cellStyle name="Input 4 3 2 2 2 2 5 2 3" xfId="21816"/>
    <cellStyle name="Input 4 3 2 2 2 2 5 2 3 2" xfId="43170"/>
    <cellStyle name="Input 4 3 2 2 2 2 5 3" xfId="10316"/>
    <cellStyle name="Input 4 3 2 2 2 2 5 3 2" xfId="31670"/>
    <cellStyle name="Input 4 3 2 2 2 2 5 4" xfId="17976"/>
    <cellStyle name="Input 4 3 2 2 2 2 5 4 2" xfId="39330"/>
    <cellStyle name="Input 4 3 2 2 2 2 5 5" xfId="26226"/>
    <cellStyle name="Input 4 3 2 2 2 2 6" xfId="3554"/>
    <cellStyle name="Input 4 3 2 2 2 2 6 2" xfId="7396"/>
    <cellStyle name="Input 4 3 2 2 2 2 6 2 2" xfId="15096"/>
    <cellStyle name="Input 4 3 2 2 2 2 6 2 2 2" xfId="36450"/>
    <cellStyle name="Input 4 3 2 2 2 2 6 2 3" xfId="22756"/>
    <cellStyle name="Input 4 3 2 2 2 2 6 2 3 2" xfId="44110"/>
    <cellStyle name="Input 4 3 2 2 2 2 6 3" xfId="11256"/>
    <cellStyle name="Input 4 3 2 2 2 2 6 3 2" xfId="32610"/>
    <cellStyle name="Input 4 3 2 2 2 2 6 4" xfId="18916"/>
    <cellStyle name="Input 4 3 2 2 2 2 6 4 2" xfId="40270"/>
    <cellStyle name="Input 4 3 2 2 2 2 6 5" xfId="27166"/>
    <cellStyle name="Input 4 3 2 2 2 2 7" xfId="4516"/>
    <cellStyle name="Input 4 3 2 2 2 2 7 2" xfId="12216"/>
    <cellStyle name="Input 4 3 2 2 2 2 7 2 2" xfId="33570"/>
    <cellStyle name="Input 4 3 2 2 2 2 7 3" xfId="19876"/>
    <cellStyle name="Input 4 3 2 2 2 2 7 3 2" xfId="41230"/>
    <cellStyle name="Input 4 3 2 2 2 2 8" xfId="8376"/>
    <cellStyle name="Input 4 3 2 2 2 2 8 2" xfId="29730"/>
    <cellStyle name="Input 4 3 2 2 2 2 9" xfId="16036"/>
    <cellStyle name="Input 4 3 2 2 2 2 9 2" xfId="37390"/>
    <cellStyle name="Input 4 3 2 2 2 3" xfId="854"/>
    <cellStyle name="Input 4 3 2 2 2 3 2" xfId="1854"/>
    <cellStyle name="Input 4 3 2 2 2 3 2 2" xfId="5696"/>
    <cellStyle name="Input 4 3 2 2 2 3 2 2 2" xfId="13396"/>
    <cellStyle name="Input 4 3 2 2 2 3 2 2 2 2" xfId="34750"/>
    <cellStyle name="Input 4 3 2 2 2 3 2 2 3" xfId="21056"/>
    <cellStyle name="Input 4 3 2 2 2 3 2 2 3 2" xfId="42410"/>
    <cellStyle name="Input 4 3 2 2 2 3 2 3" xfId="9556"/>
    <cellStyle name="Input 4 3 2 2 2 3 2 3 2" xfId="30910"/>
    <cellStyle name="Input 4 3 2 2 2 3 2 4" xfId="17216"/>
    <cellStyle name="Input 4 3 2 2 2 3 2 4 2" xfId="38570"/>
    <cellStyle name="Input 4 3 2 2 2 3 2 5" xfId="25466"/>
    <cellStyle name="Input 4 3 2 2 2 3 3" xfId="2794"/>
    <cellStyle name="Input 4 3 2 2 2 3 3 2" xfId="6636"/>
    <cellStyle name="Input 4 3 2 2 2 3 3 2 2" xfId="14336"/>
    <cellStyle name="Input 4 3 2 2 2 3 3 2 2 2" xfId="35690"/>
    <cellStyle name="Input 4 3 2 2 2 3 3 2 3" xfId="21996"/>
    <cellStyle name="Input 4 3 2 2 2 3 3 2 3 2" xfId="43350"/>
    <cellStyle name="Input 4 3 2 2 2 3 3 3" xfId="10496"/>
    <cellStyle name="Input 4 3 2 2 2 3 3 3 2" xfId="31850"/>
    <cellStyle name="Input 4 3 2 2 2 3 3 4" xfId="18156"/>
    <cellStyle name="Input 4 3 2 2 2 3 3 4 2" xfId="39510"/>
    <cellStyle name="Input 4 3 2 2 2 3 3 5" xfId="26406"/>
    <cellStyle name="Input 4 3 2 2 2 3 4" xfId="3734"/>
    <cellStyle name="Input 4 3 2 2 2 3 4 2" xfId="7576"/>
    <cellStyle name="Input 4 3 2 2 2 3 4 2 2" xfId="15276"/>
    <cellStyle name="Input 4 3 2 2 2 3 4 2 2 2" xfId="36630"/>
    <cellStyle name="Input 4 3 2 2 2 3 4 2 3" xfId="22936"/>
    <cellStyle name="Input 4 3 2 2 2 3 4 2 3 2" xfId="44290"/>
    <cellStyle name="Input 4 3 2 2 2 3 4 3" xfId="11436"/>
    <cellStyle name="Input 4 3 2 2 2 3 4 3 2" xfId="32790"/>
    <cellStyle name="Input 4 3 2 2 2 3 4 4" xfId="19096"/>
    <cellStyle name="Input 4 3 2 2 2 3 4 4 2" xfId="40450"/>
    <cellStyle name="Input 4 3 2 2 2 3 4 5" xfId="27346"/>
    <cellStyle name="Input 4 3 2 2 2 3 5" xfId="4696"/>
    <cellStyle name="Input 4 3 2 2 2 3 5 2" xfId="12396"/>
    <cellStyle name="Input 4 3 2 2 2 3 5 2 2" xfId="33750"/>
    <cellStyle name="Input 4 3 2 2 2 3 5 3" xfId="20056"/>
    <cellStyle name="Input 4 3 2 2 2 3 5 3 2" xfId="41410"/>
    <cellStyle name="Input 4 3 2 2 2 3 6" xfId="8556"/>
    <cellStyle name="Input 4 3 2 2 2 3 6 2" xfId="29910"/>
    <cellStyle name="Input 4 3 2 2 2 3 7" xfId="16216"/>
    <cellStyle name="Input 4 3 2 2 2 3 7 2" xfId="37570"/>
    <cellStyle name="Input 4 3 2 2 2 3 8" xfId="24466"/>
    <cellStyle name="Input 4 3 2 2 2 4" xfId="1154"/>
    <cellStyle name="Input 4 3 2 2 2 4 2" xfId="2154"/>
    <cellStyle name="Input 4 3 2 2 2 4 2 2" xfId="5996"/>
    <cellStyle name="Input 4 3 2 2 2 4 2 2 2" xfId="13696"/>
    <cellStyle name="Input 4 3 2 2 2 4 2 2 2 2" xfId="35050"/>
    <cellStyle name="Input 4 3 2 2 2 4 2 2 3" xfId="21356"/>
    <cellStyle name="Input 4 3 2 2 2 4 2 2 3 2" xfId="42710"/>
    <cellStyle name="Input 4 3 2 2 2 4 2 3" xfId="9856"/>
    <cellStyle name="Input 4 3 2 2 2 4 2 3 2" xfId="31210"/>
    <cellStyle name="Input 4 3 2 2 2 4 2 4" xfId="17516"/>
    <cellStyle name="Input 4 3 2 2 2 4 2 4 2" xfId="38870"/>
    <cellStyle name="Input 4 3 2 2 2 4 2 5" xfId="25766"/>
    <cellStyle name="Input 4 3 2 2 2 4 3" xfId="3094"/>
    <cellStyle name="Input 4 3 2 2 2 4 3 2" xfId="6936"/>
    <cellStyle name="Input 4 3 2 2 2 4 3 2 2" xfId="14636"/>
    <cellStyle name="Input 4 3 2 2 2 4 3 2 2 2" xfId="35990"/>
    <cellStyle name="Input 4 3 2 2 2 4 3 2 3" xfId="22296"/>
    <cellStyle name="Input 4 3 2 2 2 4 3 2 3 2" xfId="43650"/>
    <cellStyle name="Input 4 3 2 2 2 4 3 3" xfId="10796"/>
    <cellStyle name="Input 4 3 2 2 2 4 3 3 2" xfId="32150"/>
    <cellStyle name="Input 4 3 2 2 2 4 3 4" xfId="18456"/>
    <cellStyle name="Input 4 3 2 2 2 4 3 4 2" xfId="39810"/>
    <cellStyle name="Input 4 3 2 2 2 4 3 5" xfId="26706"/>
    <cellStyle name="Input 4 3 2 2 2 4 4" xfId="4034"/>
    <cellStyle name="Input 4 3 2 2 2 4 4 2" xfId="7876"/>
    <cellStyle name="Input 4 3 2 2 2 4 4 2 2" xfId="15576"/>
    <cellStyle name="Input 4 3 2 2 2 4 4 2 2 2" xfId="36930"/>
    <cellStyle name="Input 4 3 2 2 2 4 4 2 3" xfId="23236"/>
    <cellStyle name="Input 4 3 2 2 2 4 4 2 3 2" xfId="44590"/>
    <cellStyle name="Input 4 3 2 2 2 4 4 3" xfId="11736"/>
    <cellStyle name="Input 4 3 2 2 2 4 4 3 2" xfId="33090"/>
    <cellStyle name="Input 4 3 2 2 2 4 4 4" xfId="19396"/>
    <cellStyle name="Input 4 3 2 2 2 4 4 4 2" xfId="40750"/>
    <cellStyle name="Input 4 3 2 2 2 4 4 5" xfId="27646"/>
    <cellStyle name="Input 4 3 2 2 2 4 5" xfId="4996"/>
    <cellStyle name="Input 4 3 2 2 2 4 5 2" xfId="12696"/>
    <cellStyle name="Input 4 3 2 2 2 4 5 2 2" xfId="34050"/>
    <cellStyle name="Input 4 3 2 2 2 4 5 3" xfId="20356"/>
    <cellStyle name="Input 4 3 2 2 2 4 5 3 2" xfId="41710"/>
    <cellStyle name="Input 4 3 2 2 2 4 6" xfId="8856"/>
    <cellStyle name="Input 4 3 2 2 2 4 6 2" xfId="30210"/>
    <cellStyle name="Input 4 3 2 2 2 4 7" xfId="16516"/>
    <cellStyle name="Input 4 3 2 2 2 4 7 2" xfId="37870"/>
    <cellStyle name="Input 4 3 2 2 2 4 8" xfId="24766"/>
    <cellStyle name="Input 4 3 2 2 2 5" xfId="1514"/>
    <cellStyle name="Input 4 3 2 2 2 5 2" xfId="5356"/>
    <cellStyle name="Input 4 3 2 2 2 5 2 2" xfId="13056"/>
    <cellStyle name="Input 4 3 2 2 2 5 2 2 2" xfId="34410"/>
    <cellStyle name="Input 4 3 2 2 2 5 2 3" xfId="20716"/>
    <cellStyle name="Input 4 3 2 2 2 5 2 3 2" xfId="42070"/>
    <cellStyle name="Input 4 3 2 2 2 5 3" xfId="9216"/>
    <cellStyle name="Input 4 3 2 2 2 5 3 2" xfId="30570"/>
    <cellStyle name="Input 4 3 2 2 2 5 4" xfId="16876"/>
    <cellStyle name="Input 4 3 2 2 2 5 4 2" xfId="38230"/>
    <cellStyle name="Input 4 3 2 2 2 5 5" xfId="25126"/>
    <cellStyle name="Input 4 3 2 2 2 6" xfId="2454"/>
    <cellStyle name="Input 4 3 2 2 2 6 2" xfId="6296"/>
    <cellStyle name="Input 4 3 2 2 2 6 2 2" xfId="13996"/>
    <cellStyle name="Input 4 3 2 2 2 6 2 2 2" xfId="35350"/>
    <cellStyle name="Input 4 3 2 2 2 6 2 3" xfId="21656"/>
    <cellStyle name="Input 4 3 2 2 2 6 2 3 2" xfId="43010"/>
    <cellStyle name="Input 4 3 2 2 2 6 3" xfId="10156"/>
    <cellStyle name="Input 4 3 2 2 2 6 3 2" xfId="31510"/>
    <cellStyle name="Input 4 3 2 2 2 6 4" xfId="17816"/>
    <cellStyle name="Input 4 3 2 2 2 6 4 2" xfId="39170"/>
    <cellStyle name="Input 4 3 2 2 2 6 5" xfId="26066"/>
    <cellStyle name="Input 4 3 2 2 2 7" xfId="3394"/>
    <cellStyle name="Input 4 3 2 2 2 7 2" xfId="7236"/>
    <cellStyle name="Input 4 3 2 2 2 7 2 2" xfId="14936"/>
    <cellStyle name="Input 4 3 2 2 2 7 2 2 2" xfId="36290"/>
    <cellStyle name="Input 4 3 2 2 2 7 2 3" xfId="22596"/>
    <cellStyle name="Input 4 3 2 2 2 7 2 3 2" xfId="43950"/>
    <cellStyle name="Input 4 3 2 2 2 7 3" xfId="11096"/>
    <cellStyle name="Input 4 3 2 2 2 7 3 2" xfId="32450"/>
    <cellStyle name="Input 4 3 2 2 2 7 4" xfId="18756"/>
    <cellStyle name="Input 4 3 2 2 2 7 4 2" xfId="40110"/>
    <cellStyle name="Input 4 3 2 2 2 7 5" xfId="27006"/>
    <cellStyle name="Input 4 3 2 2 2 8" xfId="4356"/>
    <cellStyle name="Input 4 3 2 2 2 8 2" xfId="12056"/>
    <cellStyle name="Input 4 3 2 2 2 8 2 2" xfId="33410"/>
    <cellStyle name="Input 4 3 2 2 2 8 3" xfId="19716"/>
    <cellStyle name="Input 4 3 2 2 2 8 3 2" xfId="41070"/>
    <cellStyle name="Input 4 3 2 2 2 9" xfId="8216"/>
    <cellStyle name="Input 4 3 2 2 2 9 2" xfId="29570"/>
    <cellStyle name="Input 4 3 2 2 3" xfId="590"/>
    <cellStyle name="Input 4 3 2 2 3 10" xfId="24206"/>
    <cellStyle name="Input 4 3 2 2 3 2" xfId="934"/>
    <cellStyle name="Input 4 3 2 2 3 2 2" xfId="1934"/>
    <cellStyle name="Input 4 3 2 2 3 2 2 2" xfId="5776"/>
    <cellStyle name="Input 4 3 2 2 3 2 2 2 2" xfId="13476"/>
    <cellStyle name="Input 4 3 2 2 3 2 2 2 2 2" xfId="34830"/>
    <cellStyle name="Input 4 3 2 2 3 2 2 2 3" xfId="21136"/>
    <cellStyle name="Input 4 3 2 2 3 2 2 2 3 2" xfId="42490"/>
    <cellStyle name="Input 4 3 2 2 3 2 2 3" xfId="9636"/>
    <cellStyle name="Input 4 3 2 2 3 2 2 3 2" xfId="30990"/>
    <cellStyle name="Input 4 3 2 2 3 2 2 4" xfId="17296"/>
    <cellStyle name="Input 4 3 2 2 3 2 2 4 2" xfId="38650"/>
    <cellStyle name="Input 4 3 2 2 3 2 2 5" xfId="25546"/>
    <cellStyle name="Input 4 3 2 2 3 2 3" xfId="2874"/>
    <cellStyle name="Input 4 3 2 2 3 2 3 2" xfId="6716"/>
    <cellStyle name="Input 4 3 2 2 3 2 3 2 2" xfId="14416"/>
    <cellStyle name="Input 4 3 2 2 3 2 3 2 2 2" xfId="35770"/>
    <cellStyle name="Input 4 3 2 2 3 2 3 2 3" xfId="22076"/>
    <cellStyle name="Input 4 3 2 2 3 2 3 2 3 2" xfId="43430"/>
    <cellStyle name="Input 4 3 2 2 3 2 3 3" xfId="10576"/>
    <cellStyle name="Input 4 3 2 2 3 2 3 3 2" xfId="31930"/>
    <cellStyle name="Input 4 3 2 2 3 2 3 4" xfId="18236"/>
    <cellStyle name="Input 4 3 2 2 3 2 3 4 2" xfId="39590"/>
    <cellStyle name="Input 4 3 2 2 3 2 3 5" xfId="26486"/>
    <cellStyle name="Input 4 3 2 2 3 2 4" xfId="3814"/>
    <cellStyle name="Input 4 3 2 2 3 2 4 2" xfId="7656"/>
    <cellStyle name="Input 4 3 2 2 3 2 4 2 2" xfId="15356"/>
    <cellStyle name="Input 4 3 2 2 3 2 4 2 2 2" xfId="36710"/>
    <cellStyle name="Input 4 3 2 2 3 2 4 2 3" xfId="23016"/>
    <cellStyle name="Input 4 3 2 2 3 2 4 2 3 2" xfId="44370"/>
    <cellStyle name="Input 4 3 2 2 3 2 4 3" xfId="11516"/>
    <cellStyle name="Input 4 3 2 2 3 2 4 3 2" xfId="32870"/>
    <cellStyle name="Input 4 3 2 2 3 2 4 4" xfId="19176"/>
    <cellStyle name="Input 4 3 2 2 3 2 4 4 2" xfId="40530"/>
    <cellStyle name="Input 4 3 2 2 3 2 4 5" xfId="27426"/>
    <cellStyle name="Input 4 3 2 2 3 2 5" xfId="4776"/>
    <cellStyle name="Input 4 3 2 2 3 2 5 2" xfId="12476"/>
    <cellStyle name="Input 4 3 2 2 3 2 5 2 2" xfId="33830"/>
    <cellStyle name="Input 4 3 2 2 3 2 5 3" xfId="20136"/>
    <cellStyle name="Input 4 3 2 2 3 2 5 3 2" xfId="41490"/>
    <cellStyle name="Input 4 3 2 2 3 2 6" xfId="8636"/>
    <cellStyle name="Input 4 3 2 2 3 2 6 2" xfId="29990"/>
    <cellStyle name="Input 4 3 2 2 3 2 7" xfId="16296"/>
    <cellStyle name="Input 4 3 2 2 3 2 7 2" xfId="37650"/>
    <cellStyle name="Input 4 3 2 2 3 2 8" xfId="24546"/>
    <cellStyle name="Input 4 3 2 2 3 3" xfId="1234"/>
    <cellStyle name="Input 4 3 2 2 3 3 2" xfId="2234"/>
    <cellStyle name="Input 4 3 2 2 3 3 2 2" xfId="6076"/>
    <cellStyle name="Input 4 3 2 2 3 3 2 2 2" xfId="13776"/>
    <cellStyle name="Input 4 3 2 2 3 3 2 2 2 2" xfId="35130"/>
    <cellStyle name="Input 4 3 2 2 3 3 2 2 3" xfId="21436"/>
    <cellStyle name="Input 4 3 2 2 3 3 2 2 3 2" xfId="42790"/>
    <cellStyle name="Input 4 3 2 2 3 3 2 3" xfId="9936"/>
    <cellStyle name="Input 4 3 2 2 3 3 2 3 2" xfId="31290"/>
    <cellStyle name="Input 4 3 2 2 3 3 2 4" xfId="17596"/>
    <cellStyle name="Input 4 3 2 2 3 3 2 4 2" xfId="38950"/>
    <cellStyle name="Input 4 3 2 2 3 3 2 5" xfId="25846"/>
    <cellStyle name="Input 4 3 2 2 3 3 3" xfId="3174"/>
    <cellStyle name="Input 4 3 2 2 3 3 3 2" xfId="7016"/>
    <cellStyle name="Input 4 3 2 2 3 3 3 2 2" xfId="14716"/>
    <cellStyle name="Input 4 3 2 2 3 3 3 2 2 2" xfId="36070"/>
    <cellStyle name="Input 4 3 2 2 3 3 3 2 3" xfId="22376"/>
    <cellStyle name="Input 4 3 2 2 3 3 3 2 3 2" xfId="43730"/>
    <cellStyle name="Input 4 3 2 2 3 3 3 3" xfId="10876"/>
    <cellStyle name="Input 4 3 2 2 3 3 3 3 2" xfId="32230"/>
    <cellStyle name="Input 4 3 2 2 3 3 3 4" xfId="18536"/>
    <cellStyle name="Input 4 3 2 2 3 3 3 4 2" xfId="39890"/>
    <cellStyle name="Input 4 3 2 2 3 3 3 5" xfId="26786"/>
    <cellStyle name="Input 4 3 2 2 3 3 4" xfId="4114"/>
    <cellStyle name="Input 4 3 2 2 3 3 4 2" xfId="7956"/>
    <cellStyle name="Input 4 3 2 2 3 3 4 2 2" xfId="15656"/>
    <cellStyle name="Input 4 3 2 2 3 3 4 2 2 2" xfId="37010"/>
    <cellStyle name="Input 4 3 2 2 3 3 4 2 3" xfId="23316"/>
    <cellStyle name="Input 4 3 2 2 3 3 4 2 3 2" xfId="44670"/>
    <cellStyle name="Input 4 3 2 2 3 3 4 3" xfId="11816"/>
    <cellStyle name="Input 4 3 2 2 3 3 4 3 2" xfId="33170"/>
    <cellStyle name="Input 4 3 2 2 3 3 4 4" xfId="19476"/>
    <cellStyle name="Input 4 3 2 2 3 3 4 4 2" xfId="40830"/>
    <cellStyle name="Input 4 3 2 2 3 3 4 5" xfId="27726"/>
    <cellStyle name="Input 4 3 2 2 3 3 5" xfId="5076"/>
    <cellStyle name="Input 4 3 2 2 3 3 5 2" xfId="12776"/>
    <cellStyle name="Input 4 3 2 2 3 3 5 2 2" xfId="34130"/>
    <cellStyle name="Input 4 3 2 2 3 3 5 3" xfId="20436"/>
    <cellStyle name="Input 4 3 2 2 3 3 5 3 2" xfId="41790"/>
    <cellStyle name="Input 4 3 2 2 3 3 6" xfId="8936"/>
    <cellStyle name="Input 4 3 2 2 3 3 6 2" xfId="30290"/>
    <cellStyle name="Input 4 3 2 2 3 3 7" xfId="16596"/>
    <cellStyle name="Input 4 3 2 2 3 3 7 2" xfId="37950"/>
    <cellStyle name="Input 4 3 2 2 3 3 8" xfId="24846"/>
    <cellStyle name="Input 4 3 2 2 3 4" xfId="1594"/>
    <cellStyle name="Input 4 3 2 2 3 4 2" xfId="5436"/>
    <cellStyle name="Input 4 3 2 2 3 4 2 2" xfId="13136"/>
    <cellStyle name="Input 4 3 2 2 3 4 2 2 2" xfId="34490"/>
    <cellStyle name="Input 4 3 2 2 3 4 2 3" xfId="20796"/>
    <cellStyle name="Input 4 3 2 2 3 4 2 3 2" xfId="42150"/>
    <cellStyle name="Input 4 3 2 2 3 4 3" xfId="9296"/>
    <cellStyle name="Input 4 3 2 2 3 4 3 2" xfId="30650"/>
    <cellStyle name="Input 4 3 2 2 3 4 4" xfId="16956"/>
    <cellStyle name="Input 4 3 2 2 3 4 4 2" xfId="38310"/>
    <cellStyle name="Input 4 3 2 2 3 4 5" xfId="25206"/>
    <cellStyle name="Input 4 3 2 2 3 5" xfId="2534"/>
    <cellStyle name="Input 4 3 2 2 3 5 2" xfId="6376"/>
    <cellStyle name="Input 4 3 2 2 3 5 2 2" xfId="14076"/>
    <cellStyle name="Input 4 3 2 2 3 5 2 2 2" xfId="35430"/>
    <cellStyle name="Input 4 3 2 2 3 5 2 3" xfId="21736"/>
    <cellStyle name="Input 4 3 2 2 3 5 2 3 2" xfId="43090"/>
    <cellStyle name="Input 4 3 2 2 3 5 3" xfId="10236"/>
    <cellStyle name="Input 4 3 2 2 3 5 3 2" xfId="31590"/>
    <cellStyle name="Input 4 3 2 2 3 5 4" xfId="17896"/>
    <cellStyle name="Input 4 3 2 2 3 5 4 2" xfId="39250"/>
    <cellStyle name="Input 4 3 2 2 3 5 5" xfId="26146"/>
    <cellStyle name="Input 4 3 2 2 3 6" xfId="3474"/>
    <cellStyle name="Input 4 3 2 2 3 6 2" xfId="7316"/>
    <cellStyle name="Input 4 3 2 2 3 6 2 2" xfId="15016"/>
    <cellStyle name="Input 4 3 2 2 3 6 2 2 2" xfId="36370"/>
    <cellStyle name="Input 4 3 2 2 3 6 2 3" xfId="22676"/>
    <cellStyle name="Input 4 3 2 2 3 6 2 3 2" xfId="44030"/>
    <cellStyle name="Input 4 3 2 2 3 6 3" xfId="11176"/>
    <cellStyle name="Input 4 3 2 2 3 6 3 2" xfId="32530"/>
    <cellStyle name="Input 4 3 2 2 3 6 4" xfId="18836"/>
    <cellStyle name="Input 4 3 2 2 3 6 4 2" xfId="40190"/>
    <cellStyle name="Input 4 3 2 2 3 6 5" xfId="27086"/>
    <cellStyle name="Input 4 3 2 2 3 7" xfId="4436"/>
    <cellStyle name="Input 4 3 2 2 3 7 2" xfId="12136"/>
    <cellStyle name="Input 4 3 2 2 3 7 2 2" xfId="33490"/>
    <cellStyle name="Input 4 3 2 2 3 7 3" xfId="19796"/>
    <cellStyle name="Input 4 3 2 2 3 7 3 2" xfId="41150"/>
    <cellStyle name="Input 4 3 2 2 3 8" xfId="8296"/>
    <cellStyle name="Input 4 3 2 2 3 8 2" xfId="29650"/>
    <cellStyle name="Input 4 3 2 2 3 9" xfId="15956"/>
    <cellStyle name="Input 4 3 2 2 3 9 2" xfId="37310"/>
    <cellStyle name="Input 4 3 2 2 4" xfId="774"/>
    <cellStyle name="Input 4 3 2 2 4 2" xfId="1774"/>
    <cellStyle name="Input 4 3 2 2 4 2 2" xfId="5616"/>
    <cellStyle name="Input 4 3 2 2 4 2 2 2" xfId="13316"/>
    <cellStyle name="Input 4 3 2 2 4 2 2 2 2" xfId="34670"/>
    <cellStyle name="Input 4 3 2 2 4 2 2 3" xfId="20976"/>
    <cellStyle name="Input 4 3 2 2 4 2 2 3 2" xfId="42330"/>
    <cellStyle name="Input 4 3 2 2 4 2 3" xfId="9476"/>
    <cellStyle name="Input 4 3 2 2 4 2 3 2" xfId="30830"/>
    <cellStyle name="Input 4 3 2 2 4 2 4" xfId="17136"/>
    <cellStyle name="Input 4 3 2 2 4 2 4 2" xfId="38490"/>
    <cellStyle name="Input 4 3 2 2 4 2 5" xfId="25386"/>
    <cellStyle name="Input 4 3 2 2 4 3" xfId="2714"/>
    <cellStyle name="Input 4 3 2 2 4 3 2" xfId="6556"/>
    <cellStyle name="Input 4 3 2 2 4 3 2 2" xfId="14256"/>
    <cellStyle name="Input 4 3 2 2 4 3 2 2 2" xfId="35610"/>
    <cellStyle name="Input 4 3 2 2 4 3 2 3" xfId="21916"/>
    <cellStyle name="Input 4 3 2 2 4 3 2 3 2" xfId="43270"/>
    <cellStyle name="Input 4 3 2 2 4 3 3" xfId="10416"/>
    <cellStyle name="Input 4 3 2 2 4 3 3 2" xfId="31770"/>
    <cellStyle name="Input 4 3 2 2 4 3 4" xfId="18076"/>
    <cellStyle name="Input 4 3 2 2 4 3 4 2" xfId="39430"/>
    <cellStyle name="Input 4 3 2 2 4 3 5" xfId="26326"/>
    <cellStyle name="Input 4 3 2 2 4 4" xfId="3654"/>
    <cellStyle name="Input 4 3 2 2 4 4 2" xfId="7496"/>
    <cellStyle name="Input 4 3 2 2 4 4 2 2" xfId="15196"/>
    <cellStyle name="Input 4 3 2 2 4 4 2 2 2" xfId="36550"/>
    <cellStyle name="Input 4 3 2 2 4 4 2 3" xfId="22856"/>
    <cellStyle name="Input 4 3 2 2 4 4 2 3 2" xfId="44210"/>
    <cellStyle name="Input 4 3 2 2 4 4 3" xfId="11356"/>
    <cellStyle name="Input 4 3 2 2 4 4 3 2" xfId="32710"/>
    <cellStyle name="Input 4 3 2 2 4 4 4" xfId="19016"/>
    <cellStyle name="Input 4 3 2 2 4 4 4 2" xfId="40370"/>
    <cellStyle name="Input 4 3 2 2 4 4 5" xfId="27266"/>
    <cellStyle name="Input 4 3 2 2 4 5" xfId="4616"/>
    <cellStyle name="Input 4 3 2 2 4 5 2" xfId="12316"/>
    <cellStyle name="Input 4 3 2 2 4 5 2 2" xfId="33670"/>
    <cellStyle name="Input 4 3 2 2 4 5 3" xfId="19976"/>
    <cellStyle name="Input 4 3 2 2 4 5 3 2" xfId="41330"/>
    <cellStyle name="Input 4 3 2 2 4 6" xfId="8476"/>
    <cellStyle name="Input 4 3 2 2 4 6 2" xfId="29830"/>
    <cellStyle name="Input 4 3 2 2 4 7" xfId="16136"/>
    <cellStyle name="Input 4 3 2 2 4 7 2" xfId="37490"/>
    <cellStyle name="Input 4 3 2 2 4 8" xfId="24386"/>
    <cellStyle name="Input 4 3 2 2 5" xfId="1074"/>
    <cellStyle name="Input 4 3 2 2 5 2" xfId="2074"/>
    <cellStyle name="Input 4 3 2 2 5 2 2" xfId="5916"/>
    <cellStyle name="Input 4 3 2 2 5 2 2 2" xfId="13616"/>
    <cellStyle name="Input 4 3 2 2 5 2 2 2 2" xfId="34970"/>
    <cellStyle name="Input 4 3 2 2 5 2 2 3" xfId="21276"/>
    <cellStyle name="Input 4 3 2 2 5 2 2 3 2" xfId="42630"/>
    <cellStyle name="Input 4 3 2 2 5 2 3" xfId="9776"/>
    <cellStyle name="Input 4 3 2 2 5 2 3 2" xfId="31130"/>
    <cellStyle name="Input 4 3 2 2 5 2 4" xfId="17436"/>
    <cellStyle name="Input 4 3 2 2 5 2 4 2" xfId="38790"/>
    <cellStyle name="Input 4 3 2 2 5 2 5" xfId="25686"/>
    <cellStyle name="Input 4 3 2 2 5 3" xfId="3014"/>
    <cellStyle name="Input 4 3 2 2 5 3 2" xfId="6856"/>
    <cellStyle name="Input 4 3 2 2 5 3 2 2" xfId="14556"/>
    <cellStyle name="Input 4 3 2 2 5 3 2 2 2" xfId="35910"/>
    <cellStyle name="Input 4 3 2 2 5 3 2 3" xfId="22216"/>
    <cellStyle name="Input 4 3 2 2 5 3 2 3 2" xfId="43570"/>
    <cellStyle name="Input 4 3 2 2 5 3 3" xfId="10716"/>
    <cellStyle name="Input 4 3 2 2 5 3 3 2" xfId="32070"/>
    <cellStyle name="Input 4 3 2 2 5 3 4" xfId="18376"/>
    <cellStyle name="Input 4 3 2 2 5 3 4 2" xfId="39730"/>
    <cellStyle name="Input 4 3 2 2 5 3 5" xfId="26626"/>
    <cellStyle name="Input 4 3 2 2 5 4" xfId="3954"/>
    <cellStyle name="Input 4 3 2 2 5 4 2" xfId="7796"/>
    <cellStyle name="Input 4 3 2 2 5 4 2 2" xfId="15496"/>
    <cellStyle name="Input 4 3 2 2 5 4 2 2 2" xfId="36850"/>
    <cellStyle name="Input 4 3 2 2 5 4 2 3" xfId="23156"/>
    <cellStyle name="Input 4 3 2 2 5 4 2 3 2" xfId="44510"/>
    <cellStyle name="Input 4 3 2 2 5 4 3" xfId="11656"/>
    <cellStyle name="Input 4 3 2 2 5 4 3 2" xfId="33010"/>
    <cellStyle name="Input 4 3 2 2 5 4 4" xfId="19316"/>
    <cellStyle name="Input 4 3 2 2 5 4 4 2" xfId="40670"/>
    <cellStyle name="Input 4 3 2 2 5 4 5" xfId="27566"/>
    <cellStyle name="Input 4 3 2 2 5 5" xfId="4916"/>
    <cellStyle name="Input 4 3 2 2 5 5 2" xfId="12616"/>
    <cellStyle name="Input 4 3 2 2 5 5 2 2" xfId="33970"/>
    <cellStyle name="Input 4 3 2 2 5 5 3" xfId="20276"/>
    <cellStyle name="Input 4 3 2 2 5 5 3 2" xfId="41630"/>
    <cellStyle name="Input 4 3 2 2 5 6" xfId="8776"/>
    <cellStyle name="Input 4 3 2 2 5 6 2" xfId="30130"/>
    <cellStyle name="Input 4 3 2 2 5 7" xfId="16436"/>
    <cellStyle name="Input 4 3 2 2 5 7 2" xfId="37790"/>
    <cellStyle name="Input 4 3 2 2 5 8" xfId="24686"/>
    <cellStyle name="Input 4 3 2 2 6" xfId="1434"/>
    <cellStyle name="Input 4 3 2 2 6 2" xfId="5276"/>
    <cellStyle name="Input 4 3 2 2 6 2 2" xfId="12976"/>
    <cellStyle name="Input 4 3 2 2 6 2 2 2" xfId="34330"/>
    <cellStyle name="Input 4 3 2 2 6 2 3" xfId="20636"/>
    <cellStyle name="Input 4 3 2 2 6 2 3 2" xfId="41990"/>
    <cellStyle name="Input 4 3 2 2 6 3" xfId="9136"/>
    <cellStyle name="Input 4 3 2 2 6 3 2" xfId="30490"/>
    <cellStyle name="Input 4 3 2 2 6 4" xfId="16796"/>
    <cellStyle name="Input 4 3 2 2 6 4 2" xfId="38150"/>
    <cellStyle name="Input 4 3 2 2 6 5" xfId="25046"/>
    <cellStyle name="Input 4 3 2 2 7" xfId="2374"/>
    <cellStyle name="Input 4 3 2 2 7 2" xfId="6216"/>
    <cellStyle name="Input 4 3 2 2 7 2 2" xfId="13916"/>
    <cellStyle name="Input 4 3 2 2 7 2 2 2" xfId="35270"/>
    <cellStyle name="Input 4 3 2 2 7 2 3" xfId="21576"/>
    <cellStyle name="Input 4 3 2 2 7 2 3 2" xfId="42930"/>
    <cellStyle name="Input 4 3 2 2 7 3" xfId="10076"/>
    <cellStyle name="Input 4 3 2 2 7 3 2" xfId="31430"/>
    <cellStyle name="Input 4 3 2 2 7 4" xfId="17736"/>
    <cellStyle name="Input 4 3 2 2 7 4 2" xfId="39090"/>
    <cellStyle name="Input 4 3 2 2 7 5" xfId="25986"/>
    <cellStyle name="Input 4 3 2 2 8" xfId="3314"/>
    <cellStyle name="Input 4 3 2 2 8 2" xfId="7156"/>
    <cellStyle name="Input 4 3 2 2 8 2 2" xfId="14856"/>
    <cellStyle name="Input 4 3 2 2 8 2 2 2" xfId="36210"/>
    <cellStyle name="Input 4 3 2 2 8 2 3" xfId="22516"/>
    <cellStyle name="Input 4 3 2 2 8 2 3 2" xfId="43870"/>
    <cellStyle name="Input 4 3 2 2 8 3" xfId="11016"/>
    <cellStyle name="Input 4 3 2 2 8 3 2" xfId="32370"/>
    <cellStyle name="Input 4 3 2 2 8 4" xfId="18676"/>
    <cellStyle name="Input 4 3 2 2 8 4 2" xfId="40030"/>
    <cellStyle name="Input 4 3 2 2 8 5" xfId="26926"/>
    <cellStyle name="Input 4 3 2 2 9" xfId="4276"/>
    <cellStyle name="Input 4 3 2 2 9 2" xfId="11976"/>
    <cellStyle name="Input 4 3 2 2 9 2 2" xfId="33330"/>
    <cellStyle name="Input 4 3 2 2 9 3" xfId="19636"/>
    <cellStyle name="Input 4 3 2 2 9 3 2" xfId="40990"/>
    <cellStyle name="Input 4 3 2 2 9 4" xfId="27886"/>
    <cellStyle name="Input 4 3 2 3" xfId="464"/>
    <cellStyle name="Input 4 3 2 3 10" xfId="15836"/>
    <cellStyle name="Input 4 3 2 3 10 2" xfId="37190"/>
    <cellStyle name="Input 4 3 2 3 11" xfId="24086"/>
    <cellStyle name="Input 4 3 2 3 2" xfId="632"/>
    <cellStyle name="Input 4 3 2 3 2 10" xfId="24246"/>
    <cellStyle name="Input 4 3 2 3 2 2" xfId="974"/>
    <cellStyle name="Input 4 3 2 3 2 2 2" xfId="1974"/>
    <cellStyle name="Input 4 3 2 3 2 2 2 2" xfId="5816"/>
    <cellStyle name="Input 4 3 2 3 2 2 2 2 2" xfId="13516"/>
    <cellStyle name="Input 4 3 2 3 2 2 2 2 2 2" xfId="34870"/>
    <cellStyle name="Input 4 3 2 3 2 2 2 2 3" xfId="21176"/>
    <cellStyle name="Input 4 3 2 3 2 2 2 2 3 2" xfId="42530"/>
    <cellStyle name="Input 4 3 2 3 2 2 2 3" xfId="9676"/>
    <cellStyle name="Input 4 3 2 3 2 2 2 3 2" xfId="31030"/>
    <cellStyle name="Input 4 3 2 3 2 2 2 4" xfId="17336"/>
    <cellStyle name="Input 4 3 2 3 2 2 2 4 2" xfId="38690"/>
    <cellStyle name="Input 4 3 2 3 2 2 2 5" xfId="25586"/>
    <cellStyle name="Input 4 3 2 3 2 2 3" xfId="2914"/>
    <cellStyle name="Input 4 3 2 3 2 2 3 2" xfId="6756"/>
    <cellStyle name="Input 4 3 2 3 2 2 3 2 2" xfId="14456"/>
    <cellStyle name="Input 4 3 2 3 2 2 3 2 2 2" xfId="35810"/>
    <cellStyle name="Input 4 3 2 3 2 2 3 2 3" xfId="22116"/>
    <cellStyle name="Input 4 3 2 3 2 2 3 2 3 2" xfId="43470"/>
    <cellStyle name="Input 4 3 2 3 2 2 3 3" xfId="10616"/>
    <cellStyle name="Input 4 3 2 3 2 2 3 3 2" xfId="31970"/>
    <cellStyle name="Input 4 3 2 3 2 2 3 4" xfId="18276"/>
    <cellStyle name="Input 4 3 2 3 2 2 3 4 2" xfId="39630"/>
    <cellStyle name="Input 4 3 2 3 2 2 3 5" xfId="26526"/>
    <cellStyle name="Input 4 3 2 3 2 2 4" xfId="3854"/>
    <cellStyle name="Input 4 3 2 3 2 2 4 2" xfId="7696"/>
    <cellStyle name="Input 4 3 2 3 2 2 4 2 2" xfId="15396"/>
    <cellStyle name="Input 4 3 2 3 2 2 4 2 2 2" xfId="36750"/>
    <cellStyle name="Input 4 3 2 3 2 2 4 2 3" xfId="23056"/>
    <cellStyle name="Input 4 3 2 3 2 2 4 2 3 2" xfId="44410"/>
    <cellStyle name="Input 4 3 2 3 2 2 4 3" xfId="11556"/>
    <cellStyle name="Input 4 3 2 3 2 2 4 3 2" xfId="32910"/>
    <cellStyle name="Input 4 3 2 3 2 2 4 4" xfId="19216"/>
    <cellStyle name="Input 4 3 2 3 2 2 4 4 2" xfId="40570"/>
    <cellStyle name="Input 4 3 2 3 2 2 4 5" xfId="27466"/>
    <cellStyle name="Input 4 3 2 3 2 2 5" xfId="4816"/>
    <cellStyle name="Input 4 3 2 3 2 2 5 2" xfId="12516"/>
    <cellStyle name="Input 4 3 2 3 2 2 5 2 2" xfId="33870"/>
    <cellStyle name="Input 4 3 2 3 2 2 5 3" xfId="20176"/>
    <cellStyle name="Input 4 3 2 3 2 2 5 3 2" xfId="41530"/>
    <cellStyle name="Input 4 3 2 3 2 2 6" xfId="8676"/>
    <cellStyle name="Input 4 3 2 3 2 2 6 2" xfId="30030"/>
    <cellStyle name="Input 4 3 2 3 2 2 7" xfId="16336"/>
    <cellStyle name="Input 4 3 2 3 2 2 7 2" xfId="37690"/>
    <cellStyle name="Input 4 3 2 3 2 2 8" xfId="24586"/>
    <cellStyle name="Input 4 3 2 3 2 3" xfId="1274"/>
    <cellStyle name="Input 4 3 2 3 2 3 2" xfId="2274"/>
    <cellStyle name="Input 4 3 2 3 2 3 2 2" xfId="6116"/>
    <cellStyle name="Input 4 3 2 3 2 3 2 2 2" xfId="13816"/>
    <cellStyle name="Input 4 3 2 3 2 3 2 2 2 2" xfId="35170"/>
    <cellStyle name="Input 4 3 2 3 2 3 2 2 3" xfId="21476"/>
    <cellStyle name="Input 4 3 2 3 2 3 2 2 3 2" xfId="42830"/>
    <cellStyle name="Input 4 3 2 3 2 3 2 3" xfId="9976"/>
    <cellStyle name="Input 4 3 2 3 2 3 2 3 2" xfId="31330"/>
    <cellStyle name="Input 4 3 2 3 2 3 2 4" xfId="17636"/>
    <cellStyle name="Input 4 3 2 3 2 3 2 4 2" xfId="38990"/>
    <cellStyle name="Input 4 3 2 3 2 3 2 5" xfId="25886"/>
    <cellStyle name="Input 4 3 2 3 2 3 3" xfId="3214"/>
    <cellStyle name="Input 4 3 2 3 2 3 3 2" xfId="7056"/>
    <cellStyle name="Input 4 3 2 3 2 3 3 2 2" xfId="14756"/>
    <cellStyle name="Input 4 3 2 3 2 3 3 2 2 2" xfId="36110"/>
    <cellStyle name="Input 4 3 2 3 2 3 3 2 3" xfId="22416"/>
    <cellStyle name="Input 4 3 2 3 2 3 3 2 3 2" xfId="43770"/>
    <cellStyle name="Input 4 3 2 3 2 3 3 3" xfId="10916"/>
    <cellStyle name="Input 4 3 2 3 2 3 3 3 2" xfId="32270"/>
    <cellStyle name="Input 4 3 2 3 2 3 3 4" xfId="18576"/>
    <cellStyle name="Input 4 3 2 3 2 3 3 4 2" xfId="39930"/>
    <cellStyle name="Input 4 3 2 3 2 3 3 5" xfId="26826"/>
    <cellStyle name="Input 4 3 2 3 2 3 4" xfId="4154"/>
    <cellStyle name="Input 4 3 2 3 2 3 4 2" xfId="7996"/>
    <cellStyle name="Input 4 3 2 3 2 3 4 2 2" xfId="15696"/>
    <cellStyle name="Input 4 3 2 3 2 3 4 2 2 2" xfId="37050"/>
    <cellStyle name="Input 4 3 2 3 2 3 4 2 3" xfId="23356"/>
    <cellStyle name="Input 4 3 2 3 2 3 4 2 3 2" xfId="44710"/>
    <cellStyle name="Input 4 3 2 3 2 3 4 3" xfId="11856"/>
    <cellStyle name="Input 4 3 2 3 2 3 4 3 2" xfId="33210"/>
    <cellStyle name="Input 4 3 2 3 2 3 4 4" xfId="19516"/>
    <cellStyle name="Input 4 3 2 3 2 3 4 4 2" xfId="40870"/>
    <cellStyle name="Input 4 3 2 3 2 3 4 5" xfId="27766"/>
    <cellStyle name="Input 4 3 2 3 2 3 5" xfId="5116"/>
    <cellStyle name="Input 4 3 2 3 2 3 5 2" xfId="12816"/>
    <cellStyle name="Input 4 3 2 3 2 3 5 2 2" xfId="34170"/>
    <cellStyle name="Input 4 3 2 3 2 3 5 3" xfId="20476"/>
    <cellStyle name="Input 4 3 2 3 2 3 5 3 2" xfId="41830"/>
    <cellStyle name="Input 4 3 2 3 2 3 6" xfId="8976"/>
    <cellStyle name="Input 4 3 2 3 2 3 6 2" xfId="30330"/>
    <cellStyle name="Input 4 3 2 3 2 3 7" xfId="16636"/>
    <cellStyle name="Input 4 3 2 3 2 3 7 2" xfId="37990"/>
    <cellStyle name="Input 4 3 2 3 2 3 8" xfId="24886"/>
    <cellStyle name="Input 4 3 2 3 2 4" xfId="1634"/>
    <cellStyle name="Input 4 3 2 3 2 4 2" xfId="5476"/>
    <cellStyle name="Input 4 3 2 3 2 4 2 2" xfId="13176"/>
    <cellStyle name="Input 4 3 2 3 2 4 2 2 2" xfId="34530"/>
    <cellStyle name="Input 4 3 2 3 2 4 2 3" xfId="20836"/>
    <cellStyle name="Input 4 3 2 3 2 4 2 3 2" xfId="42190"/>
    <cellStyle name="Input 4 3 2 3 2 4 3" xfId="9336"/>
    <cellStyle name="Input 4 3 2 3 2 4 3 2" xfId="30690"/>
    <cellStyle name="Input 4 3 2 3 2 4 4" xfId="16996"/>
    <cellStyle name="Input 4 3 2 3 2 4 4 2" xfId="38350"/>
    <cellStyle name="Input 4 3 2 3 2 4 5" xfId="25246"/>
    <cellStyle name="Input 4 3 2 3 2 5" xfId="2574"/>
    <cellStyle name="Input 4 3 2 3 2 5 2" xfId="6416"/>
    <cellStyle name="Input 4 3 2 3 2 5 2 2" xfId="14116"/>
    <cellStyle name="Input 4 3 2 3 2 5 2 2 2" xfId="35470"/>
    <cellStyle name="Input 4 3 2 3 2 5 2 3" xfId="21776"/>
    <cellStyle name="Input 4 3 2 3 2 5 2 3 2" xfId="43130"/>
    <cellStyle name="Input 4 3 2 3 2 5 3" xfId="10276"/>
    <cellStyle name="Input 4 3 2 3 2 5 3 2" xfId="31630"/>
    <cellStyle name="Input 4 3 2 3 2 5 4" xfId="17936"/>
    <cellStyle name="Input 4 3 2 3 2 5 4 2" xfId="39290"/>
    <cellStyle name="Input 4 3 2 3 2 5 5" xfId="26186"/>
    <cellStyle name="Input 4 3 2 3 2 6" xfId="3514"/>
    <cellStyle name="Input 4 3 2 3 2 6 2" xfId="7356"/>
    <cellStyle name="Input 4 3 2 3 2 6 2 2" xfId="15056"/>
    <cellStyle name="Input 4 3 2 3 2 6 2 2 2" xfId="36410"/>
    <cellStyle name="Input 4 3 2 3 2 6 2 3" xfId="22716"/>
    <cellStyle name="Input 4 3 2 3 2 6 2 3 2" xfId="44070"/>
    <cellStyle name="Input 4 3 2 3 2 6 3" xfId="11216"/>
    <cellStyle name="Input 4 3 2 3 2 6 3 2" xfId="32570"/>
    <cellStyle name="Input 4 3 2 3 2 6 4" xfId="18876"/>
    <cellStyle name="Input 4 3 2 3 2 6 4 2" xfId="40230"/>
    <cellStyle name="Input 4 3 2 3 2 6 5" xfId="27126"/>
    <cellStyle name="Input 4 3 2 3 2 7" xfId="4476"/>
    <cellStyle name="Input 4 3 2 3 2 7 2" xfId="12176"/>
    <cellStyle name="Input 4 3 2 3 2 7 2 2" xfId="33530"/>
    <cellStyle name="Input 4 3 2 3 2 7 3" xfId="19836"/>
    <cellStyle name="Input 4 3 2 3 2 7 3 2" xfId="41190"/>
    <cellStyle name="Input 4 3 2 3 2 8" xfId="8336"/>
    <cellStyle name="Input 4 3 2 3 2 8 2" xfId="29690"/>
    <cellStyle name="Input 4 3 2 3 2 9" xfId="15996"/>
    <cellStyle name="Input 4 3 2 3 2 9 2" xfId="37350"/>
    <cellStyle name="Input 4 3 2 3 3" xfId="814"/>
    <cellStyle name="Input 4 3 2 3 3 2" xfId="1814"/>
    <cellStyle name="Input 4 3 2 3 3 2 2" xfId="5656"/>
    <cellStyle name="Input 4 3 2 3 3 2 2 2" xfId="13356"/>
    <cellStyle name="Input 4 3 2 3 3 2 2 2 2" xfId="34710"/>
    <cellStyle name="Input 4 3 2 3 3 2 2 3" xfId="21016"/>
    <cellStyle name="Input 4 3 2 3 3 2 2 3 2" xfId="42370"/>
    <cellStyle name="Input 4 3 2 3 3 2 3" xfId="9516"/>
    <cellStyle name="Input 4 3 2 3 3 2 3 2" xfId="30870"/>
    <cellStyle name="Input 4 3 2 3 3 2 4" xfId="17176"/>
    <cellStyle name="Input 4 3 2 3 3 2 4 2" xfId="38530"/>
    <cellStyle name="Input 4 3 2 3 3 2 5" xfId="25426"/>
    <cellStyle name="Input 4 3 2 3 3 3" xfId="2754"/>
    <cellStyle name="Input 4 3 2 3 3 3 2" xfId="6596"/>
    <cellStyle name="Input 4 3 2 3 3 3 2 2" xfId="14296"/>
    <cellStyle name="Input 4 3 2 3 3 3 2 2 2" xfId="35650"/>
    <cellStyle name="Input 4 3 2 3 3 3 2 3" xfId="21956"/>
    <cellStyle name="Input 4 3 2 3 3 3 2 3 2" xfId="43310"/>
    <cellStyle name="Input 4 3 2 3 3 3 3" xfId="10456"/>
    <cellStyle name="Input 4 3 2 3 3 3 3 2" xfId="31810"/>
    <cellStyle name="Input 4 3 2 3 3 3 4" xfId="18116"/>
    <cellStyle name="Input 4 3 2 3 3 3 4 2" xfId="39470"/>
    <cellStyle name="Input 4 3 2 3 3 3 5" xfId="26366"/>
    <cellStyle name="Input 4 3 2 3 3 4" xfId="3694"/>
    <cellStyle name="Input 4 3 2 3 3 4 2" xfId="7536"/>
    <cellStyle name="Input 4 3 2 3 3 4 2 2" xfId="15236"/>
    <cellStyle name="Input 4 3 2 3 3 4 2 2 2" xfId="36590"/>
    <cellStyle name="Input 4 3 2 3 3 4 2 3" xfId="22896"/>
    <cellStyle name="Input 4 3 2 3 3 4 2 3 2" xfId="44250"/>
    <cellStyle name="Input 4 3 2 3 3 4 3" xfId="11396"/>
    <cellStyle name="Input 4 3 2 3 3 4 3 2" xfId="32750"/>
    <cellStyle name="Input 4 3 2 3 3 4 4" xfId="19056"/>
    <cellStyle name="Input 4 3 2 3 3 4 4 2" xfId="40410"/>
    <cellStyle name="Input 4 3 2 3 3 4 5" xfId="27306"/>
    <cellStyle name="Input 4 3 2 3 3 5" xfId="4656"/>
    <cellStyle name="Input 4 3 2 3 3 5 2" xfId="12356"/>
    <cellStyle name="Input 4 3 2 3 3 5 2 2" xfId="33710"/>
    <cellStyle name="Input 4 3 2 3 3 5 3" xfId="20016"/>
    <cellStyle name="Input 4 3 2 3 3 5 3 2" xfId="41370"/>
    <cellStyle name="Input 4 3 2 3 3 6" xfId="8516"/>
    <cellStyle name="Input 4 3 2 3 3 6 2" xfId="29870"/>
    <cellStyle name="Input 4 3 2 3 3 7" xfId="16176"/>
    <cellStyle name="Input 4 3 2 3 3 7 2" xfId="37530"/>
    <cellStyle name="Input 4 3 2 3 3 8" xfId="24426"/>
    <cellStyle name="Input 4 3 2 3 4" xfId="1114"/>
    <cellStyle name="Input 4 3 2 3 4 2" xfId="2114"/>
    <cellStyle name="Input 4 3 2 3 4 2 2" xfId="5956"/>
    <cellStyle name="Input 4 3 2 3 4 2 2 2" xfId="13656"/>
    <cellStyle name="Input 4 3 2 3 4 2 2 2 2" xfId="35010"/>
    <cellStyle name="Input 4 3 2 3 4 2 2 3" xfId="21316"/>
    <cellStyle name="Input 4 3 2 3 4 2 2 3 2" xfId="42670"/>
    <cellStyle name="Input 4 3 2 3 4 2 3" xfId="9816"/>
    <cellStyle name="Input 4 3 2 3 4 2 3 2" xfId="31170"/>
    <cellStyle name="Input 4 3 2 3 4 2 4" xfId="17476"/>
    <cellStyle name="Input 4 3 2 3 4 2 4 2" xfId="38830"/>
    <cellStyle name="Input 4 3 2 3 4 2 5" xfId="25726"/>
    <cellStyle name="Input 4 3 2 3 4 3" xfId="3054"/>
    <cellStyle name="Input 4 3 2 3 4 3 2" xfId="6896"/>
    <cellStyle name="Input 4 3 2 3 4 3 2 2" xfId="14596"/>
    <cellStyle name="Input 4 3 2 3 4 3 2 2 2" xfId="35950"/>
    <cellStyle name="Input 4 3 2 3 4 3 2 3" xfId="22256"/>
    <cellStyle name="Input 4 3 2 3 4 3 2 3 2" xfId="43610"/>
    <cellStyle name="Input 4 3 2 3 4 3 3" xfId="10756"/>
    <cellStyle name="Input 4 3 2 3 4 3 3 2" xfId="32110"/>
    <cellStyle name="Input 4 3 2 3 4 3 4" xfId="18416"/>
    <cellStyle name="Input 4 3 2 3 4 3 4 2" xfId="39770"/>
    <cellStyle name="Input 4 3 2 3 4 3 5" xfId="26666"/>
    <cellStyle name="Input 4 3 2 3 4 4" xfId="3994"/>
    <cellStyle name="Input 4 3 2 3 4 4 2" xfId="7836"/>
    <cellStyle name="Input 4 3 2 3 4 4 2 2" xfId="15536"/>
    <cellStyle name="Input 4 3 2 3 4 4 2 2 2" xfId="36890"/>
    <cellStyle name="Input 4 3 2 3 4 4 2 3" xfId="23196"/>
    <cellStyle name="Input 4 3 2 3 4 4 2 3 2" xfId="44550"/>
    <cellStyle name="Input 4 3 2 3 4 4 3" xfId="11696"/>
    <cellStyle name="Input 4 3 2 3 4 4 3 2" xfId="33050"/>
    <cellStyle name="Input 4 3 2 3 4 4 4" xfId="19356"/>
    <cellStyle name="Input 4 3 2 3 4 4 4 2" xfId="40710"/>
    <cellStyle name="Input 4 3 2 3 4 4 5" xfId="27606"/>
    <cellStyle name="Input 4 3 2 3 4 5" xfId="4956"/>
    <cellStyle name="Input 4 3 2 3 4 5 2" xfId="12656"/>
    <cellStyle name="Input 4 3 2 3 4 5 2 2" xfId="34010"/>
    <cellStyle name="Input 4 3 2 3 4 5 3" xfId="20316"/>
    <cellStyle name="Input 4 3 2 3 4 5 3 2" xfId="41670"/>
    <cellStyle name="Input 4 3 2 3 4 6" xfId="8816"/>
    <cellStyle name="Input 4 3 2 3 4 6 2" xfId="30170"/>
    <cellStyle name="Input 4 3 2 3 4 7" xfId="16476"/>
    <cellStyle name="Input 4 3 2 3 4 7 2" xfId="37830"/>
    <cellStyle name="Input 4 3 2 3 4 8" xfId="24726"/>
    <cellStyle name="Input 4 3 2 3 5" xfId="1474"/>
    <cellStyle name="Input 4 3 2 3 5 2" xfId="5316"/>
    <cellStyle name="Input 4 3 2 3 5 2 2" xfId="13016"/>
    <cellStyle name="Input 4 3 2 3 5 2 2 2" xfId="34370"/>
    <cellStyle name="Input 4 3 2 3 5 2 3" xfId="20676"/>
    <cellStyle name="Input 4 3 2 3 5 2 3 2" xfId="42030"/>
    <cellStyle name="Input 4 3 2 3 5 3" xfId="9176"/>
    <cellStyle name="Input 4 3 2 3 5 3 2" xfId="30530"/>
    <cellStyle name="Input 4 3 2 3 5 4" xfId="16836"/>
    <cellStyle name="Input 4 3 2 3 5 4 2" xfId="38190"/>
    <cellStyle name="Input 4 3 2 3 5 5" xfId="25086"/>
    <cellStyle name="Input 4 3 2 3 6" xfId="2414"/>
    <cellStyle name="Input 4 3 2 3 6 2" xfId="6256"/>
    <cellStyle name="Input 4 3 2 3 6 2 2" xfId="13956"/>
    <cellStyle name="Input 4 3 2 3 6 2 2 2" xfId="35310"/>
    <cellStyle name="Input 4 3 2 3 6 2 3" xfId="21616"/>
    <cellStyle name="Input 4 3 2 3 6 2 3 2" xfId="42970"/>
    <cellStyle name="Input 4 3 2 3 6 3" xfId="10116"/>
    <cellStyle name="Input 4 3 2 3 6 3 2" xfId="31470"/>
    <cellStyle name="Input 4 3 2 3 6 4" xfId="17776"/>
    <cellStyle name="Input 4 3 2 3 6 4 2" xfId="39130"/>
    <cellStyle name="Input 4 3 2 3 6 5" xfId="26026"/>
    <cellStyle name="Input 4 3 2 3 7" xfId="3354"/>
    <cellStyle name="Input 4 3 2 3 7 2" xfId="7196"/>
    <cellStyle name="Input 4 3 2 3 7 2 2" xfId="14896"/>
    <cellStyle name="Input 4 3 2 3 7 2 2 2" xfId="36250"/>
    <cellStyle name="Input 4 3 2 3 7 2 3" xfId="22556"/>
    <cellStyle name="Input 4 3 2 3 7 2 3 2" xfId="43910"/>
    <cellStyle name="Input 4 3 2 3 7 3" xfId="11056"/>
    <cellStyle name="Input 4 3 2 3 7 3 2" xfId="32410"/>
    <cellStyle name="Input 4 3 2 3 7 4" xfId="18716"/>
    <cellStyle name="Input 4 3 2 3 7 4 2" xfId="40070"/>
    <cellStyle name="Input 4 3 2 3 7 5" xfId="26966"/>
    <cellStyle name="Input 4 3 2 3 8" xfId="4316"/>
    <cellStyle name="Input 4 3 2 3 8 2" xfId="12016"/>
    <cellStyle name="Input 4 3 2 3 8 2 2" xfId="33370"/>
    <cellStyle name="Input 4 3 2 3 8 3" xfId="19676"/>
    <cellStyle name="Input 4 3 2 3 8 3 2" xfId="41030"/>
    <cellStyle name="Input 4 3 2 3 9" xfId="8176"/>
    <cellStyle name="Input 4 3 2 3 9 2" xfId="29530"/>
    <cellStyle name="Input 4 3 2 4" xfId="548"/>
    <cellStyle name="Input 4 3 2 4 10" xfId="24166"/>
    <cellStyle name="Input 4 3 2 4 2" xfId="894"/>
    <cellStyle name="Input 4 3 2 4 2 2" xfId="1894"/>
    <cellStyle name="Input 4 3 2 4 2 2 2" xfId="5736"/>
    <cellStyle name="Input 4 3 2 4 2 2 2 2" xfId="13436"/>
    <cellStyle name="Input 4 3 2 4 2 2 2 2 2" xfId="34790"/>
    <cellStyle name="Input 4 3 2 4 2 2 2 3" xfId="21096"/>
    <cellStyle name="Input 4 3 2 4 2 2 2 3 2" xfId="42450"/>
    <cellStyle name="Input 4 3 2 4 2 2 3" xfId="9596"/>
    <cellStyle name="Input 4 3 2 4 2 2 3 2" xfId="30950"/>
    <cellStyle name="Input 4 3 2 4 2 2 4" xfId="17256"/>
    <cellStyle name="Input 4 3 2 4 2 2 4 2" xfId="38610"/>
    <cellStyle name="Input 4 3 2 4 2 2 5" xfId="25506"/>
    <cellStyle name="Input 4 3 2 4 2 3" xfId="2834"/>
    <cellStyle name="Input 4 3 2 4 2 3 2" xfId="6676"/>
    <cellStyle name="Input 4 3 2 4 2 3 2 2" xfId="14376"/>
    <cellStyle name="Input 4 3 2 4 2 3 2 2 2" xfId="35730"/>
    <cellStyle name="Input 4 3 2 4 2 3 2 3" xfId="22036"/>
    <cellStyle name="Input 4 3 2 4 2 3 2 3 2" xfId="43390"/>
    <cellStyle name="Input 4 3 2 4 2 3 3" xfId="10536"/>
    <cellStyle name="Input 4 3 2 4 2 3 3 2" xfId="31890"/>
    <cellStyle name="Input 4 3 2 4 2 3 4" xfId="18196"/>
    <cellStyle name="Input 4 3 2 4 2 3 4 2" xfId="39550"/>
    <cellStyle name="Input 4 3 2 4 2 3 5" xfId="26446"/>
    <cellStyle name="Input 4 3 2 4 2 4" xfId="3774"/>
    <cellStyle name="Input 4 3 2 4 2 4 2" xfId="7616"/>
    <cellStyle name="Input 4 3 2 4 2 4 2 2" xfId="15316"/>
    <cellStyle name="Input 4 3 2 4 2 4 2 2 2" xfId="36670"/>
    <cellStyle name="Input 4 3 2 4 2 4 2 3" xfId="22976"/>
    <cellStyle name="Input 4 3 2 4 2 4 2 3 2" xfId="44330"/>
    <cellStyle name="Input 4 3 2 4 2 4 3" xfId="11476"/>
    <cellStyle name="Input 4 3 2 4 2 4 3 2" xfId="32830"/>
    <cellStyle name="Input 4 3 2 4 2 4 4" xfId="19136"/>
    <cellStyle name="Input 4 3 2 4 2 4 4 2" xfId="40490"/>
    <cellStyle name="Input 4 3 2 4 2 4 5" xfId="27386"/>
    <cellStyle name="Input 4 3 2 4 2 5" xfId="4736"/>
    <cellStyle name="Input 4 3 2 4 2 5 2" xfId="12436"/>
    <cellStyle name="Input 4 3 2 4 2 5 2 2" xfId="33790"/>
    <cellStyle name="Input 4 3 2 4 2 5 3" xfId="20096"/>
    <cellStyle name="Input 4 3 2 4 2 5 3 2" xfId="41450"/>
    <cellStyle name="Input 4 3 2 4 2 6" xfId="8596"/>
    <cellStyle name="Input 4 3 2 4 2 6 2" xfId="29950"/>
    <cellStyle name="Input 4 3 2 4 2 7" xfId="16256"/>
    <cellStyle name="Input 4 3 2 4 2 7 2" xfId="37610"/>
    <cellStyle name="Input 4 3 2 4 2 8" xfId="24506"/>
    <cellStyle name="Input 4 3 2 4 3" xfId="1194"/>
    <cellStyle name="Input 4 3 2 4 3 2" xfId="2194"/>
    <cellStyle name="Input 4 3 2 4 3 2 2" xfId="6036"/>
    <cellStyle name="Input 4 3 2 4 3 2 2 2" xfId="13736"/>
    <cellStyle name="Input 4 3 2 4 3 2 2 2 2" xfId="35090"/>
    <cellStyle name="Input 4 3 2 4 3 2 2 3" xfId="21396"/>
    <cellStyle name="Input 4 3 2 4 3 2 2 3 2" xfId="42750"/>
    <cellStyle name="Input 4 3 2 4 3 2 3" xfId="9896"/>
    <cellStyle name="Input 4 3 2 4 3 2 3 2" xfId="31250"/>
    <cellStyle name="Input 4 3 2 4 3 2 4" xfId="17556"/>
    <cellStyle name="Input 4 3 2 4 3 2 4 2" xfId="38910"/>
    <cellStyle name="Input 4 3 2 4 3 2 5" xfId="25806"/>
    <cellStyle name="Input 4 3 2 4 3 3" xfId="3134"/>
    <cellStyle name="Input 4 3 2 4 3 3 2" xfId="6976"/>
    <cellStyle name="Input 4 3 2 4 3 3 2 2" xfId="14676"/>
    <cellStyle name="Input 4 3 2 4 3 3 2 2 2" xfId="36030"/>
    <cellStyle name="Input 4 3 2 4 3 3 2 3" xfId="22336"/>
    <cellStyle name="Input 4 3 2 4 3 3 2 3 2" xfId="43690"/>
    <cellStyle name="Input 4 3 2 4 3 3 3" xfId="10836"/>
    <cellStyle name="Input 4 3 2 4 3 3 3 2" xfId="32190"/>
    <cellStyle name="Input 4 3 2 4 3 3 4" xfId="18496"/>
    <cellStyle name="Input 4 3 2 4 3 3 4 2" xfId="39850"/>
    <cellStyle name="Input 4 3 2 4 3 3 5" xfId="26746"/>
    <cellStyle name="Input 4 3 2 4 3 4" xfId="4074"/>
    <cellStyle name="Input 4 3 2 4 3 4 2" xfId="7916"/>
    <cellStyle name="Input 4 3 2 4 3 4 2 2" xfId="15616"/>
    <cellStyle name="Input 4 3 2 4 3 4 2 2 2" xfId="36970"/>
    <cellStyle name="Input 4 3 2 4 3 4 2 3" xfId="23276"/>
    <cellStyle name="Input 4 3 2 4 3 4 2 3 2" xfId="44630"/>
    <cellStyle name="Input 4 3 2 4 3 4 3" xfId="11776"/>
    <cellStyle name="Input 4 3 2 4 3 4 3 2" xfId="33130"/>
    <cellStyle name="Input 4 3 2 4 3 4 4" xfId="19436"/>
    <cellStyle name="Input 4 3 2 4 3 4 4 2" xfId="40790"/>
    <cellStyle name="Input 4 3 2 4 3 4 5" xfId="27686"/>
    <cellStyle name="Input 4 3 2 4 3 5" xfId="5036"/>
    <cellStyle name="Input 4 3 2 4 3 5 2" xfId="12736"/>
    <cellStyle name="Input 4 3 2 4 3 5 2 2" xfId="34090"/>
    <cellStyle name="Input 4 3 2 4 3 5 3" xfId="20396"/>
    <cellStyle name="Input 4 3 2 4 3 5 3 2" xfId="41750"/>
    <cellStyle name="Input 4 3 2 4 3 6" xfId="8896"/>
    <cellStyle name="Input 4 3 2 4 3 6 2" xfId="30250"/>
    <cellStyle name="Input 4 3 2 4 3 7" xfId="16556"/>
    <cellStyle name="Input 4 3 2 4 3 7 2" xfId="37910"/>
    <cellStyle name="Input 4 3 2 4 3 8" xfId="24806"/>
    <cellStyle name="Input 4 3 2 4 4" xfId="1554"/>
    <cellStyle name="Input 4 3 2 4 4 2" xfId="5396"/>
    <cellStyle name="Input 4 3 2 4 4 2 2" xfId="13096"/>
    <cellStyle name="Input 4 3 2 4 4 2 2 2" xfId="34450"/>
    <cellStyle name="Input 4 3 2 4 4 2 3" xfId="20756"/>
    <cellStyle name="Input 4 3 2 4 4 2 3 2" xfId="42110"/>
    <cellStyle name="Input 4 3 2 4 4 3" xfId="9256"/>
    <cellStyle name="Input 4 3 2 4 4 3 2" xfId="30610"/>
    <cellStyle name="Input 4 3 2 4 4 4" xfId="16916"/>
    <cellStyle name="Input 4 3 2 4 4 4 2" xfId="38270"/>
    <cellStyle name="Input 4 3 2 4 4 5" xfId="25166"/>
    <cellStyle name="Input 4 3 2 4 5" xfId="2494"/>
    <cellStyle name="Input 4 3 2 4 5 2" xfId="6336"/>
    <cellStyle name="Input 4 3 2 4 5 2 2" xfId="14036"/>
    <cellStyle name="Input 4 3 2 4 5 2 2 2" xfId="35390"/>
    <cellStyle name="Input 4 3 2 4 5 2 3" xfId="21696"/>
    <cellStyle name="Input 4 3 2 4 5 2 3 2" xfId="43050"/>
    <cellStyle name="Input 4 3 2 4 5 3" xfId="10196"/>
    <cellStyle name="Input 4 3 2 4 5 3 2" xfId="31550"/>
    <cellStyle name="Input 4 3 2 4 5 4" xfId="17856"/>
    <cellStyle name="Input 4 3 2 4 5 4 2" xfId="39210"/>
    <cellStyle name="Input 4 3 2 4 5 5" xfId="26106"/>
    <cellStyle name="Input 4 3 2 4 6" xfId="3434"/>
    <cellStyle name="Input 4 3 2 4 6 2" xfId="7276"/>
    <cellStyle name="Input 4 3 2 4 6 2 2" xfId="14976"/>
    <cellStyle name="Input 4 3 2 4 6 2 2 2" xfId="36330"/>
    <cellStyle name="Input 4 3 2 4 6 2 3" xfId="22636"/>
    <cellStyle name="Input 4 3 2 4 6 2 3 2" xfId="43990"/>
    <cellStyle name="Input 4 3 2 4 6 3" xfId="11136"/>
    <cellStyle name="Input 4 3 2 4 6 3 2" xfId="32490"/>
    <cellStyle name="Input 4 3 2 4 6 4" xfId="18796"/>
    <cellStyle name="Input 4 3 2 4 6 4 2" xfId="40150"/>
    <cellStyle name="Input 4 3 2 4 6 5" xfId="27046"/>
    <cellStyle name="Input 4 3 2 4 7" xfId="4396"/>
    <cellStyle name="Input 4 3 2 4 7 2" xfId="12096"/>
    <cellStyle name="Input 4 3 2 4 7 2 2" xfId="33450"/>
    <cellStyle name="Input 4 3 2 4 7 3" xfId="19756"/>
    <cellStyle name="Input 4 3 2 4 7 3 2" xfId="41110"/>
    <cellStyle name="Input 4 3 2 4 8" xfId="8256"/>
    <cellStyle name="Input 4 3 2 4 8 2" xfId="29610"/>
    <cellStyle name="Input 4 3 2 4 9" xfId="15916"/>
    <cellStyle name="Input 4 3 2 4 9 2" xfId="37270"/>
    <cellStyle name="Input 4 3 2 5" xfId="734"/>
    <cellStyle name="Input 4 3 2 5 2" xfId="1734"/>
    <cellStyle name="Input 4 3 2 5 2 2" xfId="5576"/>
    <cellStyle name="Input 4 3 2 5 2 2 2" xfId="13276"/>
    <cellStyle name="Input 4 3 2 5 2 2 2 2" xfId="34630"/>
    <cellStyle name="Input 4 3 2 5 2 2 3" xfId="20936"/>
    <cellStyle name="Input 4 3 2 5 2 2 3 2" xfId="42290"/>
    <cellStyle name="Input 4 3 2 5 2 3" xfId="9436"/>
    <cellStyle name="Input 4 3 2 5 2 3 2" xfId="30790"/>
    <cellStyle name="Input 4 3 2 5 2 4" xfId="17096"/>
    <cellStyle name="Input 4 3 2 5 2 4 2" xfId="38450"/>
    <cellStyle name="Input 4 3 2 5 2 5" xfId="25346"/>
    <cellStyle name="Input 4 3 2 5 3" xfId="2674"/>
    <cellStyle name="Input 4 3 2 5 3 2" xfId="6516"/>
    <cellStyle name="Input 4 3 2 5 3 2 2" xfId="14216"/>
    <cellStyle name="Input 4 3 2 5 3 2 2 2" xfId="35570"/>
    <cellStyle name="Input 4 3 2 5 3 2 3" xfId="21876"/>
    <cellStyle name="Input 4 3 2 5 3 2 3 2" xfId="43230"/>
    <cellStyle name="Input 4 3 2 5 3 3" xfId="10376"/>
    <cellStyle name="Input 4 3 2 5 3 3 2" xfId="31730"/>
    <cellStyle name="Input 4 3 2 5 3 4" xfId="18036"/>
    <cellStyle name="Input 4 3 2 5 3 4 2" xfId="39390"/>
    <cellStyle name="Input 4 3 2 5 3 5" xfId="26286"/>
    <cellStyle name="Input 4 3 2 5 4" xfId="3614"/>
    <cellStyle name="Input 4 3 2 5 4 2" xfId="7456"/>
    <cellStyle name="Input 4 3 2 5 4 2 2" xfId="15156"/>
    <cellStyle name="Input 4 3 2 5 4 2 2 2" xfId="36510"/>
    <cellStyle name="Input 4 3 2 5 4 2 3" xfId="22816"/>
    <cellStyle name="Input 4 3 2 5 4 2 3 2" xfId="44170"/>
    <cellStyle name="Input 4 3 2 5 4 3" xfId="11316"/>
    <cellStyle name="Input 4 3 2 5 4 3 2" xfId="32670"/>
    <cellStyle name="Input 4 3 2 5 4 4" xfId="18976"/>
    <cellStyle name="Input 4 3 2 5 4 4 2" xfId="40330"/>
    <cellStyle name="Input 4 3 2 5 4 5" xfId="27226"/>
    <cellStyle name="Input 4 3 2 5 5" xfId="4576"/>
    <cellStyle name="Input 4 3 2 5 5 2" xfId="12276"/>
    <cellStyle name="Input 4 3 2 5 5 2 2" xfId="33630"/>
    <cellStyle name="Input 4 3 2 5 5 3" xfId="19936"/>
    <cellStyle name="Input 4 3 2 5 5 3 2" xfId="41290"/>
    <cellStyle name="Input 4 3 2 5 6" xfId="8436"/>
    <cellStyle name="Input 4 3 2 5 6 2" xfId="29790"/>
    <cellStyle name="Input 4 3 2 5 7" xfId="16096"/>
    <cellStyle name="Input 4 3 2 5 7 2" xfId="37450"/>
    <cellStyle name="Input 4 3 2 5 8" xfId="24346"/>
    <cellStyle name="Input 4 3 2 6" xfId="1034"/>
    <cellStyle name="Input 4 3 2 6 2" xfId="2034"/>
    <cellStyle name="Input 4 3 2 6 2 2" xfId="5876"/>
    <cellStyle name="Input 4 3 2 6 2 2 2" xfId="13576"/>
    <cellStyle name="Input 4 3 2 6 2 2 2 2" xfId="34930"/>
    <cellStyle name="Input 4 3 2 6 2 2 3" xfId="21236"/>
    <cellStyle name="Input 4 3 2 6 2 2 3 2" xfId="42590"/>
    <cellStyle name="Input 4 3 2 6 2 3" xfId="9736"/>
    <cellStyle name="Input 4 3 2 6 2 3 2" xfId="31090"/>
    <cellStyle name="Input 4 3 2 6 2 4" xfId="17396"/>
    <cellStyle name="Input 4 3 2 6 2 4 2" xfId="38750"/>
    <cellStyle name="Input 4 3 2 6 2 5" xfId="25646"/>
    <cellStyle name="Input 4 3 2 6 3" xfId="2974"/>
    <cellStyle name="Input 4 3 2 6 3 2" xfId="6816"/>
    <cellStyle name="Input 4 3 2 6 3 2 2" xfId="14516"/>
    <cellStyle name="Input 4 3 2 6 3 2 2 2" xfId="35870"/>
    <cellStyle name="Input 4 3 2 6 3 2 3" xfId="22176"/>
    <cellStyle name="Input 4 3 2 6 3 2 3 2" xfId="43530"/>
    <cellStyle name="Input 4 3 2 6 3 3" xfId="10676"/>
    <cellStyle name="Input 4 3 2 6 3 3 2" xfId="32030"/>
    <cellStyle name="Input 4 3 2 6 3 4" xfId="18336"/>
    <cellStyle name="Input 4 3 2 6 3 4 2" xfId="39690"/>
    <cellStyle name="Input 4 3 2 6 3 5" xfId="26586"/>
    <cellStyle name="Input 4 3 2 6 4" xfId="3914"/>
    <cellStyle name="Input 4 3 2 6 4 2" xfId="7756"/>
    <cellStyle name="Input 4 3 2 6 4 2 2" xfId="15456"/>
    <cellStyle name="Input 4 3 2 6 4 2 2 2" xfId="36810"/>
    <cellStyle name="Input 4 3 2 6 4 2 3" xfId="23116"/>
    <cellStyle name="Input 4 3 2 6 4 2 3 2" xfId="44470"/>
    <cellStyle name="Input 4 3 2 6 4 3" xfId="11616"/>
    <cellStyle name="Input 4 3 2 6 4 3 2" xfId="32970"/>
    <cellStyle name="Input 4 3 2 6 4 4" xfId="19276"/>
    <cellStyle name="Input 4 3 2 6 4 4 2" xfId="40630"/>
    <cellStyle name="Input 4 3 2 6 4 5" xfId="27526"/>
    <cellStyle name="Input 4 3 2 6 5" xfId="4876"/>
    <cellStyle name="Input 4 3 2 6 5 2" xfId="12576"/>
    <cellStyle name="Input 4 3 2 6 5 2 2" xfId="33930"/>
    <cellStyle name="Input 4 3 2 6 5 3" xfId="20236"/>
    <cellStyle name="Input 4 3 2 6 5 3 2" xfId="41590"/>
    <cellStyle name="Input 4 3 2 6 6" xfId="8736"/>
    <cellStyle name="Input 4 3 2 6 6 2" xfId="30090"/>
    <cellStyle name="Input 4 3 2 6 7" xfId="16396"/>
    <cellStyle name="Input 4 3 2 6 7 2" xfId="37750"/>
    <cellStyle name="Input 4 3 2 6 8" xfId="24646"/>
    <cellStyle name="Input 4 3 2 7" xfId="1393"/>
    <cellStyle name="Input 4 3 2 7 2" xfId="5235"/>
    <cellStyle name="Input 4 3 2 7 2 2" xfId="12935"/>
    <cellStyle name="Input 4 3 2 7 2 2 2" xfId="34289"/>
    <cellStyle name="Input 4 3 2 7 2 3" xfId="20595"/>
    <cellStyle name="Input 4 3 2 7 2 3 2" xfId="41949"/>
    <cellStyle name="Input 4 3 2 7 3" xfId="9095"/>
    <cellStyle name="Input 4 3 2 7 3 2" xfId="30449"/>
    <cellStyle name="Input 4 3 2 7 4" xfId="16755"/>
    <cellStyle name="Input 4 3 2 7 4 2" xfId="38109"/>
    <cellStyle name="Input 4 3 2 7 5" xfId="25005"/>
    <cellStyle name="Input 4 3 2 8" xfId="2334"/>
    <cellStyle name="Input 4 3 2 8 2" xfId="6176"/>
    <cellStyle name="Input 4 3 2 8 2 2" xfId="13876"/>
    <cellStyle name="Input 4 3 2 8 2 2 2" xfId="35230"/>
    <cellStyle name="Input 4 3 2 8 2 3" xfId="21536"/>
    <cellStyle name="Input 4 3 2 8 2 3 2" xfId="42890"/>
    <cellStyle name="Input 4 3 2 8 3" xfId="10036"/>
    <cellStyle name="Input 4 3 2 8 3 2" xfId="31390"/>
    <cellStyle name="Input 4 3 2 8 4" xfId="17696"/>
    <cellStyle name="Input 4 3 2 8 4 2" xfId="39050"/>
    <cellStyle name="Input 4 3 2 8 5" xfId="25946"/>
    <cellStyle name="Input 4 3 2 9" xfId="3274"/>
    <cellStyle name="Input 4 3 2 9 2" xfId="7116"/>
    <cellStyle name="Input 4 3 2 9 2 2" xfId="14816"/>
    <cellStyle name="Input 4 3 2 9 2 2 2" xfId="36170"/>
    <cellStyle name="Input 4 3 2 9 2 3" xfId="22476"/>
    <cellStyle name="Input 4 3 2 9 2 3 2" xfId="43830"/>
    <cellStyle name="Input 4 3 2 9 3" xfId="10976"/>
    <cellStyle name="Input 4 3 2 9 3 2" xfId="32330"/>
    <cellStyle name="Input 4 3 2 9 4" xfId="18636"/>
    <cellStyle name="Input 4 3 2 9 4 2" xfId="39990"/>
    <cellStyle name="Input 4 3 2 9 5" xfId="26886"/>
    <cellStyle name="Input 4 3 3" xfId="400"/>
    <cellStyle name="Input 4 3 3 10" xfId="8116"/>
    <cellStyle name="Input 4 3 3 10 2" xfId="29470"/>
    <cellStyle name="Input 4 3 3 11" xfId="15776"/>
    <cellStyle name="Input 4 3 3 11 2" xfId="37130"/>
    <cellStyle name="Input 4 3 3 12" xfId="24026"/>
    <cellStyle name="Input 4 3 3 2" xfId="484"/>
    <cellStyle name="Input 4 3 3 2 10" xfId="15856"/>
    <cellStyle name="Input 4 3 3 2 10 2" xfId="37210"/>
    <cellStyle name="Input 4 3 3 2 11" xfId="24106"/>
    <cellStyle name="Input 4 3 3 2 2" xfId="652"/>
    <cellStyle name="Input 4 3 3 2 2 10" xfId="24266"/>
    <cellStyle name="Input 4 3 3 2 2 2" xfId="994"/>
    <cellStyle name="Input 4 3 3 2 2 2 2" xfId="1994"/>
    <cellStyle name="Input 4 3 3 2 2 2 2 2" xfId="5836"/>
    <cellStyle name="Input 4 3 3 2 2 2 2 2 2" xfId="13536"/>
    <cellStyle name="Input 4 3 3 2 2 2 2 2 2 2" xfId="34890"/>
    <cellStyle name="Input 4 3 3 2 2 2 2 2 3" xfId="21196"/>
    <cellStyle name="Input 4 3 3 2 2 2 2 2 3 2" xfId="42550"/>
    <cellStyle name="Input 4 3 3 2 2 2 2 3" xfId="9696"/>
    <cellStyle name="Input 4 3 3 2 2 2 2 3 2" xfId="31050"/>
    <cellStyle name="Input 4 3 3 2 2 2 2 4" xfId="17356"/>
    <cellStyle name="Input 4 3 3 2 2 2 2 4 2" xfId="38710"/>
    <cellStyle name="Input 4 3 3 2 2 2 2 5" xfId="25606"/>
    <cellStyle name="Input 4 3 3 2 2 2 3" xfId="2934"/>
    <cellStyle name="Input 4 3 3 2 2 2 3 2" xfId="6776"/>
    <cellStyle name="Input 4 3 3 2 2 2 3 2 2" xfId="14476"/>
    <cellStyle name="Input 4 3 3 2 2 2 3 2 2 2" xfId="35830"/>
    <cellStyle name="Input 4 3 3 2 2 2 3 2 3" xfId="22136"/>
    <cellStyle name="Input 4 3 3 2 2 2 3 2 3 2" xfId="43490"/>
    <cellStyle name="Input 4 3 3 2 2 2 3 3" xfId="10636"/>
    <cellStyle name="Input 4 3 3 2 2 2 3 3 2" xfId="31990"/>
    <cellStyle name="Input 4 3 3 2 2 2 3 4" xfId="18296"/>
    <cellStyle name="Input 4 3 3 2 2 2 3 4 2" xfId="39650"/>
    <cellStyle name="Input 4 3 3 2 2 2 3 5" xfId="26546"/>
    <cellStyle name="Input 4 3 3 2 2 2 4" xfId="3874"/>
    <cellStyle name="Input 4 3 3 2 2 2 4 2" xfId="7716"/>
    <cellStyle name="Input 4 3 3 2 2 2 4 2 2" xfId="15416"/>
    <cellStyle name="Input 4 3 3 2 2 2 4 2 2 2" xfId="36770"/>
    <cellStyle name="Input 4 3 3 2 2 2 4 2 3" xfId="23076"/>
    <cellStyle name="Input 4 3 3 2 2 2 4 2 3 2" xfId="44430"/>
    <cellStyle name="Input 4 3 3 2 2 2 4 3" xfId="11576"/>
    <cellStyle name="Input 4 3 3 2 2 2 4 3 2" xfId="32930"/>
    <cellStyle name="Input 4 3 3 2 2 2 4 4" xfId="19236"/>
    <cellStyle name="Input 4 3 3 2 2 2 4 4 2" xfId="40590"/>
    <cellStyle name="Input 4 3 3 2 2 2 4 5" xfId="27486"/>
    <cellStyle name="Input 4 3 3 2 2 2 5" xfId="4836"/>
    <cellStyle name="Input 4 3 3 2 2 2 5 2" xfId="12536"/>
    <cellStyle name="Input 4 3 3 2 2 2 5 2 2" xfId="33890"/>
    <cellStyle name="Input 4 3 3 2 2 2 5 3" xfId="20196"/>
    <cellStyle name="Input 4 3 3 2 2 2 5 3 2" xfId="41550"/>
    <cellStyle name="Input 4 3 3 2 2 2 6" xfId="8696"/>
    <cellStyle name="Input 4 3 3 2 2 2 6 2" xfId="30050"/>
    <cellStyle name="Input 4 3 3 2 2 2 7" xfId="16356"/>
    <cellStyle name="Input 4 3 3 2 2 2 7 2" xfId="37710"/>
    <cellStyle name="Input 4 3 3 2 2 2 8" xfId="24606"/>
    <cellStyle name="Input 4 3 3 2 2 3" xfId="1294"/>
    <cellStyle name="Input 4 3 3 2 2 3 2" xfId="2294"/>
    <cellStyle name="Input 4 3 3 2 2 3 2 2" xfId="6136"/>
    <cellStyle name="Input 4 3 3 2 2 3 2 2 2" xfId="13836"/>
    <cellStyle name="Input 4 3 3 2 2 3 2 2 2 2" xfId="35190"/>
    <cellStyle name="Input 4 3 3 2 2 3 2 2 3" xfId="21496"/>
    <cellStyle name="Input 4 3 3 2 2 3 2 2 3 2" xfId="42850"/>
    <cellStyle name="Input 4 3 3 2 2 3 2 3" xfId="9996"/>
    <cellStyle name="Input 4 3 3 2 2 3 2 3 2" xfId="31350"/>
    <cellStyle name="Input 4 3 3 2 2 3 2 4" xfId="17656"/>
    <cellStyle name="Input 4 3 3 2 2 3 2 4 2" xfId="39010"/>
    <cellStyle name="Input 4 3 3 2 2 3 2 5" xfId="25906"/>
    <cellStyle name="Input 4 3 3 2 2 3 3" xfId="3234"/>
    <cellStyle name="Input 4 3 3 2 2 3 3 2" xfId="7076"/>
    <cellStyle name="Input 4 3 3 2 2 3 3 2 2" xfId="14776"/>
    <cellStyle name="Input 4 3 3 2 2 3 3 2 2 2" xfId="36130"/>
    <cellStyle name="Input 4 3 3 2 2 3 3 2 3" xfId="22436"/>
    <cellStyle name="Input 4 3 3 2 2 3 3 2 3 2" xfId="43790"/>
    <cellStyle name="Input 4 3 3 2 2 3 3 3" xfId="10936"/>
    <cellStyle name="Input 4 3 3 2 2 3 3 3 2" xfId="32290"/>
    <cellStyle name="Input 4 3 3 2 2 3 3 4" xfId="18596"/>
    <cellStyle name="Input 4 3 3 2 2 3 3 4 2" xfId="39950"/>
    <cellStyle name="Input 4 3 3 2 2 3 3 5" xfId="26846"/>
    <cellStyle name="Input 4 3 3 2 2 3 4" xfId="4174"/>
    <cellStyle name="Input 4 3 3 2 2 3 4 2" xfId="8016"/>
    <cellStyle name="Input 4 3 3 2 2 3 4 2 2" xfId="15716"/>
    <cellStyle name="Input 4 3 3 2 2 3 4 2 2 2" xfId="37070"/>
    <cellStyle name="Input 4 3 3 2 2 3 4 2 3" xfId="23376"/>
    <cellStyle name="Input 4 3 3 2 2 3 4 2 3 2" xfId="44730"/>
    <cellStyle name="Input 4 3 3 2 2 3 4 3" xfId="11876"/>
    <cellStyle name="Input 4 3 3 2 2 3 4 3 2" xfId="33230"/>
    <cellStyle name="Input 4 3 3 2 2 3 4 4" xfId="19536"/>
    <cellStyle name="Input 4 3 3 2 2 3 4 4 2" xfId="40890"/>
    <cellStyle name="Input 4 3 3 2 2 3 4 5" xfId="27786"/>
    <cellStyle name="Input 4 3 3 2 2 3 5" xfId="5136"/>
    <cellStyle name="Input 4 3 3 2 2 3 5 2" xfId="12836"/>
    <cellStyle name="Input 4 3 3 2 2 3 5 2 2" xfId="34190"/>
    <cellStyle name="Input 4 3 3 2 2 3 5 3" xfId="20496"/>
    <cellStyle name="Input 4 3 3 2 2 3 5 3 2" xfId="41850"/>
    <cellStyle name="Input 4 3 3 2 2 3 6" xfId="8996"/>
    <cellStyle name="Input 4 3 3 2 2 3 6 2" xfId="30350"/>
    <cellStyle name="Input 4 3 3 2 2 3 7" xfId="16656"/>
    <cellStyle name="Input 4 3 3 2 2 3 7 2" xfId="38010"/>
    <cellStyle name="Input 4 3 3 2 2 3 8" xfId="24906"/>
    <cellStyle name="Input 4 3 3 2 2 4" xfId="1654"/>
    <cellStyle name="Input 4 3 3 2 2 4 2" xfId="5496"/>
    <cellStyle name="Input 4 3 3 2 2 4 2 2" xfId="13196"/>
    <cellStyle name="Input 4 3 3 2 2 4 2 2 2" xfId="34550"/>
    <cellStyle name="Input 4 3 3 2 2 4 2 3" xfId="20856"/>
    <cellStyle name="Input 4 3 3 2 2 4 2 3 2" xfId="42210"/>
    <cellStyle name="Input 4 3 3 2 2 4 3" xfId="9356"/>
    <cellStyle name="Input 4 3 3 2 2 4 3 2" xfId="30710"/>
    <cellStyle name="Input 4 3 3 2 2 4 4" xfId="17016"/>
    <cellStyle name="Input 4 3 3 2 2 4 4 2" xfId="38370"/>
    <cellStyle name="Input 4 3 3 2 2 4 5" xfId="25266"/>
    <cellStyle name="Input 4 3 3 2 2 5" xfId="2594"/>
    <cellStyle name="Input 4 3 3 2 2 5 2" xfId="6436"/>
    <cellStyle name="Input 4 3 3 2 2 5 2 2" xfId="14136"/>
    <cellStyle name="Input 4 3 3 2 2 5 2 2 2" xfId="35490"/>
    <cellStyle name="Input 4 3 3 2 2 5 2 3" xfId="21796"/>
    <cellStyle name="Input 4 3 3 2 2 5 2 3 2" xfId="43150"/>
    <cellStyle name="Input 4 3 3 2 2 5 3" xfId="10296"/>
    <cellStyle name="Input 4 3 3 2 2 5 3 2" xfId="31650"/>
    <cellStyle name="Input 4 3 3 2 2 5 4" xfId="17956"/>
    <cellStyle name="Input 4 3 3 2 2 5 4 2" xfId="39310"/>
    <cellStyle name="Input 4 3 3 2 2 5 5" xfId="26206"/>
    <cellStyle name="Input 4 3 3 2 2 6" xfId="3534"/>
    <cellStyle name="Input 4 3 3 2 2 6 2" xfId="7376"/>
    <cellStyle name="Input 4 3 3 2 2 6 2 2" xfId="15076"/>
    <cellStyle name="Input 4 3 3 2 2 6 2 2 2" xfId="36430"/>
    <cellStyle name="Input 4 3 3 2 2 6 2 3" xfId="22736"/>
    <cellStyle name="Input 4 3 3 2 2 6 2 3 2" xfId="44090"/>
    <cellStyle name="Input 4 3 3 2 2 6 3" xfId="11236"/>
    <cellStyle name="Input 4 3 3 2 2 6 3 2" xfId="32590"/>
    <cellStyle name="Input 4 3 3 2 2 6 4" xfId="18896"/>
    <cellStyle name="Input 4 3 3 2 2 6 4 2" xfId="40250"/>
    <cellStyle name="Input 4 3 3 2 2 6 5" xfId="27146"/>
    <cellStyle name="Input 4 3 3 2 2 7" xfId="4496"/>
    <cellStyle name="Input 4 3 3 2 2 7 2" xfId="12196"/>
    <cellStyle name="Input 4 3 3 2 2 7 2 2" xfId="33550"/>
    <cellStyle name="Input 4 3 3 2 2 7 3" xfId="19856"/>
    <cellStyle name="Input 4 3 3 2 2 7 3 2" xfId="41210"/>
    <cellStyle name="Input 4 3 3 2 2 8" xfId="8356"/>
    <cellStyle name="Input 4 3 3 2 2 8 2" xfId="29710"/>
    <cellStyle name="Input 4 3 3 2 2 9" xfId="16016"/>
    <cellStyle name="Input 4 3 3 2 2 9 2" xfId="37370"/>
    <cellStyle name="Input 4 3 3 2 3" xfId="834"/>
    <cellStyle name="Input 4 3 3 2 3 2" xfId="1834"/>
    <cellStyle name="Input 4 3 3 2 3 2 2" xfId="5676"/>
    <cellStyle name="Input 4 3 3 2 3 2 2 2" xfId="13376"/>
    <cellStyle name="Input 4 3 3 2 3 2 2 2 2" xfId="34730"/>
    <cellStyle name="Input 4 3 3 2 3 2 2 3" xfId="21036"/>
    <cellStyle name="Input 4 3 3 2 3 2 2 3 2" xfId="42390"/>
    <cellStyle name="Input 4 3 3 2 3 2 3" xfId="9536"/>
    <cellStyle name="Input 4 3 3 2 3 2 3 2" xfId="30890"/>
    <cellStyle name="Input 4 3 3 2 3 2 4" xfId="17196"/>
    <cellStyle name="Input 4 3 3 2 3 2 4 2" xfId="38550"/>
    <cellStyle name="Input 4 3 3 2 3 2 5" xfId="25446"/>
    <cellStyle name="Input 4 3 3 2 3 3" xfId="2774"/>
    <cellStyle name="Input 4 3 3 2 3 3 2" xfId="6616"/>
    <cellStyle name="Input 4 3 3 2 3 3 2 2" xfId="14316"/>
    <cellStyle name="Input 4 3 3 2 3 3 2 2 2" xfId="35670"/>
    <cellStyle name="Input 4 3 3 2 3 3 2 3" xfId="21976"/>
    <cellStyle name="Input 4 3 3 2 3 3 2 3 2" xfId="43330"/>
    <cellStyle name="Input 4 3 3 2 3 3 3" xfId="10476"/>
    <cellStyle name="Input 4 3 3 2 3 3 3 2" xfId="31830"/>
    <cellStyle name="Input 4 3 3 2 3 3 4" xfId="18136"/>
    <cellStyle name="Input 4 3 3 2 3 3 4 2" xfId="39490"/>
    <cellStyle name="Input 4 3 3 2 3 3 5" xfId="26386"/>
    <cellStyle name="Input 4 3 3 2 3 4" xfId="3714"/>
    <cellStyle name="Input 4 3 3 2 3 4 2" xfId="7556"/>
    <cellStyle name="Input 4 3 3 2 3 4 2 2" xfId="15256"/>
    <cellStyle name="Input 4 3 3 2 3 4 2 2 2" xfId="36610"/>
    <cellStyle name="Input 4 3 3 2 3 4 2 3" xfId="22916"/>
    <cellStyle name="Input 4 3 3 2 3 4 2 3 2" xfId="44270"/>
    <cellStyle name="Input 4 3 3 2 3 4 3" xfId="11416"/>
    <cellStyle name="Input 4 3 3 2 3 4 3 2" xfId="32770"/>
    <cellStyle name="Input 4 3 3 2 3 4 4" xfId="19076"/>
    <cellStyle name="Input 4 3 3 2 3 4 4 2" xfId="40430"/>
    <cellStyle name="Input 4 3 3 2 3 4 5" xfId="27326"/>
    <cellStyle name="Input 4 3 3 2 3 5" xfId="4676"/>
    <cellStyle name="Input 4 3 3 2 3 5 2" xfId="12376"/>
    <cellStyle name="Input 4 3 3 2 3 5 2 2" xfId="33730"/>
    <cellStyle name="Input 4 3 3 2 3 5 3" xfId="20036"/>
    <cellStyle name="Input 4 3 3 2 3 5 3 2" xfId="41390"/>
    <cellStyle name="Input 4 3 3 2 3 6" xfId="8536"/>
    <cellStyle name="Input 4 3 3 2 3 6 2" xfId="29890"/>
    <cellStyle name="Input 4 3 3 2 3 7" xfId="16196"/>
    <cellStyle name="Input 4 3 3 2 3 7 2" xfId="37550"/>
    <cellStyle name="Input 4 3 3 2 3 8" xfId="24446"/>
    <cellStyle name="Input 4 3 3 2 4" xfId="1134"/>
    <cellStyle name="Input 4 3 3 2 4 2" xfId="2134"/>
    <cellStyle name="Input 4 3 3 2 4 2 2" xfId="5976"/>
    <cellStyle name="Input 4 3 3 2 4 2 2 2" xfId="13676"/>
    <cellStyle name="Input 4 3 3 2 4 2 2 2 2" xfId="35030"/>
    <cellStyle name="Input 4 3 3 2 4 2 2 3" xfId="21336"/>
    <cellStyle name="Input 4 3 3 2 4 2 2 3 2" xfId="42690"/>
    <cellStyle name="Input 4 3 3 2 4 2 3" xfId="9836"/>
    <cellStyle name="Input 4 3 3 2 4 2 3 2" xfId="31190"/>
    <cellStyle name="Input 4 3 3 2 4 2 4" xfId="17496"/>
    <cellStyle name="Input 4 3 3 2 4 2 4 2" xfId="38850"/>
    <cellStyle name="Input 4 3 3 2 4 2 5" xfId="25746"/>
    <cellStyle name="Input 4 3 3 2 4 3" xfId="3074"/>
    <cellStyle name="Input 4 3 3 2 4 3 2" xfId="6916"/>
    <cellStyle name="Input 4 3 3 2 4 3 2 2" xfId="14616"/>
    <cellStyle name="Input 4 3 3 2 4 3 2 2 2" xfId="35970"/>
    <cellStyle name="Input 4 3 3 2 4 3 2 3" xfId="22276"/>
    <cellStyle name="Input 4 3 3 2 4 3 2 3 2" xfId="43630"/>
    <cellStyle name="Input 4 3 3 2 4 3 3" xfId="10776"/>
    <cellStyle name="Input 4 3 3 2 4 3 3 2" xfId="32130"/>
    <cellStyle name="Input 4 3 3 2 4 3 4" xfId="18436"/>
    <cellStyle name="Input 4 3 3 2 4 3 4 2" xfId="39790"/>
    <cellStyle name="Input 4 3 3 2 4 3 5" xfId="26686"/>
    <cellStyle name="Input 4 3 3 2 4 4" xfId="4014"/>
    <cellStyle name="Input 4 3 3 2 4 4 2" xfId="7856"/>
    <cellStyle name="Input 4 3 3 2 4 4 2 2" xfId="15556"/>
    <cellStyle name="Input 4 3 3 2 4 4 2 2 2" xfId="36910"/>
    <cellStyle name="Input 4 3 3 2 4 4 2 3" xfId="23216"/>
    <cellStyle name="Input 4 3 3 2 4 4 2 3 2" xfId="44570"/>
    <cellStyle name="Input 4 3 3 2 4 4 3" xfId="11716"/>
    <cellStyle name="Input 4 3 3 2 4 4 3 2" xfId="33070"/>
    <cellStyle name="Input 4 3 3 2 4 4 4" xfId="19376"/>
    <cellStyle name="Input 4 3 3 2 4 4 4 2" xfId="40730"/>
    <cellStyle name="Input 4 3 3 2 4 4 5" xfId="27626"/>
    <cellStyle name="Input 4 3 3 2 4 5" xfId="4976"/>
    <cellStyle name="Input 4 3 3 2 4 5 2" xfId="12676"/>
    <cellStyle name="Input 4 3 3 2 4 5 2 2" xfId="34030"/>
    <cellStyle name="Input 4 3 3 2 4 5 3" xfId="20336"/>
    <cellStyle name="Input 4 3 3 2 4 5 3 2" xfId="41690"/>
    <cellStyle name="Input 4 3 3 2 4 6" xfId="8836"/>
    <cellStyle name="Input 4 3 3 2 4 6 2" xfId="30190"/>
    <cellStyle name="Input 4 3 3 2 4 7" xfId="16496"/>
    <cellStyle name="Input 4 3 3 2 4 7 2" xfId="37850"/>
    <cellStyle name="Input 4 3 3 2 4 8" xfId="24746"/>
    <cellStyle name="Input 4 3 3 2 5" xfId="1494"/>
    <cellStyle name="Input 4 3 3 2 5 2" xfId="5336"/>
    <cellStyle name="Input 4 3 3 2 5 2 2" xfId="13036"/>
    <cellStyle name="Input 4 3 3 2 5 2 2 2" xfId="34390"/>
    <cellStyle name="Input 4 3 3 2 5 2 3" xfId="20696"/>
    <cellStyle name="Input 4 3 3 2 5 2 3 2" xfId="42050"/>
    <cellStyle name="Input 4 3 3 2 5 3" xfId="9196"/>
    <cellStyle name="Input 4 3 3 2 5 3 2" xfId="30550"/>
    <cellStyle name="Input 4 3 3 2 5 4" xfId="16856"/>
    <cellStyle name="Input 4 3 3 2 5 4 2" xfId="38210"/>
    <cellStyle name="Input 4 3 3 2 5 5" xfId="25106"/>
    <cellStyle name="Input 4 3 3 2 6" xfId="2434"/>
    <cellStyle name="Input 4 3 3 2 6 2" xfId="6276"/>
    <cellStyle name="Input 4 3 3 2 6 2 2" xfId="13976"/>
    <cellStyle name="Input 4 3 3 2 6 2 2 2" xfId="35330"/>
    <cellStyle name="Input 4 3 3 2 6 2 3" xfId="21636"/>
    <cellStyle name="Input 4 3 3 2 6 2 3 2" xfId="42990"/>
    <cellStyle name="Input 4 3 3 2 6 3" xfId="10136"/>
    <cellStyle name="Input 4 3 3 2 6 3 2" xfId="31490"/>
    <cellStyle name="Input 4 3 3 2 6 4" xfId="17796"/>
    <cellStyle name="Input 4 3 3 2 6 4 2" xfId="39150"/>
    <cellStyle name="Input 4 3 3 2 6 5" xfId="26046"/>
    <cellStyle name="Input 4 3 3 2 7" xfId="3374"/>
    <cellStyle name="Input 4 3 3 2 7 2" xfId="7216"/>
    <cellStyle name="Input 4 3 3 2 7 2 2" xfId="14916"/>
    <cellStyle name="Input 4 3 3 2 7 2 2 2" xfId="36270"/>
    <cellStyle name="Input 4 3 3 2 7 2 3" xfId="22576"/>
    <cellStyle name="Input 4 3 3 2 7 2 3 2" xfId="43930"/>
    <cellStyle name="Input 4 3 3 2 7 3" xfId="11076"/>
    <cellStyle name="Input 4 3 3 2 7 3 2" xfId="32430"/>
    <cellStyle name="Input 4 3 3 2 7 4" xfId="18736"/>
    <cellStyle name="Input 4 3 3 2 7 4 2" xfId="40090"/>
    <cellStyle name="Input 4 3 3 2 7 5" xfId="26986"/>
    <cellStyle name="Input 4 3 3 2 8" xfId="4336"/>
    <cellStyle name="Input 4 3 3 2 8 2" xfId="12036"/>
    <cellStyle name="Input 4 3 3 2 8 2 2" xfId="33390"/>
    <cellStyle name="Input 4 3 3 2 8 3" xfId="19696"/>
    <cellStyle name="Input 4 3 3 2 8 3 2" xfId="41050"/>
    <cellStyle name="Input 4 3 3 2 9" xfId="8196"/>
    <cellStyle name="Input 4 3 3 2 9 2" xfId="29550"/>
    <cellStyle name="Input 4 3 3 3" xfId="568"/>
    <cellStyle name="Input 4 3 3 3 10" xfId="24186"/>
    <cellStyle name="Input 4 3 3 3 2" xfId="914"/>
    <cellStyle name="Input 4 3 3 3 2 2" xfId="1914"/>
    <cellStyle name="Input 4 3 3 3 2 2 2" xfId="5756"/>
    <cellStyle name="Input 4 3 3 3 2 2 2 2" xfId="13456"/>
    <cellStyle name="Input 4 3 3 3 2 2 2 2 2" xfId="34810"/>
    <cellStyle name="Input 4 3 3 3 2 2 2 3" xfId="21116"/>
    <cellStyle name="Input 4 3 3 3 2 2 2 3 2" xfId="42470"/>
    <cellStyle name="Input 4 3 3 3 2 2 3" xfId="9616"/>
    <cellStyle name="Input 4 3 3 3 2 2 3 2" xfId="30970"/>
    <cellStyle name="Input 4 3 3 3 2 2 4" xfId="17276"/>
    <cellStyle name="Input 4 3 3 3 2 2 4 2" xfId="38630"/>
    <cellStyle name="Input 4 3 3 3 2 2 5" xfId="25526"/>
    <cellStyle name="Input 4 3 3 3 2 3" xfId="2854"/>
    <cellStyle name="Input 4 3 3 3 2 3 2" xfId="6696"/>
    <cellStyle name="Input 4 3 3 3 2 3 2 2" xfId="14396"/>
    <cellStyle name="Input 4 3 3 3 2 3 2 2 2" xfId="35750"/>
    <cellStyle name="Input 4 3 3 3 2 3 2 3" xfId="22056"/>
    <cellStyle name="Input 4 3 3 3 2 3 2 3 2" xfId="43410"/>
    <cellStyle name="Input 4 3 3 3 2 3 3" xfId="10556"/>
    <cellStyle name="Input 4 3 3 3 2 3 3 2" xfId="31910"/>
    <cellStyle name="Input 4 3 3 3 2 3 4" xfId="18216"/>
    <cellStyle name="Input 4 3 3 3 2 3 4 2" xfId="39570"/>
    <cellStyle name="Input 4 3 3 3 2 3 5" xfId="26466"/>
    <cellStyle name="Input 4 3 3 3 2 4" xfId="3794"/>
    <cellStyle name="Input 4 3 3 3 2 4 2" xfId="7636"/>
    <cellStyle name="Input 4 3 3 3 2 4 2 2" xfId="15336"/>
    <cellStyle name="Input 4 3 3 3 2 4 2 2 2" xfId="36690"/>
    <cellStyle name="Input 4 3 3 3 2 4 2 3" xfId="22996"/>
    <cellStyle name="Input 4 3 3 3 2 4 2 3 2" xfId="44350"/>
    <cellStyle name="Input 4 3 3 3 2 4 3" xfId="11496"/>
    <cellStyle name="Input 4 3 3 3 2 4 3 2" xfId="32850"/>
    <cellStyle name="Input 4 3 3 3 2 4 4" xfId="19156"/>
    <cellStyle name="Input 4 3 3 3 2 4 4 2" xfId="40510"/>
    <cellStyle name="Input 4 3 3 3 2 4 5" xfId="27406"/>
    <cellStyle name="Input 4 3 3 3 2 5" xfId="4756"/>
    <cellStyle name="Input 4 3 3 3 2 5 2" xfId="12456"/>
    <cellStyle name="Input 4 3 3 3 2 5 2 2" xfId="33810"/>
    <cellStyle name="Input 4 3 3 3 2 5 3" xfId="20116"/>
    <cellStyle name="Input 4 3 3 3 2 5 3 2" xfId="41470"/>
    <cellStyle name="Input 4 3 3 3 2 6" xfId="8616"/>
    <cellStyle name="Input 4 3 3 3 2 6 2" xfId="29970"/>
    <cellStyle name="Input 4 3 3 3 2 7" xfId="16276"/>
    <cellStyle name="Input 4 3 3 3 2 7 2" xfId="37630"/>
    <cellStyle name="Input 4 3 3 3 2 8" xfId="24526"/>
    <cellStyle name="Input 4 3 3 3 3" xfId="1214"/>
    <cellStyle name="Input 4 3 3 3 3 2" xfId="2214"/>
    <cellStyle name="Input 4 3 3 3 3 2 2" xfId="6056"/>
    <cellStyle name="Input 4 3 3 3 3 2 2 2" xfId="13756"/>
    <cellStyle name="Input 4 3 3 3 3 2 2 2 2" xfId="35110"/>
    <cellStyle name="Input 4 3 3 3 3 2 2 3" xfId="21416"/>
    <cellStyle name="Input 4 3 3 3 3 2 2 3 2" xfId="42770"/>
    <cellStyle name="Input 4 3 3 3 3 2 3" xfId="9916"/>
    <cellStyle name="Input 4 3 3 3 3 2 3 2" xfId="31270"/>
    <cellStyle name="Input 4 3 3 3 3 2 4" xfId="17576"/>
    <cellStyle name="Input 4 3 3 3 3 2 4 2" xfId="38930"/>
    <cellStyle name="Input 4 3 3 3 3 2 5" xfId="25826"/>
    <cellStyle name="Input 4 3 3 3 3 3" xfId="3154"/>
    <cellStyle name="Input 4 3 3 3 3 3 2" xfId="6996"/>
    <cellStyle name="Input 4 3 3 3 3 3 2 2" xfId="14696"/>
    <cellStyle name="Input 4 3 3 3 3 3 2 2 2" xfId="36050"/>
    <cellStyle name="Input 4 3 3 3 3 3 2 3" xfId="22356"/>
    <cellStyle name="Input 4 3 3 3 3 3 2 3 2" xfId="43710"/>
    <cellStyle name="Input 4 3 3 3 3 3 3" xfId="10856"/>
    <cellStyle name="Input 4 3 3 3 3 3 3 2" xfId="32210"/>
    <cellStyle name="Input 4 3 3 3 3 3 4" xfId="18516"/>
    <cellStyle name="Input 4 3 3 3 3 3 4 2" xfId="39870"/>
    <cellStyle name="Input 4 3 3 3 3 3 5" xfId="26766"/>
    <cellStyle name="Input 4 3 3 3 3 4" xfId="4094"/>
    <cellStyle name="Input 4 3 3 3 3 4 2" xfId="7936"/>
    <cellStyle name="Input 4 3 3 3 3 4 2 2" xfId="15636"/>
    <cellStyle name="Input 4 3 3 3 3 4 2 2 2" xfId="36990"/>
    <cellStyle name="Input 4 3 3 3 3 4 2 3" xfId="23296"/>
    <cellStyle name="Input 4 3 3 3 3 4 2 3 2" xfId="44650"/>
    <cellStyle name="Input 4 3 3 3 3 4 3" xfId="11796"/>
    <cellStyle name="Input 4 3 3 3 3 4 3 2" xfId="33150"/>
    <cellStyle name="Input 4 3 3 3 3 4 4" xfId="19456"/>
    <cellStyle name="Input 4 3 3 3 3 4 4 2" xfId="40810"/>
    <cellStyle name="Input 4 3 3 3 3 4 5" xfId="27706"/>
    <cellStyle name="Input 4 3 3 3 3 5" xfId="5056"/>
    <cellStyle name="Input 4 3 3 3 3 5 2" xfId="12756"/>
    <cellStyle name="Input 4 3 3 3 3 5 2 2" xfId="34110"/>
    <cellStyle name="Input 4 3 3 3 3 5 3" xfId="20416"/>
    <cellStyle name="Input 4 3 3 3 3 5 3 2" xfId="41770"/>
    <cellStyle name="Input 4 3 3 3 3 6" xfId="8916"/>
    <cellStyle name="Input 4 3 3 3 3 6 2" xfId="30270"/>
    <cellStyle name="Input 4 3 3 3 3 7" xfId="16576"/>
    <cellStyle name="Input 4 3 3 3 3 7 2" xfId="37930"/>
    <cellStyle name="Input 4 3 3 3 3 8" xfId="24826"/>
    <cellStyle name="Input 4 3 3 3 4" xfId="1574"/>
    <cellStyle name="Input 4 3 3 3 4 2" xfId="5416"/>
    <cellStyle name="Input 4 3 3 3 4 2 2" xfId="13116"/>
    <cellStyle name="Input 4 3 3 3 4 2 2 2" xfId="34470"/>
    <cellStyle name="Input 4 3 3 3 4 2 3" xfId="20776"/>
    <cellStyle name="Input 4 3 3 3 4 2 3 2" xfId="42130"/>
    <cellStyle name="Input 4 3 3 3 4 3" xfId="9276"/>
    <cellStyle name="Input 4 3 3 3 4 3 2" xfId="30630"/>
    <cellStyle name="Input 4 3 3 3 4 4" xfId="16936"/>
    <cellStyle name="Input 4 3 3 3 4 4 2" xfId="38290"/>
    <cellStyle name="Input 4 3 3 3 4 5" xfId="25186"/>
    <cellStyle name="Input 4 3 3 3 5" xfId="2514"/>
    <cellStyle name="Input 4 3 3 3 5 2" xfId="6356"/>
    <cellStyle name="Input 4 3 3 3 5 2 2" xfId="14056"/>
    <cellStyle name="Input 4 3 3 3 5 2 2 2" xfId="35410"/>
    <cellStyle name="Input 4 3 3 3 5 2 3" xfId="21716"/>
    <cellStyle name="Input 4 3 3 3 5 2 3 2" xfId="43070"/>
    <cellStyle name="Input 4 3 3 3 5 3" xfId="10216"/>
    <cellStyle name="Input 4 3 3 3 5 3 2" xfId="31570"/>
    <cellStyle name="Input 4 3 3 3 5 4" xfId="17876"/>
    <cellStyle name="Input 4 3 3 3 5 4 2" xfId="39230"/>
    <cellStyle name="Input 4 3 3 3 5 5" xfId="26126"/>
    <cellStyle name="Input 4 3 3 3 6" xfId="3454"/>
    <cellStyle name="Input 4 3 3 3 6 2" xfId="7296"/>
    <cellStyle name="Input 4 3 3 3 6 2 2" xfId="14996"/>
    <cellStyle name="Input 4 3 3 3 6 2 2 2" xfId="36350"/>
    <cellStyle name="Input 4 3 3 3 6 2 3" xfId="22656"/>
    <cellStyle name="Input 4 3 3 3 6 2 3 2" xfId="44010"/>
    <cellStyle name="Input 4 3 3 3 6 3" xfId="11156"/>
    <cellStyle name="Input 4 3 3 3 6 3 2" xfId="32510"/>
    <cellStyle name="Input 4 3 3 3 6 4" xfId="18816"/>
    <cellStyle name="Input 4 3 3 3 6 4 2" xfId="40170"/>
    <cellStyle name="Input 4 3 3 3 6 5" xfId="27066"/>
    <cellStyle name="Input 4 3 3 3 7" xfId="4416"/>
    <cellStyle name="Input 4 3 3 3 7 2" xfId="12116"/>
    <cellStyle name="Input 4 3 3 3 7 2 2" xfId="33470"/>
    <cellStyle name="Input 4 3 3 3 7 3" xfId="19776"/>
    <cellStyle name="Input 4 3 3 3 7 3 2" xfId="41130"/>
    <cellStyle name="Input 4 3 3 3 8" xfId="8276"/>
    <cellStyle name="Input 4 3 3 3 8 2" xfId="29630"/>
    <cellStyle name="Input 4 3 3 3 9" xfId="15936"/>
    <cellStyle name="Input 4 3 3 3 9 2" xfId="37290"/>
    <cellStyle name="Input 4 3 3 4" xfId="754"/>
    <cellStyle name="Input 4 3 3 4 2" xfId="1754"/>
    <cellStyle name="Input 4 3 3 4 2 2" xfId="5596"/>
    <cellStyle name="Input 4 3 3 4 2 2 2" xfId="13296"/>
    <cellStyle name="Input 4 3 3 4 2 2 2 2" xfId="34650"/>
    <cellStyle name="Input 4 3 3 4 2 2 3" xfId="20956"/>
    <cellStyle name="Input 4 3 3 4 2 2 3 2" xfId="42310"/>
    <cellStyle name="Input 4 3 3 4 2 3" xfId="9456"/>
    <cellStyle name="Input 4 3 3 4 2 3 2" xfId="30810"/>
    <cellStyle name="Input 4 3 3 4 2 4" xfId="17116"/>
    <cellStyle name="Input 4 3 3 4 2 4 2" xfId="38470"/>
    <cellStyle name="Input 4 3 3 4 2 5" xfId="25366"/>
    <cellStyle name="Input 4 3 3 4 3" xfId="2694"/>
    <cellStyle name="Input 4 3 3 4 3 2" xfId="6536"/>
    <cellStyle name="Input 4 3 3 4 3 2 2" xfId="14236"/>
    <cellStyle name="Input 4 3 3 4 3 2 2 2" xfId="35590"/>
    <cellStyle name="Input 4 3 3 4 3 2 3" xfId="21896"/>
    <cellStyle name="Input 4 3 3 4 3 2 3 2" xfId="43250"/>
    <cellStyle name="Input 4 3 3 4 3 3" xfId="10396"/>
    <cellStyle name="Input 4 3 3 4 3 3 2" xfId="31750"/>
    <cellStyle name="Input 4 3 3 4 3 4" xfId="18056"/>
    <cellStyle name="Input 4 3 3 4 3 4 2" xfId="39410"/>
    <cellStyle name="Input 4 3 3 4 3 5" xfId="26306"/>
    <cellStyle name="Input 4 3 3 4 4" xfId="3634"/>
    <cellStyle name="Input 4 3 3 4 4 2" xfId="7476"/>
    <cellStyle name="Input 4 3 3 4 4 2 2" xfId="15176"/>
    <cellStyle name="Input 4 3 3 4 4 2 2 2" xfId="36530"/>
    <cellStyle name="Input 4 3 3 4 4 2 3" xfId="22836"/>
    <cellStyle name="Input 4 3 3 4 4 2 3 2" xfId="44190"/>
    <cellStyle name="Input 4 3 3 4 4 3" xfId="11336"/>
    <cellStyle name="Input 4 3 3 4 4 3 2" xfId="32690"/>
    <cellStyle name="Input 4 3 3 4 4 4" xfId="18996"/>
    <cellStyle name="Input 4 3 3 4 4 4 2" xfId="40350"/>
    <cellStyle name="Input 4 3 3 4 4 5" xfId="27246"/>
    <cellStyle name="Input 4 3 3 4 5" xfId="4596"/>
    <cellStyle name="Input 4 3 3 4 5 2" xfId="12296"/>
    <cellStyle name="Input 4 3 3 4 5 2 2" xfId="33650"/>
    <cellStyle name="Input 4 3 3 4 5 3" xfId="19956"/>
    <cellStyle name="Input 4 3 3 4 5 3 2" xfId="41310"/>
    <cellStyle name="Input 4 3 3 4 6" xfId="8456"/>
    <cellStyle name="Input 4 3 3 4 6 2" xfId="29810"/>
    <cellStyle name="Input 4 3 3 4 7" xfId="16116"/>
    <cellStyle name="Input 4 3 3 4 7 2" xfId="37470"/>
    <cellStyle name="Input 4 3 3 4 8" xfId="24366"/>
    <cellStyle name="Input 4 3 3 5" xfId="1054"/>
    <cellStyle name="Input 4 3 3 5 2" xfId="2054"/>
    <cellStyle name="Input 4 3 3 5 2 2" xfId="5896"/>
    <cellStyle name="Input 4 3 3 5 2 2 2" xfId="13596"/>
    <cellStyle name="Input 4 3 3 5 2 2 2 2" xfId="34950"/>
    <cellStyle name="Input 4 3 3 5 2 2 3" xfId="21256"/>
    <cellStyle name="Input 4 3 3 5 2 2 3 2" xfId="42610"/>
    <cellStyle name="Input 4 3 3 5 2 3" xfId="9756"/>
    <cellStyle name="Input 4 3 3 5 2 3 2" xfId="31110"/>
    <cellStyle name="Input 4 3 3 5 2 4" xfId="17416"/>
    <cellStyle name="Input 4 3 3 5 2 4 2" xfId="38770"/>
    <cellStyle name="Input 4 3 3 5 2 5" xfId="25666"/>
    <cellStyle name="Input 4 3 3 5 3" xfId="2994"/>
    <cellStyle name="Input 4 3 3 5 3 2" xfId="6836"/>
    <cellStyle name="Input 4 3 3 5 3 2 2" xfId="14536"/>
    <cellStyle name="Input 4 3 3 5 3 2 2 2" xfId="35890"/>
    <cellStyle name="Input 4 3 3 5 3 2 3" xfId="22196"/>
    <cellStyle name="Input 4 3 3 5 3 2 3 2" xfId="43550"/>
    <cellStyle name="Input 4 3 3 5 3 3" xfId="10696"/>
    <cellStyle name="Input 4 3 3 5 3 3 2" xfId="32050"/>
    <cellStyle name="Input 4 3 3 5 3 4" xfId="18356"/>
    <cellStyle name="Input 4 3 3 5 3 4 2" xfId="39710"/>
    <cellStyle name="Input 4 3 3 5 3 5" xfId="26606"/>
    <cellStyle name="Input 4 3 3 5 4" xfId="3934"/>
    <cellStyle name="Input 4 3 3 5 4 2" xfId="7776"/>
    <cellStyle name="Input 4 3 3 5 4 2 2" xfId="15476"/>
    <cellStyle name="Input 4 3 3 5 4 2 2 2" xfId="36830"/>
    <cellStyle name="Input 4 3 3 5 4 2 3" xfId="23136"/>
    <cellStyle name="Input 4 3 3 5 4 2 3 2" xfId="44490"/>
    <cellStyle name="Input 4 3 3 5 4 3" xfId="11636"/>
    <cellStyle name="Input 4 3 3 5 4 3 2" xfId="32990"/>
    <cellStyle name="Input 4 3 3 5 4 4" xfId="19296"/>
    <cellStyle name="Input 4 3 3 5 4 4 2" xfId="40650"/>
    <cellStyle name="Input 4 3 3 5 4 5" xfId="27546"/>
    <cellStyle name="Input 4 3 3 5 5" xfId="4896"/>
    <cellStyle name="Input 4 3 3 5 5 2" xfId="12596"/>
    <cellStyle name="Input 4 3 3 5 5 2 2" xfId="33950"/>
    <cellStyle name="Input 4 3 3 5 5 3" xfId="20256"/>
    <cellStyle name="Input 4 3 3 5 5 3 2" xfId="41610"/>
    <cellStyle name="Input 4 3 3 5 6" xfId="8756"/>
    <cellStyle name="Input 4 3 3 5 6 2" xfId="30110"/>
    <cellStyle name="Input 4 3 3 5 7" xfId="16416"/>
    <cellStyle name="Input 4 3 3 5 7 2" xfId="37770"/>
    <cellStyle name="Input 4 3 3 5 8" xfId="24666"/>
    <cellStyle name="Input 4 3 3 6" xfId="1414"/>
    <cellStyle name="Input 4 3 3 6 2" xfId="5256"/>
    <cellStyle name="Input 4 3 3 6 2 2" xfId="12956"/>
    <cellStyle name="Input 4 3 3 6 2 2 2" xfId="34310"/>
    <cellStyle name="Input 4 3 3 6 2 3" xfId="20616"/>
    <cellStyle name="Input 4 3 3 6 2 3 2" xfId="41970"/>
    <cellStyle name="Input 4 3 3 6 3" xfId="9116"/>
    <cellStyle name="Input 4 3 3 6 3 2" xfId="30470"/>
    <cellStyle name="Input 4 3 3 6 4" xfId="16776"/>
    <cellStyle name="Input 4 3 3 6 4 2" xfId="38130"/>
    <cellStyle name="Input 4 3 3 6 5" xfId="25026"/>
    <cellStyle name="Input 4 3 3 7" xfId="2354"/>
    <cellStyle name="Input 4 3 3 7 2" xfId="6196"/>
    <cellStyle name="Input 4 3 3 7 2 2" xfId="13896"/>
    <cellStyle name="Input 4 3 3 7 2 2 2" xfId="35250"/>
    <cellStyle name="Input 4 3 3 7 2 3" xfId="21556"/>
    <cellStyle name="Input 4 3 3 7 2 3 2" xfId="42910"/>
    <cellStyle name="Input 4 3 3 7 3" xfId="10056"/>
    <cellStyle name="Input 4 3 3 7 3 2" xfId="31410"/>
    <cellStyle name="Input 4 3 3 7 4" xfId="17716"/>
    <cellStyle name="Input 4 3 3 7 4 2" xfId="39070"/>
    <cellStyle name="Input 4 3 3 7 5" xfId="25966"/>
    <cellStyle name="Input 4 3 3 8" xfId="3294"/>
    <cellStyle name="Input 4 3 3 8 2" xfId="7136"/>
    <cellStyle name="Input 4 3 3 8 2 2" xfId="14836"/>
    <cellStyle name="Input 4 3 3 8 2 2 2" xfId="36190"/>
    <cellStyle name="Input 4 3 3 8 2 3" xfId="22496"/>
    <cellStyle name="Input 4 3 3 8 2 3 2" xfId="43850"/>
    <cellStyle name="Input 4 3 3 8 3" xfId="10996"/>
    <cellStyle name="Input 4 3 3 8 3 2" xfId="32350"/>
    <cellStyle name="Input 4 3 3 8 4" xfId="18656"/>
    <cellStyle name="Input 4 3 3 8 4 2" xfId="40010"/>
    <cellStyle name="Input 4 3 3 8 5" xfId="26906"/>
    <cellStyle name="Input 4 3 3 9" xfId="4256"/>
    <cellStyle name="Input 4 3 3 9 2" xfId="11956"/>
    <cellStyle name="Input 4 3 3 9 2 2" xfId="33310"/>
    <cellStyle name="Input 4 3 3 9 3" xfId="19616"/>
    <cellStyle name="Input 4 3 3 9 3 2" xfId="40970"/>
    <cellStyle name="Input 4 3 3 9 4" xfId="27866"/>
    <cellStyle name="Input 4 3 4" xfId="442"/>
    <cellStyle name="Input 4 3 4 10" xfId="15816"/>
    <cellStyle name="Input 4 3 4 10 2" xfId="37170"/>
    <cellStyle name="Input 4 3 4 11" xfId="24066"/>
    <cellStyle name="Input 4 3 4 2" xfId="610"/>
    <cellStyle name="Input 4 3 4 2 10" xfId="24226"/>
    <cellStyle name="Input 4 3 4 2 2" xfId="954"/>
    <cellStyle name="Input 4 3 4 2 2 2" xfId="1954"/>
    <cellStyle name="Input 4 3 4 2 2 2 2" xfId="5796"/>
    <cellStyle name="Input 4 3 4 2 2 2 2 2" xfId="13496"/>
    <cellStyle name="Input 4 3 4 2 2 2 2 2 2" xfId="34850"/>
    <cellStyle name="Input 4 3 4 2 2 2 2 3" xfId="21156"/>
    <cellStyle name="Input 4 3 4 2 2 2 2 3 2" xfId="42510"/>
    <cellStyle name="Input 4 3 4 2 2 2 3" xfId="9656"/>
    <cellStyle name="Input 4 3 4 2 2 2 3 2" xfId="31010"/>
    <cellStyle name="Input 4 3 4 2 2 2 4" xfId="17316"/>
    <cellStyle name="Input 4 3 4 2 2 2 4 2" xfId="38670"/>
    <cellStyle name="Input 4 3 4 2 2 2 5" xfId="25566"/>
    <cellStyle name="Input 4 3 4 2 2 3" xfId="2894"/>
    <cellStyle name="Input 4 3 4 2 2 3 2" xfId="6736"/>
    <cellStyle name="Input 4 3 4 2 2 3 2 2" xfId="14436"/>
    <cellStyle name="Input 4 3 4 2 2 3 2 2 2" xfId="35790"/>
    <cellStyle name="Input 4 3 4 2 2 3 2 3" xfId="22096"/>
    <cellStyle name="Input 4 3 4 2 2 3 2 3 2" xfId="43450"/>
    <cellStyle name="Input 4 3 4 2 2 3 3" xfId="10596"/>
    <cellStyle name="Input 4 3 4 2 2 3 3 2" xfId="31950"/>
    <cellStyle name="Input 4 3 4 2 2 3 4" xfId="18256"/>
    <cellStyle name="Input 4 3 4 2 2 3 4 2" xfId="39610"/>
    <cellStyle name="Input 4 3 4 2 2 3 5" xfId="26506"/>
    <cellStyle name="Input 4 3 4 2 2 4" xfId="3834"/>
    <cellStyle name="Input 4 3 4 2 2 4 2" xfId="7676"/>
    <cellStyle name="Input 4 3 4 2 2 4 2 2" xfId="15376"/>
    <cellStyle name="Input 4 3 4 2 2 4 2 2 2" xfId="36730"/>
    <cellStyle name="Input 4 3 4 2 2 4 2 3" xfId="23036"/>
    <cellStyle name="Input 4 3 4 2 2 4 2 3 2" xfId="44390"/>
    <cellStyle name="Input 4 3 4 2 2 4 3" xfId="11536"/>
    <cellStyle name="Input 4 3 4 2 2 4 3 2" xfId="32890"/>
    <cellStyle name="Input 4 3 4 2 2 4 4" xfId="19196"/>
    <cellStyle name="Input 4 3 4 2 2 4 4 2" xfId="40550"/>
    <cellStyle name="Input 4 3 4 2 2 4 5" xfId="27446"/>
    <cellStyle name="Input 4 3 4 2 2 5" xfId="4796"/>
    <cellStyle name="Input 4 3 4 2 2 5 2" xfId="12496"/>
    <cellStyle name="Input 4 3 4 2 2 5 2 2" xfId="33850"/>
    <cellStyle name="Input 4 3 4 2 2 5 3" xfId="20156"/>
    <cellStyle name="Input 4 3 4 2 2 5 3 2" xfId="41510"/>
    <cellStyle name="Input 4 3 4 2 2 6" xfId="8656"/>
    <cellStyle name="Input 4 3 4 2 2 6 2" xfId="30010"/>
    <cellStyle name="Input 4 3 4 2 2 7" xfId="16316"/>
    <cellStyle name="Input 4 3 4 2 2 7 2" xfId="37670"/>
    <cellStyle name="Input 4 3 4 2 2 8" xfId="24566"/>
    <cellStyle name="Input 4 3 4 2 3" xfId="1254"/>
    <cellStyle name="Input 4 3 4 2 3 2" xfId="2254"/>
    <cellStyle name="Input 4 3 4 2 3 2 2" xfId="6096"/>
    <cellStyle name="Input 4 3 4 2 3 2 2 2" xfId="13796"/>
    <cellStyle name="Input 4 3 4 2 3 2 2 2 2" xfId="35150"/>
    <cellStyle name="Input 4 3 4 2 3 2 2 3" xfId="21456"/>
    <cellStyle name="Input 4 3 4 2 3 2 2 3 2" xfId="42810"/>
    <cellStyle name="Input 4 3 4 2 3 2 3" xfId="9956"/>
    <cellStyle name="Input 4 3 4 2 3 2 3 2" xfId="31310"/>
    <cellStyle name="Input 4 3 4 2 3 2 4" xfId="17616"/>
    <cellStyle name="Input 4 3 4 2 3 2 4 2" xfId="38970"/>
    <cellStyle name="Input 4 3 4 2 3 2 5" xfId="25866"/>
    <cellStyle name="Input 4 3 4 2 3 3" xfId="3194"/>
    <cellStyle name="Input 4 3 4 2 3 3 2" xfId="7036"/>
    <cellStyle name="Input 4 3 4 2 3 3 2 2" xfId="14736"/>
    <cellStyle name="Input 4 3 4 2 3 3 2 2 2" xfId="36090"/>
    <cellStyle name="Input 4 3 4 2 3 3 2 3" xfId="22396"/>
    <cellStyle name="Input 4 3 4 2 3 3 2 3 2" xfId="43750"/>
    <cellStyle name="Input 4 3 4 2 3 3 3" xfId="10896"/>
    <cellStyle name="Input 4 3 4 2 3 3 3 2" xfId="32250"/>
    <cellStyle name="Input 4 3 4 2 3 3 4" xfId="18556"/>
    <cellStyle name="Input 4 3 4 2 3 3 4 2" xfId="39910"/>
    <cellStyle name="Input 4 3 4 2 3 3 5" xfId="26806"/>
    <cellStyle name="Input 4 3 4 2 3 4" xfId="4134"/>
    <cellStyle name="Input 4 3 4 2 3 4 2" xfId="7976"/>
    <cellStyle name="Input 4 3 4 2 3 4 2 2" xfId="15676"/>
    <cellStyle name="Input 4 3 4 2 3 4 2 2 2" xfId="37030"/>
    <cellStyle name="Input 4 3 4 2 3 4 2 3" xfId="23336"/>
    <cellStyle name="Input 4 3 4 2 3 4 2 3 2" xfId="44690"/>
    <cellStyle name="Input 4 3 4 2 3 4 3" xfId="11836"/>
    <cellStyle name="Input 4 3 4 2 3 4 3 2" xfId="33190"/>
    <cellStyle name="Input 4 3 4 2 3 4 4" xfId="19496"/>
    <cellStyle name="Input 4 3 4 2 3 4 4 2" xfId="40850"/>
    <cellStyle name="Input 4 3 4 2 3 4 5" xfId="27746"/>
    <cellStyle name="Input 4 3 4 2 3 5" xfId="5096"/>
    <cellStyle name="Input 4 3 4 2 3 5 2" xfId="12796"/>
    <cellStyle name="Input 4 3 4 2 3 5 2 2" xfId="34150"/>
    <cellStyle name="Input 4 3 4 2 3 5 3" xfId="20456"/>
    <cellStyle name="Input 4 3 4 2 3 5 3 2" xfId="41810"/>
    <cellStyle name="Input 4 3 4 2 3 6" xfId="8956"/>
    <cellStyle name="Input 4 3 4 2 3 6 2" xfId="30310"/>
    <cellStyle name="Input 4 3 4 2 3 7" xfId="16616"/>
    <cellStyle name="Input 4 3 4 2 3 7 2" xfId="37970"/>
    <cellStyle name="Input 4 3 4 2 3 8" xfId="24866"/>
    <cellStyle name="Input 4 3 4 2 4" xfId="1614"/>
    <cellStyle name="Input 4 3 4 2 4 2" xfId="5456"/>
    <cellStyle name="Input 4 3 4 2 4 2 2" xfId="13156"/>
    <cellStyle name="Input 4 3 4 2 4 2 2 2" xfId="34510"/>
    <cellStyle name="Input 4 3 4 2 4 2 3" xfId="20816"/>
    <cellStyle name="Input 4 3 4 2 4 2 3 2" xfId="42170"/>
    <cellStyle name="Input 4 3 4 2 4 3" xfId="9316"/>
    <cellStyle name="Input 4 3 4 2 4 3 2" xfId="30670"/>
    <cellStyle name="Input 4 3 4 2 4 4" xfId="16976"/>
    <cellStyle name="Input 4 3 4 2 4 4 2" xfId="38330"/>
    <cellStyle name="Input 4 3 4 2 4 5" xfId="25226"/>
    <cellStyle name="Input 4 3 4 2 5" xfId="2554"/>
    <cellStyle name="Input 4 3 4 2 5 2" xfId="6396"/>
    <cellStyle name="Input 4 3 4 2 5 2 2" xfId="14096"/>
    <cellStyle name="Input 4 3 4 2 5 2 2 2" xfId="35450"/>
    <cellStyle name="Input 4 3 4 2 5 2 3" xfId="21756"/>
    <cellStyle name="Input 4 3 4 2 5 2 3 2" xfId="43110"/>
    <cellStyle name="Input 4 3 4 2 5 3" xfId="10256"/>
    <cellStyle name="Input 4 3 4 2 5 3 2" xfId="31610"/>
    <cellStyle name="Input 4 3 4 2 5 4" xfId="17916"/>
    <cellStyle name="Input 4 3 4 2 5 4 2" xfId="39270"/>
    <cellStyle name="Input 4 3 4 2 5 5" xfId="26166"/>
    <cellStyle name="Input 4 3 4 2 6" xfId="3494"/>
    <cellStyle name="Input 4 3 4 2 6 2" xfId="7336"/>
    <cellStyle name="Input 4 3 4 2 6 2 2" xfId="15036"/>
    <cellStyle name="Input 4 3 4 2 6 2 2 2" xfId="36390"/>
    <cellStyle name="Input 4 3 4 2 6 2 3" xfId="22696"/>
    <cellStyle name="Input 4 3 4 2 6 2 3 2" xfId="44050"/>
    <cellStyle name="Input 4 3 4 2 6 3" xfId="11196"/>
    <cellStyle name="Input 4 3 4 2 6 3 2" xfId="32550"/>
    <cellStyle name="Input 4 3 4 2 6 4" xfId="18856"/>
    <cellStyle name="Input 4 3 4 2 6 4 2" xfId="40210"/>
    <cellStyle name="Input 4 3 4 2 6 5" xfId="27106"/>
    <cellStyle name="Input 4 3 4 2 7" xfId="4456"/>
    <cellStyle name="Input 4 3 4 2 7 2" xfId="12156"/>
    <cellStyle name="Input 4 3 4 2 7 2 2" xfId="33510"/>
    <cellStyle name="Input 4 3 4 2 7 3" xfId="19816"/>
    <cellStyle name="Input 4 3 4 2 7 3 2" xfId="41170"/>
    <cellStyle name="Input 4 3 4 2 8" xfId="8316"/>
    <cellStyle name="Input 4 3 4 2 8 2" xfId="29670"/>
    <cellStyle name="Input 4 3 4 2 9" xfId="15976"/>
    <cellStyle name="Input 4 3 4 2 9 2" xfId="37330"/>
    <cellStyle name="Input 4 3 4 3" xfId="794"/>
    <cellStyle name="Input 4 3 4 3 2" xfId="1794"/>
    <cellStyle name="Input 4 3 4 3 2 2" xfId="5636"/>
    <cellStyle name="Input 4 3 4 3 2 2 2" xfId="13336"/>
    <cellStyle name="Input 4 3 4 3 2 2 2 2" xfId="34690"/>
    <cellStyle name="Input 4 3 4 3 2 2 3" xfId="20996"/>
    <cellStyle name="Input 4 3 4 3 2 2 3 2" xfId="42350"/>
    <cellStyle name="Input 4 3 4 3 2 3" xfId="9496"/>
    <cellStyle name="Input 4 3 4 3 2 3 2" xfId="30850"/>
    <cellStyle name="Input 4 3 4 3 2 4" xfId="17156"/>
    <cellStyle name="Input 4 3 4 3 2 4 2" xfId="38510"/>
    <cellStyle name="Input 4 3 4 3 2 5" xfId="25406"/>
    <cellStyle name="Input 4 3 4 3 3" xfId="2734"/>
    <cellStyle name="Input 4 3 4 3 3 2" xfId="6576"/>
    <cellStyle name="Input 4 3 4 3 3 2 2" xfId="14276"/>
    <cellStyle name="Input 4 3 4 3 3 2 2 2" xfId="35630"/>
    <cellStyle name="Input 4 3 4 3 3 2 3" xfId="21936"/>
    <cellStyle name="Input 4 3 4 3 3 2 3 2" xfId="43290"/>
    <cellStyle name="Input 4 3 4 3 3 3" xfId="10436"/>
    <cellStyle name="Input 4 3 4 3 3 3 2" xfId="31790"/>
    <cellStyle name="Input 4 3 4 3 3 4" xfId="18096"/>
    <cellStyle name="Input 4 3 4 3 3 4 2" xfId="39450"/>
    <cellStyle name="Input 4 3 4 3 3 5" xfId="26346"/>
    <cellStyle name="Input 4 3 4 3 4" xfId="3674"/>
    <cellStyle name="Input 4 3 4 3 4 2" xfId="7516"/>
    <cellStyle name="Input 4 3 4 3 4 2 2" xfId="15216"/>
    <cellStyle name="Input 4 3 4 3 4 2 2 2" xfId="36570"/>
    <cellStyle name="Input 4 3 4 3 4 2 3" xfId="22876"/>
    <cellStyle name="Input 4 3 4 3 4 2 3 2" xfId="44230"/>
    <cellStyle name="Input 4 3 4 3 4 3" xfId="11376"/>
    <cellStyle name="Input 4 3 4 3 4 3 2" xfId="32730"/>
    <cellStyle name="Input 4 3 4 3 4 4" xfId="19036"/>
    <cellStyle name="Input 4 3 4 3 4 4 2" xfId="40390"/>
    <cellStyle name="Input 4 3 4 3 4 5" xfId="27286"/>
    <cellStyle name="Input 4 3 4 3 5" xfId="4636"/>
    <cellStyle name="Input 4 3 4 3 5 2" xfId="12336"/>
    <cellStyle name="Input 4 3 4 3 5 2 2" xfId="33690"/>
    <cellStyle name="Input 4 3 4 3 5 3" xfId="19996"/>
    <cellStyle name="Input 4 3 4 3 5 3 2" xfId="41350"/>
    <cellStyle name="Input 4 3 4 3 6" xfId="8496"/>
    <cellStyle name="Input 4 3 4 3 6 2" xfId="29850"/>
    <cellStyle name="Input 4 3 4 3 7" xfId="16156"/>
    <cellStyle name="Input 4 3 4 3 7 2" xfId="37510"/>
    <cellStyle name="Input 4 3 4 3 8" xfId="24406"/>
    <cellStyle name="Input 4 3 4 4" xfId="1094"/>
    <cellStyle name="Input 4 3 4 4 2" xfId="2094"/>
    <cellStyle name="Input 4 3 4 4 2 2" xfId="5936"/>
    <cellStyle name="Input 4 3 4 4 2 2 2" xfId="13636"/>
    <cellStyle name="Input 4 3 4 4 2 2 2 2" xfId="34990"/>
    <cellStyle name="Input 4 3 4 4 2 2 3" xfId="21296"/>
    <cellStyle name="Input 4 3 4 4 2 2 3 2" xfId="42650"/>
    <cellStyle name="Input 4 3 4 4 2 3" xfId="9796"/>
    <cellStyle name="Input 4 3 4 4 2 3 2" xfId="31150"/>
    <cellStyle name="Input 4 3 4 4 2 4" xfId="17456"/>
    <cellStyle name="Input 4 3 4 4 2 4 2" xfId="38810"/>
    <cellStyle name="Input 4 3 4 4 2 5" xfId="25706"/>
    <cellStyle name="Input 4 3 4 4 3" xfId="3034"/>
    <cellStyle name="Input 4 3 4 4 3 2" xfId="6876"/>
    <cellStyle name="Input 4 3 4 4 3 2 2" xfId="14576"/>
    <cellStyle name="Input 4 3 4 4 3 2 2 2" xfId="35930"/>
    <cellStyle name="Input 4 3 4 4 3 2 3" xfId="22236"/>
    <cellStyle name="Input 4 3 4 4 3 2 3 2" xfId="43590"/>
    <cellStyle name="Input 4 3 4 4 3 3" xfId="10736"/>
    <cellStyle name="Input 4 3 4 4 3 3 2" xfId="32090"/>
    <cellStyle name="Input 4 3 4 4 3 4" xfId="18396"/>
    <cellStyle name="Input 4 3 4 4 3 4 2" xfId="39750"/>
    <cellStyle name="Input 4 3 4 4 3 5" xfId="26646"/>
    <cellStyle name="Input 4 3 4 4 4" xfId="3974"/>
    <cellStyle name="Input 4 3 4 4 4 2" xfId="7816"/>
    <cellStyle name="Input 4 3 4 4 4 2 2" xfId="15516"/>
    <cellStyle name="Input 4 3 4 4 4 2 2 2" xfId="36870"/>
    <cellStyle name="Input 4 3 4 4 4 2 3" xfId="23176"/>
    <cellStyle name="Input 4 3 4 4 4 2 3 2" xfId="44530"/>
    <cellStyle name="Input 4 3 4 4 4 3" xfId="11676"/>
    <cellStyle name="Input 4 3 4 4 4 3 2" xfId="33030"/>
    <cellStyle name="Input 4 3 4 4 4 4" xfId="19336"/>
    <cellStyle name="Input 4 3 4 4 4 4 2" xfId="40690"/>
    <cellStyle name="Input 4 3 4 4 4 5" xfId="27586"/>
    <cellStyle name="Input 4 3 4 4 5" xfId="4936"/>
    <cellStyle name="Input 4 3 4 4 5 2" xfId="12636"/>
    <cellStyle name="Input 4 3 4 4 5 2 2" xfId="33990"/>
    <cellStyle name="Input 4 3 4 4 5 3" xfId="20296"/>
    <cellStyle name="Input 4 3 4 4 5 3 2" xfId="41650"/>
    <cellStyle name="Input 4 3 4 4 6" xfId="8796"/>
    <cellStyle name="Input 4 3 4 4 6 2" xfId="30150"/>
    <cellStyle name="Input 4 3 4 4 7" xfId="16456"/>
    <cellStyle name="Input 4 3 4 4 7 2" xfId="37810"/>
    <cellStyle name="Input 4 3 4 4 8" xfId="24706"/>
    <cellStyle name="Input 4 3 4 5" xfId="1454"/>
    <cellStyle name="Input 4 3 4 5 2" xfId="5296"/>
    <cellStyle name="Input 4 3 4 5 2 2" xfId="12996"/>
    <cellStyle name="Input 4 3 4 5 2 2 2" xfId="34350"/>
    <cellStyle name="Input 4 3 4 5 2 3" xfId="20656"/>
    <cellStyle name="Input 4 3 4 5 2 3 2" xfId="42010"/>
    <cellStyle name="Input 4 3 4 5 3" xfId="9156"/>
    <cellStyle name="Input 4 3 4 5 3 2" xfId="30510"/>
    <cellStyle name="Input 4 3 4 5 4" xfId="16816"/>
    <cellStyle name="Input 4 3 4 5 4 2" xfId="38170"/>
    <cellStyle name="Input 4 3 4 5 5" xfId="25066"/>
    <cellStyle name="Input 4 3 4 6" xfId="2394"/>
    <cellStyle name="Input 4 3 4 6 2" xfId="6236"/>
    <cellStyle name="Input 4 3 4 6 2 2" xfId="13936"/>
    <cellStyle name="Input 4 3 4 6 2 2 2" xfId="35290"/>
    <cellStyle name="Input 4 3 4 6 2 3" xfId="21596"/>
    <cellStyle name="Input 4 3 4 6 2 3 2" xfId="42950"/>
    <cellStyle name="Input 4 3 4 6 3" xfId="10096"/>
    <cellStyle name="Input 4 3 4 6 3 2" xfId="31450"/>
    <cellStyle name="Input 4 3 4 6 4" xfId="17756"/>
    <cellStyle name="Input 4 3 4 6 4 2" xfId="39110"/>
    <cellStyle name="Input 4 3 4 6 5" xfId="26006"/>
    <cellStyle name="Input 4 3 4 7" xfId="3334"/>
    <cellStyle name="Input 4 3 4 7 2" xfId="7176"/>
    <cellStyle name="Input 4 3 4 7 2 2" xfId="14876"/>
    <cellStyle name="Input 4 3 4 7 2 2 2" xfId="36230"/>
    <cellStyle name="Input 4 3 4 7 2 3" xfId="22536"/>
    <cellStyle name="Input 4 3 4 7 2 3 2" xfId="43890"/>
    <cellStyle name="Input 4 3 4 7 3" xfId="11036"/>
    <cellStyle name="Input 4 3 4 7 3 2" xfId="32390"/>
    <cellStyle name="Input 4 3 4 7 4" xfId="18696"/>
    <cellStyle name="Input 4 3 4 7 4 2" xfId="40050"/>
    <cellStyle name="Input 4 3 4 7 5" xfId="26946"/>
    <cellStyle name="Input 4 3 4 8" xfId="4296"/>
    <cellStyle name="Input 4 3 4 8 2" xfId="11996"/>
    <cellStyle name="Input 4 3 4 8 2 2" xfId="33350"/>
    <cellStyle name="Input 4 3 4 8 3" xfId="19656"/>
    <cellStyle name="Input 4 3 4 8 3 2" xfId="41010"/>
    <cellStyle name="Input 4 3 4 9" xfId="8156"/>
    <cellStyle name="Input 4 3 4 9 2" xfId="29510"/>
    <cellStyle name="Input 4 3 5" xfId="526"/>
    <cellStyle name="Input 4 3 5 10" xfId="24146"/>
    <cellStyle name="Input 4 3 5 2" xfId="874"/>
    <cellStyle name="Input 4 3 5 2 2" xfId="1874"/>
    <cellStyle name="Input 4 3 5 2 2 2" xfId="5716"/>
    <cellStyle name="Input 4 3 5 2 2 2 2" xfId="13416"/>
    <cellStyle name="Input 4 3 5 2 2 2 2 2" xfId="34770"/>
    <cellStyle name="Input 4 3 5 2 2 2 3" xfId="21076"/>
    <cellStyle name="Input 4 3 5 2 2 2 3 2" xfId="42430"/>
    <cellStyle name="Input 4 3 5 2 2 3" xfId="9576"/>
    <cellStyle name="Input 4 3 5 2 2 3 2" xfId="30930"/>
    <cellStyle name="Input 4 3 5 2 2 4" xfId="17236"/>
    <cellStyle name="Input 4 3 5 2 2 4 2" xfId="38590"/>
    <cellStyle name="Input 4 3 5 2 2 5" xfId="25486"/>
    <cellStyle name="Input 4 3 5 2 3" xfId="2814"/>
    <cellStyle name="Input 4 3 5 2 3 2" xfId="6656"/>
    <cellStyle name="Input 4 3 5 2 3 2 2" xfId="14356"/>
    <cellStyle name="Input 4 3 5 2 3 2 2 2" xfId="35710"/>
    <cellStyle name="Input 4 3 5 2 3 2 3" xfId="22016"/>
    <cellStyle name="Input 4 3 5 2 3 2 3 2" xfId="43370"/>
    <cellStyle name="Input 4 3 5 2 3 3" xfId="10516"/>
    <cellStyle name="Input 4 3 5 2 3 3 2" xfId="31870"/>
    <cellStyle name="Input 4 3 5 2 3 4" xfId="18176"/>
    <cellStyle name="Input 4 3 5 2 3 4 2" xfId="39530"/>
    <cellStyle name="Input 4 3 5 2 3 5" xfId="26426"/>
    <cellStyle name="Input 4 3 5 2 4" xfId="3754"/>
    <cellStyle name="Input 4 3 5 2 4 2" xfId="7596"/>
    <cellStyle name="Input 4 3 5 2 4 2 2" xfId="15296"/>
    <cellStyle name="Input 4 3 5 2 4 2 2 2" xfId="36650"/>
    <cellStyle name="Input 4 3 5 2 4 2 3" xfId="22956"/>
    <cellStyle name="Input 4 3 5 2 4 2 3 2" xfId="44310"/>
    <cellStyle name="Input 4 3 5 2 4 3" xfId="11456"/>
    <cellStyle name="Input 4 3 5 2 4 3 2" xfId="32810"/>
    <cellStyle name="Input 4 3 5 2 4 4" xfId="19116"/>
    <cellStyle name="Input 4 3 5 2 4 4 2" xfId="40470"/>
    <cellStyle name="Input 4 3 5 2 4 5" xfId="27366"/>
    <cellStyle name="Input 4 3 5 2 5" xfId="4716"/>
    <cellStyle name="Input 4 3 5 2 5 2" xfId="12416"/>
    <cellStyle name="Input 4 3 5 2 5 2 2" xfId="33770"/>
    <cellStyle name="Input 4 3 5 2 5 3" xfId="20076"/>
    <cellStyle name="Input 4 3 5 2 5 3 2" xfId="41430"/>
    <cellStyle name="Input 4 3 5 2 6" xfId="8576"/>
    <cellStyle name="Input 4 3 5 2 6 2" xfId="29930"/>
    <cellStyle name="Input 4 3 5 2 7" xfId="16236"/>
    <cellStyle name="Input 4 3 5 2 7 2" xfId="37590"/>
    <cellStyle name="Input 4 3 5 2 8" xfId="24486"/>
    <cellStyle name="Input 4 3 5 3" xfId="1174"/>
    <cellStyle name="Input 4 3 5 3 2" xfId="2174"/>
    <cellStyle name="Input 4 3 5 3 2 2" xfId="6016"/>
    <cellStyle name="Input 4 3 5 3 2 2 2" xfId="13716"/>
    <cellStyle name="Input 4 3 5 3 2 2 2 2" xfId="35070"/>
    <cellStyle name="Input 4 3 5 3 2 2 3" xfId="21376"/>
    <cellStyle name="Input 4 3 5 3 2 2 3 2" xfId="42730"/>
    <cellStyle name="Input 4 3 5 3 2 3" xfId="9876"/>
    <cellStyle name="Input 4 3 5 3 2 3 2" xfId="31230"/>
    <cellStyle name="Input 4 3 5 3 2 4" xfId="17536"/>
    <cellStyle name="Input 4 3 5 3 2 4 2" xfId="38890"/>
    <cellStyle name="Input 4 3 5 3 2 5" xfId="25786"/>
    <cellStyle name="Input 4 3 5 3 3" xfId="3114"/>
    <cellStyle name="Input 4 3 5 3 3 2" xfId="6956"/>
    <cellStyle name="Input 4 3 5 3 3 2 2" xfId="14656"/>
    <cellStyle name="Input 4 3 5 3 3 2 2 2" xfId="36010"/>
    <cellStyle name="Input 4 3 5 3 3 2 3" xfId="22316"/>
    <cellStyle name="Input 4 3 5 3 3 2 3 2" xfId="43670"/>
    <cellStyle name="Input 4 3 5 3 3 3" xfId="10816"/>
    <cellStyle name="Input 4 3 5 3 3 3 2" xfId="32170"/>
    <cellStyle name="Input 4 3 5 3 3 4" xfId="18476"/>
    <cellStyle name="Input 4 3 5 3 3 4 2" xfId="39830"/>
    <cellStyle name="Input 4 3 5 3 3 5" xfId="26726"/>
    <cellStyle name="Input 4 3 5 3 4" xfId="4054"/>
    <cellStyle name="Input 4 3 5 3 4 2" xfId="7896"/>
    <cellStyle name="Input 4 3 5 3 4 2 2" xfId="15596"/>
    <cellStyle name="Input 4 3 5 3 4 2 2 2" xfId="36950"/>
    <cellStyle name="Input 4 3 5 3 4 2 3" xfId="23256"/>
    <cellStyle name="Input 4 3 5 3 4 2 3 2" xfId="44610"/>
    <cellStyle name="Input 4 3 5 3 4 3" xfId="11756"/>
    <cellStyle name="Input 4 3 5 3 4 3 2" xfId="33110"/>
    <cellStyle name="Input 4 3 5 3 4 4" xfId="19416"/>
    <cellStyle name="Input 4 3 5 3 4 4 2" xfId="40770"/>
    <cellStyle name="Input 4 3 5 3 4 5" xfId="27666"/>
    <cellStyle name="Input 4 3 5 3 5" xfId="5016"/>
    <cellStyle name="Input 4 3 5 3 5 2" xfId="12716"/>
    <cellStyle name="Input 4 3 5 3 5 2 2" xfId="34070"/>
    <cellStyle name="Input 4 3 5 3 5 3" xfId="20376"/>
    <cellStyle name="Input 4 3 5 3 5 3 2" xfId="41730"/>
    <cellStyle name="Input 4 3 5 3 6" xfId="8876"/>
    <cellStyle name="Input 4 3 5 3 6 2" xfId="30230"/>
    <cellStyle name="Input 4 3 5 3 7" xfId="16536"/>
    <cellStyle name="Input 4 3 5 3 7 2" xfId="37890"/>
    <cellStyle name="Input 4 3 5 3 8" xfId="24786"/>
    <cellStyle name="Input 4 3 5 4" xfId="1534"/>
    <cellStyle name="Input 4 3 5 4 2" xfId="5376"/>
    <cellStyle name="Input 4 3 5 4 2 2" xfId="13076"/>
    <cellStyle name="Input 4 3 5 4 2 2 2" xfId="34430"/>
    <cellStyle name="Input 4 3 5 4 2 3" xfId="20736"/>
    <cellStyle name="Input 4 3 5 4 2 3 2" xfId="42090"/>
    <cellStyle name="Input 4 3 5 4 3" xfId="9236"/>
    <cellStyle name="Input 4 3 5 4 3 2" xfId="30590"/>
    <cellStyle name="Input 4 3 5 4 4" xfId="16896"/>
    <cellStyle name="Input 4 3 5 4 4 2" xfId="38250"/>
    <cellStyle name="Input 4 3 5 4 5" xfId="25146"/>
    <cellStyle name="Input 4 3 5 5" xfId="2474"/>
    <cellStyle name="Input 4 3 5 5 2" xfId="6316"/>
    <cellStyle name="Input 4 3 5 5 2 2" xfId="14016"/>
    <cellStyle name="Input 4 3 5 5 2 2 2" xfId="35370"/>
    <cellStyle name="Input 4 3 5 5 2 3" xfId="21676"/>
    <cellStyle name="Input 4 3 5 5 2 3 2" xfId="43030"/>
    <cellStyle name="Input 4 3 5 5 3" xfId="10176"/>
    <cellStyle name="Input 4 3 5 5 3 2" xfId="31530"/>
    <cellStyle name="Input 4 3 5 5 4" xfId="17836"/>
    <cellStyle name="Input 4 3 5 5 4 2" xfId="39190"/>
    <cellStyle name="Input 4 3 5 5 5" xfId="26086"/>
    <cellStyle name="Input 4 3 5 6" xfId="3414"/>
    <cellStyle name="Input 4 3 5 6 2" xfId="7256"/>
    <cellStyle name="Input 4 3 5 6 2 2" xfId="14956"/>
    <cellStyle name="Input 4 3 5 6 2 2 2" xfId="36310"/>
    <cellStyle name="Input 4 3 5 6 2 3" xfId="22616"/>
    <cellStyle name="Input 4 3 5 6 2 3 2" xfId="43970"/>
    <cellStyle name="Input 4 3 5 6 3" xfId="11116"/>
    <cellStyle name="Input 4 3 5 6 3 2" xfId="32470"/>
    <cellStyle name="Input 4 3 5 6 4" xfId="18776"/>
    <cellStyle name="Input 4 3 5 6 4 2" xfId="40130"/>
    <cellStyle name="Input 4 3 5 6 5" xfId="27026"/>
    <cellStyle name="Input 4 3 5 7" xfId="4376"/>
    <cellStyle name="Input 4 3 5 7 2" xfId="12076"/>
    <cellStyle name="Input 4 3 5 7 2 2" xfId="33430"/>
    <cellStyle name="Input 4 3 5 7 3" xfId="19736"/>
    <cellStyle name="Input 4 3 5 7 3 2" xfId="41090"/>
    <cellStyle name="Input 4 3 5 8" xfId="8236"/>
    <cellStyle name="Input 4 3 5 8 2" xfId="29590"/>
    <cellStyle name="Input 4 3 5 9" xfId="15896"/>
    <cellStyle name="Input 4 3 5 9 2" xfId="37250"/>
    <cellStyle name="Input 4 3 6" xfId="714"/>
    <cellStyle name="Input 4 3 6 2" xfId="1714"/>
    <cellStyle name="Input 4 3 6 2 2" xfId="5556"/>
    <cellStyle name="Input 4 3 6 2 2 2" xfId="13256"/>
    <cellStyle name="Input 4 3 6 2 2 2 2" xfId="34610"/>
    <cellStyle name="Input 4 3 6 2 2 3" xfId="20916"/>
    <cellStyle name="Input 4 3 6 2 2 3 2" xfId="42270"/>
    <cellStyle name="Input 4 3 6 2 3" xfId="9416"/>
    <cellStyle name="Input 4 3 6 2 3 2" xfId="30770"/>
    <cellStyle name="Input 4 3 6 2 4" xfId="17076"/>
    <cellStyle name="Input 4 3 6 2 4 2" xfId="38430"/>
    <cellStyle name="Input 4 3 6 2 5" xfId="25326"/>
    <cellStyle name="Input 4 3 6 3" xfId="2654"/>
    <cellStyle name="Input 4 3 6 3 2" xfId="6496"/>
    <cellStyle name="Input 4 3 6 3 2 2" xfId="14196"/>
    <cellStyle name="Input 4 3 6 3 2 2 2" xfId="35550"/>
    <cellStyle name="Input 4 3 6 3 2 3" xfId="21856"/>
    <cellStyle name="Input 4 3 6 3 2 3 2" xfId="43210"/>
    <cellStyle name="Input 4 3 6 3 3" xfId="10356"/>
    <cellStyle name="Input 4 3 6 3 3 2" xfId="31710"/>
    <cellStyle name="Input 4 3 6 3 4" xfId="18016"/>
    <cellStyle name="Input 4 3 6 3 4 2" xfId="39370"/>
    <cellStyle name="Input 4 3 6 3 5" xfId="26266"/>
    <cellStyle name="Input 4 3 6 4" xfId="3594"/>
    <cellStyle name="Input 4 3 6 4 2" xfId="7436"/>
    <cellStyle name="Input 4 3 6 4 2 2" xfId="15136"/>
    <cellStyle name="Input 4 3 6 4 2 2 2" xfId="36490"/>
    <cellStyle name="Input 4 3 6 4 2 3" xfId="22796"/>
    <cellStyle name="Input 4 3 6 4 2 3 2" xfId="44150"/>
    <cellStyle name="Input 4 3 6 4 3" xfId="11296"/>
    <cellStyle name="Input 4 3 6 4 3 2" xfId="32650"/>
    <cellStyle name="Input 4 3 6 4 4" xfId="18956"/>
    <cellStyle name="Input 4 3 6 4 4 2" xfId="40310"/>
    <cellStyle name="Input 4 3 6 4 5" xfId="27206"/>
    <cellStyle name="Input 4 3 6 5" xfId="4556"/>
    <cellStyle name="Input 4 3 6 5 2" xfId="12256"/>
    <cellStyle name="Input 4 3 6 5 2 2" xfId="33610"/>
    <cellStyle name="Input 4 3 6 5 3" xfId="19916"/>
    <cellStyle name="Input 4 3 6 5 3 2" xfId="41270"/>
    <cellStyle name="Input 4 3 6 6" xfId="8416"/>
    <cellStyle name="Input 4 3 6 6 2" xfId="29770"/>
    <cellStyle name="Input 4 3 6 7" xfId="16076"/>
    <cellStyle name="Input 4 3 6 7 2" xfId="37430"/>
    <cellStyle name="Input 4 3 6 8" xfId="24326"/>
    <cellStyle name="Input 4 3 7" xfId="695"/>
    <cellStyle name="Input 4 3 7 2" xfId="1695"/>
    <cellStyle name="Input 4 3 7 2 2" xfId="5537"/>
    <cellStyle name="Input 4 3 7 2 2 2" xfId="13237"/>
    <cellStyle name="Input 4 3 7 2 2 2 2" xfId="34591"/>
    <cellStyle name="Input 4 3 7 2 2 3" xfId="20897"/>
    <cellStyle name="Input 4 3 7 2 2 3 2" xfId="42251"/>
    <cellStyle name="Input 4 3 7 2 3" xfId="9397"/>
    <cellStyle name="Input 4 3 7 2 3 2" xfId="30751"/>
    <cellStyle name="Input 4 3 7 2 4" xfId="17057"/>
    <cellStyle name="Input 4 3 7 2 4 2" xfId="38411"/>
    <cellStyle name="Input 4 3 7 2 5" xfId="25307"/>
    <cellStyle name="Input 4 3 7 3" xfId="2635"/>
    <cellStyle name="Input 4 3 7 3 2" xfId="6477"/>
    <cellStyle name="Input 4 3 7 3 2 2" xfId="14177"/>
    <cellStyle name="Input 4 3 7 3 2 2 2" xfId="35531"/>
    <cellStyle name="Input 4 3 7 3 2 3" xfId="21837"/>
    <cellStyle name="Input 4 3 7 3 2 3 2" xfId="43191"/>
    <cellStyle name="Input 4 3 7 3 3" xfId="10337"/>
    <cellStyle name="Input 4 3 7 3 3 2" xfId="31691"/>
    <cellStyle name="Input 4 3 7 3 4" xfId="17997"/>
    <cellStyle name="Input 4 3 7 3 4 2" xfId="39351"/>
    <cellStyle name="Input 4 3 7 3 5" xfId="26247"/>
    <cellStyle name="Input 4 3 7 4" xfId="3575"/>
    <cellStyle name="Input 4 3 7 4 2" xfId="7417"/>
    <cellStyle name="Input 4 3 7 4 2 2" xfId="15117"/>
    <cellStyle name="Input 4 3 7 4 2 2 2" xfId="36471"/>
    <cellStyle name="Input 4 3 7 4 2 3" xfId="22777"/>
    <cellStyle name="Input 4 3 7 4 2 3 2" xfId="44131"/>
    <cellStyle name="Input 4 3 7 4 3" xfId="11277"/>
    <cellStyle name="Input 4 3 7 4 3 2" xfId="32631"/>
    <cellStyle name="Input 4 3 7 4 4" xfId="18937"/>
    <cellStyle name="Input 4 3 7 4 4 2" xfId="40291"/>
    <cellStyle name="Input 4 3 7 4 5" xfId="27187"/>
    <cellStyle name="Input 4 3 7 5" xfId="4537"/>
    <cellStyle name="Input 4 3 7 5 2" xfId="12237"/>
    <cellStyle name="Input 4 3 7 5 2 2" xfId="33591"/>
    <cellStyle name="Input 4 3 7 5 3" xfId="19897"/>
    <cellStyle name="Input 4 3 7 5 3 2" xfId="41251"/>
    <cellStyle name="Input 4 3 7 6" xfId="8397"/>
    <cellStyle name="Input 4 3 7 6 2" xfId="29751"/>
    <cellStyle name="Input 4 3 7 7" xfId="16057"/>
    <cellStyle name="Input 4 3 7 7 2" xfId="37411"/>
    <cellStyle name="Input 4 3 7 8" xfId="24307"/>
    <cellStyle name="Input 4 3 8" xfId="1371"/>
    <cellStyle name="Input 4 3 8 2" xfId="5213"/>
    <cellStyle name="Input 4 3 8 2 2" xfId="12913"/>
    <cellStyle name="Input 4 3 8 2 2 2" xfId="34267"/>
    <cellStyle name="Input 4 3 8 2 3" xfId="20573"/>
    <cellStyle name="Input 4 3 8 2 3 2" xfId="41927"/>
    <cellStyle name="Input 4 3 8 3" xfId="9073"/>
    <cellStyle name="Input 4 3 8 3 2" xfId="30427"/>
    <cellStyle name="Input 4 3 8 4" xfId="16733"/>
    <cellStyle name="Input 4 3 8 4 2" xfId="38087"/>
    <cellStyle name="Input 4 3 8 5" xfId="24983"/>
    <cellStyle name="Input 4 3 9" xfId="1335"/>
    <cellStyle name="Input 4 3 9 2" xfId="5177"/>
    <cellStyle name="Input 4 3 9 2 2" xfId="12877"/>
    <cellStyle name="Input 4 3 9 2 2 2" xfId="34231"/>
    <cellStyle name="Input 4 3 9 2 3" xfId="20537"/>
    <cellStyle name="Input 4 3 9 2 3 2" xfId="41891"/>
    <cellStyle name="Input 4 3 9 3" xfId="9037"/>
    <cellStyle name="Input 4 3 9 3 2" xfId="30391"/>
    <cellStyle name="Input 4 3 9 4" xfId="16697"/>
    <cellStyle name="Input 4 3 9 4 2" xfId="38051"/>
    <cellStyle name="Input 4 3 9 5" xfId="24947"/>
    <cellStyle name="Linked Cell 2" xfId="105"/>
    <cellStyle name="Linked Cell 3" xfId="106"/>
    <cellStyle name="Linked Cell 4" xfId="107"/>
    <cellStyle name="Neutral 2" xfId="108"/>
    <cellStyle name="Neutral 3" xfId="109"/>
    <cellStyle name="Neutral 4" xfId="110"/>
    <cellStyle name="Normal" xfId="0" builtinId="0"/>
    <cellStyle name="Normal 10" xfId="111"/>
    <cellStyle name="Normal 10 10" xfId="23414"/>
    <cellStyle name="Normal 10 11" xfId="23415"/>
    <cellStyle name="Normal 10 12" xfId="23416"/>
    <cellStyle name="Normal 10 13" xfId="23417"/>
    <cellStyle name="Normal 10 14" xfId="23418"/>
    <cellStyle name="Normal 10 15" xfId="23419"/>
    <cellStyle name="Normal 10 2" xfId="23420"/>
    <cellStyle name="Normal 10 3" xfId="23421"/>
    <cellStyle name="Normal 10 4" xfId="23422"/>
    <cellStyle name="Normal 10 5" xfId="23423"/>
    <cellStyle name="Normal 10 6" xfId="23424"/>
    <cellStyle name="Normal 10 7" xfId="23425"/>
    <cellStyle name="Normal 10 8" xfId="23426"/>
    <cellStyle name="Normal 10 9" xfId="23427"/>
    <cellStyle name="Normal 11" xfId="112"/>
    <cellStyle name="Normal 11 10" xfId="23428"/>
    <cellStyle name="Normal 11 11" xfId="23429"/>
    <cellStyle name="Normal 11 12" xfId="23430"/>
    <cellStyle name="Normal 11 13" xfId="23431"/>
    <cellStyle name="Normal 11 14" xfId="23432"/>
    <cellStyle name="Normal 11 15" xfId="23433"/>
    <cellStyle name="Normal 11 2" xfId="23434"/>
    <cellStyle name="Normal 11 3" xfId="23435"/>
    <cellStyle name="Normal 11 4" xfId="23436"/>
    <cellStyle name="Normal 11 5" xfId="23437"/>
    <cellStyle name="Normal 11 6" xfId="23438"/>
    <cellStyle name="Normal 11 7" xfId="23439"/>
    <cellStyle name="Normal 11 8" xfId="23440"/>
    <cellStyle name="Normal 11 9" xfId="23441"/>
    <cellStyle name="Normal 12" xfId="113"/>
    <cellStyle name="Normal 12 10" xfId="23442"/>
    <cellStyle name="Normal 12 11" xfId="23443"/>
    <cellStyle name="Normal 12 12" xfId="23444"/>
    <cellStyle name="Normal 12 13" xfId="23445"/>
    <cellStyle name="Normal 12 14" xfId="23446"/>
    <cellStyle name="Normal 12 15" xfId="23447"/>
    <cellStyle name="Normal 12 2" xfId="23448"/>
    <cellStyle name="Normal 12 3" xfId="23449"/>
    <cellStyle name="Normal 12 4" xfId="23450"/>
    <cellStyle name="Normal 12 5" xfId="23451"/>
    <cellStyle name="Normal 12 6" xfId="23452"/>
    <cellStyle name="Normal 12 7" xfId="23453"/>
    <cellStyle name="Normal 12 8" xfId="23454"/>
    <cellStyle name="Normal 12 9" xfId="23455"/>
    <cellStyle name="Normal 13" xfId="114"/>
    <cellStyle name="Normal 13 10" xfId="23456"/>
    <cellStyle name="Normal 13 11" xfId="23457"/>
    <cellStyle name="Normal 13 12" xfId="23458"/>
    <cellStyle name="Normal 13 13" xfId="23459"/>
    <cellStyle name="Normal 13 14" xfId="23460"/>
    <cellStyle name="Normal 13 15" xfId="23461"/>
    <cellStyle name="Normal 13 2" xfId="23462"/>
    <cellStyle name="Normal 13 3" xfId="23463"/>
    <cellStyle name="Normal 13 4" xfId="23464"/>
    <cellStyle name="Normal 13 5" xfId="23465"/>
    <cellStyle name="Normal 13 6" xfId="23466"/>
    <cellStyle name="Normal 13 7" xfId="23467"/>
    <cellStyle name="Normal 13 8" xfId="23468"/>
    <cellStyle name="Normal 13 9" xfId="23469"/>
    <cellStyle name="Normal 14" xfId="115"/>
    <cellStyle name="Normal 14 10" xfId="23470"/>
    <cellStyle name="Normal 14 11" xfId="23471"/>
    <cellStyle name="Normal 14 12" xfId="23472"/>
    <cellStyle name="Normal 14 13" xfId="23473"/>
    <cellStyle name="Normal 14 14" xfId="23474"/>
    <cellStyle name="Normal 14 15" xfId="23475"/>
    <cellStyle name="Normal 14 2" xfId="23476"/>
    <cellStyle name="Normal 14 3" xfId="23477"/>
    <cellStyle name="Normal 14 4" xfId="23478"/>
    <cellStyle name="Normal 14 5" xfId="23479"/>
    <cellStyle name="Normal 14 6" xfId="23480"/>
    <cellStyle name="Normal 14 7" xfId="23481"/>
    <cellStyle name="Normal 14 8" xfId="23482"/>
    <cellStyle name="Normal 14 9" xfId="23483"/>
    <cellStyle name="Normal 15" xfId="116"/>
    <cellStyle name="Normal 15 10" xfId="23484"/>
    <cellStyle name="Normal 15 11" xfId="23485"/>
    <cellStyle name="Normal 15 12" xfId="23486"/>
    <cellStyle name="Normal 15 13" xfId="23487"/>
    <cellStyle name="Normal 15 14" xfId="23488"/>
    <cellStyle name="Normal 15 15" xfId="23489"/>
    <cellStyle name="Normal 15 2" xfId="23490"/>
    <cellStyle name="Normal 15 3" xfId="23491"/>
    <cellStyle name="Normal 15 4" xfId="23492"/>
    <cellStyle name="Normal 15 5" xfId="23493"/>
    <cellStyle name="Normal 15 6" xfId="23494"/>
    <cellStyle name="Normal 15 7" xfId="23495"/>
    <cellStyle name="Normal 15 8" xfId="23496"/>
    <cellStyle name="Normal 15 9" xfId="23497"/>
    <cellStyle name="Normal 16" xfId="117"/>
    <cellStyle name="Normal 16 10" xfId="23498"/>
    <cellStyle name="Normal 16 11" xfId="23499"/>
    <cellStyle name="Normal 16 12" xfId="23500"/>
    <cellStyle name="Normal 16 13" xfId="23501"/>
    <cellStyle name="Normal 16 14" xfId="23502"/>
    <cellStyle name="Normal 16 15" xfId="23503"/>
    <cellStyle name="Normal 16 2" xfId="23504"/>
    <cellStyle name="Normal 16 3" xfId="23505"/>
    <cellStyle name="Normal 16 4" xfId="23506"/>
    <cellStyle name="Normal 16 5" xfId="23507"/>
    <cellStyle name="Normal 16 6" xfId="23508"/>
    <cellStyle name="Normal 16 7" xfId="23509"/>
    <cellStyle name="Normal 16 8" xfId="23510"/>
    <cellStyle name="Normal 16 9" xfId="23511"/>
    <cellStyle name="Normal 17" xfId="118"/>
    <cellStyle name="Normal 17 10" xfId="23512"/>
    <cellStyle name="Normal 17 11" xfId="23513"/>
    <cellStyle name="Normal 17 12" xfId="23514"/>
    <cellStyle name="Normal 17 13" xfId="23515"/>
    <cellStyle name="Normal 17 14" xfId="23516"/>
    <cellStyle name="Normal 17 15" xfId="23517"/>
    <cellStyle name="Normal 17 2" xfId="23518"/>
    <cellStyle name="Normal 17 3" xfId="23519"/>
    <cellStyle name="Normal 17 4" xfId="23520"/>
    <cellStyle name="Normal 17 5" xfId="23521"/>
    <cellStyle name="Normal 17 6" xfId="23522"/>
    <cellStyle name="Normal 17 7" xfId="23523"/>
    <cellStyle name="Normal 17 8" xfId="23524"/>
    <cellStyle name="Normal 17 9" xfId="23525"/>
    <cellStyle name="Normal 18" xfId="119"/>
    <cellStyle name="Normal 18 10" xfId="23526"/>
    <cellStyle name="Normal 18 11" xfId="23527"/>
    <cellStyle name="Normal 18 12" xfId="23528"/>
    <cellStyle name="Normal 18 13" xfId="23529"/>
    <cellStyle name="Normal 18 14" xfId="23530"/>
    <cellStyle name="Normal 18 15" xfId="23531"/>
    <cellStyle name="Normal 18 2" xfId="23532"/>
    <cellStyle name="Normal 18 3" xfId="23533"/>
    <cellStyle name="Normal 18 4" xfId="23534"/>
    <cellStyle name="Normal 18 5" xfId="23535"/>
    <cellStyle name="Normal 18 6" xfId="23536"/>
    <cellStyle name="Normal 18 7" xfId="23537"/>
    <cellStyle name="Normal 18 8" xfId="23538"/>
    <cellStyle name="Normal 18 9" xfId="23539"/>
    <cellStyle name="Normal 19" xfId="120"/>
    <cellStyle name="Normal 19 10" xfId="23540"/>
    <cellStyle name="Normal 19 11" xfId="23541"/>
    <cellStyle name="Normal 19 12" xfId="23542"/>
    <cellStyle name="Normal 19 13" xfId="23543"/>
    <cellStyle name="Normal 19 14" xfId="23544"/>
    <cellStyle name="Normal 19 15" xfId="23545"/>
    <cellStyle name="Normal 19 2" xfId="121"/>
    <cellStyle name="Normal 19 3" xfId="23546"/>
    <cellStyle name="Normal 19 4" xfId="23547"/>
    <cellStyle name="Normal 19 5" xfId="23548"/>
    <cellStyle name="Normal 19 6" xfId="23549"/>
    <cellStyle name="Normal 19 7" xfId="23550"/>
    <cellStyle name="Normal 19 8" xfId="23551"/>
    <cellStyle name="Normal 19 9" xfId="23552"/>
    <cellStyle name="Normal 2" xfId="122"/>
    <cellStyle name="Normal 2 10" xfId="123"/>
    <cellStyle name="Normal 2 100" xfId="124"/>
    <cellStyle name="Normal 2 101" xfId="125"/>
    <cellStyle name="Normal 2 102" xfId="126"/>
    <cellStyle name="Normal 2 103" xfId="127"/>
    <cellStyle name="Normal 2 104" xfId="128"/>
    <cellStyle name="Normal 2 105" xfId="129"/>
    <cellStyle name="Normal 2 106" xfId="130"/>
    <cellStyle name="Normal 2 107" xfId="131"/>
    <cellStyle name="Normal 2 108" xfId="132"/>
    <cellStyle name="Normal 2 109" xfId="133"/>
    <cellStyle name="Normal 2 11" xfId="134"/>
    <cellStyle name="Normal 2 110" xfId="135"/>
    <cellStyle name="Normal 2 111" xfId="136"/>
    <cellStyle name="Normal 2 112" xfId="137"/>
    <cellStyle name="Normal 2 113" xfId="138"/>
    <cellStyle name="Normal 2 114" xfId="139"/>
    <cellStyle name="Normal 2 115" xfId="140"/>
    <cellStyle name="Normal 2 12" xfId="141"/>
    <cellStyle name="Normal 2 13" xfId="142"/>
    <cellStyle name="Normal 2 14" xfId="143"/>
    <cellStyle name="Normal 2 15" xfId="144"/>
    <cellStyle name="Normal 2 16" xfId="145"/>
    <cellStyle name="Normal 2 17" xfId="146"/>
    <cellStyle name="Normal 2 18" xfId="147"/>
    <cellStyle name="Normal 2 19" xfId="148"/>
    <cellStyle name="Normal 2 2" xfId="149"/>
    <cellStyle name="Normal 2 2 2" xfId="150"/>
    <cellStyle name="Normal 2 2 2 2" xfId="151"/>
    <cellStyle name="Normal 2 2 2 3" xfId="152"/>
    <cellStyle name="Normal 2 2 3" xfId="153"/>
    <cellStyle name="Normal 2 20" xfId="154"/>
    <cellStyle name="Normal 2 21" xfId="155"/>
    <cellStyle name="Normal 2 22" xfId="156"/>
    <cellStyle name="Normal 2 23" xfId="157"/>
    <cellStyle name="Normal 2 24" xfId="158"/>
    <cellStyle name="Normal 2 25" xfId="159"/>
    <cellStyle name="Normal 2 26" xfId="160"/>
    <cellStyle name="Normal 2 27" xfId="161"/>
    <cellStyle name="Normal 2 28" xfId="162"/>
    <cellStyle name="Normal 2 29" xfId="163"/>
    <cellStyle name="Normal 2 3" xfId="164"/>
    <cellStyle name="Normal 2 3 10" xfId="165"/>
    <cellStyle name="Normal 2 3 11" xfId="166"/>
    <cellStyle name="Normal 2 3 12" xfId="167"/>
    <cellStyle name="Normal 2 3 13" xfId="168"/>
    <cellStyle name="Normal 2 3 14" xfId="169"/>
    <cellStyle name="Normal 2 3 15" xfId="170"/>
    <cellStyle name="Normal 2 3 16" xfId="171"/>
    <cellStyle name="Normal 2 3 17" xfId="172"/>
    <cellStyle name="Normal 2 3 18" xfId="173"/>
    <cellStyle name="Normal 2 3 19" xfId="174"/>
    <cellStyle name="Normal 2 3 2" xfId="175"/>
    <cellStyle name="Normal 2 3 20" xfId="176"/>
    <cellStyle name="Normal 2 3 21" xfId="177"/>
    <cellStyle name="Normal 2 3 22" xfId="178"/>
    <cellStyle name="Normal 2 3 3" xfId="179"/>
    <cellStyle name="Normal 2 3 4" xfId="180"/>
    <cellStyle name="Normal 2 3 5" xfId="181"/>
    <cellStyle name="Normal 2 3 6" xfId="182"/>
    <cellStyle name="Normal 2 3 7" xfId="183"/>
    <cellStyle name="Normal 2 3 8" xfId="184"/>
    <cellStyle name="Normal 2 3 9" xfId="185"/>
    <cellStyle name="Normal 2 30" xfId="186"/>
    <cellStyle name="Normal 2 31" xfId="187"/>
    <cellStyle name="Normal 2 32" xfId="188"/>
    <cellStyle name="Normal 2 33" xfId="189"/>
    <cellStyle name="Normal 2 34" xfId="190"/>
    <cellStyle name="Normal 2 35" xfId="191"/>
    <cellStyle name="Normal 2 36" xfId="192"/>
    <cellStyle name="Normal 2 37" xfId="193"/>
    <cellStyle name="Normal 2 38" xfId="194"/>
    <cellStyle name="Normal 2 39" xfId="195"/>
    <cellStyle name="Normal 2 4" xfId="196"/>
    <cellStyle name="Normal 2 4 2" xfId="197"/>
    <cellStyle name="Normal 2 40" xfId="198"/>
    <cellStyle name="Normal 2 41" xfId="199"/>
    <cellStyle name="Normal 2 42" xfId="200"/>
    <cellStyle name="Normal 2 43" xfId="201"/>
    <cellStyle name="Normal 2 44" xfId="202"/>
    <cellStyle name="Normal 2 45" xfId="203"/>
    <cellStyle name="Normal 2 46" xfId="204"/>
    <cellStyle name="Normal 2 47" xfId="205"/>
    <cellStyle name="Normal 2 48" xfId="206"/>
    <cellStyle name="Normal 2 49" xfId="207"/>
    <cellStyle name="Normal 2 5" xfId="208"/>
    <cellStyle name="Normal 2 5 2" xfId="209"/>
    <cellStyle name="Normal 2 50" xfId="210"/>
    <cellStyle name="Normal 2 51" xfId="211"/>
    <cellStyle name="Normal 2 52" xfId="212"/>
    <cellStyle name="Normal 2 53" xfId="213"/>
    <cellStyle name="Normal 2 54" xfId="214"/>
    <cellStyle name="Normal 2 55" xfId="215"/>
    <cellStyle name="Normal 2 56" xfId="216"/>
    <cellStyle name="Normal 2 57" xfId="217"/>
    <cellStyle name="Normal 2 58" xfId="218"/>
    <cellStyle name="Normal 2 59" xfId="219"/>
    <cellStyle name="Normal 2 6" xfId="220"/>
    <cellStyle name="Normal 2 6 2" xfId="221"/>
    <cellStyle name="Normal 2 60" xfId="222"/>
    <cellStyle name="Normal 2 61" xfId="223"/>
    <cellStyle name="Normal 2 62" xfId="224"/>
    <cellStyle name="Normal 2 63" xfId="225"/>
    <cellStyle name="Normal 2 64" xfId="226"/>
    <cellStyle name="Normal 2 65" xfId="227"/>
    <cellStyle name="Normal 2 66" xfId="228"/>
    <cellStyle name="Normal 2 67" xfId="229"/>
    <cellStyle name="Normal 2 68" xfId="230"/>
    <cellStyle name="Normal 2 69" xfId="231"/>
    <cellStyle name="Normal 2 7" xfId="232"/>
    <cellStyle name="Normal 2 7 2" xfId="233"/>
    <cellStyle name="Normal 2 70" xfId="234"/>
    <cellStyle name="Normal 2 71" xfId="235"/>
    <cellStyle name="Normal 2 72" xfId="236"/>
    <cellStyle name="Normal 2 73" xfId="237"/>
    <cellStyle name="Normal 2 74" xfId="238"/>
    <cellStyle name="Normal 2 75" xfId="239"/>
    <cellStyle name="Normal 2 76" xfId="240"/>
    <cellStyle name="Normal 2 77" xfId="241"/>
    <cellStyle name="Normal 2 78" xfId="242"/>
    <cellStyle name="Normal 2 79" xfId="243"/>
    <cellStyle name="Normal 2 8" xfId="244"/>
    <cellStyle name="Normal 2 8 2" xfId="245"/>
    <cellStyle name="Normal 2 80" xfId="246"/>
    <cellStyle name="Normal 2 81" xfId="247"/>
    <cellStyle name="Normal 2 82" xfId="248"/>
    <cellStyle name="Normal 2 83" xfId="249"/>
    <cellStyle name="Normal 2 84" xfId="250"/>
    <cellStyle name="Normal 2 85" xfId="251"/>
    <cellStyle name="Normal 2 86" xfId="252"/>
    <cellStyle name="Normal 2 87" xfId="253"/>
    <cellStyle name="Normal 2 88" xfId="254"/>
    <cellStyle name="Normal 2 89" xfId="255"/>
    <cellStyle name="Normal 2 9" xfId="256"/>
    <cellStyle name="Normal 2 9 2" xfId="257"/>
    <cellStyle name="Normal 2 9 3" xfId="258"/>
    <cellStyle name="Normal 2 90" xfId="259"/>
    <cellStyle name="Normal 2 91" xfId="260"/>
    <cellStyle name="Normal 2 92" xfId="261"/>
    <cellStyle name="Normal 2 93" xfId="262"/>
    <cellStyle name="Normal 2 94" xfId="263"/>
    <cellStyle name="Normal 2 95" xfId="264"/>
    <cellStyle name="Normal 2 96" xfId="265"/>
    <cellStyle name="Normal 2 97" xfId="266"/>
    <cellStyle name="Normal 2 98" xfId="267"/>
    <cellStyle name="Normal 2 99" xfId="268"/>
    <cellStyle name="Normal 20" xfId="269"/>
    <cellStyle name="Normal 20 10" xfId="23553"/>
    <cellStyle name="Normal 20 11" xfId="23554"/>
    <cellStyle name="Normal 20 12" xfId="23555"/>
    <cellStyle name="Normal 20 13" xfId="23556"/>
    <cellStyle name="Normal 20 14" xfId="23557"/>
    <cellStyle name="Normal 20 15" xfId="23558"/>
    <cellStyle name="Normal 20 2" xfId="23559"/>
    <cellStyle name="Normal 20 3" xfId="23560"/>
    <cellStyle name="Normal 20 4" xfId="23561"/>
    <cellStyle name="Normal 20 5" xfId="23562"/>
    <cellStyle name="Normal 20 6" xfId="23563"/>
    <cellStyle name="Normal 20 7" xfId="23564"/>
    <cellStyle name="Normal 20 8" xfId="23565"/>
    <cellStyle name="Normal 20 9" xfId="23566"/>
    <cellStyle name="Normal 21" xfId="270"/>
    <cellStyle name="Normal 21 10" xfId="23567"/>
    <cellStyle name="Normal 21 11" xfId="23568"/>
    <cellStyle name="Normal 21 12" xfId="23569"/>
    <cellStyle name="Normal 21 13" xfId="23570"/>
    <cellStyle name="Normal 21 14" xfId="23571"/>
    <cellStyle name="Normal 21 15" xfId="23572"/>
    <cellStyle name="Normal 21 2" xfId="271"/>
    <cellStyle name="Normal 21 3" xfId="23573"/>
    <cellStyle name="Normal 21 4" xfId="23574"/>
    <cellStyle name="Normal 21 5" xfId="23575"/>
    <cellStyle name="Normal 21 6" xfId="23576"/>
    <cellStyle name="Normal 21 7" xfId="23577"/>
    <cellStyle name="Normal 21 8" xfId="23578"/>
    <cellStyle name="Normal 21 9" xfId="23579"/>
    <cellStyle name="Normal 22" xfId="272"/>
    <cellStyle name="Normal 22 10" xfId="23580"/>
    <cellStyle name="Normal 22 11" xfId="23581"/>
    <cellStyle name="Normal 22 12" xfId="23582"/>
    <cellStyle name="Normal 22 13" xfId="23583"/>
    <cellStyle name="Normal 22 14" xfId="23584"/>
    <cellStyle name="Normal 22 15" xfId="23585"/>
    <cellStyle name="Normal 22 2" xfId="273"/>
    <cellStyle name="Normal 22 3" xfId="334"/>
    <cellStyle name="Normal 22 4" xfId="23586"/>
    <cellStyle name="Normal 22 5" xfId="23587"/>
    <cellStyle name="Normal 22 6" xfId="23588"/>
    <cellStyle name="Normal 22 7" xfId="23589"/>
    <cellStyle name="Normal 22 8" xfId="23590"/>
    <cellStyle name="Normal 22 9" xfId="23591"/>
    <cellStyle name="Normal 23" xfId="274"/>
    <cellStyle name="Normal 23 10" xfId="23592"/>
    <cellStyle name="Normal 23 11" xfId="23593"/>
    <cellStyle name="Normal 23 12" xfId="23594"/>
    <cellStyle name="Normal 23 13" xfId="23595"/>
    <cellStyle name="Normal 23 14" xfId="23596"/>
    <cellStyle name="Normal 23 15" xfId="23597"/>
    <cellStyle name="Normal 23 2" xfId="275"/>
    <cellStyle name="Normal 23 3" xfId="23598"/>
    <cellStyle name="Normal 23 4" xfId="23599"/>
    <cellStyle name="Normal 23 5" xfId="23600"/>
    <cellStyle name="Normal 23 6" xfId="23601"/>
    <cellStyle name="Normal 23 7" xfId="23602"/>
    <cellStyle name="Normal 23 8" xfId="23603"/>
    <cellStyle name="Normal 23 9" xfId="23604"/>
    <cellStyle name="Normal 24" xfId="336"/>
    <cellStyle name="Normal 24 10" xfId="23605"/>
    <cellStyle name="Normal 24 11" xfId="23606"/>
    <cellStyle name="Normal 24 12" xfId="23607"/>
    <cellStyle name="Normal 24 13" xfId="23608"/>
    <cellStyle name="Normal 24 14" xfId="23609"/>
    <cellStyle name="Normal 24 15" xfId="23610"/>
    <cellStyle name="Normal 24 2" xfId="359"/>
    <cellStyle name="Normal 24 3" xfId="363"/>
    <cellStyle name="Normal 24 3 2" xfId="388"/>
    <cellStyle name="Normal 24 4" xfId="23611"/>
    <cellStyle name="Normal 24 5" xfId="23612"/>
    <cellStyle name="Normal 24 6" xfId="23613"/>
    <cellStyle name="Normal 24 7" xfId="23614"/>
    <cellStyle name="Normal 24 8" xfId="23615"/>
    <cellStyle name="Normal 24 9" xfId="23616"/>
    <cellStyle name="Normal 25" xfId="4206"/>
    <cellStyle name="Normal 25 10" xfId="23617"/>
    <cellStyle name="Normal 25 11" xfId="23618"/>
    <cellStyle name="Normal 25 12" xfId="23619"/>
    <cellStyle name="Normal 25 13" xfId="23620"/>
    <cellStyle name="Normal 25 14" xfId="23621"/>
    <cellStyle name="Normal 25 15" xfId="23622"/>
    <cellStyle name="Normal 25 2" xfId="23623"/>
    <cellStyle name="Normal 25 3" xfId="23624"/>
    <cellStyle name="Normal 25 4" xfId="23625"/>
    <cellStyle name="Normal 25 5" xfId="23626"/>
    <cellStyle name="Normal 25 6" xfId="23627"/>
    <cellStyle name="Normal 25 7" xfId="23628"/>
    <cellStyle name="Normal 25 8" xfId="23629"/>
    <cellStyle name="Normal 25 9" xfId="23630"/>
    <cellStyle name="Normal 26" xfId="23407"/>
    <cellStyle name="Normal 26 10" xfId="23631"/>
    <cellStyle name="Normal 26 11" xfId="23632"/>
    <cellStyle name="Normal 26 12" xfId="23633"/>
    <cellStyle name="Normal 26 13" xfId="23634"/>
    <cellStyle name="Normal 26 14" xfId="23635"/>
    <cellStyle name="Normal 26 15" xfId="23636"/>
    <cellStyle name="Normal 26 2" xfId="23637"/>
    <cellStyle name="Normal 26 3" xfId="23638"/>
    <cellStyle name="Normal 26 4" xfId="23639"/>
    <cellStyle name="Normal 26 5" xfId="23640"/>
    <cellStyle name="Normal 26 6" xfId="23641"/>
    <cellStyle name="Normal 26 7" xfId="23642"/>
    <cellStyle name="Normal 26 8" xfId="23643"/>
    <cellStyle name="Normal 26 9" xfId="23644"/>
    <cellStyle name="Normal 27 10" xfId="23645"/>
    <cellStyle name="Normal 27 11" xfId="23646"/>
    <cellStyle name="Normal 27 12" xfId="23647"/>
    <cellStyle name="Normal 27 13" xfId="23648"/>
    <cellStyle name="Normal 27 14" xfId="23649"/>
    <cellStyle name="Normal 27 15" xfId="23650"/>
    <cellStyle name="Normal 27 2" xfId="23651"/>
    <cellStyle name="Normal 27 3" xfId="23652"/>
    <cellStyle name="Normal 27 4" xfId="23653"/>
    <cellStyle name="Normal 27 5" xfId="23654"/>
    <cellStyle name="Normal 27 6" xfId="23655"/>
    <cellStyle name="Normal 27 7" xfId="23656"/>
    <cellStyle name="Normal 27 8" xfId="23657"/>
    <cellStyle name="Normal 27 9" xfId="23658"/>
    <cellStyle name="Normal 28 10" xfId="23659"/>
    <cellStyle name="Normal 28 11" xfId="23660"/>
    <cellStyle name="Normal 28 12" xfId="23661"/>
    <cellStyle name="Normal 28 13" xfId="23662"/>
    <cellStyle name="Normal 28 14" xfId="23663"/>
    <cellStyle name="Normal 28 15" xfId="23664"/>
    <cellStyle name="Normal 28 2" xfId="23665"/>
    <cellStyle name="Normal 28 3" xfId="23666"/>
    <cellStyle name="Normal 28 4" xfId="23667"/>
    <cellStyle name="Normal 28 5" xfId="23668"/>
    <cellStyle name="Normal 28 6" xfId="23669"/>
    <cellStyle name="Normal 28 7" xfId="23670"/>
    <cellStyle name="Normal 28 8" xfId="23671"/>
    <cellStyle name="Normal 28 9" xfId="23672"/>
    <cellStyle name="Normal 29 10" xfId="23673"/>
    <cellStyle name="Normal 29 11" xfId="23674"/>
    <cellStyle name="Normal 29 12" xfId="23675"/>
    <cellStyle name="Normal 29 13" xfId="23676"/>
    <cellStyle name="Normal 29 14" xfId="23677"/>
    <cellStyle name="Normal 29 15" xfId="23678"/>
    <cellStyle name="Normal 29 2" xfId="23679"/>
    <cellStyle name="Normal 29 3" xfId="23680"/>
    <cellStyle name="Normal 29 4" xfId="23681"/>
    <cellStyle name="Normal 29 5" xfId="23682"/>
    <cellStyle name="Normal 29 6" xfId="23683"/>
    <cellStyle name="Normal 29 7" xfId="23684"/>
    <cellStyle name="Normal 29 8" xfId="23685"/>
    <cellStyle name="Normal 29 9" xfId="23686"/>
    <cellStyle name="Normal 3" xfId="276"/>
    <cellStyle name="Normal 3 10" xfId="23687"/>
    <cellStyle name="Normal 3 11" xfId="23688"/>
    <cellStyle name="Normal 3 12" xfId="23689"/>
    <cellStyle name="Normal 3 13" xfId="23690"/>
    <cellStyle name="Normal 3 14" xfId="23691"/>
    <cellStyle name="Normal 3 15" xfId="23692"/>
    <cellStyle name="Normal 3 2" xfId="277"/>
    <cellStyle name="Normal 3 3" xfId="278"/>
    <cellStyle name="Normal 3 4" xfId="279"/>
    <cellStyle name="Normal 3 5" xfId="280"/>
    <cellStyle name="Normal 3 6" xfId="281"/>
    <cellStyle name="Normal 3 7" xfId="282"/>
    <cellStyle name="Normal 3 8" xfId="283"/>
    <cellStyle name="Normal 3 8 2" xfId="284"/>
    <cellStyle name="Normal 3 8 3" xfId="285"/>
    <cellStyle name="Normal 3 9" xfId="286"/>
    <cellStyle name="Normal 30 10" xfId="23693"/>
    <cellStyle name="Normal 30 11" xfId="23694"/>
    <cellStyle name="Normal 30 12" xfId="23695"/>
    <cellStyle name="Normal 30 13" xfId="23696"/>
    <cellStyle name="Normal 30 14" xfId="23697"/>
    <cellStyle name="Normal 30 15" xfId="23698"/>
    <cellStyle name="Normal 30 2" xfId="23699"/>
    <cellStyle name="Normal 30 3" xfId="23700"/>
    <cellStyle name="Normal 30 4" xfId="23701"/>
    <cellStyle name="Normal 30 5" xfId="23702"/>
    <cellStyle name="Normal 30 6" xfId="23703"/>
    <cellStyle name="Normal 30 7" xfId="23704"/>
    <cellStyle name="Normal 30 8" xfId="23705"/>
    <cellStyle name="Normal 30 9" xfId="23706"/>
    <cellStyle name="Normal 31 10" xfId="23707"/>
    <cellStyle name="Normal 31 11" xfId="23708"/>
    <cellStyle name="Normal 31 12" xfId="23709"/>
    <cellStyle name="Normal 31 13" xfId="23710"/>
    <cellStyle name="Normal 31 14" xfId="23711"/>
    <cellStyle name="Normal 31 15" xfId="23712"/>
    <cellStyle name="Normal 31 2" xfId="23713"/>
    <cellStyle name="Normal 31 3" xfId="23714"/>
    <cellStyle name="Normal 31 4" xfId="23715"/>
    <cellStyle name="Normal 31 5" xfId="23716"/>
    <cellStyle name="Normal 31 6" xfId="23717"/>
    <cellStyle name="Normal 31 7" xfId="23718"/>
    <cellStyle name="Normal 31 8" xfId="23719"/>
    <cellStyle name="Normal 31 9" xfId="23720"/>
    <cellStyle name="Normal 32 10" xfId="23721"/>
    <cellStyle name="Normal 32 11" xfId="23722"/>
    <cellStyle name="Normal 32 12" xfId="23723"/>
    <cellStyle name="Normal 32 13" xfId="23724"/>
    <cellStyle name="Normal 32 14" xfId="23725"/>
    <cellStyle name="Normal 32 15" xfId="23726"/>
    <cellStyle name="Normal 32 2" xfId="23727"/>
    <cellStyle name="Normal 32 3" xfId="23728"/>
    <cellStyle name="Normal 32 4" xfId="23729"/>
    <cellStyle name="Normal 32 5" xfId="23730"/>
    <cellStyle name="Normal 32 6" xfId="23731"/>
    <cellStyle name="Normal 32 7" xfId="23732"/>
    <cellStyle name="Normal 32 8" xfId="23733"/>
    <cellStyle name="Normal 32 9" xfId="23734"/>
    <cellStyle name="Normal 33 10" xfId="23735"/>
    <cellStyle name="Normal 33 11" xfId="23736"/>
    <cellStyle name="Normal 33 12" xfId="23737"/>
    <cellStyle name="Normal 33 13" xfId="23738"/>
    <cellStyle name="Normal 33 14" xfId="23739"/>
    <cellStyle name="Normal 33 15" xfId="23740"/>
    <cellStyle name="Normal 33 2" xfId="23741"/>
    <cellStyle name="Normal 33 3" xfId="23742"/>
    <cellStyle name="Normal 33 4" xfId="23743"/>
    <cellStyle name="Normal 33 5" xfId="23744"/>
    <cellStyle name="Normal 33 6" xfId="23745"/>
    <cellStyle name="Normal 33 7" xfId="23746"/>
    <cellStyle name="Normal 33 8" xfId="23747"/>
    <cellStyle name="Normal 33 9" xfId="23748"/>
    <cellStyle name="Normal 34 10" xfId="23749"/>
    <cellStyle name="Normal 34 11" xfId="23750"/>
    <cellStyle name="Normal 34 12" xfId="23751"/>
    <cellStyle name="Normal 34 13" xfId="23752"/>
    <cellStyle name="Normal 34 14" xfId="23753"/>
    <cellStyle name="Normal 34 15" xfId="23754"/>
    <cellStyle name="Normal 34 2" xfId="23755"/>
    <cellStyle name="Normal 34 3" xfId="23756"/>
    <cellStyle name="Normal 34 4" xfId="23757"/>
    <cellStyle name="Normal 34 5" xfId="23758"/>
    <cellStyle name="Normal 34 6" xfId="23759"/>
    <cellStyle name="Normal 34 7" xfId="23760"/>
    <cellStyle name="Normal 34 8" xfId="23761"/>
    <cellStyle name="Normal 34 9" xfId="23762"/>
    <cellStyle name="Normal 35 10" xfId="23763"/>
    <cellStyle name="Normal 35 11" xfId="23764"/>
    <cellStyle name="Normal 35 12" xfId="23765"/>
    <cellStyle name="Normal 35 13" xfId="23766"/>
    <cellStyle name="Normal 35 14" xfId="23767"/>
    <cellStyle name="Normal 35 15" xfId="23768"/>
    <cellStyle name="Normal 35 2" xfId="23769"/>
    <cellStyle name="Normal 35 3" xfId="23770"/>
    <cellStyle name="Normal 35 4" xfId="23771"/>
    <cellStyle name="Normal 35 5" xfId="23772"/>
    <cellStyle name="Normal 35 6" xfId="23773"/>
    <cellStyle name="Normal 35 7" xfId="23774"/>
    <cellStyle name="Normal 35 8" xfId="23775"/>
    <cellStyle name="Normal 35 9" xfId="23776"/>
    <cellStyle name="Normal 36 10" xfId="23777"/>
    <cellStyle name="Normal 36 11" xfId="23778"/>
    <cellStyle name="Normal 36 12" xfId="23779"/>
    <cellStyle name="Normal 36 13" xfId="23780"/>
    <cellStyle name="Normal 36 14" xfId="23781"/>
    <cellStyle name="Normal 36 15" xfId="23782"/>
    <cellStyle name="Normal 36 2" xfId="23783"/>
    <cellStyle name="Normal 36 3" xfId="23784"/>
    <cellStyle name="Normal 36 4" xfId="23785"/>
    <cellStyle name="Normal 36 5" xfId="23786"/>
    <cellStyle name="Normal 36 6" xfId="23787"/>
    <cellStyle name="Normal 36 7" xfId="23788"/>
    <cellStyle name="Normal 36 8" xfId="23789"/>
    <cellStyle name="Normal 36 9" xfId="23790"/>
    <cellStyle name="Normal 37 10" xfId="23791"/>
    <cellStyle name="Normal 37 11" xfId="23792"/>
    <cellStyle name="Normal 37 12" xfId="23793"/>
    <cellStyle name="Normal 37 13" xfId="23794"/>
    <cellStyle name="Normal 37 14" xfId="23795"/>
    <cellStyle name="Normal 37 15" xfId="23796"/>
    <cellStyle name="Normal 37 2" xfId="23797"/>
    <cellStyle name="Normal 37 3" xfId="23798"/>
    <cellStyle name="Normal 37 4" xfId="23799"/>
    <cellStyle name="Normal 37 5" xfId="23800"/>
    <cellStyle name="Normal 37 6" xfId="23801"/>
    <cellStyle name="Normal 37 7" xfId="23802"/>
    <cellStyle name="Normal 37 8" xfId="23803"/>
    <cellStyle name="Normal 37 9" xfId="23804"/>
    <cellStyle name="Normal 38 10" xfId="23805"/>
    <cellStyle name="Normal 38 11" xfId="23806"/>
    <cellStyle name="Normal 38 12" xfId="23807"/>
    <cellStyle name="Normal 38 13" xfId="23808"/>
    <cellStyle name="Normal 38 14" xfId="23809"/>
    <cellStyle name="Normal 38 15" xfId="23810"/>
    <cellStyle name="Normal 38 2" xfId="23811"/>
    <cellStyle name="Normal 38 3" xfId="23812"/>
    <cellStyle name="Normal 38 4" xfId="23813"/>
    <cellStyle name="Normal 38 5" xfId="23814"/>
    <cellStyle name="Normal 38 6" xfId="23815"/>
    <cellStyle name="Normal 38 7" xfId="23816"/>
    <cellStyle name="Normal 38 8" xfId="23817"/>
    <cellStyle name="Normal 38 9" xfId="23818"/>
    <cellStyle name="Normal 39 10" xfId="23819"/>
    <cellStyle name="Normal 39 11" xfId="23820"/>
    <cellStyle name="Normal 39 12" xfId="23821"/>
    <cellStyle name="Normal 39 13" xfId="23822"/>
    <cellStyle name="Normal 39 14" xfId="23823"/>
    <cellStyle name="Normal 39 15" xfId="23824"/>
    <cellStyle name="Normal 39 2" xfId="23825"/>
    <cellStyle name="Normal 39 3" xfId="23826"/>
    <cellStyle name="Normal 39 4" xfId="23827"/>
    <cellStyle name="Normal 39 5" xfId="23828"/>
    <cellStyle name="Normal 39 6" xfId="23829"/>
    <cellStyle name="Normal 39 7" xfId="23830"/>
    <cellStyle name="Normal 39 8" xfId="23831"/>
    <cellStyle name="Normal 39 9" xfId="23832"/>
    <cellStyle name="Normal 4" xfId="287"/>
    <cellStyle name="Normal 4 10" xfId="288"/>
    <cellStyle name="Normal 4 11" xfId="289"/>
    <cellStyle name="Normal 4 12" xfId="290"/>
    <cellStyle name="Normal 4 13" xfId="291"/>
    <cellStyle name="Normal 4 14" xfId="292"/>
    <cellStyle name="Normal 4 15" xfId="293"/>
    <cellStyle name="Normal 4 16" xfId="294"/>
    <cellStyle name="Normal 4 17" xfId="295"/>
    <cellStyle name="Normal 4 18" xfId="296"/>
    <cellStyle name="Normal 4 19" xfId="297"/>
    <cellStyle name="Normal 4 2" xfId="298"/>
    <cellStyle name="Normal 4 20" xfId="299"/>
    <cellStyle name="Normal 4 21" xfId="300"/>
    <cellStyle name="Normal 4 3" xfId="301"/>
    <cellStyle name="Normal 4 4" xfId="302"/>
    <cellStyle name="Normal 4 5" xfId="303"/>
    <cellStyle name="Normal 4 6" xfId="304"/>
    <cellStyle name="Normal 4 7" xfId="305"/>
    <cellStyle name="Normal 4 8" xfId="306"/>
    <cellStyle name="Normal 4 8 2" xfId="307"/>
    <cellStyle name="Normal 4 8 3" xfId="335"/>
    <cellStyle name="Normal 4 9" xfId="308"/>
    <cellStyle name="Normal 40 10" xfId="23833"/>
    <cellStyle name="Normal 40 11" xfId="23834"/>
    <cellStyle name="Normal 40 12" xfId="23835"/>
    <cellStyle name="Normal 40 13" xfId="23836"/>
    <cellStyle name="Normal 40 14" xfId="23837"/>
    <cellStyle name="Normal 40 15" xfId="23838"/>
    <cellStyle name="Normal 40 2" xfId="23839"/>
    <cellStyle name="Normal 40 3" xfId="23840"/>
    <cellStyle name="Normal 40 4" xfId="23841"/>
    <cellStyle name="Normal 40 5" xfId="23842"/>
    <cellStyle name="Normal 40 6" xfId="23843"/>
    <cellStyle name="Normal 40 7" xfId="23844"/>
    <cellStyle name="Normal 40 8" xfId="23845"/>
    <cellStyle name="Normal 40 9" xfId="23846"/>
    <cellStyle name="Normal 41 10" xfId="23847"/>
    <cellStyle name="Normal 41 11" xfId="23848"/>
    <cellStyle name="Normal 41 12" xfId="23849"/>
    <cellStyle name="Normal 41 13" xfId="23850"/>
    <cellStyle name="Normal 41 14" xfId="23851"/>
    <cellStyle name="Normal 41 2" xfId="23852"/>
    <cellStyle name="Normal 41 3" xfId="23853"/>
    <cellStyle name="Normal 41 4" xfId="23854"/>
    <cellStyle name="Normal 41 5" xfId="23855"/>
    <cellStyle name="Normal 41 6" xfId="23856"/>
    <cellStyle name="Normal 41 7" xfId="23857"/>
    <cellStyle name="Normal 41 8" xfId="23858"/>
    <cellStyle name="Normal 41 9" xfId="23859"/>
    <cellStyle name="Normal 42 10" xfId="23860"/>
    <cellStyle name="Normal 42 11" xfId="23861"/>
    <cellStyle name="Normal 42 12" xfId="23862"/>
    <cellStyle name="Normal 42 13" xfId="23863"/>
    <cellStyle name="Normal 42 14" xfId="23864"/>
    <cellStyle name="Normal 42 15" xfId="23865"/>
    <cellStyle name="Normal 42 2" xfId="23866"/>
    <cellStyle name="Normal 42 3" xfId="23867"/>
    <cellStyle name="Normal 42 4" xfId="23868"/>
    <cellStyle name="Normal 42 5" xfId="23869"/>
    <cellStyle name="Normal 42 6" xfId="23870"/>
    <cellStyle name="Normal 42 7" xfId="23871"/>
    <cellStyle name="Normal 42 8" xfId="23872"/>
    <cellStyle name="Normal 42 9" xfId="23873"/>
    <cellStyle name="Normal 43 10" xfId="23874"/>
    <cellStyle name="Normal 43 11" xfId="23875"/>
    <cellStyle name="Normal 43 12" xfId="23876"/>
    <cellStyle name="Normal 43 13" xfId="23877"/>
    <cellStyle name="Normal 43 14" xfId="23878"/>
    <cellStyle name="Normal 43 2" xfId="23879"/>
    <cellStyle name="Normal 43 3" xfId="23880"/>
    <cellStyle name="Normal 43 4" xfId="23881"/>
    <cellStyle name="Normal 43 5" xfId="23882"/>
    <cellStyle name="Normal 43 6" xfId="23883"/>
    <cellStyle name="Normal 43 7" xfId="23884"/>
    <cellStyle name="Normal 43 8" xfId="23885"/>
    <cellStyle name="Normal 43 9" xfId="23886"/>
    <cellStyle name="Normal 44 10" xfId="23887"/>
    <cellStyle name="Normal 44 11" xfId="23888"/>
    <cellStyle name="Normal 44 12" xfId="23889"/>
    <cellStyle name="Normal 44 13" xfId="23890"/>
    <cellStyle name="Normal 44 14" xfId="23891"/>
    <cellStyle name="Normal 44 15" xfId="23892"/>
    <cellStyle name="Normal 44 2" xfId="23893"/>
    <cellStyle name="Normal 44 3" xfId="23894"/>
    <cellStyle name="Normal 44 4" xfId="23895"/>
    <cellStyle name="Normal 44 5" xfId="23896"/>
    <cellStyle name="Normal 44 6" xfId="23897"/>
    <cellStyle name="Normal 44 7" xfId="23898"/>
    <cellStyle name="Normal 44 8" xfId="23899"/>
    <cellStyle name="Normal 44 9" xfId="23900"/>
    <cellStyle name="Normal 45 10" xfId="23901"/>
    <cellStyle name="Normal 45 11" xfId="23902"/>
    <cellStyle name="Normal 45 12" xfId="23903"/>
    <cellStyle name="Normal 45 13" xfId="23904"/>
    <cellStyle name="Normal 45 14" xfId="23905"/>
    <cellStyle name="Normal 45 15" xfId="23906"/>
    <cellStyle name="Normal 45 2" xfId="23907"/>
    <cellStyle name="Normal 45 3" xfId="23908"/>
    <cellStyle name="Normal 45 4" xfId="23909"/>
    <cellStyle name="Normal 45 5" xfId="23910"/>
    <cellStyle name="Normal 45 6" xfId="23911"/>
    <cellStyle name="Normal 45 7" xfId="23912"/>
    <cellStyle name="Normal 45 8" xfId="23913"/>
    <cellStyle name="Normal 45 9" xfId="23914"/>
    <cellStyle name="Normal 5" xfId="309"/>
    <cellStyle name="Normal 5 2" xfId="310"/>
    <cellStyle name="Normal 6" xfId="311"/>
    <cellStyle name="Normal 6 10" xfId="23915"/>
    <cellStyle name="Normal 6 11" xfId="23916"/>
    <cellStyle name="Normal 6 12" xfId="23917"/>
    <cellStyle name="Normal 6 13" xfId="23918"/>
    <cellStyle name="Normal 6 14" xfId="23919"/>
    <cellStyle name="Normal 6 15" xfId="23920"/>
    <cellStyle name="Normal 6 2" xfId="23921"/>
    <cellStyle name="Normal 6 3" xfId="23922"/>
    <cellStyle name="Normal 6 4" xfId="23923"/>
    <cellStyle name="Normal 6 5" xfId="23924"/>
    <cellStyle name="Normal 6 6" xfId="23925"/>
    <cellStyle name="Normal 6 7" xfId="23926"/>
    <cellStyle name="Normal 6 8" xfId="23927"/>
    <cellStyle name="Normal 6 9" xfId="23928"/>
    <cellStyle name="Normal 7" xfId="312"/>
    <cellStyle name="Normal 7 10" xfId="23929"/>
    <cellStyle name="Normal 7 11" xfId="23930"/>
    <cellStyle name="Normal 7 12" xfId="23931"/>
    <cellStyle name="Normal 7 13" xfId="23932"/>
    <cellStyle name="Normal 7 14" xfId="23933"/>
    <cellStyle name="Normal 7 15" xfId="23934"/>
    <cellStyle name="Normal 7 2" xfId="23935"/>
    <cellStyle name="Normal 7 3" xfId="23936"/>
    <cellStyle name="Normal 7 4" xfId="23937"/>
    <cellStyle name="Normal 7 5" xfId="23938"/>
    <cellStyle name="Normal 7 6" xfId="23939"/>
    <cellStyle name="Normal 7 7" xfId="23940"/>
    <cellStyle name="Normal 7 8" xfId="23941"/>
    <cellStyle name="Normal 7 9" xfId="23942"/>
    <cellStyle name="Normal 8" xfId="313"/>
    <cellStyle name="Normal 8 10" xfId="23943"/>
    <cellStyle name="Normal 8 11" xfId="23944"/>
    <cellStyle name="Normal 8 12" xfId="23945"/>
    <cellStyle name="Normal 8 13" xfId="23946"/>
    <cellStyle name="Normal 8 14" xfId="23947"/>
    <cellStyle name="Normal 8 15" xfId="23948"/>
    <cellStyle name="Normal 8 2" xfId="23949"/>
    <cellStyle name="Normal 8 3" xfId="23950"/>
    <cellStyle name="Normal 8 4" xfId="23951"/>
    <cellStyle name="Normal 8 5" xfId="23952"/>
    <cellStyle name="Normal 8 6" xfId="23953"/>
    <cellStyle name="Normal 8 7" xfId="23954"/>
    <cellStyle name="Normal 8 8" xfId="23955"/>
    <cellStyle name="Normal 8 9" xfId="23956"/>
    <cellStyle name="Normal 9" xfId="314"/>
    <cellStyle name="Normal 9 10" xfId="23957"/>
    <cellStyle name="Normal 9 11" xfId="23958"/>
    <cellStyle name="Normal 9 12" xfId="23959"/>
    <cellStyle name="Normal 9 13" xfId="23960"/>
    <cellStyle name="Normal 9 14" xfId="23961"/>
    <cellStyle name="Normal 9 15" xfId="23962"/>
    <cellStyle name="Normal 9 2" xfId="23963"/>
    <cellStyle name="Normal 9 3" xfId="23964"/>
    <cellStyle name="Normal 9 4" xfId="23965"/>
    <cellStyle name="Normal 9 5" xfId="23966"/>
    <cellStyle name="Normal 9 6" xfId="23967"/>
    <cellStyle name="Normal 9 7" xfId="23968"/>
    <cellStyle name="Normal 9 8" xfId="23969"/>
    <cellStyle name="Normal 9 9" xfId="23970"/>
    <cellStyle name="Normal_Sheet1" xfId="23408"/>
    <cellStyle name="Note 2" xfId="315"/>
    <cellStyle name="Note 2 2" xfId="353"/>
    <cellStyle name="Note 2 2 10" xfId="1357"/>
    <cellStyle name="Note 2 2 10 2" xfId="5199"/>
    <cellStyle name="Note 2 2 10 2 2" xfId="12899"/>
    <cellStyle name="Note 2 2 10 2 2 2" xfId="34253"/>
    <cellStyle name="Note 2 2 10 2 3" xfId="20559"/>
    <cellStyle name="Note 2 2 10 2 3 2" xfId="41913"/>
    <cellStyle name="Note 2 2 10 3" xfId="9059"/>
    <cellStyle name="Note 2 2 10 3 2" xfId="30413"/>
    <cellStyle name="Note 2 2 10 4" xfId="16719"/>
    <cellStyle name="Note 2 2 10 4 2" xfId="38073"/>
    <cellStyle name="Note 2 2 10 5" xfId="24969"/>
    <cellStyle name="Note 2 2 11" xfId="4220"/>
    <cellStyle name="Note 2 2 11 2" xfId="11920"/>
    <cellStyle name="Note 2 2 11 2 2" xfId="33274"/>
    <cellStyle name="Note 2 2 11 3" xfId="19580"/>
    <cellStyle name="Note 2 2 11 3 2" xfId="40934"/>
    <cellStyle name="Note 2 2 11 4" xfId="27830"/>
    <cellStyle name="Note 2 2 12" xfId="8080"/>
    <cellStyle name="Note 2 2 12 2" xfId="29434"/>
    <cellStyle name="Note 2 2 13" xfId="8053"/>
    <cellStyle name="Note 2 2 13 2" xfId="29407"/>
    <cellStyle name="Note 2 2 14" xfId="23990"/>
    <cellStyle name="Note 2 2 2" xfId="381"/>
    <cellStyle name="Note 2 2 2 10" xfId="4240"/>
    <cellStyle name="Note 2 2 2 10 2" xfId="11940"/>
    <cellStyle name="Note 2 2 2 10 2 2" xfId="33294"/>
    <cellStyle name="Note 2 2 2 10 3" xfId="19600"/>
    <cellStyle name="Note 2 2 2 10 3 2" xfId="40954"/>
    <cellStyle name="Note 2 2 2 10 4" xfId="27850"/>
    <cellStyle name="Note 2 2 2 11" xfId="8100"/>
    <cellStyle name="Note 2 2 2 11 2" xfId="29454"/>
    <cellStyle name="Note 2 2 2 12" xfId="15760"/>
    <cellStyle name="Note 2 2 2 12 2" xfId="37114"/>
    <cellStyle name="Note 2 2 2 13" xfId="24010"/>
    <cellStyle name="Note 2 2 2 2" xfId="426"/>
    <cellStyle name="Note 2 2 2 2 10" xfId="8140"/>
    <cellStyle name="Note 2 2 2 2 10 2" xfId="29494"/>
    <cellStyle name="Note 2 2 2 2 11" xfId="15800"/>
    <cellStyle name="Note 2 2 2 2 11 2" xfId="37154"/>
    <cellStyle name="Note 2 2 2 2 12" xfId="24050"/>
    <cellStyle name="Note 2 2 2 2 2" xfId="510"/>
    <cellStyle name="Note 2 2 2 2 2 10" xfId="15880"/>
    <cellStyle name="Note 2 2 2 2 2 10 2" xfId="37234"/>
    <cellStyle name="Note 2 2 2 2 2 11" xfId="24130"/>
    <cellStyle name="Note 2 2 2 2 2 2" xfId="678"/>
    <cellStyle name="Note 2 2 2 2 2 2 10" xfId="24290"/>
    <cellStyle name="Note 2 2 2 2 2 2 2" xfId="1018"/>
    <cellStyle name="Note 2 2 2 2 2 2 2 2" xfId="2018"/>
    <cellStyle name="Note 2 2 2 2 2 2 2 2 2" xfId="5860"/>
    <cellStyle name="Note 2 2 2 2 2 2 2 2 2 2" xfId="13560"/>
    <cellStyle name="Note 2 2 2 2 2 2 2 2 2 2 2" xfId="34914"/>
    <cellStyle name="Note 2 2 2 2 2 2 2 2 2 3" xfId="21220"/>
    <cellStyle name="Note 2 2 2 2 2 2 2 2 2 3 2" xfId="42574"/>
    <cellStyle name="Note 2 2 2 2 2 2 2 2 3" xfId="9720"/>
    <cellStyle name="Note 2 2 2 2 2 2 2 2 3 2" xfId="31074"/>
    <cellStyle name="Note 2 2 2 2 2 2 2 2 4" xfId="17380"/>
    <cellStyle name="Note 2 2 2 2 2 2 2 2 4 2" xfId="38734"/>
    <cellStyle name="Note 2 2 2 2 2 2 2 2 5" xfId="25630"/>
    <cellStyle name="Note 2 2 2 2 2 2 2 3" xfId="2958"/>
    <cellStyle name="Note 2 2 2 2 2 2 2 3 2" xfId="6800"/>
    <cellStyle name="Note 2 2 2 2 2 2 2 3 2 2" xfId="14500"/>
    <cellStyle name="Note 2 2 2 2 2 2 2 3 2 2 2" xfId="35854"/>
    <cellStyle name="Note 2 2 2 2 2 2 2 3 2 3" xfId="22160"/>
    <cellStyle name="Note 2 2 2 2 2 2 2 3 2 3 2" xfId="43514"/>
    <cellStyle name="Note 2 2 2 2 2 2 2 3 3" xfId="10660"/>
    <cellStyle name="Note 2 2 2 2 2 2 2 3 3 2" xfId="32014"/>
    <cellStyle name="Note 2 2 2 2 2 2 2 3 4" xfId="18320"/>
    <cellStyle name="Note 2 2 2 2 2 2 2 3 4 2" xfId="39674"/>
    <cellStyle name="Note 2 2 2 2 2 2 2 3 5" xfId="26570"/>
    <cellStyle name="Note 2 2 2 2 2 2 2 4" xfId="3898"/>
    <cellStyle name="Note 2 2 2 2 2 2 2 4 2" xfId="7740"/>
    <cellStyle name="Note 2 2 2 2 2 2 2 4 2 2" xfId="15440"/>
    <cellStyle name="Note 2 2 2 2 2 2 2 4 2 2 2" xfId="36794"/>
    <cellStyle name="Note 2 2 2 2 2 2 2 4 2 3" xfId="23100"/>
    <cellStyle name="Note 2 2 2 2 2 2 2 4 2 3 2" xfId="44454"/>
    <cellStyle name="Note 2 2 2 2 2 2 2 4 3" xfId="11600"/>
    <cellStyle name="Note 2 2 2 2 2 2 2 4 3 2" xfId="32954"/>
    <cellStyle name="Note 2 2 2 2 2 2 2 4 4" xfId="19260"/>
    <cellStyle name="Note 2 2 2 2 2 2 2 4 4 2" xfId="40614"/>
    <cellStyle name="Note 2 2 2 2 2 2 2 4 5" xfId="27510"/>
    <cellStyle name="Note 2 2 2 2 2 2 2 5" xfId="4860"/>
    <cellStyle name="Note 2 2 2 2 2 2 2 5 2" xfId="12560"/>
    <cellStyle name="Note 2 2 2 2 2 2 2 5 2 2" xfId="33914"/>
    <cellStyle name="Note 2 2 2 2 2 2 2 5 3" xfId="20220"/>
    <cellStyle name="Note 2 2 2 2 2 2 2 5 3 2" xfId="41574"/>
    <cellStyle name="Note 2 2 2 2 2 2 2 6" xfId="8720"/>
    <cellStyle name="Note 2 2 2 2 2 2 2 6 2" xfId="30074"/>
    <cellStyle name="Note 2 2 2 2 2 2 2 7" xfId="16380"/>
    <cellStyle name="Note 2 2 2 2 2 2 2 7 2" xfId="37734"/>
    <cellStyle name="Note 2 2 2 2 2 2 2 8" xfId="24630"/>
    <cellStyle name="Note 2 2 2 2 2 2 3" xfId="1318"/>
    <cellStyle name="Note 2 2 2 2 2 2 3 2" xfId="2318"/>
    <cellStyle name="Note 2 2 2 2 2 2 3 2 2" xfId="6160"/>
    <cellStyle name="Note 2 2 2 2 2 2 3 2 2 2" xfId="13860"/>
    <cellStyle name="Note 2 2 2 2 2 2 3 2 2 2 2" xfId="35214"/>
    <cellStyle name="Note 2 2 2 2 2 2 3 2 2 3" xfId="21520"/>
    <cellStyle name="Note 2 2 2 2 2 2 3 2 2 3 2" xfId="42874"/>
    <cellStyle name="Note 2 2 2 2 2 2 3 2 3" xfId="10020"/>
    <cellStyle name="Note 2 2 2 2 2 2 3 2 3 2" xfId="31374"/>
    <cellStyle name="Note 2 2 2 2 2 2 3 2 4" xfId="17680"/>
    <cellStyle name="Note 2 2 2 2 2 2 3 2 4 2" xfId="39034"/>
    <cellStyle name="Note 2 2 2 2 2 2 3 2 5" xfId="25930"/>
    <cellStyle name="Note 2 2 2 2 2 2 3 3" xfId="3258"/>
    <cellStyle name="Note 2 2 2 2 2 2 3 3 2" xfId="7100"/>
    <cellStyle name="Note 2 2 2 2 2 2 3 3 2 2" xfId="14800"/>
    <cellStyle name="Note 2 2 2 2 2 2 3 3 2 2 2" xfId="36154"/>
    <cellStyle name="Note 2 2 2 2 2 2 3 3 2 3" xfId="22460"/>
    <cellStyle name="Note 2 2 2 2 2 2 3 3 2 3 2" xfId="43814"/>
    <cellStyle name="Note 2 2 2 2 2 2 3 3 3" xfId="10960"/>
    <cellStyle name="Note 2 2 2 2 2 2 3 3 3 2" xfId="32314"/>
    <cellStyle name="Note 2 2 2 2 2 2 3 3 4" xfId="18620"/>
    <cellStyle name="Note 2 2 2 2 2 2 3 3 4 2" xfId="39974"/>
    <cellStyle name="Note 2 2 2 2 2 2 3 3 5" xfId="26870"/>
    <cellStyle name="Note 2 2 2 2 2 2 3 4" xfId="4198"/>
    <cellStyle name="Note 2 2 2 2 2 2 3 4 2" xfId="8040"/>
    <cellStyle name="Note 2 2 2 2 2 2 3 4 2 2" xfId="15740"/>
    <cellStyle name="Note 2 2 2 2 2 2 3 4 2 2 2" xfId="37094"/>
    <cellStyle name="Note 2 2 2 2 2 2 3 4 2 3" xfId="23400"/>
    <cellStyle name="Note 2 2 2 2 2 2 3 4 2 3 2" xfId="44754"/>
    <cellStyle name="Note 2 2 2 2 2 2 3 4 3" xfId="11900"/>
    <cellStyle name="Note 2 2 2 2 2 2 3 4 3 2" xfId="33254"/>
    <cellStyle name="Note 2 2 2 2 2 2 3 4 4" xfId="19560"/>
    <cellStyle name="Note 2 2 2 2 2 2 3 4 4 2" xfId="40914"/>
    <cellStyle name="Note 2 2 2 2 2 2 3 4 5" xfId="27810"/>
    <cellStyle name="Note 2 2 2 2 2 2 3 5" xfId="5160"/>
    <cellStyle name="Note 2 2 2 2 2 2 3 5 2" xfId="12860"/>
    <cellStyle name="Note 2 2 2 2 2 2 3 5 2 2" xfId="34214"/>
    <cellStyle name="Note 2 2 2 2 2 2 3 5 3" xfId="20520"/>
    <cellStyle name="Note 2 2 2 2 2 2 3 5 3 2" xfId="41874"/>
    <cellStyle name="Note 2 2 2 2 2 2 3 6" xfId="9020"/>
    <cellStyle name="Note 2 2 2 2 2 2 3 6 2" xfId="30374"/>
    <cellStyle name="Note 2 2 2 2 2 2 3 7" xfId="16680"/>
    <cellStyle name="Note 2 2 2 2 2 2 3 7 2" xfId="38034"/>
    <cellStyle name="Note 2 2 2 2 2 2 3 8" xfId="24930"/>
    <cellStyle name="Note 2 2 2 2 2 2 4" xfId="1678"/>
    <cellStyle name="Note 2 2 2 2 2 2 4 2" xfId="5520"/>
    <cellStyle name="Note 2 2 2 2 2 2 4 2 2" xfId="13220"/>
    <cellStyle name="Note 2 2 2 2 2 2 4 2 2 2" xfId="34574"/>
    <cellStyle name="Note 2 2 2 2 2 2 4 2 3" xfId="20880"/>
    <cellStyle name="Note 2 2 2 2 2 2 4 2 3 2" xfId="42234"/>
    <cellStyle name="Note 2 2 2 2 2 2 4 3" xfId="9380"/>
    <cellStyle name="Note 2 2 2 2 2 2 4 3 2" xfId="30734"/>
    <cellStyle name="Note 2 2 2 2 2 2 4 4" xfId="17040"/>
    <cellStyle name="Note 2 2 2 2 2 2 4 4 2" xfId="38394"/>
    <cellStyle name="Note 2 2 2 2 2 2 4 5" xfId="25290"/>
    <cellStyle name="Note 2 2 2 2 2 2 5" xfId="2618"/>
    <cellStyle name="Note 2 2 2 2 2 2 5 2" xfId="6460"/>
    <cellStyle name="Note 2 2 2 2 2 2 5 2 2" xfId="14160"/>
    <cellStyle name="Note 2 2 2 2 2 2 5 2 2 2" xfId="35514"/>
    <cellStyle name="Note 2 2 2 2 2 2 5 2 3" xfId="21820"/>
    <cellStyle name="Note 2 2 2 2 2 2 5 2 3 2" xfId="43174"/>
    <cellStyle name="Note 2 2 2 2 2 2 5 3" xfId="10320"/>
    <cellStyle name="Note 2 2 2 2 2 2 5 3 2" xfId="31674"/>
    <cellStyle name="Note 2 2 2 2 2 2 5 4" xfId="17980"/>
    <cellStyle name="Note 2 2 2 2 2 2 5 4 2" xfId="39334"/>
    <cellStyle name="Note 2 2 2 2 2 2 5 5" xfId="26230"/>
    <cellStyle name="Note 2 2 2 2 2 2 6" xfId="3558"/>
    <cellStyle name="Note 2 2 2 2 2 2 6 2" xfId="7400"/>
    <cellStyle name="Note 2 2 2 2 2 2 6 2 2" xfId="15100"/>
    <cellStyle name="Note 2 2 2 2 2 2 6 2 2 2" xfId="36454"/>
    <cellStyle name="Note 2 2 2 2 2 2 6 2 3" xfId="22760"/>
    <cellStyle name="Note 2 2 2 2 2 2 6 2 3 2" xfId="44114"/>
    <cellStyle name="Note 2 2 2 2 2 2 6 3" xfId="11260"/>
    <cellStyle name="Note 2 2 2 2 2 2 6 3 2" xfId="32614"/>
    <cellStyle name="Note 2 2 2 2 2 2 6 4" xfId="18920"/>
    <cellStyle name="Note 2 2 2 2 2 2 6 4 2" xfId="40274"/>
    <cellStyle name="Note 2 2 2 2 2 2 6 5" xfId="27170"/>
    <cellStyle name="Note 2 2 2 2 2 2 7" xfId="4520"/>
    <cellStyle name="Note 2 2 2 2 2 2 7 2" xfId="12220"/>
    <cellStyle name="Note 2 2 2 2 2 2 7 2 2" xfId="33574"/>
    <cellStyle name="Note 2 2 2 2 2 2 7 3" xfId="19880"/>
    <cellStyle name="Note 2 2 2 2 2 2 7 3 2" xfId="41234"/>
    <cellStyle name="Note 2 2 2 2 2 2 8" xfId="8380"/>
    <cellStyle name="Note 2 2 2 2 2 2 8 2" xfId="29734"/>
    <cellStyle name="Note 2 2 2 2 2 2 9" xfId="16040"/>
    <cellStyle name="Note 2 2 2 2 2 2 9 2" xfId="37394"/>
    <cellStyle name="Note 2 2 2 2 2 3" xfId="858"/>
    <cellStyle name="Note 2 2 2 2 2 3 2" xfId="1858"/>
    <cellStyle name="Note 2 2 2 2 2 3 2 2" xfId="5700"/>
    <cellStyle name="Note 2 2 2 2 2 3 2 2 2" xfId="13400"/>
    <cellStyle name="Note 2 2 2 2 2 3 2 2 2 2" xfId="34754"/>
    <cellStyle name="Note 2 2 2 2 2 3 2 2 3" xfId="21060"/>
    <cellStyle name="Note 2 2 2 2 2 3 2 2 3 2" xfId="42414"/>
    <cellStyle name="Note 2 2 2 2 2 3 2 3" xfId="9560"/>
    <cellStyle name="Note 2 2 2 2 2 3 2 3 2" xfId="30914"/>
    <cellStyle name="Note 2 2 2 2 2 3 2 4" xfId="17220"/>
    <cellStyle name="Note 2 2 2 2 2 3 2 4 2" xfId="38574"/>
    <cellStyle name="Note 2 2 2 2 2 3 2 5" xfId="25470"/>
    <cellStyle name="Note 2 2 2 2 2 3 3" xfId="2798"/>
    <cellStyle name="Note 2 2 2 2 2 3 3 2" xfId="6640"/>
    <cellStyle name="Note 2 2 2 2 2 3 3 2 2" xfId="14340"/>
    <cellStyle name="Note 2 2 2 2 2 3 3 2 2 2" xfId="35694"/>
    <cellStyle name="Note 2 2 2 2 2 3 3 2 3" xfId="22000"/>
    <cellStyle name="Note 2 2 2 2 2 3 3 2 3 2" xfId="43354"/>
    <cellStyle name="Note 2 2 2 2 2 3 3 3" xfId="10500"/>
    <cellStyle name="Note 2 2 2 2 2 3 3 3 2" xfId="31854"/>
    <cellStyle name="Note 2 2 2 2 2 3 3 4" xfId="18160"/>
    <cellStyle name="Note 2 2 2 2 2 3 3 4 2" xfId="39514"/>
    <cellStyle name="Note 2 2 2 2 2 3 3 5" xfId="26410"/>
    <cellStyle name="Note 2 2 2 2 2 3 4" xfId="3738"/>
    <cellStyle name="Note 2 2 2 2 2 3 4 2" xfId="7580"/>
    <cellStyle name="Note 2 2 2 2 2 3 4 2 2" xfId="15280"/>
    <cellStyle name="Note 2 2 2 2 2 3 4 2 2 2" xfId="36634"/>
    <cellStyle name="Note 2 2 2 2 2 3 4 2 3" xfId="22940"/>
    <cellStyle name="Note 2 2 2 2 2 3 4 2 3 2" xfId="44294"/>
    <cellStyle name="Note 2 2 2 2 2 3 4 3" xfId="11440"/>
    <cellStyle name="Note 2 2 2 2 2 3 4 3 2" xfId="32794"/>
    <cellStyle name="Note 2 2 2 2 2 3 4 4" xfId="19100"/>
    <cellStyle name="Note 2 2 2 2 2 3 4 4 2" xfId="40454"/>
    <cellStyle name="Note 2 2 2 2 2 3 4 5" xfId="27350"/>
    <cellStyle name="Note 2 2 2 2 2 3 5" xfId="4700"/>
    <cellStyle name="Note 2 2 2 2 2 3 5 2" xfId="12400"/>
    <cellStyle name="Note 2 2 2 2 2 3 5 2 2" xfId="33754"/>
    <cellStyle name="Note 2 2 2 2 2 3 5 3" xfId="20060"/>
    <cellStyle name="Note 2 2 2 2 2 3 5 3 2" xfId="41414"/>
    <cellStyle name="Note 2 2 2 2 2 3 6" xfId="8560"/>
    <cellStyle name="Note 2 2 2 2 2 3 6 2" xfId="29914"/>
    <cellStyle name="Note 2 2 2 2 2 3 7" xfId="16220"/>
    <cellStyle name="Note 2 2 2 2 2 3 7 2" xfId="37574"/>
    <cellStyle name="Note 2 2 2 2 2 3 8" xfId="24470"/>
    <cellStyle name="Note 2 2 2 2 2 4" xfId="1158"/>
    <cellStyle name="Note 2 2 2 2 2 4 2" xfId="2158"/>
    <cellStyle name="Note 2 2 2 2 2 4 2 2" xfId="6000"/>
    <cellStyle name="Note 2 2 2 2 2 4 2 2 2" xfId="13700"/>
    <cellStyle name="Note 2 2 2 2 2 4 2 2 2 2" xfId="35054"/>
    <cellStyle name="Note 2 2 2 2 2 4 2 2 3" xfId="21360"/>
    <cellStyle name="Note 2 2 2 2 2 4 2 2 3 2" xfId="42714"/>
    <cellStyle name="Note 2 2 2 2 2 4 2 3" xfId="9860"/>
    <cellStyle name="Note 2 2 2 2 2 4 2 3 2" xfId="31214"/>
    <cellStyle name="Note 2 2 2 2 2 4 2 4" xfId="17520"/>
    <cellStyle name="Note 2 2 2 2 2 4 2 4 2" xfId="38874"/>
    <cellStyle name="Note 2 2 2 2 2 4 2 5" xfId="25770"/>
    <cellStyle name="Note 2 2 2 2 2 4 3" xfId="3098"/>
    <cellStyle name="Note 2 2 2 2 2 4 3 2" xfId="6940"/>
    <cellStyle name="Note 2 2 2 2 2 4 3 2 2" xfId="14640"/>
    <cellStyle name="Note 2 2 2 2 2 4 3 2 2 2" xfId="35994"/>
    <cellStyle name="Note 2 2 2 2 2 4 3 2 3" xfId="22300"/>
    <cellStyle name="Note 2 2 2 2 2 4 3 2 3 2" xfId="43654"/>
    <cellStyle name="Note 2 2 2 2 2 4 3 3" xfId="10800"/>
    <cellStyle name="Note 2 2 2 2 2 4 3 3 2" xfId="32154"/>
    <cellStyle name="Note 2 2 2 2 2 4 3 4" xfId="18460"/>
    <cellStyle name="Note 2 2 2 2 2 4 3 4 2" xfId="39814"/>
    <cellStyle name="Note 2 2 2 2 2 4 3 5" xfId="26710"/>
    <cellStyle name="Note 2 2 2 2 2 4 4" xfId="4038"/>
    <cellStyle name="Note 2 2 2 2 2 4 4 2" xfId="7880"/>
    <cellStyle name="Note 2 2 2 2 2 4 4 2 2" xfId="15580"/>
    <cellStyle name="Note 2 2 2 2 2 4 4 2 2 2" xfId="36934"/>
    <cellStyle name="Note 2 2 2 2 2 4 4 2 3" xfId="23240"/>
    <cellStyle name="Note 2 2 2 2 2 4 4 2 3 2" xfId="44594"/>
    <cellStyle name="Note 2 2 2 2 2 4 4 3" xfId="11740"/>
    <cellStyle name="Note 2 2 2 2 2 4 4 3 2" xfId="33094"/>
    <cellStyle name="Note 2 2 2 2 2 4 4 4" xfId="19400"/>
    <cellStyle name="Note 2 2 2 2 2 4 4 4 2" xfId="40754"/>
    <cellStyle name="Note 2 2 2 2 2 4 4 5" xfId="27650"/>
    <cellStyle name="Note 2 2 2 2 2 4 5" xfId="5000"/>
    <cellStyle name="Note 2 2 2 2 2 4 5 2" xfId="12700"/>
    <cellStyle name="Note 2 2 2 2 2 4 5 2 2" xfId="34054"/>
    <cellStyle name="Note 2 2 2 2 2 4 5 3" xfId="20360"/>
    <cellStyle name="Note 2 2 2 2 2 4 5 3 2" xfId="41714"/>
    <cellStyle name="Note 2 2 2 2 2 4 6" xfId="8860"/>
    <cellStyle name="Note 2 2 2 2 2 4 6 2" xfId="30214"/>
    <cellStyle name="Note 2 2 2 2 2 4 7" xfId="16520"/>
    <cellStyle name="Note 2 2 2 2 2 4 7 2" xfId="37874"/>
    <cellStyle name="Note 2 2 2 2 2 4 8" xfId="24770"/>
    <cellStyle name="Note 2 2 2 2 2 5" xfId="1518"/>
    <cellStyle name="Note 2 2 2 2 2 5 2" xfId="5360"/>
    <cellStyle name="Note 2 2 2 2 2 5 2 2" xfId="13060"/>
    <cellStyle name="Note 2 2 2 2 2 5 2 2 2" xfId="34414"/>
    <cellStyle name="Note 2 2 2 2 2 5 2 3" xfId="20720"/>
    <cellStyle name="Note 2 2 2 2 2 5 2 3 2" xfId="42074"/>
    <cellStyle name="Note 2 2 2 2 2 5 3" xfId="9220"/>
    <cellStyle name="Note 2 2 2 2 2 5 3 2" xfId="30574"/>
    <cellStyle name="Note 2 2 2 2 2 5 4" xfId="16880"/>
    <cellStyle name="Note 2 2 2 2 2 5 4 2" xfId="38234"/>
    <cellStyle name="Note 2 2 2 2 2 5 5" xfId="25130"/>
    <cellStyle name="Note 2 2 2 2 2 6" xfId="2458"/>
    <cellStyle name="Note 2 2 2 2 2 6 2" xfId="6300"/>
    <cellStyle name="Note 2 2 2 2 2 6 2 2" xfId="14000"/>
    <cellStyle name="Note 2 2 2 2 2 6 2 2 2" xfId="35354"/>
    <cellStyle name="Note 2 2 2 2 2 6 2 3" xfId="21660"/>
    <cellStyle name="Note 2 2 2 2 2 6 2 3 2" xfId="43014"/>
    <cellStyle name="Note 2 2 2 2 2 6 3" xfId="10160"/>
    <cellStyle name="Note 2 2 2 2 2 6 3 2" xfId="31514"/>
    <cellStyle name="Note 2 2 2 2 2 6 4" xfId="17820"/>
    <cellStyle name="Note 2 2 2 2 2 6 4 2" xfId="39174"/>
    <cellStyle name="Note 2 2 2 2 2 6 5" xfId="26070"/>
    <cellStyle name="Note 2 2 2 2 2 7" xfId="3398"/>
    <cellStyle name="Note 2 2 2 2 2 7 2" xfId="7240"/>
    <cellStyle name="Note 2 2 2 2 2 7 2 2" xfId="14940"/>
    <cellStyle name="Note 2 2 2 2 2 7 2 2 2" xfId="36294"/>
    <cellStyle name="Note 2 2 2 2 2 7 2 3" xfId="22600"/>
    <cellStyle name="Note 2 2 2 2 2 7 2 3 2" xfId="43954"/>
    <cellStyle name="Note 2 2 2 2 2 7 3" xfId="11100"/>
    <cellStyle name="Note 2 2 2 2 2 7 3 2" xfId="32454"/>
    <cellStyle name="Note 2 2 2 2 2 7 4" xfId="18760"/>
    <cellStyle name="Note 2 2 2 2 2 7 4 2" xfId="40114"/>
    <cellStyle name="Note 2 2 2 2 2 7 5" xfId="27010"/>
    <cellStyle name="Note 2 2 2 2 2 8" xfId="4360"/>
    <cellStyle name="Note 2 2 2 2 2 8 2" xfId="12060"/>
    <cellStyle name="Note 2 2 2 2 2 8 2 2" xfId="33414"/>
    <cellStyle name="Note 2 2 2 2 2 8 3" xfId="19720"/>
    <cellStyle name="Note 2 2 2 2 2 8 3 2" xfId="41074"/>
    <cellStyle name="Note 2 2 2 2 2 9" xfId="8220"/>
    <cellStyle name="Note 2 2 2 2 2 9 2" xfId="29574"/>
    <cellStyle name="Note 2 2 2 2 3" xfId="594"/>
    <cellStyle name="Note 2 2 2 2 3 10" xfId="24210"/>
    <cellStyle name="Note 2 2 2 2 3 2" xfId="938"/>
    <cellStyle name="Note 2 2 2 2 3 2 2" xfId="1938"/>
    <cellStyle name="Note 2 2 2 2 3 2 2 2" xfId="5780"/>
    <cellStyle name="Note 2 2 2 2 3 2 2 2 2" xfId="13480"/>
    <cellStyle name="Note 2 2 2 2 3 2 2 2 2 2" xfId="34834"/>
    <cellStyle name="Note 2 2 2 2 3 2 2 2 3" xfId="21140"/>
    <cellStyle name="Note 2 2 2 2 3 2 2 2 3 2" xfId="42494"/>
    <cellStyle name="Note 2 2 2 2 3 2 2 3" xfId="9640"/>
    <cellStyle name="Note 2 2 2 2 3 2 2 3 2" xfId="30994"/>
    <cellStyle name="Note 2 2 2 2 3 2 2 4" xfId="17300"/>
    <cellStyle name="Note 2 2 2 2 3 2 2 4 2" xfId="38654"/>
    <cellStyle name="Note 2 2 2 2 3 2 2 5" xfId="25550"/>
    <cellStyle name="Note 2 2 2 2 3 2 3" xfId="2878"/>
    <cellStyle name="Note 2 2 2 2 3 2 3 2" xfId="6720"/>
    <cellStyle name="Note 2 2 2 2 3 2 3 2 2" xfId="14420"/>
    <cellStyle name="Note 2 2 2 2 3 2 3 2 2 2" xfId="35774"/>
    <cellStyle name="Note 2 2 2 2 3 2 3 2 3" xfId="22080"/>
    <cellStyle name="Note 2 2 2 2 3 2 3 2 3 2" xfId="43434"/>
    <cellStyle name="Note 2 2 2 2 3 2 3 3" xfId="10580"/>
    <cellStyle name="Note 2 2 2 2 3 2 3 3 2" xfId="31934"/>
    <cellStyle name="Note 2 2 2 2 3 2 3 4" xfId="18240"/>
    <cellStyle name="Note 2 2 2 2 3 2 3 4 2" xfId="39594"/>
    <cellStyle name="Note 2 2 2 2 3 2 3 5" xfId="26490"/>
    <cellStyle name="Note 2 2 2 2 3 2 4" xfId="3818"/>
    <cellStyle name="Note 2 2 2 2 3 2 4 2" xfId="7660"/>
    <cellStyle name="Note 2 2 2 2 3 2 4 2 2" xfId="15360"/>
    <cellStyle name="Note 2 2 2 2 3 2 4 2 2 2" xfId="36714"/>
    <cellStyle name="Note 2 2 2 2 3 2 4 2 3" xfId="23020"/>
    <cellStyle name="Note 2 2 2 2 3 2 4 2 3 2" xfId="44374"/>
    <cellStyle name="Note 2 2 2 2 3 2 4 3" xfId="11520"/>
    <cellStyle name="Note 2 2 2 2 3 2 4 3 2" xfId="32874"/>
    <cellStyle name="Note 2 2 2 2 3 2 4 4" xfId="19180"/>
    <cellStyle name="Note 2 2 2 2 3 2 4 4 2" xfId="40534"/>
    <cellStyle name="Note 2 2 2 2 3 2 4 5" xfId="27430"/>
    <cellStyle name="Note 2 2 2 2 3 2 5" xfId="4780"/>
    <cellStyle name="Note 2 2 2 2 3 2 5 2" xfId="12480"/>
    <cellStyle name="Note 2 2 2 2 3 2 5 2 2" xfId="33834"/>
    <cellStyle name="Note 2 2 2 2 3 2 5 3" xfId="20140"/>
    <cellStyle name="Note 2 2 2 2 3 2 5 3 2" xfId="41494"/>
    <cellStyle name="Note 2 2 2 2 3 2 6" xfId="8640"/>
    <cellStyle name="Note 2 2 2 2 3 2 6 2" xfId="29994"/>
    <cellStyle name="Note 2 2 2 2 3 2 7" xfId="16300"/>
    <cellStyle name="Note 2 2 2 2 3 2 7 2" xfId="37654"/>
    <cellStyle name="Note 2 2 2 2 3 2 8" xfId="24550"/>
    <cellStyle name="Note 2 2 2 2 3 3" xfId="1238"/>
    <cellStyle name="Note 2 2 2 2 3 3 2" xfId="2238"/>
    <cellStyle name="Note 2 2 2 2 3 3 2 2" xfId="6080"/>
    <cellStyle name="Note 2 2 2 2 3 3 2 2 2" xfId="13780"/>
    <cellStyle name="Note 2 2 2 2 3 3 2 2 2 2" xfId="35134"/>
    <cellStyle name="Note 2 2 2 2 3 3 2 2 3" xfId="21440"/>
    <cellStyle name="Note 2 2 2 2 3 3 2 2 3 2" xfId="42794"/>
    <cellStyle name="Note 2 2 2 2 3 3 2 3" xfId="9940"/>
    <cellStyle name="Note 2 2 2 2 3 3 2 3 2" xfId="31294"/>
    <cellStyle name="Note 2 2 2 2 3 3 2 4" xfId="17600"/>
    <cellStyle name="Note 2 2 2 2 3 3 2 4 2" xfId="38954"/>
    <cellStyle name="Note 2 2 2 2 3 3 2 5" xfId="25850"/>
    <cellStyle name="Note 2 2 2 2 3 3 3" xfId="3178"/>
    <cellStyle name="Note 2 2 2 2 3 3 3 2" xfId="7020"/>
    <cellStyle name="Note 2 2 2 2 3 3 3 2 2" xfId="14720"/>
    <cellStyle name="Note 2 2 2 2 3 3 3 2 2 2" xfId="36074"/>
    <cellStyle name="Note 2 2 2 2 3 3 3 2 3" xfId="22380"/>
    <cellStyle name="Note 2 2 2 2 3 3 3 2 3 2" xfId="43734"/>
    <cellStyle name="Note 2 2 2 2 3 3 3 3" xfId="10880"/>
    <cellStyle name="Note 2 2 2 2 3 3 3 3 2" xfId="32234"/>
    <cellStyle name="Note 2 2 2 2 3 3 3 4" xfId="18540"/>
    <cellStyle name="Note 2 2 2 2 3 3 3 4 2" xfId="39894"/>
    <cellStyle name="Note 2 2 2 2 3 3 3 5" xfId="26790"/>
    <cellStyle name="Note 2 2 2 2 3 3 4" xfId="4118"/>
    <cellStyle name="Note 2 2 2 2 3 3 4 2" xfId="7960"/>
    <cellStyle name="Note 2 2 2 2 3 3 4 2 2" xfId="15660"/>
    <cellStyle name="Note 2 2 2 2 3 3 4 2 2 2" xfId="37014"/>
    <cellStyle name="Note 2 2 2 2 3 3 4 2 3" xfId="23320"/>
    <cellStyle name="Note 2 2 2 2 3 3 4 2 3 2" xfId="44674"/>
    <cellStyle name="Note 2 2 2 2 3 3 4 3" xfId="11820"/>
    <cellStyle name="Note 2 2 2 2 3 3 4 3 2" xfId="33174"/>
    <cellStyle name="Note 2 2 2 2 3 3 4 4" xfId="19480"/>
    <cellStyle name="Note 2 2 2 2 3 3 4 4 2" xfId="40834"/>
    <cellStyle name="Note 2 2 2 2 3 3 4 5" xfId="27730"/>
    <cellStyle name="Note 2 2 2 2 3 3 5" xfId="5080"/>
    <cellStyle name="Note 2 2 2 2 3 3 5 2" xfId="12780"/>
    <cellStyle name="Note 2 2 2 2 3 3 5 2 2" xfId="34134"/>
    <cellStyle name="Note 2 2 2 2 3 3 5 3" xfId="20440"/>
    <cellStyle name="Note 2 2 2 2 3 3 5 3 2" xfId="41794"/>
    <cellStyle name="Note 2 2 2 2 3 3 6" xfId="8940"/>
    <cellStyle name="Note 2 2 2 2 3 3 6 2" xfId="30294"/>
    <cellStyle name="Note 2 2 2 2 3 3 7" xfId="16600"/>
    <cellStyle name="Note 2 2 2 2 3 3 7 2" xfId="37954"/>
    <cellStyle name="Note 2 2 2 2 3 3 8" xfId="24850"/>
    <cellStyle name="Note 2 2 2 2 3 4" xfId="1598"/>
    <cellStyle name="Note 2 2 2 2 3 4 2" xfId="5440"/>
    <cellStyle name="Note 2 2 2 2 3 4 2 2" xfId="13140"/>
    <cellStyle name="Note 2 2 2 2 3 4 2 2 2" xfId="34494"/>
    <cellStyle name="Note 2 2 2 2 3 4 2 3" xfId="20800"/>
    <cellStyle name="Note 2 2 2 2 3 4 2 3 2" xfId="42154"/>
    <cellStyle name="Note 2 2 2 2 3 4 3" xfId="9300"/>
    <cellStyle name="Note 2 2 2 2 3 4 3 2" xfId="30654"/>
    <cellStyle name="Note 2 2 2 2 3 4 4" xfId="16960"/>
    <cellStyle name="Note 2 2 2 2 3 4 4 2" xfId="38314"/>
    <cellStyle name="Note 2 2 2 2 3 4 5" xfId="25210"/>
    <cellStyle name="Note 2 2 2 2 3 5" xfId="2538"/>
    <cellStyle name="Note 2 2 2 2 3 5 2" xfId="6380"/>
    <cellStyle name="Note 2 2 2 2 3 5 2 2" xfId="14080"/>
    <cellStyle name="Note 2 2 2 2 3 5 2 2 2" xfId="35434"/>
    <cellStyle name="Note 2 2 2 2 3 5 2 3" xfId="21740"/>
    <cellStyle name="Note 2 2 2 2 3 5 2 3 2" xfId="43094"/>
    <cellStyle name="Note 2 2 2 2 3 5 3" xfId="10240"/>
    <cellStyle name="Note 2 2 2 2 3 5 3 2" xfId="31594"/>
    <cellStyle name="Note 2 2 2 2 3 5 4" xfId="17900"/>
    <cellStyle name="Note 2 2 2 2 3 5 4 2" xfId="39254"/>
    <cellStyle name="Note 2 2 2 2 3 5 5" xfId="26150"/>
    <cellStyle name="Note 2 2 2 2 3 6" xfId="3478"/>
    <cellStyle name="Note 2 2 2 2 3 6 2" xfId="7320"/>
    <cellStyle name="Note 2 2 2 2 3 6 2 2" xfId="15020"/>
    <cellStyle name="Note 2 2 2 2 3 6 2 2 2" xfId="36374"/>
    <cellStyle name="Note 2 2 2 2 3 6 2 3" xfId="22680"/>
    <cellStyle name="Note 2 2 2 2 3 6 2 3 2" xfId="44034"/>
    <cellStyle name="Note 2 2 2 2 3 6 3" xfId="11180"/>
    <cellStyle name="Note 2 2 2 2 3 6 3 2" xfId="32534"/>
    <cellStyle name="Note 2 2 2 2 3 6 4" xfId="18840"/>
    <cellStyle name="Note 2 2 2 2 3 6 4 2" xfId="40194"/>
    <cellStyle name="Note 2 2 2 2 3 6 5" xfId="27090"/>
    <cellStyle name="Note 2 2 2 2 3 7" xfId="4440"/>
    <cellStyle name="Note 2 2 2 2 3 7 2" xfId="12140"/>
    <cellStyle name="Note 2 2 2 2 3 7 2 2" xfId="33494"/>
    <cellStyle name="Note 2 2 2 2 3 7 3" xfId="19800"/>
    <cellStyle name="Note 2 2 2 2 3 7 3 2" xfId="41154"/>
    <cellStyle name="Note 2 2 2 2 3 8" xfId="8300"/>
    <cellStyle name="Note 2 2 2 2 3 8 2" xfId="29654"/>
    <cellStyle name="Note 2 2 2 2 3 9" xfId="15960"/>
    <cellStyle name="Note 2 2 2 2 3 9 2" xfId="37314"/>
    <cellStyle name="Note 2 2 2 2 4" xfId="778"/>
    <cellStyle name="Note 2 2 2 2 4 2" xfId="1778"/>
    <cellStyle name="Note 2 2 2 2 4 2 2" xfId="5620"/>
    <cellStyle name="Note 2 2 2 2 4 2 2 2" xfId="13320"/>
    <cellStyle name="Note 2 2 2 2 4 2 2 2 2" xfId="34674"/>
    <cellStyle name="Note 2 2 2 2 4 2 2 3" xfId="20980"/>
    <cellStyle name="Note 2 2 2 2 4 2 2 3 2" xfId="42334"/>
    <cellStyle name="Note 2 2 2 2 4 2 3" xfId="9480"/>
    <cellStyle name="Note 2 2 2 2 4 2 3 2" xfId="30834"/>
    <cellStyle name="Note 2 2 2 2 4 2 4" xfId="17140"/>
    <cellStyle name="Note 2 2 2 2 4 2 4 2" xfId="38494"/>
    <cellStyle name="Note 2 2 2 2 4 2 5" xfId="25390"/>
    <cellStyle name="Note 2 2 2 2 4 3" xfId="2718"/>
    <cellStyle name="Note 2 2 2 2 4 3 2" xfId="6560"/>
    <cellStyle name="Note 2 2 2 2 4 3 2 2" xfId="14260"/>
    <cellStyle name="Note 2 2 2 2 4 3 2 2 2" xfId="35614"/>
    <cellStyle name="Note 2 2 2 2 4 3 2 3" xfId="21920"/>
    <cellStyle name="Note 2 2 2 2 4 3 2 3 2" xfId="43274"/>
    <cellStyle name="Note 2 2 2 2 4 3 3" xfId="10420"/>
    <cellStyle name="Note 2 2 2 2 4 3 3 2" xfId="31774"/>
    <cellStyle name="Note 2 2 2 2 4 3 4" xfId="18080"/>
    <cellStyle name="Note 2 2 2 2 4 3 4 2" xfId="39434"/>
    <cellStyle name="Note 2 2 2 2 4 3 5" xfId="26330"/>
    <cellStyle name="Note 2 2 2 2 4 4" xfId="3658"/>
    <cellStyle name="Note 2 2 2 2 4 4 2" xfId="7500"/>
    <cellStyle name="Note 2 2 2 2 4 4 2 2" xfId="15200"/>
    <cellStyle name="Note 2 2 2 2 4 4 2 2 2" xfId="36554"/>
    <cellStyle name="Note 2 2 2 2 4 4 2 3" xfId="22860"/>
    <cellStyle name="Note 2 2 2 2 4 4 2 3 2" xfId="44214"/>
    <cellStyle name="Note 2 2 2 2 4 4 3" xfId="11360"/>
    <cellStyle name="Note 2 2 2 2 4 4 3 2" xfId="32714"/>
    <cellStyle name="Note 2 2 2 2 4 4 4" xfId="19020"/>
    <cellStyle name="Note 2 2 2 2 4 4 4 2" xfId="40374"/>
    <cellStyle name="Note 2 2 2 2 4 4 5" xfId="27270"/>
    <cellStyle name="Note 2 2 2 2 4 5" xfId="4620"/>
    <cellStyle name="Note 2 2 2 2 4 5 2" xfId="12320"/>
    <cellStyle name="Note 2 2 2 2 4 5 2 2" xfId="33674"/>
    <cellStyle name="Note 2 2 2 2 4 5 3" xfId="19980"/>
    <cellStyle name="Note 2 2 2 2 4 5 3 2" xfId="41334"/>
    <cellStyle name="Note 2 2 2 2 4 6" xfId="8480"/>
    <cellStyle name="Note 2 2 2 2 4 6 2" xfId="29834"/>
    <cellStyle name="Note 2 2 2 2 4 7" xfId="16140"/>
    <cellStyle name="Note 2 2 2 2 4 7 2" xfId="37494"/>
    <cellStyle name="Note 2 2 2 2 4 8" xfId="24390"/>
    <cellStyle name="Note 2 2 2 2 5" xfId="1078"/>
    <cellStyle name="Note 2 2 2 2 5 2" xfId="2078"/>
    <cellStyle name="Note 2 2 2 2 5 2 2" xfId="5920"/>
    <cellStyle name="Note 2 2 2 2 5 2 2 2" xfId="13620"/>
    <cellStyle name="Note 2 2 2 2 5 2 2 2 2" xfId="34974"/>
    <cellStyle name="Note 2 2 2 2 5 2 2 3" xfId="21280"/>
    <cellStyle name="Note 2 2 2 2 5 2 2 3 2" xfId="42634"/>
    <cellStyle name="Note 2 2 2 2 5 2 3" xfId="9780"/>
    <cellStyle name="Note 2 2 2 2 5 2 3 2" xfId="31134"/>
    <cellStyle name="Note 2 2 2 2 5 2 4" xfId="17440"/>
    <cellStyle name="Note 2 2 2 2 5 2 4 2" xfId="38794"/>
    <cellStyle name="Note 2 2 2 2 5 2 5" xfId="25690"/>
    <cellStyle name="Note 2 2 2 2 5 3" xfId="3018"/>
    <cellStyle name="Note 2 2 2 2 5 3 2" xfId="6860"/>
    <cellStyle name="Note 2 2 2 2 5 3 2 2" xfId="14560"/>
    <cellStyle name="Note 2 2 2 2 5 3 2 2 2" xfId="35914"/>
    <cellStyle name="Note 2 2 2 2 5 3 2 3" xfId="22220"/>
    <cellStyle name="Note 2 2 2 2 5 3 2 3 2" xfId="43574"/>
    <cellStyle name="Note 2 2 2 2 5 3 3" xfId="10720"/>
    <cellStyle name="Note 2 2 2 2 5 3 3 2" xfId="32074"/>
    <cellStyle name="Note 2 2 2 2 5 3 4" xfId="18380"/>
    <cellStyle name="Note 2 2 2 2 5 3 4 2" xfId="39734"/>
    <cellStyle name="Note 2 2 2 2 5 3 5" xfId="26630"/>
    <cellStyle name="Note 2 2 2 2 5 4" xfId="3958"/>
    <cellStyle name="Note 2 2 2 2 5 4 2" xfId="7800"/>
    <cellStyle name="Note 2 2 2 2 5 4 2 2" xfId="15500"/>
    <cellStyle name="Note 2 2 2 2 5 4 2 2 2" xfId="36854"/>
    <cellStyle name="Note 2 2 2 2 5 4 2 3" xfId="23160"/>
    <cellStyle name="Note 2 2 2 2 5 4 2 3 2" xfId="44514"/>
    <cellStyle name="Note 2 2 2 2 5 4 3" xfId="11660"/>
    <cellStyle name="Note 2 2 2 2 5 4 3 2" xfId="33014"/>
    <cellStyle name="Note 2 2 2 2 5 4 4" xfId="19320"/>
    <cellStyle name="Note 2 2 2 2 5 4 4 2" xfId="40674"/>
    <cellStyle name="Note 2 2 2 2 5 4 5" xfId="27570"/>
    <cellStyle name="Note 2 2 2 2 5 5" xfId="4920"/>
    <cellStyle name="Note 2 2 2 2 5 5 2" xfId="12620"/>
    <cellStyle name="Note 2 2 2 2 5 5 2 2" xfId="33974"/>
    <cellStyle name="Note 2 2 2 2 5 5 3" xfId="20280"/>
    <cellStyle name="Note 2 2 2 2 5 5 3 2" xfId="41634"/>
    <cellStyle name="Note 2 2 2 2 5 6" xfId="8780"/>
    <cellStyle name="Note 2 2 2 2 5 6 2" xfId="30134"/>
    <cellStyle name="Note 2 2 2 2 5 7" xfId="16440"/>
    <cellStyle name="Note 2 2 2 2 5 7 2" xfId="37794"/>
    <cellStyle name="Note 2 2 2 2 5 8" xfId="24690"/>
    <cellStyle name="Note 2 2 2 2 6" xfId="1438"/>
    <cellStyle name="Note 2 2 2 2 6 2" xfId="5280"/>
    <cellStyle name="Note 2 2 2 2 6 2 2" xfId="12980"/>
    <cellStyle name="Note 2 2 2 2 6 2 2 2" xfId="34334"/>
    <cellStyle name="Note 2 2 2 2 6 2 3" xfId="20640"/>
    <cellStyle name="Note 2 2 2 2 6 2 3 2" xfId="41994"/>
    <cellStyle name="Note 2 2 2 2 6 3" xfId="9140"/>
    <cellStyle name="Note 2 2 2 2 6 3 2" xfId="30494"/>
    <cellStyle name="Note 2 2 2 2 6 4" xfId="16800"/>
    <cellStyle name="Note 2 2 2 2 6 4 2" xfId="38154"/>
    <cellStyle name="Note 2 2 2 2 6 5" xfId="25050"/>
    <cellStyle name="Note 2 2 2 2 7" xfId="2378"/>
    <cellStyle name="Note 2 2 2 2 7 2" xfId="6220"/>
    <cellStyle name="Note 2 2 2 2 7 2 2" xfId="13920"/>
    <cellStyle name="Note 2 2 2 2 7 2 2 2" xfId="35274"/>
    <cellStyle name="Note 2 2 2 2 7 2 3" xfId="21580"/>
    <cellStyle name="Note 2 2 2 2 7 2 3 2" xfId="42934"/>
    <cellStyle name="Note 2 2 2 2 7 3" xfId="10080"/>
    <cellStyle name="Note 2 2 2 2 7 3 2" xfId="31434"/>
    <cellStyle name="Note 2 2 2 2 7 4" xfId="17740"/>
    <cellStyle name="Note 2 2 2 2 7 4 2" xfId="39094"/>
    <cellStyle name="Note 2 2 2 2 7 5" xfId="25990"/>
    <cellStyle name="Note 2 2 2 2 8" xfId="3318"/>
    <cellStyle name="Note 2 2 2 2 8 2" xfId="7160"/>
    <cellStyle name="Note 2 2 2 2 8 2 2" xfId="14860"/>
    <cellStyle name="Note 2 2 2 2 8 2 2 2" xfId="36214"/>
    <cellStyle name="Note 2 2 2 2 8 2 3" xfId="22520"/>
    <cellStyle name="Note 2 2 2 2 8 2 3 2" xfId="43874"/>
    <cellStyle name="Note 2 2 2 2 8 3" xfId="11020"/>
    <cellStyle name="Note 2 2 2 2 8 3 2" xfId="32374"/>
    <cellStyle name="Note 2 2 2 2 8 4" xfId="18680"/>
    <cellStyle name="Note 2 2 2 2 8 4 2" xfId="40034"/>
    <cellStyle name="Note 2 2 2 2 8 5" xfId="26930"/>
    <cellStyle name="Note 2 2 2 2 9" xfId="4280"/>
    <cellStyle name="Note 2 2 2 2 9 2" xfId="11980"/>
    <cellStyle name="Note 2 2 2 2 9 2 2" xfId="33334"/>
    <cellStyle name="Note 2 2 2 2 9 3" xfId="19640"/>
    <cellStyle name="Note 2 2 2 2 9 3 2" xfId="40994"/>
    <cellStyle name="Note 2 2 2 2 9 4" xfId="27890"/>
    <cellStyle name="Note 2 2 2 3" xfId="468"/>
    <cellStyle name="Note 2 2 2 3 10" xfId="15840"/>
    <cellStyle name="Note 2 2 2 3 10 2" xfId="37194"/>
    <cellStyle name="Note 2 2 2 3 11" xfId="24090"/>
    <cellStyle name="Note 2 2 2 3 2" xfId="636"/>
    <cellStyle name="Note 2 2 2 3 2 10" xfId="24250"/>
    <cellStyle name="Note 2 2 2 3 2 2" xfId="978"/>
    <cellStyle name="Note 2 2 2 3 2 2 2" xfId="1978"/>
    <cellStyle name="Note 2 2 2 3 2 2 2 2" xfId="5820"/>
    <cellStyle name="Note 2 2 2 3 2 2 2 2 2" xfId="13520"/>
    <cellStyle name="Note 2 2 2 3 2 2 2 2 2 2" xfId="34874"/>
    <cellStyle name="Note 2 2 2 3 2 2 2 2 3" xfId="21180"/>
    <cellStyle name="Note 2 2 2 3 2 2 2 2 3 2" xfId="42534"/>
    <cellStyle name="Note 2 2 2 3 2 2 2 3" xfId="9680"/>
    <cellStyle name="Note 2 2 2 3 2 2 2 3 2" xfId="31034"/>
    <cellStyle name="Note 2 2 2 3 2 2 2 4" xfId="17340"/>
    <cellStyle name="Note 2 2 2 3 2 2 2 4 2" xfId="38694"/>
    <cellStyle name="Note 2 2 2 3 2 2 2 5" xfId="25590"/>
    <cellStyle name="Note 2 2 2 3 2 2 3" xfId="2918"/>
    <cellStyle name="Note 2 2 2 3 2 2 3 2" xfId="6760"/>
    <cellStyle name="Note 2 2 2 3 2 2 3 2 2" xfId="14460"/>
    <cellStyle name="Note 2 2 2 3 2 2 3 2 2 2" xfId="35814"/>
    <cellStyle name="Note 2 2 2 3 2 2 3 2 3" xfId="22120"/>
    <cellStyle name="Note 2 2 2 3 2 2 3 2 3 2" xfId="43474"/>
    <cellStyle name="Note 2 2 2 3 2 2 3 3" xfId="10620"/>
    <cellStyle name="Note 2 2 2 3 2 2 3 3 2" xfId="31974"/>
    <cellStyle name="Note 2 2 2 3 2 2 3 4" xfId="18280"/>
    <cellStyle name="Note 2 2 2 3 2 2 3 4 2" xfId="39634"/>
    <cellStyle name="Note 2 2 2 3 2 2 3 5" xfId="26530"/>
    <cellStyle name="Note 2 2 2 3 2 2 4" xfId="3858"/>
    <cellStyle name="Note 2 2 2 3 2 2 4 2" xfId="7700"/>
    <cellStyle name="Note 2 2 2 3 2 2 4 2 2" xfId="15400"/>
    <cellStyle name="Note 2 2 2 3 2 2 4 2 2 2" xfId="36754"/>
    <cellStyle name="Note 2 2 2 3 2 2 4 2 3" xfId="23060"/>
    <cellStyle name="Note 2 2 2 3 2 2 4 2 3 2" xfId="44414"/>
    <cellStyle name="Note 2 2 2 3 2 2 4 3" xfId="11560"/>
    <cellStyle name="Note 2 2 2 3 2 2 4 3 2" xfId="32914"/>
    <cellStyle name="Note 2 2 2 3 2 2 4 4" xfId="19220"/>
    <cellStyle name="Note 2 2 2 3 2 2 4 4 2" xfId="40574"/>
    <cellStyle name="Note 2 2 2 3 2 2 4 5" xfId="27470"/>
    <cellStyle name="Note 2 2 2 3 2 2 5" xfId="4820"/>
    <cellStyle name="Note 2 2 2 3 2 2 5 2" xfId="12520"/>
    <cellStyle name="Note 2 2 2 3 2 2 5 2 2" xfId="33874"/>
    <cellStyle name="Note 2 2 2 3 2 2 5 3" xfId="20180"/>
    <cellStyle name="Note 2 2 2 3 2 2 5 3 2" xfId="41534"/>
    <cellStyle name="Note 2 2 2 3 2 2 6" xfId="8680"/>
    <cellStyle name="Note 2 2 2 3 2 2 6 2" xfId="30034"/>
    <cellStyle name="Note 2 2 2 3 2 2 7" xfId="16340"/>
    <cellStyle name="Note 2 2 2 3 2 2 7 2" xfId="37694"/>
    <cellStyle name="Note 2 2 2 3 2 2 8" xfId="24590"/>
    <cellStyle name="Note 2 2 2 3 2 3" xfId="1278"/>
    <cellStyle name="Note 2 2 2 3 2 3 2" xfId="2278"/>
    <cellStyle name="Note 2 2 2 3 2 3 2 2" xfId="6120"/>
    <cellStyle name="Note 2 2 2 3 2 3 2 2 2" xfId="13820"/>
    <cellStyle name="Note 2 2 2 3 2 3 2 2 2 2" xfId="35174"/>
    <cellStyle name="Note 2 2 2 3 2 3 2 2 3" xfId="21480"/>
    <cellStyle name="Note 2 2 2 3 2 3 2 2 3 2" xfId="42834"/>
    <cellStyle name="Note 2 2 2 3 2 3 2 3" xfId="9980"/>
    <cellStyle name="Note 2 2 2 3 2 3 2 3 2" xfId="31334"/>
    <cellStyle name="Note 2 2 2 3 2 3 2 4" xfId="17640"/>
    <cellStyle name="Note 2 2 2 3 2 3 2 4 2" xfId="38994"/>
    <cellStyle name="Note 2 2 2 3 2 3 2 5" xfId="25890"/>
    <cellStyle name="Note 2 2 2 3 2 3 3" xfId="3218"/>
    <cellStyle name="Note 2 2 2 3 2 3 3 2" xfId="7060"/>
    <cellStyle name="Note 2 2 2 3 2 3 3 2 2" xfId="14760"/>
    <cellStyle name="Note 2 2 2 3 2 3 3 2 2 2" xfId="36114"/>
    <cellStyle name="Note 2 2 2 3 2 3 3 2 3" xfId="22420"/>
    <cellStyle name="Note 2 2 2 3 2 3 3 2 3 2" xfId="43774"/>
    <cellStyle name="Note 2 2 2 3 2 3 3 3" xfId="10920"/>
    <cellStyle name="Note 2 2 2 3 2 3 3 3 2" xfId="32274"/>
    <cellStyle name="Note 2 2 2 3 2 3 3 4" xfId="18580"/>
    <cellStyle name="Note 2 2 2 3 2 3 3 4 2" xfId="39934"/>
    <cellStyle name="Note 2 2 2 3 2 3 3 5" xfId="26830"/>
    <cellStyle name="Note 2 2 2 3 2 3 4" xfId="4158"/>
    <cellStyle name="Note 2 2 2 3 2 3 4 2" xfId="8000"/>
    <cellStyle name="Note 2 2 2 3 2 3 4 2 2" xfId="15700"/>
    <cellStyle name="Note 2 2 2 3 2 3 4 2 2 2" xfId="37054"/>
    <cellStyle name="Note 2 2 2 3 2 3 4 2 3" xfId="23360"/>
    <cellStyle name="Note 2 2 2 3 2 3 4 2 3 2" xfId="44714"/>
    <cellStyle name="Note 2 2 2 3 2 3 4 3" xfId="11860"/>
    <cellStyle name="Note 2 2 2 3 2 3 4 3 2" xfId="33214"/>
    <cellStyle name="Note 2 2 2 3 2 3 4 4" xfId="19520"/>
    <cellStyle name="Note 2 2 2 3 2 3 4 4 2" xfId="40874"/>
    <cellStyle name="Note 2 2 2 3 2 3 4 5" xfId="27770"/>
    <cellStyle name="Note 2 2 2 3 2 3 5" xfId="5120"/>
    <cellStyle name="Note 2 2 2 3 2 3 5 2" xfId="12820"/>
    <cellStyle name="Note 2 2 2 3 2 3 5 2 2" xfId="34174"/>
    <cellStyle name="Note 2 2 2 3 2 3 5 3" xfId="20480"/>
    <cellStyle name="Note 2 2 2 3 2 3 5 3 2" xfId="41834"/>
    <cellStyle name="Note 2 2 2 3 2 3 6" xfId="8980"/>
    <cellStyle name="Note 2 2 2 3 2 3 6 2" xfId="30334"/>
    <cellStyle name="Note 2 2 2 3 2 3 7" xfId="16640"/>
    <cellStyle name="Note 2 2 2 3 2 3 7 2" xfId="37994"/>
    <cellStyle name="Note 2 2 2 3 2 3 8" xfId="24890"/>
    <cellStyle name="Note 2 2 2 3 2 4" xfId="1638"/>
    <cellStyle name="Note 2 2 2 3 2 4 2" xfId="5480"/>
    <cellStyle name="Note 2 2 2 3 2 4 2 2" xfId="13180"/>
    <cellStyle name="Note 2 2 2 3 2 4 2 2 2" xfId="34534"/>
    <cellStyle name="Note 2 2 2 3 2 4 2 3" xfId="20840"/>
    <cellStyle name="Note 2 2 2 3 2 4 2 3 2" xfId="42194"/>
    <cellStyle name="Note 2 2 2 3 2 4 3" xfId="9340"/>
    <cellStyle name="Note 2 2 2 3 2 4 3 2" xfId="30694"/>
    <cellStyle name="Note 2 2 2 3 2 4 4" xfId="17000"/>
    <cellStyle name="Note 2 2 2 3 2 4 4 2" xfId="38354"/>
    <cellStyle name="Note 2 2 2 3 2 4 5" xfId="25250"/>
    <cellStyle name="Note 2 2 2 3 2 5" xfId="2578"/>
    <cellStyle name="Note 2 2 2 3 2 5 2" xfId="6420"/>
    <cellStyle name="Note 2 2 2 3 2 5 2 2" xfId="14120"/>
    <cellStyle name="Note 2 2 2 3 2 5 2 2 2" xfId="35474"/>
    <cellStyle name="Note 2 2 2 3 2 5 2 3" xfId="21780"/>
    <cellStyle name="Note 2 2 2 3 2 5 2 3 2" xfId="43134"/>
    <cellStyle name="Note 2 2 2 3 2 5 3" xfId="10280"/>
    <cellStyle name="Note 2 2 2 3 2 5 3 2" xfId="31634"/>
    <cellStyle name="Note 2 2 2 3 2 5 4" xfId="17940"/>
    <cellStyle name="Note 2 2 2 3 2 5 4 2" xfId="39294"/>
    <cellStyle name="Note 2 2 2 3 2 5 5" xfId="26190"/>
    <cellStyle name="Note 2 2 2 3 2 6" xfId="3518"/>
    <cellStyle name="Note 2 2 2 3 2 6 2" xfId="7360"/>
    <cellStyle name="Note 2 2 2 3 2 6 2 2" xfId="15060"/>
    <cellStyle name="Note 2 2 2 3 2 6 2 2 2" xfId="36414"/>
    <cellStyle name="Note 2 2 2 3 2 6 2 3" xfId="22720"/>
    <cellStyle name="Note 2 2 2 3 2 6 2 3 2" xfId="44074"/>
    <cellStyle name="Note 2 2 2 3 2 6 3" xfId="11220"/>
    <cellStyle name="Note 2 2 2 3 2 6 3 2" xfId="32574"/>
    <cellStyle name="Note 2 2 2 3 2 6 4" xfId="18880"/>
    <cellStyle name="Note 2 2 2 3 2 6 4 2" xfId="40234"/>
    <cellStyle name="Note 2 2 2 3 2 6 5" xfId="27130"/>
    <cellStyle name="Note 2 2 2 3 2 7" xfId="4480"/>
    <cellStyle name="Note 2 2 2 3 2 7 2" xfId="12180"/>
    <cellStyle name="Note 2 2 2 3 2 7 2 2" xfId="33534"/>
    <cellStyle name="Note 2 2 2 3 2 7 3" xfId="19840"/>
    <cellStyle name="Note 2 2 2 3 2 7 3 2" xfId="41194"/>
    <cellStyle name="Note 2 2 2 3 2 8" xfId="8340"/>
    <cellStyle name="Note 2 2 2 3 2 8 2" xfId="29694"/>
    <cellStyle name="Note 2 2 2 3 2 9" xfId="16000"/>
    <cellStyle name="Note 2 2 2 3 2 9 2" xfId="37354"/>
    <cellStyle name="Note 2 2 2 3 3" xfId="818"/>
    <cellStyle name="Note 2 2 2 3 3 2" xfId="1818"/>
    <cellStyle name="Note 2 2 2 3 3 2 2" xfId="5660"/>
    <cellStyle name="Note 2 2 2 3 3 2 2 2" xfId="13360"/>
    <cellStyle name="Note 2 2 2 3 3 2 2 2 2" xfId="34714"/>
    <cellStyle name="Note 2 2 2 3 3 2 2 3" xfId="21020"/>
    <cellStyle name="Note 2 2 2 3 3 2 2 3 2" xfId="42374"/>
    <cellStyle name="Note 2 2 2 3 3 2 3" xfId="9520"/>
    <cellStyle name="Note 2 2 2 3 3 2 3 2" xfId="30874"/>
    <cellStyle name="Note 2 2 2 3 3 2 4" xfId="17180"/>
    <cellStyle name="Note 2 2 2 3 3 2 4 2" xfId="38534"/>
    <cellStyle name="Note 2 2 2 3 3 2 5" xfId="25430"/>
    <cellStyle name="Note 2 2 2 3 3 3" xfId="2758"/>
    <cellStyle name="Note 2 2 2 3 3 3 2" xfId="6600"/>
    <cellStyle name="Note 2 2 2 3 3 3 2 2" xfId="14300"/>
    <cellStyle name="Note 2 2 2 3 3 3 2 2 2" xfId="35654"/>
    <cellStyle name="Note 2 2 2 3 3 3 2 3" xfId="21960"/>
    <cellStyle name="Note 2 2 2 3 3 3 2 3 2" xfId="43314"/>
    <cellStyle name="Note 2 2 2 3 3 3 3" xfId="10460"/>
    <cellStyle name="Note 2 2 2 3 3 3 3 2" xfId="31814"/>
    <cellStyle name="Note 2 2 2 3 3 3 4" xfId="18120"/>
    <cellStyle name="Note 2 2 2 3 3 3 4 2" xfId="39474"/>
    <cellStyle name="Note 2 2 2 3 3 3 5" xfId="26370"/>
    <cellStyle name="Note 2 2 2 3 3 4" xfId="3698"/>
    <cellStyle name="Note 2 2 2 3 3 4 2" xfId="7540"/>
    <cellStyle name="Note 2 2 2 3 3 4 2 2" xfId="15240"/>
    <cellStyle name="Note 2 2 2 3 3 4 2 2 2" xfId="36594"/>
    <cellStyle name="Note 2 2 2 3 3 4 2 3" xfId="22900"/>
    <cellStyle name="Note 2 2 2 3 3 4 2 3 2" xfId="44254"/>
    <cellStyle name="Note 2 2 2 3 3 4 3" xfId="11400"/>
    <cellStyle name="Note 2 2 2 3 3 4 3 2" xfId="32754"/>
    <cellStyle name="Note 2 2 2 3 3 4 4" xfId="19060"/>
    <cellStyle name="Note 2 2 2 3 3 4 4 2" xfId="40414"/>
    <cellStyle name="Note 2 2 2 3 3 4 5" xfId="27310"/>
    <cellStyle name="Note 2 2 2 3 3 5" xfId="4660"/>
    <cellStyle name="Note 2 2 2 3 3 5 2" xfId="12360"/>
    <cellStyle name="Note 2 2 2 3 3 5 2 2" xfId="33714"/>
    <cellStyle name="Note 2 2 2 3 3 5 3" xfId="20020"/>
    <cellStyle name="Note 2 2 2 3 3 5 3 2" xfId="41374"/>
    <cellStyle name="Note 2 2 2 3 3 6" xfId="8520"/>
    <cellStyle name="Note 2 2 2 3 3 6 2" xfId="29874"/>
    <cellStyle name="Note 2 2 2 3 3 7" xfId="16180"/>
    <cellStyle name="Note 2 2 2 3 3 7 2" xfId="37534"/>
    <cellStyle name="Note 2 2 2 3 3 8" xfId="24430"/>
    <cellStyle name="Note 2 2 2 3 4" xfId="1118"/>
    <cellStyle name="Note 2 2 2 3 4 2" xfId="2118"/>
    <cellStyle name="Note 2 2 2 3 4 2 2" xfId="5960"/>
    <cellStyle name="Note 2 2 2 3 4 2 2 2" xfId="13660"/>
    <cellStyle name="Note 2 2 2 3 4 2 2 2 2" xfId="35014"/>
    <cellStyle name="Note 2 2 2 3 4 2 2 3" xfId="21320"/>
    <cellStyle name="Note 2 2 2 3 4 2 2 3 2" xfId="42674"/>
    <cellStyle name="Note 2 2 2 3 4 2 3" xfId="9820"/>
    <cellStyle name="Note 2 2 2 3 4 2 3 2" xfId="31174"/>
    <cellStyle name="Note 2 2 2 3 4 2 4" xfId="17480"/>
    <cellStyle name="Note 2 2 2 3 4 2 4 2" xfId="38834"/>
    <cellStyle name="Note 2 2 2 3 4 2 5" xfId="25730"/>
    <cellStyle name="Note 2 2 2 3 4 3" xfId="3058"/>
    <cellStyle name="Note 2 2 2 3 4 3 2" xfId="6900"/>
    <cellStyle name="Note 2 2 2 3 4 3 2 2" xfId="14600"/>
    <cellStyle name="Note 2 2 2 3 4 3 2 2 2" xfId="35954"/>
    <cellStyle name="Note 2 2 2 3 4 3 2 3" xfId="22260"/>
    <cellStyle name="Note 2 2 2 3 4 3 2 3 2" xfId="43614"/>
    <cellStyle name="Note 2 2 2 3 4 3 3" xfId="10760"/>
    <cellStyle name="Note 2 2 2 3 4 3 3 2" xfId="32114"/>
    <cellStyle name="Note 2 2 2 3 4 3 4" xfId="18420"/>
    <cellStyle name="Note 2 2 2 3 4 3 4 2" xfId="39774"/>
    <cellStyle name="Note 2 2 2 3 4 3 5" xfId="26670"/>
    <cellStyle name="Note 2 2 2 3 4 4" xfId="3998"/>
    <cellStyle name="Note 2 2 2 3 4 4 2" xfId="7840"/>
    <cellStyle name="Note 2 2 2 3 4 4 2 2" xfId="15540"/>
    <cellStyle name="Note 2 2 2 3 4 4 2 2 2" xfId="36894"/>
    <cellStyle name="Note 2 2 2 3 4 4 2 3" xfId="23200"/>
    <cellStyle name="Note 2 2 2 3 4 4 2 3 2" xfId="44554"/>
    <cellStyle name="Note 2 2 2 3 4 4 3" xfId="11700"/>
    <cellStyle name="Note 2 2 2 3 4 4 3 2" xfId="33054"/>
    <cellStyle name="Note 2 2 2 3 4 4 4" xfId="19360"/>
    <cellStyle name="Note 2 2 2 3 4 4 4 2" xfId="40714"/>
    <cellStyle name="Note 2 2 2 3 4 4 5" xfId="27610"/>
    <cellStyle name="Note 2 2 2 3 4 5" xfId="4960"/>
    <cellStyle name="Note 2 2 2 3 4 5 2" xfId="12660"/>
    <cellStyle name="Note 2 2 2 3 4 5 2 2" xfId="34014"/>
    <cellStyle name="Note 2 2 2 3 4 5 3" xfId="20320"/>
    <cellStyle name="Note 2 2 2 3 4 5 3 2" xfId="41674"/>
    <cellStyle name="Note 2 2 2 3 4 6" xfId="8820"/>
    <cellStyle name="Note 2 2 2 3 4 6 2" xfId="30174"/>
    <cellStyle name="Note 2 2 2 3 4 7" xfId="16480"/>
    <cellStyle name="Note 2 2 2 3 4 7 2" xfId="37834"/>
    <cellStyle name="Note 2 2 2 3 4 8" xfId="24730"/>
    <cellStyle name="Note 2 2 2 3 5" xfId="1478"/>
    <cellStyle name="Note 2 2 2 3 5 2" xfId="5320"/>
    <cellStyle name="Note 2 2 2 3 5 2 2" xfId="13020"/>
    <cellStyle name="Note 2 2 2 3 5 2 2 2" xfId="34374"/>
    <cellStyle name="Note 2 2 2 3 5 2 3" xfId="20680"/>
    <cellStyle name="Note 2 2 2 3 5 2 3 2" xfId="42034"/>
    <cellStyle name="Note 2 2 2 3 5 3" xfId="9180"/>
    <cellStyle name="Note 2 2 2 3 5 3 2" xfId="30534"/>
    <cellStyle name="Note 2 2 2 3 5 4" xfId="16840"/>
    <cellStyle name="Note 2 2 2 3 5 4 2" xfId="38194"/>
    <cellStyle name="Note 2 2 2 3 5 5" xfId="25090"/>
    <cellStyle name="Note 2 2 2 3 6" xfId="2418"/>
    <cellStyle name="Note 2 2 2 3 6 2" xfId="6260"/>
    <cellStyle name="Note 2 2 2 3 6 2 2" xfId="13960"/>
    <cellStyle name="Note 2 2 2 3 6 2 2 2" xfId="35314"/>
    <cellStyle name="Note 2 2 2 3 6 2 3" xfId="21620"/>
    <cellStyle name="Note 2 2 2 3 6 2 3 2" xfId="42974"/>
    <cellStyle name="Note 2 2 2 3 6 3" xfId="10120"/>
    <cellStyle name="Note 2 2 2 3 6 3 2" xfId="31474"/>
    <cellStyle name="Note 2 2 2 3 6 4" xfId="17780"/>
    <cellStyle name="Note 2 2 2 3 6 4 2" xfId="39134"/>
    <cellStyle name="Note 2 2 2 3 6 5" xfId="26030"/>
    <cellStyle name="Note 2 2 2 3 7" xfId="3358"/>
    <cellStyle name="Note 2 2 2 3 7 2" xfId="7200"/>
    <cellStyle name="Note 2 2 2 3 7 2 2" xfId="14900"/>
    <cellStyle name="Note 2 2 2 3 7 2 2 2" xfId="36254"/>
    <cellStyle name="Note 2 2 2 3 7 2 3" xfId="22560"/>
    <cellStyle name="Note 2 2 2 3 7 2 3 2" xfId="43914"/>
    <cellStyle name="Note 2 2 2 3 7 3" xfId="11060"/>
    <cellStyle name="Note 2 2 2 3 7 3 2" xfId="32414"/>
    <cellStyle name="Note 2 2 2 3 7 4" xfId="18720"/>
    <cellStyle name="Note 2 2 2 3 7 4 2" xfId="40074"/>
    <cellStyle name="Note 2 2 2 3 7 5" xfId="26970"/>
    <cellStyle name="Note 2 2 2 3 8" xfId="4320"/>
    <cellStyle name="Note 2 2 2 3 8 2" xfId="12020"/>
    <cellStyle name="Note 2 2 2 3 8 2 2" xfId="33374"/>
    <cellStyle name="Note 2 2 2 3 8 3" xfId="19680"/>
    <cellStyle name="Note 2 2 2 3 8 3 2" xfId="41034"/>
    <cellStyle name="Note 2 2 2 3 9" xfId="8180"/>
    <cellStyle name="Note 2 2 2 3 9 2" xfId="29534"/>
    <cellStyle name="Note 2 2 2 4" xfId="552"/>
    <cellStyle name="Note 2 2 2 4 10" xfId="24170"/>
    <cellStyle name="Note 2 2 2 4 2" xfId="898"/>
    <cellStyle name="Note 2 2 2 4 2 2" xfId="1898"/>
    <cellStyle name="Note 2 2 2 4 2 2 2" xfId="5740"/>
    <cellStyle name="Note 2 2 2 4 2 2 2 2" xfId="13440"/>
    <cellStyle name="Note 2 2 2 4 2 2 2 2 2" xfId="34794"/>
    <cellStyle name="Note 2 2 2 4 2 2 2 3" xfId="21100"/>
    <cellStyle name="Note 2 2 2 4 2 2 2 3 2" xfId="42454"/>
    <cellStyle name="Note 2 2 2 4 2 2 3" xfId="9600"/>
    <cellStyle name="Note 2 2 2 4 2 2 3 2" xfId="30954"/>
    <cellStyle name="Note 2 2 2 4 2 2 4" xfId="17260"/>
    <cellStyle name="Note 2 2 2 4 2 2 4 2" xfId="38614"/>
    <cellStyle name="Note 2 2 2 4 2 2 5" xfId="25510"/>
    <cellStyle name="Note 2 2 2 4 2 3" xfId="2838"/>
    <cellStyle name="Note 2 2 2 4 2 3 2" xfId="6680"/>
    <cellStyle name="Note 2 2 2 4 2 3 2 2" xfId="14380"/>
    <cellStyle name="Note 2 2 2 4 2 3 2 2 2" xfId="35734"/>
    <cellStyle name="Note 2 2 2 4 2 3 2 3" xfId="22040"/>
    <cellStyle name="Note 2 2 2 4 2 3 2 3 2" xfId="43394"/>
    <cellStyle name="Note 2 2 2 4 2 3 3" xfId="10540"/>
    <cellStyle name="Note 2 2 2 4 2 3 3 2" xfId="31894"/>
    <cellStyle name="Note 2 2 2 4 2 3 4" xfId="18200"/>
    <cellStyle name="Note 2 2 2 4 2 3 4 2" xfId="39554"/>
    <cellStyle name="Note 2 2 2 4 2 3 5" xfId="26450"/>
    <cellStyle name="Note 2 2 2 4 2 4" xfId="3778"/>
    <cellStyle name="Note 2 2 2 4 2 4 2" xfId="7620"/>
    <cellStyle name="Note 2 2 2 4 2 4 2 2" xfId="15320"/>
    <cellStyle name="Note 2 2 2 4 2 4 2 2 2" xfId="36674"/>
    <cellStyle name="Note 2 2 2 4 2 4 2 3" xfId="22980"/>
    <cellStyle name="Note 2 2 2 4 2 4 2 3 2" xfId="44334"/>
    <cellStyle name="Note 2 2 2 4 2 4 3" xfId="11480"/>
    <cellStyle name="Note 2 2 2 4 2 4 3 2" xfId="32834"/>
    <cellStyle name="Note 2 2 2 4 2 4 4" xfId="19140"/>
    <cellStyle name="Note 2 2 2 4 2 4 4 2" xfId="40494"/>
    <cellStyle name="Note 2 2 2 4 2 4 5" xfId="27390"/>
    <cellStyle name="Note 2 2 2 4 2 5" xfId="4740"/>
    <cellStyle name="Note 2 2 2 4 2 5 2" xfId="12440"/>
    <cellStyle name="Note 2 2 2 4 2 5 2 2" xfId="33794"/>
    <cellStyle name="Note 2 2 2 4 2 5 3" xfId="20100"/>
    <cellStyle name="Note 2 2 2 4 2 5 3 2" xfId="41454"/>
    <cellStyle name="Note 2 2 2 4 2 6" xfId="8600"/>
    <cellStyle name="Note 2 2 2 4 2 6 2" xfId="29954"/>
    <cellStyle name="Note 2 2 2 4 2 7" xfId="16260"/>
    <cellStyle name="Note 2 2 2 4 2 7 2" xfId="37614"/>
    <cellStyle name="Note 2 2 2 4 2 8" xfId="24510"/>
    <cellStyle name="Note 2 2 2 4 3" xfId="1198"/>
    <cellStyle name="Note 2 2 2 4 3 2" xfId="2198"/>
    <cellStyle name="Note 2 2 2 4 3 2 2" xfId="6040"/>
    <cellStyle name="Note 2 2 2 4 3 2 2 2" xfId="13740"/>
    <cellStyle name="Note 2 2 2 4 3 2 2 2 2" xfId="35094"/>
    <cellStyle name="Note 2 2 2 4 3 2 2 3" xfId="21400"/>
    <cellStyle name="Note 2 2 2 4 3 2 2 3 2" xfId="42754"/>
    <cellStyle name="Note 2 2 2 4 3 2 3" xfId="9900"/>
    <cellStyle name="Note 2 2 2 4 3 2 3 2" xfId="31254"/>
    <cellStyle name="Note 2 2 2 4 3 2 4" xfId="17560"/>
    <cellStyle name="Note 2 2 2 4 3 2 4 2" xfId="38914"/>
    <cellStyle name="Note 2 2 2 4 3 2 5" xfId="25810"/>
    <cellStyle name="Note 2 2 2 4 3 3" xfId="3138"/>
    <cellStyle name="Note 2 2 2 4 3 3 2" xfId="6980"/>
    <cellStyle name="Note 2 2 2 4 3 3 2 2" xfId="14680"/>
    <cellStyle name="Note 2 2 2 4 3 3 2 2 2" xfId="36034"/>
    <cellStyle name="Note 2 2 2 4 3 3 2 3" xfId="22340"/>
    <cellStyle name="Note 2 2 2 4 3 3 2 3 2" xfId="43694"/>
    <cellStyle name="Note 2 2 2 4 3 3 3" xfId="10840"/>
    <cellStyle name="Note 2 2 2 4 3 3 3 2" xfId="32194"/>
    <cellStyle name="Note 2 2 2 4 3 3 4" xfId="18500"/>
    <cellStyle name="Note 2 2 2 4 3 3 4 2" xfId="39854"/>
    <cellStyle name="Note 2 2 2 4 3 3 5" xfId="26750"/>
    <cellStyle name="Note 2 2 2 4 3 4" xfId="4078"/>
    <cellStyle name="Note 2 2 2 4 3 4 2" xfId="7920"/>
    <cellStyle name="Note 2 2 2 4 3 4 2 2" xfId="15620"/>
    <cellStyle name="Note 2 2 2 4 3 4 2 2 2" xfId="36974"/>
    <cellStyle name="Note 2 2 2 4 3 4 2 3" xfId="23280"/>
    <cellStyle name="Note 2 2 2 4 3 4 2 3 2" xfId="44634"/>
    <cellStyle name="Note 2 2 2 4 3 4 3" xfId="11780"/>
    <cellStyle name="Note 2 2 2 4 3 4 3 2" xfId="33134"/>
    <cellStyle name="Note 2 2 2 4 3 4 4" xfId="19440"/>
    <cellStyle name="Note 2 2 2 4 3 4 4 2" xfId="40794"/>
    <cellStyle name="Note 2 2 2 4 3 4 5" xfId="27690"/>
    <cellStyle name="Note 2 2 2 4 3 5" xfId="5040"/>
    <cellStyle name="Note 2 2 2 4 3 5 2" xfId="12740"/>
    <cellStyle name="Note 2 2 2 4 3 5 2 2" xfId="34094"/>
    <cellStyle name="Note 2 2 2 4 3 5 3" xfId="20400"/>
    <cellStyle name="Note 2 2 2 4 3 5 3 2" xfId="41754"/>
    <cellStyle name="Note 2 2 2 4 3 6" xfId="8900"/>
    <cellStyle name="Note 2 2 2 4 3 6 2" xfId="30254"/>
    <cellStyle name="Note 2 2 2 4 3 7" xfId="16560"/>
    <cellStyle name="Note 2 2 2 4 3 7 2" xfId="37914"/>
    <cellStyle name="Note 2 2 2 4 3 8" xfId="24810"/>
    <cellStyle name="Note 2 2 2 4 4" xfId="1558"/>
    <cellStyle name="Note 2 2 2 4 4 2" xfId="5400"/>
    <cellStyle name="Note 2 2 2 4 4 2 2" xfId="13100"/>
    <cellStyle name="Note 2 2 2 4 4 2 2 2" xfId="34454"/>
    <cellStyle name="Note 2 2 2 4 4 2 3" xfId="20760"/>
    <cellStyle name="Note 2 2 2 4 4 2 3 2" xfId="42114"/>
    <cellStyle name="Note 2 2 2 4 4 3" xfId="9260"/>
    <cellStyle name="Note 2 2 2 4 4 3 2" xfId="30614"/>
    <cellStyle name="Note 2 2 2 4 4 4" xfId="16920"/>
    <cellStyle name="Note 2 2 2 4 4 4 2" xfId="38274"/>
    <cellStyle name="Note 2 2 2 4 4 5" xfId="25170"/>
    <cellStyle name="Note 2 2 2 4 5" xfId="2498"/>
    <cellStyle name="Note 2 2 2 4 5 2" xfId="6340"/>
    <cellStyle name="Note 2 2 2 4 5 2 2" xfId="14040"/>
    <cellStyle name="Note 2 2 2 4 5 2 2 2" xfId="35394"/>
    <cellStyle name="Note 2 2 2 4 5 2 3" xfId="21700"/>
    <cellStyle name="Note 2 2 2 4 5 2 3 2" xfId="43054"/>
    <cellStyle name="Note 2 2 2 4 5 3" xfId="10200"/>
    <cellStyle name="Note 2 2 2 4 5 3 2" xfId="31554"/>
    <cellStyle name="Note 2 2 2 4 5 4" xfId="17860"/>
    <cellStyle name="Note 2 2 2 4 5 4 2" xfId="39214"/>
    <cellStyle name="Note 2 2 2 4 5 5" xfId="26110"/>
    <cellStyle name="Note 2 2 2 4 6" xfId="3438"/>
    <cellStyle name="Note 2 2 2 4 6 2" xfId="7280"/>
    <cellStyle name="Note 2 2 2 4 6 2 2" xfId="14980"/>
    <cellStyle name="Note 2 2 2 4 6 2 2 2" xfId="36334"/>
    <cellStyle name="Note 2 2 2 4 6 2 3" xfId="22640"/>
    <cellStyle name="Note 2 2 2 4 6 2 3 2" xfId="43994"/>
    <cellStyle name="Note 2 2 2 4 6 3" xfId="11140"/>
    <cellStyle name="Note 2 2 2 4 6 3 2" xfId="32494"/>
    <cellStyle name="Note 2 2 2 4 6 4" xfId="18800"/>
    <cellStyle name="Note 2 2 2 4 6 4 2" xfId="40154"/>
    <cellStyle name="Note 2 2 2 4 6 5" xfId="27050"/>
    <cellStyle name="Note 2 2 2 4 7" xfId="4400"/>
    <cellStyle name="Note 2 2 2 4 7 2" xfId="12100"/>
    <cellStyle name="Note 2 2 2 4 7 2 2" xfId="33454"/>
    <cellStyle name="Note 2 2 2 4 7 3" xfId="19760"/>
    <cellStyle name="Note 2 2 2 4 7 3 2" xfId="41114"/>
    <cellStyle name="Note 2 2 2 4 8" xfId="8260"/>
    <cellStyle name="Note 2 2 2 4 8 2" xfId="29614"/>
    <cellStyle name="Note 2 2 2 4 9" xfId="15920"/>
    <cellStyle name="Note 2 2 2 4 9 2" xfId="37274"/>
    <cellStyle name="Note 2 2 2 5" xfId="738"/>
    <cellStyle name="Note 2 2 2 5 2" xfId="1738"/>
    <cellStyle name="Note 2 2 2 5 2 2" xfId="5580"/>
    <cellStyle name="Note 2 2 2 5 2 2 2" xfId="13280"/>
    <cellStyle name="Note 2 2 2 5 2 2 2 2" xfId="34634"/>
    <cellStyle name="Note 2 2 2 5 2 2 3" xfId="20940"/>
    <cellStyle name="Note 2 2 2 5 2 2 3 2" xfId="42294"/>
    <cellStyle name="Note 2 2 2 5 2 3" xfId="9440"/>
    <cellStyle name="Note 2 2 2 5 2 3 2" xfId="30794"/>
    <cellStyle name="Note 2 2 2 5 2 4" xfId="17100"/>
    <cellStyle name="Note 2 2 2 5 2 4 2" xfId="38454"/>
    <cellStyle name="Note 2 2 2 5 2 5" xfId="25350"/>
    <cellStyle name="Note 2 2 2 5 3" xfId="2678"/>
    <cellStyle name="Note 2 2 2 5 3 2" xfId="6520"/>
    <cellStyle name="Note 2 2 2 5 3 2 2" xfId="14220"/>
    <cellStyle name="Note 2 2 2 5 3 2 2 2" xfId="35574"/>
    <cellStyle name="Note 2 2 2 5 3 2 3" xfId="21880"/>
    <cellStyle name="Note 2 2 2 5 3 2 3 2" xfId="43234"/>
    <cellStyle name="Note 2 2 2 5 3 3" xfId="10380"/>
    <cellStyle name="Note 2 2 2 5 3 3 2" xfId="31734"/>
    <cellStyle name="Note 2 2 2 5 3 4" xfId="18040"/>
    <cellStyle name="Note 2 2 2 5 3 4 2" xfId="39394"/>
    <cellStyle name="Note 2 2 2 5 3 5" xfId="26290"/>
    <cellStyle name="Note 2 2 2 5 4" xfId="3618"/>
    <cellStyle name="Note 2 2 2 5 4 2" xfId="7460"/>
    <cellStyle name="Note 2 2 2 5 4 2 2" xfId="15160"/>
    <cellStyle name="Note 2 2 2 5 4 2 2 2" xfId="36514"/>
    <cellStyle name="Note 2 2 2 5 4 2 3" xfId="22820"/>
    <cellStyle name="Note 2 2 2 5 4 2 3 2" xfId="44174"/>
    <cellStyle name="Note 2 2 2 5 4 3" xfId="11320"/>
    <cellStyle name="Note 2 2 2 5 4 3 2" xfId="32674"/>
    <cellStyle name="Note 2 2 2 5 4 4" xfId="18980"/>
    <cellStyle name="Note 2 2 2 5 4 4 2" xfId="40334"/>
    <cellStyle name="Note 2 2 2 5 4 5" xfId="27230"/>
    <cellStyle name="Note 2 2 2 5 5" xfId="4580"/>
    <cellStyle name="Note 2 2 2 5 5 2" xfId="12280"/>
    <cellStyle name="Note 2 2 2 5 5 2 2" xfId="33634"/>
    <cellStyle name="Note 2 2 2 5 5 3" xfId="19940"/>
    <cellStyle name="Note 2 2 2 5 5 3 2" xfId="41294"/>
    <cellStyle name="Note 2 2 2 5 6" xfId="8440"/>
    <cellStyle name="Note 2 2 2 5 6 2" xfId="29794"/>
    <cellStyle name="Note 2 2 2 5 7" xfId="16100"/>
    <cellStyle name="Note 2 2 2 5 7 2" xfId="37454"/>
    <cellStyle name="Note 2 2 2 5 8" xfId="24350"/>
    <cellStyle name="Note 2 2 2 6" xfId="1038"/>
    <cellStyle name="Note 2 2 2 6 2" xfId="2038"/>
    <cellStyle name="Note 2 2 2 6 2 2" xfId="5880"/>
    <cellStyle name="Note 2 2 2 6 2 2 2" xfId="13580"/>
    <cellStyle name="Note 2 2 2 6 2 2 2 2" xfId="34934"/>
    <cellStyle name="Note 2 2 2 6 2 2 3" xfId="21240"/>
    <cellStyle name="Note 2 2 2 6 2 2 3 2" xfId="42594"/>
    <cellStyle name="Note 2 2 2 6 2 3" xfId="9740"/>
    <cellStyle name="Note 2 2 2 6 2 3 2" xfId="31094"/>
    <cellStyle name="Note 2 2 2 6 2 4" xfId="17400"/>
    <cellStyle name="Note 2 2 2 6 2 4 2" xfId="38754"/>
    <cellStyle name="Note 2 2 2 6 2 5" xfId="25650"/>
    <cellStyle name="Note 2 2 2 6 3" xfId="2978"/>
    <cellStyle name="Note 2 2 2 6 3 2" xfId="6820"/>
    <cellStyle name="Note 2 2 2 6 3 2 2" xfId="14520"/>
    <cellStyle name="Note 2 2 2 6 3 2 2 2" xfId="35874"/>
    <cellStyle name="Note 2 2 2 6 3 2 3" xfId="22180"/>
    <cellStyle name="Note 2 2 2 6 3 2 3 2" xfId="43534"/>
    <cellStyle name="Note 2 2 2 6 3 3" xfId="10680"/>
    <cellStyle name="Note 2 2 2 6 3 3 2" xfId="32034"/>
    <cellStyle name="Note 2 2 2 6 3 4" xfId="18340"/>
    <cellStyle name="Note 2 2 2 6 3 4 2" xfId="39694"/>
    <cellStyle name="Note 2 2 2 6 3 5" xfId="26590"/>
    <cellStyle name="Note 2 2 2 6 4" xfId="3918"/>
    <cellStyle name="Note 2 2 2 6 4 2" xfId="7760"/>
    <cellStyle name="Note 2 2 2 6 4 2 2" xfId="15460"/>
    <cellStyle name="Note 2 2 2 6 4 2 2 2" xfId="36814"/>
    <cellStyle name="Note 2 2 2 6 4 2 3" xfId="23120"/>
    <cellStyle name="Note 2 2 2 6 4 2 3 2" xfId="44474"/>
    <cellStyle name="Note 2 2 2 6 4 3" xfId="11620"/>
    <cellStyle name="Note 2 2 2 6 4 3 2" xfId="32974"/>
    <cellStyle name="Note 2 2 2 6 4 4" xfId="19280"/>
    <cellStyle name="Note 2 2 2 6 4 4 2" xfId="40634"/>
    <cellStyle name="Note 2 2 2 6 4 5" xfId="27530"/>
    <cellStyle name="Note 2 2 2 6 5" xfId="4880"/>
    <cellStyle name="Note 2 2 2 6 5 2" xfId="12580"/>
    <cellStyle name="Note 2 2 2 6 5 2 2" xfId="33934"/>
    <cellStyle name="Note 2 2 2 6 5 3" xfId="20240"/>
    <cellStyle name="Note 2 2 2 6 5 3 2" xfId="41594"/>
    <cellStyle name="Note 2 2 2 6 6" xfId="8740"/>
    <cellStyle name="Note 2 2 2 6 6 2" xfId="30094"/>
    <cellStyle name="Note 2 2 2 6 7" xfId="16400"/>
    <cellStyle name="Note 2 2 2 6 7 2" xfId="37754"/>
    <cellStyle name="Note 2 2 2 6 8" xfId="24650"/>
    <cellStyle name="Note 2 2 2 7" xfId="1397"/>
    <cellStyle name="Note 2 2 2 7 2" xfId="5239"/>
    <cellStyle name="Note 2 2 2 7 2 2" xfId="12939"/>
    <cellStyle name="Note 2 2 2 7 2 2 2" xfId="34293"/>
    <cellStyle name="Note 2 2 2 7 2 3" xfId="20599"/>
    <cellStyle name="Note 2 2 2 7 2 3 2" xfId="41953"/>
    <cellStyle name="Note 2 2 2 7 3" xfId="9099"/>
    <cellStyle name="Note 2 2 2 7 3 2" xfId="30453"/>
    <cellStyle name="Note 2 2 2 7 4" xfId="16759"/>
    <cellStyle name="Note 2 2 2 7 4 2" xfId="38113"/>
    <cellStyle name="Note 2 2 2 7 5" xfId="25009"/>
    <cellStyle name="Note 2 2 2 8" xfId="2338"/>
    <cellStyle name="Note 2 2 2 8 2" xfId="6180"/>
    <cellStyle name="Note 2 2 2 8 2 2" xfId="13880"/>
    <cellStyle name="Note 2 2 2 8 2 2 2" xfId="35234"/>
    <cellStyle name="Note 2 2 2 8 2 3" xfId="21540"/>
    <cellStyle name="Note 2 2 2 8 2 3 2" xfId="42894"/>
    <cellStyle name="Note 2 2 2 8 3" xfId="10040"/>
    <cellStyle name="Note 2 2 2 8 3 2" xfId="31394"/>
    <cellStyle name="Note 2 2 2 8 4" xfId="17700"/>
    <cellStyle name="Note 2 2 2 8 4 2" xfId="39054"/>
    <cellStyle name="Note 2 2 2 8 5" xfId="25950"/>
    <cellStyle name="Note 2 2 2 9" xfId="3278"/>
    <cellStyle name="Note 2 2 2 9 2" xfId="7120"/>
    <cellStyle name="Note 2 2 2 9 2 2" xfId="14820"/>
    <cellStyle name="Note 2 2 2 9 2 2 2" xfId="36174"/>
    <cellStyle name="Note 2 2 2 9 2 3" xfId="22480"/>
    <cellStyle name="Note 2 2 2 9 2 3 2" xfId="43834"/>
    <cellStyle name="Note 2 2 2 9 3" xfId="10980"/>
    <cellStyle name="Note 2 2 2 9 3 2" xfId="32334"/>
    <cellStyle name="Note 2 2 2 9 4" xfId="18640"/>
    <cellStyle name="Note 2 2 2 9 4 2" xfId="39994"/>
    <cellStyle name="Note 2 2 2 9 5" xfId="26890"/>
    <cellStyle name="Note 2 2 3" xfId="404"/>
    <cellStyle name="Note 2 2 3 10" xfId="8120"/>
    <cellStyle name="Note 2 2 3 10 2" xfId="29474"/>
    <cellStyle name="Note 2 2 3 11" xfId="15780"/>
    <cellStyle name="Note 2 2 3 11 2" xfId="37134"/>
    <cellStyle name="Note 2 2 3 12" xfId="24030"/>
    <cellStyle name="Note 2 2 3 2" xfId="488"/>
    <cellStyle name="Note 2 2 3 2 10" xfId="15860"/>
    <cellStyle name="Note 2 2 3 2 10 2" xfId="37214"/>
    <cellStyle name="Note 2 2 3 2 11" xfId="24110"/>
    <cellStyle name="Note 2 2 3 2 2" xfId="656"/>
    <cellStyle name="Note 2 2 3 2 2 10" xfId="24270"/>
    <cellStyle name="Note 2 2 3 2 2 2" xfId="998"/>
    <cellStyle name="Note 2 2 3 2 2 2 2" xfId="1998"/>
    <cellStyle name="Note 2 2 3 2 2 2 2 2" xfId="5840"/>
    <cellStyle name="Note 2 2 3 2 2 2 2 2 2" xfId="13540"/>
    <cellStyle name="Note 2 2 3 2 2 2 2 2 2 2" xfId="34894"/>
    <cellStyle name="Note 2 2 3 2 2 2 2 2 3" xfId="21200"/>
    <cellStyle name="Note 2 2 3 2 2 2 2 2 3 2" xfId="42554"/>
    <cellStyle name="Note 2 2 3 2 2 2 2 3" xfId="9700"/>
    <cellStyle name="Note 2 2 3 2 2 2 2 3 2" xfId="31054"/>
    <cellStyle name="Note 2 2 3 2 2 2 2 4" xfId="17360"/>
    <cellStyle name="Note 2 2 3 2 2 2 2 4 2" xfId="38714"/>
    <cellStyle name="Note 2 2 3 2 2 2 2 5" xfId="25610"/>
    <cellStyle name="Note 2 2 3 2 2 2 3" xfId="2938"/>
    <cellStyle name="Note 2 2 3 2 2 2 3 2" xfId="6780"/>
    <cellStyle name="Note 2 2 3 2 2 2 3 2 2" xfId="14480"/>
    <cellStyle name="Note 2 2 3 2 2 2 3 2 2 2" xfId="35834"/>
    <cellStyle name="Note 2 2 3 2 2 2 3 2 3" xfId="22140"/>
    <cellStyle name="Note 2 2 3 2 2 2 3 2 3 2" xfId="43494"/>
    <cellStyle name="Note 2 2 3 2 2 2 3 3" xfId="10640"/>
    <cellStyle name="Note 2 2 3 2 2 2 3 3 2" xfId="31994"/>
    <cellStyle name="Note 2 2 3 2 2 2 3 4" xfId="18300"/>
    <cellStyle name="Note 2 2 3 2 2 2 3 4 2" xfId="39654"/>
    <cellStyle name="Note 2 2 3 2 2 2 3 5" xfId="26550"/>
    <cellStyle name="Note 2 2 3 2 2 2 4" xfId="3878"/>
    <cellStyle name="Note 2 2 3 2 2 2 4 2" xfId="7720"/>
    <cellStyle name="Note 2 2 3 2 2 2 4 2 2" xfId="15420"/>
    <cellStyle name="Note 2 2 3 2 2 2 4 2 2 2" xfId="36774"/>
    <cellStyle name="Note 2 2 3 2 2 2 4 2 3" xfId="23080"/>
    <cellStyle name="Note 2 2 3 2 2 2 4 2 3 2" xfId="44434"/>
    <cellStyle name="Note 2 2 3 2 2 2 4 3" xfId="11580"/>
    <cellStyle name="Note 2 2 3 2 2 2 4 3 2" xfId="32934"/>
    <cellStyle name="Note 2 2 3 2 2 2 4 4" xfId="19240"/>
    <cellStyle name="Note 2 2 3 2 2 2 4 4 2" xfId="40594"/>
    <cellStyle name="Note 2 2 3 2 2 2 4 5" xfId="27490"/>
    <cellStyle name="Note 2 2 3 2 2 2 5" xfId="4840"/>
    <cellStyle name="Note 2 2 3 2 2 2 5 2" xfId="12540"/>
    <cellStyle name="Note 2 2 3 2 2 2 5 2 2" xfId="33894"/>
    <cellStyle name="Note 2 2 3 2 2 2 5 3" xfId="20200"/>
    <cellStyle name="Note 2 2 3 2 2 2 5 3 2" xfId="41554"/>
    <cellStyle name="Note 2 2 3 2 2 2 6" xfId="8700"/>
    <cellStyle name="Note 2 2 3 2 2 2 6 2" xfId="30054"/>
    <cellStyle name="Note 2 2 3 2 2 2 7" xfId="16360"/>
    <cellStyle name="Note 2 2 3 2 2 2 7 2" xfId="37714"/>
    <cellStyle name="Note 2 2 3 2 2 2 8" xfId="24610"/>
    <cellStyle name="Note 2 2 3 2 2 3" xfId="1298"/>
    <cellStyle name="Note 2 2 3 2 2 3 2" xfId="2298"/>
    <cellStyle name="Note 2 2 3 2 2 3 2 2" xfId="6140"/>
    <cellStyle name="Note 2 2 3 2 2 3 2 2 2" xfId="13840"/>
    <cellStyle name="Note 2 2 3 2 2 3 2 2 2 2" xfId="35194"/>
    <cellStyle name="Note 2 2 3 2 2 3 2 2 3" xfId="21500"/>
    <cellStyle name="Note 2 2 3 2 2 3 2 2 3 2" xfId="42854"/>
    <cellStyle name="Note 2 2 3 2 2 3 2 3" xfId="10000"/>
    <cellStyle name="Note 2 2 3 2 2 3 2 3 2" xfId="31354"/>
    <cellStyle name="Note 2 2 3 2 2 3 2 4" xfId="17660"/>
    <cellStyle name="Note 2 2 3 2 2 3 2 4 2" xfId="39014"/>
    <cellStyle name="Note 2 2 3 2 2 3 2 5" xfId="25910"/>
    <cellStyle name="Note 2 2 3 2 2 3 3" xfId="3238"/>
    <cellStyle name="Note 2 2 3 2 2 3 3 2" xfId="7080"/>
    <cellStyle name="Note 2 2 3 2 2 3 3 2 2" xfId="14780"/>
    <cellStyle name="Note 2 2 3 2 2 3 3 2 2 2" xfId="36134"/>
    <cellStyle name="Note 2 2 3 2 2 3 3 2 3" xfId="22440"/>
    <cellStyle name="Note 2 2 3 2 2 3 3 2 3 2" xfId="43794"/>
    <cellStyle name="Note 2 2 3 2 2 3 3 3" xfId="10940"/>
    <cellStyle name="Note 2 2 3 2 2 3 3 3 2" xfId="32294"/>
    <cellStyle name="Note 2 2 3 2 2 3 3 4" xfId="18600"/>
    <cellStyle name="Note 2 2 3 2 2 3 3 4 2" xfId="39954"/>
    <cellStyle name="Note 2 2 3 2 2 3 3 5" xfId="26850"/>
    <cellStyle name="Note 2 2 3 2 2 3 4" xfId="4178"/>
    <cellStyle name="Note 2 2 3 2 2 3 4 2" xfId="8020"/>
    <cellStyle name="Note 2 2 3 2 2 3 4 2 2" xfId="15720"/>
    <cellStyle name="Note 2 2 3 2 2 3 4 2 2 2" xfId="37074"/>
    <cellStyle name="Note 2 2 3 2 2 3 4 2 3" xfId="23380"/>
    <cellStyle name="Note 2 2 3 2 2 3 4 2 3 2" xfId="44734"/>
    <cellStyle name="Note 2 2 3 2 2 3 4 3" xfId="11880"/>
    <cellStyle name="Note 2 2 3 2 2 3 4 3 2" xfId="33234"/>
    <cellStyle name="Note 2 2 3 2 2 3 4 4" xfId="19540"/>
    <cellStyle name="Note 2 2 3 2 2 3 4 4 2" xfId="40894"/>
    <cellStyle name="Note 2 2 3 2 2 3 4 5" xfId="27790"/>
    <cellStyle name="Note 2 2 3 2 2 3 5" xfId="5140"/>
    <cellStyle name="Note 2 2 3 2 2 3 5 2" xfId="12840"/>
    <cellStyle name="Note 2 2 3 2 2 3 5 2 2" xfId="34194"/>
    <cellStyle name="Note 2 2 3 2 2 3 5 3" xfId="20500"/>
    <cellStyle name="Note 2 2 3 2 2 3 5 3 2" xfId="41854"/>
    <cellStyle name="Note 2 2 3 2 2 3 6" xfId="9000"/>
    <cellStyle name="Note 2 2 3 2 2 3 6 2" xfId="30354"/>
    <cellStyle name="Note 2 2 3 2 2 3 7" xfId="16660"/>
    <cellStyle name="Note 2 2 3 2 2 3 7 2" xfId="38014"/>
    <cellStyle name="Note 2 2 3 2 2 3 8" xfId="24910"/>
    <cellStyle name="Note 2 2 3 2 2 4" xfId="1658"/>
    <cellStyle name="Note 2 2 3 2 2 4 2" xfId="5500"/>
    <cellStyle name="Note 2 2 3 2 2 4 2 2" xfId="13200"/>
    <cellStyle name="Note 2 2 3 2 2 4 2 2 2" xfId="34554"/>
    <cellStyle name="Note 2 2 3 2 2 4 2 3" xfId="20860"/>
    <cellStyle name="Note 2 2 3 2 2 4 2 3 2" xfId="42214"/>
    <cellStyle name="Note 2 2 3 2 2 4 3" xfId="9360"/>
    <cellStyle name="Note 2 2 3 2 2 4 3 2" xfId="30714"/>
    <cellStyle name="Note 2 2 3 2 2 4 4" xfId="17020"/>
    <cellStyle name="Note 2 2 3 2 2 4 4 2" xfId="38374"/>
    <cellStyle name="Note 2 2 3 2 2 4 5" xfId="25270"/>
    <cellStyle name="Note 2 2 3 2 2 5" xfId="2598"/>
    <cellStyle name="Note 2 2 3 2 2 5 2" xfId="6440"/>
    <cellStyle name="Note 2 2 3 2 2 5 2 2" xfId="14140"/>
    <cellStyle name="Note 2 2 3 2 2 5 2 2 2" xfId="35494"/>
    <cellStyle name="Note 2 2 3 2 2 5 2 3" xfId="21800"/>
    <cellStyle name="Note 2 2 3 2 2 5 2 3 2" xfId="43154"/>
    <cellStyle name="Note 2 2 3 2 2 5 3" xfId="10300"/>
    <cellStyle name="Note 2 2 3 2 2 5 3 2" xfId="31654"/>
    <cellStyle name="Note 2 2 3 2 2 5 4" xfId="17960"/>
    <cellStyle name="Note 2 2 3 2 2 5 4 2" xfId="39314"/>
    <cellStyle name="Note 2 2 3 2 2 5 5" xfId="26210"/>
    <cellStyle name="Note 2 2 3 2 2 6" xfId="3538"/>
    <cellStyle name="Note 2 2 3 2 2 6 2" xfId="7380"/>
    <cellStyle name="Note 2 2 3 2 2 6 2 2" xfId="15080"/>
    <cellStyle name="Note 2 2 3 2 2 6 2 2 2" xfId="36434"/>
    <cellStyle name="Note 2 2 3 2 2 6 2 3" xfId="22740"/>
    <cellStyle name="Note 2 2 3 2 2 6 2 3 2" xfId="44094"/>
    <cellStyle name="Note 2 2 3 2 2 6 3" xfId="11240"/>
    <cellStyle name="Note 2 2 3 2 2 6 3 2" xfId="32594"/>
    <cellStyle name="Note 2 2 3 2 2 6 4" xfId="18900"/>
    <cellStyle name="Note 2 2 3 2 2 6 4 2" xfId="40254"/>
    <cellStyle name="Note 2 2 3 2 2 6 5" xfId="27150"/>
    <cellStyle name="Note 2 2 3 2 2 7" xfId="4500"/>
    <cellStyle name="Note 2 2 3 2 2 7 2" xfId="12200"/>
    <cellStyle name="Note 2 2 3 2 2 7 2 2" xfId="33554"/>
    <cellStyle name="Note 2 2 3 2 2 7 3" xfId="19860"/>
    <cellStyle name="Note 2 2 3 2 2 7 3 2" xfId="41214"/>
    <cellStyle name="Note 2 2 3 2 2 8" xfId="8360"/>
    <cellStyle name="Note 2 2 3 2 2 8 2" xfId="29714"/>
    <cellStyle name="Note 2 2 3 2 2 9" xfId="16020"/>
    <cellStyle name="Note 2 2 3 2 2 9 2" xfId="37374"/>
    <cellStyle name="Note 2 2 3 2 3" xfId="838"/>
    <cellStyle name="Note 2 2 3 2 3 2" xfId="1838"/>
    <cellStyle name="Note 2 2 3 2 3 2 2" xfId="5680"/>
    <cellStyle name="Note 2 2 3 2 3 2 2 2" xfId="13380"/>
    <cellStyle name="Note 2 2 3 2 3 2 2 2 2" xfId="34734"/>
    <cellStyle name="Note 2 2 3 2 3 2 2 3" xfId="21040"/>
    <cellStyle name="Note 2 2 3 2 3 2 2 3 2" xfId="42394"/>
    <cellStyle name="Note 2 2 3 2 3 2 3" xfId="9540"/>
    <cellStyle name="Note 2 2 3 2 3 2 3 2" xfId="30894"/>
    <cellStyle name="Note 2 2 3 2 3 2 4" xfId="17200"/>
    <cellStyle name="Note 2 2 3 2 3 2 4 2" xfId="38554"/>
    <cellStyle name="Note 2 2 3 2 3 2 5" xfId="25450"/>
    <cellStyle name="Note 2 2 3 2 3 3" xfId="2778"/>
    <cellStyle name="Note 2 2 3 2 3 3 2" xfId="6620"/>
    <cellStyle name="Note 2 2 3 2 3 3 2 2" xfId="14320"/>
    <cellStyle name="Note 2 2 3 2 3 3 2 2 2" xfId="35674"/>
    <cellStyle name="Note 2 2 3 2 3 3 2 3" xfId="21980"/>
    <cellStyle name="Note 2 2 3 2 3 3 2 3 2" xfId="43334"/>
    <cellStyle name="Note 2 2 3 2 3 3 3" xfId="10480"/>
    <cellStyle name="Note 2 2 3 2 3 3 3 2" xfId="31834"/>
    <cellStyle name="Note 2 2 3 2 3 3 4" xfId="18140"/>
    <cellStyle name="Note 2 2 3 2 3 3 4 2" xfId="39494"/>
    <cellStyle name="Note 2 2 3 2 3 3 5" xfId="26390"/>
    <cellStyle name="Note 2 2 3 2 3 4" xfId="3718"/>
    <cellStyle name="Note 2 2 3 2 3 4 2" xfId="7560"/>
    <cellStyle name="Note 2 2 3 2 3 4 2 2" xfId="15260"/>
    <cellStyle name="Note 2 2 3 2 3 4 2 2 2" xfId="36614"/>
    <cellStyle name="Note 2 2 3 2 3 4 2 3" xfId="22920"/>
    <cellStyle name="Note 2 2 3 2 3 4 2 3 2" xfId="44274"/>
    <cellStyle name="Note 2 2 3 2 3 4 3" xfId="11420"/>
    <cellStyle name="Note 2 2 3 2 3 4 3 2" xfId="32774"/>
    <cellStyle name="Note 2 2 3 2 3 4 4" xfId="19080"/>
    <cellStyle name="Note 2 2 3 2 3 4 4 2" xfId="40434"/>
    <cellStyle name="Note 2 2 3 2 3 4 5" xfId="27330"/>
    <cellStyle name="Note 2 2 3 2 3 5" xfId="4680"/>
    <cellStyle name="Note 2 2 3 2 3 5 2" xfId="12380"/>
    <cellStyle name="Note 2 2 3 2 3 5 2 2" xfId="33734"/>
    <cellStyle name="Note 2 2 3 2 3 5 3" xfId="20040"/>
    <cellStyle name="Note 2 2 3 2 3 5 3 2" xfId="41394"/>
    <cellStyle name="Note 2 2 3 2 3 6" xfId="8540"/>
    <cellStyle name="Note 2 2 3 2 3 6 2" xfId="29894"/>
    <cellStyle name="Note 2 2 3 2 3 7" xfId="16200"/>
    <cellStyle name="Note 2 2 3 2 3 7 2" xfId="37554"/>
    <cellStyle name="Note 2 2 3 2 3 8" xfId="24450"/>
    <cellStyle name="Note 2 2 3 2 4" xfId="1138"/>
    <cellStyle name="Note 2 2 3 2 4 2" xfId="2138"/>
    <cellStyle name="Note 2 2 3 2 4 2 2" xfId="5980"/>
    <cellStyle name="Note 2 2 3 2 4 2 2 2" xfId="13680"/>
    <cellStyle name="Note 2 2 3 2 4 2 2 2 2" xfId="35034"/>
    <cellStyle name="Note 2 2 3 2 4 2 2 3" xfId="21340"/>
    <cellStyle name="Note 2 2 3 2 4 2 2 3 2" xfId="42694"/>
    <cellStyle name="Note 2 2 3 2 4 2 3" xfId="9840"/>
    <cellStyle name="Note 2 2 3 2 4 2 3 2" xfId="31194"/>
    <cellStyle name="Note 2 2 3 2 4 2 4" xfId="17500"/>
    <cellStyle name="Note 2 2 3 2 4 2 4 2" xfId="38854"/>
    <cellStyle name="Note 2 2 3 2 4 2 5" xfId="25750"/>
    <cellStyle name="Note 2 2 3 2 4 3" xfId="3078"/>
    <cellStyle name="Note 2 2 3 2 4 3 2" xfId="6920"/>
    <cellStyle name="Note 2 2 3 2 4 3 2 2" xfId="14620"/>
    <cellStyle name="Note 2 2 3 2 4 3 2 2 2" xfId="35974"/>
    <cellStyle name="Note 2 2 3 2 4 3 2 3" xfId="22280"/>
    <cellStyle name="Note 2 2 3 2 4 3 2 3 2" xfId="43634"/>
    <cellStyle name="Note 2 2 3 2 4 3 3" xfId="10780"/>
    <cellStyle name="Note 2 2 3 2 4 3 3 2" xfId="32134"/>
    <cellStyle name="Note 2 2 3 2 4 3 4" xfId="18440"/>
    <cellStyle name="Note 2 2 3 2 4 3 4 2" xfId="39794"/>
    <cellStyle name="Note 2 2 3 2 4 3 5" xfId="26690"/>
    <cellStyle name="Note 2 2 3 2 4 4" xfId="4018"/>
    <cellStyle name="Note 2 2 3 2 4 4 2" xfId="7860"/>
    <cellStyle name="Note 2 2 3 2 4 4 2 2" xfId="15560"/>
    <cellStyle name="Note 2 2 3 2 4 4 2 2 2" xfId="36914"/>
    <cellStyle name="Note 2 2 3 2 4 4 2 3" xfId="23220"/>
    <cellStyle name="Note 2 2 3 2 4 4 2 3 2" xfId="44574"/>
    <cellStyle name="Note 2 2 3 2 4 4 3" xfId="11720"/>
    <cellStyle name="Note 2 2 3 2 4 4 3 2" xfId="33074"/>
    <cellStyle name="Note 2 2 3 2 4 4 4" xfId="19380"/>
    <cellStyle name="Note 2 2 3 2 4 4 4 2" xfId="40734"/>
    <cellStyle name="Note 2 2 3 2 4 4 5" xfId="27630"/>
    <cellStyle name="Note 2 2 3 2 4 5" xfId="4980"/>
    <cellStyle name="Note 2 2 3 2 4 5 2" xfId="12680"/>
    <cellStyle name="Note 2 2 3 2 4 5 2 2" xfId="34034"/>
    <cellStyle name="Note 2 2 3 2 4 5 3" xfId="20340"/>
    <cellStyle name="Note 2 2 3 2 4 5 3 2" xfId="41694"/>
    <cellStyle name="Note 2 2 3 2 4 6" xfId="8840"/>
    <cellStyle name="Note 2 2 3 2 4 6 2" xfId="30194"/>
    <cellStyle name="Note 2 2 3 2 4 7" xfId="16500"/>
    <cellStyle name="Note 2 2 3 2 4 7 2" xfId="37854"/>
    <cellStyle name="Note 2 2 3 2 4 8" xfId="24750"/>
    <cellStyle name="Note 2 2 3 2 5" xfId="1498"/>
    <cellStyle name="Note 2 2 3 2 5 2" xfId="5340"/>
    <cellStyle name="Note 2 2 3 2 5 2 2" xfId="13040"/>
    <cellStyle name="Note 2 2 3 2 5 2 2 2" xfId="34394"/>
    <cellStyle name="Note 2 2 3 2 5 2 3" xfId="20700"/>
    <cellStyle name="Note 2 2 3 2 5 2 3 2" xfId="42054"/>
    <cellStyle name="Note 2 2 3 2 5 3" xfId="9200"/>
    <cellStyle name="Note 2 2 3 2 5 3 2" xfId="30554"/>
    <cellStyle name="Note 2 2 3 2 5 4" xfId="16860"/>
    <cellStyle name="Note 2 2 3 2 5 4 2" xfId="38214"/>
    <cellStyle name="Note 2 2 3 2 5 5" xfId="25110"/>
    <cellStyle name="Note 2 2 3 2 6" xfId="2438"/>
    <cellStyle name="Note 2 2 3 2 6 2" xfId="6280"/>
    <cellStyle name="Note 2 2 3 2 6 2 2" xfId="13980"/>
    <cellStyle name="Note 2 2 3 2 6 2 2 2" xfId="35334"/>
    <cellStyle name="Note 2 2 3 2 6 2 3" xfId="21640"/>
    <cellStyle name="Note 2 2 3 2 6 2 3 2" xfId="42994"/>
    <cellStyle name="Note 2 2 3 2 6 3" xfId="10140"/>
    <cellStyle name="Note 2 2 3 2 6 3 2" xfId="31494"/>
    <cellStyle name="Note 2 2 3 2 6 4" xfId="17800"/>
    <cellStyle name="Note 2 2 3 2 6 4 2" xfId="39154"/>
    <cellStyle name="Note 2 2 3 2 6 5" xfId="26050"/>
    <cellStyle name="Note 2 2 3 2 7" xfId="3378"/>
    <cellStyle name="Note 2 2 3 2 7 2" xfId="7220"/>
    <cellStyle name="Note 2 2 3 2 7 2 2" xfId="14920"/>
    <cellStyle name="Note 2 2 3 2 7 2 2 2" xfId="36274"/>
    <cellStyle name="Note 2 2 3 2 7 2 3" xfId="22580"/>
    <cellStyle name="Note 2 2 3 2 7 2 3 2" xfId="43934"/>
    <cellStyle name="Note 2 2 3 2 7 3" xfId="11080"/>
    <cellStyle name="Note 2 2 3 2 7 3 2" xfId="32434"/>
    <cellStyle name="Note 2 2 3 2 7 4" xfId="18740"/>
    <cellStyle name="Note 2 2 3 2 7 4 2" xfId="40094"/>
    <cellStyle name="Note 2 2 3 2 7 5" xfId="26990"/>
    <cellStyle name="Note 2 2 3 2 8" xfId="4340"/>
    <cellStyle name="Note 2 2 3 2 8 2" xfId="12040"/>
    <cellStyle name="Note 2 2 3 2 8 2 2" xfId="33394"/>
    <cellStyle name="Note 2 2 3 2 8 3" xfId="19700"/>
    <cellStyle name="Note 2 2 3 2 8 3 2" xfId="41054"/>
    <cellStyle name="Note 2 2 3 2 9" xfId="8200"/>
    <cellStyle name="Note 2 2 3 2 9 2" xfId="29554"/>
    <cellStyle name="Note 2 2 3 3" xfId="572"/>
    <cellStyle name="Note 2 2 3 3 10" xfId="24190"/>
    <cellStyle name="Note 2 2 3 3 2" xfId="918"/>
    <cellStyle name="Note 2 2 3 3 2 2" xfId="1918"/>
    <cellStyle name="Note 2 2 3 3 2 2 2" xfId="5760"/>
    <cellStyle name="Note 2 2 3 3 2 2 2 2" xfId="13460"/>
    <cellStyle name="Note 2 2 3 3 2 2 2 2 2" xfId="34814"/>
    <cellStyle name="Note 2 2 3 3 2 2 2 3" xfId="21120"/>
    <cellStyle name="Note 2 2 3 3 2 2 2 3 2" xfId="42474"/>
    <cellStyle name="Note 2 2 3 3 2 2 3" xfId="9620"/>
    <cellStyle name="Note 2 2 3 3 2 2 3 2" xfId="30974"/>
    <cellStyle name="Note 2 2 3 3 2 2 4" xfId="17280"/>
    <cellStyle name="Note 2 2 3 3 2 2 4 2" xfId="38634"/>
    <cellStyle name="Note 2 2 3 3 2 2 5" xfId="25530"/>
    <cellStyle name="Note 2 2 3 3 2 3" xfId="2858"/>
    <cellStyle name="Note 2 2 3 3 2 3 2" xfId="6700"/>
    <cellStyle name="Note 2 2 3 3 2 3 2 2" xfId="14400"/>
    <cellStyle name="Note 2 2 3 3 2 3 2 2 2" xfId="35754"/>
    <cellStyle name="Note 2 2 3 3 2 3 2 3" xfId="22060"/>
    <cellStyle name="Note 2 2 3 3 2 3 2 3 2" xfId="43414"/>
    <cellStyle name="Note 2 2 3 3 2 3 3" xfId="10560"/>
    <cellStyle name="Note 2 2 3 3 2 3 3 2" xfId="31914"/>
    <cellStyle name="Note 2 2 3 3 2 3 4" xfId="18220"/>
    <cellStyle name="Note 2 2 3 3 2 3 4 2" xfId="39574"/>
    <cellStyle name="Note 2 2 3 3 2 3 5" xfId="26470"/>
    <cellStyle name="Note 2 2 3 3 2 4" xfId="3798"/>
    <cellStyle name="Note 2 2 3 3 2 4 2" xfId="7640"/>
    <cellStyle name="Note 2 2 3 3 2 4 2 2" xfId="15340"/>
    <cellStyle name="Note 2 2 3 3 2 4 2 2 2" xfId="36694"/>
    <cellStyle name="Note 2 2 3 3 2 4 2 3" xfId="23000"/>
    <cellStyle name="Note 2 2 3 3 2 4 2 3 2" xfId="44354"/>
    <cellStyle name="Note 2 2 3 3 2 4 3" xfId="11500"/>
    <cellStyle name="Note 2 2 3 3 2 4 3 2" xfId="32854"/>
    <cellStyle name="Note 2 2 3 3 2 4 4" xfId="19160"/>
    <cellStyle name="Note 2 2 3 3 2 4 4 2" xfId="40514"/>
    <cellStyle name="Note 2 2 3 3 2 4 5" xfId="27410"/>
    <cellStyle name="Note 2 2 3 3 2 5" xfId="4760"/>
    <cellStyle name="Note 2 2 3 3 2 5 2" xfId="12460"/>
    <cellStyle name="Note 2 2 3 3 2 5 2 2" xfId="33814"/>
    <cellStyle name="Note 2 2 3 3 2 5 3" xfId="20120"/>
    <cellStyle name="Note 2 2 3 3 2 5 3 2" xfId="41474"/>
    <cellStyle name="Note 2 2 3 3 2 6" xfId="8620"/>
    <cellStyle name="Note 2 2 3 3 2 6 2" xfId="29974"/>
    <cellStyle name="Note 2 2 3 3 2 7" xfId="16280"/>
    <cellStyle name="Note 2 2 3 3 2 7 2" xfId="37634"/>
    <cellStyle name="Note 2 2 3 3 2 8" xfId="24530"/>
    <cellStyle name="Note 2 2 3 3 3" xfId="1218"/>
    <cellStyle name="Note 2 2 3 3 3 2" xfId="2218"/>
    <cellStyle name="Note 2 2 3 3 3 2 2" xfId="6060"/>
    <cellStyle name="Note 2 2 3 3 3 2 2 2" xfId="13760"/>
    <cellStyle name="Note 2 2 3 3 3 2 2 2 2" xfId="35114"/>
    <cellStyle name="Note 2 2 3 3 3 2 2 3" xfId="21420"/>
    <cellStyle name="Note 2 2 3 3 3 2 2 3 2" xfId="42774"/>
    <cellStyle name="Note 2 2 3 3 3 2 3" xfId="9920"/>
    <cellStyle name="Note 2 2 3 3 3 2 3 2" xfId="31274"/>
    <cellStyle name="Note 2 2 3 3 3 2 4" xfId="17580"/>
    <cellStyle name="Note 2 2 3 3 3 2 4 2" xfId="38934"/>
    <cellStyle name="Note 2 2 3 3 3 2 5" xfId="25830"/>
    <cellStyle name="Note 2 2 3 3 3 3" xfId="3158"/>
    <cellStyle name="Note 2 2 3 3 3 3 2" xfId="7000"/>
    <cellStyle name="Note 2 2 3 3 3 3 2 2" xfId="14700"/>
    <cellStyle name="Note 2 2 3 3 3 3 2 2 2" xfId="36054"/>
    <cellStyle name="Note 2 2 3 3 3 3 2 3" xfId="22360"/>
    <cellStyle name="Note 2 2 3 3 3 3 2 3 2" xfId="43714"/>
    <cellStyle name="Note 2 2 3 3 3 3 3" xfId="10860"/>
    <cellStyle name="Note 2 2 3 3 3 3 3 2" xfId="32214"/>
    <cellStyle name="Note 2 2 3 3 3 3 4" xfId="18520"/>
    <cellStyle name="Note 2 2 3 3 3 3 4 2" xfId="39874"/>
    <cellStyle name="Note 2 2 3 3 3 3 5" xfId="26770"/>
    <cellStyle name="Note 2 2 3 3 3 4" xfId="4098"/>
    <cellStyle name="Note 2 2 3 3 3 4 2" xfId="7940"/>
    <cellStyle name="Note 2 2 3 3 3 4 2 2" xfId="15640"/>
    <cellStyle name="Note 2 2 3 3 3 4 2 2 2" xfId="36994"/>
    <cellStyle name="Note 2 2 3 3 3 4 2 3" xfId="23300"/>
    <cellStyle name="Note 2 2 3 3 3 4 2 3 2" xfId="44654"/>
    <cellStyle name="Note 2 2 3 3 3 4 3" xfId="11800"/>
    <cellStyle name="Note 2 2 3 3 3 4 3 2" xfId="33154"/>
    <cellStyle name="Note 2 2 3 3 3 4 4" xfId="19460"/>
    <cellStyle name="Note 2 2 3 3 3 4 4 2" xfId="40814"/>
    <cellStyle name="Note 2 2 3 3 3 4 5" xfId="27710"/>
    <cellStyle name="Note 2 2 3 3 3 5" xfId="5060"/>
    <cellStyle name="Note 2 2 3 3 3 5 2" xfId="12760"/>
    <cellStyle name="Note 2 2 3 3 3 5 2 2" xfId="34114"/>
    <cellStyle name="Note 2 2 3 3 3 5 3" xfId="20420"/>
    <cellStyle name="Note 2 2 3 3 3 5 3 2" xfId="41774"/>
    <cellStyle name="Note 2 2 3 3 3 6" xfId="8920"/>
    <cellStyle name="Note 2 2 3 3 3 6 2" xfId="30274"/>
    <cellStyle name="Note 2 2 3 3 3 7" xfId="16580"/>
    <cellStyle name="Note 2 2 3 3 3 7 2" xfId="37934"/>
    <cellStyle name="Note 2 2 3 3 3 8" xfId="24830"/>
    <cellStyle name="Note 2 2 3 3 4" xfId="1578"/>
    <cellStyle name="Note 2 2 3 3 4 2" xfId="5420"/>
    <cellStyle name="Note 2 2 3 3 4 2 2" xfId="13120"/>
    <cellStyle name="Note 2 2 3 3 4 2 2 2" xfId="34474"/>
    <cellStyle name="Note 2 2 3 3 4 2 3" xfId="20780"/>
    <cellStyle name="Note 2 2 3 3 4 2 3 2" xfId="42134"/>
    <cellStyle name="Note 2 2 3 3 4 3" xfId="9280"/>
    <cellStyle name="Note 2 2 3 3 4 3 2" xfId="30634"/>
    <cellStyle name="Note 2 2 3 3 4 4" xfId="16940"/>
    <cellStyle name="Note 2 2 3 3 4 4 2" xfId="38294"/>
    <cellStyle name="Note 2 2 3 3 4 5" xfId="25190"/>
    <cellStyle name="Note 2 2 3 3 5" xfId="2518"/>
    <cellStyle name="Note 2 2 3 3 5 2" xfId="6360"/>
    <cellStyle name="Note 2 2 3 3 5 2 2" xfId="14060"/>
    <cellStyle name="Note 2 2 3 3 5 2 2 2" xfId="35414"/>
    <cellStyle name="Note 2 2 3 3 5 2 3" xfId="21720"/>
    <cellStyle name="Note 2 2 3 3 5 2 3 2" xfId="43074"/>
    <cellStyle name="Note 2 2 3 3 5 3" xfId="10220"/>
    <cellStyle name="Note 2 2 3 3 5 3 2" xfId="31574"/>
    <cellStyle name="Note 2 2 3 3 5 4" xfId="17880"/>
    <cellStyle name="Note 2 2 3 3 5 4 2" xfId="39234"/>
    <cellStyle name="Note 2 2 3 3 5 5" xfId="26130"/>
    <cellStyle name="Note 2 2 3 3 6" xfId="3458"/>
    <cellStyle name="Note 2 2 3 3 6 2" xfId="7300"/>
    <cellStyle name="Note 2 2 3 3 6 2 2" xfId="15000"/>
    <cellStyle name="Note 2 2 3 3 6 2 2 2" xfId="36354"/>
    <cellStyle name="Note 2 2 3 3 6 2 3" xfId="22660"/>
    <cellStyle name="Note 2 2 3 3 6 2 3 2" xfId="44014"/>
    <cellStyle name="Note 2 2 3 3 6 3" xfId="11160"/>
    <cellStyle name="Note 2 2 3 3 6 3 2" xfId="32514"/>
    <cellStyle name="Note 2 2 3 3 6 4" xfId="18820"/>
    <cellStyle name="Note 2 2 3 3 6 4 2" xfId="40174"/>
    <cellStyle name="Note 2 2 3 3 6 5" xfId="27070"/>
    <cellStyle name="Note 2 2 3 3 7" xfId="4420"/>
    <cellStyle name="Note 2 2 3 3 7 2" xfId="12120"/>
    <cellStyle name="Note 2 2 3 3 7 2 2" xfId="33474"/>
    <cellStyle name="Note 2 2 3 3 7 3" xfId="19780"/>
    <cellStyle name="Note 2 2 3 3 7 3 2" xfId="41134"/>
    <cellStyle name="Note 2 2 3 3 8" xfId="8280"/>
    <cellStyle name="Note 2 2 3 3 8 2" xfId="29634"/>
    <cellStyle name="Note 2 2 3 3 9" xfId="15940"/>
    <cellStyle name="Note 2 2 3 3 9 2" xfId="37294"/>
    <cellStyle name="Note 2 2 3 4" xfId="758"/>
    <cellStyle name="Note 2 2 3 4 2" xfId="1758"/>
    <cellStyle name="Note 2 2 3 4 2 2" xfId="5600"/>
    <cellStyle name="Note 2 2 3 4 2 2 2" xfId="13300"/>
    <cellStyle name="Note 2 2 3 4 2 2 2 2" xfId="34654"/>
    <cellStyle name="Note 2 2 3 4 2 2 3" xfId="20960"/>
    <cellStyle name="Note 2 2 3 4 2 2 3 2" xfId="42314"/>
    <cellStyle name="Note 2 2 3 4 2 3" xfId="9460"/>
    <cellStyle name="Note 2 2 3 4 2 3 2" xfId="30814"/>
    <cellStyle name="Note 2 2 3 4 2 4" xfId="17120"/>
    <cellStyle name="Note 2 2 3 4 2 4 2" xfId="38474"/>
    <cellStyle name="Note 2 2 3 4 2 5" xfId="25370"/>
    <cellStyle name="Note 2 2 3 4 3" xfId="2698"/>
    <cellStyle name="Note 2 2 3 4 3 2" xfId="6540"/>
    <cellStyle name="Note 2 2 3 4 3 2 2" xfId="14240"/>
    <cellStyle name="Note 2 2 3 4 3 2 2 2" xfId="35594"/>
    <cellStyle name="Note 2 2 3 4 3 2 3" xfId="21900"/>
    <cellStyle name="Note 2 2 3 4 3 2 3 2" xfId="43254"/>
    <cellStyle name="Note 2 2 3 4 3 3" xfId="10400"/>
    <cellStyle name="Note 2 2 3 4 3 3 2" xfId="31754"/>
    <cellStyle name="Note 2 2 3 4 3 4" xfId="18060"/>
    <cellStyle name="Note 2 2 3 4 3 4 2" xfId="39414"/>
    <cellStyle name="Note 2 2 3 4 3 5" xfId="26310"/>
    <cellStyle name="Note 2 2 3 4 4" xfId="3638"/>
    <cellStyle name="Note 2 2 3 4 4 2" xfId="7480"/>
    <cellStyle name="Note 2 2 3 4 4 2 2" xfId="15180"/>
    <cellStyle name="Note 2 2 3 4 4 2 2 2" xfId="36534"/>
    <cellStyle name="Note 2 2 3 4 4 2 3" xfId="22840"/>
    <cellStyle name="Note 2 2 3 4 4 2 3 2" xfId="44194"/>
    <cellStyle name="Note 2 2 3 4 4 3" xfId="11340"/>
    <cellStyle name="Note 2 2 3 4 4 3 2" xfId="32694"/>
    <cellStyle name="Note 2 2 3 4 4 4" xfId="19000"/>
    <cellStyle name="Note 2 2 3 4 4 4 2" xfId="40354"/>
    <cellStyle name="Note 2 2 3 4 4 5" xfId="27250"/>
    <cellStyle name="Note 2 2 3 4 5" xfId="4600"/>
    <cellStyle name="Note 2 2 3 4 5 2" xfId="12300"/>
    <cellStyle name="Note 2 2 3 4 5 2 2" xfId="33654"/>
    <cellStyle name="Note 2 2 3 4 5 3" xfId="19960"/>
    <cellStyle name="Note 2 2 3 4 5 3 2" xfId="41314"/>
    <cellStyle name="Note 2 2 3 4 6" xfId="8460"/>
    <cellStyle name="Note 2 2 3 4 6 2" xfId="29814"/>
    <cellStyle name="Note 2 2 3 4 7" xfId="16120"/>
    <cellStyle name="Note 2 2 3 4 7 2" xfId="37474"/>
    <cellStyle name="Note 2 2 3 4 8" xfId="24370"/>
    <cellStyle name="Note 2 2 3 5" xfId="1058"/>
    <cellStyle name="Note 2 2 3 5 2" xfId="2058"/>
    <cellStyle name="Note 2 2 3 5 2 2" xfId="5900"/>
    <cellStyle name="Note 2 2 3 5 2 2 2" xfId="13600"/>
    <cellStyle name="Note 2 2 3 5 2 2 2 2" xfId="34954"/>
    <cellStyle name="Note 2 2 3 5 2 2 3" xfId="21260"/>
    <cellStyle name="Note 2 2 3 5 2 2 3 2" xfId="42614"/>
    <cellStyle name="Note 2 2 3 5 2 3" xfId="9760"/>
    <cellStyle name="Note 2 2 3 5 2 3 2" xfId="31114"/>
    <cellStyle name="Note 2 2 3 5 2 4" xfId="17420"/>
    <cellStyle name="Note 2 2 3 5 2 4 2" xfId="38774"/>
    <cellStyle name="Note 2 2 3 5 2 5" xfId="25670"/>
    <cellStyle name="Note 2 2 3 5 3" xfId="2998"/>
    <cellStyle name="Note 2 2 3 5 3 2" xfId="6840"/>
    <cellStyle name="Note 2 2 3 5 3 2 2" xfId="14540"/>
    <cellStyle name="Note 2 2 3 5 3 2 2 2" xfId="35894"/>
    <cellStyle name="Note 2 2 3 5 3 2 3" xfId="22200"/>
    <cellStyle name="Note 2 2 3 5 3 2 3 2" xfId="43554"/>
    <cellStyle name="Note 2 2 3 5 3 3" xfId="10700"/>
    <cellStyle name="Note 2 2 3 5 3 3 2" xfId="32054"/>
    <cellStyle name="Note 2 2 3 5 3 4" xfId="18360"/>
    <cellStyle name="Note 2 2 3 5 3 4 2" xfId="39714"/>
    <cellStyle name="Note 2 2 3 5 3 5" xfId="26610"/>
    <cellStyle name="Note 2 2 3 5 4" xfId="3938"/>
    <cellStyle name="Note 2 2 3 5 4 2" xfId="7780"/>
    <cellStyle name="Note 2 2 3 5 4 2 2" xfId="15480"/>
    <cellStyle name="Note 2 2 3 5 4 2 2 2" xfId="36834"/>
    <cellStyle name="Note 2 2 3 5 4 2 3" xfId="23140"/>
    <cellStyle name="Note 2 2 3 5 4 2 3 2" xfId="44494"/>
    <cellStyle name="Note 2 2 3 5 4 3" xfId="11640"/>
    <cellStyle name="Note 2 2 3 5 4 3 2" xfId="32994"/>
    <cellStyle name="Note 2 2 3 5 4 4" xfId="19300"/>
    <cellStyle name="Note 2 2 3 5 4 4 2" xfId="40654"/>
    <cellStyle name="Note 2 2 3 5 4 5" xfId="27550"/>
    <cellStyle name="Note 2 2 3 5 5" xfId="4900"/>
    <cellStyle name="Note 2 2 3 5 5 2" xfId="12600"/>
    <cellStyle name="Note 2 2 3 5 5 2 2" xfId="33954"/>
    <cellStyle name="Note 2 2 3 5 5 3" xfId="20260"/>
    <cellStyle name="Note 2 2 3 5 5 3 2" xfId="41614"/>
    <cellStyle name="Note 2 2 3 5 6" xfId="8760"/>
    <cellStyle name="Note 2 2 3 5 6 2" xfId="30114"/>
    <cellStyle name="Note 2 2 3 5 7" xfId="16420"/>
    <cellStyle name="Note 2 2 3 5 7 2" xfId="37774"/>
    <cellStyle name="Note 2 2 3 5 8" xfId="24670"/>
    <cellStyle name="Note 2 2 3 6" xfId="1418"/>
    <cellStyle name="Note 2 2 3 6 2" xfId="5260"/>
    <cellStyle name="Note 2 2 3 6 2 2" xfId="12960"/>
    <cellStyle name="Note 2 2 3 6 2 2 2" xfId="34314"/>
    <cellStyle name="Note 2 2 3 6 2 3" xfId="20620"/>
    <cellStyle name="Note 2 2 3 6 2 3 2" xfId="41974"/>
    <cellStyle name="Note 2 2 3 6 3" xfId="9120"/>
    <cellStyle name="Note 2 2 3 6 3 2" xfId="30474"/>
    <cellStyle name="Note 2 2 3 6 4" xfId="16780"/>
    <cellStyle name="Note 2 2 3 6 4 2" xfId="38134"/>
    <cellStyle name="Note 2 2 3 6 5" xfId="25030"/>
    <cellStyle name="Note 2 2 3 7" xfId="2358"/>
    <cellStyle name="Note 2 2 3 7 2" xfId="6200"/>
    <cellStyle name="Note 2 2 3 7 2 2" xfId="13900"/>
    <cellStyle name="Note 2 2 3 7 2 2 2" xfId="35254"/>
    <cellStyle name="Note 2 2 3 7 2 3" xfId="21560"/>
    <cellStyle name="Note 2 2 3 7 2 3 2" xfId="42914"/>
    <cellStyle name="Note 2 2 3 7 3" xfId="10060"/>
    <cellStyle name="Note 2 2 3 7 3 2" xfId="31414"/>
    <cellStyle name="Note 2 2 3 7 4" xfId="17720"/>
    <cellStyle name="Note 2 2 3 7 4 2" xfId="39074"/>
    <cellStyle name="Note 2 2 3 7 5" xfId="25970"/>
    <cellStyle name="Note 2 2 3 8" xfId="3298"/>
    <cellStyle name="Note 2 2 3 8 2" xfId="7140"/>
    <cellStyle name="Note 2 2 3 8 2 2" xfId="14840"/>
    <cellStyle name="Note 2 2 3 8 2 2 2" xfId="36194"/>
    <cellStyle name="Note 2 2 3 8 2 3" xfId="22500"/>
    <cellStyle name="Note 2 2 3 8 2 3 2" xfId="43854"/>
    <cellStyle name="Note 2 2 3 8 3" xfId="11000"/>
    <cellStyle name="Note 2 2 3 8 3 2" xfId="32354"/>
    <cellStyle name="Note 2 2 3 8 4" xfId="18660"/>
    <cellStyle name="Note 2 2 3 8 4 2" xfId="40014"/>
    <cellStyle name="Note 2 2 3 8 5" xfId="26910"/>
    <cellStyle name="Note 2 2 3 9" xfId="4260"/>
    <cellStyle name="Note 2 2 3 9 2" xfId="11960"/>
    <cellStyle name="Note 2 2 3 9 2 2" xfId="33314"/>
    <cellStyle name="Note 2 2 3 9 3" xfId="19620"/>
    <cellStyle name="Note 2 2 3 9 3 2" xfId="40974"/>
    <cellStyle name="Note 2 2 3 9 4" xfId="27870"/>
    <cellStyle name="Note 2 2 4" xfId="446"/>
    <cellStyle name="Note 2 2 4 10" xfId="15820"/>
    <cellStyle name="Note 2 2 4 10 2" xfId="37174"/>
    <cellStyle name="Note 2 2 4 11" xfId="24070"/>
    <cellStyle name="Note 2 2 4 2" xfId="614"/>
    <cellStyle name="Note 2 2 4 2 10" xfId="24230"/>
    <cellStyle name="Note 2 2 4 2 2" xfId="958"/>
    <cellStyle name="Note 2 2 4 2 2 2" xfId="1958"/>
    <cellStyle name="Note 2 2 4 2 2 2 2" xfId="5800"/>
    <cellStyle name="Note 2 2 4 2 2 2 2 2" xfId="13500"/>
    <cellStyle name="Note 2 2 4 2 2 2 2 2 2" xfId="34854"/>
    <cellStyle name="Note 2 2 4 2 2 2 2 3" xfId="21160"/>
    <cellStyle name="Note 2 2 4 2 2 2 2 3 2" xfId="42514"/>
    <cellStyle name="Note 2 2 4 2 2 2 3" xfId="9660"/>
    <cellStyle name="Note 2 2 4 2 2 2 3 2" xfId="31014"/>
    <cellStyle name="Note 2 2 4 2 2 2 4" xfId="17320"/>
    <cellStyle name="Note 2 2 4 2 2 2 4 2" xfId="38674"/>
    <cellStyle name="Note 2 2 4 2 2 2 5" xfId="25570"/>
    <cellStyle name="Note 2 2 4 2 2 3" xfId="2898"/>
    <cellStyle name="Note 2 2 4 2 2 3 2" xfId="6740"/>
    <cellStyle name="Note 2 2 4 2 2 3 2 2" xfId="14440"/>
    <cellStyle name="Note 2 2 4 2 2 3 2 2 2" xfId="35794"/>
    <cellStyle name="Note 2 2 4 2 2 3 2 3" xfId="22100"/>
    <cellStyle name="Note 2 2 4 2 2 3 2 3 2" xfId="43454"/>
    <cellStyle name="Note 2 2 4 2 2 3 3" xfId="10600"/>
    <cellStyle name="Note 2 2 4 2 2 3 3 2" xfId="31954"/>
    <cellStyle name="Note 2 2 4 2 2 3 4" xfId="18260"/>
    <cellStyle name="Note 2 2 4 2 2 3 4 2" xfId="39614"/>
    <cellStyle name="Note 2 2 4 2 2 3 5" xfId="26510"/>
    <cellStyle name="Note 2 2 4 2 2 4" xfId="3838"/>
    <cellStyle name="Note 2 2 4 2 2 4 2" xfId="7680"/>
    <cellStyle name="Note 2 2 4 2 2 4 2 2" xfId="15380"/>
    <cellStyle name="Note 2 2 4 2 2 4 2 2 2" xfId="36734"/>
    <cellStyle name="Note 2 2 4 2 2 4 2 3" xfId="23040"/>
    <cellStyle name="Note 2 2 4 2 2 4 2 3 2" xfId="44394"/>
    <cellStyle name="Note 2 2 4 2 2 4 3" xfId="11540"/>
    <cellStyle name="Note 2 2 4 2 2 4 3 2" xfId="32894"/>
    <cellStyle name="Note 2 2 4 2 2 4 4" xfId="19200"/>
    <cellStyle name="Note 2 2 4 2 2 4 4 2" xfId="40554"/>
    <cellStyle name="Note 2 2 4 2 2 4 5" xfId="27450"/>
    <cellStyle name="Note 2 2 4 2 2 5" xfId="4800"/>
    <cellStyle name="Note 2 2 4 2 2 5 2" xfId="12500"/>
    <cellStyle name="Note 2 2 4 2 2 5 2 2" xfId="33854"/>
    <cellStyle name="Note 2 2 4 2 2 5 3" xfId="20160"/>
    <cellStyle name="Note 2 2 4 2 2 5 3 2" xfId="41514"/>
    <cellStyle name="Note 2 2 4 2 2 6" xfId="8660"/>
    <cellStyle name="Note 2 2 4 2 2 6 2" xfId="30014"/>
    <cellStyle name="Note 2 2 4 2 2 7" xfId="16320"/>
    <cellStyle name="Note 2 2 4 2 2 7 2" xfId="37674"/>
    <cellStyle name="Note 2 2 4 2 2 8" xfId="24570"/>
    <cellStyle name="Note 2 2 4 2 3" xfId="1258"/>
    <cellStyle name="Note 2 2 4 2 3 2" xfId="2258"/>
    <cellStyle name="Note 2 2 4 2 3 2 2" xfId="6100"/>
    <cellStyle name="Note 2 2 4 2 3 2 2 2" xfId="13800"/>
    <cellStyle name="Note 2 2 4 2 3 2 2 2 2" xfId="35154"/>
    <cellStyle name="Note 2 2 4 2 3 2 2 3" xfId="21460"/>
    <cellStyle name="Note 2 2 4 2 3 2 2 3 2" xfId="42814"/>
    <cellStyle name="Note 2 2 4 2 3 2 3" xfId="9960"/>
    <cellStyle name="Note 2 2 4 2 3 2 3 2" xfId="31314"/>
    <cellStyle name="Note 2 2 4 2 3 2 4" xfId="17620"/>
    <cellStyle name="Note 2 2 4 2 3 2 4 2" xfId="38974"/>
    <cellStyle name="Note 2 2 4 2 3 2 5" xfId="25870"/>
    <cellStyle name="Note 2 2 4 2 3 3" xfId="3198"/>
    <cellStyle name="Note 2 2 4 2 3 3 2" xfId="7040"/>
    <cellStyle name="Note 2 2 4 2 3 3 2 2" xfId="14740"/>
    <cellStyle name="Note 2 2 4 2 3 3 2 2 2" xfId="36094"/>
    <cellStyle name="Note 2 2 4 2 3 3 2 3" xfId="22400"/>
    <cellStyle name="Note 2 2 4 2 3 3 2 3 2" xfId="43754"/>
    <cellStyle name="Note 2 2 4 2 3 3 3" xfId="10900"/>
    <cellStyle name="Note 2 2 4 2 3 3 3 2" xfId="32254"/>
    <cellStyle name="Note 2 2 4 2 3 3 4" xfId="18560"/>
    <cellStyle name="Note 2 2 4 2 3 3 4 2" xfId="39914"/>
    <cellStyle name="Note 2 2 4 2 3 3 5" xfId="26810"/>
    <cellStyle name="Note 2 2 4 2 3 4" xfId="4138"/>
    <cellStyle name="Note 2 2 4 2 3 4 2" xfId="7980"/>
    <cellStyle name="Note 2 2 4 2 3 4 2 2" xfId="15680"/>
    <cellStyle name="Note 2 2 4 2 3 4 2 2 2" xfId="37034"/>
    <cellStyle name="Note 2 2 4 2 3 4 2 3" xfId="23340"/>
    <cellStyle name="Note 2 2 4 2 3 4 2 3 2" xfId="44694"/>
    <cellStyle name="Note 2 2 4 2 3 4 3" xfId="11840"/>
    <cellStyle name="Note 2 2 4 2 3 4 3 2" xfId="33194"/>
    <cellStyle name="Note 2 2 4 2 3 4 4" xfId="19500"/>
    <cellStyle name="Note 2 2 4 2 3 4 4 2" xfId="40854"/>
    <cellStyle name="Note 2 2 4 2 3 4 5" xfId="27750"/>
    <cellStyle name="Note 2 2 4 2 3 5" xfId="5100"/>
    <cellStyle name="Note 2 2 4 2 3 5 2" xfId="12800"/>
    <cellStyle name="Note 2 2 4 2 3 5 2 2" xfId="34154"/>
    <cellStyle name="Note 2 2 4 2 3 5 3" xfId="20460"/>
    <cellStyle name="Note 2 2 4 2 3 5 3 2" xfId="41814"/>
    <cellStyle name="Note 2 2 4 2 3 6" xfId="8960"/>
    <cellStyle name="Note 2 2 4 2 3 6 2" xfId="30314"/>
    <cellStyle name="Note 2 2 4 2 3 7" xfId="16620"/>
    <cellStyle name="Note 2 2 4 2 3 7 2" xfId="37974"/>
    <cellStyle name="Note 2 2 4 2 3 8" xfId="24870"/>
    <cellStyle name="Note 2 2 4 2 4" xfId="1618"/>
    <cellStyle name="Note 2 2 4 2 4 2" xfId="5460"/>
    <cellStyle name="Note 2 2 4 2 4 2 2" xfId="13160"/>
    <cellStyle name="Note 2 2 4 2 4 2 2 2" xfId="34514"/>
    <cellStyle name="Note 2 2 4 2 4 2 3" xfId="20820"/>
    <cellStyle name="Note 2 2 4 2 4 2 3 2" xfId="42174"/>
    <cellStyle name="Note 2 2 4 2 4 3" xfId="9320"/>
    <cellStyle name="Note 2 2 4 2 4 3 2" xfId="30674"/>
    <cellStyle name="Note 2 2 4 2 4 4" xfId="16980"/>
    <cellStyle name="Note 2 2 4 2 4 4 2" xfId="38334"/>
    <cellStyle name="Note 2 2 4 2 4 5" xfId="25230"/>
    <cellStyle name="Note 2 2 4 2 5" xfId="2558"/>
    <cellStyle name="Note 2 2 4 2 5 2" xfId="6400"/>
    <cellStyle name="Note 2 2 4 2 5 2 2" xfId="14100"/>
    <cellStyle name="Note 2 2 4 2 5 2 2 2" xfId="35454"/>
    <cellStyle name="Note 2 2 4 2 5 2 3" xfId="21760"/>
    <cellStyle name="Note 2 2 4 2 5 2 3 2" xfId="43114"/>
    <cellStyle name="Note 2 2 4 2 5 3" xfId="10260"/>
    <cellStyle name="Note 2 2 4 2 5 3 2" xfId="31614"/>
    <cellStyle name="Note 2 2 4 2 5 4" xfId="17920"/>
    <cellStyle name="Note 2 2 4 2 5 4 2" xfId="39274"/>
    <cellStyle name="Note 2 2 4 2 5 5" xfId="26170"/>
    <cellStyle name="Note 2 2 4 2 6" xfId="3498"/>
    <cellStyle name="Note 2 2 4 2 6 2" xfId="7340"/>
    <cellStyle name="Note 2 2 4 2 6 2 2" xfId="15040"/>
    <cellStyle name="Note 2 2 4 2 6 2 2 2" xfId="36394"/>
    <cellStyle name="Note 2 2 4 2 6 2 3" xfId="22700"/>
    <cellStyle name="Note 2 2 4 2 6 2 3 2" xfId="44054"/>
    <cellStyle name="Note 2 2 4 2 6 3" xfId="11200"/>
    <cellStyle name="Note 2 2 4 2 6 3 2" xfId="32554"/>
    <cellStyle name="Note 2 2 4 2 6 4" xfId="18860"/>
    <cellStyle name="Note 2 2 4 2 6 4 2" xfId="40214"/>
    <cellStyle name="Note 2 2 4 2 6 5" xfId="27110"/>
    <cellStyle name="Note 2 2 4 2 7" xfId="4460"/>
    <cellStyle name="Note 2 2 4 2 7 2" xfId="12160"/>
    <cellStyle name="Note 2 2 4 2 7 2 2" xfId="33514"/>
    <cellStyle name="Note 2 2 4 2 7 3" xfId="19820"/>
    <cellStyle name="Note 2 2 4 2 7 3 2" xfId="41174"/>
    <cellStyle name="Note 2 2 4 2 8" xfId="8320"/>
    <cellStyle name="Note 2 2 4 2 8 2" xfId="29674"/>
    <cellStyle name="Note 2 2 4 2 9" xfId="15980"/>
    <cellStyle name="Note 2 2 4 2 9 2" xfId="37334"/>
    <cellStyle name="Note 2 2 4 3" xfId="798"/>
    <cellStyle name="Note 2 2 4 3 2" xfId="1798"/>
    <cellStyle name="Note 2 2 4 3 2 2" xfId="5640"/>
    <cellStyle name="Note 2 2 4 3 2 2 2" xfId="13340"/>
    <cellStyle name="Note 2 2 4 3 2 2 2 2" xfId="34694"/>
    <cellStyle name="Note 2 2 4 3 2 2 3" xfId="21000"/>
    <cellStyle name="Note 2 2 4 3 2 2 3 2" xfId="42354"/>
    <cellStyle name="Note 2 2 4 3 2 3" xfId="9500"/>
    <cellStyle name="Note 2 2 4 3 2 3 2" xfId="30854"/>
    <cellStyle name="Note 2 2 4 3 2 4" xfId="17160"/>
    <cellStyle name="Note 2 2 4 3 2 4 2" xfId="38514"/>
    <cellStyle name="Note 2 2 4 3 2 5" xfId="25410"/>
    <cellStyle name="Note 2 2 4 3 3" xfId="2738"/>
    <cellStyle name="Note 2 2 4 3 3 2" xfId="6580"/>
    <cellStyle name="Note 2 2 4 3 3 2 2" xfId="14280"/>
    <cellStyle name="Note 2 2 4 3 3 2 2 2" xfId="35634"/>
    <cellStyle name="Note 2 2 4 3 3 2 3" xfId="21940"/>
    <cellStyle name="Note 2 2 4 3 3 2 3 2" xfId="43294"/>
    <cellStyle name="Note 2 2 4 3 3 3" xfId="10440"/>
    <cellStyle name="Note 2 2 4 3 3 3 2" xfId="31794"/>
    <cellStyle name="Note 2 2 4 3 3 4" xfId="18100"/>
    <cellStyle name="Note 2 2 4 3 3 4 2" xfId="39454"/>
    <cellStyle name="Note 2 2 4 3 3 5" xfId="26350"/>
    <cellStyle name="Note 2 2 4 3 4" xfId="3678"/>
    <cellStyle name="Note 2 2 4 3 4 2" xfId="7520"/>
    <cellStyle name="Note 2 2 4 3 4 2 2" xfId="15220"/>
    <cellStyle name="Note 2 2 4 3 4 2 2 2" xfId="36574"/>
    <cellStyle name="Note 2 2 4 3 4 2 3" xfId="22880"/>
    <cellStyle name="Note 2 2 4 3 4 2 3 2" xfId="44234"/>
    <cellStyle name="Note 2 2 4 3 4 3" xfId="11380"/>
    <cellStyle name="Note 2 2 4 3 4 3 2" xfId="32734"/>
    <cellStyle name="Note 2 2 4 3 4 4" xfId="19040"/>
    <cellStyle name="Note 2 2 4 3 4 4 2" xfId="40394"/>
    <cellStyle name="Note 2 2 4 3 4 5" xfId="27290"/>
    <cellStyle name="Note 2 2 4 3 5" xfId="4640"/>
    <cellStyle name="Note 2 2 4 3 5 2" xfId="12340"/>
    <cellStyle name="Note 2 2 4 3 5 2 2" xfId="33694"/>
    <cellStyle name="Note 2 2 4 3 5 3" xfId="20000"/>
    <cellStyle name="Note 2 2 4 3 5 3 2" xfId="41354"/>
    <cellStyle name="Note 2 2 4 3 6" xfId="8500"/>
    <cellStyle name="Note 2 2 4 3 6 2" xfId="29854"/>
    <cellStyle name="Note 2 2 4 3 7" xfId="16160"/>
    <cellStyle name="Note 2 2 4 3 7 2" xfId="37514"/>
    <cellStyle name="Note 2 2 4 3 8" xfId="24410"/>
    <cellStyle name="Note 2 2 4 4" xfId="1098"/>
    <cellStyle name="Note 2 2 4 4 2" xfId="2098"/>
    <cellStyle name="Note 2 2 4 4 2 2" xfId="5940"/>
    <cellStyle name="Note 2 2 4 4 2 2 2" xfId="13640"/>
    <cellStyle name="Note 2 2 4 4 2 2 2 2" xfId="34994"/>
    <cellStyle name="Note 2 2 4 4 2 2 3" xfId="21300"/>
    <cellStyle name="Note 2 2 4 4 2 2 3 2" xfId="42654"/>
    <cellStyle name="Note 2 2 4 4 2 3" xfId="9800"/>
    <cellStyle name="Note 2 2 4 4 2 3 2" xfId="31154"/>
    <cellStyle name="Note 2 2 4 4 2 4" xfId="17460"/>
    <cellStyle name="Note 2 2 4 4 2 4 2" xfId="38814"/>
    <cellStyle name="Note 2 2 4 4 2 5" xfId="25710"/>
    <cellStyle name="Note 2 2 4 4 3" xfId="3038"/>
    <cellStyle name="Note 2 2 4 4 3 2" xfId="6880"/>
    <cellStyle name="Note 2 2 4 4 3 2 2" xfId="14580"/>
    <cellStyle name="Note 2 2 4 4 3 2 2 2" xfId="35934"/>
    <cellStyle name="Note 2 2 4 4 3 2 3" xfId="22240"/>
    <cellStyle name="Note 2 2 4 4 3 2 3 2" xfId="43594"/>
    <cellStyle name="Note 2 2 4 4 3 3" xfId="10740"/>
    <cellStyle name="Note 2 2 4 4 3 3 2" xfId="32094"/>
    <cellStyle name="Note 2 2 4 4 3 4" xfId="18400"/>
    <cellStyle name="Note 2 2 4 4 3 4 2" xfId="39754"/>
    <cellStyle name="Note 2 2 4 4 3 5" xfId="26650"/>
    <cellStyle name="Note 2 2 4 4 4" xfId="3978"/>
    <cellStyle name="Note 2 2 4 4 4 2" xfId="7820"/>
    <cellStyle name="Note 2 2 4 4 4 2 2" xfId="15520"/>
    <cellStyle name="Note 2 2 4 4 4 2 2 2" xfId="36874"/>
    <cellStyle name="Note 2 2 4 4 4 2 3" xfId="23180"/>
    <cellStyle name="Note 2 2 4 4 4 2 3 2" xfId="44534"/>
    <cellStyle name="Note 2 2 4 4 4 3" xfId="11680"/>
    <cellStyle name="Note 2 2 4 4 4 3 2" xfId="33034"/>
    <cellStyle name="Note 2 2 4 4 4 4" xfId="19340"/>
    <cellStyle name="Note 2 2 4 4 4 4 2" xfId="40694"/>
    <cellStyle name="Note 2 2 4 4 4 5" xfId="27590"/>
    <cellStyle name="Note 2 2 4 4 5" xfId="4940"/>
    <cellStyle name="Note 2 2 4 4 5 2" xfId="12640"/>
    <cellStyle name="Note 2 2 4 4 5 2 2" xfId="33994"/>
    <cellStyle name="Note 2 2 4 4 5 3" xfId="20300"/>
    <cellStyle name="Note 2 2 4 4 5 3 2" xfId="41654"/>
    <cellStyle name="Note 2 2 4 4 6" xfId="8800"/>
    <cellStyle name="Note 2 2 4 4 6 2" xfId="30154"/>
    <cellStyle name="Note 2 2 4 4 7" xfId="16460"/>
    <cellStyle name="Note 2 2 4 4 7 2" xfId="37814"/>
    <cellStyle name="Note 2 2 4 4 8" xfId="24710"/>
    <cellStyle name="Note 2 2 4 5" xfId="1458"/>
    <cellStyle name="Note 2 2 4 5 2" xfId="5300"/>
    <cellStyle name="Note 2 2 4 5 2 2" xfId="13000"/>
    <cellStyle name="Note 2 2 4 5 2 2 2" xfId="34354"/>
    <cellStyle name="Note 2 2 4 5 2 3" xfId="20660"/>
    <cellStyle name="Note 2 2 4 5 2 3 2" xfId="42014"/>
    <cellStyle name="Note 2 2 4 5 3" xfId="9160"/>
    <cellStyle name="Note 2 2 4 5 3 2" xfId="30514"/>
    <cellStyle name="Note 2 2 4 5 4" xfId="16820"/>
    <cellStyle name="Note 2 2 4 5 4 2" xfId="38174"/>
    <cellStyle name="Note 2 2 4 5 5" xfId="25070"/>
    <cellStyle name="Note 2 2 4 6" xfId="2398"/>
    <cellStyle name="Note 2 2 4 6 2" xfId="6240"/>
    <cellStyle name="Note 2 2 4 6 2 2" xfId="13940"/>
    <cellStyle name="Note 2 2 4 6 2 2 2" xfId="35294"/>
    <cellStyle name="Note 2 2 4 6 2 3" xfId="21600"/>
    <cellStyle name="Note 2 2 4 6 2 3 2" xfId="42954"/>
    <cellStyle name="Note 2 2 4 6 3" xfId="10100"/>
    <cellStyle name="Note 2 2 4 6 3 2" xfId="31454"/>
    <cellStyle name="Note 2 2 4 6 4" xfId="17760"/>
    <cellStyle name="Note 2 2 4 6 4 2" xfId="39114"/>
    <cellStyle name="Note 2 2 4 6 5" xfId="26010"/>
    <cellStyle name="Note 2 2 4 7" xfId="3338"/>
    <cellStyle name="Note 2 2 4 7 2" xfId="7180"/>
    <cellStyle name="Note 2 2 4 7 2 2" xfId="14880"/>
    <cellStyle name="Note 2 2 4 7 2 2 2" xfId="36234"/>
    <cellStyle name="Note 2 2 4 7 2 3" xfId="22540"/>
    <cellStyle name="Note 2 2 4 7 2 3 2" xfId="43894"/>
    <cellStyle name="Note 2 2 4 7 3" xfId="11040"/>
    <cellStyle name="Note 2 2 4 7 3 2" xfId="32394"/>
    <cellStyle name="Note 2 2 4 7 4" xfId="18700"/>
    <cellStyle name="Note 2 2 4 7 4 2" xfId="40054"/>
    <cellStyle name="Note 2 2 4 7 5" xfId="26950"/>
    <cellStyle name="Note 2 2 4 8" xfId="4300"/>
    <cellStyle name="Note 2 2 4 8 2" xfId="12000"/>
    <cellStyle name="Note 2 2 4 8 2 2" xfId="33354"/>
    <cellStyle name="Note 2 2 4 8 3" xfId="19660"/>
    <cellStyle name="Note 2 2 4 8 3 2" xfId="41014"/>
    <cellStyle name="Note 2 2 4 9" xfId="8160"/>
    <cellStyle name="Note 2 2 4 9 2" xfId="29514"/>
    <cellStyle name="Note 2 2 5" xfId="530"/>
    <cellStyle name="Note 2 2 5 10" xfId="24150"/>
    <cellStyle name="Note 2 2 5 2" xfId="878"/>
    <cellStyle name="Note 2 2 5 2 2" xfId="1878"/>
    <cellStyle name="Note 2 2 5 2 2 2" xfId="5720"/>
    <cellStyle name="Note 2 2 5 2 2 2 2" xfId="13420"/>
    <cellStyle name="Note 2 2 5 2 2 2 2 2" xfId="34774"/>
    <cellStyle name="Note 2 2 5 2 2 2 3" xfId="21080"/>
    <cellStyle name="Note 2 2 5 2 2 2 3 2" xfId="42434"/>
    <cellStyle name="Note 2 2 5 2 2 3" xfId="9580"/>
    <cellStyle name="Note 2 2 5 2 2 3 2" xfId="30934"/>
    <cellStyle name="Note 2 2 5 2 2 4" xfId="17240"/>
    <cellStyle name="Note 2 2 5 2 2 4 2" xfId="38594"/>
    <cellStyle name="Note 2 2 5 2 2 5" xfId="25490"/>
    <cellStyle name="Note 2 2 5 2 3" xfId="2818"/>
    <cellStyle name="Note 2 2 5 2 3 2" xfId="6660"/>
    <cellStyle name="Note 2 2 5 2 3 2 2" xfId="14360"/>
    <cellStyle name="Note 2 2 5 2 3 2 2 2" xfId="35714"/>
    <cellStyle name="Note 2 2 5 2 3 2 3" xfId="22020"/>
    <cellStyle name="Note 2 2 5 2 3 2 3 2" xfId="43374"/>
    <cellStyle name="Note 2 2 5 2 3 3" xfId="10520"/>
    <cellStyle name="Note 2 2 5 2 3 3 2" xfId="31874"/>
    <cellStyle name="Note 2 2 5 2 3 4" xfId="18180"/>
    <cellStyle name="Note 2 2 5 2 3 4 2" xfId="39534"/>
    <cellStyle name="Note 2 2 5 2 3 5" xfId="26430"/>
    <cellStyle name="Note 2 2 5 2 4" xfId="3758"/>
    <cellStyle name="Note 2 2 5 2 4 2" xfId="7600"/>
    <cellStyle name="Note 2 2 5 2 4 2 2" xfId="15300"/>
    <cellStyle name="Note 2 2 5 2 4 2 2 2" xfId="36654"/>
    <cellStyle name="Note 2 2 5 2 4 2 3" xfId="22960"/>
    <cellStyle name="Note 2 2 5 2 4 2 3 2" xfId="44314"/>
    <cellStyle name="Note 2 2 5 2 4 3" xfId="11460"/>
    <cellStyle name="Note 2 2 5 2 4 3 2" xfId="32814"/>
    <cellStyle name="Note 2 2 5 2 4 4" xfId="19120"/>
    <cellStyle name="Note 2 2 5 2 4 4 2" xfId="40474"/>
    <cellStyle name="Note 2 2 5 2 4 5" xfId="27370"/>
    <cellStyle name="Note 2 2 5 2 5" xfId="4720"/>
    <cellStyle name="Note 2 2 5 2 5 2" xfId="12420"/>
    <cellStyle name="Note 2 2 5 2 5 2 2" xfId="33774"/>
    <cellStyle name="Note 2 2 5 2 5 3" xfId="20080"/>
    <cellStyle name="Note 2 2 5 2 5 3 2" xfId="41434"/>
    <cellStyle name="Note 2 2 5 2 6" xfId="8580"/>
    <cellStyle name="Note 2 2 5 2 6 2" xfId="29934"/>
    <cellStyle name="Note 2 2 5 2 7" xfId="16240"/>
    <cellStyle name="Note 2 2 5 2 7 2" xfId="37594"/>
    <cellStyle name="Note 2 2 5 2 8" xfId="24490"/>
    <cellStyle name="Note 2 2 5 3" xfId="1178"/>
    <cellStyle name="Note 2 2 5 3 2" xfId="2178"/>
    <cellStyle name="Note 2 2 5 3 2 2" xfId="6020"/>
    <cellStyle name="Note 2 2 5 3 2 2 2" xfId="13720"/>
    <cellStyle name="Note 2 2 5 3 2 2 2 2" xfId="35074"/>
    <cellStyle name="Note 2 2 5 3 2 2 3" xfId="21380"/>
    <cellStyle name="Note 2 2 5 3 2 2 3 2" xfId="42734"/>
    <cellStyle name="Note 2 2 5 3 2 3" xfId="9880"/>
    <cellStyle name="Note 2 2 5 3 2 3 2" xfId="31234"/>
    <cellStyle name="Note 2 2 5 3 2 4" xfId="17540"/>
    <cellStyle name="Note 2 2 5 3 2 4 2" xfId="38894"/>
    <cellStyle name="Note 2 2 5 3 2 5" xfId="25790"/>
    <cellStyle name="Note 2 2 5 3 3" xfId="3118"/>
    <cellStyle name="Note 2 2 5 3 3 2" xfId="6960"/>
    <cellStyle name="Note 2 2 5 3 3 2 2" xfId="14660"/>
    <cellStyle name="Note 2 2 5 3 3 2 2 2" xfId="36014"/>
    <cellStyle name="Note 2 2 5 3 3 2 3" xfId="22320"/>
    <cellStyle name="Note 2 2 5 3 3 2 3 2" xfId="43674"/>
    <cellStyle name="Note 2 2 5 3 3 3" xfId="10820"/>
    <cellStyle name="Note 2 2 5 3 3 3 2" xfId="32174"/>
    <cellStyle name="Note 2 2 5 3 3 4" xfId="18480"/>
    <cellStyle name="Note 2 2 5 3 3 4 2" xfId="39834"/>
    <cellStyle name="Note 2 2 5 3 3 5" xfId="26730"/>
    <cellStyle name="Note 2 2 5 3 4" xfId="4058"/>
    <cellStyle name="Note 2 2 5 3 4 2" xfId="7900"/>
    <cellStyle name="Note 2 2 5 3 4 2 2" xfId="15600"/>
    <cellStyle name="Note 2 2 5 3 4 2 2 2" xfId="36954"/>
    <cellStyle name="Note 2 2 5 3 4 2 3" xfId="23260"/>
    <cellStyle name="Note 2 2 5 3 4 2 3 2" xfId="44614"/>
    <cellStyle name="Note 2 2 5 3 4 3" xfId="11760"/>
    <cellStyle name="Note 2 2 5 3 4 3 2" xfId="33114"/>
    <cellStyle name="Note 2 2 5 3 4 4" xfId="19420"/>
    <cellStyle name="Note 2 2 5 3 4 4 2" xfId="40774"/>
    <cellStyle name="Note 2 2 5 3 4 5" xfId="27670"/>
    <cellStyle name="Note 2 2 5 3 5" xfId="5020"/>
    <cellStyle name="Note 2 2 5 3 5 2" xfId="12720"/>
    <cellStyle name="Note 2 2 5 3 5 2 2" xfId="34074"/>
    <cellStyle name="Note 2 2 5 3 5 3" xfId="20380"/>
    <cellStyle name="Note 2 2 5 3 5 3 2" xfId="41734"/>
    <cellStyle name="Note 2 2 5 3 6" xfId="8880"/>
    <cellStyle name="Note 2 2 5 3 6 2" xfId="30234"/>
    <cellStyle name="Note 2 2 5 3 7" xfId="16540"/>
    <cellStyle name="Note 2 2 5 3 7 2" xfId="37894"/>
    <cellStyle name="Note 2 2 5 3 8" xfId="24790"/>
    <cellStyle name="Note 2 2 5 4" xfId="1538"/>
    <cellStyle name="Note 2 2 5 4 2" xfId="5380"/>
    <cellStyle name="Note 2 2 5 4 2 2" xfId="13080"/>
    <cellStyle name="Note 2 2 5 4 2 2 2" xfId="34434"/>
    <cellStyle name="Note 2 2 5 4 2 3" xfId="20740"/>
    <cellStyle name="Note 2 2 5 4 2 3 2" xfId="42094"/>
    <cellStyle name="Note 2 2 5 4 3" xfId="9240"/>
    <cellStyle name="Note 2 2 5 4 3 2" xfId="30594"/>
    <cellStyle name="Note 2 2 5 4 4" xfId="16900"/>
    <cellStyle name="Note 2 2 5 4 4 2" xfId="38254"/>
    <cellStyle name="Note 2 2 5 4 5" xfId="25150"/>
    <cellStyle name="Note 2 2 5 5" xfId="2478"/>
    <cellStyle name="Note 2 2 5 5 2" xfId="6320"/>
    <cellStyle name="Note 2 2 5 5 2 2" xfId="14020"/>
    <cellStyle name="Note 2 2 5 5 2 2 2" xfId="35374"/>
    <cellStyle name="Note 2 2 5 5 2 3" xfId="21680"/>
    <cellStyle name="Note 2 2 5 5 2 3 2" xfId="43034"/>
    <cellStyle name="Note 2 2 5 5 3" xfId="10180"/>
    <cellStyle name="Note 2 2 5 5 3 2" xfId="31534"/>
    <cellStyle name="Note 2 2 5 5 4" xfId="17840"/>
    <cellStyle name="Note 2 2 5 5 4 2" xfId="39194"/>
    <cellStyle name="Note 2 2 5 5 5" xfId="26090"/>
    <cellStyle name="Note 2 2 5 6" xfId="3418"/>
    <cellStyle name="Note 2 2 5 6 2" xfId="7260"/>
    <cellStyle name="Note 2 2 5 6 2 2" xfId="14960"/>
    <cellStyle name="Note 2 2 5 6 2 2 2" xfId="36314"/>
    <cellStyle name="Note 2 2 5 6 2 3" xfId="22620"/>
    <cellStyle name="Note 2 2 5 6 2 3 2" xfId="43974"/>
    <cellStyle name="Note 2 2 5 6 3" xfId="11120"/>
    <cellStyle name="Note 2 2 5 6 3 2" xfId="32474"/>
    <cellStyle name="Note 2 2 5 6 4" xfId="18780"/>
    <cellStyle name="Note 2 2 5 6 4 2" xfId="40134"/>
    <cellStyle name="Note 2 2 5 6 5" xfId="27030"/>
    <cellStyle name="Note 2 2 5 7" xfId="4380"/>
    <cellStyle name="Note 2 2 5 7 2" xfId="12080"/>
    <cellStyle name="Note 2 2 5 7 2 2" xfId="33434"/>
    <cellStyle name="Note 2 2 5 7 3" xfId="19740"/>
    <cellStyle name="Note 2 2 5 7 3 2" xfId="41094"/>
    <cellStyle name="Note 2 2 5 8" xfId="8240"/>
    <cellStyle name="Note 2 2 5 8 2" xfId="29594"/>
    <cellStyle name="Note 2 2 5 9" xfId="15900"/>
    <cellStyle name="Note 2 2 5 9 2" xfId="37254"/>
    <cellStyle name="Note 2 2 6" xfId="718"/>
    <cellStyle name="Note 2 2 6 2" xfId="1718"/>
    <cellStyle name="Note 2 2 6 2 2" xfId="5560"/>
    <cellStyle name="Note 2 2 6 2 2 2" xfId="13260"/>
    <cellStyle name="Note 2 2 6 2 2 2 2" xfId="34614"/>
    <cellStyle name="Note 2 2 6 2 2 3" xfId="20920"/>
    <cellStyle name="Note 2 2 6 2 2 3 2" xfId="42274"/>
    <cellStyle name="Note 2 2 6 2 3" xfId="9420"/>
    <cellStyle name="Note 2 2 6 2 3 2" xfId="30774"/>
    <cellStyle name="Note 2 2 6 2 4" xfId="17080"/>
    <cellStyle name="Note 2 2 6 2 4 2" xfId="38434"/>
    <cellStyle name="Note 2 2 6 2 5" xfId="25330"/>
    <cellStyle name="Note 2 2 6 3" xfId="2658"/>
    <cellStyle name="Note 2 2 6 3 2" xfId="6500"/>
    <cellStyle name="Note 2 2 6 3 2 2" xfId="14200"/>
    <cellStyle name="Note 2 2 6 3 2 2 2" xfId="35554"/>
    <cellStyle name="Note 2 2 6 3 2 3" xfId="21860"/>
    <cellStyle name="Note 2 2 6 3 2 3 2" xfId="43214"/>
    <cellStyle name="Note 2 2 6 3 3" xfId="10360"/>
    <cellStyle name="Note 2 2 6 3 3 2" xfId="31714"/>
    <cellStyle name="Note 2 2 6 3 4" xfId="18020"/>
    <cellStyle name="Note 2 2 6 3 4 2" xfId="39374"/>
    <cellStyle name="Note 2 2 6 3 5" xfId="26270"/>
    <cellStyle name="Note 2 2 6 4" xfId="3598"/>
    <cellStyle name="Note 2 2 6 4 2" xfId="7440"/>
    <cellStyle name="Note 2 2 6 4 2 2" xfId="15140"/>
    <cellStyle name="Note 2 2 6 4 2 2 2" xfId="36494"/>
    <cellStyle name="Note 2 2 6 4 2 3" xfId="22800"/>
    <cellStyle name="Note 2 2 6 4 2 3 2" xfId="44154"/>
    <cellStyle name="Note 2 2 6 4 3" xfId="11300"/>
    <cellStyle name="Note 2 2 6 4 3 2" xfId="32654"/>
    <cellStyle name="Note 2 2 6 4 4" xfId="18960"/>
    <cellStyle name="Note 2 2 6 4 4 2" xfId="40314"/>
    <cellStyle name="Note 2 2 6 4 5" xfId="27210"/>
    <cellStyle name="Note 2 2 6 5" xfId="4560"/>
    <cellStyle name="Note 2 2 6 5 2" xfId="12260"/>
    <cellStyle name="Note 2 2 6 5 2 2" xfId="33614"/>
    <cellStyle name="Note 2 2 6 5 3" xfId="19920"/>
    <cellStyle name="Note 2 2 6 5 3 2" xfId="41274"/>
    <cellStyle name="Note 2 2 6 6" xfId="8420"/>
    <cellStyle name="Note 2 2 6 6 2" xfId="29774"/>
    <cellStyle name="Note 2 2 6 7" xfId="16080"/>
    <cellStyle name="Note 2 2 6 7 2" xfId="37434"/>
    <cellStyle name="Note 2 2 6 8" xfId="24330"/>
    <cellStyle name="Note 2 2 7" xfId="691"/>
    <cellStyle name="Note 2 2 7 2" xfId="1691"/>
    <cellStyle name="Note 2 2 7 2 2" xfId="5533"/>
    <cellStyle name="Note 2 2 7 2 2 2" xfId="13233"/>
    <cellStyle name="Note 2 2 7 2 2 2 2" xfId="34587"/>
    <cellStyle name="Note 2 2 7 2 2 3" xfId="20893"/>
    <cellStyle name="Note 2 2 7 2 2 3 2" xfId="42247"/>
    <cellStyle name="Note 2 2 7 2 3" xfId="9393"/>
    <cellStyle name="Note 2 2 7 2 3 2" xfId="30747"/>
    <cellStyle name="Note 2 2 7 2 4" xfId="17053"/>
    <cellStyle name="Note 2 2 7 2 4 2" xfId="38407"/>
    <cellStyle name="Note 2 2 7 2 5" xfId="25303"/>
    <cellStyle name="Note 2 2 7 3" xfId="2631"/>
    <cellStyle name="Note 2 2 7 3 2" xfId="6473"/>
    <cellStyle name="Note 2 2 7 3 2 2" xfId="14173"/>
    <cellStyle name="Note 2 2 7 3 2 2 2" xfId="35527"/>
    <cellStyle name="Note 2 2 7 3 2 3" xfId="21833"/>
    <cellStyle name="Note 2 2 7 3 2 3 2" xfId="43187"/>
    <cellStyle name="Note 2 2 7 3 3" xfId="10333"/>
    <cellStyle name="Note 2 2 7 3 3 2" xfId="31687"/>
    <cellStyle name="Note 2 2 7 3 4" xfId="17993"/>
    <cellStyle name="Note 2 2 7 3 4 2" xfId="39347"/>
    <cellStyle name="Note 2 2 7 3 5" xfId="26243"/>
    <cellStyle name="Note 2 2 7 4" xfId="3571"/>
    <cellStyle name="Note 2 2 7 4 2" xfId="7413"/>
    <cellStyle name="Note 2 2 7 4 2 2" xfId="15113"/>
    <cellStyle name="Note 2 2 7 4 2 2 2" xfId="36467"/>
    <cellStyle name="Note 2 2 7 4 2 3" xfId="22773"/>
    <cellStyle name="Note 2 2 7 4 2 3 2" xfId="44127"/>
    <cellStyle name="Note 2 2 7 4 3" xfId="11273"/>
    <cellStyle name="Note 2 2 7 4 3 2" xfId="32627"/>
    <cellStyle name="Note 2 2 7 4 4" xfId="18933"/>
    <cellStyle name="Note 2 2 7 4 4 2" xfId="40287"/>
    <cellStyle name="Note 2 2 7 4 5" xfId="27183"/>
    <cellStyle name="Note 2 2 7 5" xfId="4533"/>
    <cellStyle name="Note 2 2 7 5 2" xfId="12233"/>
    <cellStyle name="Note 2 2 7 5 2 2" xfId="33587"/>
    <cellStyle name="Note 2 2 7 5 3" xfId="19893"/>
    <cellStyle name="Note 2 2 7 5 3 2" xfId="41247"/>
    <cellStyle name="Note 2 2 7 6" xfId="8393"/>
    <cellStyle name="Note 2 2 7 6 2" xfId="29747"/>
    <cellStyle name="Note 2 2 7 7" xfId="16053"/>
    <cellStyle name="Note 2 2 7 7 2" xfId="37407"/>
    <cellStyle name="Note 2 2 7 8" xfId="24303"/>
    <cellStyle name="Note 2 2 8" xfId="1375"/>
    <cellStyle name="Note 2 2 8 2" xfId="5217"/>
    <cellStyle name="Note 2 2 8 2 2" xfId="12917"/>
    <cellStyle name="Note 2 2 8 2 2 2" xfId="34271"/>
    <cellStyle name="Note 2 2 8 2 3" xfId="20577"/>
    <cellStyle name="Note 2 2 8 2 3 2" xfId="41931"/>
    <cellStyle name="Note 2 2 8 3" xfId="9077"/>
    <cellStyle name="Note 2 2 8 3 2" xfId="30431"/>
    <cellStyle name="Note 2 2 8 4" xfId="16737"/>
    <cellStyle name="Note 2 2 8 4 2" xfId="38091"/>
    <cellStyle name="Note 2 2 8 5" xfId="24987"/>
    <cellStyle name="Note 2 2 9" xfId="1331"/>
    <cellStyle name="Note 2 2 9 2" xfId="5173"/>
    <cellStyle name="Note 2 2 9 2 2" xfId="12873"/>
    <cellStyle name="Note 2 2 9 2 2 2" xfId="34227"/>
    <cellStyle name="Note 2 2 9 2 3" xfId="20533"/>
    <cellStyle name="Note 2 2 9 2 3 2" xfId="41887"/>
    <cellStyle name="Note 2 2 9 3" xfId="9033"/>
    <cellStyle name="Note 2 2 9 3 2" xfId="30387"/>
    <cellStyle name="Note 2 2 9 4" xfId="16693"/>
    <cellStyle name="Note 2 2 9 4 2" xfId="38047"/>
    <cellStyle name="Note 2 2 9 5" xfId="24943"/>
    <cellStyle name="Note 2 3" xfId="344"/>
    <cellStyle name="Note 2 3 10" xfId="1349"/>
    <cellStyle name="Note 2 3 10 2" xfId="5191"/>
    <cellStyle name="Note 2 3 10 2 2" xfId="12891"/>
    <cellStyle name="Note 2 3 10 2 2 2" xfId="34245"/>
    <cellStyle name="Note 2 3 10 2 3" xfId="20551"/>
    <cellStyle name="Note 2 3 10 2 3 2" xfId="41905"/>
    <cellStyle name="Note 2 3 10 3" xfId="9051"/>
    <cellStyle name="Note 2 3 10 3 2" xfId="30405"/>
    <cellStyle name="Note 2 3 10 4" xfId="16711"/>
    <cellStyle name="Note 2 3 10 4 2" xfId="38065"/>
    <cellStyle name="Note 2 3 10 5" xfId="24961"/>
    <cellStyle name="Note 2 3 11" xfId="4211"/>
    <cellStyle name="Note 2 3 11 2" xfId="11911"/>
    <cellStyle name="Note 2 3 11 2 2" xfId="33265"/>
    <cellStyle name="Note 2 3 11 3" xfId="19571"/>
    <cellStyle name="Note 2 3 11 3 2" xfId="40925"/>
    <cellStyle name="Note 2 3 11 4" xfId="27821"/>
    <cellStyle name="Note 2 3 12" xfId="8071"/>
    <cellStyle name="Note 2 3 12 2" xfId="29425"/>
    <cellStyle name="Note 2 3 13" xfId="8062"/>
    <cellStyle name="Note 2 3 13 2" xfId="29416"/>
    <cellStyle name="Note 2 3 14" xfId="23981"/>
    <cellStyle name="Note 2 3 2" xfId="372"/>
    <cellStyle name="Note 2 3 2 10" xfId="4231"/>
    <cellStyle name="Note 2 3 2 10 2" xfId="11931"/>
    <cellStyle name="Note 2 3 2 10 2 2" xfId="33285"/>
    <cellStyle name="Note 2 3 2 10 3" xfId="19591"/>
    <cellStyle name="Note 2 3 2 10 3 2" xfId="40945"/>
    <cellStyle name="Note 2 3 2 10 4" xfId="27841"/>
    <cellStyle name="Note 2 3 2 11" xfId="8091"/>
    <cellStyle name="Note 2 3 2 11 2" xfId="29445"/>
    <cellStyle name="Note 2 3 2 12" xfId="15751"/>
    <cellStyle name="Note 2 3 2 12 2" xfId="37105"/>
    <cellStyle name="Note 2 3 2 13" xfId="24001"/>
    <cellStyle name="Note 2 3 2 2" xfId="417"/>
    <cellStyle name="Note 2 3 2 2 10" xfId="8131"/>
    <cellStyle name="Note 2 3 2 2 10 2" xfId="29485"/>
    <cellStyle name="Note 2 3 2 2 11" xfId="15791"/>
    <cellStyle name="Note 2 3 2 2 11 2" xfId="37145"/>
    <cellStyle name="Note 2 3 2 2 12" xfId="24041"/>
    <cellStyle name="Note 2 3 2 2 2" xfId="501"/>
    <cellStyle name="Note 2 3 2 2 2 10" xfId="15871"/>
    <cellStyle name="Note 2 3 2 2 2 10 2" xfId="37225"/>
    <cellStyle name="Note 2 3 2 2 2 11" xfId="24121"/>
    <cellStyle name="Note 2 3 2 2 2 2" xfId="669"/>
    <cellStyle name="Note 2 3 2 2 2 2 10" xfId="24281"/>
    <cellStyle name="Note 2 3 2 2 2 2 2" xfId="1009"/>
    <cellStyle name="Note 2 3 2 2 2 2 2 2" xfId="2009"/>
    <cellStyle name="Note 2 3 2 2 2 2 2 2 2" xfId="5851"/>
    <cellStyle name="Note 2 3 2 2 2 2 2 2 2 2" xfId="13551"/>
    <cellStyle name="Note 2 3 2 2 2 2 2 2 2 2 2" xfId="34905"/>
    <cellStyle name="Note 2 3 2 2 2 2 2 2 2 3" xfId="21211"/>
    <cellStyle name="Note 2 3 2 2 2 2 2 2 2 3 2" xfId="42565"/>
    <cellStyle name="Note 2 3 2 2 2 2 2 2 3" xfId="9711"/>
    <cellStyle name="Note 2 3 2 2 2 2 2 2 3 2" xfId="31065"/>
    <cellStyle name="Note 2 3 2 2 2 2 2 2 4" xfId="17371"/>
    <cellStyle name="Note 2 3 2 2 2 2 2 2 4 2" xfId="38725"/>
    <cellStyle name="Note 2 3 2 2 2 2 2 2 5" xfId="25621"/>
    <cellStyle name="Note 2 3 2 2 2 2 2 3" xfId="2949"/>
    <cellStyle name="Note 2 3 2 2 2 2 2 3 2" xfId="6791"/>
    <cellStyle name="Note 2 3 2 2 2 2 2 3 2 2" xfId="14491"/>
    <cellStyle name="Note 2 3 2 2 2 2 2 3 2 2 2" xfId="35845"/>
    <cellStyle name="Note 2 3 2 2 2 2 2 3 2 3" xfId="22151"/>
    <cellStyle name="Note 2 3 2 2 2 2 2 3 2 3 2" xfId="43505"/>
    <cellStyle name="Note 2 3 2 2 2 2 2 3 3" xfId="10651"/>
    <cellStyle name="Note 2 3 2 2 2 2 2 3 3 2" xfId="32005"/>
    <cellStyle name="Note 2 3 2 2 2 2 2 3 4" xfId="18311"/>
    <cellStyle name="Note 2 3 2 2 2 2 2 3 4 2" xfId="39665"/>
    <cellStyle name="Note 2 3 2 2 2 2 2 3 5" xfId="26561"/>
    <cellStyle name="Note 2 3 2 2 2 2 2 4" xfId="3889"/>
    <cellStyle name="Note 2 3 2 2 2 2 2 4 2" xfId="7731"/>
    <cellStyle name="Note 2 3 2 2 2 2 2 4 2 2" xfId="15431"/>
    <cellStyle name="Note 2 3 2 2 2 2 2 4 2 2 2" xfId="36785"/>
    <cellStyle name="Note 2 3 2 2 2 2 2 4 2 3" xfId="23091"/>
    <cellStyle name="Note 2 3 2 2 2 2 2 4 2 3 2" xfId="44445"/>
    <cellStyle name="Note 2 3 2 2 2 2 2 4 3" xfId="11591"/>
    <cellStyle name="Note 2 3 2 2 2 2 2 4 3 2" xfId="32945"/>
    <cellStyle name="Note 2 3 2 2 2 2 2 4 4" xfId="19251"/>
    <cellStyle name="Note 2 3 2 2 2 2 2 4 4 2" xfId="40605"/>
    <cellStyle name="Note 2 3 2 2 2 2 2 4 5" xfId="27501"/>
    <cellStyle name="Note 2 3 2 2 2 2 2 5" xfId="4851"/>
    <cellStyle name="Note 2 3 2 2 2 2 2 5 2" xfId="12551"/>
    <cellStyle name="Note 2 3 2 2 2 2 2 5 2 2" xfId="33905"/>
    <cellStyle name="Note 2 3 2 2 2 2 2 5 3" xfId="20211"/>
    <cellStyle name="Note 2 3 2 2 2 2 2 5 3 2" xfId="41565"/>
    <cellStyle name="Note 2 3 2 2 2 2 2 6" xfId="8711"/>
    <cellStyle name="Note 2 3 2 2 2 2 2 6 2" xfId="30065"/>
    <cellStyle name="Note 2 3 2 2 2 2 2 7" xfId="16371"/>
    <cellStyle name="Note 2 3 2 2 2 2 2 7 2" xfId="37725"/>
    <cellStyle name="Note 2 3 2 2 2 2 2 8" xfId="24621"/>
    <cellStyle name="Note 2 3 2 2 2 2 3" xfId="1309"/>
    <cellStyle name="Note 2 3 2 2 2 2 3 2" xfId="2309"/>
    <cellStyle name="Note 2 3 2 2 2 2 3 2 2" xfId="6151"/>
    <cellStyle name="Note 2 3 2 2 2 2 3 2 2 2" xfId="13851"/>
    <cellStyle name="Note 2 3 2 2 2 2 3 2 2 2 2" xfId="35205"/>
    <cellStyle name="Note 2 3 2 2 2 2 3 2 2 3" xfId="21511"/>
    <cellStyle name="Note 2 3 2 2 2 2 3 2 2 3 2" xfId="42865"/>
    <cellStyle name="Note 2 3 2 2 2 2 3 2 3" xfId="10011"/>
    <cellStyle name="Note 2 3 2 2 2 2 3 2 3 2" xfId="31365"/>
    <cellStyle name="Note 2 3 2 2 2 2 3 2 4" xfId="17671"/>
    <cellStyle name="Note 2 3 2 2 2 2 3 2 4 2" xfId="39025"/>
    <cellStyle name="Note 2 3 2 2 2 2 3 2 5" xfId="25921"/>
    <cellStyle name="Note 2 3 2 2 2 2 3 3" xfId="3249"/>
    <cellStyle name="Note 2 3 2 2 2 2 3 3 2" xfId="7091"/>
    <cellStyle name="Note 2 3 2 2 2 2 3 3 2 2" xfId="14791"/>
    <cellStyle name="Note 2 3 2 2 2 2 3 3 2 2 2" xfId="36145"/>
    <cellStyle name="Note 2 3 2 2 2 2 3 3 2 3" xfId="22451"/>
    <cellStyle name="Note 2 3 2 2 2 2 3 3 2 3 2" xfId="43805"/>
    <cellStyle name="Note 2 3 2 2 2 2 3 3 3" xfId="10951"/>
    <cellStyle name="Note 2 3 2 2 2 2 3 3 3 2" xfId="32305"/>
    <cellStyle name="Note 2 3 2 2 2 2 3 3 4" xfId="18611"/>
    <cellStyle name="Note 2 3 2 2 2 2 3 3 4 2" xfId="39965"/>
    <cellStyle name="Note 2 3 2 2 2 2 3 3 5" xfId="26861"/>
    <cellStyle name="Note 2 3 2 2 2 2 3 4" xfId="4189"/>
    <cellStyle name="Note 2 3 2 2 2 2 3 4 2" xfId="8031"/>
    <cellStyle name="Note 2 3 2 2 2 2 3 4 2 2" xfId="15731"/>
    <cellStyle name="Note 2 3 2 2 2 2 3 4 2 2 2" xfId="37085"/>
    <cellStyle name="Note 2 3 2 2 2 2 3 4 2 3" xfId="23391"/>
    <cellStyle name="Note 2 3 2 2 2 2 3 4 2 3 2" xfId="44745"/>
    <cellStyle name="Note 2 3 2 2 2 2 3 4 3" xfId="11891"/>
    <cellStyle name="Note 2 3 2 2 2 2 3 4 3 2" xfId="33245"/>
    <cellStyle name="Note 2 3 2 2 2 2 3 4 4" xfId="19551"/>
    <cellStyle name="Note 2 3 2 2 2 2 3 4 4 2" xfId="40905"/>
    <cellStyle name="Note 2 3 2 2 2 2 3 4 5" xfId="27801"/>
    <cellStyle name="Note 2 3 2 2 2 2 3 5" xfId="5151"/>
    <cellStyle name="Note 2 3 2 2 2 2 3 5 2" xfId="12851"/>
    <cellStyle name="Note 2 3 2 2 2 2 3 5 2 2" xfId="34205"/>
    <cellStyle name="Note 2 3 2 2 2 2 3 5 3" xfId="20511"/>
    <cellStyle name="Note 2 3 2 2 2 2 3 5 3 2" xfId="41865"/>
    <cellStyle name="Note 2 3 2 2 2 2 3 6" xfId="9011"/>
    <cellStyle name="Note 2 3 2 2 2 2 3 6 2" xfId="30365"/>
    <cellStyle name="Note 2 3 2 2 2 2 3 7" xfId="16671"/>
    <cellStyle name="Note 2 3 2 2 2 2 3 7 2" xfId="38025"/>
    <cellStyle name="Note 2 3 2 2 2 2 3 8" xfId="24921"/>
    <cellStyle name="Note 2 3 2 2 2 2 4" xfId="1669"/>
    <cellStyle name="Note 2 3 2 2 2 2 4 2" xfId="5511"/>
    <cellStyle name="Note 2 3 2 2 2 2 4 2 2" xfId="13211"/>
    <cellStyle name="Note 2 3 2 2 2 2 4 2 2 2" xfId="34565"/>
    <cellStyle name="Note 2 3 2 2 2 2 4 2 3" xfId="20871"/>
    <cellStyle name="Note 2 3 2 2 2 2 4 2 3 2" xfId="42225"/>
    <cellStyle name="Note 2 3 2 2 2 2 4 3" xfId="9371"/>
    <cellStyle name="Note 2 3 2 2 2 2 4 3 2" xfId="30725"/>
    <cellStyle name="Note 2 3 2 2 2 2 4 4" xfId="17031"/>
    <cellStyle name="Note 2 3 2 2 2 2 4 4 2" xfId="38385"/>
    <cellStyle name="Note 2 3 2 2 2 2 4 5" xfId="25281"/>
    <cellStyle name="Note 2 3 2 2 2 2 5" xfId="2609"/>
    <cellStyle name="Note 2 3 2 2 2 2 5 2" xfId="6451"/>
    <cellStyle name="Note 2 3 2 2 2 2 5 2 2" xfId="14151"/>
    <cellStyle name="Note 2 3 2 2 2 2 5 2 2 2" xfId="35505"/>
    <cellStyle name="Note 2 3 2 2 2 2 5 2 3" xfId="21811"/>
    <cellStyle name="Note 2 3 2 2 2 2 5 2 3 2" xfId="43165"/>
    <cellStyle name="Note 2 3 2 2 2 2 5 3" xfId="10311"/>
    <cellStyle name="Note 2 3 2 2 2 2 5 3 2" xfId="31665"/>
    <cellStyle name="Note 2 3 2 2 2 2 5 4" xfId="17971"/>
    <cellStyle name="Note 2 3 2 2 2 2 5 4 2" xfId="39325"/>
    <cellStyle name="Note 2 3 2 2 2 2 5 5" xfId="26221"/>
    <cellStyle name="Note 2 3 2 2 2 2 6" xfId="3549"/>
    <cellStyle name="Note 2 3 2 2 2 2 6 2" xfId="7391"/>
    <cellStyle name="Note 2 3 2 2 2 2 6 2 2" xfId="15091"/>
    <cellStyle name="Note 2 3 2 2 2 2 6 2 2 2" xfId="36445"/>
    <cellStyle name="Note 2 3 2 2 2 2 6 2 3" xfId="22751"/>
    <cellStyle name="Note 2 3 2 2 2 2 6 2 3 2" xfId="44105"/>
    <cellStyle name="Note 2 3 2 2 2 2 6 3" xfId="11251"/>
    <cellStyle name="Note 2 3 2 2 2 2 6 3 2" xfId="32605"/>
    <cellStyle name="Note 2 3 2 2 2 2 6 4" xfId="18911"/>
    <cellStyle name="Note 2 3 2 2 2 2 6 4 2" xfId="40265"/>
    <cellStyle name="Note 2 3 2 2 2 2 6 5" xfId="27161"/>
    <cellStyle name="Note 2 3 2 2 2 2 7" xfId="4511"/>
    <cellStyle name="Note 2 3 2 2 2 2 7 2" xfId="12211"/>
    <cellStyle name="Note 2 3 2 2 2 2 7 2 2" xfId="33565"/>
    <cellStyle name="Note 2 3 2 2 2 2 7 3" xfId="19871"/>
    <cellStyle name="Note 2 3 2 2 2 2 7 3 2" xfId="41225"/>
    <cellStyle name="Note 2 3 2 2 2 2 8" xfId="8371"/>
    <cellStyle name="Note 2 3 2 2 2 2 8 2" xfId="29725"/>
    <cellStyle name="Note 2 3 2 2 2 2 9" xfId="16031"/>
    <cellStyle name="Note 2 3 2 2 2 2 9 2" xfId="37385"/>
    <cellStyle name="Note 2 3 2 2 2 3" xfId="849"/>
    <cellStyle name="Note 2 3 2 2 2 3 2" xfId="1849"/>
    <cellStyle name="Note 2 3 2 2 2 3 2 2" xfId="5691"/>
    <cellStyle name="Note 2 3 2 2 2 3 2 2 2" xfId="13391"/>
    <cellStyle name="Note 2 3 2 2 2 3 2 2 2 2" xfId="34745"/>
    <cellStyle name="Note 2 3 2 2 2 3 2 2 3" xfId="21051"/>
    <cellStyle name="Note 2 3 2 2 2 3 2 2 3 2" xfId="42405"/>
    <cellStyle name="Note 2 3 2 2 2 3 2 3" xfId="9551"/>
    <cellStyle name="Note 2 3 2 2 2 3 2 3 2" xfId="30905"/>
    <cellStyle name="Note 2 3 2 2 2 3 2 4" xfId="17211"/>
    <cellStyle name="Note 2 3 2 2 2 3 2 4 2" xfId="38565"/>
    <cellStyle name="Note 2 3 2 2 2 3 2 5" xfId="25461"/>
    <cellStyle name="Note 2 3 2 2 2 3 3" xfId="2789"/>
    <cellStyle name="Note 2 3 2 2 2 3 3 2" xfId="6631"/>
    <cellStyle name="Note 2 3 2 2 2 3 3 2 2" xfId="14331"/>
    <cellStyle name="Note 2 3 2 2 2 3 3 2 2 2" xfId="35685"/>
    <cellStyle name="Note 2 3 2 2 2 3 3 2 3" xfId="21991"/>
    <cellStyle name="Note 2 3 2 2 2 3 3 2 3 2" xfId="43345"/>
    <cellStyle name="Note 2 3 2 2 2 3 3 3" xfId="10491"/>
    <cellStyle name="Note 2 3 2 2 2 3 3 3 2" xfId="31845"/>
    <cellStyle name="Note 2 3 2 2 2 3 3 4" xfId="18151"/>
    <cellStyle name="Note 2 3 2 2 2 3 3 4 2" xfId="39505"/>
    <cellStyle name="Note 2 3 2 2 2 3 3 5" xfId="26401"/>
    <cellStyle name="Note 2 3 2 2 2 3 4" xfId="3729"/>
    <cellStyle name="Note 2 3 2 2 2 3 4 2" xfId="7571"/>
    <cellStyle name="Note 2 3 2 2 2 3 4 2 2" xfId="15271"/>
    <cellStyle name="Note 2 3 2 2 2 3 4 2 2 2" xfId="36625"/>
    <cellStyle name="Note 2 3 2 2 2 3 4 2 3" xfId="22931"/>
    <cellStyle name="Note 2 3 2 2 2 3 4 2 3 2" xfId="44285"/>
    <cellStyle name="Note 2 3 2 2 2 3 4 3" xfId="11431"/>
    <cellStyle name="Note 2 3 2 2 2 3 4 3 2" xfId="32785"/>
    <cellStyle name="Note 2 3 2 2 2 3 4 4" xfId="19091"/>
    <cellStyle name="Note 2 3 2 2 2 3 4 4 2" xfId="40445"/>
    <cellStyle name="Note 2 3 2 2 2 3 4 5" xfId="27341"/>
    <cellStyle name="Note 2 3 2 2 2 3 5" xfId="4691"/>
    <cellStyle name="Note 2 3 2 2 2 3 5 2" xfId="12391"/>
    <cellStyle name="Note 2 3 2 2 2 3 5 2 2" xfId="33745"/>
    <cellStyle name="Note 2 3 2 2 2 3 5 3" xfId="20051"/>
    <cellStyle name="Note 2 3 2 2 2 3 5 3 2" xfId="41405"/>
    <cellStyle name="Note 2 3 2 2 2 3 6" xfId="8551"/>
    <cellStyle name="Note 2 3 2 2 2 3 6 2" xfId="29905"/>
    <cellStyle name="Note 2 3 2 2 2 3 7" xfId="16211"/>
    <cellStyle name="Note 2 3 2 2 2 3 7 2" xfId="37565"/>
    <cellStyle name="Note 2 3 2 2 2 3 8" xfId="24461"/>
    <cellStyle name="Note 2 3 2 2 2 4" xfId="1149"/>
    <cellStyle name="Note 2 3 2 2 2 4 2" xfId="2149"/>
    <cellStyle name="Note 2 3 2 2 2 4 2 2" xfId="5991"/>
    <cellStyle name="Note 2 3 2 2 2 4 2 2 2" xfId="13691"/>
    <cellStyle name="Note 2 3 2 2 2 4 2 2 2 2" xfId="35045"/>
    <cellStyle name="Note 2 3 2 2 2 4 2 2 3" xfId="21351"/>
    <cellStyle name="Note 2 3 2 2 2 4 2 2 3 2" xfId="42705"/>
    <cellStyle name="Note 2 3 2 2 2 4 2 3" xfId="9851"/>
    <cellStyle name="Note 2 3 2 2 2 4 2 3 2" xfId="31205"/>
    <cellStyle name="Note 2 3 2 2 2 4 2 4" xfId="17511"/>
    <cellStyle name="Note 2 3 2 2 2 4 2 4 2" xfId="38865"/>
    <cellStyle name="Note 2 3 2 2 2 4 2 5" xfId="25761"/>
    <cellStyle name="Note 2 3 2 2 2 4 3" xfId="3089"/>
    <cellStyle name="Note 2 3 2 2 2 4 3 2" xfId="6931"/>
    <cellStyle name="Note 2 3 2 2 2 4 3 2 2" xfId="14631"/>
    <cellStyle name="Note 2 3 2 2 2 4 3 2 2 2" xfId="35985"/>
    <cellStyle name="Note 2 3 2 2 2 4 3 2 3" xfId="22291"/>
    <cellStyle name="Note 2 3 2 2 2 4 3 2 3 2" xfId="43645"/>
    <cellStyle name="Note 2 3 2 2 2 4 3 3" xfId="10791"/>
    <cellStyle name="Note 2 3 2 2 2 4 3 3 2" xfId="32145"/>
    <cellStyle name="Note 2 3 2 2 2 4 3 4" xfId="18451"/>
    <cellStyle name="Note 2 3 2 2 2 4 3 4 2" xfId="39805"/>
    <cellStyle name="Note 2 3 2 2 2 4 3 5" xfId="26701"/>
    <cellStyle name="Note 2 3 2 2 2 4 4" xfId="4029"/>
    <cellStyle name="Note 2 3 2 2 2 4 4 2" xfId="7871"/>
    <cellStyle name="Note 2 3 2 2 2 4 4 2 2" xfId="15571"/>
    <cellStyle name="Note 2 3 2 2 2 4 4 2 2 2" xfId="36925"/>
    <cellStyle name="Note 2 3 2 2 2 4 4 2 3" xfId="23231"/>
    <cellStyle name="Note 2 3 2 2 2 4 4 2 3 2" xfId="44585"/>
    <cellStyle name="Note 2 3 2 2 2 4 4 3" xfId="11731"/>
    <cellStyle name="Note 2 3 2 2 2 4 4 3 2" xfId="33085"/>
    <cellStyle name="Note 2 3 2 2 2 4 4 4" xfId="19391"/>
    <cellStyle name="Note 2 3 2 2 2 4 4 4 2" xfId="40745"/>
    <cellStyle name="Note 2 3 2 2 2 4 4 5" xfId="27641"/>
    <cellStyle name="Note 2 3 2 2 2 4 5" xfId="4991"/>
    <cellStyle name="Note 2 3 2 2 2 4 5 2" xfId="12691"/>
    <cellStyle name="Note 2 3 2 2 2 4 5 2 2" xfId="34045"/>
    <cellStyle name="Note 2 3 2 2 2 4 5 3" xfId="20351"/>
    <cellStyle name="Note 2 3 2 2 2 4 5 3 2" xfId="41705"/>
    <cellStyle name="Note 2 3 2 2 2 4 6" xfId="8851"/>
    <cellStyle name="Note 2 3 2 2 2 4 6 2" xfId="30205"/>
    <cellStyle name="Note 2 3 2 2 2 4 7" xfId="16511"/>
    <cellStyle name="Note 2 3 2 2 2 4 7 2" xfId="37865"/>
    <cellStyle name="Note 2 3 2 2 2 4 8" xfId="24761"/>
    <cellStyle name="Note 2 3 2 2 2 5" xfId="1509"/>
    <cellStyle name="Note 2 3 2 2 2 5 2" xfId="5351"/>
    <cellStyle name="Note 2 3 2 2 2 5 2 2" xfId="13051"/>
    <cellStyle name="Note 2 3 2 2 2 5 2 2 2" xfId="34405"/>
    <cellStyle name="Note 2 3 2 2 2 5 2 3" xfId="20711"/>
    <cellStyle name="Note 2 3 2 2 2 5 2 3 2" xfId="42065"/>
    <cellStyle name="Note 2 3 2 2 2 5 3" xfId="9211"/>
    <cellStyle name="Note 2 3 2 2 2 5 3 2" xfId="30565"/>
    <cellStyle name="Note 2 3 2 2 2 5 4" xfId="16871"/>
    <cellStyle name="Note 2 3 2 2 2 5 4 2" xfId="38225"/>
    <cellStyle name="Note 2 3 2 2 2 5 5" xfId="25121"/>
    <cellStyle name="Note 2 3 2 2 2 6" xfId="2449"/>
    <cellStyle name="Note 2 3 2 2 2 6 2" xfId="6291"/>
    <cellStyle name="Note 2 3 2 2 2 6 2 2" xfId="13991"/>
    <cellStyle name="Note 2 3 2 2 2 6 2 2 2" xfId="35345"/>
    <cellStyle name="Note 2 3 2 2 2 6 2 3" xfId="21651"/>
    <cellStyle name="Note 2 3 2 2 2 6 2 3 2" xfId="43005"/>
    <cellStyle name="Note 2 3 2 2 2 6 3" xfId="10151"/>
    <cellStyle name="Note 2 3 2 2 2 6 3 2" xfId="31505"/>
    <cellStyle name="Note 2 3 2 2 2 6 4" xfId="17811"/>
    <cellStyle name="Note 2 3 2 2 2 6 4 2" xfId="39165"/>
    <cellStyle name="Note 2 3 2 2 2 6 5" xfId="26061"/>
    <cellStyle name="Note 2 3 2 2 2 7" xfId="3389"/>
    <cellStyle name="Note 2 3 2 2 2 7 2" xfId="7231"/>
    <cellStyle name="Note 2 3 2 2 2 7 2 2" xfId="14931"/>
    <cellStyle name="Note 2 3 2 2 2 7 2 2 2" xfId="36285"/>
    <cellStyle name="Note 2 3 2 2 2 7 2 3" xfId="22591"/>
    <cellStyle name="Note 2 3 2 2 2 7 2 3 2" xfId="43945"/>
    <cellStyle name="Note 2 3 2 2 2 7 3" xfId="11091"/>
    <cellStyle name="Note 2 3 2 2 2 7 3 2" xfId="32445"/>
    <cellStyle name="Note 2 3 2 2 2 7 4" xfId="18751"/>
    <cellStyle name="Note 2 3 2 2 2 7 4 2" xfId="40105"/>
    <cellStyle name="Note 2 3 2 2 2 7 5" xfId="27001"/>
    <cellStyle name="Note 2 3 2 2 2 8" xfId="4351"/>
    <cellStyle name="Note 2 3 2 2 2 8 2" xfId="12051"/>
    <cellStyle name="Note 2 3 2 2 2 8 2 2" xfId="33405"/>
    <cellStyle name="Note 2 3 2 2 2 8 3" xfId="19711"/>
    <cellStyle name="Note 2 3 2 2 2 8 3 2" xfId="41065"/>
    <cellStyle name="Note 2 3 2 2 2 9" xfId="8211"/>
    <cellStyle name="Note 2 3 2 2 2 9 2" xfId="29565"/>
    <cellStyle name="Note 2 3 2 2 3" xfId="585"/>
    <cellStyle name="Note 2 3 2 2 3 10" xfId="24201"/>
    <cellStyle name="Note 2 3 2 2 3 2" xfId="929"/>
    <cellStyle name="Note 2 3 2 2 3 2 2" xfId="1929"/>
    <cellStyle name="Note 2 3 2 2 3 2 2 2" xfId="5771"/>
    <cellStyle name="Note 2 3 2 2 3 2 2 2 2" xfId="13471"/>
    <cellStyle name="Note 2 3 2 2 3 2 2 2 2 2" xfId="34825"/>
    <cellStyle name="Note 2 3 2 2 3 2 2 2 3" xfId="21131"/>
    <cellStyle name="Note 2 3 2 2 3 2 2 2 3 2" xfId="42485"/>
    <cellStyle name="Note 2 3 2 2 3 2 2 3" xfId="9631"/>
    <cellStyle name="Note 2 3 2 2 3 2 2 3 2" xfId="30985"/>
    <cellStyle name="Note 2 3 2 2 3 2 2 4" xfId="17291"/>
    <cellStyle name="Note 2 3 2 2 3 2 2 4 2" xfId="38645"/>
    <cellStyle name="Note 2 3 2 2 3 2 2 5" xfId="25541"/>
    <cellStyle name="Note 2 3 2 2 3 2 3" xfId="2869"/>
    <cellStyle name="Note 2 3 2 2 3 2 3 2" xfId="6711"/>
    <cellStyle name="Note 2 3 2 2 3 2 3 2 2" xfId="14411"/>
    <cellStyle name="Note 2 3 2 2 3 2 3 2 2 2" xfId="35765"/>
    <cellStyle name="Note 2 3 2 2 3 2 3 2 3" xfId="22071"/>
    <cellStyle name="Note 2 3 2 2 3 2 3 2 3 2" xfId="43425"/>
    <cellStyle name="Note 2 3 2 2 3 2 3 3" xfId="10571"/>
    <cellStyle name="Note 2 3 2 2 3 2 3 3 2" xfId="31925"/>
    <cellStyle name="Note 2 3 2 2 3 2 3 4" xfId="18231"/>
    <cellStyle name="Note 2 3 2 2 3 2 3 4 2" xfId="39585"/>
    <cellStyle name="Note 2 3 2 2 3 2 3 5" xfId="26481"/>
    <cellStyle name="Note 2 3 2 2 3 2 4" xfId="3809"/>
    <cellStyle name="Note 2 3 2 2 3 2 4 2" xfId="7651"/>
    <cellStyle name="Note 2 3 2 2 3 2 4 2 2" xfId="15351"/>
    <cellStyle name="Note 2 3 2 2 3 2 4 2 2 2" xfId="36705"/>
    <cellStyle name="Note 2 3 2 2 3 2 4 2 3" xfId="23011"/>
    <cellStyle name="Note 2 3 2 2 3 2 4 2 3 2" xfId="44365"/>
    <cellStyle name="Note 2 3 2 2 3 2 4 3" xfId="11511"/>
    <cellStyle name="Note 2 3 2 2 3 2 4 3 2" xfId="32865"/>
    <cellStyle name="Note 2 3 2 2 3 2 4 4" xfId="19171"/>
    <cellStyle name="Note 2 3 2 2 3 2 4 4 2" xfId="40525"/>
    <cellStyle name="Note 2 3 2 2 3 2 4 5" xfId="27421"/>
    <cellStyle name="Note 2 3 2 2 3 2 5" xfId="4771"/>
    <cellStyle name="Note 2 3 2 2 3 2 5 2" xfId="12471"/>
    <cellStyle name="Note 2 3 2 2 3 2 5 2 2" xfId="33825"/>
    <cellStyle name="Note 2 3 2 2 3 2 5 3" xfId="20131"/>
    <cellStyle name="Note 2 3 2 2 3 2 5 3 2" xfId="41485"/>
    <cellStyle name="Note 2 3 2 2 3 2 6" xfId="8631"/>
    <cellStyle name="Note 2 3 2 2 3 2 6 2" xfId="29985"/>
    <cellStyle name="Note 2 3 2 2 3 2 7" xfId="16291"/>
    <cellStyle name="Note 2 3 2 2 3 2 7 2" xfId="37645"/>
    <cellStyle name="Note 2 3 2 2 3 2 8" xfId="24541"/>
    <cellStyle name="Note 2 3 2 2 3 3" xfId="1229"/>
    <cellStyle name="Note 2 3 2 2 3 3 2" xfId="2229"/>
    <cellStyle name="Note 2 3 2 2 3 3 2 2" xfId="6071"/>
    <cellStyle name="Note 2 3 2 2 3 3 2 2 2" xfId="13771"/>
    <cellStyle name="Note 2 3 2 2 3 3 2 2 2 2" xfId="35125"/>
    <cellStyle name="Note 2 3 2 2 3 3 2 2 3" xfId="21431"/>
    <cellStyle name="Note 2 3 2 2 3 3 2 2 3 2" xfId="42785"/>
    <cellStyle name="Note 2 3 2 2 3 3 2 3" xfId="9931"/>
    <cellStyle name="Note 2 3 2 2 3 3 2 3 2" xfId="31285"/>
    <cellStyle name="Note 2 3 2 2 3 3 2 4" xfId="17591"/>
    <cellStyle name="Note 2 3 2 2 3 3 2 4 2" xfId="38945"/>
    <cellStyle name="Note 2 3 2 2 3 3 2 5" xfId="25841"/>
    <cellStyle name="Note 2 3 2 2 3 3 3" xfId="3169"/>
    <cellStyle name="Note 2 3 2 2 3 3 3 2" xfId="7011"/>
    <cellStyle name="Note 2 3 2 2 3 3 3 2 2" xfId="14711"/>
    <cellStyle name="Note 2 3 2 2 3 3 3 2 2 2" xfId="36065"/>
    <cellStyle name="Note 2 3 2 2 3 3 3 2 3" xfId="22371"/>
    <cellStyle name="Note 2 3 2 2 3 3 3 2 3 2" xfId="43725"/>
    <cellStyle name="Note 2 3 2 2 3 3 3 3" xfId="10871"/>
    <cellStyle name="Note 2 3 2 2 3 3 3 3 2" xfId="32225"/>
    <cellStyle name="Note 2 3 2 2 3 3 3 4" xfId="18531"/>
    <cellStyle name="Note 2 3 2 2 3 3 3 4 2" xfId="39885"/>
    <cellStyle name="Note 2 3 2 2 3 3 3 5" xfId="26781"/>
    <cellStyle name="Note 2 3 2 2 3 3 4" xfId="4109"/>
    <cellStyle name="Note 2 3 2 2 3 3 4 2" xfId="7951"/>
    <cellStyle name="Note 2 3 2 2 3 3 4 2 2" xfId="15651"/>
    <cellStyle name="Note 2 3 2 2 3 3 4 2 2 2" xfId="37005"/>
    <cellStyle name="Note 2 3 2 2 3 3 4 2 3" xfId="23311"/>
    <cellStyle name="Note 2 3 2 2 3 3 4 2 3 2" xfId="44665"/>
    <cellStyle name="Note 2 3 2 2 3 3 4 3" xfId="11811"/>
    <cellStyle name="Note 2 3 2 2 3 3 4 3 2" xfId="33165"/>
    <cellStyle name="Note 2 3 2 2 3 3 4 4" xfId="19471"/>
    <cellStyle name="Note 2 3 2 2 3 3 4 4 2" xfId="40825"/>
    <cellStyle name="Note 2 3 2 2 3 3 4 5" xfId="27721"/>
    <cellStyle name="Note 2 3 2 2 3 3 5" xfId="5071"/>
    <cellStyle name="Note 2 3 2 2 3 3 5 2" xfId="12771"/>
    <cellStyle name="Note 2 3 2 2 3 3 5 2 2" xfId="34125"/>
    <cellStyle name="Note 2 3 2 2 3 3 5 3" xfId="20431"/>
    <cellStyle name="Note 2 3 2 2 3 3 5 3 2" xfId="41785"/>
    <cellStyle name="Note 2 3 2 2 3 3 6" xfId="8931"/>
    <cellStyle name="Note 2 3 2 2 3 3 6 2" xfId="30285"/>
    <cellStyle name="Note 2 3 2 2 3 3 7" xfId="16591"/>
    <cellStyle name="Note 2 3 2 2 3 3 7 2" xfId="37945"/>
    <cellStyle name="Note 2 3 2 2 3 3 8" xfId="24841"/>
    <cellStyle name="Note 2 3 2 2 3 4" xfId="1589"/>
    <cellStyle name="Note 2 3 2 2 3 4 2" xfId="5431"/>
    <cellStyle name="Note 2 3 2 2 3 4 2 2" xfId="13131"/>
    <cellStyle name="Note 2 3 2 2 3 4 2 2 2" xfId="34485"/>
    <cellStyle name="Note 2 3 2 2 3 4 2 3" xfId="20791"/>
    <cellStyle name="Note 2 3 2 2 3 4 2 3 2" xfId="42145"/>
    <cellStyle name="Note 2 3 2 2 3 4 3" xfId="9291"/>
    <cellStyle name="Note 2 3 2 2 3 4 3 2" xfId="30645"/>
    <cellStyle name="Note 2 3 2 2 3 4 4" xfId="16951"/>
    <cellStyle name="Note 2 3 2 2 3 4 4 2" xfId="38305"/>
    <cellStyle name="Note 2 3 2 2 3 4 5" xfId="25201"/>
    <cellStyle name="Note 2 3 2 2 3 5" xfId="2529"/>
    <cellStyle name="Note 2 3 2 2 3 5 2" xfId="6371"/>
    <cellStyle name="Note 2 3 2 2 3 5 2 2" xfId="14071"/>
    <cellStyle name="Note 2 3 2 2 3 5 2 2 2" xfId="35425"/>
    <cellStyle name="Note 2 3 2 2 3 5 2 3" xfId="21731"/>
    <cellStyle name="Note 2 3 2 2 3 5 2 3 2" xfId="43085"/>
    <cellStyle name="Note 2 3 2 2 3 5 3" xfId="10231"/>
    <cellStyle name="Note 2 3 2 2 3 5 3 2" xfId="31585"/>
    <cellStyle name="Note 2 3 2 2 3 5 4" xfId="17891"/>
    <cellStyle name="Note 2 3 2 2 3 5 4 2" xfId="39245"/>
    <cellStyle name="Note 2 3 2 2 3 5 5" xfId="26141"/>
    <cellStyle name="Note 2 3 2 2 3 6" xfId="3469"/>
    <cellStyle name="Note 2 3 2 2 3 6 2" xfId="7311"/>
    <cellStyle name="Note 2 3 2 2 3 6 2 2" xfId="15011"/>
    <cellStyle name="Note 2 3 2 2 3 6 2 2 2" xfId="36365"/>
    <cellStyle name="Note 2 3 2 2 3 6 2 3" xfId="22671"/>
    <cellStyle name="Note 2 3 2 2 3 6 2 3 2" xfId="44025"/>
    <cellStyle name="Note 2 3 2 2 3 6 3" xfId="11171"/>
    <cellStyle name="Note 2 3 2 2 3 6 3 2" xfId="32525"/>
    <cellStyle name="Note 2 3 2 2 3 6 4" xfId="18831"/>
    <cellStyle name="Note 2 3 2 2 3 6 4 2" xfId="40185"/>
    <cellStyle name="Note 2 3 2 2 3 6 5" xfId="27081"/>
    <cellStyle name="Note 2 3 2 2 3 7" xfId="4431"/>
    <cellStyle name="Note 2 3 2 2 3 7 2" xfId="12131"/>
    <cellStyle name="Note 2 3 2 2 3 7 2 2" xfId="33485"/>
    <cellStyle name="Note 2 3 2 2 3 7 3" xfId="19791"/>
    <cellStyle name="Note 2 3 2 2 3 7 3 2" xfId="41145"/>
    <cellStyle name="Note 2 3 2 2 3 8" xfId="8291"/>
    <cellStyle name="Note 2 3 2 2 3 8 2" xfId="29645"/>
    <cellStyle name="Note 2 3 2 2 3 9" xfId="15951"/>
    <cellStyle name="Note 2 3 2 2 3 9 2" xfId="37305"/>
    <cellStyle name="Note 2 3 2 2 4" xfId="769"/>
    <cellStyle name="Note 2 3 2 2 4 2" xfId="1769"/>
    <cellStyle name="Note 2 3 2 2 4 2 2" xfId="5611"/>
    <cellStyle name="Note 2 3 2 2 4 2 2 2" xfId="13311"/>
    <cellStyle name="Note 2 3 2 2 4 2 2 2 2" xfId="34665"/>
    <cellStyle name="Note 2 3 2 2 4 2 2 3" xfId="20971"/>
    <cellStyle name="Note 2 3 2 2 4 2 2 3 2" xfId="42325"/>
    <cellStyle name="Note 2 3 2 2 4 2 3" xfId="9471"/>
    <cellStyle name="Note 2 3 2 2 4 2 3 2" xfId="30825"/>
    <cellStyle name="Note 2 3 2 2 4 2 4" xfId="17131"/>
    <cellStyle name="Note 2 3 2 2 4 2 4 2" xfId="38485"/>
    <cellStyle name="Note 2 3 2 2 4 2 5" xfId="25381"/>
    <cellStyle name="Note 2 3 2 2 4 3" xfId="2709"/>
    <cellStyle name="Note 2 3 2 2 4 3 2" xfId="6551"/>
    <cellStyle name="Note 2 3 2 2 4 3 2 2" xfId="14251"/>
    <cellStyle name="Note 2 3 2 2 4 3 2 2 2" xfId="35605"/>
    <cellStyle name="Note 2 3 2 2 4 3 2 3" xfId="21911"/>
    <cellStyle name="Note 2 3 2 2 4 3 2 3 2" xfId="43265"/>
    <cellStyle name="Note 2 3 2 2 4 3 3" xfId="10411"/>
    <cellStyle name="Note 2 3 2 2 4 3 3 2" xfId="31765"/>
    <cellStyle name="Note 2 3 2 2 4 3 4" xfId="18071"/>
    <cellStyle name="Note 2 3 2 2 4 3 4 2" xfId="39425"/>
    <cellStyle name="Note 2 3 2 2 4 3 5" xfId="26321"/>
    <cellStyle name="Note 2 3 2 2 4 4" xfId="3649"/>
    <cellStyle name="Note 2 3 2 2 4 4 2" xfId="7491"/>
    <cellStyle name="Note 2 3 2 2 4 4 2 2" xfId="15191"/>
    <cellStyle name="Note 2 3 2 2 4 4 2 2 2" xfId="36545"/>
    <cellStyle name="Note 2 3 2 2 4 4 2 3" xfId="22851"/>
    <cellStyle name="Note 2 3 2 2 4 4 2 3 2" xfId="44205"/>
    <cellStyle name="Note 2 3 2 2 4 4 3" xfId="11351"/>
    <cellStyle name="Note 2 3 2 2 4 4 3 2" xfId="32705"/>
    <cellStyle name="Note 2 3 2 2 4 4 4" xfId="19011"/>
    <cellStyle name="Note 2 3 2 2 4 4 4 2" xfId="40365"/>
    <cellStyle name="Note 2 3 2 2 4 4 5" xfId="27261"/>
    <cellStyle name="Note 2 3 2 2 4 5" xfId="4611"/>
    <cellStyle name="Note 2 3 2 2 4 5 2" xfId="12311"/>
    <cellStyle name="Note 2 3 2 2 4 5 2 2" xfId="33665"/>
    <cellStyle name="Note 2 3 2 2 4 5 3" xfId="19971"/>
    <cellStyle name="Note 2 3 2 2 4 5 3 2" xfId="41325"/>
    <cellStyle name="Note 2 3 2 2 4 6" xfId="8471"/>
    <cellStyle name="Note 2 3 2 2 4 6 2" xfId="29825"/>
    <cellStyle name="Note 2 3 2 2 4 7" xfId="16131"/>
    <cellStyle name="Note 2 3 2 2 4 7 2" xfId="37485"/>
    <cellStyle name="Note 2 3 2 2 4 8" xfId="24381"/>
    <cellStyle name="Note 2 3 2 2 5" xfId="1069"/>
    <cellStyle name="Note 2 3 2 2 5 2" xfId="2069"/>
    <cellStyle name="Note 2 3 2 2 5 2 2" xfId="5911"/>
    <cellStyle name="Note 2 3 2 2 5 2 2 2" xfId="13611"/>
    <cellStyle name="Note 2 3 2 2 5 2 2 2 2" xfId="34965"/>
    <cellStyle name="Note 2 3 2 2 5 2 2 3" xfId="21271"/>
    <cellStyle name="Note 2 3 2 2 5 2 2 3 2" xfId="42625"/>
    <cellStyle name="Note 2 3 2 2 5 2 3" xfId="9771"/>
    <cellStyle name="Note 2 3 2 2 5 2 3 2" xfId="31125"/>
    <cellStyle name="Note 2 3 2 2 5 2 4" xfId="17431"/>
    <cellStyle name="Note 2 3 2 2 5 2 4 2" xfId="38785"/>
    <cellStyle name="Note 2 3 2 2 5 2 5" xfId="25681"/>
    <cellStyle name="Note 2 3 2 2 5 3" xfId="3009"/>
    <cellStyle name="Note 2 3 2 2 5 3 2" xfId="6851"/>
    <cellStyle name="Note 2 3 2 2 5 3 2 2" xfId="14551"/>
    <cellStyle name="Note 2 3 2 2 5 3 2 2 2" xfId="35905"/>
    <cellStyle name="Note 2 3 2 2 5 3 2 3" xfId="22211"/>
    <cellStyle name="Note 2 3 2 2 5 3 2 3 2" xfId="43565"/>
    <cellStyle name="Note 2 3 2 2 5 3 3" xfId="10711"/>
    <cellStyle name="Note 2 3 2 2 5 3 3 2" xfId="32065"/>
    <cellStyle name="Note 2 3 2 2 5 3 4" xfId="18371"/>
    <cellStyle name="Note 2 3 2 2 5 3 4 2" xfId="39725"/>
    <cellStyle name="Note 2 3 2 2 5 3 5" xfId="26621"/>
    <cellStyle name="Note 2 3 2 2 5 4" xfId="3949"/>
    <cellStyle name="Note 2 3 2 2 5 4 2" xfId="7791"/>
    <cellStyle name="Note 2 3 2 2 5 4 2 2" xfId="15491"/>
    <cellStyle name="Note 2 3 2 2 5 4 2 2 2" xfId="36845"/>
    <cellStyle name="Note 2 3 2 2 5 4 2 3" xfId="23151"/>
    <cellStyle name="Note 2 3 2 2 5 4 2 3 2" xfId="44505"/>
    <cellStyle name="Note 2 3 2 2 5 4 3" xfId="11651"/>
    <cellStyle name="Note 2 3 2 2 5 4 3 2" xfId="33005"/>
    <cellStyle name="Note 2 3 2 2 5 4 4" xfId="19311"/>
    <cellStyle name="Note 2 3 2 2 5 4 4 2" xfId="40665"/>
    <cellStyle name="Note 2 3 2 2 5 4 5" xfId="27561"/>
    <cellStyle name="Note 2 3 2 2 5 5" xfId="4911"/>
    <cellStyle name="Note 2 3 2 2 5 5 2" xfId="12611"/>
    <cellStyle name="Note 2 3 2 2 5 5 2 2" xfId="33965"/>
    <cellStyle name="Note 2 3 2 2 5 5 3" xfId="20271"/>
    <cellStyle name="Note 2 3 2 2 5 5 3 2" xfId="41625"/>
    <cellStyle name="Note 2 3 2 2 5 6" xfId="8771"/>
    <cellStyle name="Note 2 3 2 2 5 6 2" xfId="30125"/>
    <cellStyle name="Note 2 3 2 2 5 7" xfId="16431"/>
    <cellStyle name="Note 2 3 2 2 5 7 2" xfId="37785"/>
    <cellStyle name="Note 2 3 2 2 5 8" xfId="24681"/>
    <cellStyle name="Note 2 3 2 2 6" xfId="1429"/>
    <cellStyle name="Note 2 3 2 2 6 2" xfId="5271"/>
    <cellStyle name="Note 2 3 2 2 6 2 2" xfId="12971"/>
    <cellStyle name="Note 2 3 2 2 6 2 2 2" xfId="34325"/>
    <cellStyle name="Note 2 3 2 2 6 2 3" xfId="20631"/>
    <cellStyle name="Note 2 3 2 2 6 2 3 2" xfId="41985"/>
    <cellStyle name="Note 2 3 2 2 6 3" xfId="9131"/>
    <cellStyle name="Note 2 3 2 2 6 3 2" xfId="30485"/>
    <cellStyle name="Note 2 3 2 2 6 4" xfId="16791"/>
    <cellStyle name="Note 2 3 2 2 6 4 2" xfId="38145"/>
    <cellStyle name="Note 2 3 2 2 6 5" xfId="25041"/>
    <cellStyle name="Note 2 3 2 2 7" xfId="2369"/>
    <cellStyle name="Note 2 3 2 2 7 2" xfId="6211"/>
    <cellStyle name="Note 2 3 2 2 7 2 2" xfId="13911"/>
    <cellStyle name="Note 2 3 2 2 7 2 2 2" xfId="35265"/>
    <cellStyle name="Note 2 3 2 2 7 2 3" xfId="21571"/>
    <cellStyle name="Note 2 3 2 2 7 2 3 2" xfId="42925"/>
    <cellStyle name="Note 2 3 2 2 7 3" xfId="10071"/>
    <cellStyle name="Note 2 3 2 2 7 3 2" xfId="31425"/>
    <cellStyle name="Note 2 3 2 2 7 4" xfId="17731"/>
    <cellStyle name="Note 2 3 2 2 7 4 2" xfId="39085"/>
    <cellStyle name="Note 2 3 2 2 7 5" xfId="25981"/>
    <cellStyle name="Note 2 3 2 2 8" xfId="3309"/>
    <cellStyle name="Note 2 3 2 2 8 2" xfId="7151"/>
    <cellStyle name="Note 2 3 2 2 8 2 2" xfId="14851"/>
    <cellStyle name="Note 2 3 2 2 8 2 2 2" xfId="36205"/>
    <cellStyle name="Note 2 3 2 2 8 2 3" xfId="22511"/>
    <cellStyle name="Note 2 3 2 2 8 2 3 2" xfId="43865"/>
    <cellStyle name="Note 2 3 2 2 8 3" xfId="11011"/>
    <cellStyle name="Note 2 3 2 2 8 3 2" xfId="32365"/>
    <cellStyle name="Note 2 3 2 2 8 4" xfId="18671"/>
    <cellStyle name="Note 2 3 2 2 8 4 2" xfId="40025"/>
    <cellStyle name="Note 2 3 2 2 8 5" xfId="26921"/>
    <cellStyle name="Note 2 3 2 2 9" xfId="4271"/>
    <cellStyle name="Note 2 3 2 2 9 2" xfId="11971"/>
    <cellStyle name="Note 2 3 2 2 9 2 2" xfId="33325"/>
    <cellStyle name="Note 2 3 2 2 9 3" xfId="19631"/>
    <cellStyle name="Note 2 3 2 2 9 3 2" xfId="40985"/>
    <cellStyle name="Note 2 3 2 2 9 4" xfId="27881"/>
    <cellStyle name="Note 2 3 2 3" xfId="459"/>
    <cellStyle name="Note 2 3 2 3 10" xfId="15831"/>
    <cellStyle name="Note 2 3 2 3 10 2" xfId="37185"/>
    <cellStyle name="Note 2 3 2 3 11" xfId="24081"/>
    <cellStyle name="Note 2 3 2 3 2" xfId="627"/>
    <cellStyle name="Note 2 3 2 3 2 10" xfId="24241"/>
    <cellStyle name="Note 2 3 2 3 2 2" xfId="969"/>
    <cellStyle name="Note 2 3 2 3 2 2 2" xfId="1969"/>
    <cellStyle name="Note 2 3 2 3 2 2 2 2" xfId="5811"/>
    <cellStyle name="Note 2 3 2 3 2 2 2 2 2" xfId="13511"/>
    <cellStyle name="Note 2 3 2 3 2 2 2 2 2 2" xfId="34865"/>
    <cellStyle name="Note 2 3 2 3 2 2 2 2 3" xfId="21171"/>
    <cellStyle name="Note 2 3 2 3 2 2 2 2 3 2" xfId="42525"/>
    <cellStyle name="Note 2 3 2 3 2 2 2 3" xfId="9671"/>
    <cellStyle name="Note 2 3 2 3 2 2 2 3 2" xfId="31025"/>
    <cellStyle name="Note 2 3 2 3 2 2 2 4" xfId="17331"/>
    <cellStyle name="Note 2 3 2 3 2 2 2 4 2" xfId="38685"/>
    <cellStyle name="Note 2 3 2 3 2 2 2 5" xfId="25581"/>
    <cellStyle name="Note 2 3 2 3 2 2 3" xfId="2909"/>
    <cellStyle name="Note 2 3 2 3 2 2 3 2" xfId="6751"/>
    <cellStyle name="Note 2 3 2 3 2 2 3 2 2" xfId="14451"/>
    <cellStyle name="Note 2 3 2 3 2 2 3 2 2 2" xfId="35805"/>
    <cellStyle name="Note 2 3 2 3 2 2 3 2 3" xfId="22111"/>
    <cellStyle name="Note 2 3 2 3 2 2 3 2 3 2" xfId="43465"/>
    <cellStyle name="Note 2 3 2 3 2 2 3 3" xfId="10611"/>
    <cellStyle name="Note 2 3 2 3 2 2 3 3 2" xfId="31965"/>
    <cellStyle name="Note 2 3 2 3 2 2 3 4" xfId="18271"/>
    <cellStyle name="Note 2 3 2 3 2 2 3 4 2" xfId="39625"/>
    <cellStyle name="Note 2 3 2 3 2 2 3 5" xfId="26521"/>
    <cellStyle name="Note 2 3 2 3 2 2 4" xfId="3849"/>
    <cellStyle name="Note 2 3 2 3 2 2 4 2" xfId="7691"/>
    <cellStyle name="Note 2 3 2 3 2 2 4 2 2" xfId="15391"/>
    <cellStyle name="Note 2 3 2 3 2 2 4 2 2 2" xfId="36745"/>
    <cellStyle name="Note 2 3 2 3 2 2 4 2 3" xfId="23051"/>
    <cellStyle name="Note 2 3 2 3 2 2 4 2 3 2" xfId="44405"/>
    <cellStyle name="Note 2 3 2 3 2 2 4 3" xfId="11551"/>
    <cellStyle name="Note 2 3 2 3 2 2 4 3 2" xfId="32905"/>
    <cellStyle name="Note 2 3 2 3 2 2 4 4" xfId="19211"/>
    <cellStyle name="Note 2 3 2 3 2 2 4 4 2" xfId="40565"/>
    <cellStyle name="Note 2 3 2 3 2 2 4 5" xfId="27461"/>
    <cellStyle name="Note 2 3 2 3 2 2 5" xfId="4811"/>
    <cellStyle name="Note 2 3 2 3 2 2 5 2" xfId="12511"/>
    <cellStyle name="Note 2 3 2 3 2 2 5 2 2" xfId="33865"/>
    <cellStyle name="Note 2 3 2 3 2 2 5 3" xfId="20171"/>
    <cellStyle name="Note 2 3 2 3 2 2 5 3 2" xfId="41525"/>
    <cellStyle name="Note 2 3 2 3 2 2 6" xfId="8671"/>
    <cellStyle name="Note 2 3 2 3 2 2 6 2" xfId="30025"/>
    <cellStyle name="Note 2 3 2 3 2 2 7" xfId="16331"/>
    <cellStyle name="Note 2 3 2 3 2 2 7 2" xfId="37685"/>
    <cellStyle name="Note 2 3 2 3 2 2 8" xfId="24581"/>
    <cellStyle name="Note 2 3 2 3 2 3" xfId="1269"/>
    <cellStyle name="Note 2 3 2 3 2 3 2" xfId="2269"/>
    <cellStyle name="Note 2 3 2 3 2 3 2 2" xfId="6111"/>
    <cellStyle name="Note 2 3 2 3 2 3 2 2 2" xfId="13811"/>
    <cellStyle name="Note 2 3 2 3 2 3 2 2 2 2" xfId="35165"/>
    <cellStyle name="Note 2 3 2 3 2 3 2 2 3" xfId="21471"/>
    <cellStyle name="Note 2 3 2 3 2 3 2 2 3 2" xfId="42825"/>
    <cellStyle name="Note 2 3 2 3 2 3 2 3" xfId="9971"/>
    <cellStyle name="Note 2 3 2 3 2 3 2 3 2" xfId="31325"/>
    <cellStyle name="Note 2 3 2 3 2 3 2 4" xfId="17631"/>
    <cellStyle name="Note 2 3 2 3 2 3 2 4 2" xfId="38985"/>
    <cellStyle name="Note 2 3 2 3 2 3 2 5" xfId="25881"/>
    <cellStyle name="Note 2 3 2 3 2 3 3" xfId="3209"/>
    <cellStyle name="Note 2 3 2 3 2 3 3 2" xfId="7051"/>
    <cellStyle name="Note 2 3 2 3 2 3 3 2 2" xfId="14751"/>
    <cellStyle name="Note 2 3 2 3 2 3 3 2 2 2" xfId="36105"/>
    <cellStyle name="Note 2 3 2 3 2 3 3 2 3" xfId="22411"/>
    <cellStyle name="Note 2 3 2 3 2 3 3 2 3 2" xfId="43765"/>
    <cellStyle name="Note 2 3 2 3 2 3 3 3" xfId="10911"/>
    <cellStyle name="Note 2 3 2 3 2 3 3 3 2" xfId="32265"/>
    <cellStyle name="Note 2 3 2 3 2 3 3 4" xfId="18571"/>
    <cellStyle name="Note 2 3 2 3 2 3 3 4 2" xfId="39925"/>
    <cellStyle name="Note 2 3 2 3 2 3 3 5" xfId="26821"/>
    <cellStyle name="Note 2 3 2 3 2 3 4" xfId="4149"/>
    <cellStyle name="Note 2 3 2 3 2 3 4 2" xfId="7991"/>
    <cellStyle name="Note 2 3 2 3 2 3 4 2 2" xfId="15691"/>
    <cellStyle name="Note 2 3 2 3 2 3 4 2 2 2" xfId="37045"/>
    <cellStyle name="Note 2 3 2 3 2 3 4 2 3" xfId="23351"/>
    <cellStyle name="Note 2 3 2 3 2 3 4 2 3 2" xfId="44705"/>
    <cellStyle name="Note 2 3 2 3 2 3 4 3" xfId="11851"/>
    <cellStyle name="Note 2 3 2 3 2 3 4 3 2" xfId="33205"/>
    <cellStyle name="Note 2 3 2 3 2 3 4 4" xfId="19511"/>
    <cellStyle name="Note 2 3 2 3 2 3 4 4 2" xfId="40865"/>
    <cellStyle name="Note 2 3 2 3 2 3 4 5" xfId="27761"/>
    <cellStyle name="Note 2 3 2 3 2 3 5" xfId="5111"/>
    <cellStyle name="Note 2 3 2 3 2 3 5 2" xfId="12811"/>
    <cellStyle name="Note 2 3 2 3 2 3 5 2 2" xfId="34165"/>
    <cellStyle name="Note 2 3 2 3 2 3 5 3" xfId="20471"/>
    <cellStyle name="Note 2 3 2 3 2 3 5 3 2" xfId="41825"/>
    <cellStyle name="Note 2 3 2 3 2 3 6" xfId="8971"/>
    <cellStyle name="Note 2 3 2 3 2 3 6 2" xfId="30325"/>
    <cellStyle name="Note 2 3 2 3 2 3 7" xfId="16631"/>
    <cellStyle name="Note 2 3 2 3 2 3 7 2" xfId="37985"/>
    <cellStyle name="Note 2 3 2 3 2 3 8" xfId="24881"/>
    <cellStyle name="Note 2 3 2 3 2 4" xfId="1629"/>
    <cellStyle name="Note 2 3 2 3 2 4 2" xfId="5471"/>
    <cellStyle name="Note 2 3 2 3 2 4 2 2" xfId="13171"/>
    <cellStyle name="Note 2 3 2 3 2 4 2 2 2" xfId="34525"/>
    <cellStyle name="Note 2 3 2 3 2 4 2 3" xfId="20831"/>
    <cellStyle name="Note 2 3 2 3 2 4 2 3 2" xfId="42185"/>
    <cellStyle name="Note 2 3 2 3 2 4 3" xfId="9331"/>
    <cellStyle name="Note 2 3 2 3 2 4 3 2" xfId="30685"/>
    <cellStyle name="Note 2 3 2 3 2 4 4" xfId="16991"/>
    <cellStyle name="Note 2 3 2 3 2 4 4 2" xfId="38345"/>
    <cellStyle name="Note 2 3 2 3 2 4 5" xfId="25241"/>
    <cellStyle name="Note 2 3 2 3 2 5" xfId="2569"/>
    <cellStyle name="Note 2 3 2 3 2 5 2" xfId="6411"/>
    <cellStyle name="Note 2 3 2 3 2 5 2 2" xfId="14111"/>
    <cellStyle name="Note 2 3 2 3 2 5 2 2 2" xfId="35465"/>
    <cellStyle name="Note 2 3 2 3 2 5 2 3" xfId="21771"/>
    <cellStyle name="Note 2 3 2 3 2 5 2 3 2" xfId="43125"/>
    <cellStyle name="Note 2 3 2 3 2 5 3" xfId="10271"/>
    <cellStyle name="Note 2 3 2 3 2 5 3 2" xfId="31625"/>
    <cellStyle name="Note 2 3 2 3 2 5 4" xfId="17931"/>
    <cellStyle name="Note 2 3 2 3 2 5 4 2" xfId="39285"/>
    <cellStyle name="Note 2 3 2 3 2 5 5" xfId="26181"/>
    <cellStyle name="Note 2 3 2 3 2 6" xfId="3509"/>
    <cellStyle name="Note 2 3 2 3 2 6 2" xfId="7351"/>
    <cellStyle name="Note 2 3 2 3 2 6 2 2" xfId="15051"/>
    <cellStyle name="Note 2 3 2 3 2 6 2 2 2" xfId="36405"/>
    <cellStyle name="Note 2 3 2 3 2 6 2 3" xfId="22711"/>
    <cellStyle name="Note 2 3 2 3 2 6 2 3 2" xfId="44065"/>
    <cellStyle name="Note 2 3 2 3 2 6 3" xfId="11211"/>
    <cellStyle name="Note 2 3 2 3 2 6 3 2" xfId="32565"/>
    <cellStyle name="Note 2 3 2 3 2 6 4" xfId="18871"/>
    <cellStyle name="Note 2 3 2 3 2 6 4 2" xfId="40225"/>
    <cellStyle name="Note 2 3 2 3 2 6 5" xfId="27121"/>
    <cellStyle name="Note 2 3 2 3 2 7" xfId="4471"/>
    <cellStyle name="Note 2 3 2 3 2 7 2" xfId="12171"/>
    <cellStyle name="Note 2 3 2 3 2 7 2 2" xfId="33525"/>
    <cellStyle name="Note 2 3 2 3 2 7 3" xfId="19831"/>
    <cellStyle name="Note 2 3 2 3 2 7 3 2" xfId="41185"/>
    <cellStyle name="Note 2 3 2 3 2 8" xfId="8331"/>
    <cellStyle name="Note 2 3 2 3 2 8 2" xfId="29685"/>
    <cellStyle name="Note 2 3 2 3 2 9" xfId="15991"/>
    <cellStyle name="Note 2 3 2 3 2 9 2" xfId="37345"/>
    <cellStyle name="Note 2 3 2 3 3" xfId="809"/>
    <cellStyle name="Note 2 3 2 3 3 2" xfId="1809"/>
    <cellStyle name="Note 2 3 2 3 3 2 2" xfId="5651"/>
    <cellStyle name="Note 2 3 2 3 3 2 2 2" xfId="13351"/>
    <cellStyle name="Note 2 3 2 3 3 2 2 2 2" xfId="34705"/>
    <cellStyle name="Note 2 3 2 3 3 2 2 3" xfId="21011"/>
    <cellStyle name="Note 2 3 2 3 3 2 2 3 2" xfId="42365"/>
    <cellStyle name="Note 2 3 2 3 3 2 3" xfId="9511"/>
    <cellStyle name="Note 2 3 2 3 3 2 3 2" xfId="30865"/>
    <cellStyle name="Note 2 3 2 3 3 2 4" xfId="17171"/>
    <cellStyle name="Note 2 3 2 3 3 2 4 2" xfId="38525"/>
    <cellStyle name="Note 2 3 2 3 3 2 5" xfId="25421"/>
    <cellStyle name="Note 2 3 2 3 3 3" xfId="2749"/>
    <cellStyle name="Note 2 3 2 3 3 3 2" xfId="6591"/>
    <cellStyle name="Note 2 3 2 3 3 3 2 2" xfId="14291"/>
    <cellStyle name="Note 2 3 2 3 3 3 2 2 2" xfId="35645"/>
    <cellStyle name="Note 2 3 2 3 3 3 2 3" xfId="21951"/>
    <cellStyle name="Note 2 3 2 3 3 3 2 3 2" xfId="43305"/>
    <cellStyle name="Note 2 3 2 3 3 3 3" xfId="10451"/>
    <cellStyle name="Note 2 3 2 3 3 3 3 2" xfId="31805"/>
    <cellStyle name="Note 2 3 2 3 3 3 4" xfId="18111"/>
    <cellStyle name="Note 2 3 2 3 3 3 4 2" xfId="39465"/>
    <cellStyle name="Note 2 3 2 3 3 3 5" xfId="26361"/>
    <cellStyle name="Note 2 3 2 3 3 4" xfId="3689"/>
    <cellStyle name="Note 2 3 2 3 3 4 2" xfId="7531"/>
    <cellStyle name="Note 2 3 2 3 3 4 2 2" xfId="15231"/>
    <cellStyle name="Note 2 3 2 3 3 4 2 2 2" xfId="36585"/>
    <cellStyle name="Note 2 3 2 3 3 4 2 3" xfId="22891"/>
    <cellStyle name="Note 2 3 2 3 3 4 2 3 2" xfId="44245"/>
    <cellStyle name="Note 2 3 2 3 3 4 3" xfId="11391"/>
    <cellStyle name="Note 2 3 2 3 3 4 3 2" xfId="32745"/>
    <cellStyle name="Note 2 3 2 3 3 4 4" xfId="19051"/>
    <cellStyle name="Note 2 3 2 3 3 4 4 2" xfId="40405"/>
    <cellStyle name="Note 2 3 2 3 3 4 5" xfId="27301"/>
    <cellStyle name="Note 2 3 2 3 3 5" xfId="4651"/>
    <cellStyle name="Note 2 3 2 3 3 5 2" xfId="12351"/>
    <cellStyle name="Note 2 3 2 3 3 5 2 2" xfId="33705"/>
    <cellStyle name="Note 2 3 2 3 3 5 3" xfId="20011"/>
    <cellStyle name="Note 2 3 2 3 3 5 3 2" xfId="41365"/>
    <cellStyle name="Note 2 3 2 3 3 6" xfId="8511"/>
    <cellStyle name="Note 2 3 2 3 3 6 2" xfId="29865"/>
    <cellStyle name="Note 2 3 2 3 3 7" xfId="16171"/>
    <cellStyle name="Note 2 3 2 3 3 7 2" xfId="37525"/>
    <cellStyle name="Note 2 3 2 3 3 8" xfId="24421"/>
    <cellStyle name="Note 2 3 2 3 4" xfId="1109"/>
    <cellStyle name="Note 2 3 2 3 4 2" xfId="2109"/>
    <cellStyle name="Note 2 3 2 3 4 2 2" xfId="5951"/>
    <cellStyle name="Note 2 3 2 3 4 2 2 2" xfId="13651"/>
    <cellStyle name="Note 2 3 2 3 4 2 2 2 2" xfId="35005"/>
    <cellStyle name="Note 2 3 2 3 4 2 2 3" xfId="21311"/>
    <cellStyle name="Note 2 3 2 3 4 2 2 3 2" xfId="42665"/>
    <cellStyle name="Note 2 3 2 3 4 2 3" xfId="9811"/>
    <cellStyle name="Note 2 3 2 3 4 2 3 2" xfId="31165"/>
    <cellStyle name="Note 2 3 2 3 4 2 4" xfId="17471"/>
    <cellStyle name="Note 2 3 2 3 4 2 4 2" xfId="38825"/>
    <cellStyle name="Note 2 3 2 3 4 2 5" xfId="25721"/>
    <cellStyle name="Note 2 3 2 3 4 3" xfId="3049"/>
    <cellStyle name="Note 2 3 2 3 4 3 2" xfId="6891"/>
    <cellStyle name="Note 2 3 2 3 4 3 2 2" xfId="14591"/>
    <cellStyle name="Note 2 3 2 3 4 3 2 2 2" xfId="35945"/>
    <cellStyle name="Note 2 3 2 3 4 3 2 3" xfId="22251"/>
    <cellStyle name="Note 2 3 2 3 4 3 2 3 2" xfId="43605"/>
    <cellStyle name="Note 2 3 2 3 4 3 3" xfId="10751"/>
    <cellStyle name="Note 2 3 2 3 4 3 3 2" xfId="32105"/>
    <cellStyle name="Note 2 3 2 3 4 3 4" xfId="18411"/>
    <cellStyle name="Note 2 3 2 3 4 3 4 2" xfId="39765"/>
    <cellStyle name="Note 2 3 2 3 4 3 5" xfId="26661"/>
    <cellStyle name="Note 2 3 2 3 4 4" xfId="3989"/>
    <cellStyle name="Note 2 3 2 3 4 4 2" xfId="7831"/>
    <cellStyle name="Note 2 3 2 3 4 4 2 2" xfId="15531"/>
    <cellStyle name="Note 2 3 2 3 4 4 2 2 2" xfId="36885"/>
    <cellStyle name="Note 2 3 2 3 4 4 2 3" xfId="23191"/>
    <cellStyle name="Note 2 3 2 3 4 4 2 3 2" xfId="44545"/>
    <cellStyle name="Note 2 3 2 3 4 4 3" xfId="11691"/>
    <cellStyle name="Note 2 3 2 3 4 4 3 2" xfId="33045"/>
    <cellStyle name="Note 2 3 2 3 4 4 4" xfId="19351"/>
    <cellStyle name="Note 2 3 2 3 4 4 4 2" xfId="40705"/>
    <cellStyle name="Note 2 3 2 3 4 4 5" xfId="27601"/>
    <cellStyle name="Note 2 3 2 3 4 5" xfId="4951"/>
    <cellStyle name="Note 2 3 2 3 4 5 2" xfId="12651"/>
    <cellStyle name="Note 2 3 2 3 4 5 2 2" xfId="34005"/>
    <cellStyle name="Note 2 3 2 3 4 5 3" xfId="20311"/>
    <cellStyle name="Note 2 3 2 3 4 5 3 2" xfId="41665"/>
    <cellStyle name="Note 2 3 2 3 4 6" xfId="8811"/>
    <cellStyle name="Note 2 3 2 3 4 6 2" xfId="30165"/>
    <cellStyle name="Note 2 3 2 3 4 7" xfId="16471"/>
    <cellStyle name="Note 2 3 2 3 4 7 2" xfId="37825"/>
    <cellStyle name="Note 2 3 2 3 4 8" xfId="24721"/>
    <cellStyle name="Note 2 3 2 3 5" xfId="1469"/>
    <cellStyle name="Note 2 3 2 3 5 2" xfId="5311"/>
    <cellStyle name="Note 2 3 2 3 5 2 2" xfId="13011"/>
    <cellStyle name="Note 2 3 2 3 5 2 2 2" xfId="34365"/>
    <cellStyle name="Note 2 3 2 3 5 2 3" xfId="20671"/>
    <cellStyle name="Note 2 3 2 3 5 2 3 2" xfId="42025"/>
    <cellStyle name="Note 2 3 2 3 5 3" xfId="9171"/>
    <cellStyle name="Note 2 3 2 3 5 3 2" xfId="30525"/>
    <cellStyle name="Note 2 3 2 3 5 4" xfId="16831"/>
    <cellStyle name="Note 2 3 2 3 5 4 2" xfId="38185"/>
    <cellStyle name="Note 2 3 2 3 5 5" xfId="25081"/>
    <cellStyle name="Note 2 3 2 3 6" xfId="2409"/>
    <cellStyle name="Note 2 3 2 3 6 2" xfId="6251"/>
    <cellStyle name="Note 2 3 2 3 6 2 2" xfId="13951"/>
    <cellStyle name="Note 2 3 2 3 6 2 2 2" xfId="35305"/>
    <cellStyle name="Note 2 3 2 3 6 2 3" xfId="21611"/>
    <cellStyle name="Note 2 3 2 3 6 2 3 2" xfId="42965"/>
    <cellStyle name="Note 2 3 2 3 6 3" xfId="10111"/>
    <cellStyle name="Note 2 3 2 3 6 3 2" xfId="31465"/>
    <cellStyle name="Note 2 3 2 3 6 4" xfId="17771"/>
    <cellStyle name="Note 2 3 2 3 6 4 2" xfId="39125"/>
    <cellStyle name="Note 2 3 2 3 6 5" xfId="26021"/>
    <cellStyle name="Note 2 3 2 3 7" xfId="3349"/>
    <cellStyle name="Note 2 3 2 3 7 2" xfId="7191"/>
    <cellStyle name="Note 2 3 2 3 7 2 2" xfId="14891"/>
    <cellStyle name="Note 2 3 2 3 7 2 2 2" xfId="36245"/>
    <cellStyle name="Note 2 3 2 3 7 2 3" xfId="22551"/>
    <cellStyle name="Note 2 3 2 3 7 2 3 2" xfId="43905"/>
    <cellStyle name="Note 2 3 2 3 7 3" xfId="11051"/>
    <cellStyle name="Note 2 3 2 3 7 3 2" xfId="32405"/>
    <cellStyle name="Note 2 3 2 3 7 4" xfId="18711"/>
    <cellStyle name="Note 2 3 2 3 7 4 2" xfId="40065"/>
    <cellStyle name="Note 2 3 2 3 7 5" xfId="26961"/>
    <cellStyle name="Note 2 3 2 3 8" xfId="4311"/>
    <cellStyle name="Note 2 3 2 3 8 2" xfId="12011"/>
    <cellStyle name="Note 2 3 2 3 8 2 2" xfId="33365"/>
    <cellStyle name="Note 2 3 2 3 8 3" xfId="19671"/>
    <cellStyle name="Note 2 3 2 3 8 3 2" xfId="41025"/>
    <cellStyle name="Note 2 3 2 3 9" xfId="8171"/>
    <cellStyle name="Note 2 3 2 3 9 2" xfId="29525"/>
    <cellStyle name="Note 2 3 2 4" xfId="543"/>
    <cellStyle name="Note 2 3 2 4 10" xfId="24161"/>
    <cellStyle name="Note 2 3 2 4 2" xfId="889"/>
    <cellStyle name="Note 2 3 2 4 2 2" xfId="1889"/>
    <cellStyle name="Note 2 3 2 4 2 2 2" xfId="5731"/>
    <cellStyle name="Note 2 3 2 4 2 2 2 2" xfId="13431"/>
    <cellStyle name="Note 2 3 2 4 2 2 2 2 2" xfId="34785"/>
    <cellStyle name="Note 2 3 2 4 2 2 2 3" xfId="21091"/>
    <cellStyle name="Note 2 3 2 4 2 2 2 3 2" xfId="42445"/>
    <cellStyle name="Note 2 3 2 4 2 2 3" xfId="9591"/>
    <cellStyle name="Note 2 3 2 4 2 2 3 2" xfId="30945"/>
    <cellStyle name="Note 2 3 2 4 2 2 4" xfId="17251"/>
    <cellStyle name="Note 2 3 2 4 2 2 4 2" xfId="38605"/>
    <cellStyle name="Note 2 3 2 4 2 2 5" xfId="25501"/>
    <cellStyle name="Note 2 3 2 4 2 3" xfId="2829"/>
    <cellStyle name="Note 2 3 2 4 2 3 2" xfId="6671"/>
    <cellStyle name="Note 2 3 2 4 2 3 2 2" xfId="14371"/>
    <cellStyle name="Note 2 3 2 4 2 3 2 2 2" xfId="35725"/>
    <cellStyle name="Note 2 3 2 4 2 3 2 3" xfId="22031"/>
    <cellStyle name="Note 2 3 2 4 2 3 2 3 2" xfId="43385"/>
    <cellStyle name="Note 2 3 2 4 2 3 3" xfId="10531"/>
    <cellStyle name="Note 2 3 2 4 2 3 3 2" xfId="31885"/>
    <cellStyle name="Note 2 3 2 4 2 3 4" xfId="18191"/>
    <cellStyle name="Note 2 3 2 4 2 3 4 2" xfId="39545"/>
    <cellStyle name="Note 2 3 2 4 2 3 5" xfId="26441"/>
    <cellStyle name="Note 2 3 2 4 2 4" xfId="3769"/>
    <cellStyle name="Note 2 3 2 4 2 4 2" xfId="7611"/>
    <cellStyle name="Note 2 3 2 4 2 4 2 2" xfId="15311"/>
    <cellStyle name="Note 2 3 2 4 2 4 2 2 2" xfId="36665"/>
    <cellStyle name="Note 2 3 2 4 2 4 2 3" xfId="22971"/>
    <cellStyle name="Note 2 3 2 4 2 4 2 3 2" xfId="44325"/>
    <cellStyle name="Note 2 3 2 4 2 4 3" xfId="11471"/>
    <cellStyle name="Note 2 3 2 4 2 4 3 2" xfId="32825"/>
    <cellStyle name="Note 2 3 2 4 2 4 4" xfId="19131"/>
    <cellStyle name="Note 2 3 2 4 2 4 4 2" xfId="40485"/>
    <cellStyle name="Note 2 3 2 4 2 4 5" xfId="27381"/>
    <cellStyle name="Note 2 3 2 4 2 5" xfId="4731"/>
    <cellStyle name="Note 2 3 2 4 2 5 2" xfId="12431"/>
    <cellStyle name="Note 2 3 2 4 2 5 2 2" xfId="33785"/>
    <cellStyle name="Note 2 3 2 4 2 5 3" xfId="20091"/>
    <cellStyle name="Note 2 3 2 4 2 5 3 2" xfId="41445"/>
    <cellStyle name="Note 2 3 2 4 2 6" xfId="8591"/>
    <cellStyle name="Note 2 3 2 4 2 6 2" xfId="29945"/>
    <cellStyle name="Note 2 3 2 4 2 7" xfId="16251"/>
    <cellStyle name="Note 2 3 2 4 2 7 2" xfId="37605"/>
    <cellStyle name="Note 2 3 2 4 2 8" xfId="24501"/>
    <cellStyle name="Note 2 3 2 4 3" xfId="1189"/>
    <cellStyle name="Note 2 3 2 4 3 2" xfId="2189"/>
    <cellStyle name="Note 2 3 2 4 3 2 2" xfId="6031"/>
    <cellStyle name="Note 2 3 2 4 3 2 2 2" xfId="13731"/>
    <cellStyle name="Note 2 3 2 4 3 2 2 2 2" xfId="35085"/>
    <cellStyle name="Note 2 3 2 4 3 2 2 3" xfId="21391"/>
    <cellStyle name="Note 2 3 2 4 3 2 2 3 2" xfId="42745"/>
    <cellStyle name="Note 2 3 2 4 3 2 3" xfId="9891"/>
    <cellStyle name="Note 2 3 2 4 3 2 3 2" xfId="31245"/>
    <cellStyle name="Note 2 3 2 4 3 2 4" xfId="17551"/>
    <cellStyle name="Note 2 3 2 4 3 2 4 2" xfId="38905"/>
    <cellStyle name="Note 2 3 2 4 3 2 5" xfId="25801"/>
    <cellStyle name="Note 2 3 2 4 3 3" xfId="3129"/>
    <cellStyle name="Note 2 3 2 4 3 3 2" xfId="6971"/>
    <cellStyle name="Note 2 3 2 4 3 3 2 2" xfId="14671"/>
    <cellStyle name="Note 2 3 2 4 3 3 2 2 2" xfId="36025"/>
    <cellStyle name="Note 2 3 2 4 3 3 2 3" xfId="22331"/>
    <cellStyle name="Note 2 3 2 4 3 3 2 3 2" xfId="43685"/>
    <cellStyle name="Note 2 3 2 4 3 3 3" xfId="10831"/>
    <cellStyle name="Note 2 3 2 4 3 3 3 2" xfId="32185"/>
    <cellStyle name="Note 2 3 2 4 3 3 4" xfId="18491"/>
    <cellStyle name="Note 2 3 2 4 3 3 4 2" xfId="39845"/>
    <cellStyle name="Note 2 3 2 4 3 3 5" xfId="26741"/>
    <cellStyle name="Note 2 3 2 4 3 4" xfId="4069"/>
    <cellStyle name="Note 2 3 2 4 3 4 2" xfId="7911"/>
    <cellStyle name="Note 2 3 2 4 3 4 2 2" xfId="15611"/>
    <cellStyle name="Note 2 3 2 4 3 4 2 2 2" xfId="36965"/>
    <cellStyle name="Note 2 3 2 4 3 4 2 3" xfId="23271"/>
    <cellStyle name="Note 2 3 2 4 3 4 2 3 2" xfId="44625"/>
    <cellStyle name="Note 2 3 2 4 3 4 3" xfId="11771"/>
    <cellStyle name="Note 2 3 2 4 3 4 3 2" xfId="33125"/>
    <cellStyle name="Note 2 3 2 4 3 4 4" xfId="19431"/>
    <cellStyle name="Note 2 3 2 4 3 4 4 2" xfId="40785"/>
    <cellStyle name="Note 2 3 2 4 3 4 5" xfId="27681"/>
    <cellStyle name="Note 2 3 2 4 3 5" xfId="5031"/>
    <cellStyle name="Note 2 3 2 4 3 5 2" xfId="12731"/>
    <cellStyle name="Note 2 3 2 4 3 5 2 2" xfId="34085"/>
    <cellStyle name="Note 2 3 2 4 3 5 3" xfId="20391"/>
    <cellStyle name="Note 2 3 2 4 3 5 3 2" xfId="41745"/>
    <cellStyle name="Note 2 3 2 4 3 6" xfId="8891"/>
    <cellStyle name="Note 2 3 2 4 3 6 2" xfId="30245"/>
    <cellStyle name="Note 2 3 2 4 3 7" xfId="16551"/>
    <cellStyle name="Note 2 3 2 4 3 7 2" xfId="37905"/>
    <cellStyle name="Note 2 3 2 4 3 8" xfId="24801"/>
    <cellStyle name="Note 2 3 2 4 4" xfId="1549"/>
    <cellStyle name="Note 2 3 2 4 4 2" xfId="5391"/>
    <cellStyle name="Note 2 3 2 4 4 2 2" xfId="13091"/>
    <cellStyle name="Note 2 3 2 4 4 2 2 2" xfId="34445"/>
    <cellStyle name="Note 2 3 2 4 4 2 3" xfId="20751"/>
    <cellStyle name="Note 2 3 2 4 4 2 3 2" xfId="42105"/>
    <cellStyle name="Note 2 3 2 4 4 3" xfId="9251"/>
    <cellStyle name="Note 2 3 2 4 4 3 2" xfId="30605"/>
    <cellStyle name="Note 2 3 2 4 4 4" xfId="16911"/>
    <cellStyle name="Note 2 3 2 4 4 4 2" xfId="38265"/>
    <cellStyle name="Note 2 3 2 4 4 5" xfId="25161"/>
    <cellStyle name="Note 2 3 2 4 5" xfId="2489"/>
    <cellStyle name="Note 2 3 2 4 5 2" xfId="6331"/>
    <cellStyle name="Note 2 3 2 4 5 2 2" xfId="14031"/>
    <cellStyle name="Note 2 3 2 4 5 2 2 2" xfId="35385"/>
    <cellStyle name="Note 2 3 2 4 5 2 3" xfId="21691"/>
    <cellStyle name="Note 2 3 2 4 5 2 3 2" xfId="43045"/>
    <cellStyle name="Note 2 3 2 4 5 3" xfId="10191"/>
    <cellStyle name="Note 2 3 2 4 5 3 2" xfId="31545"/>
    <cellStyle name="Note 2 3 2 4 5 4" xfId="17851"/>
    <cellStyle name="Note 2 3 2 4 5 4 2" xfId="39205"/>
    <cellStyle name="Note 2 3 2 4 5 5" xfId="26101"/>
    <cellStyle name="Note 2 3 2 4 6" xfId="3429"/>
    <cellStyle name="Note 2 3 2 4 6 2" xfId="7271"/>
    <cellStyle name="Note 2 3 2 4 6 2 2" xfId="14971"/>
    <cellStyle name="Note 2 3 2 4 6 2 2 2" xfId="36325"/>
    <cellStyle name="Note 2 3 2 4 6 2 3" xfId="22631"/>
    <cellStyle name="Note 2 3 2 4 6 2 3 2" xfId="43985"/>
    <cellStyle name="Note 2 3 2 4 6 3" xfId="11131"/>
    <cellStyle name="Note 2 3 2 4 6 3 2" xfId="32485"/>
    <cellStyle name="Note 2 3 2 4 6 4" xfId="18791"/>
    <cellStyle name="Note 2 3 2 4 6 4 2" xfId="40145"/>
    <cellStyle name="Note 2 3 2 4 6 5" xfId="27041"/>
    <cellStyle name="Note 2 3 2 4 7" xfId="4391"/>
    <cellStyle name="Note 2 3 2 4 7 2" xfId="12091"/>
    <cellStyle name="Note 2 3 2 4 7 2 2" xfId="33445"/>
    <cellStyle name="Note 2 3 2 4 7 3" xfId="19751"/>
    <cellStyle name="Note 2 3 2 4 7 3 2" xfId="41105"/>
    <cellStyle name="Note 2 3 2 4 8" xfId="8251"/>
    <cellStyle name="Note 2 3 2 4 8 2" xfId="29605"/>
    <cellStyle name="Note 2 3 2 4 9" xfId="15911"/>
    <cellStyle name="Note 2 3 2 4 9 2" xfId="37265"/>
    <cellStyle name="Note 2 3 2 5" xfId="729"/>
    <cellStyle name="Note 2 3 2 5 2" xfId="1729"/>
    <cellStyle name="Note 2 3 2 5 2 2" xfId="5571"/>
    <cellStyle name="Note 2 3 2 5 2 2 2" xfId="13271"/>
    <cellStyle name="Note 2 3 2 5 2 2 2 2" xfId="34625"/>
    <cellStyle name="Note 2 3 2 5 2 2 3" xfId="20931"/>
    <cellStyle name="Note 2 3 2 5 2 2 3 2" xfId="42285"/>
    <cellStyle name="Note 2 3 2 5 2 3" xfId="9431"/>
    <cellStyle name="Note 2 3 2 5 2 3 2" xfId="30785"/>
    <cellStyle name="Note 2 3 2 5 2 4" xfId="17091"/>
    <cellStyle name="Note 2 3 2 5 2 4 2" xfId="38445"/>
    <cellStyle name="Note 2 3 2 5 2 5" xfId="25341"/>
    <cellStyle name="Note 2 3 2 5 3" xfId="2669"/>
    <cellStyle name="Note 2 3 2 5 3 2" xfId="6511"/>
    <cellStyle name="Note 2 3 2 5 3 2 2" xfId="14211"/>
    <cellStyle name="Note 2 3 2 5 3 2 2 2" xfId="35565"/>
    <cellStyle name="Note 2 3 2 5 3 2 3" xfId="21871"/>
    <cellStyle name="Note 2 3 2 5 3 2 3 2" xfId="43225"/>
    <cellStyle name="Note 2 3 2 5 3 3" xfId="10371"/>
    <cellStyle name="Note 2 3 2 5 3 3 2" xfId="31725"/>
    <cellStyle name="Note 2 3 2 5 3 4" xfId="18031"/>
    <cellStyle name="Note 2 3 2 5 3 4 2" xfId="39385"/>
    <cellStyle name="Note 2 3 2 5 3 5" xfId="26281"/>
    <cellStyle name="Note 2 3 2 5 4" xfId="3609"/>
    <cellStyle name="Note 2 3 2 5 4 2" xfId="7451"/>
    <cellStyle name="Note 2 3 2 5 4 2 2" xfId="15151"/>
    <cellStyle name="Note 2 3 2 5 4 2 2 2" xfId="36505"/>
    <cellStyle name="Note 2 3 2 5 4 2 3" xfId="22811"/>
    <cellStyle name="Note 2 3 2 5 4 2 3 2" xfId="44165"/>
    <cellStyle name="Note 2 3 2 5 4 3" xfId="11311"/>
    <cellStyle name="Note 2 3 2 5 4 3 2" xfId="32665"/>
    <cellStyle name="Note 2 3 2 5 4 4" xfId="18971"/>
    <cellStyle name="Note 2 3 2 5 4 4 2" xfId="40325"/>
    <cellStyle name="Note 2 3 2 5 4 5" xfId="27221"/>
    <cellStyle name="Note 2 3 2 5 5" xfId="4571"/>
    <cellStyle name="Note 2 3 2 5 5 2" xfId="12271"/>
    <cellStyle name="Note 2 3 2 5 5 2 2" xfId="33625"/>
    <cellStyle name="Note 2 3 2 5 5 3" xfId="19931"/>
    <cellStyle name="Note 2 3 2 5 5 3 2" xfId="41285"/>
    <cellStyle name="Note 2 3 2 5 6" xfId="8431"/>
    <cellStyle name="Note 2 3 2 5 6 2" xfId="29785"/>
    <cellStyle name="Note 2 3 2 5 7" xfId="16091"/>
    <cellStyle name="Note 2 3 2 5 7 2" xfId="37445"/>
    <cellStyle name="Note 2 3 2 5 8" xfId="24341"/>
    <cellStyle name="Note 2 3 2 6" xfId="1029"/>
    <cellStyle name="Note 2 3 2 6 2" xfId="2029"/>
    <cellStyle name="Note 2 3 2 6 2 2" xfId="5871"/>
    <cellStyle name="Note 2 3 2 6 2 2 2" xfId="13571"/>
    <cellStyle name="Note 2 3 2 6 2 2 2 2" xfId="34925"/>
    <cellStyle name="Note 2 3 2 6 2 2 3" xfId="21231"/>
    <cellStyle name="Note 2 3 2 6 2 2 3 2" xfId="42585"/>
    <cellStyle name="Note 2 3 2 6 2 3" xfId="9731"/>
    <cellStyle name="Note 2 3 2 6 2 3 2" xfId="31085"/>
    <cellStyle name="Note 2 3 2 6 2 4" xfId="17391"/>
    <cellStyle name="Note 2 3 2 6 2 4 2" xfId="38745"/>
    <cellStyle name="Note 2 3 2 6 2 5" xfId="25641"/>
    <cellStyle name="Note 2 3 2 6 3" xfId="2969"/>
    <cellStyle name="Note 2 3 2 6 3 2" xfId="6811"/>
    <cellStyle name="Note 2 3 2 6 3 2 2" xfId="14511"/>
    <cellStyle name="Note 2 3 2 6 3 2 2 2" xfId="35865"/>
    <cellStyle name="Note 2 3 2 6 3 2 3" xfId="22171"/>
    <cellStyle name="Note 2 3 2 6 3 2 3 2" xfId="43525"/>
    <cellStyle name="Note 2 3 2 6 3 3" xfId="10671"/>
    <cellStyle name="Note 2 3 2 6 3 3 2" xfId="32025"/>
    <cellStyle name="Note 2 3 2 6 3 4" xfId="18331"/>
    <cellStyle name="Note 2 3 2 6 3 4 2" xfId="39685"/>
    <cellStyle name="Note 2 3 2 6 3 5" xfId="26581"/>
    <cellStyle name="Note 2 3 2 6 4" xfId="3909"/>
    <cellStyle name="Note 2 3 2 6 4 2" xfId="7751"/>
    <cellStyle name="Note 2 3 2 6 4 2 2" xfId="15451"/>
    <cellStyle name="Note 2 3 2 6 4 2 2 2" xfId="36805"/>
    <cellStyle name="Note 2 3 2 6 4 2 3" xfId="23111"/>
    <cellStyle name="Note 2 3 2 6 4 2 3 2" xfId="44465"/>
    <cellStyle name="Note 2 3 2 6 4 3" xfId="11611"/>
    <cellStyle name="Note 2 3 2 6 4 3 2" xfId="32965"/>
    <cellStyle name="Note 2 3 2 6 4 4" xfId="19271"/>
    <cellStyle name="Note 2 3 2 6 4 4 2" xfId="40625"/>
    <cellStyle name="Note 2 3 2 6 4 5" xfId="27521"/>
    <cellStyle name="Note 2 3 2 6 5" xfId="4871"/>
    <cellStyle name="Note 2 3 2 6 5 2" xfId="12571"/>
    <cellStyle name="Note 2 3 2 6 5 2 2" xfId="33925"/>
    <cellStyle name="Note 2 3 2 6 5 3" xfId="20231"/>
    <cellStyle name="Note 2 3 2 6 5 3 2" xfId="41585"/>
    <cellStyle name="Note 2 3 2 6 6" xfId="8731"/>
    <cellStyle name="Note 2 3 2 6 6 2" xfId="30085"/>
    <cellStyle name="Note 2 3 2 6 7" xfId="16391"/>
    <cellStyle name="Note 2 3 2 6 7 2" xfId="37745"/>
    <cellStyle name="Note 2 3 2 6 8" xfId="24641"/>
    <cellStyle name="Note 2 3 2 7" xfId="1388"/>
    <cellStyle name="Note 2 3 2 7 2" xfId="5230"/>
    <cellStyle name="Note 2 3 2 7 2 2" xfId="12930"/>
    <cellStyle name="Note 2 3 2 7 2 2 2" xfId="34284"/>
    <cellStyle name="Note 2 3 2 7 2 3" xfId="20590"/>
    <cellStyle name="Note 2 3 2 7 2 3 2" xfId="41944"/>
    <cellStyle name="Note 2 3 2 7 3" xfId="9090"/>
    <cellStyle name="Note 2 3 2 7 3 2" xfId="30444"/>
    <cellStyle name="Note 2 3 2 7 4" xfId="16750"/>
    <cellStyle name="Note 2 3 2 7 4 2" xfId="38104"/>
    <cellStyle name="Note 2 3 2 7 5" xfId="25000"/>
    <cellStyle name="Note 2 3 2 8" xfId="2329"/>
    <cellStyle name="Note 2 3 2 8 2" xfId="6171"/>
    <cellStyle name="Note 2 3 2 8 2 2" xfId="13871"/>
    <cellStyle name="Note 2 3 2 8 2 2 2" xfId="35225"/>
    <cellStyle name="Note 2 3 2 8 2 3" xfId="21531"/>
    <cellStyle name="Note 2 3 2 8 2 3 2" xfId="42885"/>
    <cellStyle name="Note 2 3 2 8 3" xfId="10031"/>
    <cellStyle name="Note 2 3 2 8 3 2" xfId="31385"/>
    <cellStyle name="Note 2 3 2 8 4" xfId="17691"/>
    <cellStyle name="Note 2 3 2 8 4 2" xfId="39045"/>
    <cellStyle name="Note 2 3 2 8 5" xfId="25941"/>
    <cellStyle name="Note 2 3 2 9" xfId="3269"/>
    <cellStyle name="Note 2 3 2 9 2" xfId="7111"/>
    <cellStyle name="Note 2 3 2 9 2 2" xfId="14811"/>
    <cellStyle name="Note 2 3 2 9 2 2 2" xfId="36165"/>
    <cellStyle name="Note 2 3 2 9 2 3" xfId="22471"/>
    <cellStyle name="Note 2 3 2 9 2 3 2" xfId="43825"/>
    <cellStyle name="Note 2 3 2 9 3" xfId="10971"/>
    <cellStyle name="Note 2 3 2 9 3 2" xfId="32325"/>
    <cellStyle name="Note 2 3 2 9 4" xfId="18631"/>
    <cellStyle name="Note 2 3 2 9 4 2" xfId="39985"/>
    <cellStyle name="Note 2 3 2 9 5" xfId="26881"/>
    <cellStyle name="Note 2 3 3" xfId="395"/>
    <cellStyle name="Note 2 3 3 10" xfId="8111"/>
    <cellStyle name="Note 2 3 3 10 2" xfId="29465"/>
    <cellStyle name="Note 2 3 3 11" xfId="15771"/>
    <cellStyle name="Note 2 3 3 11 2" xfId="37125"/>
    <cellStyle name="Note 2 3 3 12" xfId="24021"/>
    <cellStyle name="Note 2 3 3 2" xfId="479"/>
    <cellStyle name="Note 2 3 3 2 10" xfId="15851"/>
    <cellStyle name="Note 2 3 3 2 10 2" xfId="37205"/>
    <cellStyle name="Note 2 3 3 2 11" xfId="24101"/>
    <cellStyle name="Note 2 3 3 2 2" xfId="647"/>
    <cellStyle name="Note 2 3 3 2 2 10" xfId="24261"/>
    <cellStyle name="Note 2 3 3 2 2 2" xfId="989"/>
    <cellStyle name="Note 2 3 3 2 2 2 2" xfId="1989"/>
    <cellStyle name="Note 2 3 3 2 2 2 2 2" xfId="5831"/>
    <cellStyle name="Note 2 3 3 2 2 2 2 2 2" xfId="13531"/>
    <cellStyle name="Note 2 3 3 2 2 2 2 2 2 2" xfId="34885"/>
    <cellStyle name="Note 2 3 3 2 2 2 2 2 3" xfId="21191"/>
    <cellStyle name="Note 2 3 3 2 2 2 2 2 3 2" xfId="42545"/>
    <cellStyle name="Note 2 3 3 2 2 2 2 3" xfId="9691"/>
    <cellStyle name="Note 2 3 3 2 2 2 2 3 2" xfId="31045"/>
    <cellStyle name="Note 2 3 3 2 2 2 2 4" xfId="17351"/>
    <cellStyle name="Note 2 3 3 2 2 2 2 4 2" xfId="38705"/>
    <cellStyle name="Note 2 3 3 2 2 2 2 5" xfId="25601"/>
    <cellStyle name="Note 2 3 3 2 2 2 3" xfId="2929"/>
    <cellStyle name="Note 2 3 3 2 2 2 3 2" xfId="6771"/>
    <cellStyle name="Note 2 3 3 2 2 2 3 2 2" xfId="14471"/>
    <cellStyle name="Note 2 3 3 2 2 2 3 2 2 2" xfId="35825"/>
    <cellStyle name="Note 2 3 3 2 2 2 3 2 3" xfId="22131"/>
    <cellStyle name="Note 2 3 3 2 2 2 3 2 3 2" xfId="43485"/>
    <cellStyle name="Note 2 3 3 2 2 2 3 3" xfId="10631"/>
    <cellStyle name="Note 2 3 3 2 2 2 3 3 2" xfId="31985"/>
    <cellStyle name="Note 2 3 3 2 2 2 3 4" xfId="18291"/>
    <cellStyle name="Note 2 3 3 2 2 2 3 4 2" xfId="39645"/>
    <cellStyle name="Note 2 3 3 2 2 2 3 5" xfId="26541"/>
    <cellStyle name="Note 2 3 3 2 2 2 4" xfId="3869"/>
    <cellStyle name="Note 2 3 3 2 2 2 4 2" xfId="7711"/>
    <cellStyle name="Note 2 3 3 2 2 2 4 2 2" xfId="15411"/>
    <cellStyle name="Note 2 3 3 2 2 2 4 2 2 2" xfId="36765"/>
    <cellStyle name="Note 2 3 3 2 2 2 4 2 3" xfId="23071"/>
    <cellStyle name="Note 2 3 3 2 2 2 4 2 3 2" xfId="44425"/>
    <cellStyle name="Note 2 3 3 2 2 2 4 3" xfId="11571"/>
    <cellStyle name="Note 2 3 3 2 2 2 4 3 2" xfId="32925"/>
    <cellStyle name="Note 2 3 3 2 2 2 4 4" xfId="19231"/>
    <cellStyle name="Note 2 3 3 2 2 2 4 4 2" xfId="40585"/>
    <cellStyle name="Note 2 3 3 2 2 2 4 5" xfId="27481"/>
    <cellStyle name="Note 2 3 3 2 2 2 5" xfId="4831"/>
    <cellStyle name="Note 2 3 3 2 2 2 5 2" xfId="12531"/>
    <cellStyle name="Note 2 3 3 2 2 2 5 2 2" xfId="33885"/>
    <cellStyle name="Note 2 3 3 2 2 2 5 3" xfId="20191"/>
    <cellStyle name="Note 2 3 3 2 2 2 5 3 2" xfId="41545"/>
    <cellStyle name="Note 2 3 3 2 2 2 6" xfId="8691"/>
    <cellStyle name="Note 2 3 3 2 2 2 6 2" xfId="30045"/>
    <cellStyle name="Note 2 3 3 2 2 2 7" xfId="16351"/>
    <cellStyle name="Note 2 3 3 2 2 2 7 2" xfId="37705"/>
    <cellStyle name="Note 2 3 3 2 2 2 8" xfId="24601"/>
    <cellStyle name="Note 2 3 3 2 2 3" xfId="1289"/>
    <cellStyle name="Note 2 3 3 2 2 3 2" xfId="2289"/>
    <cellStyle name="Note 2 3 3 2 2 3 2 2" xfId="6131"/>
    <cellStyle name="Note 2 3 3 2 2 3 2 2 2" xfId="13831"/>
    <cellStyle name="Note 2 3 3 2 2 3 2 2 2 2" xfId="35185"/>
    <cellStyle name="Note 2 3 3 2 2 3 2 2 3" xfId="21491"/>
    <cellStyle name="Note 2 3 3 2 2 3 2 2 3 2" xfId="42845"/>
    <cellStyle name="Note 2 3 3 2 2 3 2 3" xfId="9991"/>
    <cellStyle name="Note 2 3 3 2 2 3 2 3 2" xfId="31345"/>
    <cellStyle name="Note 2 3 3 2 2 3 2 4" xfId="17651"/>
    <cellStyle name="Note 2 3 3 2 2 3 2 4 2" xfId="39005"/>
    <cellStyle name="Note 2 3 3 2 2 3 2 5" xfId="25901"/>
    <cellStyle name="Note 2 3 3 2 2 3 3" xfId="3229"/>
    <cellStyle name="Note 2 3 3 2 2 3 3 2" xfId="7071"/>
    <cellStyle name="Note 2 3 3 2 2 3 3 2 2" xfId="14771"/>
    <cellStyle name="Note 2 3 3 2 2 3 3 2 2 2" xfId="36125"/>
    <cellStyle name="Note 2 3 3 2 2 3 3 2 3" xfId="22431"/>
    <cellStyle name="Note 2 3 3 2 2 3 3 2 3 2" xfId="43785"/>
    <cellStyle name="Note 2 3 3 2 2 3 3 3" xfId="10931"/>
    <cellStyle name="Note 2 3 3 2 2 3 3 3 2" xfId="32285"/>
    <cellStyle name="Note 2 3 3 2 2 3 3 4" xfId="18591"/>
    <cellStyle name="Note 2 3 3 2 2 3 3 4 2" xfId="39945"/>
    <cellStyle name="Note 2 3 3 2 2 3 3 5" xfId="26841"/>
    <cellStyle name="Note 2 3 3 2 2 3 4" xfId="4169"/>
    <cellStyle name="Note 2 3 3 2 2 3 4 2" xfId="8011"/>
    <cellStyle name="Note 2 3 3 2 2 3 4 2 2" xfId="15711"/>
    <cellStyle name="Note 2 3 3 2 2 3 4 2 2 2" xfId="37065"/>
    <cellStyle name="Note 2 3 3 2 2 3 4 2 3" xfId="23371"/>
    <cellStyle name="Note 2 3 3 2 2 3 4 2 3 2" xfId="44725"/>
    <cellStyle name="Note 2 3 3 2 2 3 4 3" xfId="11871"/>
    <cellStyle name="Note 2 3 3 2 2 3 4 3 2" xfId="33225"/>
    <cellStyle name="Note 2 3 3 2 2 3 4 4" xfId="19531"/>
    <cellStyle name="Note 2 3 3 2 2 3 4 4 2" xfId="40885"/>
    <cellStyle name="Note 2 3 3 2 2 3 4 5" xfId="27781"/>
    <cellStyle name="Note 2 3 3 2 2 3 5" xfId="5131"/>
    <cellStyle name="Note 2 3 3 2 2 3 5 2" xfId="12831"/>
    <cellStyle name="Note 2 3 3 2 2 3 5 2 2" xfId="34185"/>
    <cellStyle name="Note 2 3 3 2 2 3 5 3" xfId="20491"/>
    <cellStyle name="Note 2 3 3 2 2 3 5 3 2" xfId="41845"/>
    <cellStyle name="Note 2 3 3 2 2 3 6" xfId="8991"/>
    <cellStyle name="Note 2 3 3 2 2 3 6 2" xfId="30345"/>
    <cellStyle name="Note 2 3 3 2 2 3 7" xfId="16651"/>
    <cellStyle name="Note 2 3 3 2 2 3 7 2" xfId="38005"/>
    <cellStyle name="Note 2 3 3 2 2 3 8" xfId="24901"/>
    <cellStyle name="Note 2 3 3 2 2 4" xfId="1649"/>
    <cellStyle name="Note 2 3 3 2 2 4 2" xfId="5491"/>
    <cellStyle name="Note 2 3 3 2 2 4 2 2" xfId="13191"/>
    <cellStyle name="Note 2 3 3 2 2 4 2 2 2" xfId="34545"/>
    <cellStyle name="Note 2 3 3 2 2 4 2 3" xfId="20851"/>
    <cellStyle name="Note 2 3 3 2 2 4 2 3 2" xfId="42205"/>
    <cellStyle name="Note 2 3 3 2 2 4 3" xfId="9351"/>
    <cellStyle name="Note 2 3 3 2 2 4 3 2" xfId="30705"/>
    <cellStyle name="Note 2 3 3 2 2 4 4" xfId="17011"/>
    <cellStyle name="Note 2 3 3 2 2 4 4 2" xfId="38365"/>
    <cellStyle name="Note 2 3 3 2 2 4 5" xfId="25261"/>
    <cellStyle name="Note 2 3 3 2 2 5" xfId="2589"/>
    <cellStyle name="Note 2 3 3 2 2 5 2" xfId="6431"/>
    <cellStyle name="Note 2 3 3 2 2 5 2 2" xfId="14131"/>
    <cellStyle name="Note 2 3 3 2 2 5 2 2 2" xfId="35485"/>
    <cellStyle name="Note 2 3 3 2 2 5 2 3" xfId="21791"/>
    <cellStyle name="Note 2 3 3 2 2 5 2 3 2" xfId="43145"/>
    <cellStyle name="Note 2 3 3 2 2 5 3" xfId="10291"/>
    <cellStyle name="Note 2 3 3 2 2 5 3 2" xfId="31645"/>
    <cellStyle name="Note 2 3 3 2 2 5 4" xfId="17951"/>
    <cellStyle name="Note 2 3 3 2 2 5 4 2" xfId="39305"/>
    <cellStyle name="Note 2 3 3 2 2 5 5" xfId="26201"/>
    <cellStyle name="Note 2 3 3 2 2 6" xfId="3529"/>
    <cellStyle name="Note 2 3 3 2 2 6 2" xfId="7371"/>
    <cellStyle name="Note 2 3 3 2 2 6 2 2" xfId="15071"/>
    <cellStyle name="Note 2 3 3 2 2 6 2 2 2" xfId="36425"/>
    <cellStyle name="Note 2 3 3 2 2 6 2 3" xfId="22731"/>
    <cellStyle name="Note 2 3 3 2 2 6 2 3 2" xfId="44085"/>
    <cellStyle name="Note 2 3 3 2 2 6 3" xfId="11231"/>
    <cellStyle name="Note 2 3 3 2 2 6 3 2" xfId="32585"/>
    <cellStyle name="Note 2 3 3 2 2 6 4" xfId="18891"/>
    <cellStyle name="Note 2 3 3 2 2 6 4 2" xfId="40245"/>
    <cellStyle name="Note 2 3 3 2 2 6 5" xfId="27141"/>
    <cellStyle name="Note 2 3 3 2 2 7" xfId="4491"/>
    <cellStyle name="Note 2 3 3 2 2 7 2" xfId="12191"/>
    <cellStyle name="Note 2 3 3 2 2 7 2 2" xfId="33545"/>
    <cellStyle name="Note 2 3 3 2 2 7 3" xfId="19851"/>
    <cellStyle name="Note 2 3 3 2 2 7 3 2" xfId="41205"/>
    <cellStyle name="Note 2 3 3 2 2 8" xfId="8351"/>
    <cellStyle name="Note 2 3 3 2 2 8 2" xfId="29705"/>
    <cellStyle name="Note 2 3 3 2 2 9" xfId="16011"/>
    <cellStyle name="Note 2 3 3 2 2 9 2" xfId="37365"/>
    <cellStyle name="Note 2 3 3 2 3" xfId="829"/>
    <cellStyle name="Note 2 3 3 2 3 2" xfId="1829"/>
    <cellStyle name="Note 2 3 3 2 3 2 2" xfId="5671"/>
    <cellStyle name="Note 2 3 3 2 3 2 2 2" xfId="13371"/>
    <cellStyle name="Note 2 3 3 2 3 2 2 2 2" xfId="34725"/>
    <cellStyle name="Note 2 3 3 2 3 2 2 3" xfId="21031"/>
    <cellStyle name="Note 2 3 3 2 3 2 2 3 2" xfId="42385"/>
    <cellStyle name="Note 2 3 3 2 3 2 3" xfId="9531"/>
    <cellStyle name="Note 2 3 3 2 3 2 3 2" xfId="30885"/>
    <cellStyle name="Note 2 3 3 2 3 2 4" xfId="17191"/>
    <cellStyle name="Note 2 3 3 2 3 2 4 2" xfId="38545"/>
    <cellStyle name="Note 2 3 3 2 3 2 5" xfId="25441"/>
    <cellStyle name="Note 2 3 3 2 3 3" xfId="2769"/>
    <cellStyle name="Note 2 3 3 2 3 3 2" xfId="6611"/>
    <cellStyle name="Note 2 3 3 2 3 3 2 2" xfId="14311"/>
    <cellStyle name="Note 2 3 3 2 3 3 2 2 2" xfId="35665"/>
    <cellStyle name="Note 2 3 3 2 3 3 2 3" xfId="21971"/>
    <cellStyle name="Note 2 3 3 2 3 3 2 3 2" xfId="43325"/>
    <cellStyle name="Note 2 3 3 2 3 3 3" xfId="10471"/>
    <cellStyle name="Note 2 3 3 2 3 3 3 2" xfId="31825"/>
    <cellStyle name="Note 2 3 3 2 3 3 4" xfId="18131"/>
    <cellStyle name="Note 2 3 3 2 3 3 4 2" xfId="39485"/>
    <cellStyle name="Note 2 3 3 2 3 3 5" xfId="26381"/>
    <cellStyle name="Note 2 3 3 2 3 4" xfId="3709"/>
    <cellStyle name="Note 2 3 3 2 3 4 2" xfId="7551"/>
    <cellStyle name="Note 2 3 3 2 3 4 2 2" xfId="15251"/>
    <cellStyle name="Note 2 3 3 2 3 4 2 2 2" xfId="36605"/>
    <cellStyle name="Note 2 3 3 2 3 4 2 3" xfId="22911"/>
    <cellStyle name="Note 2 3 3 2 3 4 2 3 2" xfId="44265"/>
    <cellStyle name="Note 2 3 3 2 3 4 3" xfId="11411"/>
    <cellStyle name="Note 2 3 3 2 3 4 3 2" xfId="32765"/>
    <cellStyle name="Note 2 3 3 2 3 4 4" xfId="19071"/>
    <cellStyle name="Note 2 3 3 2 3 4 4 2" xfId="40425"/>
    <cellStyle name="Note 2 3 3 2 3 4 5" xfId="27321"/>
    <cellStyle name="Note 2 3 3 2 3 5" xfId="4671"/>
    <cellStyle name="Note 2 3 3 2 3 5 2" xfId="12371"/>
    <cellStyle name="Note 2 3 3 2 3 5 2 2" xfId="33725"/>
    <cellStyle name="Note 2 3 3 2 3 5 3" xfId="20031"/>
    <cellStyle name="Note 2 3 3 2 3 5 3 2" xfId="41385"/>
    <cellStyle name="Note 2 3 3 2 3 6" xfId="8531"/>
    <cellStyle name="Note 2 3 3 2 3 6 2" xfId="29885"/>
    <cellStyle name="Note 2 3 3 2 3 7" xfId="16191"/>
    <cellStyle name="Note 2 3 3 2 3 7 2" xfId="37545"/>
    <cellStyle name="Note 2 3 3 2 3 8" xfId="24441"/>
    <cellStyle name="Note 2 3 3 2 4" xfId="1129"/>
    <cellStyle name="Note 2 3 3 2 4 2" xfId="2129"/>
    <cellStyle name="Note 2 3 3 2 4 2 2" xfId="5971"/>
    <cellStyle name="Note 2 3 3 2 4 2 2 2" xfId="13671"/>
    <cellStyle name="Note 2 3 3 2 4 2 2 2 2" xfId="35025"/>
    <cellStyle name="Note 2 3 3 2 4 2 2 3" xfId="21331"/>
    <cellStyle name="Note 2 3 3 2 4 2 2 3 2" xfId="42685"/>
    <cellStyle name="Note 2 3 3 2 4 2 3" xfId="9831"/>
    <cellStyle name="Note 2 3 3 2 4 2 3 2" xfId="31185"/>
    <cellStyle name="Note 2 3 3 2 4 2 4" xfId="17491"/>
    <cellStyle name="Note 2 3 3 2 4 2 4 2" xfId="38845"/>
    <cellStyle name="Note 2 3 3 2 4 2 5" xfId="25741"/>
    <cellStyle name="Note 2 3 3 2 4 3" xfId="3069"/>
    <cellStyle name="Note 2 3 3 2 4 3 2" xfId="6911"/>
    <cellStyle name="Note 2 3 3 2 4 3 2 2" xfId="14611"/>
    <cellStyle name="Note 2 3 3 2 4 3 2 2 2" xfId="35965"/>
    <cellStyle name="Note 2 3 3 2 4 3 2 3" xfId="22271"/>
    <cellStyle name="Note 2 3 3 2 4 3 2 3 2" xfId="43625"/>
    <cellStyle name="Note 2 3 3 2 4 3 3" xfId="10771"/>
    <cellStyle name="Note 2 3 3 2 4 3 3 2" xfId="32125"/>
    <cellStyle name="Note 2 3 3 2 4 3 4" xfId="18431"/>
    <cellStyle name="Note 2 3 3 2 4 3 4 2" xfId="39785"/>
    <cellStyle name="Note 2 3 3 2 4 3 5" xfId="26681"/>
    <cellStyle name="Note 2 3 3 2 4 4" xfId="4009"/>
    <cellStyle name="Note 2 3 3 2 4 4 2" xfId="7851"/>
    <cellStyle name="Note 2 3 3 2 4 4 2 2" xfId="15551"/>
    <cellStyle name="Note 2 3 3 2 4 4 2 2 2" xfId="36905"/>
    <cellStyle name="Note 2 3 3 2 4 4 2 3" xfId="23211"/>
    <cellStyle name="Note 2 3 3 2 4 4 2 3 2" xfId="44565"/>
    <cellStyle name="Note 2 3 3 2 4 4 3" xfId="11711"/>
    <cellStyle name="Note 2 3 3 2 4 4 3 2" xfId="33065"/>
    <cellStyle name="Note 2 3 3 2 4 4 4" xfId="19371"/>
    <cellStyle name="Note 2 3 3 2 4 4 4 2" xfId="40725"/>
    <cellStyle name="Note 2 3 3 2 4 4 5" xfId="27621"/>
    <cellStyle name="Note 2 3 3 2 4 5" xfId="4971"/>
    <cellStyle name="Note 2 3 3 2 4 5 2" xfId="12671"/>
    <cellStyle name="Note 2 3 3 2 4 5 2 2" xfId="34025"/>
    <cellStyle name="Note 2 3 3 2 4 5 3" xfId="20331"/>
    <cellStyle name="Note 2 3 3 2 4 5 3 2" xfId="41685"/>
    <cellStyle name="Note 2 3 3 2 4 6" xfId="8831"/>
    <cellStyle name="Note 2 3 3 2 4 6 2" xfId="30185"/>
    <cellStyle name="Note 2 3 3 2 4 7" xfId="16491"/>
    <cellStyle name="Note 2 3 3 2 4 7 2" xfId="37845"/>
    <cellStyle name="Note 2 3 3 2 4 8" xfId="24741"/>
    <cellStyle name="Note 2 3 3 2 5" xfId="1489"/>
    <cellStyle name="Note 2 3 3 2 5 2" xfId="5331"/>
    <cellStyle name="Note 2 3 3 2 5 2 2" xfId="13031"/>
    <cellStyle name="Note 2 3 3 2 5 2 2 2" xfId="34385"/>
    <cellStyle name="Note 2 3 3 2 5 2 3" xfId="20691"/>
    <cellStyle name="Note 2 3 3 2 5 2 3 2" xfId="42045"/>
    <cellStyle name="Note 2 3 3 2 5 3" xfId="9191"/>
    <cellStyle name="Note 2 3 3 2 5 3 2" xfId="30545"/>
    <cellStyle name="Note 2 3 3 2 5 4" xfId="16851"/>
    <cellStyle name="Note 2 3 3 2 5 4 2" xfId="38205"/>
    <cellStyle name="Note 2 3 3 2 5 5" xfId="25101"/>
    <cellStyle name="Note 2 3 3 2 6" xfId="2429"/>
    <cellStyle name="Note 2 3 3 2 6 2" xfId="6271"/>
    <cellStyle name="Note 2 3 3 2 6 2 2" xfId="13971"/>
    <cellStyle name="Note 2 3 3 2 6 2 2 2" xfId="35325"/>
    <cellStyle name="Note 2 3 3 2 6 2 3" xfId="21631"/>
    <cellStyle name="Note 2 3 3 2 6 2 3 2" xfId="42985"/>
    <cellStyle name="Note 2 3 3 2 6 3" xfId="10131"/>
    <cellStyle name="Note 2 3 3 2 6 3 2" xfId="31485"/>
    <cellStyle name="Note 2 3 3 2 6 4" xfId="17791"/>
    <cellStyle name="Note 2 3 3 2 6 4 2" xfId="39145"/>
    <cellStyle name="Note 2 3 3 2 6 5" xfId="26041"/>
    <cellStyle name="Note 2 3 3 2 7" xfId="3369"/>
    <cellStyle name="Note 2 3 3 2 7 2" xfId="7211"/>
    <cellStyle name="Note 2 3 3 2 7 2 2" xfId="14911"/>
    <cellStyle name="Note 2 3 3 2 7 2 2 2" xfId="36265"/>
    <cellStyle name="Note 2 3 3 2 7 2 3" xfId="22571"/>
    <cellStyle name="Note 2 3 3 2 7 2 3 2" xfId="43925"/>
    <cellStyle name="Note 2 3 3 2 7 3" xfId="11071"/>
    <cellStyle name="Note 2 3 3 2 7 3 2" xfId="32425"/>
    <cellStyle name="Note 2 3 3 2 7 4" xfId="18731"/>
    <cellStyle name="Note 2 3 3 2 7 4 2" xfId="40085"/>
    <cellStyle name="Note 2 3 3 2 7 5" xfId="26981"/>
    <cellStyle name="Note 2 3 3 2 8" xfId="4331"/>
    <cellStyle name="Note 2 3 3 2 8 2" xfId="12031"/>
    <cellStyle name="Note 2 3 3 2 8 2 2" xfId="33385"/>
    <cellStyle name="Note 2 3 3 2 8 3" xfId="19691"/>
    <cellStyle name="Note 2 3 3 2 8 3 2" xfId="41045"/>
    <cellStyle name="Note 2 3 3 2 9" xfId="8191"/>
    <cellStyle name="Note 2 3 3 2 9 2" xfId="29545"/>
    <cellStyle name="Note 2 3 3 3" xfId="563"/>
    <cellStyle name="Note 2 3 3 3 10" xfId="24181"/>
    <cellStyle name="Note 2 3 3 3 2" xfId="909"/>
    <cellStyle name="Note 2 3 3 3 2 2" xfId="1909"/>
    <cellStyle name="Note 2 3 3 3 2 2 2" xfId="5751"/>
    <cellStyle name="Note 2 3 3 3 2 2 2 2" xfId="13451"/>
    <cellStyle name="Note 2 3 3 3 2 2 2 2 2" xfId="34805"/>
    <cellStyle name="Note 2 3 3 3 2 2 2 3" xfId="21111"/>
    <cellStyle name="Note 2 3 3 3 2 2 2 3 2" xfId="42465"/>
    <cellStyle name="Note 2 3 3 3 2 2 3" xfId="9611"/>
    <cellStyle name="Note 2 3 3 3 2 2 3 2" xfId="30965"/>
    <cellStyle name="Note 2 3 3 3 2 2 4" xfId="17271"/>
    <cellStyle name="Note 2 3 3 3 2 2 4 2" xfId="38625"/>
    <cellStyle name="Note 2 3 3 3 2 2 5" xfId="25521"/>
    <cellStyle name="Note 2 3 3 3 2 3" xfId="2849"/>
    <cellStyle name="Note 2 3 3 3 2 3 2" xfId="6691"/>
    <cellStyle name="Note 2 3 3 3 2 3 2 2" xfId="14391"/>
    <cellStyle name="Note 2 3 3 3 2 3 2 2 2" xfId="35745"/>
    <cellStyle name="Note 2 3 3 3 2 3 2 3" xfId="22051"/>
    <cellStyle name="Note 2 3 3 3 2 3 2 3 2" xfId="43405"/>
    <cellStyle name="Note 2 3 3 3 2 3 3" xfId="10551"/>
    <cellStyle name="Note 2 3 3 3 2 3 3 2" xfId="31905"/>
    <cellStyle name="Note 2 3 3 3 2 3 4" xfId="18211"/>
    <cellStyle name="Note 2 3 3 3 2 3 4 2" xfId="39565"/>
    <cellStyle name="Note 2 3 3 3 2 3 5" xfId="26461"/>
    <cellStyle name="Note 2 3 3 3 2 4" xfId="3789"/>
    <cellStyle name="Note 2 3 3 3 2 4 2" xfId="7631"/>
    <cellStyle name="Note 2 3 3 3 2 4 2 2" xfId="15331"/>
    <cellStyle name="Note 2 3 3 3 2 4 2 2 2" xfId="36685"/>
    <cellStyle name="Note 2 3 3 3 2 4 2 3" xfId="22991"/>
    <cellStyle name="Note 2 3 3 3 2 4 2 3 2" xfId="44345"/>
    <cellStyle name="Note 2 3 3 3 2 4 3" xfId="11491"/>
    <cellStyle name="Note 2 3 3 3 2 4 3 2" xfId="32845"/>
    <cellStyle name="Note 2 3 3 3 2 4 4" xfId="19151"/>
    <cellStyle name="Note 2 3 3 3 2 4 4 2" xfId="40505"/>
    <cellStyle name="Note 2 3 3 3 2 4 5" xfId="27401"/>
    <cellStyle name="Note 2 3 3 3 2 5" xfId="4751"/>
    <cellStyle name="Note 2 3 3 3 2 5 2" xfId="12451"/>
    <cellStyle name="Note 2 3 3 3 2 5 2 2" xfId="33805"/>
    <cellStyle name="Note 2 3 3 3 2 5 3" xfId="20111"/>
    <cellStyle name="Note 2 3 3 3 2 5 3 2" xfId="41465"/>
    <cellStyle name="Note 2 3 3 3 2 6" xfId="8611"/>
    <cellStyle name="Note 2 3 3 3 2 6 2" xfId="29965"/>
    <cellStyle name="Note 2 3 3 3 2 7" xfId="16271"/>
    <cellStyle name="Note 2 3 3 3 2 7 2" xfId="37625"/>
    <cellStyle name="Note 2 3 3 3 2 8" xfId="24521"/>
    <cellStyle name="Note 2 3 3 3 3" xfId="1209"/>
    <cellStyle name="Note 2 3 3 3 3 2" xfId="2209"/>
    <cellStyle name="Note 2 3 3 3 3 2 2" xfId="6051"/>
    <cellStyle name="Note 2 3 3 3 3 2 2 2" xfId="13751"/>
    <cellStyle name="Note 2 3 3 3 3 2 2 2 2" xfId="35105"/>
    <cellStyle name="Note 2 3 3 3 3 2 2 3" xfId="21411"/>
    <cellStyle name="Note 2 3 3 3 3 2 2 3 2" xfId="42765"/>
    <cellStyle name="Note 2 3 3 3 3 2 3" xfId="9911"/>
    <cellStyle name="Note 2 3 3 3 3 2 3 2" xfId="31265"/>
    <cellStyle name="Note 2 3 3 3 3 2 4" xfId="17571"/>
    <cellStyle name="Note 2 3 3 3 3 2 4 2" xfId="38925"/>
    <cellStyle name="Note 2 3 3 3 3 2 5" xfId="25821"/>
    <cellStyle name="Note 2 3 3 3 3 3" xfId="3149"/>
    <cellStyle name="Note 2 3 3 3 3 3 2" xfId="6991"/>
    <cellStyle name="Note 2 3 3 3 3 3 2 2" xfId="14691"/>
    <cellStyle name="Note 2 3 3 3 3 3 2 2 2" xfId="36045"/>
    <cellStyle name="Note 2 3 3 3 3 3 2 3" xfId="22351"/>
    <cellStyle name="Note 2 3 3 3 3 3 2 3 2" xfId="43705"/>
    <cellStyle name="Note 2 3 3 3 3 3 3" xfId="10851"/>
    <cellStyle name="Note 2 3 3 3 3 3 3 2" xfId="32205"/>
    <cellStyle name="Note 2 3 3 3 3 3 4" xfId="18511"/>
    <cellStyle name="Note 2 3 3 3 3 3 4 2" xfId="39865"/>
    <cellStyle name="Note 2 3 3 3 3 3 5" xfId="26761"/>
    <cellStyle name="Note 2 3 3 3 3 4" xfId="4089"/>
    <cellStyle name="Note 2 3 3 3 3 4 2" xfId="7931"/>
    <cellStyle name="Note 2 3 3 3 3 4 2 2" xfId="15631"/>
    <cellStyle name="Note 2 3 3 3 3 4 2 2 2" xfId="36985"/>
    <cellStyle name="Note 2 3 3 3 3 4 2 3" xfId="23291"/>
    <cellStyle name="Note 2 3 3 3 3 4 2 3 2" xfId="44645"/>
    <cellStyle name="Note 2 3 3 3 3 4 3" xfId="11791"/>
    <cellStyle name="Note 2 3 3 3 3 4 3 2" xfId="33145"/>
    <cellStyle name="Note 2 3 3 3 3 4 4" xfId="19451"/>
    <cellStyle name="Note 2 3 3 3 3 4 4 2" xfId="40805"/>
    <cellStyle name="Note 2 3 3 3 3 4 5" xfId="27701"/>
    <cellStyle name="Note 2 3 3 3 3 5" xfId="5051"/>
    <cellStyle name="Note 2 3 3 3 3 5 2" xfId="12751"/>
    <cellStyle name="Note 2 3 3 3 3 5 2 2" xfId="34105"/>
    <cellStyle name="Note 2 3 3 3 3 5 3" xfId="20411"/>
    <cellStyle name="Note 2 3 3 3 3 5 3 2" xfId="41765"/>
    <cellStyle name="Note 2 3 3 3 3 6" xfId="8911"/>
    <cellStyle name="Note 2 3 3 3 3 6 2" xfId="30265"/>
    <cellStyle name="Note 2 3 3 3 3 7" xfId="16571"/>
    <cellStyle name="Note 2 3 3 3 3 7 2" xfId="37925"/>
    <cellStyle name="Note 2 3 3 3 3 8" xfId="24821"/>
    <cellStyle name="Note 2 3 3 3 4" xfId="1569"/>
    <cellStyle name="Note 2 3 3 3 4 2" xfId="5411"/>
    <cellStyle name="Note 2 3 3 3 4 2 2" xfId="13111"/>
    <cellStyle name="Note 2 3 3 3 4 2 2 2" xfId="34465"/>
    <cellStyle name="Note 2 3 3 3 4 2 3" xfId="20771"/>
    <cellStyle name="Note 2 3 3 3 4 2 3 2" xfId="42125"/>
    <cellStyle name="Note 2 3 3 3 4 3" xfId="9271"/>
    <cellStyle name="Note 2 3 3 3 4 3 2" xfId="30625"/>
    <cellStyle name="Note 2 3 3 3 4 4" xfId="16931"/>
    <cellStyle name="Note 2 3 3 3 4 4 2" xfId="38285"/>
    <cellStyle name="Note 2 3 3 3 4 5" xfId="25181"/>
    <cellStyle name="Note 2 3 3 3 5" xfId="2509"/>
    <cellStyle name="Note 2 3 3 3 5 2" xfId="6351"/>
    <cellStyle name="Note 2 3 3 3 5 2 2" xfId="14051"/>
    <cellStyle name="Note 2 3 3 3 5 2 2 2" xfId="35405"/>
    <cellStyle name="Note 2 3 3 3 5 2 3" xfId="21711"/>
    <cellStyle name="Note 2 3 3 3 5 2 3 2" xfId="43065"/>
    <cellStyle name="Note 2 3 3 3 5 3" xfId="10211"/>
    <cellStyle name="Note 2 3 3 3 5 3 2" xfId="31565"/>
    <cellStyle name="Note 2 3 3 3 5 4" xfId="17871"/>
    <cellStyle name="Note 2 3 3 3 5 4 2" xfId="39225"/>
    <cellStyle name="Note 2 3 3 3 5 5" xfId="26121"/>
    <cellStyle name="Note 2 3 3 3 6" xfId="3449"/>
    <cellStyle name="Note 2 3 3 3 6 2" xfId="7291"/>
    <cellStyle name="Note 2 3 3 3 6 2 2" xfId="14991"/>
    <cellStyle name="Note 2 3 3 3 6 2 2 2" xfId="36345"/>
    <cellStyle name="Note 2 3 3 3 6 2 3" xfId="22651"/>
    <cellStyle name="Note 2 3 3 3 6 2 3 2" xfId="44005"/>
    <cellStyle name="Note 2 3 3 3 6 3" xfId="11151"/>
    <cellStyle name="Note 2 3 3 3 6 3 2" xfId="32505"/>
    <cellStyle name="Note 2 3 3 3 6 4" xfId="18811"/>
    <cellStyle name="Note 2 3 3 3 6 4 2" xfId="40165"/>
    <cellStyle name="Note 2 3 3 3 6 5" xfId="27061"/>
    <cellStyle name="Note 2 3 3 3 7" xfId="4411"/>
    <cellStyle name="Note 2 3 3 3 7 2" xfId="12111"/>
    <cellStyle name="Note 2 3 3 3 7 2 2" xfId="33465"/>
    <cellStyle name="Note 2 3 3 3 7 3" xfId="19771"/>
    <cellStyle name="Note 2 3 3 3 7 3 2" xfId="41125"/>
    <cellStyle name="Note 2 3 3 3 8" xfId="8271"/>
    <cellStyle name="Note 2 3 3 3 8 2" xfId="29625"/>
    <cellStyle name="Note 2 3 3 3 9" xfId="15931"/>
    <cellStyle name="Note 2 3 3 3 9 2" xfId="37285"/>
    <cellStyle name="Note 2 3 3 4" xfId="749"/>
    <cellStyle name="Note 2 3 3 4 2" xfId="1749"/>
    <cellStyle name="Note 2 3 3 4 2 2" xfId="5591"/>
    <cellStyle name="Note 2 3 3 4 2 2 2" xfId="13291"/>
    <cellStyle name="Note 2 3 3 4 2 2 2 2" xfId="34645"/>
    <cellStyle name="Note 2 3 3 4 2 2 3" xfId="20951"/>
    <cellStyle name="Note 2 3 3 4 2 2 3 2" xfId="42305"/>
    <cellStyle name="Note 2 3 3 4 2 3" xfId="9451"/>
    <cellStyle name="Note 2 3 3 4 2 3 2" xfId="30805"/>
    <cellStyle name="Note 2 3 3 4 2 4" xfId="17111"/>
    <cellStyle name="Note 2 3 3 4 2 4 2" xfId="38465"/>
    <cellStyle name="Note 2 3 3 4 2 5" xfId="25361"/>
    <cellStyle name="Note 2 3 3 4 3" xfId="2689"/>
    <cellStyle name="Note 2 3 3 4 3 2" xfId="6531"/>
    <cellStyle name="Note 2 3 3 4 3 2 2" xfId="14231"/>
    <cellStyle name="Note 2 3 3 4 3 2 2 2" xfId="35585"/>
    <cellStyle name="Note 2 3 3 4 3 2 3" xfId="21891"/>
    <cellStyle name="Note 2 3 3 4 3 2 3 2" xfId="43245"/>
    <cellStyle name="Note 2 3 3 4 3 3" xfId="10391"/>
    <cellStyle name="Note 2 3 3 4 3 3 2" xfId="31745"/>
    <cellStyle name="Note 2 3 3 4 3 4" xfId="18051"/>
    <cellStyle name="Note 2 3 3 4 3 4 2" xfId="39405"/>
    <cellStyle name="Note 2 3 3 4 3 5" xfId="26301"/>
    <cellStyle name="Note 2 3 3 4 4" xfId="3629"/>
    <cellStyle name="Note 2 3 3 4 4 2" xfId="7471"/>
    <cellStyle name="Note 2 3 3 4 4 2 2" xfId="15171"/>
    <cellStyle name="Note 2 3 3 4 4 2 2 2" xfId="36525"/>
    <cellStyle name="Note 2 3 3 4 4 2 3" xfId="22831"/>
    <cellStyle name="Note 2 3 3 4 4 2 3 2" xfId="44185"/>
    <cellStyle name="Note 2 3 3 4 4 3" xfId="11331"/>
    <cellStyle name="Note 2 3 3 4 4 3 2" xfId="32685"/>
    <cellStyle name="Note 2 3 3 4 4 4" xfId="18991"/>
    <cellStyle name="Note 2 3 3 4 4 4 2" xfId="40345"/>
    <cellStyle name="Note 2 3 3 4 4 5" xfId="27241"/>
    <cellStyle name="Note 2 3 3 4 5" xfId="4591"/>
    <cellStyle name="Note 2 3 3 4 5 2" xfId="12291"/>
    <cellStyle name="Note 2 3 3 4 5 2 2" xfId="33645"/>
    <cellStyle name="Note 2 3 3 4 5 3" xfId="19951"/>
    <cellStyle name="Note 2 3 3 4 5 3 2" xfId="41305"/>
    <cellStyle name="Note 2 3 3 4 6" xfId="8451"/>
    <cellStyle name="Note 2 3 3 4 6 2" xfId="29805"/>
    <cellStyle name="Note 2 3 3 4 7" xfId="16111"/>
    <cellStyle name="Note 2 3 3 4 7 2" xfId="37465"/>
    <cellStyle name="Note 2 3 3 4 8" xfId="24361"/>
    <cellStyle name="Note 2 3 3 5" xfId="1049"/>
    <cellStyle name="Note 2 3 3 5 2" xfId="2049"/>
    <cellStyle name="Note 2 3 3 5 2 2" xfId="5891"/>
    <cellStyle name="Note 2 3 3 5 2 2 2" xfId="13591"/>
    <cellStyle name="Note 2 3 3 5 2 2 2 2" xfId="34945"/>
    <cellStyle name="Note 2 3 3 5 2 2 3" xfId="21251"/>
    <cellStyle name="Note 2 3 3 5 2 2 3 2" xfId="42605"/>
    <cellStyle name="Note 2 3 3 5 2 3" xfId="9751"/>
    <cellStyle name="Note 2 3 3 5 2 3 2" xfId="31105"/>
    <cellStyle name="Note 2 3 3 5 2 4" xfId="17411"/>
    <cellStyle name="Note 2 3 3 5 2 4 2" xfId="38765"/>
    <cellStyle name="Note 2 3 3 5 2 5" xfId="25661"/>
    <cellStyle name="Note 2 3 3 5 3" xfId="2989"/>
    <cellStyle name="Note 2 3 3 5 3 2" xfId="6831"/>
    <cellStyle name="Note 2 3 3 5 3 2 2" xfId="14531"/>
    <cellStyle name="Note 2 3 3 5 3 2 2 2" xfId="35885"/>
    <cellStyle name="Note 2 3 3 5 3 2 3" xfId="22191"/>
    <cellStyle name="Note 2 3 3 5 3 2 3 2" xfId="43545"/>
    <cellStyle name="Note 2 3 3 5 3 3" xfId="10691"/>
    <cellStyle name="Note 2 3 3 5 3 3 2" xfId="32045"/>
    <cellStyle name="Note 2 3 3 5 3 4" xfId="18351"/>
    <cellStyle name="Note 2 3 3 5 3 4 2" xfId="39705"/>
    <cellStyle name="Note 2 3 3 5 3 5" xfId="26601"/>
    <cellStyle name="Note 2 3 3 5 4" xfId="3929"/>
    <cellStyle name="Note 2 3 3 5 4 2" xfId="7771"/>
    <cellStyle name="Note 2 3 3 5 4 2 2" xfId="15471"/>
    <cellStyle name="Note 2 3 3 5 4 2 2 2" xfId="36825"/>
    <cellStyle name="Note 2 3 3 5 4 2 3" xfId="23131"/>
    <cellStyle name="Note 2 3 3 5 4 2 3 2" xfId="44485"/>
    <cellStyle name="Note 2 3 3 5 4 3" xfId="11631"/>
    <cellStyle name="Note 2 3 3 5 4 3 2" xfId="32985"/>
    <cellStyle name="Note 2 3 3 5 4 4" xfId="19291"/>
    <cellStyle name="Note 2 3 3 5 4 4 2" xfId="40645"/>
    <cellStyle name="Note 2 3 3 5 4 5" xfId="27541"/>
    <cellStyle name="Note 2 3 3 5 5" xfId="4891"/>
    <cellStyle name="Note 2 3 3 5 5 2" xfId="12591"/>
    <cellStyle name="Note 2 3 3 5 5 2 2" xfId="33945"/>
    <cellStyle name="Note 2 3 3 5 5 3" xfId="20251"/>
    <cellStyle name="Note 2 3 3 5 5 3 2" xfId="41605"/>
    <cellStyle name="Note 2 3 3 5 6" xfId="8751"/>
    <cellStyle name="Note 2 3 3 5 6 2" xfId="30105"/>
    <cellStyle name="Note 2 3 3 5 7" xfId="16411"/>
    <cellStyle name="Note 2 3 3 5 7 2" xfId="37765"/>
    <cellStyle name="Note 2 3 3 5 8" xfId="24661"/>
    <cellStyle name="Note 2 3 3 6" xfId="1409"/>
    <cellStyle name="Note 2 3 3 6 2" xfId="5251"/>
    <cellStyle name="Note 2 3 3 6 2 2" xfId="12951"/>
    <cellStyle name="Note 2 3 3 6 2 2 2" xfId="34305"/>
    <cellStyle name="Note 2 3 3 6 2 3" xfId="20611"/>
    <cellStyle name="Note 2 3 3 6 2 3 2" xfId="41965"/>
    <cellStyle name="Note 2 3 3 6 3" xfId="9111"/>
    <cellStyle name="Note 2 3 3 6 3 2" xfId="30465"/>
    <cellStyle name="Note 2 3 3 6 4" xfId="16771"/>
    <cellStyle name="Note 2 3 3 6 4 2" xfId="38125"/>
    <cellStyle name="Note 2 3 3 6 5" xfId="25021"/>
    <cellStyle name="Note 2 3 3 7" xfId="2349"/>
    <cellStyle name="Note 2 3 3 7 2" xfId="6191"/>
    <cellStyle name="Note 2 3 3 7 2 2" xfId="13891"/>
    <cellStyle name="Note 2 3 3 7 2 2 2" xfId="35245"/>
    <cellStyle name="Note 2 3 3 7 2 3" xfId="21551"/>
    <cellStyle name="Note 2 3 3 7 2 3 2" xfId="42905"/>
    <cellStyle name="Note 2 3 3 7 3" xfId="10051"/>
    <cellStyle name="Note 2 3 3 7 3 2" xfId="31405"/>
    <cellStyle name="Note 2 3 3 7 4" xfId="17711"/>
    <cellStyle name="Note 2 3 3 7 4 2" xfId="39065"/>
    <cellStyle name="Note 2 3 3 7 5" xfId="25961"/>
    <cellStyle name="Note 2 3 3 8" xfId="3289"/>
    <cellStyle name="Note 2 3 3 8 2" xfId="7131"/>
    <cellStyle name="Note 2 3 3 8 2 2" xfId="14831"/>
    <cellStyle name="Note 2 3 3 8 2 2 2" xfId="36185"/>
    <cellStyle name="Note 2 3 3 8 2 3" xfId="22491"/>
    <cellStyle name="Note 2 3 3 8 2 3 2" xfId="43845"/>
    <cellStyle name="Note 2 3 3 8 3" xfId="10991"/>
    <cellStyle name="Note 2 3 3 8 3 2" xfId="32345"/>
    <cellStyle name="Note 2 3 3 8 4" xfId="18651"/>
    <cellStyle name="Note 2 3 3 8 4 2" xfId="40005"/>
    <cellStyle name="Note 2 3 3 8 5" xfId="26901"/>
    <cellStyle name="Note 2 3 3 9" xfId="4251"/>
    <cellStyle name="Note 2 3 3 9 2" xfId="11951"/>
    <cellStyle name="Note 2 3 3 9 2 2" xfId="33305"/>
    <cellStyle name="Note 2 3 3 9 3" xfId="19611"/>
    <cellStyle name="Note 2 3 3 9 3 2" xfId="40965"/>
    <cellStyle name="Note 2 3 3 9 4" xfId="27861"/>
    <cellStyle name="Note 2 3 4" xfId="437"/>
    <cellStyle name="Note 2 3 4 10" xfId="15811"/>
    <cellStyle name="Note 2 3 4 10 2" xfId="37165"/>
    <cellStyle name="Note 2 3 4 11" xfId="24061"/>
    <cellStyle name="Note 2 3 4 2" xfId="605"/>
    <cellStyle name="Note 2 3 4 2 10" xfId="24221"/>
    <cellStyle name="Note 2 3 4 2 2" xfId="949"/>
    <cellStyle name="Note 2 3 4 2 2 2" xfId="1949"/>
    <cellStyle name="Note 2 3 4 2 2 2 2" xfId="5791"/>
    <cellStyle name="Note 2 3 4 2 2 2 2 2" xfId="13491"/>
    <cellStyle name="Note 2 3 4 2 2 2 2 2 2" xfId="34845"/>
    <cellStyle name="Note 2 3 4 2 2 2 2 3" xfId="21151"/>
    <cellStyle name="Note 2 3 4 2 2 2 2 3 2" xfId="42505"/>
    <cellStyle name="Note 2 3 4 2 2 2 3" xfId="9651"/>
    <cellStyle name="Note 2 3 4 2 2 2 3 2" xfId="31005"/>
    <cellStyle name="Note 2 3 4 2 2 2 4" xfId="17311"/>
    <cellStyle name="Note 2 3 4 2 2 2 4 2" xfId="38665"/>
    <cellStyle name="Note 2 3 4 2 2 2 5" xfId="25561"/>
    <cellStyle name="Note 2 3 4 2 2 3" xfId="2889"/>
    <cellStyle name="Note 2 3 4 2 2 3 2" xfId="6731"/>
    <cellStyle name="Note 2 3 4 2 2 3 2 2" xfId="14431"/>
    <cellStyle name="Note 2 3 4 2 2 3 2 2 2" xfId="35785"/>
    <cellStyle name="Note 2 3 4 2 2 3 2 3" xfId="22091"/>
    <cellStyle name="Note 2 3 4 2 2 3 2 3 2" xfId="43445"/>
    <cellStyle name="Note 2 3 4 2 2 3 3" xfId="10591"/>
    <cellStyle name="Note 2 3 4 2 2 3 3 2" xfId="31945"/>
    <cellStyle name="Note 2 3 4 2 2 3 4" xfId="18251"/>
    <cellStyle name="Note 2 3 4 2 2 3 4 2" xfId="39605"/>
    <cellStyle name="Note 2 3 4 2 2 3 5" xfId="26501"/>
    <cellStyle name="Note 2 3 4 2 2 4" xfId="3829"/>
    <cellStyle name="Note 2 3 4 2 2 4 2" xfId="7671"/>
    <cellStyle name="Note 2 3 4 2 2 4 2 2" xfId="15371"/>
    <cellStyle name="Note 2 3 4 2 2 4 2 2 2" xfId="36725"/>
    <cellStyle name="Note 2 3 4 2 2 4 2 3" xfId="23031"/>
    <cellStyle name="Note 2 3 4 2 2 4 2 3 2" xfId="44385"/>
    <cellStyle name="Note 2 3 4 2 2 4 3" xfId="11531"/>
    <cellStyle name="Note 2 3 4 2 2 4 3 2" xfId="32885"/>
    <cellStyle name="Note 2 3 4 2 2 4 4" xfId="19191"/>
    <cellStyle name="Note 2 3 4 2 2 4 4 2" xfId="40545"/>
    <cellStyle name="Note 2 3 4 2 2 4 5" xfId="27441"/>
    <cellStyle name="Note 2 3 4 2 2 5" xfId="4791"/>
    <cellStyle name="Note 2 3 4 2 2 5 2" xfId="12491"/>
    <cellStyle name="Note 2 3 4 2 2 5 2 2" xfId="33845"/>
    <cellStyle name="Note 2 3 4 2 2 5 3" xfId="20151"/>
    <cellStyle name="Note 2 3 4 2 2 5 3 2" xfId="41505"/>
    <cellStyle name="Note 2 3 4 2 2 6" xfId="8651"/>
    <cellStyle name="Note 2 3 4 2 2 6 2" xfId="30005"/>
    <cellStyle name="Note 2 3 4 2 2 7" xfId="16311"/>
    <cellStyle name="Note 2 3 4 2 2 7 2" xfId="37665"/>
    <cellStyle name="Note 2 3 4 2 2 8" xfId="24561"/>
    <cellStyle name="Note 2 3 4 2 3" xfId="1249"/>
    <cellStyle name="Note 2 3 4 2 3 2" xfId="2249"/>
    <cellStyle name="Note 2 3 4 2 3 2 2" xfId="6091"/>
    <cellStyle name="Note 2 3 4 2 3 2 2 2" xfId="13791"/>
    <cellStyle name="Note 2 3 4 2 3 2 2 2 2" xfId="35145"/>
    <cellStyle name="Note 2 3 4 2 3 2 2 3" xfId="21451"/>
    <cellStyle name="Note 2 3 4 2 3 2 2 3 2" xfId="42805"/>
    <cellStyle name="Note 2 3 4 2 3 2 3" xfId="9951"/>
    <cellStyle name="Note 2 3 4 2 3 2 3 2" xfId="31305"/>
    <cellStyle name="Note 2 3 4 2 3 2 4" xfId="17611"/>
    <cellStyle name="Note 2 3 4 2 3 2 4 2" xfId="38965"/>
    <cellStyle name="Note 2 3 4 2 3 2 5" xfId="25861"/>
    <cellStyle name="Note 2 3 4 2 3 3" xfId="3189"/>
    <cellStyle name="Note 2 3 4 2 3 3 2" xfId="7031"/>
    <cellStyle name="Note 2 3 4 2 3 3 2 2" xfId="14731"/>
    <cellStyle name="Note 2 3 4 2 3 3 2 2 2" xfId="36085"/>
    <cellStyle name="Note 2 3 4 2 3 3 2 3" xfId="22391"/>
    <cellStyle name="Note 2 3 4 2 3 3 2 3 2" xfId="43745"/>
    <cellStyle name="Note 2 3 4 2 3 3 3" xfId="10891"/>
    <cellStyle name="Note 2 3 4 2 3 3 3 2" xfId="32245"/>
    <cellStyle name="Note 2 3 4 2 3 3 4" xfId="18551"/>
    <cellStyle name="Note 2 3 4 2 3 3 4 2" xfId="39905"/>
    <cellStyle name="Note 2 3 4 2 3 3 5" xfId="26801"/>
    <cellStyle name="Note 2 3 4 2 3 4" xfId="4129"/>
    <cellStyle name="Note 2 3 4 2 3 4 2" xfId="7971"/>
    <cellStyle name="Note 2 3 4 2 3 4 2 2" xfId="15671"/>
    <cellStyle name="Note 2 3 4 2 3 4 2 2 2" xfId="37025"/>
    <cellStyle name="Note 2 3 4 2 3 4 2 3" xfId="23331"/>
    <cellStyle name="Note 2 3 4 2 3 4 2 3 2" xfId="44685"/>
    <cellStyle name="Note 2 3 4 2 3 4 3" xfId="11831"/>
    <cellStyle name="Note 2 3 4 2 3 4 3 2" xfId="33185"/>
    <cellStyle name="Note 2 3 4 2 3 4 4" xfId="19491"/>
    <cellStyle name="Note 2 3 4 2 3 4 4 2" xfId="40845"/>
    <cellStyle name="Note 2 3 4 2 3 4 5" xfId="27741"/>
    <cellStyle name="Note 2 3 4 2 3 5" xfId="5091"/>
    <cellStyle name="Note 2 3 4 2 3 5 2" xfId="12791"/>
    <cellStyle name="Note 2 3 4 2 3 5 2 2" xfId="34145"/>
    <cellStyle name="Note 2 3 4 2 3 5 3" xfId="20451"/>
    <cellStyle name="Note 2 3 4 2 3 5 3 2" xfId="41805"/>
    <cellStyle name="Note 2 3 4 2 3 6" xfId="8951"/>
    <cellStyle name="Note 2 3 4 2 3 6 2" xfId="30305"/>
    <cellStyle name="Note 2 3 4 2 3 7" xfId="16611"/>
    <cellStyle name="Note 2 3 4 2 3 7 2" xfId="37965"/>
    <cellStyle name="Note 2 3 4 2 3 8" xfId="24861"/>
    <cellStyle name="Note 2 3 4 2 4" xfId="1609"/>
    <cellStyle name="Note 2 3 4 2 4 2" xfId="5451"/>
    <cellStyle name="Note 2 3 4 2 4 2 2" xfId="13151"/>
    <cellStyle name="Note 2 3 4 2 4 2 2 2" xfId="34505"/>
    <cellStyle name="Note 2 3 4 2 4 2 3" xfId="20811"/>
    <cellStyle name="Note 2 3 4 2 4 2 3 2" xfId="42165"/>
    <cellStyle name="Note 2 3 4 2 4 3" xfId="9311"/>
    <cellStyle name="Note 2 3 4 2 4 3 2" xfId="30665"/>
    <cellStyle name="Note 2 3 4 2 4 4" xfId="16971"/>
    <cellStyle name="Note 2 3 4 2 4 4 2" xfId="38325"/>
    <cellStyle name="Note 2 3 4 2 4 5" xfId="25221"/>
    <cellStyle name="Note 2 3 4 2 5" xfId="2549"/>
    <cellStyle name="Note 2 3 4 2 5 2" xfId="6391"/>
    <cellStyle name="Note 2 3 4 2 5 2 2" xfId="14091"/>
    <cellStyle name="Note 2 3 4 2 5 2 2 2" xfId="35445"/>
    <cellStyle name="Note 2 3 4 2 5 2 3" xfId="21751"/>
    <cellStyle name="Note 2 3 4 2 5 2 3 2" xfId="43105"/>
    <cellStyle name="Note 2 3 4 2 5 3" xfId="10251"/>
    <cellStyle name="Note 2 3 4 2 5 3 2" xfId="31605"/>
    <cellStyle name="Note 2 3 4 2 5 4" xfId="17911"/>
    <cellStyle name="Note 2 3 4 2 5 4 2" xfId="39265"/>
    <cellStyle name="Note 2 3 4 2 5 5" xfId="26161"/>
    <cellStyle name="Note 2 3 4 2 6" xfId="3489"/>
    <cellStyle name="Note 2 3 4 2 6 2" xfId="7331"/>
    <cellStyle name="Note 2 3 4 2 6 2 2" xfId="15031"/>
    <cellStyle name="Note 2 3 4 2 6 2 2 2" xfId="36385"/>
    <cellStyle name="Note 2 3 4 2 6 2 3" xfId="22691"/>
    <cellStyle name="Note 2 3 4 2 6 2 3 2" xfId="44045"/>
    <cellStyle name="Note 2 3 4 2 6 3" xfId="11191"/>
    <cellStyle name="Note 2 3 4 2 6 3 2" xfId="32545"/>
    <cellStyle name="Note 2 3 4 2 6 4" xfId="18851"/>
    <cellStyle name="Note 2 3 4 2 6 4 2" xfId="40205"/>
    <cellStyle name="Note 2 3 4 2 6 5" xfId="27101"/>
    <cellStyle name="Note 2 3 4 2 7" xfId="4451"/>
    <cellStyle name="Note 2 3 4 2 7 2" xfId="12151"/>
    <cellStyle name="Note 2 3 4 2 7 2 2" xfId="33505"/>
    <cellStyle name="Note 2 3 4 2 7 3" xfId="19811"/>
    <cellStyle name="Note 2 3 4 2 7 3 2" xfId="41165"/>
    <cellStyle name="Note 2 3 4 2 8" xfId="8311"/>
    <cellStyle name="Note 2 3 4 2 8 2" xfId="29665"/>
    <cellStyle name="Note 2 3 4 2 9" xfId="15971"/>
    <cellStyle name="Note 2 3 4 2 9 2" xfId="37325"/>
    <cellStyle name="Note 2 3 4 3" xfId="789"/>
    <cellStyle name="Note 2 3 4 3 2" xfId="1789"/>
    <cellStyle name="Note 2 3 4 3 2 2" xfId="5631"/>
    <cellStyle name="Note 2 3 4 3 2 2 2" xfId="13331"/>
    <cellStyle name="Note 2 3 4 3 2 2 2 2" xfId="34685"/>
    <cellStyle name="Note 2 3 4 3 2 2 3" xfId="20991"/>
    <cellStyle name="Note 2 3 4 3 2 2 3 2" xfId="42345"/>
    <cellStyle name="Note 2 3 4 3 2 3" xfId="9491"/>
    <cellStyle name="Note 2 3 4 3 2 3 2" xfId="30845"/>
    <cellStyle name="Note 2 3 4 3 2 4" xfId="17151"/>
    <cellStyle name="Note 2 3 4 3 2 4 2" xfId="38505"/>
    <cellStyle name="Note 2 3 4 3 2 5" xfId="25401"/>
    <cellStyle name="Note 2 3 4 3 3" xfId="2729"/>
    <cellStyle name="Note 2 3 4 3 3 2" xfId="6571"/>
    <cellStyle name="Note 2 3 4 3 3 2 2" xfId="14271"/>
    <cellStyle name="Note 2 3 4 3 3 2 2 2" xfId="35625"/>
    <cellStyle name="Note 2 3 4 3 3 2 3" xfId="21931"/>
    <cellStyle name="Note 2 3 4 3 3 2 3 2" xfId="43285"/>
    <cellStyle name="Note 2 3 4 3 3 3" xfId="10431"/>
    <cellStyle name="Note 2 3 4 3 3 3 2" xfId="31785"/>
    <cellStyle name="Note 2 3 4 3 3 4" xfId="18091"/>
    <cellStyle name="Note 2 3 4 3 3 4 2" xfId="39445"/>
    <cellStyle name="Note 2 3 4 3 3 5" xfId="26341"/>
    <cellStyle name="Note 2 3 4 3 4" xfId="3669"/>
    <cellStyle name="Note 2 3 4 3 4 2" xfId="7511"/>
    <cellStyle name="Note 2 3 4 3 4 2 2" xfId="15211"/>
    <cellStyle name="Note 2 3 4 3 4 2 2 2" xfId="36565"/>
    <cellStyle name="Note 2 3 4 3 4 2 3" xfId="22871"/>
    <cellStyle name="Note 2 3 4 3 4 2 3 2" xfId="44225"/>
    <cellStyle name="Note 2 3 4 3 4 3" xfId="11371"/>
    <cellStyle name="Note 2 3 4 3 4 3 2" xfId="32725"/>
    <cellStyle name="Note 2 3 4 3 4 4" xfId="19031"/>
    <cellStyle name="Note 2 3 4 3 4 4 2" xfId="40385"/>
    <cellStyle name="Note 2 3 4 3 4 5" xfId="27281"/>
    <cellStyle name="Note 2 3 4 3 5" xfId="4631"/>
    <cellStyle name="Note 2 3 4 3 5 2" xfId="12331"/>
    <cellStyle name="Note 2 3 4 3 5 2 2" xfId="33685"/>
    <cellStyle name="Note 2 3 4 3 5 3" xfId="19991"/>
    <cellStyle name="Note 2 3 4 3 5 3 2" xfId="41345"/>
    <cellStyle name="Note 2 3 4 3 6" xfId="8491"/>
    <cellStyle name="Note 2 3 4 3 6 2" xfId="29845"/>
    <cellStyle name="Note 2 3 4 3 7" xfId="16151"/>
    <cellStyle name="Note 2 3 4 3 7 2" xfId="37505"/>
    <cellStyle name="Note 2 3 4 3 8" xfId="24401"/>
    <cellStyle name="Note 2 3 4 4" xfId="1089"/>
    <cellStyle name="Note 2 3 4 4 2" xfId="2089"/>
    <cellStyle name="Note 2 3 4 4 2 2" xfId="5931"/>
    <cellStyle name="Note 2 3 4 4 2 2 2" xfId="13631"/>
    <cellStyle name="Note 2 3 4 4 2 2 2 2" xfId="34985"/>
    <cellStyle name="Note 2 3 4 4 2 2 3" xfId="21291"/>
    <cellStyle name="Note 2 3 4 4 2 2 3 2" xfId="42645"/>
    <cellStyle name="Note 2 3 4 4 2 3" xfId="9791"/>
    <cellStyle name="Note 2 3 4 4 2 3 2" xfId="31145"/>
    <cellStyle name="Note 2 3 4 4 2 4" xfId="17451"/>
    <cellStyle name="Note 2 3 4 4 2 4 2" xfId="38805"/>
    <cellStyle name="Note 2 3 4 4 2 5" xfId="25701"/>
    <cellStyle name="Note 2 3 4 4 3" xfId="3029"/>
    <cellStyle name="Note 2 3 4 4 3 2" xfId="6871"/>
    <cellStyle name="Note 2 3 4 4 3 2 2" xfId="14571"/>
    <cellStyle name="Note 2 3 4 4 3 2 2 2" xfId="35925"/>
    <cellStyle name="Note 2 3 4 4 3 2 3" xfId="22231"/>
    <cellStyle name="Note 2 3 4 4 3 2 3 2" xfId="43585"/>
    <cellStyle name="Note 2 3 4 4 3 3" xfId="10731"/>
    <cellStyle name="Note 2 3 4 4 3 3 2" xfId="32085"/>
    <cellStyle name="Note 2 3 4 4 3 4" xfId="18391"/>
    <cellStyle name="Note 2 3 4 4 3 4 2" xfId="39745"/>
    <cellStyle name="Note 2 3 4 4 3 5" xfId="26641"/>
    <cellStyle name="Note 2 3 4 4 4" xfId="3969"/>
    <cellStyle name="Note 2 3 4 4 4 2" xfId="7811"/>
    <cellStyle name="Note 2 3 4 4 4 2 2" xfId="15511"/>
    <cellStyle name="Note 2 3 4 4 4 2 2 2" xfId="36865"/>
    <cellStyle name="Note 2 3 4 4 4 2 3" xfId="23171"/>
    <cellStyle name="Note 2 3 4 4 4 2 3 2" xfId="44525"/>
    <cellStyle name="Note 2 3 4 4 4 3" xfId="11671"/>
    <cellStyle name="Note 2 3 4 4 4 3 2" xfId="33025"/>
    <cellStyle name="Note 2 3 4 4 4 4" xfId="19331"/>
    <cellStyle name="Note 2 3 4 4 4 4 2" xfId="40685"/>
    <cellStyle name="Note 2 3 4 4 4 5" xfId="27581"/>
    <cellStyle name="Note 2 3 4 4 5" xfId="4931"/>
    <cellStyle name="Note 2 3 4 4 5 2" xfId="12631"/>
    <cellStyle name="Note 2 3 4 4 5 2 2" xfId="33985"/>
    <cellStyle name="Note 2 3 4 4 5 3" xfId="20291"/>
    <cellStyle name="Note 2 3 4 4 5 3 2" xfId="41645"/>
    <cellStyle name="Note 2 3 4 4 6" xfId="8791"/>
    <cellStyle name="Note 2 3 4 4 6 2" xfId="30145"/>
    <cellStyle name="Note 2 3 4 4 7" xfId="16451"/>
    <cellStyle name="Note 2 3 4 4 7 2" xfId="37805"/>
    <cellStyle name="Note 2 3 4 4 8" xfId="24701"/>
    <cellStyle name="Note 2 3 4 5" xfId="1449"/>
    <cellStyle name="Note 2 3 4 5 2" xfId="5291"/>
    <cellStyle name="Note 2 3 4 5 2 2" xfId="12991"/>
    <cellStyle name="Note 2 3 4 5 2 2 2" xfId="34345"/>
    <cellStyle name="Note 2 3 4 5 2 3" xfId="20651"/>
    <cellStyle name="Note 2 3 4 5 2 3 2" xfId="42005"/>
    <cellStyle name="Note 2 3 4 5 3" xfId="9151"/>
    <cellStyle name="Note 2 3 4 5 3 2" xfId="30505"/>
    <cellStyle name="Note 2 3 4 5 4" xfId="16811"/>
    <cellStyle name="Note 2 3 4 5 4 2" xfId="38165"/>
    <cellStyle name="Note 2 3 4 5 5" xfId="25061"/>
    <cellStyle name="Note 2 3 4 6" xfId="2389"/>
    <cellStyle name="Note 2 3 4 6 2" xfId="6231"/>
    <cellStyle name="Note 2 3 4 6 2 2" xfId="13931"/>
    <cellStyle name="Note 2 3 4 6 2 2 2" xfId="35285"/>
    <cellStyle name="Note 2 3 4 6 2 3" xfId="21591"/>
    <cellStyle name="Note 2 3 4 6 2 3 2" xfId="42945"/>
    <cellStyle name="Note 2 3 4 6 3" xfId="10091"/>
    <cellStyle name="Note 2 3 4 6 3 2" xfId="31445"/>
    <cellStyle name="Note 2 3 4 6 4" xfId="17751"/>
    <cellStyle name="Note 2 3 4 6 4 2" xfId="39105"/>
    <cellStyle name="Note 2 3 4 6 5" xfId="26001"/>
    <cellStyle name="Note 2 3 4 7" xfId="3329"/>
    <cellStyle name="Note 2 3 4 7 2" xfId="7171"/>
    <cellStyle name="Note 2 3 4 7 2 2" xfId="14871"/>
    <cellStyle name="Note 2 3 4 7 2 2 2" xfId="36225"/>
    <cellStyle name="Note 2 3 4 7 2 3" xfId="22531"/>
    <cellStyle name="Note 2 3 4 7 2 3 2" xfId="43885"/>
    <cellStyle name="Note 2 3 4 7 3" xfId="11031"/>
    <cellStyle name="Note 2 3 4 7 3 2" xfId="32385"/>
    <cellStyle name="Note 2 3 4 7 4" xfId="18691"/>
    <cellStyle name="Note 2 3 4 7 4 2" xfId="40045"/>
    <cellStyle name="Note 2 3 4 7 5" xfId="26941"/>
    <cellStyle name="Note 2 3 4 8" xfId="4291"/>
    <cellStyle name="Note 2 3 4 8 2" xfId="11991"/>
    <cellStyle name="Note 2 3 4 8 2 2" xfId="33345"/>
    <cellStyle name="Note 2 3 4 8 3" xfId="19651"/>
    <cellStyle name="Note 2 3 4 8 3 2" xfId="41005"/>
    <cellStyle name="Note 2 3 4 9" xfId="8151"/>
    <cellStyle name="Note 2 3 4 9 2" xfId="29505"/>
    <cellStyle name="Note 2 3 5" xfId="521"/>
    <cellStyle name="Note 2 3 5 10" xfId="24141"/>
    <cellStyle name="Note 2 3 5 2" xfId="869"/>
    <cellStyle name="Note 2 3 5 2 2" xfId="1869"/>
    <cellStyle name="Note 2 3 5 2 2 2" xfId="5711"/>
    <cellStyle name="Note 2 3 5 2 2 2 2" xfId="13411"/>
    <cellStyle name="Note 2 3 5 2 2 2 2 2" xfId="34765"/>
    <cellStyle name="Note 2 3 5 2 2 2 3" xfId="21071"/>
    <cellStyle name="Note 2 3 5 2 2 2 3 2" xfId="42425"/>
    <cellStyle name="Note 2 3 5 2 2 3" xfId="9571"/>
    <cellStyle name="Note 2 3 5 2 2 3 2" xfId="30925"/>
    <cellStyle name="Note 2 3 5 2 2 4" xfId="17231"/>
    <cellStyle name="Note 2 3 5 2 2 4 2" xfId="38585"/>
    <cellStyle name="Note 2 3 5 2 2 5" xfId="25481"/>
    <cellStyle name="Note 2 3 5 2 3" xfId="2809"/>
    <cellStyle name="Note 2 3 5 2 3 2" xfId="6651"/>
    <cellStyle name="Note 2 3 5 2 3 2 2" xfId="14351"/>
    <cellStyle name="Note 2 3 5 2 3 2 2 2" xfId="35705"/>
    <cellStyle name="Note 2 3 5 2 3 2 3" xfId="22011"/>
    <cellStyle name="Note 2 3 5 2 3 2 3 2" xfId="43365"/>
    <cellStyle name="Note 2 3 5 2 3 3" xfId="10511"/>
    <cellStyle name="Note 2 3 5 2 3 3 2" xfId="31865"/>
    <cellStyle name="Note 2 3 5 2 3 4" xfId="18171"/>
    <cellStyle name="Note 2 3 5 2 3 4 2" xfId="39525"/>
    <cellStyle name="Note 2 3 5 2 3 5" xfId="26421"/>
    <cellStyle name="Note 2 3 5 2 4" xfId="3749"/>
    <cellStyle name="Note 2 3 5 2 4 2" xfId="7591"/>
    <cellStyle name="Note 2 3 5 2 4 2 2" xfId="15291"/>
    <cellStyle name="Note 2 3 5 2 4 2 2 2" xfId="36645"/>
    <cellStyle name="Note 2 3 5 2 4 2 3" xfId="22951"/>
    <cellStyle name="Note 2 3 5 2 4 2 3 2" xfId="44305"/>
    <cellStyle name="Note 2 3 5 2 4 3" xfId="11451"/>
    <cellStyle name="Note 2 3 5 2 4 3 2" xfId="32805"/>
    <cellStyle name="Note 2 3 5 2 4 4" xfId="19111"/>
    <cellStyle name="Note 2 3 5 2 4 4 2" xfId="40465"/>
    <cellStyle name="Note 2 3 5 2 4 5" xfId="27361"/>
    <cellStyle name="Note 2 3 5 2 5" xfId="4711"/>
    <cellStyle name="Note 2 3 5 2 5 2" xfId="12411"/>
    <cellStyle name="Note 2 3 5 2 5 2 2" xfId="33765"/>
    <cellStyle name="Note 2 3 5 2 5 3" xfId="20071"/>
    <cellStyle name="Note 2 3 5 2 5 3 2" xfId="41425"/>
    <cellStyle name="Note 2 3 5 2 6" xfId="8571"/>
    <cellStyle name="Note 2 3 5 2 6 2" xfId="29925"/>
    <cellStyle name="Note 2 3 5 2 7" xfId="16231"/>
    <cellStyle name="Note 2 3 5 2 7 2" xfId="37585"/>
    <cellStyle name="Note 2 3 5 2 8" xfId="24481"/>
    <cellStyle name="Note 2 3 5 3" xfId="1169"/>
    <cellStyle name="Note 2 3 5 3 2" xfId="2169"/>
    <cellStyle name="Note 2 3 5 3 2 2" xfId="6011"/>
    <cellStyle name="Note 2 3 5 3 2 2 2" xfId="13711"/>
    <cellStyle name="Note 2 3 5 3 2 2 2 2" xfId="35065"/>
    <cellStyle name="Note 2 3 5 3 2 2 3" xfId="21371"/>
    <cellStyle name="Note 2 3 5 3 2 2 3 2" xfId="42725"/>
    <cellStyle name="Note 2 3 5 3 2 3" xfId="9871"/>
    <cellStyle name="Note 2 3 5 3 2 3 2" xfId="31225"/>
    <cellStyle name="Note 2 3 5 3 2 4" xfId="17531"/>
    <cellStyle name="Note 2 3 5 3 2 4 2" xfId="38885"/>
    <cellStyle name="Note 2 3 5 3 2 5" xfId="25781"/>
    <cellStyle name="Note 2 3 5 3 3" xfId="3109"/>
    <cellStyle name="Note 2 3 5 3 3 2" xfId="6951"/>
    <cellStyle name="Note 2 3 5 3 3 2 2" xfId="14651"/>
    <cellStyle name="Note 2 3 5 3 3 2 2 2" xfId="36005"/>
    <cellStyle name="Note 2 3 5 3 3 2 3" xfId="22311"/>
    <cellStyle name="Note 2 3 5 3 3 2 3 2" xfId="43665"/>
    <cellStyle name="Note 2 3 5 3 3 3" xfId="10811"/>
    <cellStyle name="Note 2 3 5 3 3 3 2" xfId="32165"/>
    <cellStyle name="Note 2 3 5 3 3 4" xfId="18471"/>
    <cellStyle name="Note 2 3 5 3 3 4 2" xfId="39825"/>
    <cellStyle name="Note 2 3 5 3 3 5" xfId="26721"/>
    <cellStyle name="Note 2 3 5 3 4" xfId="4049"/>
    <cellStyle name="Note 2 3 5 3 4 2" xfId="7891"/>
    <cellStyle name="Note 2 3 5 3 4 2 2" xfId="15591"/>
    <cellStyle name="Note 2 3 5 3 4 2 2 2" xfId="36945"/>
    <cellStyle name="Note 2 3 5 3 4 2 3" xfId="23251"/>
    <cellStyle name="Note 2 3 5 3 4 2 3 2" xfId="44605"/>
    <cellStyle name="Note 2 3 5 3 4 3" xfId="11751"/>
    <cellStyle name="Note 2 3 5 3 4 3 2" xfId="33105"/>
    <cellStyle name="Note 2 3 5 3 4 4" xfId="19411"/>
    <cellStyle name="Note 2 3 5 3 4 4 2" xfId="40765"/>
    <cellStyle name="Note 2 3 5 3 4 5" xfId="27661"/>
    <cellStyle name="Note 2 3 5 3 5" xfId="5011"/>
    <cellStyle name="Note 2 3 5 3 5 2" xfId="12711"/>
    <cellStyle name="Note 2 3 5 3 5 2 2" xfId="34065"/>
    <cellStyle name="Note 2 3 5 3 5 3" xfId="20371"/>
    <cellStyle name="Note 2 3 5 3 5 3 2" xfId="41725"/>
    <cellStyle name="Note 2 3 5 3 6" xfId="8871"/>
    <cellStyle name="Note 2 3 5 3 6 2" xfId="30225"/>
    <cellStyle name="Note 2 3 5 3 7" xfId="16531"/>
    <cellStyle name="Note 2 3 5 3 7 2" xfId="37885"/>
    <cellStyle name="Note 2 3 5 3 8" xfId="24781"/>
    <cellStyle name="Note 2 3 5 4" xfId="1529"/>
    <cellStyle name="Note 2 3 5 4 2" xfId="5371"/>
    <cellStyle name="Note 2 3 5 4 2 2" xfId="13071"/>
    <cellStyle name="Note 2 3 5 4 2 2 2" xfId="34425"/>
    <cellStyle name="Note 2 3 5 4 2 3" xfId="20731"/>
    <cellStyle name="Note 2 3 5 4 2 3 2" xfId="42085"/>
    <cellStyle name="Note 2 3 5 4 3" xfId="9231"/>
    <cellStyle name="Note 2 3 5 4 3 2" xfId="30585"/>
    <cellStyle name="Note 2 3 5 4 4" xfId="16891"/>
    <cellStyle name="Note 2 3 5 4 4 2" xfId="38245"/>
    <cellStyle name="Note 2 3 5 4 5" xfId="25141"/>
    <cellStyle name="Note 2 3 5 5" xfId="2469"/>
    <cellStyle name="Note 2 3 5 5 2" xfId="6311"/>
    <cellStyle name="Note 2 3 5 5 2 2" xfId="14011"/>
    <cellStyle name="Note 2 3 5 5 2 2 2" xfId="35365"/>
    <cellStyle name="Note 2 3 5 5 2 3" xfId="21671"/>
    <cellStyle name="Note 2 3 5 5 2 3 2" xfId="43025"/>
    <cellStyle name="Note 2 3 5 5 3" xfId="10171"/>
    <cellStyle name="Note 2 3 5 5 3 2" xfId="31525"/>
    <cellStyle name="Note 2 3 5 5 4" xfId="17831"/>
    <cellStyle name="Note 2 3 5 5 4 2" xfId="39185"/>
    <cellStyle name="Note 2 3 5 5 5" xfId="26081"/>
    <cellStyle name="Note 2 3 5 6" xfId="3409"/>
    <cellStyle name="Note 2 3 5 6 2" xfId="7251"/>
    <cellStyle name="Note 2 3 5 6 2 2" xfId="14951"/>
    <cellStyle name="Note 2 3 5 6 2 2 2" xfId="36305"/>
    <cellStyle name="Note 2 3 5 6 2 3" xfId="22611"/>
    <cellStyle name="Note 2 3 5 6 2 3 2" xfId="43965"/>
    <cellStyle name="Note 2 3 5 6 3" xfId="11111"/>
    <cellStyle name="Note 2 3 5 6 3 2" xfId="32465"/>
    <cellStyle name="Note 2 3 5 6 4" xfId="18771"/>
    <cellStyle name="Note 2 3 5 6 4 2" xfId="40125"/>
    <cellStyle name="Note 2 3 5 6 5" xfId="27021"/>
    <cellStyle name="Note 2 3 5 7" xfId="4371"/>
    <cellStyle name="Note 2 3 5 7 2" xfId="12071"/>
    <cellStyle name="Note 2 3 5 7 2 2" xfId="33425"/>
    <cellStyle name="Note 2 3 5 7 3" xfId="19731"/>
    <cellStyle name="Note 2 3 5 7 3 2" xfId="41085"/>
    <cellStyle name="Note 2 3 5 8" xfId="8231"/>
    <cellStyle name="Note 2 3 5 8 2" xfId="29585"/>
    <cellStyle name="Note 2 3 5 9" xfId="15891"/>
    <cellStyle name="Note 2 3 5 9 2" xfId="37245"/>
    <cellStyle name="Note 2 3 6" xfId="709"/>
    <cellStyle name="Note 2 3 6 2" xfId="1709"/>
    <cellStyle name="Note 2 3 6 2 2" xfId="5551"/>
    <cellStyle name="Note 2 3 6 2 2 2" xfId="13251"/>
    <cellStyle name="Note 2 3 6 2 2 2 2" xfId="34605"/>
    <cellStyle name="Note 2 3 6 2 2 3" xfId="20911"/>
    <cellStyle name="Note 2 3 6 2 2 3 2" xfId="42265"/>
    <cellStyle name="Note 2 3 6 2 3" xfId="9411"/>
    <cellStyle name="Note 2 3 6 2 3 2" xfId="30765"/>
    <cellStyle name="Note 2 3 6 2 4" xfId="17071"/>
    <cellStyle name="Note 2 3 6 2 4 2" xfId="38425"/>
    <cellStyle name="Note 2 3 6 2 5" xfId="25321"/>
    <cellStyle name="Note 2 3 6 3" xfId="2649"/>
    <cellStyle name="Note 2 3 6 3 2" xfId="6491"/>
    <cellStyle name="Note 2 3 6 3 2 2" xfId="14191"/>
    <cellStyle name="Note 2 3 6 3 2 2 2" xfId="35545"/>
    <cellStyle name="Note 2 3 6 3 2 3" xfId="21851"/>
    <cellStyle name="Note 2 3 6 3 2 3 2" xfId="43205"/>
    <cellStyle name="Note 2 3 6 3 3" xfId="10351"/>
    <cellStyle name="Note 2 3 6 3 3 2" xfId="31705"/>
    <cellStyle name="Note 2 3 6 3 4" xfId="18011"/>
    <cellStyle name="Note 2 3 6 3 4 2" xfId="39365"/>
    <cellStyle name="Note 2 3 6 3 5" xfId="26261"/>
    <cellStyle name="Note 2 3 6 4" xfId="3589"/>
    <cellStyle name="Note 2 3 6 4 2" xfId="7431"/>
    <cellStyle name="Note 2 3 6 4 2 2" xfId="15131"/>
    <cellStyle name="Note 2 3 6 4 2 2 2" xfId="36485"/>
    <cellStyle name="Note 2 3 6 4 2 3" xfId="22791"/>
    <cellStyle name="Note 2 3 6 4 2 3 2" xfId="44145"/>
    <cellStyle name="Note 2 3 6 4 3" xfId="11291"/>
    <cellStyle name="Note 2 3 6 4 3 2" xfId="32645"/>
    <cellStyle name="Note 2 3 6 4 4" xfId="18951"/>
    <cellStyle name="Note 2 3 6 4 4 2" xfId="40305"/>
    <cellStyle name="Note 2 3 6 4 5" xfId="27201"/>
    <cellStyle name="Note 2 3 6 5" xfId="4551"/>
    <cellStyle name="Note 2 3 6 5 2" xfId="12251"/>
    <cellStyle name="Note 2 3 6 5 2 2" xfId="33605"/>
    <cellStyle name="Note 2 3 6 5 3" xfId="19911"/>
    <cellStyle name="Note 2 3 6 5 3 2" xfId="41265"/>
    <cellStyle name="Note 2 3 6 6" xfId="8411"/>
    <cellStyle name="Note 2 3 6 6 2" xfId="29765"/>
    <cellStyle name="Note 2 3 6 7" xfId="16071"/>
    <cellStyle name="Note 2 3 6 7 2" xfId="37425"/>
    <cellStyle name="Note 2 3 6 8" xfId="24321"/>
    <cellStyle name="Note 2 3 7" xfId="700"/>
    <cellStyle name="Note 2 3 7 2" xfId="1700"/>
    <cellStyle name="Note 2 3 7 2 2" xfId="5542"/>
    <cellStyle name="Note 2 3 7 2 2 2" xfId="13242"/>
    <cellStyle name="Note 2 3 7 2 2 2 2" xfId="34596"/>
    <cellStyle name="Note 2 3 7 2 2 3" xfId="20902"/>
    <cellStyle name="Note 2 3 7 2 2 3 2" xfId="42256"/>
    <cellStyle name="Note 2 3 7 2 3" xfId="9402"/>
    <cellStyle name="Note 2 3 7 2 3 2" xfId="30756"/>
    <cellStyle name="Note 2 3 7 2 4" xfId="17062"/>
    <cellStyle name="Note 2 3 7 2 4 2" xfId="38416"/>
    <cellStyle name="Note 2 3 7 2 5" xfId="25312"/>
    <cellStyle name="Note 2 3 7 3" xfId="2640"/>
    <cellStyle name="Note 2 3 7 3 2" xfId="6482"/>
    <cellStyle name="Note 2 3 7 3 2 2" xfId="14182"/>
    <cellStyle name="Note 2 3 7 3 2 2 2" xfId="35536"/>
    <cellStyle name="Note 2 3 7 3 2 3" xfId="21842"/>
    <cellStyle name="Note 2 3 7 3 2 3 2" xfId="43196"/>
    <cellStyle name="Note 2 3 7 3 3" xfId="10342"/>
    <cellStyle name="Note 2 3 7 3 3 2" xfId="31696"/>
    <cellStyle name="Note 2 3 7 3 4" xfId="18002"/>
    <cellStyle name="Note 2 3 7 3 4 2" xfId="39356"/>
    <cellStyle name="Note 2 3 7 3 5" xfId="26252"/>
    <cellStyle name="Note 2 3 7 4" xfId="3580"/>
    <cellStyle name="Note 2 3 7 4 2" xfId="7422"/>
    <cellStyle name="Note 2 3 7 4 2 2" xfId="15122"/>
    <cellStyle name="Note 2 3 7 4 2 2 2" xfId="36476"/>
    <cellStyle name="Note 2 3 7 4 2 3" xfId="22782"/>
    <cellStyle name="Note 2 3 7 4 2 3 2" xfId="44136"/>
    <cellStyle name="Note 2 3 7 4 3" xfId="11282"/>
    <cellStyle name="Note 2 3 7 4 3 2" xfId="32636"/>
    <cellStyle name="Note 2 3 7 4 4" xfId="18942"/>
    <cellStyle name="Note 2 3 7 4 4 2" xfId="40296"/>
    <cellStyle name="Note 2 3 7 4 5" xfId="27192"/>
    <cellStyle name="Note 2 3 7 5" xfId="4542"/>
    <cellStyle name="Note 2 3 7 5 2" xfId="12242"/>
    <cellStyle name="Note 2 3 7 5 2 2" xfId="33596"/>
    <cellStyle name="Note 2 3 7 5 3" xfId="19902"/>
    <cellStyle name="Note 2 3 7 5 3 2" xfId="41256"/>
    <cellStyle name="Note 2 3 7 6" xfId="8402"/>
    <cellStyle name="Note 2 3 7 6 2" xfId="29756"/>
    <cellStyle name="Note 2 3 7 7" xfId="16062"/>
    <cellStyle name="Note 2 3 7 7 2" xfId="37416"/>
    <cellStyle name="Note 2 3 7 8" xfId="24312"/>
    <cellStyle name="Note 2 3 8" xfId="1366"/>
    <cellStyle name="Note 2 3 8 2" xfId="5208"/>
    <cellStyle name="Note 2 3 8 2 2" xfId="12908"/>
    <cellStyle name="Note 2 3 8 2 2 2" xfId="34262"/>
    <cellStyle name="Note 2 3 8 2 3" xfId="20568"/>
    <cellStyle name="Note 2 3 8 2 3 2" xfId="41922"/>
    <cellStyle name="Note 2 3 8 3" xfId="9068"/>
    <cellStyle name="Note 2 3 8 3 2" xfId="30422"/>
    <cellStyle name="Note 2 3 8 4" xfId="16728"/>
    <cellStyle name="Note 2 3 8 4 2" xfId="38082"/>
    <cellStyle name="Note 2 3 8 5" xfId="24978"/>
    <cellStyle name="Note 2 3 9" xfId="1340"/>
    <cellStyle name="Note 2 3 9 2" xfId="5182"/>
    <cellStyle name="Note 2 3 9 2 2" xfId="12882"/>
    <cellStyle name="Note 2 3 9 2 2 2" xfId="34236"/>
    <cellStyle name="Note 2 3 9 2 3" xfId="20542"/>
    <cellStyle name="Note 2 3 9 2 3 2" xfId="41896"/>
    <cellStyle name="Note 2 3 9 3" xfId="9042"/>
    <cellStyle name="Note 2 3 9 3 2" xfId="30396"/>
    <cellStyle name="Note 2 3 9 4" xfId="16702"/>
    <cellStyle name="Note 2 3 9 4 2" xfId="38056"/>
    <cellStyle name="Note 2 3 9 5" xfId="24952"/>
    <cellStyle name="Note 2 4" xfId="23971"/>
    <cellStyle name="Note 3" xfId="316"/>
    <cellStyle name="Note 4" xfId="317"/>
    <cellStyle name="Note 4 2" xfId="354"/>
    <cellStyle name="Note 4 2 10" xfId="1360"/>
    <cellStyle name="Note 4 2 10 2" xfId="5202"/>
    <cellStyle name="Note 4 2 10 2 2" xfId="12902"/>
    <cellStyle name="Note 4 2 10 2 2 2" xfId="34256"/>
    <cellStyle name="Note 4 2 10 2 3" xfId="20562"/>
    <cellStyle name="Note 4 2 10 2 3 2" xfId="41916"/>
    <cellStyle name="Note 4 2 10 3" xfId="9062"/>
    <cellStyle name="Note 4 2 10 3 2" xfId="30416"/>
    <cellStyle name="Note 4 2 10 4" xfId="16722"/>
    <cellStyle name="Note 4 2 10 4 2" xfId="38076"/>
    <cellStyle name="Note 4 2 10 5" xfId="24972"/>
    <cellStyle name="Note 4 2 11" xfId="4221"/>
    <cellStyle name="Note 4 2 11 2" xfId="11921"/>
    <cellStyle name="Note 4 2 11 2 2" xfId="33275"/>
    <cellStyle name="Note 4 2 11 3" xfId="19581"/>
    <cellStyle name="Note 4 2 11 3 2" xfId="40935"/>
    <cellStyle name="Note 4 2 11 4" xfId="27831"/>
    <cellStyle name="Note 4 2 12" xfId="8081"/>
    <cellStyle name="Note 4 2 12 2" xfId="29435"/>
    <cellStyle name="Note 4 2 13" xfId="8052"/>
    <cellStyle name="Note 4 2 13 2" xfId="29406"/>
    <cellStyle name="Note 4 2 14" xfId="23991"/>
    <cellStyle name="Note 4 2 2" xfId="382"/>
    <cellStyle name="Note 4 2 2 10" xfId="4241"/>
    <cellStyle name="Note 4 2 2 10 2" xfId="11941"/>
    <cellStyle name="Note 4 2 2 10 2 2" xfId="33295"/>
    <cellStyle name="Note 4 2 2 10 3" xfId="19601"/>
    <cellStyle name="Note 4 2 2 10 3 2" xfId="40955"/>
    <cellStyle name="Note 4 2 2 10 4" xfId="27851"/>
    <cellStyle name="Note 4 2 2 11" xfId="8101"/>
    <cellStyle name="Note 4 2 2 11 2" xfId="29455"/>
    <cellStyle name="Note 4 2 2 12" xfId="15761"/>
    <cellStyle name="Note 4 2 2 12 2" xfId="37115"/>
    <cellStyle name="Note 4 2 2 13" xfId="24011"/>
    <cellStyle name="Note 4 2 2 2" xfId="427"/>
    <cellStyle name="Note 4 2 2 2 10" xfId="8141"/>
    <cellStyle name="Note 4 2 2 2 10 2" xfId="29495"/>
    <cellStyle name="Note 4 2 2 2 11" xfId="15801"/>
    <cellStyle name="Note 4 2 2 2 11 2" xfId="37155"/>
    <cellStyle name="Note 4 2 2 2 12" xfId="24051"/>
    <cellStyle name="Note 4 2 2 2 2" xfId="511"/>
    <cellStyle name="Note 4 2 2 2 2 10" xfId="15881"/>
    <cellStyle name="Note 4 2 2 2 2 10 2" xfId="37235"/>
    <cellStyle name="Note 4 2 2 2 2 11" xfId="24131"/>
    <cellStyle name="Note 4 2 2 2 2 2" xfId="679"/>
    <cellStyle name="Note 4 2 2 2 2 2 10" xfId="24291"/>
    <cellStyle name="Note 4 2 2 2 2 2 2" xfId="1019"/>
    <cellStyle name="Note 4 2 2 2 2 2 2 2" xfId="2019"/>
    <cellStyle name="Note 4 2 2 2 2 2 2 2 2" xfId="5861"/>
    <cellStyle name="Note 4 2 2 2 2 2 2 2 2 2" xfId="13561"/>
    <cellStyle name="Note 4 2 2 2 2 2 2 2 2 2 2" xfId="34915"/>
    <cellStyle name="Note 4 2 2 2 2 2 2 2 2 3" xfId="21221"/>
    <cellStyle name="Note 4 2 2 2 2 2 2 2 2 3 2" xfId="42575"/>
    <cellStyle name="Note 4 2 2 2 2 2 2 2 3" xfId="9721"/>
    <cellStyle name="Note 4 2 2 2 2 2 2 2 3 2" xfId="31075"/>
    <cellStyle name="Note 4 2 2 2 2 2 2 2 4" xfId="17381"/>
    <cellStyle name="Note 4 2 2 2 2 2 2 2 4 2" xfId="38735"/>
    <cellStyle name="Note 4 2 2 2 2 2 2 2 5" xfId="25631"/>
    <cellStyle name="Note 4 2 2 2 2 2 2 3" xfId="2959"/>
    <cellStyle name="Note 4 2 2 2 2 2 2 3 2" xfId="6801"/>
    <cellStyle name="Note 4 2 2 2 2 2 2 3 2 2" xfId="14501"/>
    <cellStyle name="Note 4 2 2 2 2 2 2 3 2 2 2" xfId="35855"/>
    <cellStyle name="Note 4 2 2 2 2 2 2 3 2 3" xfId="22161"/>
    <cellStyle name="Note 4 2 2 2 2 2 2 3 2 3 2" xfId="43515"/>
    <cellStyle name="Note 4 2 2 2 2 2 2 3 3" xfId="10661"/>
    <cellStyle name="Note 4 2 2 2 2 2 2 3 3 2" xfId="32015"/>
    <cellStyle name="Note 4 2 2 2 2 2 2 3 4" xfId="18321"/>
    <cellStyle name="Note 4 2 2 2 2 2 2 3 4 2" xfId="39675"/>
    <cellStyle name="Note 4 2 2 2 2 2 2 3 5" xfId="26571"/>
    <cellStyle name="Note 4 2 2 2 2 2 2 4" xfId="3899"/>
    <cellStyle name="Note 4 2 2 2 2 2 2 4 2" xfId="7741"/>
    <cellStyle name="Note 4 2 2 2 2 2 2 4 2 2" xfId="15441"/>
    <cellStyle name="Note 4 2 2 2 2 2 2 4 2 2 2" xfId="36795"/>
    <cellStyle name="Note 4 2 2 2 2 2 2 4 2 3" xfId="23101"/>
    <cellStyle name="Note 4 2 2 2 2 2 2 4 2 3 2" xfId="44455"/>
    <cellStyle name="Note 4 2 2 2 2 2 2 4 3" xfId="11601"/>
    <cellStyle name="Note 4 2 2 2 2 2 2 4 3 2" xfId="32955"/>
    <cellStyle name="Note 4 2 2 2 2 2 2 4 4" xfId="19261"/>
    <cellStyle name="Note 4 2 2 2 2 2 2 4 4 2" xfId="40615"/>
    <cellStyle name="Note 4 2 2 2 2 2 2 4 5" xfId="27511"/>
    <cellStyle name="Note 4 2 2 2 2 2 2 5" xfId="4861"/>
    <cellStyle name="Note 4 2 2 2 2 2 2 5 2" xfId="12561"/>
    <cellStyle name="Note 4 2 2 2 2 2 2 5 2 2" xfId="33915"/>
    <cellStyle name="Note 4 2 2 2 2 2 2 5 3" xfId="20221"/>
    <cellStyle name="Note 4 2 2 2 2 2 2 5 3 2" xfId="41575"/>
    <cellStyle name="Note 4 2 2 2 2 2 2 6" xfId="8721"/>
    <cellStyle name="Note 4 2 2 2 2 2 2 6 2" xfId="30075"/>
    <cellStyle name="Note 4 2 2 2 2 2 2 7" xfId="16381"/>
    <cellStyle name="Note 4 2 2 2 2 2 2 7 2" xfId="37735"/>
    <cellStyle name="Note 4 2 2 2 2 2 2 8" xfId="24631"/>
    <cellStyle name="Note 4 2 2 2 2 2 3" xfId="1319"/>
    <cellStyle name="Note 4 2 2 2 2 2 3 2" xfId="2319"/>
    <cellStyle name="Note 4 2 2 2 2 2 3 2 2" xfId="6161"/>
    <cellStyle name="Note 4 2 2 2 2 2 3 2 2 2" xfId="13861"/>
    <cellStyle name="Note 4 2 2 2 2 2 3 2 2 2 2" xfId="35215"/>
    <cellStyle name="Note 4 2 2 2 2 2 3 2 2 3" xfId="21521"/>
    <cellStyle name="Note 4 2 2 2 2 2 3 2 2 3 2" xfId="42875"/>
    <cellStyle name="Note 4 2 2 2 2 2 3 2 3" xfId="10021"/>
    <cellStyle name="Note 4 2 2 2 2 2 3 2 3 2" xfId="31375"/>
    <cellStyle name="Note 4 2 2 2 2 2 3 2 4" xfId="17681"/>
    <cellStyle name="Note 4 2 2 2 2 2 3 2 4 2" xfId="39035"/>
    <cellStyle name="Note 4 2 2 2 2 2 3 2 5" xfId="25931"/>
    <cellStyle name="Note 4 2 2 2 2 2 3 3" xfId="3259"/>
    <cellStyle name="Note 4 2 2 2 2 2 3 3 2" xfId="7101"/>
    <cellStyle name="Note 4 2 2 2 2 2 3 3 2 2" xfId="14801"/>
    <cellStyle name="Note 4 2 2 2 2 2 3 3 2 2 2" xfId="36155"/>
    <cellStyle name="Note 4 2 2 2 2 2 3 3 2 3" xfId="22461"/>
    <cellStyle name="Note 4 2 2 2 2 2 3 3 2 3 2" xfId="43815"/>
    <cellStyle name="Note 4 2 2 2 2 2 3 3 3" xfId="10961"/>
    <cellStyle name="Note 4 2 2 2 2 2 3 3 3 2" xfId="32315"/>
    <cellStyle name="Note 4 2 2 2 2 2 3 3 4" xfId="18621"/>
    <cellStyle name="Note 4 2 2 2 2 2 3 3 4 2" xfId="39975"/>
    <cellStyle name="Note 4 2 2 2 2 2 3 3 5" xfId="26871"/>
    <cellStyle name="Note 4 2 2 2 2 2 3 4" xfId="4199"/>
    <cellStyle name="Note 4 2 2 2 2 2 3 4 2" xfId="8041"/>
    <cellStyle name="Note 4 2 2 2 2 2 3 4 2 2" xfId="15741"/>
    <cellStyle name="Note 4 2 2 2 2 2 3 4 2 2 2" xfId="37095"/>
    <cellStyle name="Note 4 2 2 2 2 2 3 4 2 3" xfId="23401"/>
    <cellStyle name="Note 4 2 2 2 2 2 3 4 2 3 2" xfId="44755"/>
    <cellStyle name="Note 4 2 2 2 2 2 3 4 3" xfId="11901"/>
    <cellStyle name="Note 4 2 2 2 2 2 3 4 3 2" xfId="33255"/>
    <cellStyle name="Note 4 2 2 2 2 2 3 4 4" xfId="19561"/>
    <cellStyle name="Note 4 2 2 2 2 2 3 4 4 2" xfId="40915"/>
    <cellStyle name="Note 4 2 2 2 2 2 3 4 5" xfId="27811"/>
    <cellStyle name="Note 4 2 2 2 2 2 3 5" xfId="5161"/>
    <cellStyle name="Note 4 2 2 2 2 2 3 5 2" xfId="12861"/>
    <cellStyle name="Note 4 2 2 2 2 2 3 5 2 2" xfId="34215"/>
    <cellStyle name="Note 4 2 2 2 2 2 3 5 3" xfId="20521"/>
    <cellStyle name="Note 4 2 2 2 2 2 3 5 3 2" xfId="41875"/>
    <cellStyle name="Note 4 2 2 2 2 2 3 6" xfId="9021"/>
    <cellStyle name="Note 4 2 2 2 2 2 3 6 2" xfId="30375"/>
    <cellStyle name="Note 4 2 2 2 2 2 3 7" xfId="16681"/>
    <cellStyle name="Note 4 2 2 2 2 2 3 7 2" xfId="38035"/>
    <cellStyle name="Note 4 2 2 2 2 2 3 8" xfId="24931"/>
    <cellStyle name="Note 4 2 2 2 2 2 4" xfId="1679"/>
    <cellStyle name="Note 4 2 2 2 2 2 4 2" xfId="5521"/>
    <cellStyle name="Note 4 2 2 2 2 2 4 2 2" xfId="13221"/>
    <cellStyle name="Note 4 2 2 2 2 2 4 2 2 2" xfId="34575"/>
    <cellStyle name="Note 4 2 2 2 2 2 4 2 3" xfId="20881"/>
    <cellStyle name="Note 4 2 2 2 2 2 4 2 3 2" xfId="42235"/>
    <cellStyle name="Note 4 2 2 2 2 2 4 3" xfId="9381"/>
    <cellStyle name="Note 4 2 2 2 2 2 4 3 2" xfId="30735"/>
    <cellStyle name="Note 4 2 2 2 2 2 4 4" xfId="17041"/>
    <cellStyle name="Note 4 2 2 2 2 2 4 4 2" xfId="38395"/>
    <cellStyle name="Note 4 2 2 2 2 2 4 5" xfId="25291"/>
    <cellStyle name="Note 4 2 2 2 2 2 5" xfId="2619"/>
    <cellStyle name="Note 4 2 2 2 2 2 5 2" xfId="6461"/>
    <cellStyle name="Note 4 2 2 2 2 2 5 2 2" xfId="14161"/>
    <cellStyle name="Note 4 2 2 2 2 2 5 2 2 2" xfId="35515"/>
    <cellStyle name="Note 4 2 2 2 2 2 5 2 3" xfId="21821"/>
    <cellStyle name="Note 4 2 2 2 2 2 5 2 3 2" xfId="43175"/>
    <cellStyle name="Note 4 2 2 2 2 2 5 3" xfId="10321"/>
    <cellStyle name="Note 4 2 2 2 2 2 5 3 2" xfId="31675"/>
    <cellStyle name="Note 4 2 2 2 2 2 5 4" xfId="17981"/>
    <cellStyle name="Note 4 2 2 2 2 2 5 4 2" xfId="39335"/>
    <cellStyle name="Note 4 2 2 2 2 2 5 5" xfId="26231"/>
    <cellStyle name="Note 4 2 2 2 2 2 6" xfId="3559"/>
    <cellStyle name="Note 4 2 2 2 2 2 6 2" xfId="7401"/>
    <cellStyle name="Note 4 2 2 2 2 2 6 2 2" xfId="15101"/>
    <cellStyle name="Note 4 2 2 2 2 2 6 2 2 2" xfId="36455"/>
    <cellStyle name="Note 4 2 2 2 2 2 6 2 3" xfId="22761"/>
    <cellStyle name="Note 4 2 2 2 2 2 6 2 3 2" xfId="44115"/>
    <cellStyle name="Note 4 2 2 2 2 2 6 3" xfId="11261"/>
    <cellStyle name="Note 4 2 2 2 2 2 6 3 2" xfId="32615"/>
    <cellStyle name="Note 4 2 2 2 2 2 6 4" xfId="18921"/>
    <cellStyle name="Note 4 2 2 2 2 2 6 4 2" xfId="40275"/>
    <cellStyle name="Note 4 2 2 2 2 2 6 5" xfId="27171"/>
    <cellStyle name="Note 4 2 2 2 2 2 7" xfId="4521"/>
    <cellStyle name="Note 4 2 2 2 2 2 7 2" xfId="12221"/>
    <cellStyle name="Note 4 2 2 2 2 2 7 2 2" xfId="33575"/>
    <cellStyle name="Note 4 2 2 2 2 2 7 3" xfId="19881"/>
    <cellStyle name="Note 4 2 2 2 2 2 7 3 2" xfId="41235"/>
    <cellStyle name="Note 4 2 2 2 2 2 8" xfId="8381"/>
    <cellStyle name="Note 4 2 2 2 2 2 8 2" xfId="29735"/>
    <cellStyle name="Note 4 2 2 2 2 2 9" xfId="16041"/>
    <cellStyle name="Note 4 2 2 2 2 2 9 2" xfId="37395"/>
    <cellStyle name="Note 4 2 2 2 2 3" xfId="859"/>
    <cellStyle name="Note 4 2 2 2 2 3 2" xfId="1859"/>
    <cellStyle name="Note 4 2 2 2 2 3 2 2" xfId="5701"/>
    <cellStyle name="Note 4 2 2 2 2 3 2 2 2" xfId="13401"/>
    <cellStyle name="Note 4 2 2 2 2 3 2 2 2 2" xfId="34755"/>
    <cellStyle name="Note 4 2 2 2 2 3 2 2 3" xfId="21061"/>
    <cellStyle name="Note 4 2 2 2 2 3 2 2 3 2" xfId="42415"/>
    <cellStyle name="Note 4 2 2 2 2 3 2 3" xfId="9561"/>
    <cellStyle name="Note 4 2 2 2 2 3 2 3 2" xfId="30915"/>
    <cellStyle name="Note 4 2 2 2 2 3 2 4" xfId="17221"/>
    <cellStyle name="Note 4 2 2 2 2 3 2 4 2" xfId="38575"/>
    <cellStyle name="Note 4 2 2 2 2 3 2 5" xfId="25471"/>
    <cellStyle name="Note 4 2 2 2 2 3 3" xfId="2799"/>
    <cellStyle name="Note 4 2 2 2 2 3 3 2" xfId="6641"/>
    <cellStyle name="Note 4 2 2 2 2 3 3 2 2" xfId="14341"/>
    <cellStyle name="Note 4 2 2 2 2 3 3 2 2 2" xfId="35695"/>
    <cellStyle name="Note 4 2 2 2 2 3 3 2 3" xfId="22001"/>
    <cellStyle name="Note 4 2 2 2 2 3 3 2 3 2" xfId="43355"/>
    <cellStyle name="Note 4 2 2 2 2 3 3 3" xfId="10501"/>
    <cellStyle name="Note 4 2 2 2 2 3 3 3 2" xfId="31855"/>
    <cellStyle name="Note 4 2 2 2 2 3 3 4" xfId="18161"/>
    <cellStyle name="Note 4 2 2 2 2 3 3 4 2" xfId="39515"/>
    <cellStyle name="Note 4 2 2 2 2 3 3 5" xfId="26411"/>
    <cellStyle name="Note 4 2 2 2 2 3 4" xfId="3739"/>
    <cellStyle name="Note 4 2 2 2 2 3 4 2" xfId="7581"/>
    <cellStyle name="Note 4 2 2 2 2 3 4 2 2" xfId="15281"/>
    <cellStyle name="Note 4 2 2 2 2 3 4 2 2 2" xfId="36635"/>
    <cellStyle name="Note 4 2 2 2 2 3 4 2 3" xfId="22941"/>
    <cellStyle name="Note 4 2 2 2 2 3 4 2 3 2" xfId="44295"/>
    <cellStyle name="Note 4 2 2 2 2 3 4 3" xfId="11441"/>
    <cellStyle name="Note 4 2 2 2 2 3 4 3 2" xfId="32795"/>
    <cellStyle name="Note 4 2 2 2 2 3 4 4" xfId="19101"/>
    <cellStyle name="Note 4 2 2 2 2 3 4 4 2" xfId="40455"/>
    <cellStyle name="Note 4 2 2 2 2 3 4 5" xfId="27351"/>
    <cellStyle name="Note 4 2 2 2 2 3 5" xfId="4701"/>
    <cellStyle name="Note 4 2 2 2 2 3 5 2" xfId="12401"/>
    <cellStyle name="Note 4 2 2 2 2 3 5 2 2" xfId="33755"/>
    <cellStyle name="Note 4 2 2 2 2 3 5 3" xfId="20061"/>
    <cellStyle name="Note 4 2 2 2 2 3 5 3 2" xfId="41415"/>
    <cellStyle name="Note 4 2 2 2 2 3 6" xfId="8561"/>
    <cellStyle name="Note 4 2 2 2 2 3 6 2" xfId="29915"/>
    <cellStyle name="Note 4 2 2 2 2 3 7" xfId="16221"/>
    <cellStyle name="Note 4 2 2 2 2 3 7 2" xfId="37575"/>
    <cellStyle name="Note 4 2 2 2 2 3 8" xfId="24471"/>
    <cellStyle name="Note 4 2 2 2 2 4" xfId="1159"/>
    <cellStyle name="Note 4 2 2 2 2 4 2" xfId="2159"/>
    <cellStyle name="Note 4 2 2 2 2 4 2 2" xfId="6001"/>
    <cellStyle name="Note 4 2 2 2 2 4 2 2 2" xfId="13701"/>
    <cellStyle name="Note 4 2 2 2 2 4 2 2 2 2" xfId="35055"/>
    <cellStyle name="Note 4 2 2 2 2 4 2 2 3" xfId="21361"/>
    <cellStyle name="Note 4 2 2 2 2 4 2 2 3 2" xfId="42715"/>
    <cellStyle name="Note 4 2 2 2 2 4 2 3" xfId="9861"/>
    <cellStyle name="Note 4 2 2 2 2 4 2 3 2" xfId="31215"/>
    <cellStyle name="Note 4 2 2 2 2 4 2 4" xfId="17521"/>
    <cellStyle name="Note 4 2 2 2 2 4 2 4 2" xfId="38875"/>
    <cellStyle name="Note 4 2 2 2 2 4 2 5" xfId="25771"/>
    <cellStyle name="Note 4 2 2 2 2 4 3" xfId="3099"/>
    <cellStyle name="Note 4 2 2 2 2 4 3 2" xfId="6941"/>
    <cellStyle name="Note 4 2 2 2 2 4 3 2 2" xfId="14641"/>
    <cellStyle name="Note 4 2 2 2 2 4 3 2 2 2" xfId="35995"/>
    <cellStyle name="Note 4 2 2 2 2 4 3 2 3" xfId="22301"/>
    <cellStyle name="Note 4 2 2 2 2 4 3 2 3 2" xfId="43655"/>
    <cellStyle name="Note 4 2 2 2 2 4 3 3" xfId="10801"/>
    <cellStyle name="Note 4 2 2 2 2 4 3 3 2" xfId="32155"/>
    <cellStyle name="Note 4 2 2 2 2 4 3 4" xfId="18461"/>
    <cellStyle name="Note 4 2 2 2 2 4 3 4 2" xfId="39815"/>
    <cellStyle name="Note 4 2 2 2 2 4 3 5" xfId="26711"/>
    <cellStyle name="Note 4 2 2 2 2 4 4" xfId="4039"/>
    <cellStyle name="Note 4 2 2 2 2 4 4 2" xfId="7881"/>
    <cellStyle name="Note 4 2 2 2 2 4 4 2 2" xfId="15581"/>
    <cellStyle name="Note 4 2 2 2 2 4 4 2 2 2" xfId="36935"/>
    <cellStyle name="Note 4 2 2 2 2 4 4 2 3" xfId="23241"/>
    <cellStyle name="Note 4 2 2 2 2 4 4 2 3 2" xfId="44595"/>
    <cellStyle name="Note 4 2 2 2 2 4 4 3" xfId="11741"/>
    <cellStyle name="Note 4 2 2 2 2 4 4 3 2" xfId="33095"/>
    <cellStyle name="Note 4 2 2 2 2 4 4 4" xfId="19401"/>
    <cellStyle name="Note 4 2 2 2 2 4 4 4 2" xfId="40755"/>
    <cellStyle name="Note 4 2 2 2 2 4 4 5" xfId="27651"/>
    <cellStyle name="Note 4 2 2 2 2 4 5" xfId="5001"/>
    <cellStyle name="Note 4 2 2 2 2 4 5 2" xfId="12701"/>
    <cellStyle name="Note 4 2 2 2 2 4 5 2 2" xfId="34055"/>
    <cellStyle name="Note 4 2 2 2 2 4 5 3" xfId="20361"/>
    <cellStyle name="Note 4 2 2 2 2 4 5 3 2" xfId="41715"/>
    <cellStyle name="Note 4 2 2 2 2 4 6" xfId="8861"/>
    <cellStyle name="Note 4 2 2 2 2 4 6 2" xfId="30215"/>
    <cellStyle name="Note 4 2 2 2 2 4 7" xfId="16521"/>
    <cellStyle name="Note 4 2 2 2 2 4 7 2" xfId="37875"/>
    <cellStyle name="Note 4 2 2 2 2 4 8" xfId="24771"/>
    <cellStyle name="Note 4 2 2 2 2 5" xfId="1519"/>
    <cellStyle name="Note 4 2 2 2 2 5 2" xfId="5361"/>
    <cellStyle name="Note 4 2 2 2 2 5 2 2" xfId="13061"/>
    <cellStyle name="Note 4 2 2 2 2 5 2 2 2" xfId="34415"/>
    <cellStyle name="Note 4 2 2 2 2 5 2 3" xfId="20721"/>
    <cellStyle name="Note 4 2 2 2 2 5 2 3 2" xfId="42075"/>
    <cellStyle name="Note 4 2 2 2 2 5 3" xfId="9221"/>
    <cellStyle name="Note 4 2 2 2 2 5 3 2" xfId="30575"/>
    <cellStyle name="Note 4 2 2 2 2 5 4" xfId="16881"/>
    <cellStyle name="Note 4 2 2 2 2 5 4 2" xfId="38235"/>
    <cellStyle name="Note 4 2 2 2 2 5 5" xfId="25131"/>
    <cellStyle name="Note 4 2 2 2 2 6" xfId="2459"/>
    <cellStyle name="Note 4 2 2 2 2 6 2" xfId="6301"/>
    <cellStyle name="Note 4 2 2 2 2 6 2 2" xfId="14001"/>
    <cellStyle name="Note 4 2 2 2 2 6 2 2 2" xfId="35355"/>
    <cellStyle name="Note 4 2 2 2 2 6 2 3" xfId="21661"/>
    <cellStyle name="Note 4 2 2 2 2 6 2 3 2" xfId="43015"/>
    <cellStyle name="Note 4 2 2 2 2 6 3" xfId="10161"/>
    <cellStyle name="Note 4 2 2 2 2 6 3 2" xfId="31515"/>
    <cellStyle name="Note 4 2 2 2 2 6 4" xfId="17821"/>
    <cellStyle name="Note 4 2 2 2 2 6 4 2" xfId="39175"/>
    <cellStyle name="Note 4 2 2 2 2 6 5" xfId="26071"/>
    <cellStyle name="Note 4 2 2 2 2 7" xfId="3399"/>
    <cellStyle name="Note 4 2 2 2 2 7 2" xfId="7241"/>
    <cellStyle name="Note 4 2 2 2 2 7 2 2" xfId="14941"/>
    <cellStyle name="Note 4 2 2 2 2 7 2 2 2" xfId="36295"/>
    <cellStyle name="Note 4 2 2 2 2 7 2 3" xfId="22601"/>
    <cellStyle name="Note 4 2 2 2 2 7 2 3 2" xfId="43955"/>
    <cellStyle name="Note 4 2 2 2 2 7 3" xfId="11101"/>
    <cellStyle name="Note 4 2 2 2 2 7 3 2" xfId="32455"/>
    <cellStyle name="Note 4 2 2 2 2 7 4" xfId="18761"/>
    <cellStyle name="Note 4 2 2 2 2 7 4 2" xfId="40115"/>
    <cellStyle name="Note 4 2 2 2 2 7 5" xfId="27011"/>
    <cellStyle name="Note 4 2 2 2 2 8" xfId="4361"/>
    <cellStyle name="Note 4 2 2 2 2 8 2" xfId="12061"/>
    <cellStyle name="Note 4 2 2 2 2 8 2 2" xfId="33415"/>
    <cellStyle name="Note 4 2 2 2 2 8 3" xfId="19721"/>
    <cellStyle name="Note 4 2 2 2 2 8 3 2" xfId="41075"/>
    <cellStyle name="Note 4 2 2 2 2 9" xfId="8221"/>
    <cellStyle name="Note 4 2 2 2 2 9 2" xfId="29575"/>
    <cellStyle name="Note 4 2 2 2 3" xfId="595"/>
    <cellStyle name="Note 4 2 2 2 3 10" xfId="24211"/>
    <cellStyle name="Note 4 2 2 2 3 2" xfId="939"/>
    <cellStyle name="Note 4 2 2 2 3 2 2" xfId="1939"/>
    <cellStyle name="Note 4 2 2 2 3 2 2 2" xfId="5781"/>
    <cellStyle name="Note 4 2 2 2 3 2 2 2 2" xfId="13481"/>
    <cellStyle name="Note 4 2 2 2 3 2 2 2 2 2" xfId="34835"/>
    <cellStyle name="Note 4 2 2 2 3 2 2 2 3" xfId="21141"/>
    <cellStyle name="Note 4 2 2 2 3 2 2 2 3 2" xfId="42495"/>
    <cellStyle name="Note 4 2 2 2 3 2 2 3" xfId="9641"/>
    <cellStyle name="Note 4 2 2 2 3 2 2 3 2" xfId="30995"/>
    <cellStyle name="Note 4 2 2 2 3 2 2 4" xfId="17301"/>
    <cellStyle name="Note 4 2 2 2 3 2 2 4 2" xfId="38655"/>
    <cellStyle name="Note 4 2 2 2 3 2 2 5" xfId="25551"/>
    <cellStyle name="Note 4 2 2 2 3 2 3" xfId="2879"/>
    <cellStyle name="Note 4 2 2 2 3 2 3 2" xfId="6721"/>
    <cellStyle name="Note 4 2 2 2 3 2 3 2 2" xfId="14421"/>
    <cellStyle name="Note 4 2 2 2 3 2 3 2 2 2" xfId="35775"/>
    <cellStyle name="Note 4 2 2 2 3 2 3 2 3" xfId="22081"/>
    <cellStyle name="Note 4 2 2 2 3 2 3 2 3 2" xfId="43435"/>
    <cellStyle name="Note 4 2 2 2 3 2 3 3" xfId="10581"/>
    <cellStyle name="Note 4 2 2 2 3 2 3 3 2" xfId="31935"/>
    <cellStyle name="Note 4 2 2 2 3 2 3 4" xfId="18241"/>
    <cellStyle name="Note 4 2 2 2 3 2 3 4 2" xfId="39595"/>
    <cellStyle name="Note 4 2 2 2 3 2 3 5" xfId="26491"/>
    <cellStyle name="Note 4 2 2 2 3 2 4" xfId="3819"/>
    <cellStyle name="Note 4 2 2 2 3 2 4 2" xfId="7661"/>
    <cellStyle name="Note 4 2 2 2 3 2 4 2 2" xfId="15361"/>
    <cellStyle name="Note 4 2 2 2 3 2 4 2 2 2" xfId="36715"/>
    <cellStyle name="Note 4 2 2 2 3 2 4 2 3" xfId="23021"/>
    <cellStyle name="Note 4 2 2 2 3 2 4 2 3 2" xfId="44375"/>
    <cellStyle name="Note 4 2 2 2 3 2 4 3" xfId="11521"/>
    <cellStyle name="Note 4 2 2 2 3 2 4 3 2" xfId="32875"/>
    <cellStyle name="Note 4 2 2 2 3 2 4 4" xfId="19181"/>
    <cellStyle name="Note 4 2 2 2 3 2 4 4 2" xfId="40535"/>
    <cellStyle name="Note 4 2 2 2 3 2 4 5" xfId="27431"/>
    <cellStyle name="Note 4 2 2 2 3 2 5" xfId="4781"/>
    <cellStyle name="Note 4 2 2 2 3 2 5 2" xfId="12481"/>
    <cellStyle name="Note 4 2 2 2 3 2 5 2 2" xfId="33835"/>
    <cellStyle name="Note 4 2 2 2 3 2 5 3" xfId="20141"/>
    <cellStyle name="Note 4 2 2 2 3 2 5 3 2" xfId="41495"/>
    <cellStyle name="Note 4 2 2 2 3 2 6" xfId="8641"/>
    <cellStyle name="Note 4 2 2 2 3 2 6 2" xfId="29995"/>
    <cellStyle name="Note 4 2 2 2 3 2 7" xfId="16301"/>
    <cellStyle name="Note 4 2 2 2 3 2 7 2" xfId="37655"/>
    <cellStyle name="Note 4 2 2 2 3 2 8" xfId="24551"/>
    <cellStyle name="Note 4 2 2 2 3 3" xfId="1239"/>
    <cellStyle name="Note 4 2 2 2 3 3 2" xfId="2239"/>
    <cellStyle name="Note 4 2 2 2 3 3 2 2" xfId="6081"/>
    <cellStyle name="Note 4 2 2 2 3 3 2 2 2" xfId="13781"/>
    <cellStyle name="Note 4 2 2 2 3 3 2 2 2 2" xfId="35135"/>
    <cellStyle name="Note 4 2 2 2 3 3 2 2 3" xfId="21441"/>
    <cellStyle name="Note 4 2 2 2 3 3 2 2 3 2" xfId="42795"/>
    <cellStyle name="Note 4 2 2 2 3 3 2 3" xfId="9941"/>
    <cellStyle name="Note 4 2 2 2 3 3 2 3 2" xfId="31295"/>
    <cellStyle name="Note 4 2 2 2 3 3 2 4" xfId="17601"/>
    <cellStyle name="Note 4 2 2 2 3 3 2 4 2" xfId="38955"/>
    <cellStyle name="Note 4 2 2 2 3 3 2 5" xfId="25851"/>
    <cellStyle name="Note 4 2 2 2 3 3 3" xfId="3179"/>
    <cellStyle name="Note 4 2 2 2 3 3 3 2" xfId="7021"/>
    <cellStyle name="Note 4 2 2 2 3 3 3 2 2" xfId="14721"/>
    <cellStyle name="Note 4 2 2 2 3 3 3 2 2 2" xfId="36075"/>
    <cellStyle name="Note 4 2 2 2 3 3 3 2 3" xfId="22381"/>
    <cellStyle name="Note 4 2 2 2 3 3 3 2 3 2" xfId="43735"/>
    <cellStyle name="Note 4 2 2 2 3 3 3 3" xfId="10881"/>
    <cellStyle name="Note 4 2 2 2 3 3 3 3 2" xfId="32235"/>
    <cellStyle name="Note 4 2 2 2 3 3 3 4" xfId="18541"/>
    <cellStyle name="Note 4 2 2 2 3 3 3 4 2" xfId="39895"/>
    <cellStyle name="Note 4 2 2 2 3 3 3 5" xfId="26791"/>
    <cellStyle name="Note 4 2 2 2 3 3 4" xfId="4119"/>
    <cellStyle name="Note 4 2 2 2 3 3 4 2" xfId="7961"/>
    <cellStyle name="Note 4 2 2 2 3 3 4 2 2" xfId="15661"/>
    <cellStyle name="Note 4 2 2 2 3 3 4 2 2 2" xfId="37015"/>
    <cellStyle name="Note 4 2 2 2 3 3 4 2 3" xfId="23321"/>
    <cellStyle name="Note 4 2 2 2 3 3 4 2 3 2" xfId="44675"/>
    <cellStyle name="Note 4 2 2 2 3 3 4 3" xfId="11821"/>
    <cellStyle name="Note 4 2 2 2 3 3 4 3 2" xfId="33175"/>
    <cellStyle name="Note 4 2 2 2 3 3 4 4" xfId="19481"/>
    <cellStyle name="Note 4 2 2 2 3 3 4 4 2" xfId="40835"/>
    <cellStyle name="Note 4 2 2 2 3 3 4 5" xfId="27731"/>
    <cellStyle name="Note 4 2 2 2 3 3 5" xfId="5081"/>
    <cellStyle name="Note 4 2 2 2 3 3 5 2" xfId="12781"/>
    <cellStyle name="Note 4 2 2 2 3 3 5 2 2" xfId="34135"/>
    <cellStyle name="Note 4 2 2 2 3 3 5 3" xfId="20441"/>
    <cellStyle name="Note 4 2 2 2 3 3 5 3 2" xfId="41795"/>
    <cellStyle name="Note 4 2 2 2 3 3 6" xfId="8941"/>
    <cellStyle name="Note 4 2 2 2 3 3 6 2" xfId="30295"/>
    <cellStyle name="Note 4 2 2 2 3 3 7" xfId="16601"/>
    <cellStyle name="Note 4 2 2 2 3 3 7 2" xfId="37955"/>
    <cellStyle name="Note 4 2 2 2 3 3 8" xfId="24851"/>
    <cellStyle name="Note 4 2 2 2 3 4" xfId="1599"/>
    <cellStyle name="Note 4 2 2 2 3 4 2" xfId="5441"/>
    <cellStyle name="Note 4 2 2 2 3 4 2 2" xfId="13141"/>
    <cellStyle name="Note 4 2 2 2 3 4 2 2 2" xfId="34495"/>
    <cellStyle name="Note 4 2 2 2 3 4 2 3" xfId="20801"/>
    <cellStyle name="Note 4 2 2 2 3 4 2 3 2" xfId="42155"/>
    <cellStyle name="Note 4 2 2 2 3 4 3" xfId="9301"/>
    <cellStyle name="Note 4 2 2 2 3 4 3 2" xfId="30655"/>
    <cellStyle name="Note 4 2 2 2 3 4 4" xfId="16961"/>
    <cellStyle name="Note 4 2 2 2 3 4 4 2" xfId="38315"/>
    <cellStyle name="Note 4 2 2 2 3 4 5" xfId="25211"/>
    <cellStyle name="Note 4 2 2 2 3 5" xfId="2539"/>
    <cellStyle name="Note 4 2 2 2 3 5 2" xfId="6381"/>
    <cellStyle name="Note 4 2 2 2 3 5 2 2" xfId="14081"/>
    <cellStyle name="Note 4 2 2 2 3 5 2 2 2" xfId="35435"/>
    <cellStyle name="Note 4 2 2 2 3 5 2 3" xfId="21741"/>
    <cellStyle name="Note 4 2 2 2 3 5 2 3 2" xfId="43095"/>
    <cellStyle name="Note 4 2 2 2 3 5 3" xfId="10241"/>
    <cellStyle name="Note 4 2 2 2 3 5 3 2" xfId="31595"/>
    <cellStyle name="Note 4 2 2 2 3 5 4" xfId="17901"/>
    <cellStyle name="Note 4 2 2 2 3 5 4 2" xfId="39255"/>
    <cellStyle name="Note 4 2 2 2 3 5 5" xfId="26151"/>
    <cellStyle name="Note 4 2 2 2 3 6" xfId="3479"/>
    <cellStyle name="Note 4 2 2 2 3 6 2" xfId="7321"/>
    <cellStyle name="Note 4 2 2 2 3 6 2 2" xfId="15021"/>
    <cellStyle name="Note 4 2 2 2 3 6 2 2 2" xfId="36375"/>
    <cellStyle name="Note 4 2 2 2 3 6 2 3" xfId="22681"/>
    <cellStyle name="Note 4 2 2 2 3 6 2 3 2" xfId="44035"/>
    <cellStyle name="Note 4 2 2 2 3 6 3" xfId="11181"/>
    <cellStyle name="Note 4 2 2 2 3 6 3 2" xfId="32535"/>
    <cellStyle name="Note 4 2 2 2 3 6 4" xfId="18841"/>
    <cellStyle name="Note 4 2 2 2 3 6 4 2" xfId="40195"/>
    <cellStyle name="Note 4 2 2 2 3 6 5" xfId="27091"/>
    <cellStyle name="Note 4 2 2 2 3 7" xfId="4441"/>
    <cellStyle name="Note 4 2 2 2 3 7 2" xfId="12141"/>
    <cellStyle name="Note 4 2 2 2 3 7 2 2" xfId="33495"/>
    <cellStyle name="Note 4 2 2 2 3 7 3" xfId="19801"/>
    <cellStyle name="Note 4 2 2 2 3 7 3 2" xfId="41155"/>
    <cellStyle name="Note 4 2 2 2 3 8" xfId="8301"/>
    <cellStyle name="Note 4 2 2 2 3 8 2" xfId="29655"/>
    <cellStyle name="Note 4 2 2 2 3 9" xfId="15961"/>
    <cellStyle name="Note 4 2 2 2 3 9 2" xfId="37315"/>
    <cellStyle name="Note 4 2 2 2 4" xfId="779"/>
    <cellStyle name="Note 4 2 2 2 4 2" xfId="1779"/>
    <cellStyle name="Note 4 2 2 2 4 2 2" xfId="5621"/>
    <cellStyle name="Note 4 2 2 2 4 2 2 2" xfId="13321"/>
    <cellStyle name="Note 4 2 2 2 4 2 2 2 2" xfId="34675"/>
    <cellStyle name="Note 4 2 2 2 4 2 2 3" xfId="20981"/>
    <cellStyle name="Note 4 2 2 2 4 2 2 3 2" xfId="42335"/>
    <cellStyle name="Note 4 2 2 2 4 2 3" xfId="9481"/>
    <cellStyle name="Note 4 2 2 2 4 2 3 2" xfId="30835"/>
    <cellStyle name="Note 4 2 2 2 4 2 4" xfId="17141"/>
    <cellStyle name="Note 4 2 2 2 4 2 4 2" xfId="38495"/>
    <cellStyle name="Note 4 2 2 2 4 2 5" xfId="25391"/>
    <cellStyle name="Note 4 2 2 2 4 3" xfId="2719"/>
    <cellStyle name="Note 4 2 2 2 4 3 2" xfId="6561"/>
    <cellStyle name="Note 4 2 2 2 4 3 2 2" xfId="14261"/>
    <cellStyle name="Note 4 2 2 2 4 3 2 2 2" xfId="35615"/>
    <cellStyle name="Note 4 2 2 2 4 3 2 3" xfId="21921"/>
    <cellStyle name="Note 4 2 2 2 4 3 2 3 2" xfId="43275"/>
    <cellStyle name="Note 4 2 2 2 4 3 3" xfId="10421"/>
    <cellStyle name="Note 4 2 2 2 4 3 3 2" xfId="31775"/>
    <cellStyle name="Note 4 2 2 2 4 3 4" xfId="18081"/>
    <cellStyle name="Note 4 2 2 2 4 3 4 2" xfId="39435"/>
    <cellStyle name="Note 4 2 2 2 4 3 5" xfId="26331"/>
    <cellStyle name="Note 4 2 2 2 4 4" xfId="3659"/>
    <cellStyle name="Note 4 2 2 2 4 4 2" xfId="7501"/>
    <cellStyle name="Note 4 2 2 2 4 4 2 2" xfId="15201"/>
    <cellStyle name="Note 4 2 2 2 4 4 2 2 2" xfId="36555"/>
    <cellStyle name="Note 4 2 2 2 4 4 2 3" xfId="22861"/>
    <cellStyle name="Note 4 2 2 2 4 4 2 3 2" xfId="44215"/>
    <cellStyle name="Note 4 2 2 2 4 4 3" xfId="11361"/>
    <cellStyle name="Note 4 2 2 2 4 4 3 2" xfId="32715"/>
    <cellStyle name="Note 4 2 2 2 4 4 4" xfId="19021"/>
    <cellStyle name="Note 4 2 2 2 4 4 4 2" xfId="40375"/>
    <cellStyle name="Note 4 2 2 2 4 4 5" xfId="27271"/>
    <cellStyle name="Note 4 2 2 2 4 5" xfId="4621"/>
    <cellStyle name="Note 4 2 2 2 4 5 2" xfId="12321"/>
    <cellStyle name="Note 4 2 2 2 4 5 2 2" xfId="33675"/>
    <cellStyle name="Note 4 2 2 2 4 5 3" xfId="19981"/>
    <cellStyle name="Note 4 2 2 2 4 5 3 2" xfId="41335"/>
    <cellStyle name="Note 4 2 2 2 4 6" xfId="8481"/>
    <cellStyle name="Note 4 2 2 2 4 6 2" xfId="29835"/>
    <cellStyle name="Note 4 2 2 2 4 7" xfId="16141"/>
    <cellStyle name="Note 4 2 2 2 4 7 2" xfId="37495"/>
    <cellStyle name="Note 4 2 2 2 4 8" xfId="24391"/>
    <cellStyle name="Note 4 2 2 2 5" xfId="1079"/>
    <cellStyle name="Note 4 2 2 2 5 2" xfId="2079"/>
    <cellStyle name="Note 4 2 2 2 5 2 2" xfId="5921"/>
    <cellStyle name="Note 4 2 2 2 5 2 2 2" xfId="13621"/>
    <cellStyle name="Note 4 2 2 2 5 2 2 2 2" xfId="34975"/>
    <cellStyle name="Note 4 2 2 2 5 2 2 3" xfId="21281"/>
    <cellStyle name="Note 4 2 2 2 5 2 2 3 2" xfId="42635"/>
    <cellStyle name="Note 4 2 2 2 5 2 3" xfId="9781"/>
    <cellStyle name="Note 4 2 2 2 5 2 3 2" xfId="31135"/>
    <cellStyle name="Note 4 2 2 2 5 2 4" xfId="17441"/>
    <cellStyle name="Note 4 2 2 2 5 2 4 2" xfId="38795"/>
    <cellStyle name="Note 4 2 2 2 5 2 5" xfId="25691"/>
    <cellStyle name="Note 4 2 2 2 5 3" xfId="3019"/>
    <cellStyle name="Note 4 2 2 2 5 3 2" xfId="6861"/>
    <cellStyle name="Note 4 2 2 2 5 3 2 2" xfId="14561"/>
    <cellStyle name="Note 4 2 2 2 5 3 2 2 2" xfId="35915"/>
    <cellStyle name="Note 4 2 2 2 5 3 2 3" xfId="22221"/>
    <cellStyle name="Note 4 2 2 2 5 3 2 3 2" xfId="43575"/>
    <cellStyle name="Note 4 2 2 2 5 3 3" xfId="10721"/>
    <cellStyle name="Note 4 2 2 2 5 3 3 2" xfId="32075"/>
    <cellStyle name="Note 4 2 2 2 5 3 4" xfId="18381"/>
    <cellStyle name="Note 4 2 2 2 5 3 4 2" xfId="39735"/>
    <cellStyle name="Note 4 2 2 2 5 3 5" xfId="26631"/>
    <cellStyle name="Note 4 2 2 2 5 4" xfId="3959"/>
    <cellStyle name="Note 4 2 2 2 5 4 2" xfId="7801"/>
    <cellStyle name="Note 4 2 2 2 5 4 2 2" xfId="15501"/>
    <cellStyle name="Note 4 2 2 2 5 4 2 2 2" xfId="36855"/>
    <cellStyle name="Note 4 2 2 2 5 4 2 3" xfId="23161"/>
    <cellStyle name="Note 4 2 2 2 5 4 2 3 2" xfId="44515"/>
    <cellStyle name="Note 4 2 2 2 5 4 3" xfId="11661"/>
    <cellStyle name="Note 4 2 2 2 5 4 3 2" xfId="33015"/>
    <cellStyle name="Note 4 2 2 2 5 4 4" xfId="19321"/>
    <cellStyle name="Note 4 2 2 2 5 4 4 2" xfId="40675"/>
    <cellStyle name="Note 4 2 2 2 5 4 5" xfId="27571"/>
    <cellStyle name="Note 4 2 2 2 5 5" xfId="4921"/>
    <cellStyle name="Note 4 2 2 2 5 5 2" xfId="12621"/>
    <cellStyle name="Note 4 2 2 2 5 5 2 2" xfId="33975"/>
    <cellStyle name="Note 4 2 2 2 5 5 3" xfId="20281"/>
    <cellStyle name="Note 4 2 2 2 5 5 3 2" xfId="41635"/>
    <cellStyle name="Note 4 2 2 2 5 6" xfId="8781"/>
    <cellStyle name="Note 4 2 2 2 5 6 2" xfId="30135"/>
    <cellStyle name="Note 4 2 2 2 5 7" xfId="16441"/>
    <cellStyle name="Note 4 2 2 2 5 7 2" xfId="37795"/>
    <cellStyle name="Note 4 2 2 2 5 8" xfId="24691"/>
    <cellStyle name="Note 4 2 2 2 6" xfId="1439"/>
    <cellStyle name="Note 4 2 2 2 6 2" xfId="5281"/>
    <cellStyle name="Note 4 2 2 2 6 2 2" xfId="12981"/>
    <cellStyle name="Note 4 2 2 2 6 2 2 2" xfId="34335"/>
    <cellStyle name="Note 4 2 2 2 6 2 3" xfId="20641"/>
    <cellStyle name="Note 4 2 2 2 6 2 3 2" xfId="41995"/>
    <cellStyle name="Note 4 2 2 2 6 3" xfId="9141"/>
    <cellStyle name="Note 4 2 2 2 6 3 2" xfId="30495"/>
    <cellStyle name="Note 4 2 2 2 6 4" xfId="16801"/>
    <cellStyle name="Note 4 2 2 2 6 4 2" xfId="38155"/>
    <cellStyle name="Note 4 2 2 2 6 5" xfId="25051"/>
    <cellStyle name="Note 4 2 2 2 7" xfId="2379"/>
    <cellStyle name="Note 4 2 2 2 7 2" xfId="6221"/>
    <cellStyle name="Note 4 2 2 2 7 2 2" xfId="13921"/>
    <cellStyle name="Note 4 2 2 2 7 2 2 2" xfId="35275"/>
    <cellStyle name="Note 4 2 2 2 7 2 3" xfId="21581"/>
    <cellStyle name="Note 4 2 2 2 7 2 3 2" xfId="42935"/>
    <cellStyle name="Note 4 2 2 2 7 3" xfId="10081"/>
    <cellStyle name="Note 4 2 2 2 7 3 2" xfId="31435"/>
    <cellStyle name="Note 4 2 2 2 7 4" xfId="17741"/>
    <cellStyle name="Note 4 2 2 2 7 4 2" xfId="39095"/>
    <cellStyle name="Note 4 2 2 2 7 5" xfId="25991"/>
    <cellStyle name="Note 4 2 2 2 8" xfId="3319"/>
    <cellStyle name="Note 4 2 2 2 8 2" xfId="7161"/>
    <cellStyle name="Note 4 2 2 2 8 2 2" xfId="14861"/>
    <cellStyle name="Note 4 2 2 2 8 2 2 2" xfId="36215"/>
    <cellStyle name="Note 4 2 2 2 8 2 3" xfId="22521"/>
    <cellStyle name="Note 4 2 2 2 8 2 3 2" xfId="43875"/>
    <cellStyle name="Note 4 2 2 2 8 3" xfId="11021"/>
    <cellStyle name="Note 4 2 2 2 8 3 2" xfId="32375"/>
    <cellStyle name="Note 4 2 2 2 8 4" xfId="18681"/>
    <cellStyle name="Note 4 2 2 2 8 4 2" xfId="40035"/>
    <cellStyle name="Note 4 2 2 2 8 5" xfId="26931"/>
    <cellStyle name="Note 4 2 2 2 9" xfId="4281"/>
    <cellStyle name="Note 4 2 2 2 9 2" xfId="11981"/>
    <cellStyle name="Note 4 2 2 2 9 2 2" xfId="33335"/>
    <cellStyle name="Note 4 2 2 2 9 3" xfId="19641"/>
    <cellStyle name="Note 4 2 2 2 9 3 2" xfId="40995"/>
    <cellStyle name="Note 4 2 2 2 9 4" xfId="27891"/>
    <cellStyle name="Note 4 2 2 3" xfId="469"/>
    <cellStyle name="Note 4 2 2 3 10" xfId="15841"/>
    <cellStyle name="Note 4 2 2 3 10 2" xfId="37195"/>
    <cellStyle name="Note 4 2 2 3 11" xfId="24091"/>
    <cellStyle name="Note 4 2 2 3 2" xfId="637"/>
    <cellStyle name="Note 4 2 2 3 2 10" xfId="24251"/>
    <cellStyle name="Note 4 2 2 3 2 2" xfId="979"/>
    <cellStyle name="Note 4 2 2 3 2 2 2" xfId="1979"/>
    <cellStyle name="Note 4 2 2 3 2 2 2 2" xfId="5821"/>
    <cellStyle name="Note 4 2 2 3 2 2 2 2 2" xfId="13521"/>
    <cellStyle name="Note 4 2 2 3 2 2 2 2 2 2" xfId="34875"/>
    <cellStyle name="Note 4 2 2 3 2 2 2 2 3" xfId="21181"/>
    <cellStyle name="Note 4 2 2 3 2 2 2 2 3 2" xfId="42535"/>
    <cellStyle name="Note 4 2 2 3 2 2 2 3" xfId="9681"/>
    <cellStyle name="Note 4 2 2 3 2 2 2 3 2" xfId="31035"/>
    <cellStyle name="Note 4 2 2 3 2 2 2 4" xfId="17341"/>
    <cellStyle name="Note 4 2 2 3 2 2 2 4 2" xfId="38695"/>
    <cellStyle name="Note 4 2 2 3 2 2 2 5" xfId="25591"/>
    <cellStyle name="Note 4 2 2 3 2 2 3" xfId="2919"/>
    <cellStyle name="Note 4 2 2 3 2 2 3 2" xfId="6761"/>
    <cellStyle name="Note 4 2 2 3 2 2 3 2 2" xfId="14461"/>
    <cellStyle name="Note 4 2 2 3 2 2 3 2 2 2" xfId="35815"/>
    <cellStyle name="Note 4 2 2 3 2 2 3 2 3" xfId="22121"/>
    <cellStyle name="Note 4 2 2 3 2 2 3 2 3 2" xfId="43475"/>
    <cellStyle name="Note 4 2 2 3 2 2 3 3" xfId="10621"/>
    <cellStyle name="Note 4 2 2 3 2 2 3 3 2" xfId="31975"/>
    <cellStyle name="Note 4 2 2 3 2 2 3 4" xfId="18281"/>
    <cellStyle name="Note 4 2 2 3 2 2 3 4 2" xfId="39635"/>
    <cellStyle name="Note 4 2 2 3 2 2 3 5" xfId="26531"/>
    <cellStyle name="Note 4 2 2 3 2 2 4" xfId="3859"/>
    <cellStyle name="Note 4 2 2 3 2 2 4 2" xfId="7701"/>
    <cellStyle name="Note 4 2 2 3 2 2 4 2 2" xfId="15401"/>
    <cellStyle name="Note 4 2 2 3 2 2 4 2 2 2" xfId="36755"/>
    <cellStyle name="Note 4 2 2 3 2 2 4 2 3" xfId="23061"/>
    <cellStyle name="Note 4 2 2 3 2 2 4 2 3 2" xfId="44415"/>
    <cellStyle name="Note 4 2 2 3 2 2 4 3" xfId="11561"/>
    <cellStyle name="Note 4 2 2 3 2 2 4 3 2" xfId="32915"/>
    <cellStyle name="Note 4 2 2 3 2 2 4 4" xfId="19221"/>
    <cellStyle name="Note 4 2 2 3 2 2 4 4 2" xfId="40575"/>
    <cellStyle name="Note 4 2 2 3 2 2 4 5" xfId="27471"/>
    <cellStyle name="Note 4 2 2 3 2 2 5" xfId="4821"/>
    <cellStyle name="Note 4 2 2 3 2 2 5 2" xfId="12521"/>
    <cellStyle name="Note 4 2 2 3 2 2 5 2 2" xfId="33875"/>
    <cellStyle name="Note 4 2 2 3 2 2 5 3" xfId="20181"/>
    <cellStyle name="Note 4 2 2 3 2 2 5 3 2" xfId="41535"/>
    <cellStyle name="Note 4 2 2 3 2 2 6" xfId="8681"/>
    <cellStyle name="Note 4 2 2 3 2 2 6 2" xfId="30035"/>
    <cellStyle name="Note 4 2 2 3 2 2 7" xfId="16341"/>
    <cellStyle name="Note 4 2 2 3 2 2 7 2" xfId="37695"/>
    <cellStyle name="Note 4 2 2 3 2 2 8" xfId="24591"/>
    <cellStyle name="Note 4 2 2 3 2 3" xfId="1279"/>
    <cellStyle name="Note 4 2 2 3 2 3 2" xfId="2279"/>
    <cellStyle name="Note 4 2 2 3 2 3 2 2" xfId="6121"/>
    <cellStyle name="Note 4 2 2 3 2 3 2 2 2" xfId="13821"/>
    <cellStyle name="Note 4 2 2 3 2 3 2 2 2 2" xfId="35175"/>
    <cellStyle name="Note 4 2 2 3 2 3 2 2 3" xfId="21481"/>
    <cellStyle name="Note 4 2 2 3 2 3 2 2 3 2" xfId="42835"/>
    <cellStyle name="Note 4 2 2 3 2 3 2 3" xfId="9981"/>
    <cellStyle name="Note 4 2 2 3 2 3 2 3 2" xfId="31335"/>
    <cellStyle name="Note 4 2 2 3 2 3 2 4" xfId="17641"/>
    <cellStyle name="Note 4 2 2 3 2 3 2 4 2" xfId="38995"/>
    <cellStyle name="Note 4 2 2 3 2 3 2 5" xfId="25891"/>
    <cellStyle name="Note 4 2 2 3 2 3 3" xfId="3219"/>
    <cellStyle name="Note 4 2 2 3 2 3 3 2" xfId="7061"/>
    <cellStyle name="Note 4 2 2 3 2 3 3 2 2" xfId="14761"/>
    <cellStyle name="Note 4 2 2 3 2 3 3 2 2 2" xfId="36115"/>
    <cellStyle name="Note 4 2 2 3 2 3 3 2 3" xfId="22421"/>
    <cellStyle name="Note 4 2 2 3 2 3 3 2 3 2" xfId="43775"/>
    <cellStyle name="Note 4 2 2 3 2 3 3 3" xfId="10921"/>
    <cellStyle name="Note 4 2 2 3 2 3 3 3 2" xfId="32275"/>
    <cellStyle name="Note 4 2 2 3 2 3 3 4" xfId="18581"/>
    <cellStyle name="Note 4 2 2 3 2 3 3 4 2" xfId="39935"/>
    <cellStyle name="Note 4 2 2 3 2 3 3 5" xfId="26831"/>
    <cellStyle name="Note 4 2 2 3 2 3 4" xfId="4159"/>
    <cellStyle name="Note 4 2 2 3 2 3 4 2" xfId="8001"/>
    <cellStyle name="Note 4 2 2 3 2 3 4 2 2" xfId="15701"/>
    <cellStyle name="Note 4 2 2 3 2 3 4 2 2 2" xfId="37055"/>
    <cellStyle name="Note 4 2 2 3 2 3 4 2 3" xfId="23361"/>
    <cellStyle name="Note 4 2 2 3 2 3 4 2 3 2" xfId="44715"/>
    <cellStyle name="Note 4 2 2 3 2 3 4 3" xfId="11861"/>
    <cellStyle name="Note 4 2 2 3 2 3 4 3 2" xfId="33215"/>
    <cellStyle name="Note 4 2 2 3 2 3 4 4" xfId="19521"/>
    <cellStyle name="Note 4 2 2 3 2 3 4 4 2" xfId="40875"/>
    <cellStyle name="Note 4 2 2 3 2 3 4 5" xfId="27771"/>
    <cellStyle name="Note 4 2 2 3 2 3 5" xfId="5121"/>
    <cellStyle name="Note 4 2 2 3 2 3 5 2" xfId="12821"/>
    <cellStyle name="Note 4 2 2 3 2 3 5 2 2" xfId="34175"/>
    <cellStyle name="Note 4 2 2 3 2 3 5 3" xfId="20481"/>
    <cellStyle name="Note 4 2 2 3 2 3 5 3 2" xfId="41835"/>
    <cellStyle name="Note 4 2 2 3 2 3 6" xfId="8981"/>
    <cellStyle name="Note 4 2 2 3 2 3 6 2" xfId="30335"/>
    <cellStyle name="Note 4 2 2 3 2 3 7" xfId="16641"/>
    <cellStyle name="Note 4 2 2 3 2 3 7 2" xfId="37995"/>
    <cellStyle name="Note 4 2 2 3 2 3 8" xfId="24891"/>
    <cellStyle name="Note 4 2 2 3 2 4" xfId="1639"/>
    <cellStyle name="Note 4 2 2 3 2 4 2" xfId="5481"/>
    <cellStyle name="Note 4 2 2 3 2 4 2 2" xfId="13181"/>
    <cellStyle name="Note 4 2 2 3 2 4 2 2 2" xfId="34535"/>
    <cellStyle name="Note 4 2 2 3 2 4 2 3" xfId="20841"/>
    <cellStyle name="Note 4 2 2 3 2 4 2 3 2" xfId="42195"/>
    <cellStyle name="Note 4 2 2 3 2 4 3" xfId="9341"/>
    <cellStyle name="Note 4 2 2 3 2 4 3 2" xfId="30695"/>
    <cellStyle name="Note 4 2 2 3 2 4 4" xfId="17001"/>
    <cellStyle name="Note 4 2 2 3 2 4 4 2" xfId="38355"/>
    <cellStyle name="Note 4 2 2 3 2 4 5" xfId="25251"/>
    <cellStyle name="Note 4 2 2 3 2 5" xfId="2579"/>
    <cellStyle name="Note 4 2 2 3 2 5 2" xfId="6421"/>
    <cellStyle name="Note 4 2 2 3 2 5 2 2" xfId="14121"/>
    <cellStyle name="Note 4 2 2 3 2 5 2 2 2" xfId="35475"/>
    <cellStyle name="Note 4 2 2 3 2 5 2 3" xfId="21781"/>
    <cellStyle name="Note 4 2 2 3 2 5 2 3 2" xfId="43135"/>
    <cellStyle name="Note 4 2 2 3 2 5 3" xfId="10281"/>
    <cellStyle name="Note 4 2 2 3 2 5 3 2" xfId="31635"/>
    <cellStyle name="Note 4 2 2 3 2 5 4" xfId="17941"/>
    <cellStyle name="Note 4 2 2 3 2 5 4 2" xfId="39295"/>
    <cellStyle name="Note 4 2 2 3 2 5 5" xfId="26191"/>
    <cellStyle name="Note 4 2 2 3 2 6" xfId="3519"/>
    <cellStyle name="Note 4 2 2 3 2 6 2" xfId="7361"/>
    <cellStyle name="Note 4 2 2 3 2 6 2 2" xfId="15061"/>
    <cellStyle name="Note 4 2 2 3 2 6 2 2 2" xfId="36415"/>
    <cellStyle name="Note 4 2 2 3 2 6 2 3" xfId="22721"/>
    <cellStyle name="Note 4 2 2 3 2 6 2 3 2" xfId="44075"/>
    <cellStyle name="Note 4 2 2 3 2 6 3" xfId="11221"/>
    <cellStyle name="Note 4 2 2 3 2 6 3 2" xfId="32575"/>
    <cellStyle name="Note 4 2 2 3 2 6 4" xfId="18881"/>
    <cellStyle name="Note 4 2 2 3 2 6 4 2" xfId="40235"/>
    <cellStyle name="Note 4 2 2 3 2 6 5" xfId="27131"/>
    <cellStyle name="Note 4 2 2 3 2 7" xfId="4481"/>
    <cellStyle name="Note 4 2 2 3 2 7 2" xfId="12181"/>
    <cellStyle name="Note 4 2 2 3 2 7 2 2" xfId="33535"/>
    <cellStyle name="Note 4 2 2 3 2 7 3" xfId="19841"/>
    <cellStyle name="Note 4 2 2 3 2 7 3 2" xfId="41195"/>
    <cellStyle name="Note 4 2 2 3 2 8" xfId="8341"/>
    <cellStyle name="Note 4 2 2 3 2 8 2" xfId="29695"/>
    <cellStyle name="Note 4 2 2 3 2 9" xfId="16001"/>
    <cellStyle name="Note 4 2 2 3 2 9 2" xfId="37355"/>
    <cellStyle name="Note 4 2 2 3 3" xfId="819"/>
    <cellStyle name="Note 4 2 2 3 3 2" xfId="1819"/>
    <cellStyle name="Note 4 2 2 3 3 2 2" xfId="5661"/>
    <cellStyle name="Note 4 2 2 3 3 2 2 2" xfId="13361"/>
    <cellStyle name="Note 4 2 2 3 3 2 2 2 2" xfId="34715"/>
    <cellStyle name="Note 4 2 2 3 3 2 2 3" xfId="21021"/>
    <cellStyle name="Note 4 2 2 3 3 2 2 3 2" xfId="42375"/>
    <cellStyle name="Note 4 2 2 3 3 2 3" xfId="9521"/>
    <cellStyle name="Note 4 2 2 3 3 2 3 2" xfId="30875"/>
    <cellStyle name="Note 4 2 2 3 3 2 4" xfId="17181"/>
    <cellStyle name="Note 4 2 2 3 3 2 4 2" xfId="38535"/>
    <cellStyle name="Note 4 2 2 3 3 2 5" xfId="25431"/>
    <cellStyle name="Note 4 2 2 3 3 3" xfId="2759"/>
    <cellStyle name="Note 4 2 2 3 3 3 2" xfId="6601"/>
    <cellStyle name="Note 4 2 2 3 3 3 2 2" xfId="14301"/>
    <cellStyle name="Note 4 2 2 3 3 3 2 2 2" xfId="35655"/>
    <cellStyle name="Note 4 2 2 3 3 3 2 3" xfId="21961"/>
    <cellStyle name="Note 4 2 2 3 3 3 2 3 2" xfId="43315"/>
    <cellStyle name="Note 4 2 2 3 3 3 3" xfId="10461"/>
    <cellStyle name="Note 4 2 2 3 3 3 3 2" xfId="31815"/>
    <cellStyle name="Note 4 2 2 3 3 3 4" xfId="18121"/>
    <cellStyle name="Note 4 2 2 3 3 3 4 2" xfId="39475"/>
    <cellStyle name="Note 4 2 2 3 3 3 5" xfId="26371"/>
    <cellStyle name="Note 4 2 2 3 3 4" xfId="3699"/>
    <cellStyle name="Note 4 2 2 3 3 4 2" xfId="7541"/>
    <cellStyle name="Note 4 2 2 3 3 4 2 2" xfId="15241"/>
    <cellStyle name="Note 4 2 2 3 3 4 2 2 2" xfId="36595"/>
    <cellStyle name="Note 4 2 2 3 3 4 2 3" xfId="22901"/>
    <cellStyle name="Note 4 2 2 3 3 4 2 3 2" xfId="44255"/>
    <cellStyle name="Note 4 2 2 3 3 4 3" xfId="11401"/>
    <cellStyle name="Note 4 2 2 3 3 4 3 2" xfId="32755"/>
    <cellStyle name="Note 4 2 2 3 3 4 4" xfId="19061"/>
    <cellStyle name="Note 4 2 2 3 3 4 4 2" xfId="40415"/>
    <cellStyle name="Note 4 2 2 3 3 4 5" xfId="27311"/>
    <cellStyle name="Note 4 2 2 3 3 5" xfId="4661"/>
    <cellStyle name="Note 4 2 2 3 3 5 2" xfId="12361"/>
    <cellStyle name="Note 4 2 2 3 3 5 2 2" xfId="33715"/>
    <cellStyle name="Note 4 2 2 3 3 5 3" xfId="20021"/>
    <cellStyle name="Note 4 2 2 3 3 5 3 2" xfId="41375"/>
    <cellStyle name="Note 4 2 2 3 3 6" xfId="8521"/>
    <cellStyle name="Note 4 2 2 3 3 6 2" xfId="29875"/>
    <cellStyle name="Note 4 2 2 3 3 7" xfId="16181"/>
    <cellStyle name="Note 4 2 2 3 3 7 2" xfId="37535"/>
    <cellStyle name="Note 4 2 2 3 3 8" xfId="24431"/>
    <cellStyle name="Note 4 2 2 3 4" xfId="1119"/>
    <cellStyle name="Note 4 2 2 3 4 2" xfId="2119"/>
    <cellStyle name="Note 4 2 2 3 4 2 2" xfId="5961"/>
    <cellStyle name="Note 4 2 2 3 4 2 2 2" xfId="13661"/>
    <cellStyle name="Note 4 2 2 3 4 2 2 2 2" xfId="35015"/>
    <cellStyle name="Note 4 2 2 3 4 2 2 3" xfId="21321"/>
    <cellStyle name="Note 4 2 2 3 4 2 2 3 2" xfId="42675"/>
    <cellStyle name="Note 4 2 2 3 4 2 3" xfId="9821"/>
    <cellStyle name="Note 4 2 2 3 4 2 3 2" xfId="31175"/>
    <cellStyle name="Note 4 2 2 3 4 2 4" xfId="17481"/>
    <cellStyle name="Note 4 2 2 3 4 2 4 2" xfId="38835"/>
    <cellStyle name="Note 4 2 2 3 4 2 5" xfId="25731"/>
    <cellStyle name="Note 4 2 2 3 4 3" xfId="3059"/>
    <cellStyle name="Note 4 2 2 3 4 3 2" xfId="6901"/>
    <cellStyle name="Note 4 2 2 3 4 3 2 2" xfId="14601"/>
    <cellStyle name="Note 4 2 2 3 4 3 2 2 2" xfId="35955"/>
    <cellStyle name="Note 4 2 2 3 4 3 2 3" xfId="22261"/>
    <cellStyle name="Note 4 2 2 3 4 3 2 3 2" xfId="43615"/>
    <cellStyle name="Note 4 2 2 3 4 3 3" xfId="10761"/>
    <cellStyle name="Note 4 2 2 3 4 3 3 2" xfId="32115"/>
    <cellStyle name="Note 4 2 2 3 4 3 4" xfId="18421"/>
    <cellStyle name="Note 4 2 2 3 4 3 4 2" xfId="39775"/>
    <cellStyle name="Note 4 2 2 3 4 3 5" xfId="26671"/>
    <cellStyle name="Note 4 2 2 3 4 4" xfId="3999"/>
    <cellStyle name="Note 4 2 2 3 4 4 2" xfId="7841"/>
    <cellStyle name="Note 4 2 2 3 4 4 2 2" xfId="15541"/>
    <cellStyle name="Note 4 2 2 3 4 4 2 2 2" xfId="36895"/>
    <cellStyle name="Note 4 2 2 3 4 4 2 3" xfId="23201"/>
    <cellStyle name="Note 4 2 2 3 4 4 2 3 2" xfId="44555"/>
    <cellStyle name="Note 4 2 2 3 4 4 3" xfId="11701"/>
    <cellStyle name="Note 4 2 2 3 4 4 3 2" xfId="33055"/>
    <cellStyle name="Note 4 2 2 3 4 4 4" xfId="19361"/>
    <cellStyle name="Note 4 2 2 3 4 4 4 2" xfId="40715"/>
    <cellStyle name="Note 4 2 2 3 4 4 5" xfId="27611"/>
    <cellStyle name="Note 4 2 2 3 4 5" xfId="4961"/>
    <cellStyle name="Note 4 2 2 3 4 5 2" xfId="12661"/>
    <cellStyle name="Note 4 2 2 3 4 5 2 2" xfId="34015"/>
    <cellStyle name="Note 4 2 2 3 4 5 3" xfId="20321"/>
    <cellStyle name="Note 4 2 2 3 4 5 3 2" xfId="41675"/>
    <cellStyle name="Note 4 2 2 3 4 6" xfId="8821"/>
    <cellStyle name="Note 4 2 2 3 4 6 2" xfId="30175"/>
    <cellStyle name="Note 4 2 2 3 4 7" xfId="16481"/>
    <cellStyle name="Note 4 2 2 3 4 7 2" xfId="37835"/>
    <cellStyle name="Note 4 2 2 3 4 8" xfId="24731"/>
    <cellStyle name="Note 4 2 2 3 5" xfId="1479"/>
    <cellStyle name="Note 4 2 2 3 5 2" xfId="5321"/>
    <cellStyle name="Note 4 2 2 3 5 2 2" xfId="13021"/>
    <cellStyle name="Note 4 2 2 3 5 2 2 2" xfId="34375"/>
    <cellStyle name="Note 4 2 2 3 5 2 3" xfId="20681"/>
    <cellStyle name="Note 4 2 2 3 5 2 3 2" xfId="42035"/>
    <cellStyle name="Note 4 2 2 3 5 3" xfId="9181"/>
    <cellStyle name="Note 4 2 2 3 5 3 2" xfId="30535"/>
    <cellStyle name="Note 4 2 2 3 5 4" xfId="16841"/>
    <cellStyle name="Note 4 2 2 3 5 4 2" xfId="38195"/>
    <cellStyle name="Note 4 2 2 3 5 5" xfId="25091"/>
    <cellStyle name="Note 4 2 2 3 6" xfId="2419"/>
    <cellStyle name="Note 4 2 2 3 6 2" xfId="6261"/>
    <cellStyle name="Note 4 2 2 3 6 2 2" xfId="13961"/>
    <cellStyle name="Note 4 2 2 3 6 2 2 2" xfId="35315"/>
    <cellStyle name="Note 4 2 2 3 6 2 3" xfId="21621"/>
    <cellStyle name="Note 4 2 2 3 6 2 3 2" xfId="42975"/>
    <cellStyle name="Note 4 2 2 3 6 3" xfId="10121"/>
    <cellStyle name="Note 4 2 2 3 6 3 2" xfId="31475"/>
    <cellStyle name="Note 4 2 2 3 6 4" xfId="17781"/>
    <cellStyle name="Note 4 2 2 3 6 4 2" xfId="39135"/>
    <cellStyle name="Note 4 2 2 3 6 5" xfId="26031"/>
    <cellStyle name="Note 4 2 2 3 7" xfId="3359"/>
    <cellStyle name="Note 4 2 2 3 7 2" xfId="7201"/>
    <cellStyle name="Note 4 2 2 3 7 2 2" xfId="14901"/>
    <cellStyle name="Note 4 2 2 3 7 2 2 2" xfId="36255"/>
    <cellStyle name="Note 4 2 2 3 7 2 3" xfId="22561"/>
    <cellStyle name="Note 4 2 2 3 7 2 3 2" xfId="43915"/>
    <cellStyle name="Note 4 2 2 3 7 3" xfId="11061"/>
    <cellStyle name="Note 4 2 2 3 7 3 2" xfId="32415"/>
    <cellStyle name="Note 4 2 2 3 7 4" xfId="18721"/>
    <cellStyle name="Note 4 2 2 3 7 4 2" xfId="40075"/>
    <cellStyle name="Note 4 2 2 3 7 5" xfId="26971"/>
    <cellStyle name="Note 4 2 2 3 8" xfId="4321"/>
    <cellStyle name="Note 4 2 2 3 8 2" xfId="12021"/>
    <cellStyle name="Note 4 2 2 3 8 2 2" xfId="33375"/>
    <cellStyle name="Note 4 2 2 3 8 3" xfId="19681"/>
    <cellStyle name="Note 4 2 2 3 8 3 2" xfId="41035"/>
    <cellStyle name="Note 4 2 2 3 9" xfId="8181"/>
    <cellStyle name="Note 4 2 2 3 9 2" xfId="29535"/>
    <cellStyle name="Note 4 2 2 4" xfId="553"/>
    <cellStyle name="Note 4 2 2 4 10" xfId="24171"/>
    <cellStyle name="Note 4 2 2 4 2" xfId="899"/>
    <cellStyle name="Note 4 2 2 4 2 2" xfId="1899"/>
    <cellStyle name="Note 4 2 2 4 2 2 2" xfId="5741"/>
    <cellStyle name="Note 4 2 2 4 2 2 2 2" xfId="13441"/>
    <cellStyle name="Note 4 2 2 4 2 2 2 2 2" xfId="34795"/>
    <cellStyle name="Note 4 2 2 4 2 2 2 3" xfId="21101"/>
    <cellStyle name="Note 4 2 2 4 2 2 2 3 2" xfId="42455"/>
    <cellStyle name="Note 4 2 2 4 2 2 3" xfId="9601"/>
    <cellStyle name="Note 4 2 2 4 2 2 3 2" xfId="30955"/>
    <cellStyle name="Note 4 2 2 4 2 2 4" xfId="17261"/>
    <cellStyle name="Note 4 2 2 4 2 2 4 2" xfId="38615"/>
    <cellStyle name="Note 4 2 2 4 2 2 5" xfId="25511"/>
    <cellStyle name="Note 4 2 2 4 2 3" xfId="2839"/>
    <cellStyle name="Note 4 2 2 4 2 3 2" xfId="6681"/>
    <cellStyle name="Note 4 2 2 4 2 3 2 2" xfId="14381"/>
    <cellStyle name="Note 4 2 2 4 2 3 2 2 2" xfId="35735"/>
    <cellStyle name="Note 4 2 2 4 2 3 2 3" xfId="22041"/>
    <cellStyle name="Note 4 2 2 4 2 3 2 3 2" xfId="43395"/>
    <cellStyle name="Note 4 2 2 4 2 3 3" xfId="10541"/>
    <cellStyle name="Note 4 2 2 4 2 3 3 2" xfId="31895"/>
    <cellStyle name="Note 4 2 2 4 2 3 4" xfId="18201"/>
    <cellStyle name="Note 4 2 2 4 2 3 4 2" xfId="39555"/>
    <cellStyle name="Note 4 2 2 4 2 3 5" xfId="26451"/>
    <cellStyle name="Note 4 2 2 4 2 4" xfId="3779"/>
    <cellStyle name="Note 4 2 2 4 2 4 2" xfId="7621"/>
    <cellStyle name="Note 4 2 2 4 2 4 2 2" xfId="15321"/>
    <cellStyle name="Note 4 2 2 4 2 4 2 2 2" xfId="36675"/>
    <cellStyle name="Note 4 2 2 4 2 4 2 3" xfId="22981"/>
    <cellStyle name="Note 4 2 2 4 2 4 2 3 2" xfId="44335"/>
    <cellStyle name="Note 4 2 2 4 2 4 3" xfId="11481"/>
    <cellStyle name="Note 4 2 2 4 2 4 3 2" xfId="32835"/>
    <cellStyle name="Note 4 2 2 4 2 4 4" xfId="19141"/>
    <cellStyle name="Note 4 2 2 4 2 4 4 2" xfId="40495"/>
    <cellStyle name="Note 4 2 2 4 2 4 5" xfId="27391"/>
    <cellStyle name="Note 4 2 2 4 2 5" xfId="4741"/>
    <cellStyle name="Note 4 2 2 4 2 5 2" xfId="12441"/>
    <cellStyle name="Note 4 2 2 4 2 5 2 2" xfId="33795"/>
    <cellStyle name="Note 4 2 2 4 2 5 3" xfId="20101"/>
    <cellStyle name="Note 4 2 2 4 2 5 3 2" xfId="41455"/>
    <cellStyle name="Note 4 2 2 4 2 6" xfId="8601"/>
    <cellStyle name="Note 4 2 2 4 2 6 2" xfId="29955"/>
    <cellStyle name="Note 4 2 2 4 2 7" xfId="16261"/>
    <cellStyle name="Note 4 2 2 4 2 7 2" xfId="37615"/>
    <cellStyle name="Note 4 2 2 4 2 8" xfId="24511"/>
    <cellStyle name="Note 4 2 2 4 3" xfId="1199"/>
    <cellStyle name="Note 4 2 2 4 3 2" xfId="2199"/>
    <cellStyle name="Note 4 2 2 4 3 2 2" xfId="6041"/>
    <cellStyle name="Note 4 2 2 4 3 2 2 2" xfId="13741"/>
    <cellStyle name="Note 4 2 2 4 3 2 2 2 2" xfId="35095"/>
    <cellStyle name="Note 4 2 2 4 3 2 2 3" xfId="21401"/>
    <cellStyle name="Note 4 2 2 4 3 2 2 3 2" xfId="42755"/>
    <cellStyle name="Note 4 2 2 4 3 2 3" xfId="9901"/>
    <cellStyle name="Note 4 2 2 4 3 2 3 2" xfId="31255"/>
    <cellStyle name="Note 4 2 2 4 3 2 4" xfId="17561"/>
    <cellStyle name="Note 4 2 2 4 3 2 4 2" xfId="38915"/>
    <cellStyle name="Note 4 2 2 4 3 2 5" xfId="25811"/>
    <cellStyle name="Note 4 2 2 4 3 3" xfId="3139"/>
    <cellStyle name="Note 4 2 2 4 3 3 2" xfId="6981"/>
    <cellStyle name="Note 4 2 2 4 3 3 2 2" xfId="14681"/>
    <cellStyle name="Note 4 2 2 4 3 3 2 2 2" xfId="36035"/>
    <cellStyle name="Note 4 2 2 4 3 3 2 3" xfId="22341"/>
    <cellStyle name="Note 4 2 2 4 3 3 2 3 2" xfId="43695"/>
    <cellStyle name="Note 4 2 2 4 3 3 3" xfId="10841"/>
    <cellStyle name="Note 4 2 2 4 3 3 3 2" xfId="32195"/>
    <cellStyle name="Note 4 2 2 4 3 3 4" xfId="18501"/>
    <cellStyle name="Note 4 2 2 4 3 3 4 2" xfId="39855"/>
    <cellStyle name="Note 4 2 2 4 3 3 5" xfId="26751"/>
    <cellStyle name="Note 4 2 2 4 3 4" xfId="4079"/>
    <cellStyle name="Note 4 2 2 4 3 4 2" xfId="7921"/>
    <cellStyle name="Note 4 2 2 4 3 4 2 2" xfId="15621"/>
    <cellStyle name="Note 4 2 2 4 3 4 2 2 2" xfId="36975"/>
    <cellStyle name="Note 4 2 2 4 3 4 2 3" xfId="23281"/>
    <cellStyle name="Note 4 2 2 4 3 4 2 3 2" xfId="44635"/>
    <cellStyle name="Note 4 2 2 4 3 4 3" xfId="11781"/>
    <cellStyle name="Note 4 2 2 4 3 4 3 2" xfId="33135"/>
    <cellStyle name="Note 4 2 2 4 3 4 4" xfId="19441"/>
    <cellStyle name="Note 4 2 2 4 3 4 4 2" xfId="40795"/>
    <cellStyle name="Note 4 2 2 4 3 4 5" xfId="27691"/>
    <cellStyle name="Note 4 2 2 4 3 5" xfId="5041"/>
    <cellStyle name="Note 4 2 2 4 3 5 2" xfId="12741"/>
    <cellStyle name="Note 4 2 2 4 3 5 2 2" xfId="34095"/>
    <cellStyle name="Note 4 2 2 4 3 5 3" xfId="20401"/>
    <cellStyle name="Note 4 2 2 4 3 5 3 2" xfId="41755"/>
    <cellStyle name="Note 4 2 2 4 3 6" xfId="8901"/>
    <cellStyle name="Note 4 2 2 4 3 6 2" xfId="30255"/>
    <cellStyle name="Note 4 2 2 4 3 7" xfId="16561"/>
    <cellStyle name="Note 4 2 2 4 3 7 2" xfId="37915"/>
    <cellStyle name="Note 4 2 2 4 3 8" xfId="24811"/>
    <cellStyle name="Note 4 2 2 4 4" xfId="1559"/>
    <cellStyle name="Note 4 2 2 4 4 2" xfId="5401"/>
    <cellStyle name="Note 4 2 2 4 4 2 2" xfId="13101"/>
    <cellStyle name="Note 4 2 2 4 4 2 2 2" xfId="34455"/>
    <cellStyle name="Note 4 2 2 4 4 2 3" xfId="20761"/>
    <cellStyle name="Note 4 2 2 4 4 2 3 2" xfId="42115"/>
    <cellStyle name="Note 4 2 2 4 4 3" xfId="9261"/>
    <cellStyle name="Note 4 2 2 4 4 3 2" xfId="30615"/>
    <cellStyle name="Note 4 2 2 4 4 4" xfId="16921"/>
    <cellStyle name="Note 4 2 2 4 4 4 2" xfId="38275"/>
    <cellStyle name="Note 4 2 2 4 4 5" xfId="25171"/>
    <cellStyle name="Note 4 2 2 4 5" xfId="2499"/>
    <cellStyle name="Note 4 2 2 4 5 2" xfId="6341"/>
    <cellStyle name="Note 4 2 2 4 5 2 2" xfId="14041"/>
    <cellStyle name="Note 4 2 2 4 5 2 2 2" xfId="35395"/>
    <cellStyle name="Note 4 2 2 4 5 2 3" xfId="21701"/>
    <cellStyle name="Note 4 2 2 4 5 2 3 2" xfId="43055"/>
    <cellStyle name="Note 4 2 2 4 5 3" xfId="10201"/>
    <cellStyle name="Note 4 2 2 4 5 3 2" xfId="31555"/>
    <cellStyle name="Note 4 2 2 4 5 4" xfId="17861"/>
    <cellStyle name="Note 4 2 2 4 5 4 2" xfId="39215"/>
    <cellStyle name="Note 4 2 2 4 5 5" xfId="26111"/>
    <cellStyle name="Note 4 2 2 4 6" xfId="3439"/>
    <cellStyle name="Note 4 2 2 4 6 2" xfId="7281"/>
    <cellStyle name="Note 4 2 2 4 6 2 2" xfId="14981"/>
    <cellStyle name="Note 4 2 2 4 6 2 2 2" xfId="36335"/>
    <cellStyle name="Note 4 2 2 4 6 2 3" xfId="22641"/>
    <cellStyle name="Note 4 2 2 4 6 2 3 2" xfId="43995"/>
    <cellStyle name="Note 4 2 2 4 6 3" xfId="11141"/>
    <cellStyle name="Note 4 2 2 4 6 3 2" xfId="32495"/>
    <cellStyle name="Note 4 2 2 4 6 4" xfId="18801"/>
    <cellStyle name="Note 4 2 2 4 6 4 2" xfId="40155"/>
    <cellStyle name="Note 4 2 2 4 6 5" xfId="27051"/>
    <cellStyle name="Note 4 2 2 4 7" xfId="4401"/>
    <cellStyle name="Note 4 2 2 4 7 2" xfId="12101"/>
    <cellStyle name="Note 4 2 2 4 7 2 2" xfId="33455"/>
    <cellStyle name="Note 4 2 2 4 7 3" xfId="19761"/>
    <cellStyle name="Note 4 2 2 4 7 3 2" xfId="41115"/>
    <cellStyle name="Note 4 2 2 4 8" xfId="8261"/>
    <cellStyle name="Note 4 2 2 4 8 2" xfId="29615"/>
    <cellStyle name="Note 4 2 2 4 9" xfId="15921"/>
    <cellStyle name="Note 4 2 2 4 9 2" xfId="37275"/>
    <cellStyle name="Note 4 2 2 5" xfId="739"/>
    <cellStyle name="Note 4 2 2 5 2" xfId="1739"/>
    <cellStyle name="Note 4 2 2 5 2 2" xfId="5581"/>
    <cellStyle name="Note 4 2 2 5 2 2 2" xfId="13281"/>
    <cellStyle name="Note 4 2 2 5 2 2 2 2" xfId="34635"/>
    <cellStyle name="Note 4 2 2 5 2 2 3" xfId="20941"/>
    <cellStyle name="Note 4 2 2 5 2 2 3 2" xfId="42295"/>
    <cellStyle name="Note 4 2 2 5 2 3" xfId="9441"/>
    <cellStyle name="Note 4 2 2 5 2 3 2" xfId="30795"/>
    <cellStyle name="Note 4 2 2 5 2 4" xfId="17101"/>
    <cellStyle name="Note 4 2 2 5 2 4 2" xfId="38455"/>
    <cellStyle name="Note 4 2 2 5 2 5" xfId="25351"/>
    <cellStyle name="Note 4 2 2 5 3" xfId="2679"/>
    <cellStyle name="Note 4 2 2 5 3 2" xfId="6521"/>
    <cellStyle name="Note 4 2 2 5 3 2 2" xfId="14221"/>
    <cellStyle name="Note 4 2 2 5 3 2 2 2" xfId="35575"/>
    <cellStyle name="Note 4 2 2 5 3 2 3" xfId="21881"/>
    <cellStyle name="Note 4 2 2 5 3 2 3 2" xfId="43235"/>
    <cellStyle name="Note 4 2 2 5 3 3" xfId="10381"/>
    <cellStyle name="Note 4 2 2 5 3 3 2" xfId="31735"/>
    <cellStyle name="Note 4 2 2 5 3 4" xfId="18041"/>
    <cellStyle name="Note 4 2 2 5 3 4 2" xfId="39395"/>
    <cellStyle name="Note 4 2 2 5 3 5" xfId="26291"/>
    <cellStyle name="Note 4 2 2 5 4" xfId="3619"/>
    <cellStyle name="Note 4 2 2 5 4 2" xfId="7461"/>
    <cellStyle name="Note 4 2 2 5 4 2 2" xfId="15161"/>
    <cellStyle name="Note 4 2 2 5 4 2 2 2" xfId="36515"/>
    <cellStyle name="Note 4 2 2 5 4 2 3" xfId="22821"/>
    <cellStyle name="Note 4 2 2 5 4 2 3 2" xfId="44175"/>
    <cellStyle name="Note 4 2 2 5 4 3" xfId="11321"/>
    <cellStyle name="Note 4 2 2 5 4 3 2" xfId="32675"/>
    <cellStyle name="Note 4 2 2 5 4 4" xfId="18981"/>
    <cellStyle name="Note 4 2 2 5 4 4 2" xfId="40335"/>
    <cellStyle name="Note 4 2 2 5 4 5" xfId="27231"/>
    <cellStyle name="Note 4 2 2 5 5" xfId="4581"/>
    <cellStyle name="Note 4 2 2 5 5 2" xfId="12281"/>
    <cellStyle name="Note 4 2 2 5 5 2 2" xfId="33635"/>
    <cellStyle name="Note 4 2 2 5 5 3" xfId="19941"/>
    <cellStyle name="Note 4 2 2 5 5 3 2" xfId="41295"/>
    <cellStyle name="Note 4 2 2 5 6" xfId="8441"/>
    <cellStyle name="Note 4 2 2 5 6 2" xfId="29795"/>
    <cellStyle name="Note 4 2 2 5 7" xfId="16101"/>
    <cellStyle name="Note 4 2 2 5 7 2" xfId="37455"/>
    <cellStyle name="Note 4 2 2 5 8" xfId="24351"/>
    <cellStyle name="Note 4 2 2 6" xfId="1039"/>
    <cellStyle name="Note 4 2 2 6 2" xfId="2039"/>
    <cellStyle name="Note 4 2 2 6 2 2" xfId="5881"/>
    <cellStyle name="Note 4 2 2 6 2 2 2" xfId="13581"/>
    <cellStyle name="Note 4 2 2 6 2 2 2 2" xfId="34935"/>
    <cellStyle name="Note 4 2 2 6 2 2 3" xfId="21241"/>
    <cellStyle name="Note 4 2 2 6 2 2 3 2" xfId="42595"/>
    <cellStyle name="Note 4 2 2 6 2 3" xfId="9741"/>
    <cellStyle name="Note 4 2 2 6 2 3 2" xfId="31095"/>
    <cellStyle name="Note 4 2 2 6 2 4" xfId="17401"/>
    <cellStyle name="Note 4 2 2 6 2 4 2" xfId="38755"/>
    <cellStyle name="Note 4 2 2 6 2 5" xfId="25651"/>
    <cellStyle name="Note 4 2 2 6 3" xfId="2979"/>
    <cellStyle name="Note 4 2 2 6 3 2" xfId="6821"/>
    <cellStyle name="Note 4 2 2 6 3 2 2" xfId="14521"/>
    <cellStyle name="Note 4 2 2 6 3 2 2 2" xfId="35875"/>
    <cellStyle name="Note 4 2 2 6 3 2 3" xfId="22181"/>
    <cellStyle name="Note 4 2 2 6 3 2 3 2" xfId="43535"/>
    <cellStyle name="Note 4 2 2 6 3 3" xfId="10681"/>
    <cellStyle name="Note 4 2 2 6 3 3 2" xfId="32035"/>
    <cellStyle name="Note 4 2 2 6 3 4" xfId="18341"/>
    <cellStyle name="Note 4 2 2 6 3 4 2" xfId="39695"/>
    <cellStyle name="Note 4 2 2 6 3 5" xfId="26591"/>
    <cellStyle name="Note 4 2 2 6 4" xfId="3919"/>
    <cellStyle name="Note 4 2 2 6 4 2" xfId="7761"/>
    <cellStyle name="Note 4 2 2 6 4 2 2" xfId="15461"/>
    <cellStyle name="Note 4 2 2 6 4 2 2 2" xfId="36815"/>
    <cellStyle name="Note 4 2 2 6 4 2 3" xfId="23121"/>
    <cellStyle name="Note 4 2 2 6 4 2 3 2" xfId="44475"/>
    <cellStyle name="Note 4 2 2 6 4 3" xfId="11621"/>
    <cellStyle name="Note 4 2 2 6 4 3 2" xfId="32975"/>
    <cellStyle name="Note 4 2 2 6 4 4" xfId="19281"/>
    <cellStyle name="Note 4 2 2 6 4 4 2" xfId="40635"/>
    <cellStyle name="Note 4 2 2 6 4 5" xfId="27531"/>
    <cellStyle name="Note 4 2 2 6 5" xfId="4881"/>
    <cellStyle name="Note 4 2 2 6 5 2" xfId="12581"/>
    <cellStyle name="Note 4 2 2 6 5 2 2" xfId="33935"/>
    <cellStyle name="Note 4 2 2 6 5 3" xfId="20241"/>
    <cellStyle name="Note 4 2 2 6 5 3 2" xfId="41595"/>
    <cellStyle name="Note 4 2 2 6 6" xfId="8741"/>
    <cellStyle name="Note 4 2 2 6 6 2" xfId="30095"/>
    <cellStyle name="Note 4 2 2 6 7" xfId="16401"/>
    <cellStyle name="Note 4 2 2 6 7 2" xfId="37755"/>
    <cellStyle name="Note 4 2 2 6 8" xfId="24651"/>
    <cellStyle name="Note 4 2 2 7" xfId="1398"/>
    <cellStyle name="Note 4 2 2 7 2" xfId="5240"/>
    <cellStyle name="Note 4 2 2 7 2 2" xfId="12940"/>
    <cellStyle name="Note 4 2 2 7 2 2 2" xfId="34294"/>
    <cellStyle name="Note 4 2 2 7 2 3" xfId="20600"/>
    <cellStyle name="Note 4 2 2 7 2 3 2" xfId="41954"/>
    <cellStyle name="Note 4 2 2 7 3" xfId="9100"/>
    <cellStyle name="Note 4 2 2 7 3 2" xfId="30454"/>
    <cellStyle name="Note 4 2 2 7 4" xfId="16760"/>
    <cellStyle name="Note 4 2 2 7 4 2" xfId="38114"/>
    <cellStyle name="Note 4 2 2 7 5" xfId="25010"/>
    <cellStyle name="Note 4 2 2 8" xfId="2339"/>
    <cellStyle name="Note 4 2 2 8 2" xfId="6181"/>
    <cellStyle name="Note 4 2 2 8 2 2" xfId="13881"/>
    <cellStyle name="Note 4 2 2 8 2 2 2" xfId="35235"/>
    <cellStyle name="Note 4 2 2 8 2 3" xfId="21541"/>
    <cellStyle name="Note 4 2 2 8 2 3 2" xfId="42895"/>
    <cellStyle name="Note 4 2 2 8 3" xfId="10041"/>
    <cellStyle name="Note 4 2 2 8 3 2" xfId="31395"/>
    <cellStyle name="Note 4 2 2 8 4" xfId="17701"/>
    <cellStyle name="Note 4 2 2 8 4 2" xfId="39055"/>
    <cellStyle name="Note 4 2 2 8 5" xfId="25951"/>
    <cellStyle name="Note 4 2 2 9" xfId="3279"/>
    <cellStyle name="Note 4 2 2 9 2" xfId="7121"/>
    <cellStyle name="Note 4 2 2 9 2 2" xfId="14821"/>
    <cellStyle name="Note 4 2 2 9 2 2 2" xfId="36175"/>
    <cellStyle name="Note 4 2 2 9 2 3" xfId="22481"/>
    <cellStyle name="Note 4 2 2 9 2 3 2" xfId="43835"/>
    <cellStyle name="Note 4 2 2 9 3" xfId="10981"/>
    <cellStyle name="Note 4 2 2 9 3 2" xfId="32335"/>
    <cellStyle name="Note 4 2 2 9 4" xfId="18641"/>
    <cellStyle name="Note 4 2 2 9 4 2" xfId="39995"/>
    <cellStyle name="Note 4 2 2 9 5" xfId="26891"/>
    <cellStyle name="Note 4 2 3" xfId="405"/>
    <cellStyle name="Note 4 2 3 10" xfId="8121"/>
    <cellStyle name="Note 4 2 3 10 2" xfId="29475"/>
    <cellStyle name="Note 4 2 3 11" xfId="15781"/>
    <cellStyle name="Note 4 2 3 11 2" xfId="37135"/>
    <cellStyle name="Note 4 2 3 12" xfId="24031"/>
    <cellStyle name="Note 4 2 3 2" xfId="489"/>
    <cellStyle name="Note 4 2 3 2 10" xfId="15861"/>
    <cellStyle name="Note 4 2 3 2 10 2" xfId="37215"/>
    <cellStyle name="Note 4 2 3 2 11" xfId="24111"/>
    <cellStyle name="Note 4 2 3 2 2" xfId="657"/>
    <cellStyle name="Note 4 2 3 2 2 10" xfId="24271"/>
    <cellStyle name="Note 4 2 3 2 2 2" xfId="999"/>
    <cellStyle name="Note 4 2 3 2 2 2 2" xfId="1999"/>
    <cellStyle name="Note 4 2 3 2 2 2 2 2" xfId="5841"/>
    <cellStyle name="Note 4 2 3 2 2 2 2 2 2" xfId="13541"/>
    <cellStyle name="Note 4 2 3 2 2 2 2 2 2 2" xfId="34895"/>
    <cellStyle name="Note 4 2 3 2 2 2 2 2 3" xfId="21201"/>
    <cellStyle name="Note 4 2 3 2 2 2 2 2 3 2" xfId="42555"/>
    <cellStyle name="Note 4 2 3 2 2 2 2 3" xfId="9701"/>
    <cellStyle name="Note 4 2 3 2 2 2 2 3 2" xfId="31055"/>
    <cellStyle name="Note 4 2 3 2 2 2 2 4" xfId="17361"/>
    <cellStyle name="Note 4 2 3 2 2 2 2 4 2" xfId="38715"/>
    <cellStyle name="Note 4 2 3 2 2 2 2 5" xfId="25611"/>
    <cellStyle name="Note 4 2 3 2 2 2 3" xfId="2939"/>
    <cellStyle name="Note 4 2 3 2 2 2 3 2" xfId="6781"/>
    <cellStyle name="Note 4 2 3 2 2 2 3 2 2" xfId="14481"/>
    <cellStyle name="Note 4 2 3 2 2 2 3 2 2 2" xfId="35835"/>
    <cellStyle name="Note 4 2 3 2 2 2 3 2 3" xfId="22141"/>
    <cellStyle name="Note 4 2 3 2 2 2 3 2 3 2" xfId="43495"/>
    <cellStyle name="Note 4 2 3 2 2 2 3 3" xfId="10641"/>
    <cellStyle name="Note 4 2 3 2 2 2 3 3 2" xfId="31995"/>
    <cellStyle name="Note 4 2 3 2 2 2 3 4" xfId="18301"/>
    <cellStyle name="Note 4 2 3 2 2 2 3 4 2" xfId="39655"/>
    <cellStyle name="Note 4 2 3 2 2 2 3 5" xfId="26551"/>
    <cellStyle name="Note 4 2 3 2 2 2 4" xfId="3879"/>
    <cellStyle name="Note 4 2 3 2 2 2 4 2" xfId="7721"/>
    <cellStyle name="Note 4 2 3 2 2 2 4 2 2" xfId="15421"/>
    <cellStyle name="Note 4 2 3 2 2 2 4 2 2 2" xfId="36775"/>
    <cellStyle name="Note 4 2 3 2 2 2 4 2 3" xfId="23081"/>
    <cellStyle name="Note 4 2 3 2 2 2 4 2 3 2" xfId="44435"/>
    <cellStyle name="Note 4 2 3 2 2 2 4 3" xfId="11581"/>
    <cellStyle name="Note 4 2 3 2 2 2 4 3 2" xfId="32935"/>
    <cellStyle name="Note 4 2 3 2 2 2 4 4" xfId="19241"/>
    <cellStyle name="Note 4 2 3 2 2 2 4 4 2" xfId="40595"/>
    <cellStyle name="Note 4 2 3 2 2 2 4 5" xfId="27491"/>
    <cellStyle name="Note 4 2 3 2 2 2 5" xfId="4841"/>
    <cellStyle name="Note 4 2 3 2 2 2 5 2" xfId="12541"/>
    <cellStyle name="Note 4 2 3 2 2 2 5 2 2" xfId="33895"/>
    <cellStyle name="Note 4 2 3 2 2 2 5 3" xfId="20201"/>
    <cellStyle name="Note 4 2 3 2 2 2 5 3 2" xfId="41555"/>
    <cellStyle name="Note 4 2 3 2 2 2 6" xfId="8701"/>
    <cellStyle name="Note 4 2 3 2 2 2 6 2" xfId="30055"/>
    <cellStyle name="Note 4 2 3 2 2 2 7" xfId="16361"/>
    <cellStyle name="Note 4 2 3 2 2 2 7 2" xfId="37715"/>
    <cellStyle name="Note 4 2 3 2 2 2 8" xfId="24611"/>
    <cellStyle name="Note 4 2 3 2 2 3" xfId="1299"/>
    <cellStyle name="Note 4 2 3 2 2 3 2" xfId="2299"/>
    <cellStyle name="Note 4 2 3 2 2 3 2 2" xfId="6141"/>
    <cellStyle name="Note 4 2 3 2 2 3 2 2 2" xfId="13841"/>
    <cellStyle name="Note 4 2 3 2 2 3 2 2 2 2" xfId="35195"/>
    <cellStyle name="Note 4 2 3 2 2 3 2 2 3" xfId="21501"/>
    <cellStyle name="Note 4 2 3 2 2 3 2 2 3 2" xfId="42855"/>
    <cellStyle name="Note 4 2 3 2 2 3 2 3" xfId="10001"/>
    <cellStyle name="Note 4 2 3 2 2 3 2 3 2" xfId="31355"/>
    <cellStyle name="Note 4 2 3 2 2 3 2 4" xfId="17661"/>
    <cellStyle name="Note 4 2 3 2 2 3 2 4 2" xfId="39015"/>
    <cellStyle name="Note 4 2 3 2 2 3 2 5" xfId="25911"/>
    <cellStyle name="Note 4 2 3 2 2 3 3" xfId="3239"/>
    <cellStyle name="Note 4 2 3 2 2 3 3 2" xfId="7081"/>
    <cellStyle name="Note 4 2 3 2 2 3 3 2 2" xfId="14781"/>
    <cellStyle name="Note 4 2 3 2 2 3 3 2 2 2" xfId="36135"/>
    <cellStyle name="Note 4 2 3 2 2 3 3 2 3" xfId="22441"/>
    <cellStyle name="Note 4 2 3 2 2 3 3 2 3 2" xfId="43795"/>
    <cellStyle name="Note 4 2 3 2 2 3 3 3" xfId="10941"/>
    <cellStyle name="Note 4 2 3 2 2 3 3 3 2" xfId="32295"/>
    <cellStyle name="Note 4 2 3 2 2 3 3 4" xfId="18601"/>
    <cellStyle name="Note 4 2 3 2 2 3 3 4 2" xfId="39955"/>
    <cellStyle name="Note 4 2 3 2 2 3 3 5" xfId="26851"/>
    <cellStyle name="Note 4 2 3 2 2 3 4" xfId="4179"/>
    <cellStyle name="Note 4 2 3 2 2 3 4 2" xfId="8021"/>
    <cellStyle name="Note 4 2 3 2 2 3 4 2 2" xfId="15721"/>
    <cellStyle name="Note 4 2 3 2 2 3 4 2 2 2" xfId="37075"/>
    <cellStyle name="Note 4 2 3 2 2 3 4 2 3" xfId="23381"/>
    <cellStyle name="Note 4 2 3 2 2 3 4 2 3 2" xfId="44735"/>
    <cellStyle name="Note 4 2 3 2 2 3 4 3" xfId="11881"/>
    <cellStyle name="Note 4 2 3 2 2 3 4 3 2" xfId="33235"/>
    <cellStyle name="Note 4 2 3 2 2 3 4 4" xfId="19541"/>
    <cellStyle name="Note 4 2 3 2 2 3 4 4 2" xfId="40895"/>
    <cellStyle name="Note 4 2 3 2 2 3 4 5" xfId="27791"/>
    <cellStyle name="Note 4 2 3 2 2 3 5" xfId="5141"/>
    <cellStyle name="Note 4 2 3 2 2 3 5 2" xfId="12841"/>
    <cellStyle name="Note 4 2 3 2 2 3 5 2 2" xfId="34195"/>
    <cellStyle name="Note 4 2 3 2 2 3 5 3" xfId="20501"/>
    <cellStyle name="Note 4 2 3 2 2 3 5 3 2" xfId="41855"/>
    <cellStyle name="Note 4 2 3 2 2 3 6" xfId="9001"/>
    <cellStyle name="Note 4 2 3 2 2 3 6 2" xfId="30355"/>
    <cellStyle name="Note 4 2 3 2 2 3 7" xfId="16661"/>
    <cellStyle name="Note 4 2 3 2 2 3 7 2" xfId="38015"/>
    <cellStyle name="Note 4 2 3 2 2 3 8" xfId="24911"/>
    <cellStyle name="Note 4 2 3 2 2 4" xfId="1659"/>
    <cellStyle name="Note 4 2 3 2 2 4 2" xfId="5501"/>
    <cellStyle name="Note 4 2 3 2 2 4 2 2" xfId="13201"/>
    <cellStyle name="Note 4 2 3 2 2 4 2 2 2" xfId="34555"/>
    <cellStyle name="Note 4 2 3 2 2 4 2 3" xfId="20861"/>
    <cellStyle name="Note 4 2 3 2 2 4 2 3 2" xfId="42215"/>
    <cellStyle name="Note 4 2 3 2 2 4 3" xfId="9361"/>
    <cellStyle name="Note 4 2 3 2 2 4 3 2" xfId="30715"/>
    <cellStyle name="Note 4 2 3 2 2 4 4" xfId="17021"/>
    <cellStyle name="Note 4 2 3 2 2 4 4 2" xfId="38375"/>
    <cellStyle name="Note 4 2 3 2 2 4 5" xfId="25271"/>
    <cellStyle name="Note 4 2 3 2 2 5" xfId="2599"/>
    <cellStyle name="Note 4 2 3 2 2 5 2" xfId="6441"/>
    <cellStyle name="Note 4 2 3 2 2 5 2 2" xfId="14141"/>
    <cellStyle name="Note 4 2 3 2 2 5 2 2 2" xfId="35495"/>
    <cellStyle name="Note 4 2 3 2 2 5 2 3" xfId="21801"/>
    <cellStyle name="Note 4 2 3 2 2 5 2 3 2" xfId="43155"/>
    <cellStyle name="Note 4 2 3 2 2 5 3" xfId="10301"/>
    <cellStyle name="Note 4 2 3 2 2 5 3 2" xfId="31655"/>
    <cellStyle name="Note 4 2 3 2 2 5 4" xfId="17961"/>
    <cellStyle name="Note 4 2 3 2 2 5 4 2" xfId="39315"/>
    <cellStyle name="Note 4 2 3 2 2 5 5" xfId="26211"/>
    <cellStyle name="Note 4 2 3 2 2 6" xfId="3539"/>
    <cellStyle name="Note 4 2 3 2 2 6 2" xfId="7381"/>
    <cellStyle name="Note 4 2 3 2 2 6 2 2" xfId="15081"/>
    <cellStyle name="Note 4 2 3 2 2 6 2 2 2" xfId="36435"/>
    <cellStyle name="Note 4 2 3 2 2 6 2 3" xfId="22741"/>
    <cellStyle name="Note 4 2 3 2 2 6 2 3 2" xfId="44095"/>
    <cellStyle name="Note 4 2 3 2 2 6 3" xfId="11241"/>
    <cellStyle name="Note 4 2 3 2 2 6 3 2" xfId="32595"/>
    <cellStyle name="Note 4 2 3 2 2 6 4" xfId="18901"/>
    <cellStyle name="Note 4 2 3 2 2 6 4 2" xfId="40255"/>
    <cellStyle name="Note 4 2 3 2 2 6 5" xfId="27151"/>
    <cellStyle name="Note 4 2 3 2 2 7" xfId="4501"/>
    <cellStyle name="Note 4 2 3 2 2 7 2" xfId="12201"/>
    <cellStyle name="Note 4 2 3 2 2 7 2 2" xfId="33555"/>
    <cellStyle name="Note 4 2 3 2 2 7 3" xfId="19861"/>
    <cellStyle name="Note 4 2 3 2 2 7 3 2" xfId="41215"/>
    <cellStyle name="Note 4 2 3 2 2 8" xfId="8361"/>
    <cellStyle name="Note 4 2 3 2 2 8 2" xfId="29715"/>
    <cellStyle name="Note 4 2 3 2 2 9" xfId="16021"/>
    <cellStyle name="Note 4 2 3 2 2 9 2" xfId="37375"/>
    <cellStyle name="Note 4 2 3 2 3" xfId="839"/>
    <cellStyle name="Note 4 2 3 2 3 2" xfId="1839"/>
    <cellStyle name="Note 4 2 3 2 3 2 2" xfId="5681"/>
    <cellStyle name="Note 4 2 3 2 3 2 2 2" xfId="13381"/>
    <cellStyle name="Note 4 2 3 2 3 2 2 2 2" xfId="34735"/>
    <cellStyle name="Note 4 2 3 2 3 2 2 3" xfId="21041"/>
    <cellStyle name="Note 4 2 3 2 3 2 2 3 2" xfId="42395"/>
    <cellStyle name="Note 4 2 3 2 3 2 3" xfId="9541"/>
    <cellStyle name="Note 4 2 3 2 3 2 3 2" xfId="30895"/>
    <cellStyle name="Note 4 2 3 2 3 2 4" xfId="17201"/>
    <cellStyle name="Note 4 2 3 2 3 2 4 2" xfId="38555"/>
    <cellStyle name="Note 4 2 3 2 3 2 5" xfId="25451"/>
    <cellStyle name="Note 4 2 3 2 3 3" xfId="2779"/>
    <cellStyle name="Note 4 2 3 2 3 3 2" xfId="6621"/>
    <cellStyle name="Note 4 2 3 2 3 3 2 2" xfId="14321"/>
    <cellStyle name="Note 4 2 3 2 3 3 2 2 2" xfId="35675"/>
    <cellStyle name="Note 4 2 3 2 3 3 2 3" xfId="21981"/>
    <cellStyle name="Note 4 2 3 2 3 3 2 3 2" xfId="43335"/>
    <cellStyle name="Note 4 2 3 2 3 3 3" xfId="10481"/>
    <cellStyle name="Note 4 2 3 2 3 3 3 2" xfId="31835"/>
    <cellStyle name="Note 4 2 3 2 3 3 4" xfId="18141"/>
    <cellStyle name="Note 4 2 3 2 3 3 4 2" xfId="39495"/>
    <cellStyle name="Note 4 2 3 2 3 3 5" xfId="26391"/>
    <cellStyle name="Note 4 2 3 2 3 4" xfId="3719"/>
    <cellStyle name="Note 4 2 3 2 3 4 2" xfId="7561"/>
    <cellStyle name="Note 4 2 3 2 3 4 2 2" xfId="15261"/>
    <cellStyle name="Note 4 2 3 2 3 4 2 2 2" xfId="36615"/>
    <cellStyle name="Note 4 2 3 2 3 4 2 3" xfId="22921"/>
    <cellStyle name="Note 4 2 3 2 3 4 2 3 2" xfId="44275"/>
    <cellStyle name="Note 4 2 3 2 3 4 3" xfId="11421"/>
    <cellStyle name="Note 4 2 3 2 3 4 3 2" xfId="32775"/>
    <cellStyle name="Note 4 2 3 2 3 4 4" xfId="19081"/>
    <cellStyle name="Note 4 2 3 2 3 4 4 2" xfId="40435"/>
    <cellStyle name="Note 4 2 3 2 3 4 5" xfId="27331"/>
    <cellStyle name="Note 4 2 3 2 3 5" xfId="4681"/>
    <cellStyle name="Note 4 2 3 2 3 5 2" xfId="12381"/>
    <cellStyle name="Note 4 2 3 2 3 5 2 2" xfId="33735"/>
    <cellStyle name="Note 4 2 3 2 3 5 3" xfId="20041"/>
    <cellStyle name="Note 4 2 3 2 3 5 3 2" xfId="41395"/>
    <cellStyle name="Note 4 2 3 2 3 6" xfId="8541"/>
    <cellStyle name="Note 4 2 3 2 3 6 2" xfId="29895"/>
    <cellStyle name="Note 4 2 3 2 3 7" xfId="16201"/>
    <cellStyle name="Note 4 2 3 2 3 7 2" xfId="37555"/>
    <cellStyle name="Note 4 2 3 2 3 8" xfId="24451"/>
    <cellStyle name="Note 4 2 3 2 4" xfId="1139"/>
    <cellStyle name="Note 4 2 3 2 4 2" xfId="2139"/>
    <cellStyle name="Note 4 2 3 2 4 2 2" xfId="5981"/>
    <cellStyle name="Note 4 2 3 2 4 2 2 2" xfId="13681"/>
    <cellStyle name="Note 4 2 3 2 4 2 2 2 2" xfId="35035"/>
    <cellStyle name="Note 4 2 3 2 4 2 2 3" xfId="21341"/>
    <cellStyle name="Note 4 2 3 2 4 2 2 3 2" xfId="42695"/>
    <cellStyle name="Note 4 2 3 2 4 2 3" xfId="9841"/>
    <cellStyle name="Note 4 2 3 2 4 2 3 2" xfId="31195"/>
    <cellStyle name="Note 4 2 3 2 4 2 4" xfId="17501"/>
    <cellStyle name="Note 4 2 3 2 4 2 4 2" xfId="38855"/>
    <cellStyle name="Note 4 2 3 2 4 2 5" xfId="25751"/>
    <cellStyle name="Note 4 2 3 2 4 3" xfId="3079"/>
    <cellStyle name="Note 4 2 3 2 4 3 2" xfId="6921"/>
    <cellStyle name="Note 4 2 3 2 4 3 2 2" xfId="14621"/>
    <cellStyle name="Note 4 2 3 2 4 3 2 2 2" xfId="35975"/>
    <cellStyle name="Note 4 2 3 2 4 3 2 3" xfId="22281"/>
    <cellStyle name="Note 4 2 3 2 4 3 2 3 2" xfId="43635"/>
    <cellStyle name="Note 4 2 3 2 4 3 3" xfId="10781"/>
    <cellStyle name="Note 4 2 3 2 4 3 3 2" xfId="32135"/>
    <cellStyle name="Note 4 2 3 2 4 3 4" xfId="18441"/>
    <cellStyle name="Note 4 2 3 2 4 3 4 2" xfId="39795"/>
    <cellStyle name="Note 4 2 3 2 4 3 5" xfId="26691"/>
    <cellStyle name="Note 4 2 3 2 4 4" xfId="4019"/>
    <cellStyle name="Note 4 2 3 2 4 4 2" xfId="7861"/>
    <cellStyle name="Note 4 2 3 2 4 4 2 2" xfId="15561"/>
    <cellStyle name="Note 4 2 3 2 4 4 2 2 2" xfId="36915"/>
    <cellStyle name="Note 4 2 3 2 4 4 2 3" xfId="23221"/>
    <cellStyle name="Note 4 2 3 2 4 4 2 3 2" xfId="44575"/>
    <cellStyle name="Note 4 2 3 2 4 4 3" xfId="11721"/>
    <cellStyle name="Note 4 2 3 2 4 4 3 2" xfId="33075"/>
    <cellStyle name="Note 4 2 3 2 4 4 4" xfId="19381"/>
    <cellStyle name="Note 4 2 3 2 4 4 4 2" xfId="40735"/>
    <cellStyle name="Note 4 2 3 2 4 4 5" xfId="27631"/>
    <cellStyle name="Note 4 2 3 2 4 5" xfId="4981"/>
    <cellStyle name="Note 4 2 3 2 4 5 2" xfId="12681"/>
    <cellStyle name="Note 4 2 3 2 4 5 2 2" xfId="34035"/>
    <cellStyle name="Note 4 2 3 2 4 5 3" xfId="20341"/>
    <cellStyle name="Note 4 2 3 2 4 5 3 2" xfId="41695"/>
    <cellStyle name="Note 4 2 3 2 4 6" xfId="8841"/>
    <cellStyle name="Note 4 2 3 2 4 6 2" xfId="30195"/>
    <cellStyle name="Note 4 2 3 2 4 7" xfId="16501"/>
    <cellStyle name="Note 4 2 3 2 4 7 2" xfId="37855"/>
    <cellStyle name="Note 4 2 3 2 4 8" xfId="24751"/>
    <cellStyle name="Note 4 2 3 2 5" xfId="1499"/>
    <cellStyle name="Note 4 2 3 2 5 2" xfId="5341"/>
    <cellStyle name="Note 4 2 3 2 5 2 2" xfId="13041"/>
    <cellStyle name="Note 4 2 3 2 5 2 2 2" xfId="34395"/>
    <cellStyle name="Note 4 2 3 2 5 2 3" xfId="20701"/>
    <cellStyle name="Note 4 2 3 2 5 2 3 2" xfId="42055"/>
    <cellStyle name="Note 4 2 3 2 5 3" xfId="9201"/>
    <cellStyle name="Note 4 2 3 2 5 3 2" xfId="30555"/>
    <cellStyle name="Note 4 2 3 2 5 4" xfId="16861"/>
    <cellStyle name="Note 4 2 3 2 5 4 2" xfId="38215"/>
    <cellStyle name="Note 4 2 3 2 5 5" xfId="25111"/>
    <cellStyle name="Note 4 2 3 2 6" xfId="2439"/>
    <cellStyle name="Note 4 2 3 2 6 2" xfId="6281"/>
    <cellStyle name="Note 4 2 3 2 6 2 2" xfId="13981"/>
    <cellStyle name="Note 4 2 3 2 6 2 2 2" xfId="35335"/>
    <cellStyle name="Note 4 2 3 2 6 2 3" xfId="21641"/>
    <cellStyle name="Note 4 2 3 2 6 2 3 2" xfId="42995"/>
    <cellStyle name="Note 4 2 3 2 6 3" xfId="10141"/>
    <cellStyle name="Note 4 2 3 2 6 3 2" xfId="31495"/>
    <cellStyle name="Note 4 2 3 2 6 4" xfId="17801"/>
    <cellStyle name="Note 4 2 3 2 6 4 2" xfId="39155"/>
    <cellStyle name="Note 4 2 3 2 6 5" xfId="26051"/>
    <cellStyle name="Note 4 2 3 2 7" xfId="3379"/>
    <cellStyle name="Note 4 2 3 2 7 2" xfId="7221"/>
    <cellStyle name="Note 4 2 3 2 7 2 2" xfId="14921"/>
    <cellStyle name="Note 4 2 3 2 7 2 2 2" xfId="36275"/>
    <cellStyle name="Note 4 2 3 2 7 2 3" xfId="22581"/>
    <cellStyle name="Note 4 2 3 2 7 2 3 2" xfId="43935"/>
    <cellStyle name="Note 4 2 3 2 7 3" xfId="11081"/>
    <cellStyle name="Note 4 2 3 2 7 3 2" xfId="32435"/>
    <cellStyle name="Note 4 2 3 2 7 4" xfId="18741"/>
    <cellStyle name="Note 4 2 3 2 7 4 2" xfId="40095"/>
    <cellStyle name="Note 4 2 3 2 7 5" xfId="26991"/>
    <cellStyle name="Note 4 2 3 2 8" xfId="4341"/>
    <cellStyle name="Note 4 2 3 2 8 2" xfId="12041"/>
    <cellStyle name="Note 4 2 3 2 8 2 2" xfId="33395"/>
    <cellStyle name="Note 4 2 3 2 8 3" xfId="19701"/>
    <cellStyle name="Note 4 2 3 2 8 3 2" xfId="41055"/>
    <cellStyle name="Note 4 2 3 2 9" xfId="8201"/>
    <cellStyle name="Note 4 2 3 2 9 2" xfId="29555"/>
    <cellStyle name="Note 4 2 3 3" xfId="573"/>
    <cellStyle name="Note 4 2 3 3 10" xfId="24191"/>
    <cellStyle name="Note 4 2 3 3 2" xfId="919"/>
    <cellStyle name="Note 4 2 3 3 2 2" xfId="1919"/>
    <cellStyle name="Note 4 2 3 3 2 2 2" xfId="5761"/>
    <cellStyle name="Note 4 2 3 3 2 2 2 2" xfId="13461"/>
    <cellStyle name="Note 4 2 3 3 2 2 2 2 2" xfId="34815"/>
    <cellStyle name="Note 4 2 3 3 2 2 2 3" xfId="21121"/>
    <cellStyle name="Note 4 2 3 3 2 2 2 3 2" xfId="42475"/>
    <cellStyle name="Note 4 2 3 3 2 2 3" xfId="9621"/>
    <cellStyle name="Note 4 2 3 3 2 2 3 2" xfId="30975"/>
    <cellStyle name="Note 4 2 3 3 2 2 4" xfId="17281"/>
    <cellStyle name="Note 4 2 3 3 2 2 4 2" xfId="38635"/>
    <cellStyle name="Note 4 2 3 3 2 2 5" xfId="25531"/>
    <cellStyle name="Note 4 2 3 3 2 3" xfId="2859"/>
    <cellStyle name="Note 4 2 3 3 2 3 2" xfId="6701"/>
    <cellStyle name="Note 4 2 3 3 2 3 2 2" xfId="14401"/>
    <cellStyle name="Note 4 2 3 3 2 3 2 2 2" xfId="35755"/>
    <cellStyle name="Note 4 2 3 3 2 3 2 3" xfId="22061"/>
    <cellStyle name="Note 4 2 3 3 2 3 2 3 2" xfId="43415"/>
    <cellStyle name="Note 4 2 3 3 2 3 3" xfId="10561"/>
    <cellStyle name="Note 4 2 3 3 2 3 3 2" xfId="31915"/>
    <cellStyle name="Note 4 2 3 3 2 3 4" xfId="18221"/>
    <cellStyle name="Note 4 2 3 3 2 3 4 2" xfId="39575"/>
    <cellStyle name="Note 4 2 3 3 2 3 5" xfId="26471"/>
    <cellStyle name="Note 4 2 3 3 2 4" xfId="3799"/>
    <cellStyle name="Note 4 2 3 3 2 4 2" xfId="7641"/>
    <cellStyle name="Note 4 2 3 3 2 4 2 2" xfId="15341"/>
    <cellStyle name="Note 4 2 3 3 2 4 2 2 2" xfId="36695"/>
    <cellStyle name="Note 4 2 3 3 2 4 2 3" xfId="23001"/>
    <cellStyle name="Note 4 2 3 3 2 4 2 3 2" xfId="44355"/>
    <cellStyle name="Note 4 2 3 3 2 4 3" xfId="11501"/>
    <cellStyle name="Note 4 2 3 3 2 4 3 2" xfId="32855"/>
    <cellStyle name="Note 4 2 3 3 2 4 4" xfId="19161"/>
    <cellStyle name="Note 4 2 3 3 2 4 4 2" xfId="40515"/>
    <cellStyle name="Note 4 2 3 3 2 4 5" xfId="27411"/>
    <cellStyle name="Note 4 2 3 3 2 5" xfId="4761"/>
    <cellStyle name="Note 4 2 3 3 2 5 2" xfId="12461"/>
    <cellStyle name="Note 4 2 3 3 2 5 2 2" xfId="33815"/>
    <cellStyle name="Note 4 2 3 3 2 5 3" xfId="20121"/>
    <cellStyle name="Note 4 2 3 3 2 5 3 2" xfId="41475"/>
    <cellStyle name="Note 4 2 3 3 2 6" xfId="8621"/>
    <cellStyle name="Note 4 2 3 3 2 6 2" xfId="29975"/>
    <cellStyle name="Note 4 2 3 3 2 7" xfId="16281"/>
    <cellStyle name="Note 4 2 3 3 2 7 2" xfId="37635"/>
    <cellStyle name="Note 4 2 3 3 2 8" xfId="24531"/>
    <cellStyle name="Note 4 2 3 3 3" xfId="1219"/>
    <cellStyle name="Note 4 2 3 3 3 2" xfId="2219"/>
    <cellStyle name="Note 4 2 3 3 3 2 2" xfId="6061"/>
    <cellStyle name="Note 4 2 3 3 3 2 2 2" xfId="13761"/>
    <cellStyle name="Note 4 2 3 3 3 2 2 2 2" xfId="35115"/>
    <cellStyle name="Note 4 2 3 3 3 2 2 3" xfId="21421"/>
    <cellStyle name="Note 4 2 3 3 3 2 2 3 2" xfId="42775"/>
    <cellStyle name="Note 4 2 3 3 3 2 3" xfId="9921"/>
    <cellStyle name="Note 4 2 3 3 3 2 3 2" xfId="31275"/>
    <cellStyle name="Note 4 2 3 3 3 2 4" xfId="17581"/>
    <cellStyle name="Note 4 2 3 3 3 2 4 2" xfId="38935"/>
    <cellStyle name="Note 4 2 3 3 3 2 5" xfId="25831"/>
    <cellStyle name="Note 4 2 3 3 3 3" xfId="3159"/>
    <cellStyle name="Note 4 2 3 3 3 3 2" xfId="7001"/>
    <cellStyle name="Note 4 2 3 3 3 3 2 2" xfId="14701"/>
    <cellStyle name="Note 4 2 3 3 3 3 2 2 2" xfId="36055"/>
    <cellStyle name="Note 4 2 3 3 3 3 2 3" xfId="22361"/>
    <cellStyle name="Note 4 2 3 3 3 3 2 3 2" xfId="43715"/>
    <cellStyle name="Note 4 2 3 3 3 3 3" xfId="10861"/>
    <cellStyle name="Note 4 2 3 3 3 3 3 2" xfId="32215"/>
    <cellStyle name="Note 4 2 3 3 3 3 4" xfId="18521"/>
    <cellStyle name="Note 4 2 3 3 3 3 4 2" xfId="39875"/>
    <cellStyle name="Note 4 2 3 3 3 3 5" xfId="26771"/>
    <cellStyle name="Note 4 2 3 3 3 4" xfId="4099"/>
    <cellStyle name="Note 4 2 3 3 3 4 2" xfId="7941"/>
    <cellStyle name="Note 4 2 3 3 3 4 2 2" xfId="15641"/>
    <cellStyle name="Note 4 2 3 3 3 4 2 2 2" xfId="36995"/>
    <cellStyle name="Note 4 2 3 3 3 4 2 3" xfId="23301"/>
    <cellStyle name="Note 4 2 3 3 3 4 2 3 2" xfId="44655"/>
    <cellStyle name="Note 4 2 3 3 3 4 3" xfId="11801"/>
    <cellStyle name="Note 4 2 3 3 3 4 3 2" xfId="33155"/>
    <cellStyle name="Note 4 2 3 3 3 4 4" xfId="19461"/>
    <cellStyle name="Note 4 2 3 3 3 4 4 2" xfId="40815"/>
    <cellStyle name="Note 4 2 3 3 3 4 5" xfId="27711"/>
    <cellStyle name="Note 4 2 3 3 3 5" xfId="5061"/>
    <cellStyle name="Note 4 2 3 3 3 5 2" xfId="12761"/>
    <cellStyle name="Note 4 2 3 3 3 5 2 2" xfId="34115"/>
    <cellStyle name="Note 4 2 3 3 3 5 3" xfId="20421"/>
    <cellStyle name="Note 4 2 3 3 3 5 3 2" xfId="41775"/>
    <cellStyle name="Note 4 2 3 3 3 6" xfId="8921"/>
    <cellStyle name="Note 4 2 3 3 3 6 2" xfId="30275"/>
    <cellStyle name="Note 4 2 3 3 3 7" xfId="16581"/>
    <cellStyle name="Note 4 2 3 3 3 7 2" xfId="37935"/>
    <cellStyle name="Note 4 2 3 3 3 8" xfId="24831"/>
    <cellStyle name="Note 4 2 3 3 4" xfId="1579"/>
    <cellStyle name="Note 4 2 3 3 4 2" xfId="5421"/>
    <cellStyle name="Note 4 2 3 3 4 2 2" xfId="13121"/>
    <cellStyle name="Note 4 2 3 3 4 2 2 2" xfId="34475"/>
    <cellStyle name="Note 4 2 3 3 4 2 3" xfId="20781"/>
    <cellStyle name="Note 4 2 3 3 4 2 3 2" xfId="42135"/>
    <cellStyle name="Note 4 2 3 3 4 3" xfId="9281"/>
    <cellStyle name="Note 4 2 3 3 4 3 2" xfId="30635"/>
    <cellStyle name="Note 4 2 3 3 4 4" xfId="16941"/>
    <cellStyle name="Note 4 2 3 3 4 4 2" xfId="38295"/>
    <cellStyle name="Note 4 2 3 3 4 5" xfId="25191"/>
    <cellStyle name="Note 4 2 3 3 5" xfId="2519"/>
    <cellStyle name="Note 4 2 3 3 5 2" xfId="6361"/>
    <cellStyle name="Note 4 2 3 3 5 2 2" xfId="14061"/>
    <cellStyle name="Note 4 2 3 3 5 2 2 2" xfId="35415"/>
    <cellStyle name="Note 4 2 3 3 5 2 3" xfId="21721"/>
    <cellStyle name="Note 4 2 3 3 5 2 3 2" xfId="43075"/>
    <cellStyle name="Note 4 2 3 3 5 3" xfId="10221"/>
    <cellStyle name="Note 4 2 3 3 5 3 2" xfId="31575"/>
    <cellStyle name="Note 4 2 3 3 5 4" xfId="17881"/>
    <cellStyle name="Note 4 2 3 3 5 4 2" xfId="39235"/>
    <cellStyle name="Note 4 2 3 3 5 5" xfId="26131"/>
    <cellStyle name="Note 4 2 3 3 6" xfId="3459"/>
    <cellStyle name="Note 4 2 3 3 6 2" xfId="7301"/>
    <cellStyle name="Note 4 2 3 3 6 2 2" xfId="15001"/>
    <cellStyle name="Note 4 2 3 3 6 2 2 2" xfId="36355"/>
    <cellStyle name="Note 4 2 3 3 6 2 3" xfId="22661"/>
    <cellStyle name="Note 4 2 3 3 6 2 3 2" xfId="44015"/>
    <cellStyle name="Note 4 2 3 3 6 3" xfId="11161"/>
    <cellStyle name="Note 4 2 3 3 6 3 2" xfId="32515"/>
    <cellStyle name="Note 4 2 3 3 6 4" xfId="18821"/>
    <cellStyle name="Note 4 2 3 3 6 4 2" xfId="40175"/>
    <cellStyle name="Note 4 2 3 3 6 5" xfId="27071"/>
    <cellStyle name="Note 4 2 3 3 7" xfId="4421"/>
    <cellStyle name="Note 4 2 3 3 7 2" xfId="12121"/>
    <cellStyle name="Note 4 2 3 3 7 2 2" xfId="33475"/>
    <cellStyle name="Note 4 2 3 3 7 3" xfId="19781"/>
    <cellStyle name="Note 4 2 3 3 7 3 2" xfId="41135"/>
    <cellStyle name="Note 4 2 3 3 8" xfId="8281"/>
    <cellStyle name="Note 4 2 3 3 8 2" xfId="29635"/>
    <cellStyle name="Note 4 2 3 3 9" xfId="15941"/>
    <cellStyle name="Note 4 2 3 3 9 2" xfId="37295"/>
    <cellStyle name="Note 4 2 3 4" xfId="759"/>
    <cellStyle name="Note 4 2 3 4 2" xfId="1759"/>
    <cellStyle name="Note 4 2 3 4 2 2" xfId="5601"/>
    <cellStyle name="Note 4 2 3 4 2 2 2" xfId="13301"/>
    <cellStyle name="Note 4 2 3 4 2 2 2 2" xfId="34655"/>
    <cellStyle name="Note 4 2 3 4 2 2 3" xfId="20961"/>
    <cellStyle name="Note 4 2 3 4 2 2 3 2" xfId="42315"/>
    <cellStyle name="Note 4 2 3 4 2 3" xfId="9461"/>
    <cellStyle name="Note 4 2 3 4 2 3 2" xfId="30815"/>
    <cellStyle name="Note 4 2 3 4 2 4" xfId="17121"/>
    <cellStyle name="Note 4 2 3 4 2 4 2" xfId="38475"/>
    <cellStyle name="Note 4 2 3 4 2 5" xfId="25371"/>
    <cellStyle name="Note 4 2 3 4 3" xfId="2699"/>
    <cellStyle name="Note 4 2 3 4 3 2" xfId="6541"/>
    <cellStyle name="Note 4 2 3 4 3 2 2" xfId="14241"/>
    <cellStyle name="Note 4 2 3 4 3 2 2 2" xfId="35595"/>
    <cellStyle name="Note 4 2 3 4 3 2 3" xfId="21901"/>
    <cellStyle name="Note 4 2 3 4 3 2 3 2" xfId="43255"/>
    <cellStyle name="Note 4 2 3 4 3 3" xfId="10401"/>
    <cellStyle name="Note 4 2 3 4 3 3 2" xfId="31755"/>
    <cellStyle name="Note 4 2 3 4 3 4" xfId="18061"/>
    <cellStyle name="Note 4 2 3 4 3 4 2" xfId="39415"/>
    <cellStyle name="Note 4 2 3 4 3 5" xfId="26311"/>
    <cellStyle name="Note 4 2 3 4 4" xfId="3639"/>
    <cellStyle name="Note 4 2 3 4 4 2" xfId="7481"/>
    <cellStyle name="Note 4 2 3 4 4 2 2" xfId="15181"/>
    <cellStyle name="Note 4 2 3 4 4 2 2 2" xfId="36535"/>
    <cellStyle name="Note 4 2 3 4 4 2 3" xfId="22841"/>
    <cellStyle name="Note 4 2 3 4 4 2 3 2" xfId="44195"/>
    <cellStyle name="Note 4 2 3 4 4 3" xfId="11341"/>
    <cellStyle name="Note 4 2 3 4 4 3 2" xfId="32695"/>
    <cellStyle name="Note 4 2 3 4 4 4" xfId="19001"/>
    <cellStyle name="Note 4 2 3 4 4 4 2" xfId="40355"/>
    <cellStyle name="Note 4 2 3 4 4 5" xfId="27251"/>
    <cellStyle name="Note 4 2 3 4 5" xfId="4601"/>
    <cellStyle name="Note 4 2 3 4 5 2" xfId="12301"/>
    <cellStyle name="Note 4 2 3 4 5 2 2" xfId="33655"/>
    <cellStyle name="Note 4 2 3 4 5 3" xfId="19961"/>
    <cellStyle name="Note 4 2 3 4 5 3 2" xfId="41315"/>
    <cellStyle name="Note 4 2 3 4 6" xfId="8461"/>
    <cellStyle name="Note 4 2 3 4 6 2" xfId="29815"/>
    <cellStyle name="Note 4 2 3 4 7" xfId="16121"/>
    <cellStyle name="Note 4 2 3 4 7 2" xfId="37475"/>
    <cellStyle name="Note 4 2 3 4 8" xfId="24371"/>
    <cellStyle name="Note 4 2 3 5" xfId="1059"/>
    <cellStyle name="Note 4 2 3 5 2" xfId="2059"/>
    <cellStyle name="Note 4 2 3 5 2 2" xfId="5901"/>
    <cellStyle name="Note 4 2 3 5 2 2 2" xfId="13601"/>
    <cellStyle name="Note 4 2 3 5 2 2 2 2" xfId="34955"/>
    <cellStyle name="Note 4 2 3 5 2 2 3" xfId="21261"/>
    <cellStyle name="Note 4 2 3 5 2 2 3 2" xfId="42615"/>
    <cellStyle name="Note 4 2 3 5 2 3" xfId="9761"/>
    <cellStyle name="Note 4 2 3 5 2 3 2" xfId="31115"/>
    <cellStyle name="Note 4 2 3 5 2 4" xfId="17421"/>
    <cellStyle name="Note 4 2 3 5 2 4 2" xfId="38775"/>
    <cellStyle name="Note 4 2 3 5 2 5" xfId="25671"/>
    <cellStyle name="Note 4 2 3 5 3" xfId="2999"/>
    <cellStyle name="Note 4 2 3 5 3 2" xfId="6841"/>
    <cellStyle name="Note 4 2 3 5 3 2 2" xfId="14541"/>
    <cellStyle name="Note 4 2 3 5 3 2 2 2" xfId="35895"/>
    <cellStyle name="Note 4 2 3 5 3 2 3" xfId="22201"/>
    <cellStyle name="Note 4 2 3 5 3 2 3 2" xfId="43555"/>
    <cellStyle name="Note 4 2 3 5 3 3" xfId="10701"/>
    <cellStyle name="Note 4 2 3 5 3 3 2" xfId="32055"/>
    <cellStyle name="Note 4 2 3 5 3 4" xfId="18361"/>
    <cellStyle name="Note 4 2 3 5 3 4 2" xfId="39715"/>
    <cellStyle name="Note 4 2 3 5 3 5" xfId="26611"/>
    <cellStyle name="Note 4 2 3 5 4" xfId="3939"/>
    <cellStyle name="Note 4 2 3 5 4 2" xfId="7781"/>
    <cellStyle name="Note 4 2 3 5 4 2 2" xfId="15481"/>
    <cellStyle name="Note 4 2 3 5 4 2 2 2" xfId="36835"/>
    <cellStyle name="Note 4 2 3 5 4 2 3" xfId="23141"/>
    <cellStyle name="Note 4 2 3 5 4 2 3 2" xfId="44495"/>
    <cellStyle name="Note 4 2 3 5 4 3" xfId="11641"/>
    <cellStyle name="Note 4 2 3 5 4 3 2" xfId="32995"/>
    <cellStyle name="Note 4 2 3 5 4 4" xfId="19301"/>
    <cellStyle name="Note 4 2 3 5 4 4 2" xfId="40655"/>
    <cellStyle name="Note 4 2 3 5 4 5" xfId="27551"/>
    <cellStyle name="Note 4 2 3 5 5" xfId="4901"/>
    <cellStyle name="Note 4 2 3 5 5 2" xfId="12601"/>
    <cellStyle name="Note 4 2 3 5 5 2 2" xfId="33955"/>
    <cellStyle name="Note 4 2 3 5 5 3" xfId="20261"/>
    <cellStyle name="Note 4 2 3 5 5 3 2" xfId="41615"/>
    <cellStyle name="Note 4 2 3 5 6" xfId="8761"/>
    <cellStyle name="Note 4 2 3 5 6 2" xfId="30115"/>
    <cellStyle name="Note 4 2 3 5 7" xfId="16421"/>
    <cellStyle name="Note 4 2 3 5 7 2" xfId="37775"/>
    <cellStyle name="Note 4 2 3 5 8" xfId="24671"/>
    <cellStyle name="Note 4 2 3 6" xfId="1419"/>
    <cellStyle name="Note 4 2 3 6 2" xfId="5261"/>
    <cellStyle name="Note 4 2 3 6 2 2" xfId="12961"/>
    <cellStyle name="Note 4 2 3 6 2 2 2" xfId="34315"/>
    <cellStyle name="Note 4 2 3 6 2 3" xfId="20621"/>
    <cellStyle name="Note 4 2 3 6 2 3 2" xfId="41975"/>
    <cellStyle name="Note 4 2 3 6 3" xfId="9121"/>
    <cellStyle name="Note 4 2 3 6 3 2" xfId="30475"/>
    <cellStyle name="Note 4 2 3 6 4" xfId="16781"/>
    <cellStyle name="Note 4 2 3 6 4 2" xfId="38135"/>
    <cellStyle name="Note 4 2 3 6 5" xfId="25031"/>
    <cellStyle name="Note 4 2 3 7" xfId="2359"/>
    <cellStyle name="Note 4 2 3 7 2" xfId="6201"/>
    <cellStyle name="Note 4 2 3 7 2 2" xfId="13901"/>
    <cellStyle name="Note 4 2 3 7 2 2 2" xfId="35255"/>
    <cellStyle name="Note 4 2 3 7 2 3" xfId="21561"/>
    <cellStyle name="Note 4 2 3 7 2 3 2" xfId="42915"/>
    <cellStyle name="Note 4 2 3 7 3" xfId="10061"/>
    <cellStyle name="Note 4 2 3 7 3 2" xfId="31415"/>
    <cellStyle name="Note 4 2 3 7 4" xfId="17721"/>
    <cellStyle name="Note 4 2 3 7 4 2" xfId="39075"/>
    <cellStyle name="Note 4 2 3 7 5" xfId="25971"/>
    <cellStyle name="Note 4 2 3 8" xfId="3299"/>
    <cellStyle name="Note 4 2 3 8 2" xfId="7141"/>
    <cellStyle name="Note 4 2 3 8 2 2" xfId="14841"/>
    <cellStyle name="Note 4 2 3 8 2 2 2" xfId="36195"/>
    <cellStyle name="Note 4 2 3 8 2 3" xfId="22501"/>
    <cellStyle name="Note 4 2 3 8 2 3 2" xfId="43855"/>
    <cellStyle name="Note 4 2 3 8 3" xfId="11001"/>
    <cellStyle name="Note 4 2 3 8 3 2" xfId="32355"/>
    <cellStyle name="Note 4 2 3 8 4" xfId="18661"/>
    <cellStyle name="Note 4 2 3 8 4 2" xfId="40015"/>
    <cellStyle name="Note 4 2 3 8 5" xfId="26911"/>
    <cellStyle name="Note 4 2 3 9" xfId="4261"/>
    <cellStyle name="Note 4 2 3 9 2" xfId="11961"/>
    <cellStyle name="Note 4 2 3 9 2 2" xfId="33315"/>
    <cellStyle name="Note 4 2 3 9 3" xfId="19621"/>
    <cellStyle name="Note 4 2 3 9 3 2" xfId="40975"/>
    <cellStyle name="Note 4 2 3 9 4" xfId="27871"/>
    <cellStyle name="Note 4 2 4" xfId="447"/>
    <cellStyle name="Note 4 2 4 10" xfId="15821"/>
    <cellStyle name="Note 4 2 4 10 2" xfId="37175"/>
    <cellStyle name="Note 4 2 4 11" xfId="24071"/>
    <cellStyle name="Note 4 2 4 2" xfId="615"/>
    <cellStyle name="Note 4 2 4 2 10" xfId="24231"/>
    <cellStyle name="Note 4 2 4 2 2" xfId="959"/>
    <cellStyle name="Note 4 2 4 2 2 2" xfId="1959"/>
    <cellStyle name="Note 4 2 4 2 2 2 2" xfId="5801"/>
    <cellStyle name="Note 4 2 4 2 2 2 2 2" xfId="13501"/>
    <cellStyle name="Note 4 2 4 2 2 2 2 2 2" xfId="34855"/>
    <cellStyle name="Note 4 2 4 2 2 2 2 3" xfId="21161"/>
    <cellStyle name="Note 4 2 4 2 2 2 2 3 2" xfId="42515"/>
    <cellStyle name="Note 4 2 4 2 2 2 3" xfId="9661"/>
    <cellStyle name="Note 4 2 4 2 2 2 3 2" xfId="31015"/>
    <cellStyle name="Note 4 2 4 2 2 2 4" xfId="17321"/>
    <cellStyle name="Note 4 2 4 2 2 2 4 2" xfId="38675"/>
    <cellStyle name="Note 4 2 4 2 2 2 5" xfId="25571"/>
    <cellStyle name="Note 4 2 4 2 2 3" xfId="2899"/>
    <cellStyle name="Note 4 2 4 2 2 3 2" xfId="6741"/>
    <cellStyle name="Note 4 2 4 2 2 3 2 2" xfId="14441"/>
    <cellStyle name="Note 4 2 4 2 2 3 2 2 2" xfId="35795"/>
    <cellStyle name="Note 4 2 4 2 2 3 2 3" xfId="22101"/>
    <cellStyle name="Note 4 2 4 2 2 3 2 3 2" xfId="43455"/>
    <cellStyle name="Note 4 2 4 2 2 3 3" xfId="10601"/>
    <cellStyle name="Note 4 2 4 2 2 3 3 2" xfId="31955"/>
    <cellStyle name="Note 4 2 4 2 2 3 4" xfId="18261"/>
    <cellStyle name="Note 4 2 4 2 2 3 4 2" xfId="39615"/>
    <cellStyle name="Note 4 2 4 2 2 3 5" xfId="26511"/>
    <cellStyle name="Note 4 2 4 2 2 4" xfId="3839"/>
    <cellStyle name="Note 4 2 4 2 2 4 2" xfId="7681"/>
    <cellStyle name="Note 4 2 4 2 2 4 2 2" xfId="15381"/>
    <cellStyle name="Note 4 2 4 2 2 4 2 2 2" xfId="36735"/>
    <cellStyle name="Note 4 2 4 2 2 4 2 3" xfId="23041"/>
    <cellStyle name="Note 4 2 4 2 2 4 2 3 2" xfId="44395"/>
    <cellStyle name="Note 4 2 4 2 2 4 3" xfId="11541"/>
    <cellStyle name="Note 4 2 4 2 2 4 3 2" xfId="32895"/>
    <cellStyle name="Note 4 2 4 2 2 4 4" xfId="19201"/>
    <cellStyle name="Note 4 2 4 2 2 4 4 2" xfId="40555"/>
    <cellStyle name="Note 4 2 4 2 2 4 5" xfId="27451"/>
    <cellStyle name="Note 4 2 4 2 2 5" xfId="4801"/>
    <cellStyle name="Note 4 2 4 2 2 5 2" xfId="12501"/>
    <cellStyle name="Note 4 2 4 2 2 5 2 2" xfId="33855"/>
    <cellStyle name="Note 4 2 4 2 2 5 3" xfId="20161"/>
    <cellStyle name="Note 4 2 4 2 2 5 3 2" xfId="41515"/>
    <cellStyle name="Note 4 2 4 2 2 6" xfId="8661"/>
    <cellStyle name="Note 4 2 4 2 2 6 2" xfId="30015"/>
    <cellStyle name="Note 4 2 4 2 2 7" xfId="16321"/>
    <cellStyle name="Note 4 2 4 2 2 7 2" xfId="37675"/>
    <cellStyle name="Note 4 2 4 2 2 8" xfId="24571"/>
    <cellStyle name="Note 4 2 4 2 3" xfId="1259"/>
    <cellStyle name="Note 4 2 4 2 3 2" xfId="2259"/>
    <cellStyle name="Note 4 2 4 2 3 2 2" xfId="6101"/>
    <cellStyle name="Note 4 2 4 2 3 2 2 2" xfId="13801"/>
    <cellStyle name="Note 4 2 4 2 3 2 2 2 2" xfId="35155"/>
    <cellStyle name="Note 4 2 4 2 3 2 2 3" xfId="21461"/>
    <cellStyle name="Note 4 2 4 2 3 2 2 3 2" xfId="42815"/>
    <cellStyle name="Note 4 2 4 2 3 2 3" xfId="9961"/>
    <cellStyle name="Note 4 2 4 2 3 2 3 2" xfId="31315"/>
    <cellStyle name="Note 4 2 4 2 3 2 4" xfId="17621"/>
    <cellStyle name="Note 4 2 4 2 3 2 4 2" xfId="38975"/>
    <cellStyle name="Note 4 2 4 2 3 2 5" xfId="25871"/>
    <cellStyle name="Note 4 2 4 2 3 3" xfId="3199"/>
    <cellStyle name="Note 4 2 4 2 3 3 2" xfId="7041"/>
    <cellStyle name="Note 4 2 4 2 3 3 2 2" xfId="14741"/>
    <cellStyle name="Note 4 2 4 2 3 3 2 2 2" xfId="36095"/>
    <cellStyle name="Note 4 2 4 2 3 3 2 3" xfId="22401"/>
    <cellStyle name="Note 4 2 4 2 3 3 2 3 2" xfId="43755"/>
    <cellStyle name="Note 4 2 4 2 3 3 3" xfId="10901"/>
    <cellStyle name="Note 4 2 4 2 3 3 3 2" xfId="32255"/>
    <cellStyle name="Note 4 2 4 2 3 3 4" xfId="18561"/>
    <cellStyle name="Note 4 2 4 2 3 3 4 2" xfId="39915"/>
    <cellStyle name="Note 4 2 4 2 3 3 5" xfId="26811"/>
    <cellStyle name="Note 4 2 4 2 3 4" xfId="4139"/>
    <cellStyle name="Note 4 2 4 2 3 4 2" xfId="7981"/>
    <cellStyle name="Note 4 2 4 2 3 4 2 2" xfId="15681"/>
    <cellStyle name="Note 4 2 4 2 3 4 2 2 2" xfId="37035"/>
    <cellStyle name="Note 4 2 4 2 3 4 2 3" xfId="23341"/>
    <cellStyle name="Note 4 2 4 2 3 4 2 3 2" xfId="44695"/>
    <cellStyle name="Note 4 2 4 2 3 4 3" xfId="11841"/>
    <cellStyle name="Note 4 2 4 2 3 4 3 2" xfId="33195"/>
    <cellStyle name="Note 4 2 4 2 3 4 4" xfId="19501"/>
    <cellStyle name="Note 4 2 4 2 3 4 4 2" xfId="40855"/>
    <cellStyle name="Note 4 2 4 2 3 4 5" xfId="27751"/>
    <cellStyle name="Note 4 2 4 2 3 5" xfId="5101"/>
    <cellStyle name="Note 4 2 4 2 3 5 2" xfId="12801"/>
    <cellStyle name="Note 4 2 4 2 3 5 2 2" xfId="34155"/>
    <cellStyle name="Note 4 2 4 2 3 5 3" xfId="20461"/>
    <cellStyle name="Note 4 2 4 2 3 5 3 2" xfId="41815"/>
    <cellStyle name="Note 4 2 4 2 3 6" xfId="8961"/>
    <cellStyle name="Note 4 2 4 2 3 6 2" xfId="30315"/>
    <cellStyle name="Note 4 2 4 2 3 7" xfId="16621"/>
    <cellStyle name="Note 4 2 4 2 3 7 2" xfId="37975"/>
    <cellStyle name="Note 4 2 4 2 3 8" xfId="24871"/>
    <cellStyle name="Note 4 2 4 2 4" xfId="1619"/>
    <cellStyle name="Note 4 2 4 2 4 2" xfId="5461"/>
    <cellStyle name="Note 4 2 4 2 4 2 2" xfId="13161"/>
    <cellStyle name="Note 4 2 4 2 4 2 2 2" xfId="34515"/>
    <cellStyle name="Note 4 2 4 2 4 2 3" xfId="20821"/>
    <cellStyle name="Note 4 2 4 2 4 2 3 2" xfId="42175"/>
    <cellStyle name="Note 4 2 4 2 4 3" xfId="9321"/>
    <cellStyle name="Note 4 2 4 2 4 3 2" xfId="30675"/>
    <cellStyle name="Note 4 2 4 2 4 4" xfId="16981"/>
    <cellStyle name="Note 4 2 4 2 4 4 2" xfId="38335"/>
    <cellStyle name="Note 4 2 4 2 4 5" xfId="25231"/>
    <cellStyle name="Note 4 2 4 2 5" xfId="2559"/>
    <cellStyle name="Note 4 2 4 2 5 2" xfId="6401"/>
    <cellStyle name="Note 4 2 4 2 5 2 2" xfId="14101"/>
    <cellStyle name="Note 4 2 4 2 5 2 2 2" xfId="35455"/>
    <cellStyle name="Note 4 2 4 2 5 2 3" xfId="21761"/>
    <cellStyle name="Note 4 2 4 2 5 2 3 2" xfId="43115"/>
    <cellStyle name="Note 4 2 4 2 5 3" xfId="10261"/>
    <cellStyle name="Note 4 2 4 2 5 3 2" xfId="31615"/>
    <cellStyle name="Note 4 2 4 2 5 4" xfId="17921"/>
    <cellStyle name="Note 4 2 4 2 5 4 2" xfId="39275"/>
    <cellStyle name="Note 4 2 4 2 5 5" xfId="26171"/>
    <cellStyle name="Note 4 2 4 2 6" xfId="3499"/>
    <cellStyle name="Note 4 2 4 2 6 2" xfId="7341"/>
    <cellStyle name="Note 4 2 4 2 6 2 2" xfId="15041"/>
    <cellStyle name="Note 4 2 4 2 6 2 2 2" xfId="36395"/>
    <cellStyle name="Note 4 2 4 2 6 2 3" xfId="22701"/>
    <cellStyle name="Note 4 2 4 2 6 2 3 2" xfId="44055"/>
    <cellStyle name="Note 4 2 4 2 6 3" xfId="11201"/>
    <cellStyle name="Note 4 2 4 2 6 3 2" xfId="32555"/>
    <cellStyle name="Note 4 2 4 2 6 4" xfId="18861"/>
    <cellStyle name="Note 4 2 4 2 6 4 2" xfId="40215"/>
    <cellStyle name="Note 4 2 4 2 6 5" xfId="27111"/>
    <cellStyle name="Note 4 2 4 2 7" xfId="4461"/>
    <cellStyle name="Note 4 2 4 2 7 2" xfId="12161"/>
    <cellStyle name="Note 4 2 4 2 7 2 2" xfId="33515"/>
    <cellStyle name="Note 4 2 4 2 7 3" xfId="19821"/>
    <cellStyle name="Note 4 2 4 2 7 3 2" xfId="41175"/>
    <cellStyle name="Note 4 2 4 2 8" xfId="8321"/>
    <cellStyle name="Note 4 2 4 2 8 2" xfId="29675"/>
    <cellStyle name="Note 4 2 4 2 9" xfId="15981"/>
    <cellStyle name="Note 4 2 4 2 9 2" xfId="37335"/>
    <cellStyle name="Note 4 2 4 3" xfId="799"/>
    <cellStyle name="Note 4 2 4 3 2" xfId="1799"/>
    <cellStyle name="Note 4 2 4 3 2 2" xfId="5641"/>
    <cellStyle name="Note 4 2 4 3 2 2 2" xfId="13341"/>
    <cellStyle name="Note 4 2 4 3 2 2 2 2" xfId="34695"/>
    <cellStyle name="Note 4 2 4 3 2 2 3" xfId="21001"/>
    <cellStyle name="Note 4 2 4 3 2 2 3 2" xfId="42355"/>
    <cellStyle name="Note 4 2 4 3 2 3" xfId="9501"/>
    <cellStyle name="Note 4 2 4 3 2 3 2" xfId="30855"/>
    <cellStyle name="Note 4 2 4 3 2 4" xfId="17161"/>
    <cellStyle name="Note 4 2 4 3 2 4 2" xfId="38515"/>
    <cellStyle name="Note 4 2 4 3 2 5" xfId="25411"/>
    <cellStyle name="Note 4 2 4 3 3" xfId="2739"/>
    <cellStyle name="Note 4 2 4 3 3 2" xfId="6581"/>
    <cellStyle name="Note 4 2 4 3 3 2 2" xfId="14281"/>
    <cellStyle name="Note 4 2 4 3 3 2 2 2" xfId="35635"/>
    <cellStyle name="Note 4 2 4 3 3 2 3" xfId="21941"/>
    <cellStyle name="Note 4 2 4 3 3 2 3 2" xfId="43295"/>
    <cellStyle name="Note 4 2 4 3 3 3" xfId="10441"/>
    <cellStyle name="Note 4 2 4 3 3 3 2" xfId="31795"/>
    <cellStyle name="Note 4 2 4 3 3 4" xfId="18101"/>
    <cellStyle name="Note 4 2 4 3 3 4 2" xfId="39455"/>
    <cellStyle name="Note 4 2 4 3 3 5" xfId="26351"/>
    <cellStyle name="Note 4 2 4 3 4" xfId="3679"/>
    <cellStyle name="Note 4 2 4 3 4 2" xfId="7521"/>
    <cellStyle name="Note 4 2 4 3 4 2 2" xfId="15221"/>
    <cellStyle name="Note 4 2 4 3 4 2 2 2" xfId="36575"/>
    <cellStyle name="Note 4 2 4 3 4 2 3" xfId="22881"/>
    <cellStyle name="Note 4 2 4 3 4 2 3 2" xfId="44235"/>
    <cellStyle name="Note 4 2 4 3 4 3" xfId="11381"/>
    <cellStyle name="Note 4 2 4 3 4 3 2" xfId="32735"/>
    <cellStyle name="Note 4 2 4 3 4 4" xfId="19041"/>
    <cellStyle name="Note 4 2 4 3 4 4 2" xfId="40395"/>
    <cellStyle name="Note 4 2 4 3 4 5" xfId="27291"/>
    <cellStyle name="Note 4 2 4 3 5" xfId="4641"/>
    <cellStyle name="Note 4 2 4 3 5 2" xfId="12341"/>
    <cellStyle name="Note 4 2 4 3 5 2 2" xfId="33695"/>
    <cellStyle name="Note 4 2 4 3 5 3" xfId="20001"/>
    <cellStyle name="Note 4 2 4 3 5 3 2" xfId="41355"/>
    <cellStyle name="Note 4 2 4 3 6" xfId="8501"/>
    <cellStyle name="Note 4 2 4 3 6 2" xfId="29855"/>
    <cellStyle name="Note 4 2 4 3 7" xfId="16161"/>
    <cellStyle name="Note 4 2 4 3 7 2" xfId="37515"/>
    <cellStyle name="Note 4 2 4 3 8" xfId="24411"/>
    <cellStyle name="Note 4 2 4 4" xfId="1099"/>
    <cellStyle name="Note 4 2 4 4 2" xfId="2099"/>
    <cellStyle name="Note 4 2 4 4 2 2" xfId="5941"/>
    <cellStyle name="Note 4 2 4 4 2 2 2" xfId="13641"/>
    <cellStyle name="Note 4 2 4 4 2 2 2 2" xfId="34995"/>
    <cellStyle name="Note 4 2 4 4 2 2 3" xfId="21301"/>
    <cellStyle name="Note 4 2 4 4 2 2 3 2" xfId="42655"/>
    <cellStyle name="Note 4 2 4 4 2 3" xfId="9801"/>
    <cellStyle name="Note 4 2 4 4 2 3 2" xfId="31155"/>
    <cellStyle name="Note 4 2 4 4 2 4" xfId="17461"/>
    <cellStyle name="Note 4 2 4 4 2 4 2" xfId="38815"/>
    <cellStyle name="Note 4 2 4 4 2 5" xfId="25711"/>
    <cellStyle name="Note 4 2 4 4 3" xfId="3039"/>
    <cellStyle name="Note 4 2 4 4 3 2" xfId="6881"/>
    <cellStyle name="Note 4 2 4 4 3 2 2" xfId="14581"/>
    <cellStyle name="Note 4 2 4 4 3 2 2 2" xfId="35935"/>
    <cellStyle name="Note 4 2 4 4 3 2 3" xfId="22241"/>
    <cellStyle name="Note 4 2 4 4 3 2 3 2" xfId="43595"/>
    <cellStyle name="Note 4 2 4 4 3 3" xfId="10741"/>
    <cellStyle name="Note 4 2 4 4 3 3 2" xfId="32095"/>
    <cellStyle name="Note 4 2 4 4 3 4" xfId="18401"/>
    <cellStyle name="Note 4 2 4 4 3 4 2" xfId="39755"/>
    <cellStyle name="Note 4 2 4 4 3 5" xfId="26651"/>
    <cellStyle name="Note 4 2 4 4 4" xfId="3979"/>
    <cellStyle name="Note 4 2 4 4 4 2" xfId="7821"/>
    <cellStyle name="Note 4 2 4 4 4 2 2" xfId="15521"/>
    <cellStyle name="Note 4 2 4 4 4 2 2 2" xfId="36875"/>
    <cellStyle name="Note 4 2 4 4 4 2 3" xfId="23181"/>
    <cellStyle name="Note 4 2 4 4 4 2 3 2" xfId="44535"/>
    <cellStyle name="Note 4 2 4 4 4 3" xfId="11681"/>
    <cellStyle name="Note 4 2 4 4 4 3 2" xfId="33035"/>
    <cellStyle name="Note 4 2 4 4 4 4" xfId="19341"/>
    <cellStyle name="Note 4 2 4 4 4 4 2" xfId="40695"/>
    <cellStyle name="Note 4 2 4 4 4 5" xfId="27591"/>
    <cellStyle name="Note 4 2 4 4 5" xfId="4941"/>
    <cellStyle name="Note 4 2 4 4 5 2" xfId="12641"/>
    <cellStyle name="Note 4 2 4 4 5 2 2" xfId="33995"/>
    <cellStyle name="Note 4 2 4 4 5 3" xfId="20301"/>
    <cellStyle name="Note 4 2 4 4 5 3 2" xfId="41655"/>
    <cellStyle name="Note 4 2 4 4 6" xfId="8801"/>
    <cellStyle name="Note 4 2 4 4 6 2" xfId="30155"/>
    <cellStyle name="Note 4 2 4 4 7" xfId="16461"/>
    <cellStyle name="Note 4 2 4 4 7 2" xfId="37815"/>
    <cellStyle name="Note 4 2 4 4 8" xfId="24711"/>
    <cellStyle name="Note 4 2 4 5" xfId="1459"/>
    <cellStyle name="Note 4 2 4 5 2" xfId="5301"/>
    <cellStyle name="Note 4 2 4 5 2 2" xfId="13001"/>
    <cellStyle name="Note 4 2 4 5 2 2 2" xfId="34355"/>
    <cellStyle name="Note 4 2 4 5 2 3" xfId="20661"/>
    <cellStyle name="Note 4 2 4 5 2 3 2" xfId="42015"/>
    <cellStyle name="Note 4 2 4 5 3" xfId="9161"/>
    <cellStyle name="Note 4 2 4 5 3 2" xfId="30515"/>
    <cellStyle name="Note 4 2 4 5 4" xfId="16821"/>
    <cellStyle name="Note 4 2 4 5 4 2" xfId="38175"/>
    <cellStyle name="Note 4 2 4 5 5" xfId="25071"/>
    <cellStyle name="Note 4 2 4 6" xfId="2399"/>
    <cellStyle name="Note 4 2 4 6 2" xfId="6241"/>
    <cellStyle name="Note 4 2 4 6 2 2" xfId="13941"/>
    <cellStyle name="Note 4 2 4 6 2 2 2" xfId="35295"/>
    <cellStyle name="Note 4 2 4 6 2 3" xfId="21601"/>
    <cellStyle name="Note 4 2 4 6 2 3 2" xfId="42955"/>
    <cellStyle name="Note 4 2 4 6 3" xfId="10101"/>
    <cellStyle name="Note 4 2 4 6 3 2" xfId="31455"/>
    <cellStyle name="Note 4 2 4 6 4" xfId="17761"/>
    <cellStyle name="Note 4 2 4 6 4 2" xfId="39115"/>
    <cellStyle name="Note 4 2 4 6 5" xfId="26011"/>
    <cellStyle name="Note 4 2 4 7" xfId="3339"/>
    <cellStyle name="Note 4 2 4 7 2" xfId="7181"/>
    <cellStyle name="Note 4 2 4 7 2 2" xfId="14881"/>
    <cellStyle name="Note 4 2 4 7 2 2 2" xfId="36235"/>
    <cellStyle name="Note 4 2 4 7 2 3" xfId="22541"/>
    <cellStyle name="Note 4 2 4 7 2 3 2" xfId="43895"/>
    <cellStyle name="Note 4 2 4 7 3" xfId="11041"/>
    <cellStyle name="Note 4 2 4 7 3 2" xfId="32395"/>
    <cellStyle name="Note 4 2 4 7 4" xfId="18701"/>
    <cellStyle name="Note 4 2 4 7 4 2" xfId="40055"/>
    <cellStyle name="Note 4 2 4 7 5" xfId="26951"/>
    <cellStyle name="Note 4 2 4 8" xfId="4301"/>
    <cellStyle name="Note 4 2 4 8 2" xfId="12001"/>
    <cellStyle name="Note 4 2 4 8 2 2" xfId="33355"/>
    <cellStyle name="Note 4 2 4 8 3" xfId="19661"/>
    <cellStyle name="Note 4 2 4 8 3 2" xfId="41015"/>
    <cellStyle name="Note 4 2 4 9" xfId="8161"/>
    <cellStyle name="Note 4 2 4 9 2" xfId="29515"/>
    <cellStyle name="Note 4 2 5" xfId="531"/>
    <cellStyle name="Note 4 2 5 10" xfId="24151"/>
    <cellStyle name="Note 4 2 5 2" xfId="879"/>
    <cellStyle name="Note 4 2 5 2 2" xfId="1879"/>
    <cellStyle name="Note 4 2 5 2 2 2" xfId="5721"/>
    <cellStyle name="Note 4 2 5 2 2 2 2" xfId="13421"/>
    <cellStyle name="Note 4 2 5 2 2 2 2 2" xfId="34775"/>
    <cellStyle name="Note 4 2 5 2 2 2 3" xfId="21081"/>
    <cellStyle name="Note 4 2 5 2 2 2 3 2" xfId="42435"/>
    <cellStyle name="Note 4 2 5 2 2 3" xfId="9581"/>
    <cellStyle name="Note 4 2 5 2 2 3 2" xfId="30935"/>
    <cellStyle name="Note 4 2 5 2 2 4" xfId="17241"/>
    <cellStyle name="Note 4 2 5 2 2 4 2" xfId="38595"/>
    <cellStyle name="Note 4 2 5 2 2 5" xfId="25491"/>
    <cellStyle name="Note 4 2 5 2 3" xfId="2819"/>
    <cellStyle name="Note 4 2 5 2 3 2" xfId="6661"/>
    <cellStyle name="Note 4 2 5 2 3 2 2" xfId="14361"/>
    <cellStyle name="Note 4 2 5 2 3 2 2 2" xfId="35715"/>
    <cellStyle name="Note 4 2 5 2 3 2 3" xfId="22021"/>
    <cellStyle name="Note 4 2 5 2 3 2 3 2" xfId="43375"/>
    <cellStyle name="Note 4 2 5 2 3 3" xfId="10521"/>
    <cellStyle name="Note 4 2 5 2 3 3 2" xfId="31875"/>
    <cellStyle name="Note 4 2 5 2 3 4" xfId="18181"/>
    <cellStyle name="Note 4 2 5 2 3 4 2" xfId="39535"/>
    <cellStyle name="Note 4 2 5 2 3 5" xfId="26431"/>
    <cellStyle name="Note 4 2 5 2 4" xfId="3759"/>
    <cellStyle name="Note 4 2 5 2 4 2" xfId="7601"/>
    <cellStyle name="Note 4 2 5 2 4 2 2" xfId="15301"/>
    <cellStyle name="Note 4 2 5 2 4 2 2 2" xfId="36655"/>
    <cellStyle name="Note 4 2 5 2 4 2 3" xfId="22961"/>
    <cellStyle name="Note 4 2 5 2 4 2 3 2" xfId="44315"/>
    <cellStyle name="Note 4 2 5 2 4 3" xfId="11461"/>
    <cellStyle name="Note 4 2 5 2 4 3 2" xfId="32815"/>
    <cellStyle name="Note 4 2 5 2 4 4" xfId="19121"/>
    <cellStyle name="Note 4 2 5 2 4 4 2" xfId="40475"/>
    <cellStyle name="Note 4 2 5 2 4 5" xfId="27371"/>
    <cellStyle name="Note 4 2 5 2 5" xfId="4721"/>
    <cellStyle name="Note 4 2 5 2 5 2" xfId="12421"/>
    <cellStyle name="Note 4 2 5 2 5 2 2" xfId="33775"/>
    <cellStyle name="Note 4 2 5 2 5 3" xfId="20081"/>
    <cellStyle name="Note 4 2 5 2 5 3 2" xfId="41435"/>
    <cellStyle name="Note 4 2 5 2 6" xfId="8581"/>
    <cellStyle name="Note 4 2 5 2 6 2" xfId="29935"/>
    <cellStyle name="Note 4 2 5 2 7" xfId="16241"/>
    <cellStyle name="Note 4 2 5 2 7 2" xfId="37595"/>
    <cellStyle name="Note 4 2 5 2 8" xfId="24491"/>
    <cellStyle name="Note 4 2 5 3" xfId="1179"/>
    <cellStyle name="Note 4 2 5 3 2" xfId="2179"/>
    <cellStyle name="Note 4 2 5 3 2 2" xfId="6021"/>
    <cellStyle name="Note 4 2 5 3 2 2 2" xfId="13721"/>
    <cellStyle name="Note 4 2 5 3 2 2 2 2" xfId="35075"/>
    <cellStyle name="Note 4 2 5 3 2 2 3" xfId="21381"/>
    <cellStyle name="Note 4 2 5 3 2 2 3 2" xfId="42735"/>
    <cellStyle name="Note 4 2 5 3 2 3" xfId="9881"/>
    <cellStyle name="Note 4 2 5 3 2 3 2" xfId="31235"/>
    <cellStyle name="Note 4 2 5 3 2 4" xfId="17541"/>
    <cellStyle name="Note 4 2 5 3 2 4 2" xfId="38895"/>
    <cellStyle name="Note 4 2 5 3 2 5" xfId="25791"/>
    <cellStyle name="Note 4 2 5 3 3" xfId="3119"/>
    <cellStyle name="Note 4 2 5 3 3 2" xfId="6961"/>
    <cellStyle name="Note 4 2 5 3 3 2 2" xfId="14661"/>
    <cellStyle name="Note 4 2 5 3 3 2 2 2" xfId="36015"/>
    <cellStyle name="Note 4 2 5 3 3 2 3" xfId="22321"/>
    <cellStyle name="Note 4 2 5 3 3 2 3 2" xfId="43675"/>
    <cellStyle name="Note 4 2 5 3 3 3" xfId="10821"/>
    <cellStyle name="Note 4 2 5 3 3 3 2" xfId="32175"/>
    <cellStyle name="Note 4 2 5 3 3 4" xfId="18481"/>
    <cellStyle name="Note 4 2 5 3 3 4 2" xfId="39835"/>
    <cellStyle name="Note 4 2 5 3 3 5" xfId="26731"/>
    <cellStyle name="Note 4 2 5 3 4" xfId="4059"/>
    <cellStyle name="Note 4 2 5 3 4 2" xfId="7901"/>
    <cellStyle name="Note 4 2 5 3 4 2 2" xfId="15601"/>
    <cellStyle name="Note 4 2 5 3 4 2 2 2" xfId="36955"/>
    <cellStyle name="Note 4 2 5 3 4 2 3" xfId="23261"/>
    <cellStyle name="Note 4 2 5 3 4 2 3 2" xfId="44615"/>
    <cellStyle name="Note 4 2 5 3 4 3" xfId="11761"/>
    <cellStyle name="Note 4 2 5 3 4 3 2" xfId="33115"/>
    <cellStyle name="Note 4 2 5 3 4 4" xfId="19421"/>
    <cellStyle name="Note 4 2 5 3 4 4 2" xfId="40775"/>
    <cellStyle name="Note 4 2 5 3 4 5" xfId="27671"/>
    <cellStyle name="Note 4 2 5 3 5" xfId="5021"/>
    <cellStyle name="Note 4 2 5 3 5 2" xfId="12721"/>
    <cellStyle name="Note 4 2 5 3 5 2 2" xfId="34075"/>
    <cellStyle name="Note 4 2 5 3 5 3" xfId="20381"/>
    <cellStyle name="Note 4 2 5 3 5 3 2" xfId="41735"/>
    <cellStyle name="Note 4 2 5 3 6" xfId="8881"/>
    <cellStyle name="Note 4 2 5 3 6 2" xfId="30235"/>
    <cellStyle name="Note 4 2 5 3 7" xfId="16541"/>
    <cellStyle name="Note 4 2 5 3 7 2" xfId="37895"/>
    <cellStyle name="Note 4 2 5 3 8" xfId="24791"/>
    <cellStyle name="Note 4 2 5 4" xfId="1539"/>
    <cellStyle name="Note 4 2 5 4 2" xfId="5381"/>
    <cellStyle name="Note 4 2 5 4 2 2" xfId="13081"/>
    <cellStyle name="Note 4 2 5 4 2 2 2" xfId="34435"/>
    <cellStyle name="Note 4 2 5 4 2 3" xfId="20741"/>
    <cellStyle name="Note 4 2 5 4 2 3 2" xfId="42095"/>
    <cellStyle name="Note 4 2 5 4 3" xfId="9241"/>
    <cellStyle name="Note 4 2 5 4 3 2" xfId="30595"/>
    <cellStyle name="Note 4 2 5 4 4" xfId="16901"/>
    <cellStyle name="Note 4 2 5 4 4 2" xfId="38255"/>
    <cellStyle name="Note 4 2 5 4 5" xfId="25151"/>
    <cellStyle name="Note 4 2 5 5" xfId="2479"/>
    <cellStyle name="Note 4 2 5 5 2" xfId="6321"/>
    <cellStyle name="Note 4 2 5 5 2 2" xfId="14021"/>
    <cellStyle name="Note 4 2 5 5 2 2 2" xfId="35375"/>
    <cellStyle name="Note 4 2 5 5 2 3" xfId="21681"/>
    <cellStyle name="Note 4 2 5 5 2 3 2" xfId="43035"/>
    <cellStyle name="Note 4 2 5 5 3" xfId="10181"/>
    <cellStyle name="Note 4 2 5 5 3 2" xfId="31535"/>
    <cellStyle name="Note 4 2 5 5 4" xfId="17841"/>
    <cellStyle name="Note 4 2 5 5 4 2" xfId="39195"/>
    <cellStyle name="Note 4 2 5 5 5" xfId="26091"/>
    <cellStyle name="Note 4 2 5 6" xfId="3419"/>
    <cellStyle name="Note 4 2 5 6 2" xfId="7261"/>
    <cellStyle name="Note 4 2 5 6 2 2" xfId="14961"/>
    <cellStyle name="Note 4 2 5 6 2 2 2" xfId="36315"/>
    <cellStyle name="Note 4 2 5 6 2 3" xfId="22621"/>
    <cellStyle name="Note 4 2 5 6 2 3 2" xfId="43975"/>
    <cellStyle name="Note 4 2 5 6 3" xfId="11121"/>
    <cellStyle name="Note 4 2 5 6 3 2" xfId="32475"/>
    <cellStyle name="Note 4 2 5 6 4" xfId="18781"/>
    <cellStyle name="Note 4 2 5 6 4 2" xfId="40135"/>
    <cellStyle name="Note 4 2 5 6 5" xfId="27031"/>
    <cellStyle name="Note 4 2 5 7" xfId="4381"/>
    <cellStyle name="Note 4 2 5 7 2" xfId="12081"/>
    <cellStyle name="Note 4 2 5 7 2 2" xfId="33435"/>
    <cellStyle name="Note 4 2 5 7 3" xfId="19741"/>
    <cellStyle name="Note 4 2 5 7 3 2" xfId="41095"/>
    <cellStyle name="Note 4 2 5 8" xfId="8241"/>
    <cellStyle name="Note 4 2 5 8 2" xfId="29595"/>
    <cellStyle name="Note 4 2 5 9" xfId="15901"/>
    <cellStyle name="Note 4 2 5 9 2" xfId="37255"/>
    <cellStyle name="Note 4 2 6" xfId="719"/>
    <cellStyle name="Note 4 2 6 2" xfId="1719"/>
    <cellStyle name="Note 4 2 6 2 2" xfId="5561"/>
    <cellStyle name="Note 4 2 6 2 2 2" xfId="13261"/>
    <cellStyle name="Note 4 2 6 2 2 2 2" xfId="34615"/>
    <cellStyle name="Note 4 2 6 2 2 3" xfId="20921"/>
    <cellStyle name="Note 4 2 6 2 2 3 2" xfId="42275"/>
    <cellStyle name="Note 4 2 6 2 3" xfId="9421"/>
    <cellStyle name="Note 4 2 6 2 3 2" xfId="30775"/>
    <cellStyle name="Note 4 2 6 2 4" xfId="17081"/>
    <cellStyle name="Note 4 2 6 2 4 2" xfId="38435"/>
    <cellStyle name="Note 4 2 6 2 5" xfId="25331"/>
    <cellStyle name="Note 4 2 6 3" xfId="2659"/>
    <cellStyle name="Note 4 2 6 3 2" xfId="6501"/>
    <cellStyle name="Note 4 2 6 3 2 2" xfId="14201"/>
    <cellStyle name="Note 4 2 6 3 2 2 2" xfId="35555"/>
    <cellStyle name="Note 4 2 6 3 2 3" xfId="21861"/>
    <cellStyle name="Note 4 2 6 3 2 3 2" xfId="43215"/>
    <cellStyle name="Note 4 2 6 3 3" xfId="10361"/>
    <cellStyle name="Note 4 2 6 3 3 2" xfId="31715"/>
    <cellStyle name="Note 4 2 6 3 4" xfId="18021"/>
    <cellStyle name="Note 4 2 6 3 4 2" xfId="39375"/>
    <cellStyle name="Note 4 2 6 3 5" xfId="26271"/>
    <cellStyle name="Note 4 2 6 4" xfId="3599"/>
    <cellStyle name="Note 4 2 6 4 2" xfId="7441"/>
    <cellStyle name="Note 4 2 6 4 2 2" xfId="15141"/>
    <cellStyle name="Note 4 2 6 4 2 2 2" xfId="36495"/>
    <cellStyle name="Note 4 2 6 4 2 3" xfId="22801"/>
    <cellStyle name="Note 4 2 6 4 2 3 2" xfId="44155"/>
    <cellStyle name="Note 4 2 6 4 3" xfId="11301"/>
    <cellStyle name="Note 4 2 6 4 3 2" xfId="32655"/>
    <cellStyle name="Note 4 2 6 4 4" xfId="18961"/>
    <cellStyle name="Note 4 2 6 4 4 2" xfId="40315"/>
    <cellStyle name="Note 4 2 6 4 5" xfId="27211"/>
    <cellStyle name="Note 4 2 6 5" xfId="4561"/>
    <cellStyle name="Note 4 2 6 5 2" xfId="12261"/>
    <cellStyle name="Note 4 2 6 5 2 2" xfId="33615"/>
    <cellStyle name="Note 4 2 6 5 3" xfId="19921"/>
    <cellStyle name="Note 4 2 6 5 3 2" xfId="41275"/>
    <cellStyle name="Note 4 2 6 6" xfId="8421"/>
    <cellStyle name="Note 4 2 6 6 2" xfId="29775"/>
    <cellStyle name="Note 4 2 6 7" xfId="16081"/>
    <cellStyle name="Note 4 2 6 7 2" xfId="37435"/>
    <cellStyle name="Note 4 2 6 8" xfId="24331"/>
    <cellStyle name="Note 4 2 7" xfId="690"/>
    <cellStyle name="Note 4 2 7 2" xfId="1690"/>
    <cellStyle name="Note 4 2 7 2 2" xfId="5532"/>
    <cellStyle name="Note 4 2 7 2 2 2" xfId="13232"/>
    <cellStyle name="Note 4 2 7 2 2 2 2" xfId="34586"/>
    <cellStyle name="Note 4 2 7 2 2 3" xfId="20892"/>
    <cellStyle name="Note 4 2 7 2 2 3 2" xfId="42246"/>
    <cellStyle name="Note 4 2 7 2 3" xfId="9392"/>
    <cellStyle name="Note 4 2 7 2 3 2" xfId="30746"/>
    <cellStyle name="Note 4 2 7 2 4" xfId="17052"/>
    <cellStyle name="Note 4 2 7 2 4 2" xfId="38406"/>
    <cellStyle name="Note 4 2 7 2 5" xfId="25302"/>
    <cellStyle name="Note 4 2 7 3" xfId="2630"/>
    <cellStyle name="Note 4 2 7 3 2" xfId="6472"/>
    <cellStyle name="Note 4 2 7 3 2 2" xfId="14172"/>
    <cellStyle name="Note 4 2 7 3 2 2 2" xfId="35526"/>
    <cellStyle name="Note 4 2 7 3 2 3" xfId="21832"/>
    <cellStyle name="Note 4 2 7 3 2 3 2" xfId="43186"/>
    <cellStyle name="Note 4 2 7 3 3" xfId="10332"/>
    <cellStyle name="Note 4 2 7 3 3 2" xfId="31686"/>
    <cellStyle name="Note 4 2 7 3 4" xfId="17992"/>
    <cellStyle name="Note 4 2 7 3 4 2" xfId="39346"/>
    <cellStyle name="Note 4 2 7 3 5" xfId="26242"/>
    <cellStyle name="Note 4 2 7 4" xfId="3570"/>
    <cellStyle name="Note 4 2 7 4 2" xfId="7412"/>
    <cellStyle name="Note 4 2 7 4 2 2" xfId="15112"/>
    <cellStyle name="Note 4 2 7 4 2 2 2" xfId="36466"/>
    <cellStyle name="Note 4 2 7 4 2 3" xfId="22772"/>
    <cellStyle name="Note 4 2 7 4 2 3 2" xfId="44126"/>
    <cellStyle name="Note 4 2 7 4 3" xfId="11272"/>
    <cellStyle name="Note 4 2 7 4 3 2" xfId="32626"/>
    <cellStyle name="Note 4 2 7 4 4" xfId="18932"/>
    <cellStyle name="Note 4 2 7 4 4 2" xfId="40286"/>
    <cellStyle name="Note 4 2 7 4 5" xfId="27182"/>
    <cellStyle name="Note 4 2 7 5" xfId="4532"/>
    <cellStyle name="Note 4 2 7 5 2" xfId="12232"/>
    <cellStyle name="Note 4 2 7 5 2 2" xfId="33586"/>
    <cellStyle name="Note 4 2 7 5 3" xfId="19892"/>
    <cellStyle name="Note 4 2 7 5 3 2" xfId="41246"/>
    <cellStyle name="Note 4 2 7 6" xfId="8392"/>
    <cellStyle name="Note 4 2 7 6 2" xfId="29746"/>
    <cellStyle name="Note 4 2 7 7" xfId="16052"/>
    <cellStyle name="Note 4 2 7 7 2" xfId="37406"/>
    <cellStyle name="Note 4 2 7 8" xfId="24302"/>
    <cellStyle name="Note 4 2 8" xfId="1376"/>
    <cellStyle name="Note 4 2 8 2" xfId="5218"/>
    <cellStyle name="Note 4 2 8 2 2" xfId="12918"/>
    <cellStyle name="Note 4 2 8 2 2 2" xfId="34272"/>
    <cellStyle name="Note 4 2 8 2 3" xfId="20578"/>
    <cellStyle name="Note 4 2 8 2 3 2" xfId="41932"/>
    <cellStyle name="Note 4 2 8 3" xfId="9078"/>
    <cellStyle name="Note 4 2 8 3 2" xfId="30432"/>
    <cellStyle name="Note 4 2 8 4" xfId="16738"/>
    <cellStyle name="Note 4 2 8 4 2" xfId="38092"/>
    <cellStyle name="Note 4 2 8 5" xfId="24988"/>
    <cellStyle name="Note 4 2 9" xfId="1330"/>
    <cellStyle name="Note 4 2 9 2" xfId="5172"/>
    <cellStyle name="Note 4 2 9 2 2" xfId="12872"/>
    <cellStyle name="Note 4 2 9 2 2 2" xfId="34226"/>
    <cellStyle name="Note 4 2 9 2 3" xfId="20532"/>
    <cellStyle name="Note 4 2 9 2 3 2" xfId="41886"/>
    <cellStyle name="Note 4 2 9 3" xfId="9032"/>
    <cellStyle name="Note 4 2 9 3 2" xfId="30386"/>
    <cellStyle name="Note 4 2 9 4" xfId="16692"/>
    <cellStyle name="Note 4 2 9 4 2" xfId="38046"/>
    <cellStyle name="Note 4 2 9 5" xfId="24942"/>
    <cellStyle name="Note 4 3" xfId="343"/>
    <cellStyle name="Note 4 3 10" xfId="1348"/>
    <cellStyle name="Note 4 3 10 2" xfId="5190"/>
    <cellStyle name="Note 4 3 10 2 2" xfId="12890"/>
    <cellStyle name="Note 4 3 10 2 2 2" xfId="34244"/>
    <cellStyle name="Note 4 3 10 2 3" xfId="20550"/>
    <cellStyle name="Note 4 3 10 2 3 2" xfId="41904"/>
    <cellStyle name="Note 4 3 10 3" xfId="9050"/>
    <cellStyle name="Note 4 3 10 3 2" xfId="30404"/>
    <cellStyle name="Note 4 3 10 4" xfId="16710"/>
    <cellStyle name="Note 4 3 10 4 2" xfId="38064"/>
    <cellStyle name="Note 4 3 10 5" xfId="24960"/>
    <cellStyle name="Note 4 3 11" xfId="4210"/>
    <cellStyle name="Note 4 3 11 2" xfId="11910"/>
    <cellStyle name="Note 4 3 11 2 2" xfId="33264"/>
    <cellStyle name="Note 4 3 11 3" xfId="19570"/>
    <cellStyle name="Note 4 3 11 3 2" xfId="40924"/>
    <cellStyle name="Note 4 3 11 4" xfId="27820"/>
    <cellStyle name="Note 4 3 12" xfId="8070"/>
    <cellStyle name="Note 4 3 12 2" xfId="29424"/>
    <cellStyle name="Note 4 3 13" xfId="8063"/>
    <cellStyle name="Note 4 3 13 2" xfId="29417"/>
    <cellStyle name="Note 4 3 14" xfId="23980"/>
    <cellStyle name="Note 4 3 2" xfId="371"/>
    <cellStyle name="Note 4 3 2 10" xfId="4230"/>
    <cellStyle name="Note 4 3 2 10 2" xfId="11930"/>
    <cellStyle name="Note 4 3 2 10 2 2" xfId="33284"/>
    <cellStyle name="Note 4 3 2 10 3" xfId="19590"/>
    <cellStyle name="Note 4 3 2 10 3 2" xfId="40944"/>
    <cellStyle name="Note 4 3 2 10 4" xfId="27840"/>
    <cellStyle name="Note 4 3 2 11" xfId="8090"/>
    <cellStyle name="Note 4 3 2 11 2" xfId="29444"/>
    <cellStyle name="Note 4 3 2 12" xfId="15750"/>
    <cellStyle name="Note 4 3 2 12 2" xfId="37104"/>
    <cellStyle name="Note 4 3 2 13" xfId="24000"/>
    <cellStyle name="Note 4 3 2 2" xfId="416"/>
    <cellStyle name="Note 4 3 2 2 10" xfId="8130"/>
    <cellStyle name="Note 4 3 2 2 10 2" xfId="29484"/>
    <cellStyle name="Note 4 3 2 2 11" xfId="15790"/>
    <cellStyle name="Note 4 3 2 2 11 2" xfId="37144"/>
    <cellStyle name="Note 4 3 2 2 12" xfId="24040"/>
    <cellStyle name="Note 4 3 2 2 2" xfId="500"/>
    <cellStyle name="Note 4 3 2 2 2 10" xfId="15870"/>
    <cellStyle name="Note 4 3 2 2 2 10 2" xfId="37224"/>
    <cellStyle name="Note 4 3 2 2 2 11" xfId="24120"/>
    <cellStyle name="Note 4 3 2 2 2 2" xfId="668"/>
    <cellStyle name="Note 4 3 2 2 2 2 10" xfId="24280"/>
    <cellStyle name="Note 4 3 2 2 2 2 2" xfId="1008"/>
    <cellStyle name="Note 4 3 2 2 2 2 2 2" xfId="2008"/>
    <cellStyle name="Note 4 3 2 2 2 2 2 2 2" xfId="5850"/>
    <cellStyle name="Note 4 3 2 2 2 2 2 2 2 2" xfId="13550"/>
    <cellStyle name="Note 4 3 2 2 2 2 2 2 2 2 2" xfId="34904"/>
    <cellStyle name="Note 4 3 2 2 2 2 2 2 2 3" xfId="21210"/>
    <cellStyle name="Note 4 3 2 2 2 2 2 2 2 3 2" xfId="42564"/>
    <cellStyle name="Note 4 3 2 2 2 2 2 2 3" xfId="9710"/>
    <cellStyle name="Note 4 3 2 2 2 2 2 2 3 2" xfId="31064"/>
    <cellStyle name="Note 4 3 2 2 2 2 2 2 4" xfId="17370"/>
    <cellStyle name="Note 4 3 2 2 2 2 2 2 4 2" xfId="38724"/>
    <cellStyle name="Note 4 3 2 2 2 2 2 2 5" xfId="25620"/>
    <cellStyle name="Note 4 3 2 2 2 2 2 3" xfId="2948"/>
    <cellStyle name="Note 4 3 2 2 2 2 2 3 2" xfId="6790"/>
    <cellStyle name="Note 4 3 2 2 2 2 2 3 2 2" xfId="14490"/>
    <cellStyle name="Note 4 3 2 2 2 2 2 3 2 2 2" xfId="35844"/>
    <cellStyle name="Note 4 3 2 2 2 2 2 3 2 3" xfId="22150"/>
    <cellStyle name="Note 4 3 2 2 2 2 2 3 2 3 2" xfId="43504"/>
    <cellStyle name="Note 4 3 2 2 2 2 2 3 3" xfId="10650"/>
    <cellStyle name="Note 4 3 2 2 2 2 2 3 3 2" xfId="32004"/>
    <cellStyle name="Note 4 3 2 2 2 2 2 3 4" xfId="18310"/>
    <cellStyle name="Note 4 3 2 2 2 2 2 3 4 2" xfId="39664"/>
    <cellStyle name="Note 4 3 2 2 2 2 2 3 5" xfId="26560"/>
    <cellStyle name="Note 4 3 2 2 2 2 2 4" xfId="3888"/>
    <cellStyle name="Note 4 3 2 2 2 2 2 4 2" xfId="7730"/>
    <cellStyle name="Note 4 3 2 2 2 2 2 4 2 2" xfId="15430"/>
    <cellStyle name="Note 4 3 2 2 2 2 2 4 2 2 2" xfId="36784"/>
    <cellStyle name="Note 4 3 2 2 2 2 2 4 2 3" xfId="23090"/>
    <cellStyle name="Note 4 3 2 2 2 2 2 4 2 3 2" xfId="44444"/>
    <cellStyle name="Note 4 3 2 2 2 2 2 4 3" xfId="11590"/>
    <cellStyle name="Note 4 3 2 2 2 2 2 4 3 2" xfId="32944"/>
    <cellStyle name="Note 4 3 2 2 2 2 2 4 4" xfId="19250"/>
    <cellStyle name="Note 4 3 2 2 2 2 2 4 4 2" xfId="40604"/>
    <cellStyle name="Note 4 3 2 2 2 2 2 4 5" xfId="27500"/>
    <cellStyle name="Note 4 3 2 2 2 2 2 5" xfId="4850"/>
    <cellStyle name="Note 4 3 2 2 2 2 2 5 2" xfId="12550"/>
    <cellStyle name="Note 4 3 2 2 2 2 2 5 2 2" xfId="33904"/>
    <cellStyle name="Note 4 3 2 2 2 2 2 5 3" xfId="20210"/>
    <cellStyle name="Note 4 3 2 2 2 2 2 5 3 2" xfId="41564"/>
    <cellStyle name="Note 4 3 2 2 2 2 2 6" xfId="8710"/>
    <cellStyle name="Note 4 3 2 2 2 2 2 6 2" xfId="30064"/>
    <cellStyle name="Note 4 3 2 2 2 2 2 7" xfId="16370"/>
    <cellStyle name="Note 4 3 2 2 2 2 2 7 2" xfId="37724"/>
    <cellStyle name="Note 4 3 2 2 2 2 2 8" xfId="24620"/>
    <cellStyle name="Note 4 3 2 2 2 2 3" xfId="1308"/>
    <cellStyle name="Note 4 3 2 2 2 2 3 2" xfId="2308"/>
    <cellStyle name="Note 4 3 2 2 2 2 3 2 2" xfId="6150"/>
    <cellStyle name="Note 4 3 2 2 2 2 3 2 2 2" xfId="13850"/>
    <cellStyle name="Note 4 3 2 2 2 2 3 2 2 2 2" xfId="35204"/>
    <cellStyle name="Note 4 3 2 2 2 2 3 2 2 3" xfId="21510"/>
    <cellStyle name="Note 4 3 2 2 2 2 3 2 2 3 2" xfId="42864"/>
    <cellStyle name="Note 4 3 2 2 2 2 3 2 3" xfId="10010"/>
    <cellStyle name="Note 4 3 2 2 2 2 3 2 3 2" xfId="31364"/>
    <cellStyle name="Note 4 3 2 2 2 2 3 2 4" xfId="17670"/>
    <cellStyle name="Note 4 3 2 2 2 2 3 2 4 2" xfId="39024"/>
    <cellStyle name="Note 4 3 2 2 2 2 3 2 5" xfId="25920"/>
    <cellStyle name="Note 4 3 2 2 2 2 3 3" xfId="3248"/>
    <cellStyle name="Note 4 3 2 2 2 2 3 3 2" xfId="7090"/>
    <cellStyle name="Note 4 3 2 2 2 2 3 3 2 2" xfId="14790"/>
    <cellStyle name="Note 4 3 2 2 2 2 3 3 2 2 2" xfId="36144"/>
    <cellStyle name="Note 4 3 2 2 2 2 3 3 2 3" xfId="22450"/>
    <cellStyle name="Note 4 3 2 2 2 2 3 3 2 3 2" xfId="43804"/>
    <cellStyle name="Note 4 3 2 2 2 2 3 3 3" xfId="10950"/>
    <cellStyle name="Note 4 3 2 2 2 2 3 3 3 2" xfId="32304"/>
    <cellStyle name="Note 4 3 2 2 2 2 3 3 4" xfId="18610"/>
    <cellStyle name="Note 4 3 2 2 2 2 3 3 4 2" xfId="39964"/>
    <cellStyle name="Note 4 3 2 2 2 2 3 3 5" xfId="26860"/>
    <cellStyle name="Note 4 3 2 2 2 2 3 4" xfId="4188"/>
    <cellStyle name="Note 4 3 2 2 2 2 3 4 2" xfId="8030"/>
    <cellStyle name="Note 4 3 2 2 2 2 3 4 2 2" xfId="15730"/>
    <cellStyle name="Note 4 3 2 2 2 2 3 4 2 2 2" xfId="37084"/>
    <cellStyle name="Note 4 3 2 2 2 2 3 4 2 3" xfId="23390"/>
    <cellStyle name="Note 4 3 2 2 2 2 3 4 2 3 2" xfId="44744"/>
    <cellStyle name="Note 4 3 2 2 2 2 3 4 3" xfId="11890"/>
    <cellStyle name="Note 4 3 2 2 2 2 3 4 3 2" xfId="33244"/>
    <cellStyle name="Note 4 3 2 2 2 2 3 4 4" xfId="19550"/>
    <cellStyle name="Note 4 3 2 2 2 2 3 4 4 2" xfId="40904"/>
    <cellStyle name="Note 4 3 2 2 2 2 3 4 5" xfId="27800"/>
    <cellStyle name="Note 4 3 2 2 2 2 3 5" xfId="5150"/>
    <cellStyle name="Note 4 3 2 2 2 2 3 5 2" xfId="12850"/>
    <cellStyle name="Note 4 3 2 2 2 2 3 5 2 2" xfId="34204"/>
    <cellStyle name="Note 4 3 2 2 2 2 3 5 3" xfId="20510"/>
    <cellStyle name="Note 4 3 2 2 2 2 3 5 3 2" xfId="41864"/>
    <cellStyle name="Note 4 3 2 2 2 2 3 6" xfId="9010"/>
    <cellStyle name="Note 4 3 2 2 2 2 3 6 2" xfId="30364"/>
    <cellStyle name="Note 4 3 2 2 2 2 3 7" xfId="16670"/>
    <cellStyle name="Note 4 3 2 2 2 2 3 7 2" xfId="38024"/>
    <cellStyle name="Note 4 3 2 2 2 2 3 8" xfId="24920"/>
    <cellStyle name="Note 4 3 2 2 2 2 4" xfId="1668"/>
    <cellStyle name="Note 4 3 2 2 2 2 4 2" xfId="5510"/>
    <cellStyle name="Note 4 3 2 2 2 2 4 2 2" xfId="13210"/>
    <cellStyle name="Note 4 3 2 2 2 2 4 2 2 2" xfId="34564"/>
    <cellStyle name="Note 4 3 2 2 2 2 4 2 3" xfId="20870"/>
    <cellStyle name="Note 4 3 2 2 2 2 4 2 3 2" xfId="42224"/>
    <cellStyle name="Note 4 3 2 2 2 2 4 3" xfId="9370"/>
    <cellStyle name="Note 4 3 2 2 2 2 4 3 2" xfId="30724"/>
    <cellStyle name="Note 4 3 2 2 2 2 4 4" xfId="17030"/>
    <cellStyle name="Note 4 3 2 2 2 2 4 4 2" xfId="38384"/>
    <cellStyle name="Note 4 3 2 2 2 2 4 5" xfId="25280"/>
    <cellStyle name="Note 4 3 2 2 2 2 5" xfId="2608"/>
    <cellStyle name="Note 4 3 2 2 2 2 5 2" xfId="6450"/>
    <cellStyle name="Note 4 3 2 2 2 2 5 2 2" xfId="14150"/>
    <cellStyle name="Note 4 3 2 2 2 2 5 2 2 2" xfId="35504"/>
    <cellStyle name="Note 4 3 2 2 2 2 5 2 3" xfId="21810"/>
    <cellStyle name="Note 4 3 2 2 2 2 5 2 3 2" xfId="43164"/>
    <cellStyle name="Note 4 3 2 2 2 2 5 3" xfId="10310"/>
    <cellStyle name="Note 4 3 2 2 2 2 5 3 2" xfId="31664"/>
    <cellStyle name="Note 4 3 2 2 2 2 5 4" xfId="17970"/>
    <cellStyle name="Note 4 3 2 2 2 2 5 4 2" xfId="39324"/>
    <cellStyle name="Note 4 3 2 2 2 2 5 5" xfId="26220"/>
    <cellStyle name="Note 4 3 2 2 2 2 6" xfId="3548"/>
    <cellStyle name="Note 4 3 2 2 2 2 6 2" xfId="7390"/>
    <cellStyle name="Note 4 3 2 2 2 2 6 2 2" xfId="15090"/>
    <cellStyle name="Note 4 3 2 2 2 2 6 2 2 2" xfId="36444"/>
    <cellStyle name="Note 4 3 2 2 2 2 6 2 3" xfId="22750"/>
    <cellStyle name="Note 4 3 2 2 2 2 6 2 3 2" xfId="44104"/>
    <cellStyle name="Note 4 3 2 2 2 2 6 3" xfId="11250"/>
    <cellStyle name="Note 4 3 2 2 2 2 6 3 2" xfId="32604"/>
    <cellStyle name="Note 4 3 2 2 2 2 6 4" xfId="18910"/>
    <cellStyle name="Note 4 3 2 2 2 2 6 4 2" xfId="40264"/>
    <cellStyle name="Note 4 3 2 2 2 2 6 5" xfId="27160"/>
    <cellStyle name="Note 4 3 2 2 2 2 7" xfId="4510"/>
    <cellStyle name="Note 4 3 2 2 2 2 7 2" xfId="12210"/>
    <cellStyle name="Note 4 3 2 2 2 2 7 2 2" xfId="33564"/>
    <cellStyle name="Note 4 3 2 2 2 2 7 3" xfId="19870"/>
    <cellStyle name="Note 4 3 2 2 2 2 7 3 2" xfId="41224"/>
    <cellStyle name="Note 4 3 2 2 2 2 8" xfId="8370"/>
    <cellStyle name="Note 4 3 2 2 2 2 8 2" xfId="29724"/>
    <cellStyle name="Note 4 3 2 2 2 2 9" xfId="16030"/>
    <cellStyle name="Note 4 3 2 2 2 2 9 2" xfId="37384"/>
    <cellStyle name="Note 4 3 2 2 2 3" xfId="848"/>
    <cellStyle name="Note 4 3 2 2 2 3 2" xfId="1848"/>
    <cellStyle name="Note 4 3 2 2 2 3 2 2" xfId="5690"/>
    <cellStyle name="Note 4 3 2 2 2 3 2 2 2" xfId="13390"/>
    <cellStyle name="Note 4 3 2 2 2 3 2 2 2 2" xfId="34744"/>
    <cellStyle name="Note 4 3 2 2 2 3 2 2 3" xfId="21050"/>
    <cellStyle name="Note 4 3 2 2 2 3 2 2 3 2" xfId="42404"/>
    <cellStyle name="Note 4 3 2 2 2 3 2 3" xfId="9550"/>
    <cellStyle name="Note 4 3 2 2 2 3 2 3 2" xfId="30904"/>
    <cellStyle name="Note 4 3 2 2 2 3 2 4" xfId="17210"/>
    <cellStyle name="Note 4 3 2 2 2 3 2 4 2" xfId="38564"/>
    <cellStyle name="Note 4 3 2 2 2 3 2 5" xfId="25460"/>
    <cellStyle name="Note 4 3 2 2 2 3 3" xfId="2788"/>
    <cellStyle name="Note 4 3 2 2 2 3 3 2" xfId="6630"/>
    <cellStyle name="Note 4 3 2 2 2 3 3 2 2" xfId="14330"/>
    <cellStyle name="Note 4 3 2 2 2 3 3 2 2 2" xfId="35684"/>
    <cellStyle name="Note 4 3 2 2 2 3 3 2 3" xfId="21990"/>
    <cellStyle name="Note 4 3 2 2 2 3 3 2 3 2" xfId="43344"/>
    <cellStyle name="Note 4 3 2 2 2 3 3 3" xfId="10490"/>
    <cellStyle name="Note 4 3 2 2 2 3 3 3 2" xfId="31844"/>
    <cellStyle name="Note 4 3 2 2 2 3 3 4" xfId="18150"/>
    <cellStyle name="Note 4 3 2 2 2 3 3 4 2" xfId="39504"/>
    <cellStyle name="Note 4 3 2 2 2 3 3 5" xfId="26400"/>
    <cellStyle name="Note 4 3 2 2 2 3 4" xfId="3728"/>
    <cellStyle name="Note 4 3 2 2 2 3 4 2" xfId="7570"/>
    <cellStyle name="Note 4 3 2 2 2 3 4 2 2" xfId="15270"/>
    <cellStyle name="Note 4 3 2 2 2 3 4 2 2 2" xfId="36624"/>
    <cellStyle name="Note 4 3 2 2 2 3 4 2 3" xfId="22930"/>
    <cellStyle name="Note 4 3 2 2 2 3 4 2 3 2" xfId="44284"/>
    <cellStyle name="Note 4 3 2 2 2 3 4 3" xfId="11430"/>
    <cellStyle name="Note 4 3 2 2 2 3 4 3 2" xfId="32784"/>
    <cellStyle name="Note 4 3 2 2 2 3 4 4" xfId="19090"/>
    <cellStyle name="Note 4 3 2 2 2 3 4 4 2" xfId="40444"/>
    <cellStyle name="Note 4 3 2 2 2 3 4 5" xfId="27340"/>
    <cellStyle name="Note 4 3 2 2 2 3 5" xfId="4690"/>
    <cellStyle name="Note 4 3 2 2 2 3 5 2" xfId="12390"/>
    <cellStyle name="Note 4 3 2 2 2 3 5 2 2" xfId="33744"/>
    <cellStyle name="Note 4 3 2 2 2 3 5 3" xfId="20050"/>
    <cellStyle name="Note 4 3 2 2 2 3 5 3 2" xfId="41404"/>
    <cellStyle name="Note 4 3 2 2 2 3 6" xfId="8550"/>
    <cellStyle name="Note 4 3 2 2 2 3 6 2" xfId="29904"/>
    <cellStyle name="Note 4 3 2 2 2 3 7" xfId="16210"/>
    <cellStyle name="Note 4 3 2 2 2 3 7 2" xfId="37564"/>
    <cellStyle name="Note 4 3 2 2 2 3 8" xfId="24460"/>
    <cellStyle name="Note 4 3 2 2 2 4" xfId="1148"/>
    <cellStyle name="Note 4 3 2 2 2 4 2" xfId="2148"/>
    <cellStyle name="Note 4 3 2 2 2 4 2 2" xfId="5990"/>
    <cellStyle name="Note 4 3 2 2 2 4 2 2 2" xfId="13690"/>
    <cellStyle name="Note 4 3 2 2 2 4 2 2 2 2" xfId="35044"/>
    <cellStyle name="Note 4 3 2 2 2 4 2 2 3" xfId="21350"/>
    <cellStyle name="Note 4 3 2 2 2 4 2 2 3 2" xfId="42704"/>
    <cellStyle name="Note 4 3 2 2 2 4 2 3" xfId="9850"/>
    <cellStyle name="Note 4 3 2 2 2 4 2 3 2" xfId="31204"/>
    <cellStyle name="Note 4 3 2 2 2 4 2 4" xfId="17510"/>
    <cellStyle name="Note 4 3 2 2 2 4 2 4 2" xfId="38864"/>
    <cellStyle name="Note 4 3 2 2 2 4 2 5" xfId="25760"/>
    <cellStyle name="Note 4 3 2 2 2 4 3" xfId="3088"/>
    <cellStyle name="Note 4 3 2 2 2 4 3 2" xfId="6930"/>
    <cellStyle name="Note 4 3 2 2 2 4 3 2 2" xfId="14630"/>
    <cellStyle name="Note 4 3 2 2 2 4 3 2 2 2" xfId="35984"/>
    <cellStyle name="Note 4 3 2 2 2 4 3 2 3" xfId="22290"/>
    <cellStyle name="Note 4 3 2 2 2 4 3 2 3 2" xfId="43644"/>
    <cellStyle name="Note 4 3 2 2 2 4 3 3" xfId="10790"/>
    <cellStyle name="Note 4 3 2 2 2 4 3 3 2" xfId="32144"/>
    <cellStyle name="Note 4 3 2 2 2 4 3 4" xfId="18450"/>
    <cellStyle name="Note 4 3 2 2 2 4 3 4 2" xfId="39804"/>
    <cellStyle name="Note 4 3 2 2 2 4 3 5" xfId="26700"/>
    <cellStyle name="Note 4 3 2 2 2 4 4" xfId="4028"/>
    <cellStyle name="Note 4 3 2 2 2 4 4 2" xfId="7870"/>
    <cellStyle name="Note 4 3 2 2 2 4 4 2 2" xfId="15570"/>
    <cellStyle name="Note 4 3 2 2 2 4 4 2 2 2" xfId="36924"/>
    <cellStyle name="Note 4 3 2 2 2 4 4 2 3" xfId="23230"/>
    <cellStyle name="Note 4 3 2 2 2 4 4 2 3 2" xfId="44584"/>
    <cellStyle name="Note 4 3 2 2 2 4 4 3" xfId="11730"/>
    <cellStyle name="Note 4 3 2 2 2 4 4 3 2" xfId="33084"/>
    <cellStyle name="Note 4 3 2 2 2 4 4 4" xfId="19390"/>
    <cellStyle name="Note 4 3 2 2 2 4 4 4 2" xfId="40744"/>
    <cellStyle name="Note 4 3 2 2 2 4 4 5" xfId="27640"/>
    <cellStyle name="Note 4 3 2 2 2 4 5" xfId="4990"/>
    <cellStyle name="Note 4 3 2 2 2 4 5 2" xfId="12690"/>
    <cellStyle name="Note 4 3 2 2 2 4 5 2 2" xfId="34044"/>
    <cellStyle name="Note 4 3 2 2 2 4 5 3" xfId="20350"/>
    <cellStyle name="Note 4 3 2 2 2 4 5 3 2" xfId="41704"/>
    <cellStyle name="Note 4 3 2 2 2 4 6" xfId="8850"/>
    <cellStyle name="Note 4 3 2 2 2 4 6 2" xfId="30204"/>
    <cellStyle name="Note 4 3 2 2 2 4 7" xfId="16510"/>
    <cellStyle name="Note 4 3 2 2 2 4 7 2" xfId="37864"/>
    <cellStyle name="Note 4 3 2 2 2 4 8" xfId="24760"/>
    <cellStyle name="Note 4 3 2 2 2 5" xfId="1508"/>
    <cellStyle name="Note 4 3 2 2 2 5 2" xfId="5350"/>
    <cellStyle name="Note 4 3 2 2 2 5 2 2" xfId="13050"/>
    <cellStyle name="Note 4 3 2 2 2 5 2 2 2" xfId="34404"/>
    <cellStyle name="Note 4 3 2 2 2 5 2 3" xfId="20710"/>
    <cellStyle name="Note 4 3 2 2 2 5 2 3 2" xfId="42064"/>
    <cellStyle name="Note 4 3 2 2 2 5 3" xfId="9210"/>
    <cellStyle name="Note 4 3 2 2 2 5 3 2" xfId="30564"/>
    <cellStyle name="Note 4 3 2 2 2 5 4" xfId="16870"/>
    <cellStyle name="Note 4 3 2 2 2 5 4 2" xfId="38224"/>
    <cellStyle name="Note 4 3 2 2 2 5 5" xfId="25120"/>
    <cellStyle name="Note 4 3 2 2 2 6" xfId="2448"/>
    <cellStyle name="Note 4 3 2 2 2 6 2" xfId="6290"/>
    <cellStyle name="Note 4 3 2 2 2 6 2 2" xfId="13990"/>
    <cellStyle name="Note 4 3 2 2 2 6 2 2 2" xfId="35344"/>
    <cellStyle name="Note 4 3 2 2 2 6 2 3" xfId="21650"/>
    <cellStyle name="Note 4 3 2 2 2 6 2 3 2" xfId="43004"/>
    <cellStyle name="Note 4 3 2 2 2 6 3" xfId="10150"/>
    <cellStyle name="Note 4 3 2 2 2 6 3 2" xfId="31504"/>
    <cellStyle name="Note 4 3 2 2 2 6 4" xfId="17810"/>
    <cellStyle name="Note 4 3 2 2 2 6 4 2" xfId="39164"/>
    <cellStyle name="Note 4 3 2 2 2 6 5" xfId="26060"/>
    <cellStyle name="Note 4 3 2 2 2 7" xfId="3388"/>
    <cellStyle name="Note 4 3 2 2 2 7 2" xfId="7230"/>
    <cellStyle name="Note 4 3 2 2 2 7 2 2" xfId="14930"/>
    <cellStyle name="Note 4 3 2 2 2 7 2 2 2" xfId="36284"/>
    <cellStyle name="Note 4 3 2 2 2 7 2 3" xfId="22590"/>
    <cellStyle name="Note 4 3 2 2 2 7 2 3 2" xfId="43944"/>
    <cellStyle name="Note 4 3 2 2 2 7 3" xfId="11090"/>
    <cellStyle name="Note 4 3 2 2 2 7 3 2" xfId="32444"/>
    <cellStyle name="Note 4 3 2 2 2 7 4" xfId="18750"/>
    <cellStyle name="Note 4 3 2 2 2 7 4 2" xfId="40104"/>
    <cellStyle name="Note 4 3 2 2 2 7 5" xfId="27000"/>
    <cellStyle name="Note 4 3 2 2 2 8" xfId="4350"/>
    <cellStyle name="Note 4 3 2 2 2 8 2" xfId="12050"/>
    <cellStyle name="Note 4 3 2 2 2 8 2 2" xfId="33404"/>
    <cellStyle name="Note 4 3 2 2 2 8 3" xfId="19710"/>
    <cellStyle name="Note 4 3 2 2 2 8 3 2" xfId="41064"/>
    <cellStyle name="Note 4 3 2 2 2 9" xfId="8210"/>
    <cellStyle name="Note 4 3 2 2 2 9 2" xfId="29564"/>
    <cellStyle name="Note 4 3 2 2 3" xfId="584"/>
    <cellStyle name="Note 4 3 2 2 3 10" xfId="24200"/>
    <cellStyle name="Note 4 3 2 2 3 2" xfId="928"/>
    <cellStyle name="Note 4 3 2 2 3 2 2" xfId="1928"/>
    <cellStyle name="Note 4 3 2 2 3 2 2 2" xfId="5770"/>
    <cellStyle name="Note 4 3 2 2 3 2 2 2 2" xfId="13470"/>
    <cellStyle name="Note 4 3 2 2 3 2 2 2 2 2" xfId="34824"/>
    <cellStyle name="Note 4 3 2 2 3 2 2 2 3" xfId="21130"/>
    <cellStyle name="Note 4 3 2 2 3 2 2 2 3 2" xfId="42484"/>
    <cellStyle name="Note 4 3 2 2 3 2 2 3" xfId="9630"/>
    <cellStyle name="Note 4 3 2 2 3 2 2 3 2" xfId="30984"/>
    <cellStyle name="Note 4 3 2 2 3 2 2 4" xfId="17290"/>
    <cellStyle name="Note 4 3 2 2 3 2 2 4 2" xfId="38644"/>
    <cellStyle name="Note 4 3 2 2 3 2 2 5" xfId="25540"/>
    <cellStyle name="Note 4 3 2 2 3 2 3" xfId="2868"/>
    <cellStyle name="Note 4 3 2 2 3 2 3 2" xfId="6710"/>
    <cellStyle name="Note 4 3 2 2 3 2 3 2 2" xfId="14410"/>
    <cellStyle name="Note 4 3 2 2 3 2 3 2 2 2" xfId="35764"/>
    <cellStyle name="Note 4 3 2 2 3 2 3 2 3" xfId="22070"/>
    <cellStyle name="Note 4 3 2 2 3 2 3 2 3 2" xfId="43424"/>
    <cellStyle name="Note 4 3 2 2 3 2 3 3" xfId="10570"/>
    <cellStyle name="Note 4 3 2 2 3 2 3 3 2" xfId="31924"/>
    <cellStyle name="Note 4 3 2 2 3 2 3 4" xfId="18230"/>
    <cellStyle name="Note 4 3 2 2 3 2 3 4 2" xfId="39584"/>
    <cellStyle name="Note 4 3 2 2 3 2 3 5" xfId="26480"/>
    <cellStyle name="Note 4 3 2 2 3 2 4" xfId="3808"/>
    <cellStyle name="Note 4 3 2 2 3 2 4 2" xfId="7650"/>
    <cellStyle name="Note 4 3 2 2 3 2 4 2 2" xfId="15350"/>
    <cellStyle name="Note 4 3 2 2 3 2 4 2 2 2" xfId="36704"/>
    <cellStyle name="Note 4 3 2 2 3 2 4 2 3" xfId="23010"/>
    <cellStyle name="Note 4 3 2 2 3 2 4 2 3 2" xfId="44364"/>
    <cellStyle name="Note 4 3 2 2 3 2 4 3" xfId="11510"/>
    <cellStyle name="Note 4 3 2 2 3 2 4 3 2" xfId="32864"/>
    <cellStyle name="Note 4 3 2 2 3 2 4 4" xfId="19170"/>
    <cellStyle name="Note 4 3 2 2 3 2 4 4 2" xfId="40524"/>
    <cellStyle name="Note 4 3 2 2 3 2 4 5" xfId="27420"/>
    <cellStyle name="Note 4 3 2 2 3 2 5" xfId="4770"/>
    <cellStyle name="Note 4 3 2 2 3 2 5 2" xfId="12470"/>
    <cellStyle name="Note 4 3 2 2 3 2 5 2 2" xfId="33824"/>
    <cellStyle name="Note 4 3 2 2 3 2 5 3" xfId="20130"/>
    <cellStyle name="Note 4 3 2 2 3 2 5 3 2" xfId="41484"/>
    <cellStyle name="Note 4 3 2 2 3 2 6" xfId="8630"/>
    <cellStyle name="Note 4 3 2 2 3 2 6 2" xfId="29984"/>
    <cellStyle name="Note 4 3 2 2 3 2 7" xfId="16290"/>
    <cellStyle name="Note 4 3 2 2 3 2 7 2" xfId="37644"/>
    <cellStyle name="Note 4 3 2 2 3 2 8" xfId="24540"/>
    <cellStyle name="Note 4 3 2 2 3 3" xfId="1228"/>
    <cellStyle name="Note 4 3 2 2 3 3 2" xfId="2228"/>
    <cellStyle name="Note 4 3 2 2 3 3 2 2" xfId="6070"/>
    <cellStyle name="Note 4 3 2 2 3 3 2 2 2" xfId="13770"/>
    <cellStyle name="Note 4 3 2 2 3 3 2 2 2 2" xfId="35124"/>
    <cellStyle name="Note 4 3 2 2 3 3 2 2 3" xfId="21430"/>
    <cellStyle name="Note 4 3 2 2 3 3 2 2 3 2" xfId="42784"/>
    <cellStyle name="Note 4 3 2 2 3 3 2 3" xfId="9930"/>
    <cellStyle name="Note 4 3 2 2 3 3 2 3 2" xfId="31284"/>
    <cellStyle name="Note 4 3 2 2 3 3 2 4" xfId="17590"/>
    <cellStyle name="Note 4 3 2 2 3 3 2 4 2" xfId="38944"/>
    <cellStyle name="Note 4 3 2 2 3 3 2 5" xfId="25840"/>
    <cellStyle name="Note 4 3 2 2 3 3 3" xfId="3168"/>
    <cellStyle name="Note 4 3 2 2 3 3 3 2" xfId="7010"/>
    <cellStyle name="Note 4 3 2 2 3 3 3 2 2" xfId="14710"/>
    <cellStyle name="Note 4 3 2 2 3 3 3 2 2 2" xfId="36064"/>
    <cellStyle name="Note 4 3 2 2 3 3 3 2 3" xfId="22370"/>
    <cellStyle name="Note 4 3 2 2 3 3 3 2 3 2" xfId="43724"/>
    <cellStyle name="Note 4 3 2 2 3 3 3 3" xfId="10870"/>
    <cellStyle name="Note 4 3 2 2 3 3 3 3 2" xfId="32224"/>
    <cellStyle name="Note 4 3 2 2 3 3 3 4" xfId="18530"/>
    <cellStyle name="Note 4 3 2 2 3 3 3 4 2" xfId="39884"/>
    <cellStyle name="Note 4 3 2 2 3 3 3 5" xfId="26780"/>
    <cellStyle name="Note 4 3 2 2 3 3 4" xfId="4108"/>
    <cellStyle name="Note 4 3 2 2 3 3 4 2" xfId="7950"/>
    <cellStyle name="Note 4 3 2 2 3 3 4 2 2" xfId="15650"/>
    <cellStyle name="Note 4 3 2 2 3 3 4 2 2 2" xfId="37004"/>
    <cellStyle name="Note 4 3 2 2 3 3 4 2 3" xfId="23310"/>
    <cellStyle name="Note 4 3 2 2 3 3 4 2 3 2" xfId="44664"/>
    <cellStyle name="Note 4 3 2 2 3 3 4 3" xfId="11810"/>
    <cellStyle name="Note 4 3 2 2 3 3 4 3 2" xfId="33164"/>
    <cellStyle name="Note 4 3 2 2 3 3 4 4" xfId="19470"/>
    <cellStyle name="Note 4 3 2 2 3 3 4 4 2" xfId="40824"/>
    <cellStyle name="Note 4 3 2 2 3 3 4 5" xfId="27720"/>
    <cellStyle name="Note 4 3 2 2 3 3 5" xfId="5070"/>
    <cellStyle name="Note 4 3 2 2 3 3 5 2" xfId="12770"/>
    <cellStyle name="Note 4 3 2 2 3 3 5 2 2" xfId="34124"/>
    <cellStyle name="Note 4 3 2 2 3 3 5 3" xfId="20430"/>
    <cellStyle name="Note 4 3 2 2 3 3 5 3 2" xfId="41784"/>
    <cellStyle name="Note 4 3 2 2 3 3 6" xfId="8930"/>
    <cellStyle name="Note 4 3 2 2 3 3 6 2" xfId="30284"/>
    <cellStyle name="Note 4 3 2 2 3 3 7" xfId="16590"/>
    <cellStyle name="Note 4 3 2 2 3 3 7 2" xfId="37944"/>
    <cellStyle name="Note 4 3 2 2 3 3 8" xfId="24840"/>
    <cellStyle name="Note 4 3 2 2 3 4" xfId="1588"/>
    <cellStyle name="Note 4 3 2 2 3 4 2" xfId="5430"/>
    <cellStyle name="Note 4 3 2 2 3 4 2 2" xfId="13130"/>
    <cellStyle name="Note 4 3 2 2 3 4 2 2 2" xfId="34484"/>
    <cellStyle name="Note 4 3 2 2 3 4 2 3" xfId="20790"/>
    <cellStyle name="Note 4 3 2 2 3 4 2 3 2" xfId="42144"/>
    <cellStyle name="Note 4 3 2 2 3 4 3" xfId="9290"/>
    <cellStyle name="Note 4 3 2 2 3 4 3 2" xfId="30644"/>
    <cellStyle name="Note 4 3 2 2 3 4 4" xfId="16950"/>
    <cellStyle name="Note 4 3 2 2 3 4 4 2" xfId="38304"/>
    <cellStyle name="Note 4 3 2 2 3 4 5" xfId="25200"/>
    <cellStyle name="Note 4 3 2 2 3 5" xfId="2528"/>
    <cellStyle name="Note 4 3 2 2 3 5 2" xfId="6370"/>
    <cellStyle name="Note 4 3 2 2 3 5 2 2" xfId="14070"/>
    <cellStyle name="Note 4 3 2 2 3 5 2 2 2" xfId="35424"/>
    <cellStyle name="Note 4 3 2 2 3 5 2 3" xfId="21730"/>
    <cellStyle name="Note 4 3 2 2 3 5 2 3 2" xfId="43084"/>
    <cellStyle name="Note 4 3 2 2 3 5 3" xfId="10230"/>
    <cellStyle name="Note 4 3 2 2 3 5 3 2" xfId="31584"/>
    <cellStyle name="Note 4 3 2 2 3 5 4" xfId="17890"/>
    <cellStyle name="Note 4 3 2 2 3 5 4 2" xfId="39244"/>
    <cellStyle name="Note 4 3 2 2 3 5 5" xfId="26140"/>
    <cellStyle name="Note 4 3 2 2 3 6" xfId="3468"/>
    <cellStyle name="Note 4 3 2 2 3 6 2" xfId="7310"/>
    <cellStyle name="Note 4 3 2 2 3 6 2 2" xfId="15010"/>
    <cellStyle name="Note 4 3 2 2 3 6 2 2 2" xfId="36364"/>
    <cellStyle name="Note 4 3 2 2 3 6 2 3" xfId="22670"/>
    <cellStyle name="Note 4 3 2 2 3 6 2 3 2" xfId="44024"/>
    <cellStyle name="Note 4 3 2 2 3 6 3" xfId="11170"/>
    <cellStyle name="Note 4 3 2 2 3 6 3 2" xfId="32524"/>
    <cellStyle name="Note 4 3 2 2 3 6 4" xfId="18830"/>
    <cellStyle name="Note 4 3 2 2 3 6 4 2" xfId="40184"/>
    <cellStyle name="Note 4 3 2 2 3 6 5" xfId="27080"/>
    <cellStyle name="Note 4 3 2 2 3 7" xfId="4430"/>
    <cellStyle name="Note 4 3 2 2 3 7 2" xfId="12130"/>
    <cellStyle name="Note 4 3 2 2 3 7 2 2" xfId="33484"/>
    <cellStyle name="Note 4 3 2 2 3 7 3" xfId="19790"/>
    <cellStyle name="Note 4 3 2 2 3 7 3 2" xfId="41144"/>
    <cellStyle name="Note 4 3 2 2 3 8" xfId="8290"/>
    <cellStyle name="Note 4 3 2 2 3 8 2" xfId="29644"/>
    <cellStyle name="Note 4 3 2 2 3 9" xfId="15950"/>
    <cellStyle name="Note 4 3 2 2 3 9 2" xfId="37304"/>
    <cellStyle name="Note 4 3 2 2 4" xfId="768"/>
    <cellStyle name="Note 4 3 2 2 4 2" xfId="1768"/>
    <cellStyle name="Note 4 3 2 2 4 2 2" xfId="5610"/>
    <cellStyle name="Note 4 3 2 2 4 2 2 2" xfId="13310"/>
    <cellStyle name="Note 4 3 2 2 4 2 2 2 2" xfId="34664"/>
    <cellStyle name="Note 4 3 2 2 4 2 2 3" xfId="20970"/>
    <cellStyle name="Note 4 3 2 2 4 2 2 3 2" xfId="42324"/>
    <cellStyle name="Note 4 3 2 2 4 2 3" xfId="9470"/>
    <cellStyle name="Note 4 3 2 2 4 2 3 2" xfId="30824"/>
    <cellStyle name="Note 4 3 2 2 4 2 4" xfId="17130"/>
    <cellStyle name="Note 4 3 2 2 4 2 4 2" xfId="38484"/>
    <cellStyle name="Note 4 3 2 2 4 2 5" xfId="25380"/>
    <cellStyle name="Note 4 3 2 2 4 3" xfId="2708"/>
    <cellStyle name="Note 4 3 2 2 4 3 2" xfId="6550"/>
    <cellStyle name="Note 4 3 2 2 4 3 2 2" xfId="14250"/>
    <cellStyle name="Note 4 3 2 2 4 3 2 2 2" xfId="35604"/>
    <cellStyle name="Note 4 3 2 2 4 3 2 3" xfId="21910"/>
    <cellStyle name="Note 4 3 2 2 4 3 2 3 2" xfId="43264"/>
    <cellStyle name="Note 4 3 2 2 4 3 3" xfId="10410"/>
    <cellStyle name="Note 4 3 2 2 4 3 3 2" xfId="31764"/>
    <cellStyle name="Note 4 3 2 2 4 3 4" xfId="18070"/>
    <cellStyle name="Note 4 3 2 2 4 3 4 2" xfId="39424"/>
    <cellStyle name="Note 4 3 2 2 4 3 5" xfId="26320"/>
    <cellStyle name="Note 4 3 2 2 4 4" xfId="3648"/>
    <cellStyle name="Note 4 3 2 2 4 4 2" xfId="7490"/>
    <cellStyle name="Note 4 3 2 2 4 4 2 2" xfId="15190"/>
    <cellStyle name="Note 4 3 2 2 4 4 2 2 2" xfId="36544"/>
    <cellStyle name="Note 4 3 2 2 4 4 2 3" xfId="22850"/>
    <cellStyle name="Note 4 3 2 2 4 4 2 3 2" xfId="44204"/>
    <cellStyle name="Note 4 3 2 2 4 4 3" xfId="11350"/>
    <cellStyle name="Note 4 3 2 2 4 4 3 2" xfId="32704"/>
    <cellStyle name="Note 4 3 2 2 4 4 4" xfId="19010"/>
    <cellStyle name="Note 4 3 2 2 4 4 4 2" xfId="40364"/>
    <cellStyle name="Note 4 3 2 2 4 4 5" xfId="27260"/>
    <cellStyle name="Note 4 3 2 2 4 5" xfId="4610"/>
    <cellStyle name="Note 4 3 2 2 4 5 2" xfId="12310"/>
    <cellStyle name="Note 4 3 2 2 4 5 2 2" xfId="33664"/>
    <cellStyle name="Note 4 3 2 2 4 5 3" xfId="19970"/>
    <cellStyle name="Note 4 3 2 2 4 5 3 2" xfId="41324"/>
    <cellStyle name="Note 4 3 2 2 4 6" xfId="8470"/>
    <cellStyle name="Note 4 3 2 2 4 6 2" xfId="29824"/>
    <cellStyle name="Note 4 3 2 2 4 7" xfId="16130"/>
    <cellStyle name="Note 4 3 2 2 4 7 2" xfId="37484"/>
    <cellStyle name="Note 4 3 2 2 4 8" xfId="24380"/>
    <cellStyle name="Note 4 3 2 2 5" xfId="1068"/>
    <cellStyle name="Note 4 3 2 2 5 2" xfId="2068"/>
    <cellStyle name="Note 4 3 2 2 5 2 2" xfId="5910"/>
    <cellStyle name="Note 4 3 2 2 5 2 2 2" xfId="13610"/>
    <cellStyle name="Note 4 3 2 2 5 2 2 2 2" xfId="34964"/>
    <cellStyle name="Note 4 3 2 2 5 2 2 3" xfId="21270"/>
    <cellStyle name="Note 4 3 2 2 5 2 2 3 2" xfId="42624"/>
    <cellStyle name="Note 4 3 2 2 5 2 3" xfId="9770"/>
    <cellStyle name="Note 4 3 2 2 5 2 3 2" xfId="31124"/>
    <cellStyle name="Note 4 3 2 2 5 2 4" xfId="17430"/>
    <cellStyle name="Note 4 3 2 2 5 2 4 2" xfId="38784"/>
    <cellStyle name="Note 4 3 2 2 5 2 5" xfId="25680"/>
    <cellStyle name="Note 4 3 2 2 5 3" xfId="3008"/>
    <cellStyle name="Note 4 3 2 2 5 3 2" xfId="6850"/>
    <cellStyle name="Note 4 3 2 2 5 3 2 2" xfId="14550"/>
    <cellStyle name="Note 4 3 2 2 5 3 2 2 2" xfId="35904"/>
    <cellStyle name="Note 4 3 2 2 5 3 2 3" xfId="22210"/>
    <cellStyle name="Note 4 3 2 2 5 3 2 3 2" xfId="43564"/>
    <cellStyle name="Note 4 3 2 2 5 3 3" xfId="10710"/>
    <cellStyle name="Note 4 3 2 2 5 3 3 2" xfId="32064"/>
    <cellStyle name="Note 4 3 2 2 5 3 4" xfId="18370"/>
    <cellStyle name="Note 4 3 2 2 5 3 4 2" xfId="39724"/>
    <cellStyle name="Note 4 3 2 2 5 3 5" xfId="26620"/>
    <cellStyle name="Note 4 3 2 2 5 4" xfId="3948"/>
    <cellStyle name="Note 4 3 2 2 5 4 2" xfId="7790"/>
    <cellStyle name="Note 4 3 2 2 5 4 2 2" xfId="15490"/>
    <cellStyle name="Note 4 3 2 2 5 4 2 2 2" xfId="36844"/>
    <cellStyle name="Note 4 3 2 2 5 4 2 3" xfId="23150"/>
    <cellStyle name="Note 4 3 2 2 5 4 2 3 2" xfId="44504"/>
    <cellStyle name="Note 4 3 2 2 5 4 3" xfId="11650"/>
    <cellStyle name="Note 4 3 2 2 5 4 3 2" xfId="33004"/>
    <cellStyle name="Note 4 3 2 2 5 4 4" xfId="19310"/>
    <cellStyle name="Note 4 3 2 2 5 4 4 2" xfId="40664"/>
    <cellStyle name="Note 4 3 2 2 5 4 5" xfId="27560"/>
    <cellStyle name="Note 4 3 2 2 5 5" xfId="4910"/>
    <cellStyle name="Note 4 3 2 2 5 5 2" xfId="12610"/>
    <cellStyle name="Note 4 3 2 2 5 5 2 2" xfId="33964"/>
    <cellStyle name="Note 4 3 2 2 5 5 3" xfId="20270"/>
    <cellStyle name="Note 4 3 2 2 5 5 3 2" xfId="41624"/>
    <cellStyle name="Note 4 3 2 2 5 6" xfId="8770"/>
    <cellStyle name="Note 4 3 2 2 5 6 2" xfId="30124"/>
    <cellStyle name="Note 4 3 2 2 5 7" xfId="16430"/>
    <cellStyle name="Note 4 3 2 2 5 7 2" xfId="37784"/>
    <cellStyle name="Note 4 3 2 2 5 8" xfId="24680"/>
    <cellStyle name="Note 4 3 2 2 6" xfId="1428"/>
    <cellStyle name="Note 4 3 2 2 6 2" xfId="5270"/>
    <cellStyle name="Note 4 3 2 2 6 2 2" xfId="12970"/>
    <cellStyle name="Note 4 3 2 2 6 2 2 2" xfId="34324"/>
    <cellStyle name="Note 4 3 2 2 6 2 3" xfId="20630"/>
    <cellStyle name="Note 4 3 2 2 6 2 3 2" xfId="41984"/>
    <cellStyle name="Note 4 3 2 2 6 3" xfId="9130"/>
    <cellStyle name="Note 4 3 2 2 6 3 2" xfId="30484"/>
    <cellStyle name="Note 4 3 2 2 6 4" xfId="16790"/>
    <cellStyle name="Note 4 3 2 2 6 4 2" xfId="38144"/>
    <cellStyle name="Note 4 3 2 2 6 5" xfId="25040"/>
    <cellStyle name="Note 4 3 2 2 7" xfId="2368"/>
    <cellStyle name="Note 4 3 2 2 7 2" xfId="6210"/>
    <cellStyle name="Note 4 3 2 2 7 2 2" xfId="13910"/>
    <cellStyle name="Note 4 3 2 2 7 2 2 2" xfId="35264"/>
    <cellStyle name="Note 4 3 2 2 7 2 3" xfId="21570"/>
    <cellStyle name="Note 4 3 2 2 7 2 3 2" xfId="42924"/>
    <cellStyle name="Note 4 3 2 2 7 3" xfId="10070"/>
    <cellStyle name="Note 4 3 2 2 7 3 2" xfId="31424"/>
    <cellStyle name="Note 4 3 2 2 7 4" xfId="17730"/>
    <cellStyle name="Note 4 3 2 2 7 4 2" xfId="39084"/>
    <cellStyle name="Note 4 3 2 2 7 5" xfId="25980"/>
    <cellStyle name="Note 4 3 2 2 8" xfId="3308"/>
    <cellStyle name="Note 4 3 2 2 8 2" xfId="7150"/>
    <cellStyle name="Note 4 3 2 2 8 2 2" xfId="14850"/>
    <cellStyle name="Note 4 3 2 2 8 2 2 2" xfId="36204"/>
    <cellStyle name="Note 4 3 2 2 8 2 3" xfId="22510"/>
    <cellStyle name="Note 4 3 2 2 8 2 3 2" xfId="43864"/>
    <cellStyle name="Note 4 3 2 2 8 3" xfId="11010"/>
    <cellStyle name="Note 4 3 2 2 8 3 2" xfId="32364"/>
    <cellStyle name="Note 4 3 2 2 8 4" xfId="18670"/>
    <cellStyle name="Note 4 3 2 2 8 4 2" xfId="40024"/>
    <cellStyle name="Note 4 3 2 2 8 5" xfId="26920"/>
    <cellStyle name="Note 4 3 2 2 9" xfId="4270"/>
    <cellStyle name="Note 4 3 2 2 9 2" xfId="11970"/>
    <cellStyle name="Note 4 3 2 2 9 2 2" xfId="33324"/>
    <cellStyle name="Note 4 3 2 2 9 3" xfId="19630"/>
    <cellStyle name="Note 4 3 2 2 9 3 2" xfId="40984"/>
    <cellStyle name="Note 4 3 2 2 9 4" xfId="27880"/>
    <cellStyle name="Note 4 3 2 3" xfId="458"/>
    <cellStyle name="Note 4 3 2 3 10" xfId="15830"/>
    <cellStyle name="Note 4 3 2 3 10 2" xfId="37184"/>
    <cellStyle name="Note 4 3 2 3 11" xfId="24080"/>
    <cellStyle name="Note 4 3 2 3 2" xfId="626"/>
    <cellStyle name="Note 4 3 2 3 2 10" xfId="24240"/>
    <cellStyle name="Note 4 3 2 3 2 2" xfId="968"/>
    <cellStyle name="Note 4 3 2 3 2 2 2" xfId="1968"/>
    <cellStyle name="Note 4 3 2 3 2 2 2 2" xfId="5810"/>
    <cellStyle name="Note 4 3 2 3 2 2 2 2 2" xfId="13510"/>
    <cellStyle name="Note 4 3 2 3 2 2 2 2 2 2" xfId="34864"/>
    <cellStyle name="Note 4 3 2 3 2 2 2 2 3" xfId="21170"/>
    <cellStyle name="Note 4 3 2 3 2 2 2 2 3 2" xfId="42524"/>
    <cellStyle name="Note 4 3 2 3 2 2 2 3" xfId="9670"/>
    <cellStyle name="Note 4 3 2 3 2 2 2 3 2" xfId="31024"/>
    <cellStyle name="Note 4 3 2 3 2 2 2 4" xfId="17330"/>
    <cellStyle name="Note 4 3 2 3 2 2 2 4 2" xfId="38684"/>
    <cellStyle name="Note 4 3 2 3 2 2 2 5" xfId="25580"/>
    <cellStyle name="Note 4 3 2 3 2 2 3" xfId="2908"/>
    <cellStyle name="Note 4 3 2 3 2 2 3 2" xfId="6750"/>
    <cellStyle name="Note 4 3 2 3 2 2 3 2 2" xfId="14450"/>
    <cellStyle name="Note 4 3 2 3 2 2 3 2 2 2" xfId="35804"/>
    <cellStyle name="Note 4 3 2 3 2 2 3 2 3" xfId="22110"/>
    <cellStyle name="Note 4 3 2 3 2 2 3 2 3 2" xfId="43464"/>
    <cellStyle name="Note 4 3 2 3 2 2 3 3" xfId="10610"/>
    <cellStyle name="Note 4 3 2 3 2 2 3 3 2" xfId="31964"/>
    <cellStyle name="Note 4 3 2 3 2 2 3 4" xfId="18270"/>
    <cellStyle name="Note 4 3 2 3 2 2 3 4 2" xfId="39624"/>
    <cellStyle name="Note 4 3 2 3 2 2 3 5" xfId="26520"/>
    <cellStyle name="Note 4 3 2 3 2 2 4" xfId="3848"/>
    <cellStyle name="Note 4 3 2 3 2 2 4 2" xfId="7690"/>
    <cellStyle name="Note 4 3 2 3 2 2 4 2 2" xfId="15390"/>
    <cellStyle name="Note 4 3 2 3 2 2 4 2 2 2" xfId="36744"/>
    <cellStyle name="Note 4 3 2 3 2 2 4 2 3" xfId="23050"/>
    <cellStyle name="Note 4 3 2 3 2 2 4 2 3 2" xfId="44404"/>
    <cellStyle name="Note 4 3 2 3 2 2 4 3" xfId="11550"/>
    <cellStyle name="Note 4 3 2 3 2 2 4 3 2" xfId="32904"/>
    <cellStyle name="Note 4 3 2 3 2 2 4 4" xfId="19210"/>
    <cellStyle name="Note 4 3 2 3 2 2 4 4 2" xfId="40564"/>
    <cellStyle name="Note 4 3 2 3 2 2 4 5" xfId="27460"/>
    <cellStyle name="Note 4 3 2 3 2 2 5" xfId="4810"/>
    <cellStyle name="Note 4 3 2 3 2 2 5 2" xfId="12510"/>
    <cellStyle name="Note 4 3 2 3 2 2 5 2 2" xfId="33864"/>
    <cellStyle name="Note 4 3 2 3 2 2 5 3" xfId="20170"/>
    <cellStyle name="Note 4 3 2 3 2 2 5 3 2" xfId="41524"/>
    <cellStyle name="Note 4 3 2 3 2 2 6" xfId="8670"/>
    <cellStyle name="Note 4 3 2 3 2 2 6 2" xfId="30024"/>
    <cellStyle name="Note 4 3 2 3 2 2 7" xfId="16330"/>
    <cellStyle name="Note 4 3 2 3 2 2 7 2" xfId="37684"/>
    <cellStyle name="Note 4 3 2 3 2 2 8" xfId="24580"/>
    <cellStyle name="Note 4 3 2 3 2 3" xfId="1268"/>
    <cellStyle name="Note 4 3 2 3 2 3 2" xfId="2268"/>
    <cellStyle name="Note 4 3 2 3 2 3 2 2" xfId="6110"/>
    <cellStyle name="Note 4 3 2 3 2 3 2 2 2" xfId="13810"/>
    <cellStyle name="Note 4 3 2 3 2 3 2 2 2 2" xfId="35164"/>
    <cellStyle name="Note 4 3 2 3 2 3 2 2 3" xfId="21470"/>
    <cellStyle name="Note 4 3 2 3 2 3 2 2 3 2" xfId="42824"/>
    <cellStyle name="Note 4 3 2 3 2 3 2 3" xfId="9970"/>
    <cellStyle name="Note 4 3 2 3 2 3 2 3 2" xfId="31324"/>
    <cellStyle name="Note 4 3 2 3 2 3 2 4" xfId="17630"/>
    <cellStyle name="Note 4 3 2 3 2 3 2 4 2" xfId="38984"/>
    <cellStyle name="Note 4 3 2 3 2 3 2 5" xfId="25880"/>
    <cellStyle name="Note 4 3 2 3 2 3 3" xfId="3208"/>
    <cellStyle name="Note 4 3 2 3 2 3 3 2" xfId="7050"/>
    <cellStyle name="Note 4 3 2 3 2 3 3 2 2" xfId="14750"/>
    <cellStyle name="Note 4 3 2 3 2 3 3 2 2 2" xfId="36104"/>
    <cellStyle name="Note 4 3 2 3 2 3 3 2 3" xfId="22410"/>
    <cellStyle name="Note 4 3 2 3 2 3 3 2 3 2" xfId="43764"/>
    <cellStyle name="Note 4 3 2 3 2 3 3 3" xfId="10910"/>
    <cellStyle name="Note 4 3 2 3 2 3 3 3 2" xfId="32264"/>
    <cellStyle name="Note 4 3 2 3 2 3 3 4" xfId="18570"/>
    <cellStyle name="Note 4 3 2 3 2 3 3 4 2" xfId="39924"/>
    <cellStyle name="Note 4 3 2 3 2 3 3 5" xfId="26820"/>
    <cellStyle name="Note 4 3 2 3 2 3 4" xfId="4148"/>
    <cellStyle name="Note 4 3 2 3 2 3 4 2" xfId="7990"/>
    <cellStyle name="Note 4 3 2 3 2 3 4 2 2" xfId="15690"/>
    <cellStyle name="Note 4 3 2 3 2 3 4 2 2 2" xfId="37044"/>
    <cellStyle name="Note 4 3 2 3 2 3 4 2 3" xfId="23350"/>
    <cellStyle name="Note 4 3 2 3 2 3 4 2 3 2" xfId="44704"/>
    <cellStyle name="Note 4 3 2 3 2 3 4 3" xfId="11850"/>
    <cellStyle name="Note 4 3 2 3 2 3 4 3 2" xfId="33204"/>
    <cellStyle name="Note 4 3 2 3 2 3 4 4" xfId="19510"/>
    <cellStyle name="Note 4 3 2 3 2 3 4 4 2" xfId="40864"/>
    <cellStyle name="Note 4 3 2 3 2 3 4 5" xfId="27760"/>
    <cellStyle name="Note 4 3 2 3 2 3 5" xfId="5110"/>
    <cellStyle name="Note 4 3 2 3 2 3 5 2" xfId="12810"/>
    <cellStyle name="Note 4 3 2 3 2 3 5 2 2" xfId="34164"/>
    <cellStyle name="Note 4 3 2 3 2 3 5 3" xfId="20470"/>
    <cellStyle name="Note 4 3 2 3 2 3 5 3 2" xfId="41824"/>
    <cellStyle name="Note 4 3 2 3 2 3 6" xfId="8970"/>
    <cellStyle name="Note 4 3 2 3 2 3 6 2" xfId="30324"/>
    <cellStyle name="Note 4 3 2 3 2 3 7" xfId="16630"/>
    <cellStyle name="Note 4 3 2 3 2 3 7 2" xfId="37984"/>
    <cellStyle name="Note 4 3 2 3 2 3 8" xfId="24880"/>
    <cellStyle name="Note 4 3 2 3 2 4" xfId="1628"/>
    <cellStyle name="Note 4 3 2 3 2 4 2" xfId="5470"/>
    <cellStyle name="Note 4 3 2 3 2 4 2 2" xfId="13170"/>
    <cellStyle name="Note 4 3 2 3 2 4 2 2 2" xfId="34524"/>
    <cellStyle name="Note 4 3 2 3 2 4 2 3" xfId="20830"/>
    <cellStyle name="Note 4 3 2 3 2 4 2 3 2" xfId="42184"/>
    <cellStyle name="Note 4 3 2 3 2 4 3" xfId="9330"/>
    <cellStyle name="Note 4 3 2 3 2 4 3 2" xfId="30684"/>
    <cellStyle name="Note 4 3 2 3 2 4 4" xfId="16990"/>
    <cellStyle name="Note 4 3 2 3 2 4 4 2" xfId="38344"/>
    <cellStyle name="Note 4 3 2 3 2 4 5" xfId="25240"/>
    <cellStyle name="Note 4 3 2 3 2 5" xfId="2568"/>
    <cellStyle name="Note 4 3 2 3 2 5 2" xfId="6410"/>
    <cellStyle name="Note 4 3 2 3 2 5 2 2" xfId="14110"/>
    <cellStyle name="Note 4 3 2 3 2 5 2 2 2" xfId="35464"/>
    <cellStyle name="Note 4 3 2 3 2 5 2 3" xfId="21770"/>
    <cellStyle name="Note 4 3 2 3 2 5 2 3 2" xfId="43124"/>
    <cellStyle name="Note 4 3 2 3 2 5 3" xfId="10270"/>
    <cellStyle name="Note 4 3 2 3 2 5 3 2" xfId="31624"/>
    <cellStyle name="Note 4 3 2 3 2 5 4" xfId="17930"/>
    <cellStyle name="Note 4 3 2 3 2 5 4 2" xfId="39284"/>
    <cellStyle name="Note 4 3 2 3 2 5 5" xfId="26180"/>
    <cellStyle name="Note 4 3 2 3 2 6" xfId="3508"/>
    <cellStyle name="Note 4 3 2 3 2 6 2" xfId="7350"/>
    <cellStyle name="Note 4 3 2 3 2 6 2 2" xfId="15050"/>
    <cellStyle name="Note 4 3 2 3 2 6 2 2 2" xfId="36404"/>
    <cellStyle name="Note 4 3 2 3 2 6 2 3" xfId="22710"/>
    <cellStyle name="Note 4 3 2 3 2 6 2 3 2" xfId="44064"/>
    <cellStyle name="Note 4 3 2 3 2 6 3" xfId="11210"/>
    <cellStyle name="Note 4 3 2 3 2 6 3 2" xfId="32564"/>
    <cellStyle name="Note 4 3 2 3 2 6 4" xfId="18870"/>
    <cellStyle name="Note 4 3 2 3 2 6 4 2" xfId="40224"/>
    <cellStyle name="Note 4 3 2 3 2 6 5" xfId="27120"/>
    <cellStyle name="Note 4 3 2 3 2 7" xfId="4470"/>
    <cellStyle name="Note 4 3 2 3 2 7 2" xfId="12170"/>
    <cellStyle name="Note 4 3 2 3 2 7 2 2" xfId="33524"/>
    <cellStyle name="Note 4 3 2 3 2 7 3" xfId="19830"/>
    <cellStyle name="Note 4 3 2 3 2 7 3 2" xfId="41184"/>
    <cellStyle name="Note 4 3 2 3 2 8" xfId="8330"/>
    <cellStyle name="Note 4 3 2 3 2 8 2" xfId="29684"/>
    <cellStyle name="Note 4 3 2 3 2 9" xfId="15990"/>
    <cellStyle name="Note 4 3 2 3 2 9 2" xfId="37344"/>
    <cellStyle name="Note 4 3 2 3 3" xfId="808"/>
    <cellStyle name="Note 4 3 2 3 3 2" xfId="1808"/>
    <cellStyle name="Note 4 3 2 3 3 2 2" xfId="5650"/>
    <cellStyle name="Note 4 3 2 3 3 2 2 2" xfId="13350"/>
    <cellStyle name="Note 4 3 2 3 3 2 2 2 2" xfId="34704"/>
    <cellStyle name="Note 4 3 2 3 3 2 2 3" xfId="21010"/>
    <cellStyle name="Note 4 3 2 3 3 2 2 3 2" xfId="42364"/>
    <cellStyle name="Note 4 3 2 3 3 2 3" xfId="9510"/>
    <cellStyle name="Note 4 3 2 3 3 2 3 2" xfId="30864"/>
    <cellStyle name="Note 4 3 2 3 3 2 4" xfId="17170"/>
    <cellStyle name="Note 4 3 2 3 3 2 4 2" xfId="38524"/>
    <cellStyle name="Note 4 3 2 3 3 2 5" xfId="25420"/>
    <cellStyle name="Note 4 3 2 3 3 3" xfId="2748"/>
    <cellStyle name="Note 4 3 2 3 3 3 2" xfId="6590"/>
    <cellStyle name="Note 4 3 2 3 3 3 2 2" xfId="14290"/>
    <cellStyle name="Note 4 3 2 3 3 3 2 2 2" xfId="35644"/>
    <cellStyle name="Note 4 3 2 3 3 3 2 3" xfId="21950"/>
    <cellStyle name="Note 4 3 2 3 3 3 2 3 2" xfId="43304"/>
    <cellStyle name="Note 4 3 2 3 3 3 3" xfId="10450"/>
    <cellStyle name="Note 4 3 2 3 3 3 3 2" xfId="31804"/>
    <cellStyle name="Note 4 3 2 3 3 3 4" xfId="18110"/>
    <cellStyle name="Note 4 3 2 3 3 3 4 2" xfId="39464"/>
    <cellStyle name="Note 4 3 2 3 3 3 5" xfId="26360"/>
    <cellStyle name="Note 4 3 2 3 3 4" xfId="3688"/>
    <cellStyle name="Note 4 3 2 3 3 4 2" xfId="7530"/>
    <cellStyle name="Note 4 3 2 3 3 4 2 2" xfId="15230"/>
    <cellStyle name="Note 4 3 2 3 3 4 2 2 2" xfId="36584"/>
    <cellStyle name="Note 4 3 2 3 3 4 2 3" xfId="22890"/>
    <cellStyle name="Note 4 3 2 3 3 4 2 3 2" xfId="44244"/>
    <cellStyle name="Note 4 3 2 3 3 4 3" xfId="11390"/>
    <cellStyle name="Note 4 3 2 3 3 4 3 2" xfId="32744"/>
    <cellStyle name="Note 4 3 2 3 3 4 4" xfId="19050"/>
    <cellStyle name="Note 4 3 2 3 3 4 4 2" xfId="40404"/>
    <cellStyle name="Note 4 3 2 3 3 4 5" xfId="27300"/>
    <cellStyle name="Note 4 3 2 3 3 5" xfId="4650"/>
    <cellStyle name="Note 4 3 2 3 3 5 2" xfId="12350"/>
    <cellStyle name="Note 4 3 2 3 3 5 2 2" xfId="33704"/>
    <cellStyle name="Note 4 3 2 3 3 5 3" xfId="20010"/>
    <cellStyle name="Note 4 3 2 3 3 5 3 2" xfId="41364"/>
    <cellStyle name="Note 4 3 2 3 3 6" xfId="8510"/>
    <cellStyle name="Note 4 3 2 3 3 6 2" xfId="29864"/>
    <cellStyle name="Note 4 3 2 3 3 7" xfId="16170"/>
    <cellStyle name="Note 4 3 2 3 3 7 2" xfId="37524"/>
    <cellStyle name="Note 4 3 2 3 3 8" xfId="24420"/>
    <cellStyle name="Note 4 3 2 3 4" xfId="1108"/>
    <cellStyle name="Note 4 3 2 3 4 2" xfId="2108"/>
    <cellStyle name="Note 4 3 2 3 4 2 2" xfId="5950"/>
    <cellStyle name="Note 4 3 2 3 4 2 2 2" xfId="13650"/>
    <cellStyle name="Note 4 3 2 3 4 2 2 2 2" xfId="35004"/>
    <cellStyle name="Note 4 3 2 3 4 2 2 3" xfId="21310"/>
    <cellStyle name="Note 4 3 2 3 4 2 2 3 2" xfId="42664"/>
    <cellStyle name="Note 4 3 2 3 4 2 3" xfId="9810"/>
    <cellStyle name="Note 4 3 2 3 4 2 3 2" xfId="31164"/>
    <cellStyle name="Note 4 3 2 3 4 2 4" xfId="17470"/>
    <cellStyle name="Note 4 3 2 3 4 2 4 2" xfId="38824"/>
    <cellStyle name="Note 4 3 2 3 4 2 5" xfId="25720"/>
    <cellStyle name="Note 4 3 2 3 4 3" xfId="3048"/>
    <cellStyle name="Note 4 3 2 3 4 3 2" xfId="6890"/>
    <cellStyle name="Note 4 3 2 3 4 3 2 2" xfId="14590"/>
    <cellStyle name="Note 4 3 2 3 4 3 2 2 2" xfId="35944"/>
    <cellStyle name="Note 4 3 2 3 4 3 2 3" xfId="22250"/>
    <cellStyle name="Note 4 3 2 3 4 3 2 3 2" xfId="43604"/>
    <cellStyle name="Note 4 3 2 3 4 3 3" xfId="10750"/>
    <cellStyle name="Note 4 3 2 3 4 3 3 2" xfId="32104"/>
    <cellStyle name="Note 4 3 2 3 4 3 4" xfId="18410"/>
    <cellStyle name="Note 4 3 2 3 4 3 4 2" xfId="39764"/>
    <cellStyle name="Note 4 3 2 3 4 3 5" xfId="26660"/>
    <cellStyle name="Note 4 3 2 3 4 4" xfId="3988"/>
    <cellStyle name="Note 4 3 2 3 4 4 2" xfId="7830"/>
    <cellStyle name="Note 4 3 2 3 4 4 2 2" xfId="15530"/>
    <cellStyle name="Note 4 3 2 3 4 4 2 2 2" xfId="36884"/>
    <cellStyle name="Note 4 3 2 3 4 4 2 3" xfId="23190"/>
    <cellStyle name="Note 4 3 2 3 4 4 2 3 2" xfId="44544"/>
    <cellStyle name="Note 4 3 2 3 4 4 3" xfId="11690"/>
    <cellStyle name="Note 4 3 2 3 4 4 3 2" xfId="33044"/>
    <cellStyle name="Note 4 3 2 3 4 4 4" xfId="19350"/>
    <cellStyle name="Note 4 3 2 3 4 4 4 2" xfId="40704"/>
    <cellStyle name="Note 4 3 2 3 4 4 5" xfId="27600"/>
    <cellStyle name="Note 4 3 2 3 4 5" xfId="4950"/>
    <cellStyle name="Note 4 3 2 3 4 5 2" xfId="12650"/>
    <cellStyle name="Note 4 3 2 3 4 5 2 2" xfId="34004"/>
    <cellStyle name="Note 4 3 2 3 4 5 3" xfId="20310"/>
    <cellStyle name="Note 4 3 2 3 4 5 3 2" xfId="41664"/>
    <cellStyle name="Note 4 3 2 3 4 6" xfId="8810"/>
    <cellStyle name="Note 4 3 2 3 4 6 2" xfId="30164"/>
    <cellStyle name="Note 4 3 2 3 4 7" xfId="16470"/>
    <cellStyle name="Note 4 3 2 3 4 7 2" xfId="37824"/>
    <cellStyle name="Note 4 3 2 3 4 8" xfId="24720"/>
    <cellStyle name="Note 4 3 2 3 5" xfId="1468"/>
    <cellStyle name="Note 4 3 2 3 5 2" xfId="5310"/>
    <cellStyle name="Note 4 3 2 3 5 2 2" xfId="13010"/>
    <cellStyle name="Note 4 3 2 3 5 2 2 2" xfId="34364"/>
    <cellStyle name="Note 4 3 2 3 5 2 3" xfId="20670"/>
    <cellStyle name="Note 4 3 2 3 5 2 3 2" xfId="42024"/>
    <cellStyle name="Note 4 3 2 3 5 3" xfId="9170"/>
    <cellStyle name="Note 4 3 2 3 5 3 2" xfId="30524"/>
    <cellStyle name="Note 4 3 2 3 5 4" xfId="16830"/>
    <cellStyle name="Note 4 3 2 3 5 4 2" xfId="38184"/>
    <cellStyle name="Note 4 3 2 3 5 5" xfId="25080"/>
    <cellStyle name="Note 4 3 2 3 6" xfId="2408"/>
    <cellStyle name="Note 4 3 2 3 6 2" xfId="6250"/>
    <cellStyle name="Note 4 3 2 3 6 2 2" xfId="13950"/>
    <cellStyle name="Note 4 3 2 3 6 2 2 2" xfId="35304"/>
    <cellStyle name="Note 4 3 2 3 6 2 3" xfId="21610"/>
    <cellStyle name="Note 4 3 2 3 6 2 3 2" xfId="42964"/>
    <cellStyle name="Note 4 3 2 3 6 3" xfId="10110"/>
    <cellStyle name="Note 4 3 2 3 6 3 2" xfId="31464"/>
    <cellStyle name="Note 4 3 2 3 6 4" xfId="17770"/>
    <cellStyle name="Note 4 3 2 3 6 4 2" xfId="39124"/>
    <cellStyle name="Note 4 3 2 3 6 5" xfId="26020"/>
    <cellStyle name="Note 4 3 2 3 7" xfId="3348"/>
    <cellStyle name="Note 4 3 2 3 7 2" xfId="7190"/>
    <cellStyle name="Note 4 3 2 3 7 2 2" xfId="14890"/>
    <cellStyle name="Note 4 3 2 3 7 2 2 2" xfId="36244"/>
    <cellStyle name="Note 4 3 2 3 7 2 3" xfId="22550"/>
    <cellStyle name="Note 4 3 2 3 7 2 3 2" xfId="43904"/>
    <cellStyle name="Note 4 3 2 3 7 3" xfId="11050"/>
    <cellStyle name="Note 4 3 2 3 7 3 2" xfId="32404"/>
    <cellStyle name="Note 4 3 2 3 7 4" xfId="18710"/>
    <cellStyle name="Note 4 3 2 3 7 4 2" xfId="40064"/>
    <cellStyle name="Note 4 3 2 3 7 5" xfId="26960"/>
    <cellStyle name="Note 4 3 2 3 8" xfId="4310"/>
    <cellStyle name="Note 4 3 2 3 8 2" xfId="12010"/>
    <cellStyle name="Note 4 3 2 3 8 2 2" xfId="33364"/>
    <cellStyle name="Note 4 3 2 3 8 3" xfId="19670"/>
    <cellStyle name="Note 4 3 2 3 8 3 2" xfId="41024"/>
    <cellStyle name="Note 4 3 2 3 9" xfId="8170"/>
    <cellStyle name="Note 4 3 2 3 9 2" xfId="29524"/>
    <cellStyle name="Note 4 3 2 4" xfId="542"/>
    <cellStyle name="Note 4 3 2 4 10" xfId="24160"/>
    <cellStyle name="Note 4 3 2 4 2" xfId="888"/>
    <cellStyle name="Note 4 3 2 4 2 2" xfId="1888"/>
    <cellStyle name="Note 4 3 2 4 2 2 2" xfId="5730"/>
    <cellStyle name="Note 4 3 2 4 2 2 2 2" xfId="13430"/>
    <cellStyle name="Note 4 3 2 4 2 2 2 2 2" xfId="34784"/>
    <cellStyle name="Note 4 3 2 4 2 2 2 3" xfId="21090"/>
    <cellStyle name="Note 4 3 2 4 2 2 2 3 2" xfId="42444"/>
    <cellStyle name="Note 4 3 2 4 2 2 3" xfId="9590"/>
    <cellStyle name="Note 4 3 2 4 2 2 3 2" xfId="30944"/>
    <cellStyle name="Note 4 3 2 4 2 2 4" xfId="17250"/>
    <cellStyle name="Note 4 3 2 4 2 2 4 2" xfId="38604"/>
    <cellStyle name="Note 4 3 2 4 2 2 5" xfId="25500"/>
    <cellStyle name="Note 4 3 2 4 2 3" xfId="2828"/>
    <cellStyle name="Note 4 3 2 4 2 3 2" xfId="6670"/>
    <cellStyle name="Note 4 3 2 4 2 3 2 2" xfId="14370"/>
    <cellStyle name="Note 4 3 2 4 2 3 2 2 2" xfId="35724"/>
    <cellStyle name="Note 4 3 2 4 2 3 2 3" xfId="22030"/>
    <cellStyle name="Note 4 3 2 4 2 3 2 3 2" xfId="43384"/>
    <cellStyle name="Note 4 3 2 4 2 3 3" xfId="10530"/>
    <cellStyle name="Note 4 3 2 4 2 3 3 2" xfId="31884"/>
    <cellStyle name="Note 4 3 2 4 2 3 4" xfId="18190"/>
    <cellStyle name="Note 4 3 2 4 2 3 4 2" xfId="39544"/>
    <cellStyle name="Note 4 3 2 4 2 3 5" xfId="26440"/>
    <cellStyle name="Note 4 3 2 4 2 4" xfId="3768"/>
    <cellStyle name="Note 4 3 2 4 2 4 2" xfId="7610"/>
    <cellStyle name="Note 4 3 2 4 2 4 2 2" xfId="15310"/>
    <cellStyle name="Note 4 3 2 4 2 4 2 2 2" xfId="36664"/>
    <cellStyle name="Note 4 3 2 4 2 4 2 3" xfId="22970"/>
    <cellStyle name="Note 4 3 2 4 2 4 2 3 2" xfId="44324"/>
    <cellStyle name="Note 4 3 2 4 2 4 3" xfId="11470"/>
    <cellStyle name="Note 4 3 2 4 2 4 3 2" xfId="32824"/>
    <cellStyle name="Note 4 3 2 4 2 4 4" xfId="19130"/>
    <cellStyle name="Note 4 3 2 4 2 4 4 2" xfId="40484"/>
    <cellStyle name="Note 4 3 2 4 2 4 5" xfId="27380"/>
    <cellStyle name="Note 4 3 2 4 2 5" xfId="4730"/>
    <cellStyle name="Note 4 3 2 4 2 5 2" xfId="12430"/>
    <cellStyle name="Note 4 3 2 4 2 5 2 2" xfId="33784"/>
    <cellStyle name="Note 4 3 2 4 2 5 3" xfId="20090"/>
    <cellStyle name="Note 4 3 2 4 2 5 3 2" xfId="41444"/>
    <cellStyle name="Note 4 3 2 4 2 6" xfId="8590"/>
    <cellStyle name="Note 4 3 2 4 2 6 2" xfId="29944"/>
    <cellStyle name="Note 4 3 2 4 2 7" xfId="16250"/>
    <cellStyle name="Note 4 3 2 4 2 7 2" xfId="37604"/>
    <cellStyle name="Note 4 3 2 4 2 8" xfId="24500"/>
    <cellStyle name="Note 4 3 2 4 3" xfId="1188"/>
    <cellStyle name="Note 4 3 2 4 3 2" xfId="2188"/>
    <cellStyle name="Note 4 3 2 4 3 2 2" xfId="6030"/>
    <cellStyle name="Note 4 3 2 4 3 2 2 2" xfId="13730"/>
    <cellStyle name="Note 4 3 2 4 3 2 2 2 2" xfId="35084"/>
    <cellStyle name="Note 4 3 2 4 3 2 2 3" xfId="21390"/>
    <cellStyle name="Note 4 3 2 4 3 2 2 3 2" xfId="42744"/>
    <cellStyle name="Note 4 3 2 4 3 2 3" xfId="9890"/>
    <cellStyle name="Note 4 3 2 4 3 2 3 2" xfId="31244"/>
    <cellStyle name="Note 4 3 2 4 3 2 4" xfId="17550"/>
    <cellStyle name="Note 4 3 2 4 3 2 4 2" xfId="38904"/>
    <cellStyle name="Note 4 3 2 4 3 2 5" xfId="25800"/>
    <cellStyle name="Note 4 3 2 4 3 3" xfId="3128"/>
    <cellStyle name="Note 4 3 2 4 3 3 2" xfId="6970"/>
    <cellStyle name="Note 4 3 2 4 3 3 2 2" xfId="14670"/>
    <cellStyle name="Note 4 3 2 4 3 3 2 2 2" xfId="36024"/>
    <cellStyle name="Note 4 3 2 4 3 3 2 3" xfId="22330"/>
    <cellStyle name="Note 4 3 2 4 3 3 2 3 2" xfId="43684"/>
    <cellStyle name="Note 4 3 2 4 3 3 3" xfId="10830"/>
    <cellStyle name="Note 4 3 2 4 3 3 3 2" xfId="32184"/>
    <cellStyle name="Note 4 3 2 4 3 3 4" xfId="18490"/>
    <cellStyle name="Note 4 3 2 4 3 3 4 2" xfId="39844"/>
    <cellStyle name="Note 4 3 2 4 3 3 5" xfId="26740"/>
    <cellStyle name="Note 4 3 2 4 3 4" xfId="4068"/>
    <cellStyle name="Note 4 3 2 4 3 4 2" xfId="7910"/>
    <cellStyle name="Note 4 3 2 4 3 4 2 2" xfId="15610"/>
    <cellStyle name="Note 4 3 2 4 3 4 2 2 2" xfId="36964"/>
    <cellStyle name="Note 4 3 2 4 3 4 2 3" xfId="23270"/>
    <cellStyle name="Note 4 3 2 4 3 4 2 3 2" xfId="44624"/>
    <cellStyle name="Note 4 3 2 4 3 4 3" xfId="11770"/>
    <cellStyle name="Note 4 3 2 4 3 4 3 2" xfId="33124"/>
    <cellStyle name="Note 4 3 2 4 3 4 4" xfId="19430"/>
    <cellStyle name="Note 4 3 2 4 3 4 4 2" xfId="40784"/>
    <cellStyle name="Note 4 3 2 4 3 4 5" xfId="27680"/>
    <cellStyle name="Note 4 3 2 4 3 5" xfId="5030"/>
    <cellStyle name="Note 4 3 2 4 3 5 2" xfId="12730"/>
    <cellStyle name="Note 4 3 2 4 3 5 2 2" xfId="34084"/>
    <cellStyle name="Note 4 3 2 4 3 5 3" xfId="20390"/>
    <cellStyle name="Note 4 3 2 4 3 5 3 2" xfId="41744"/>
    <cellStyle name="Note 4 3 2 4 3 6" xfId="8890"/>
    <cellStyle name="Note 4 3 2 4 3 6 2" xfId="30244"/>
    <cellStyle name="Note 4 3 2 4 3 7" xfId="16550"/>
    <cellStyle name="Note 4 3 2 4 3 7 2" xfId="37904"/>
    <cellStyle name="Note 4 3 2 4 3 8" xfId="24800"/>
    <cellStyle name="Note 4 3 2 4 4" xfId="1548"/>
    <cellStyle name="Note 4 3 2 4 4 2" xfId="5390"/>
    <cellStyle name="Note 4 3 2 4 4 2 2" xfId="13090"/>
    <cellStyle name="Note 4 3 2 4 4 2 2 2" xfId="34444"/>
    <cellStyle name="Note 4 3 2 4 4 2 3" xfId="20750"/>
    <cellStyle name="Note 4 3 2 4 4 2 3 2" xfId="42104"/>
    <cellStyle name="Note 4 3 2 4 4 3" xfId="9250"/>
    <cellStyle name="Note 4 3 2 4 4 3 2" xfId="30604"/>
    <cellStyle name="Note 4 3 2 4 4 4" xfId="16910"/>
    <cellStyle name="Note 4 3 2 4 4 4 2" xfId="38264"/>
    <cellStyle name="Note 4 3 2 4 4 5" xfId="25160"/>
    <cellStyle name="Note 4 3 2 4 5" xfId="2488"/>
    <cellStyle name="Note 4 3 2 4 5 2" xfId="6330"/>
    <cellStyle name="Note 4 3 2 4 5 2 2" xfId="14030"/>
    <cellStyle name="Note 4 3 2 4 5 2 2 2" xfId="35384"/>
    <cellStyle name="Note 4 3 2 4 5 2 3" xfId="21690"/>
    <cellStyle name="Note 4 3 2 4 5 2 3 2" xfId="43044"/>
    <cellStyle name="Note 4 3 2 4 5 3" xfId="10190"/>
    <cellStyle name="Note 4 3 2 4 5 3 2" xfId="31544"/>
    <cellStyle name="Note 4 3 2 4 5 4" xfId="17850"/>
    <cellStyle name="Note 4 3 2 4 5 4 2" xfId="39204"/>
    <cellStyle name="Note 4 3 2 4 5 5" xfId="26100"/>
    <cellStyle name="Note 4 3 2 4 6" xfId="3428"/>
    <cellStyle name="Note 4 3 2 4 6 2" xfId="7270"/>
    <cellStyle name="Note 4 3 2 4 6 2 2" xfId="14970"/>
    <cellStyle name="Note 4 3 2 4 6 2 2 2" xfId="36324"/>
    <cellStyle name="Note 4 3 2 4 6 2 3" xfId="22630"/>
    <cellStyle name="Note 4 3 2 4 6 2 3 2" xfId="43984"/>
    <cellStyle name="Note 4 3 2 4 6 3" xfId="11130"/>
    <cellStyle name="Note 4 3 2 4 6 3 2" xfId="32484"/>
    <cellStyle name="Note 4 3 2 4 6 4" xfId="18790"/>
    <cellStyle name="Note 4 3 2 4 6 4 2" xfId="40144"/>
    <cellStyle name="Note 4 3 2 4 6 5" xfId="27040"/>
    <cellStyle name="Note 4 3 2 4 7" xfId="4390"/>
    <cellStyle name="Note 4 3 2 4 7 2" xfId="12090"/>
    <cellStyle name="Note 4 3 2 4 7 2 2" xfId="33444"/>
    <cellStyle name="Note 4 3 2 4 7 3" xfId="19750"/>
    <cellStyle name="Note 4 3 2 4 7 3 2" xfId="41104"/>
    <cellStyle name="Note 4 3 2 4 8" xfId="8250"/>
    <cellStyle name="Note 4 3 2 4 8 2" xfId="29604"/>
    <cellStyle name="Note 4 3 2 4 9" xfId="15910"/>
    <cellStyle name="Note 4 3 2 4 9 2" xfId="37264"/>
    <cellStyle name="Note 4 3 2 5" xfId="728"/>
    <cellStyle name="Note 4 3 2 5 2" xfId="1728"/>
    <cellStyle name="Note 4 3 2 5 2 2" xfId="5570"/>
    <cellStyle name="Note 4 3 2 5 2 2 2" xfId="13270"/>
    <cellStyle name="Note 4 3 2 5 2 2 2 2" xfId="34624"/>
    <cellStyle name="Note 4 3 2 5 2 2 3" xfId="20930"/>
    <cellStyle name="Note 4 3 2 5 2 2 3 2" xfId="42284"/>
    <cellStyle name="Note 4 3 2 5 2 3" xfId="9430"/>
    <cellStyle name="Note 4 3 2 5 2 3 2" xfId="30784"/>
    <cellStyle name="Note 4 3 2 5 2 4" xfId="17090"/>
    <cellStyle name="Note 4 3 2 5 2 4 2" xfId="38444"/>
    <cellStyle name="Note 4 3 2 5 2 5" xfId="25340"/>
    <cellStyle name="Note 4 3 2 5 3" xfId="2668"/>
    <cellStyle name="Note 4 3 2 5 3 2" xfId="6510"/>
    <cellStyle name="Note 4 3 2 5 3 2 2" xfId="14210"/>
    <cellStyle name="Note 4 3 2 5 3 2 2 2" xfId="35564"/>
    <cellStyle name="Note 4 3 2 5 3 2 3" xfId="21870"/>
    <cellStyle name="Note 4 3 2 5 3 2 3 2" xfId="43224"/>
    <cellStyle name="Note 4 3 2 5 3 3" xfId="10370"/>
    <cellStyle name="Note 4 3 2 5 3 3 2" xfId="31724"/>
    <cellStyle name="Note 4 3 2 5 3 4" xfId="18030"/>
    <cellStyle name="Note 4 3 2 5 3 4 2" xfId="39384"/>
    <cellStyle name="Note 4 3 2 5 3 5" xfId="26280"/>
    <cellStyle name="Note 4 3 2 5 4" xfId="3608"/>
    <cellStyle name="Note 4 3 2 5 4 2" xfId="7450"/>
    <cellStyle name="Note 4 3 2 5 4 2 2" xfId="15150"/>
    <cellStyle name="Note 4 3 2 5 4 2 2 2" xfId="36504"/>
    <cellStyle name="Note 4 3 2 5 4 2 3" xfId="22810"/>
    <cellStyle name="Note 4 3 2 5 4 2 3 2" xfId="44164"/>
    <cellStyle name="Note 4 3 2 5 4 3" xfId="11310"/>
    <cellStyle name="Note 4 3 2 5 4 3 2" xfId="32664"/>
    <cellStyle name="Note 4 3 2 5 4 4" xfId="18970"/>
    <cellStyle name="Note 4 3 2 5 4 4 2" xfId="40324"/>
    <cellStyle name="Note 4 3 2 5 4 5" xfId="27220"/>
    <cellStyle name="Note 4 3 2 5 5" xfId="4570"/>
    <cellStyle name="Note 4 3 2 5 5 2" xfId="12270"/>
    <cellStyle name="Note 4 3 2 5 5 2 2" xfId="33624"/>
    <cellStyle name="Note 4 3 2 5 5 3" xfId="19930"/>
    <cellStyle name="Note 4 3 2 5 5 3 2" xfId="41284"/>
    <cellStyle name="Note 4 3 2 5 6" xfId="8430"/>
    <cellStyle name="Note 4 3 2 5 6 2" xfId="29784"/>
    <cellStyle name="Note 4 3 2 5 7" xfId="16090"/>
    <cellStyle name="Note 4 3 2 5 7 2" xfId="37444"/>
    <cellStyle name="Note 4 3 2 5 8" xfId="24340"/>
    <cellStyle name="Note 4 3 2 6" xfId="1028"/>
    <cellStyle name="Note 4 3 2 6 2" xfId="2028"/>
    <cellStyle name="Note 4 3 2 6 2 2" xfId="5870"/>
    <cellStyle name="Note 4 3 2 6 2 2 2" xfId="13570"/>
    <cellStyle name="Note 4 3 2 6 2 2 2 2" xfId="34924"/>
    <cellStyle name="Note 4 3 2 6 2 2 3" xfId="21230"/>
    <cellStyle name="Note 4 3 2 6 2 2 3 2" xfId="42584"/>
    <cellStyle name="Note 4 3 2 6 2 3" xfId="9730"/>
    <cellStyle name="Note 4 3 2 6 2 3 2" xfId="31084"/>
    <cellStyle name="Note 4 3 2 6 2 4" xfId="17390"/>
    <cellStyle name="Note 4 3 2 6 2 4 2" xfId="38744"/>
    <cellStyle name="Note 4 3 2 6 2 5" xfId="25640"/>
    <cellStyle name="Note 4 3 2 6 3" xfId="2968"/>
    <cellStyle name="Note 4 3 2 6 3 2" xfId="6810"/>
    <cellStyle name="Note 4 3 2 6 3 2 2" xfId="14510"/>
    <cellStyle name="Note 4 3 2 6 3 2 2 2" xfId="35864"/>
    <cellStyle name="Note 4 3 2 6 3 2 3" xfId="22170"/>
    <cellStyle name="Note 4 3 2 6 3 2 3 2" xfId="43524"/>
    <cellStyle name="Note 4 3 2 6 3 3" xfId="10670"/>
    <cellStyle name="Note 4 3 2 6 3 3 2" xfId="32024"/>
    <cellStyle name="Note 4 3 2 6 3 4" xfId="18330"/>
    <cellStyle name="Note 4 3 2 6 3 4 2" xfId="39684"/>
    <cellStyle name="Note 4 3 2 6 3 5" xfId="26580"/>
    <cellStyle name="Note 4 3 2 6 4" xfId="3908"/>
    <cellStyle name="Note 4 3 2 6 4 2" xfId="7750"/>
    <cellStyle name="Note 4 3 2 6 4 2 2" xfId="15450"/>
    <cellStyle name="Note 4 3 2 6 4 2 2 2" xfId="36804"/>
    <cellStyle name="Note 4 3 2 6 4 2 3" xfId="23110"/>
    <cellStyle name="Note 4 3 2 6 4 2 3 2" xfId="44464"/>
    <cellStyle name="Note 4 3 2 6 4 3" xfId="11610"/>
    <cellStyle name="Note 4 3 2 6 4 3 2" xfId="32964"/>
    <cellStyle name="Note 4 3 2 6 4 4" xfId="19270"/>
    <cellStyle name="Note 4 3 2 6 4 4 2" xfId="40624"/>
    <cellStyle name="Note 4 3 2 6 4 5" xfId="27520"/>
    <cellStyle name="Note 4 3 2 6 5" xfId="4870"/>
    <cellStyle name="Note 4 3 2 6 5 2" xfId="12570"/>
    <cellStyle name="Note 4 3 2 6 5 2 2" xfId="33924"/>
    <cellStyle name="Note 4 3 2 6 5 3" xfId="20230"/>
    <cellStyle name="Note 4 3 2 6 5 3 2" xfId="41584"/>
    <cellStyle name="Note 4 3 2 6 6" xfId="8730"/>
    <cellStyle name="Note 4 3 2 6 6 2" xfId="30084"/>
    <cellStyle name="Note 4 3 2 6 7" xfId="16390"/>
    <cellStyle name="Note 4 3 2 6 7 2" xfId="37744"/>
    <cellStyle name="Note 4 3 2 6 8" xfId="24640"/>
    <cellStyle name="Note 4 3 2 7" xfId="1387"/>
    <cellStyle name="Note 4 3 2 7 2" xfId="5229"/>
    <cellStyle name="Note 4 3 2 7 2 2" xfId="12929"/>
    <cellStyle name="Note 4 3 2 7 2 2 2" xfId="34283"/>
    <cellStyle name="Note 4 3 2 7 2 3" xfId="20589"/>
    <cellStyle name="Note 4 3 2 7 2 3 2" xfId="41943"/>
    <cellStyle name="Note 4 3 2 7 3" xfId="9089"/>
    <cellStyle name="Note 4 3 2 7 3 2" xfId="30443"/>
    <cellStyle name="Note 4 3 2 7 4" xfId="16749"/>
    <cellStyle name="Note 4 3 2 7 4 2" xfId="38103"/>
    <cellStyle name="Note 4 3 2 7 5" xfId="24999"/>
    <cellStyle name="Note 4 3 2 8" xfId="2328"/>
    <cellStyle name="Note 4 3 2 8 2" xfId="6170"/>
    <cellStyle name="Note 4 3 2 8 2 2" xfId="13870"/>
    <cellStyle name="Note 4 3 2 8 2 2 2" xfId="35224"/>
    <cellStyle name="Note 4 3 2 8 2 3" xfId="21530"/>
    <cellStyle name="Note 4 3 2 8 2 3 2" xfId="42884"/>
    <cellStyle name="Note 4 3 2 8 3" xfId="10030"/>
    <cellStyle name="Note 4 3 2 8 3 2" xfId="31384"/>
    <cellStyle name="Note 4 3 2 8 4" xfId="17690"/>
    <cellStyle name="Note 4 3 2 8 4 2" xfId="39044"/>
    <cellStyle name="Note 4 3 2 8 5" xfId="25940"/>
    <cellStyle name="Note 4 3 2 9" xfId="3268"/>
    <cellStyle name="Note 4 3 2 9 2" xfId="7110"/>
    <cellStyle name="Note 4 3 2 9 2 2" xfId="14810"/>
    <cellStyle name="Note 4 3 2 9 2 2 2" xfId="36164"/>
    <cellStyle name="Note 4 3 2 9 2 3" xfId="22470"/>
    <cellStyle name="Note 4 3 2 9 2 3 2" xfId="43824"/>
    <cellStyle name="Note 4 3 2 9 3" xfId="10970"/>
    <cellStyle name="Note 4 3 2 9 3 2" xfId="32324"/>
    <cellStyle name="Note 4 3 2 9 4" xfId="18630"/>
    <cellStyle name="Note 4 3 2 9 4 2" xfId="39984"/>
    <cellStyle name="Note 4 3 2 9 5" xfId="26880"/>
    <cellStyle name="Note 4 3 3" xfId="394"/>
    <cellStyle name="Note 4 3 3 10" xfId="8110"/>
    <cellStyle name="Note 4 3 3 10 2" xfId="29464"/>
    <cellStyle name="Note 4 3 3 11" xfId="15770"/>
    <cellStyle name="Note 4 3 3 11 2" xfId="37124"/>
    <cellStyle name="Note 4 3 3 12" xfId="24020"/>
    <cellStyle name="Note 4 3 3 2" xfId="478"/>
    <cellStyle name="Note 4 3 3 2 10" xfId="15850"/>
    <cellStyle name="Note 4 3 3 2 10 2" xfId="37204"/>
    <cellStyle name="Note 4 3 3 2 11" xfId="24100"/>
    <cellStyle name="Note 4 3 3 2 2" xfId="646"/>
    <cellStyle name="Note 4 3 3 2 2 10" xfId="24260"/>
    <cellStyle name="Note 4 3 3 2 2 2" xfId="988"/>
    <cellStyle name="Note 4 3 3 2 2 2 2" xfId="1988"/>
    <cellStyle name="Note 4 3 3 2 2 2 2 2" xfId="5830"/>
    <cellStyle name="Note 4 3 3 2 2 2 2 2 2" xfId="13530"/>
    <cellStyle name="Note 4 3 3 2 2 2 2 2 2 2" xfId="34884"/>
    <cellStyle name="Note 4 3 3 2 2 2 2 2 3" xfId="21190"/>
    <cellStyle name="Note 4 3 3 2 2 2 2 2 3 2" xfId="42544"/>
    <cellStyle name="Note 4 3 3 2 2 2 2 3" xfId="9690"/>
    <cellStyle name="Note 4 3 3 2 2 2 2 3 2" xfId="31044"/>
    <cellStyle name="Note 4 3 3 2 2 2 2 4" xfId="17350"/>
    <cellStyle name="Note 4 3 3 2 2 2 2 4 2" xfId="38704"/>
    <cellStyle name="Note 4 3 3 2 2 2 2 5" xfId="25600"/>
    <cellStyle name="Note 4 3 3 2 2 2 3" xfId="2928"/>
    <cellStyle name="Note 4 3 3 2 2 2 3 2" xfId="6770"/>
    <cellStyle name="Note 4 3 3 2 2 2 3 2 2" xfId="14470"/>
    <cellStyle name="Note 4 3 3 2 2 2 3 2 2 2" xfId="35824"/>
    <cellStyle name="Note 4 3 3 2 2 2 3 2 3" xfId="22130"/>
    <cellStyle name="Note 4 3 3 2 2 2 3 2 3 2" xfId="43484"/>
    <cellStyle name="Note 4 3 3 2 2 2 3 3" xfId="10630"/>
    <cellStyle name="Note 4 3 3 2 2 2 3 3 2" xfId="31984"/>
    <cellStyle name="Note 4 3 3 2 2 2 3 4" xfId="18290"/>
    <cellStyle name="Note 4 3 3 2 2 2 3 4 2" xfId="39644"/>
    <cellStyle name="Note 4 3 3 2 2 2 3 5" xfId="26540"/>
    <cellStyle name="Note 4 3 3 2 2 2 4" xfId="3868"/>
    <cellStyle name="Note 4 3 3 2 2 2 4 2" xfId="7710"/>
    <cellStyle name="Note 4 3 3 2 2 2 4 2 2" xfId="15410"/>
    <cellStyle name="Note 4 3 3 2 2 2 4 2 2 2" xfId="36764"/>
    <cellStyle name="Note 4 3 3 2 2 2 4 2 3" xfId="23070"/>
    <cellStyle name="Note 4 3 3 2 2 2 4 2 3 2" xfId="44424"/>
    <cellStyle name="Note 4 3 3 2 2 2 4 3" xfId="11570"/>
    <cellStyle name="Note 4 3 3 2 2 2 4 3 2" xfId="32924"/>
    <cellStyle name="Note 4 3 3 2 2 2 4 4" xfId="19230"/>
    <cellStyle name="Note 4 3 3 2 2 2 4 4 2" xfId="40584"/>
    <cellStyle name="Note 4 3 3 2 2 2 4 5" xfId="27480"/>
    <cellStyle name="Note 4 3 3 2 2 2 5" xfId="4830"/>
    <cellStyle name="Note 4 3 3 2 2 2 5 2" xfId="12530"/>
    <cellStyle name="Note 4 3 3 2 2 2 5 2 2" xfId="33884"/>
    <cellStyle name="Note 4 3 3 2 2 2 5 3" xfId="20190"/>
    <cellStyle name="Note 4 3 3 2 2 2 5 3 2" xfId="41544"/>
    <cellStyle name="Note 4 3 3 2 2 2 6" xfId="8690"/>
    <cellStyle name="Note 4 3 3 2 2 2 6 2" xfId="30044"/>
    <cellStyle name="Note 4 3 3 2 2 2 7" xfId="16350"/>
    <cellStyle name="Note 4 3 3 2 2 2 7 2" xfId="37704"/>
    <cellStyle name="Note 4 3 3 2 2 2 8" xfId="24600"/>
    <cellStyle name="Note 4 3 3 2 2 3" xfId="1288"/>
    <cellStyle name="Note 4 3 3 2 2 3 2" xfId="2288"/>
    <cellStyle name="Note 4 3 3 2 2 3 2 2" xfId="6130"/>
    <cellStyle name="Note 4 3 3 2 2 3 2 2 2" xfId="13830"/>
    <cellStyle name="Note 4 3 3 2 2 3 2 2 2 2" xfId="35184"/>
    <cellStyle name="Note 4 3 3 2 2 3 2 2 3" xfId="21490"/>
    <cellStyle name="Note 4 3 3 2 2 3 2 2 3 2" xfId="42844"/>
    <cellStyle name="Note 4 3 3 2 2 3 2 3" xfId="9990"/>
    <cellStyle name="Note 4 3 3 2 2 3 2 3 2" xfId="31344"/>
    <cellStyle name="Note 4 3 3 2 2 3 2 4" xfId="17650"/>
    <cellStyle name="Note 4 3 3 2 2 3 2 4 2" xfId="39004"/>
    <cellStyle name="Note 4 3 3 2 2 3 2 5" xfId="25900"/>
    <cellStyle name="Note 4 3 3 2 2 3 3" xfId="3228"/>
    <cellStyle name="Note 4 3 3 2 2 3 3 2" xfId="7070"/>
    <cellStyle name="Note 4 3 3 2 2 3 3 2 2" xfId="14770"/>
    <cellStyle name="Note 4 3 3 2 2 3 3 2 2 2" xfId="36124"/>
    <cellStyle name="Note 4 3 3 2 2 3 3 2 3" xfId="22430"/>
    <cellStyle name="Note 4 3 3 2 2 3 3 2 3 2" xfId="43784"/>
    <cellStyle name="Note 4 3 3 2 2 3 3 3" xfId="10930"/>
    <cellStyle name="Note 4 3 3 2 2 3 3 3 2" xfId="32284"/>
    <cellStyle name="Note 4 3 3 2 2 3 3 4" xfId="18590"/>
    <cellStyle name="Note 4 3 3 2 2 3 3 4 2" xfId="39944"/>
    <cellStyle name="Note 4 3 3 2 2 3 3 5" xfId="26840"/>
    <cellStyle name="Note 4 3 3 2 2 3 4" xfId="4168"/>
    <cellStyle name="Note 4 3 3 2 2 3 4 2" xfId="8010"/>
    <cellStyle name="Note 4 3 3 2 2 3 4 2 2" xfId="15710"/>
    <cellStyle name="Note 4 3 3 2 2 3 4 2 2 2" xfId="37064"/>
    <cellStyle name="Note 4 3 3 2 2 3 4 2 3" xfId="23370"/>
    <cellStyle name="Note 4 3 3 2 2 3 4 2 3 2" xfId="44724"/>
    <cellStyle name="Note 4 3 3 2 2 3 4 3" xfId="11870"/>
    <cellStyle name="Note 4 3 3 2 2 3 4 3 2" xfId="33224"/>
    <cellStyle name="Note 4 3 3 2 2 3 4 4" xfId="19530"/>
    <cellStyle name="Note 4 3 3 2 2 3 4 4 2" xfId="40884"/>
    <cellStyle name="Note 4 3 3 2 2 3 4 5" xfId="27780"/>
    <cellStyle name="Note 4 3 3 2 2 3 5" xfId="5130"/>
    <cellStyle name="Note 4 3 3 2 2 3 5 2" xfId="12830"/>
    <cellStyle name="Note 4 3 3 2 2 3 5 2 2" xfId="34184"/>
    <cellStyle name="Note 4 3 3 2 2 3 5 3" xfId="20490"/>
    <cellStyle name="Note 4 3 3 2 2 3 5 3 2" xfId="41844"/>
    <cellStyle name="Note 4 3 3 2 2 3 6" xfId="8990"/>
    <cellStyle name="Note 4 3 3 2 2 3 6 2" xfId="30344"/>
    <cellStyle name="Note 4 3 3 2 2 3 7" xfId="16650"/>
    <cellStyle name="Note 4 3 3 2 2 3 7 2" xfId="38004"/>
    <cellStyle name="Note 4 3 3 2 2 3 8" xfId="24900"/>
    <cellStyle name="Note 4 3 3 2 2 4" xfId="1648"/>
    <cellStyle name="Note 4 3 3 2 2 4 2" xfId="5490"/>
    <cellStyle name="Note 4 3 3 2 2 4 2 2" xfId="13190"/>
    <cellStyle name="Note 4 3 3 2 2 4 2 2 2" xfId="34544"/>
    <cellStyle name="Note 4 3 3 2 2 4 2 3" xfId="20850"/>
    <cellStyle name="Note 4 3 3 2 2 4 2 3 2" xfId="42204"/>
    <cellStyle name="Note 4 3 3 2 2 4 3" xfId="9350"/>
    <cellStyle name="Note 4 3 3 2 2 4 3 2" xfId="30704"/>
    <cellStyle name="Note 4 3 3 2 2 4 4" xfId="17010"/>
    <cellStyle name="Note 4 3 3 2 2 4 4 2" xfId="38364"/>
    <cellStyle name="Note 4 3 3 2 2 4 5" xfId="25260"/>
    <cellStyle name="Note 4 3 3 2 2 5" xfId="2588"/>
    <cellStyle name="Note 4 3 3 2 2 5 2" xfId="6430"/>
    <cellStyle name="Note 4 3 3 2 2 5 2 2" xfId="14130"/>
    <cellStyle name="Note 4 3 3 2 2 5 2 2 2" xfId="35484"/>
    <cellStyle name="Note 4 3 3 2 2 5 2 3" xfId="21790"/>
    <cellStyle name="Note 4 3 3 2 2 5 2 3 2" xfId="43144"/>
    <cellStyle name="Note 4 3 3 2 2 5 3" xfId="10290"/>
    <cellStyle name="Note 4 3 3 2 2 5 3 2" xfId="31644"/>
    <cellStyle name="Note 4 3 3 2 2 5 4" xfId="17950"/>
    <cellStyle name="Note 4 3 3 2 2 5 4 2" xfId="39304"/>
    <cellStyle name="Note 4 3 3 2 2 5 5" xfId="26200"/>
    <cellStyle name="Note 4 3 3 2 2 6" xfId="3528"/>
    <cellStyle name="Note 4 3 3 2 2 6 2" xfId="7370"/>
    <cellStyle name="Note 4 3 3 2 2 6 2 2" xfId="15070"/>
    <cellStyle name="Note 4 3 3 2 2 6 2 2 2" xfId="36424"/>
    <cellStyle name="Note 4 3 3 2 2 6 2 3" xfId="22730"/>
    <cellStyle name="Note 4 3 3 2 2 6 2 3 2" xfId="44084"/>
    <cellStyle name="Note 4 3 3 2 2 6 3" xfId="11230"/>
    <cellStyle name="Note 4 3 3 2 2 6 3 2" xfId="32584"/>
    <cellStyle name="Note 4 3 3 2 2 6 4" xfId="18890"/>
    <cellStyle name="Note 4 3 3 2 2 6 4 2" xfId="40244"/>
    <cellStyle name="Note 4 3 3 2 2 6 5" xfId="27140"/>
    <cellStyle name="Note 4 3 3 2 2 7" xfId="4490"/>
    <cellStyle name="Note 4 3 3 2 2 7 2" xfId="12190"/>
    <cellStyle name="Note 4 3 3 2 2 7 2 2" xfId="33544"/>
    <cellStyle name="Note 4 3 3 2 2 7 3" xfId="19850"/>
    <cellStyle name="Note 4 3 3 2 2 7 3 2" xfId="41204"/>
    <cellStyle name="Note 4 3 3 2 2 8" xfId="8350"/>
    <cellStyle name="Note 4 3 3 2 2 8 2" xfId="29704"/>
    <cellStyle name="Note 4 3 3 2 2 9" xfId="16010"/>
    <cellStyle name="Note 4 3 3 2 2 9 2" xfId="37364"/>
    <cellStyle name="Note 4 3 3 2 3" xfId="828"/>
    <cellStyle name="Note 4 3 3 2 3 2" xfId="1828"/>
    <cellStyle name="Note 4 3 3 2 3 2 2" xfId="5670"/>
    <cellStyle name="Note 4 3 3 2 3 2 2 2" xfId="13370"/>
    <cellStyle name="Note 4 3 3 2 3 2 2 2 2" xfId="34724"/>
    <cellStyle name="Note 4 3 3 2 3 2 2 3" xfId="21030"/>
    <cellStyle name="Note 4 3 3 2 3 2 2 3 2" xfId="42384"/>
    <cellStyle name="Note 4 3 3 2 3 2 3" xfId="9530"/>
    <cellStyle name="Note 4 3 3 2 3 2 3 2" xfId="30884"/>
    <cellStyle name="Note 4 3 3 2 3 2 4" xfId="17190"/>
    <cellStyle name="Note 4 3 3 2 3 2 4 2" xfId="38544"/>
    <cellStyle name="Note 4 3 3 2 3 2 5" xfId="25440"/>
    <cellStyle name="Note 4 3 3 2 3 3" xfId="2768"/>
    <cellStyle name="Note 4 3 3 2 3 3 2" xfId="6610"/>
    <cellStyle name="Note 4 3 3 2 3 3 2 2" xfId="14310"/>
    <cellStyle name="Note 4 3 3 2 3 3 2 2 2" xfId="35664"/>
    <cellStyle name="Note 4 3 3 2 3 3 2 3" xfId="21970"/>
    <cellStyle name="Note 4 3 3 2 3 3 2 3 2" xfId="43324"/>
    <cellStyle name="Note 4 3 3 2 3 3 3" xfId="10470"/>
    <cellStyle name="Note 4 3 3 2 3 3 3 2" xfId="31824"/>
    <cellStyle name="Note 4 3 3 2 3 3 4" xfId="18130"/>
    <cellStyle name="Note 4 3 3 2 3 3 4 2" xfId="39484"/>
    <cellStyle name="Note 4 3 3 2 3 3 5" xfId="26380"/>
    <cellStyle name="Note 4 3 3 2 3 4" xfId="3708"/>
    <cellStyle name="Note 4 3 3 2 3 4 2" xfId="7550"/>
    <cellStyle name="Note 4 3 3 2 3 4 2 2" xfId="15250"/>
    <cellStyle name="Note 4 3 3 2 3 4 2 2 2" xfId="36604"/>
    <cellStyle name="Note 4 3 3 2 3 4 2 3" xfId="22910"/>
    <cellStyle name="Note 4 3 3 2 3 4 2 3 2" xfId="44264"/>
    <cellStyle name="Note 4 3 3 2 3 4 3" xfId="11410"/>
    <cellStyle name="Note 4 3 3 2 3 4 3 2" xfId="32764"/>
    <cellStyle name="Note 4 3 3 2 3 4 4" xfId="19070"/>
    <cellStyle name="Note 4 3 3 2 3 4 4 2" xfId="40424"/>
    <cellStyle name="Note 4 3 3 2 3 4 5" xfId="27320"/>
    <cellStyle name="Note 4 3 3 2 3 5" xfId="4670"/>
    <cellStyle name="Note 4 3 3 2 3 5 2" xfId="12370"/>
    <cellStyle name="Note 4 3 3 2 3 5 2 2" xfId="33724"/>
    <cellStyle name="Note 4 3 3 2 3 5 3" xfId="20030"/>
    <cellStyle name="Note 4 3 3 2 3 5 3 2" xfId="41384"/>
    <cellStyle name="Note 4 3 3 2 3 6" xfId="8530"/>
    <cellStyle name="Note 4 3 3 2 3 6 2" xfId="29884"/>
    <cellStyle name="Note 4 3 3 2 3 7" xfId="16190"/>
    <cellStyle name="Note 4 3 3 2 3 7 2" xfId="37544"/>
    <cellStyle name="Note 4 3 3 2 3 8" xfId="24440"/>
    <cellStyle name="Note 4 3 3 2 4" xfId="1128"/>
    <cellStyle name="Note 4 3 3 2 4 2" xfId="2128"/>
    <cellStyle name="Note 4 3 3 2 4 2 2" xfId="5970"/>
    <cellStyle name="Note 4 3 3 2 4 2 2 2" xfId="13670"/>
    <cellStyle name="Note 4 3 3 2 4 2 2 2 2" xfId="35024"/>
    <cellStyle name="Note 4 3 3 2 4 2 2 3" xfId="21330"/>
    <cellStyle name="Note 4 3 3 2 4 2 2 3 2" xfId="42684"/>
    <cellStyle name="Note 4 3 3 2 4 2 3" xfId="9830"/>
    <cellStyle name="Note 4 3 3 2 4 2 3 2" xfId="31184"/>
    <cellStyle name="Note 4 3 3 2 4 2 4" xfId="17490"/>
    <cellStyle name="Note 4 3 3 2 4 2 4 2" xfId="38844"/>
    <cellStyle name="Note 4 3 3 2 4 2 5" xfId="25740"/>
    <cellStyle name="Note 4 3 3 2 4 3" xfId="3068"/>
    <cellStyle name="Note 4 3 3 2 4 3 2" xfId="6910"/>
    <cellStyle name="Note 4 3 3 2 4 3 2 2" xfId="14610"/>
    <cellStyle name="Note 4 3 3 2 4 3 2 2 2" xfId="35964"/>
    <cellStyle name="Note 4 3 3 2 4 3 2 3" xfId="22270"/>
    <cellStyle name="Note 4 3 3 2 4 3 2 3 2" xfId="43624"/>
    <cellStyle name="Note 4 3 3 2 4 3 3" xfId="10770"/>
    <cellStyle name="Note 4 3 3 2 4 3 3 2" xfId="32124"/>
    <cellStyle name="Note 4 3 3 2 4 3 4" xfId="18430"/>
    <cellStyle name="Note 4 3 3 2 4 3 4 2" xfId="39784"/>
    <cellStyle name="Note 4 3 3 2 4 3 5" xfId="26680"/>
    <cellStyle name="Note 4 3 3 2 4 4" xfId="4008"/>
    <cellStyle name="Note 4 3 3 2 4 4 2" xfId="7850"/>
    <cellStyle name="Note 4 3 3 2 4 4 2 2" xfId="15550"/>
    <cellStyle name="Note 4 3 3 2 4 4 2 2 2" xfId="36904"/>
    <cellStyle name="Note 4 3 3 2 4 4 2 3" xfId="23210"/>
    <cellStyle name="Note 4 3 3 2 4 4 2 3 2" xfId="44564"/>
    <cellStyle name="Note 4 3 3 2 4 4 3" xfId="11710"/>
    <cellStyle name="Note 4 3 3 2 4 4 3 2" xfId="33064"/>
    <cellStyle name="Note 4 3 3 2 4 4 4" xfId="19370"/>
    <cellStyle name="Note 4 3 3 2 4 4 4 2" xfId="40724"/>
    <cellStyle name="Note 4 3 3 2 4 4 5" xfId="27620"/>
    <cellStyle name="Note 4 3 3 2 4 5" xfId="4970"/>
    <cellStyle name="Note 4 3 3 2 4 5 2" xfId="12670"/>
    <cellStyle name="Note 4 3 3 2 4 5 2 2" xfId="34024"/>
    <cellStyle name="Note 4 3 3 2 4 5 3" xfId="20330"/>
    <cellStyle name="Note 4 3 3 2 4 5 3 2" xfId="41684"/>
    <cellStyle name="Note 4 3 3 2 4 6" xfId="8830"/>
    <cellStyle name="Note 4 3 3 2 4 6 2" xfId="30184"/>
    <cellStyle name="Note 4 3 3 2 4 7" xfId="16490"/>
    <cellStyle name="Note 4 3 3 2 4 7 2" xfId="37844"/>
    <cellStyle name="Note 4 3 3 2 4 8" xfId="24740"/>
    <cellStyle name="Note 4 3 3 2 5" xfId="1488"/>
    <cellStyle name="Note 4 3 3 2 5 2" xfId="5330"/>
    <cellStyle name="Note 4 3 3 2 5 2 2" xfId="13030"/>
    <cellStyle name="Note 4 3 3 2 5 2 2 2" xfId="34384"/>
    <cellStyle name="Note 4 3 3 2 5 2 3" xfId="20690"/>
    <cellStyle name="Note 4 3 3 2 5 2 3 2" xfId="42044"/>
    <cellStyle name="Note 4 3 3 2 5 3" xfId="9190"/>
    <cellStyle name="Note 4 3 3 2 5 3 2" xfId="30544"/>
    <cellStyle name="Note 4 3 3 2 5 4" xfId="16850"/>
    <cellStyle name="Note 4 3 3 2 5 4 2" xfId="38204"/>
    <cellStyle name="Note 4 3 3 2 5 5" xfId="25100"/>
    <cellStyle name="Note 4 3 3 2 6" xfId="2428"/>
    <cellStyle name="Note 4 3 3 2 6 2" xfId="6270"/>
    <cellStyle name="Note 4 3 3 2 6 2 2" xfId="13970"/>
    <cellStyle name="Note 4 3 3 2 6 2 2 2" xfId="35324"/>
    <cellStyle name="Note 4 3 3 2 6 2 3" xfId="21630"/>
    <cellStyle name="Note 4 3 3 2 6 2 3 2" xfId="42984"/>
    <cellStyle name="Note 4 3 3 2 6 3" xfId="10130"/>
    <cellStyle name="Note 4 3 3 2 6 3 2" xfId="31484"/>
    <cellStyle name="Note 4 3 3 2 6 4" xfId="17790"/>
    <cellStyle name="Note 4 3 3 2 6 4 2" xfId="39144"/>
    <cellStyle name="Note 4 3 3 2 6 5" xfId="26040"/>
    <cellStyle name="Note 4 3 3 2 7" xfId="3368"/>
    <cellStyle name="Note 4 3 3 2 7 2" xfId="7210"/>
    <cellStyle name="Note 4 3 3 2 7 2 2" xfId="14910"/>
    <cellStyle name="Note 4 3 3 2 7 2 2 2" xfId="36264"/>
    <cellStyle name="Note 4 3 3 2 7 2 3" xfId="22570"/>
    <cellStyle name="Note 4 3 3 2 7 2 3 2" xfId="43924"/>
    <cellStyle name="Note 4 3 3 2 7 3" xfId="11070"/>
    <cellStyle name="Note 4 3 3 2 7 3 2" xfId="32424"/>
    <cellStyle name="Note 4 3 3 2 7 4" xfId="18730"/>
    <cellStyle name="Note 4 3 3 2 7 4 2" xfId="40084"/>
    <cellStyle name="Note 4 3 3 2 7 5" xfId="26980"/>
    <cellStyle name="Note 4 3 3 2 8" xfId="4330"/>
    <cellStyle name="Note 4 3 3 2 8 2" xfId="12030"/>
    <cellStyle name="Note 4 3 3 2 8 2 2" xfId="33384"/>
    <cellStyle name="Note 4 3 3 2 8 3" xfId="19690"/>
    <cellStyle name="Note 4 3 3 2 8 3 2" xfId="41044"/>
    <cellStyle name="Note 4 3 3 2 9" xfId="8190"/>
    <cellStyle name="Note 4 3 3 2 9 2" xfId="29544"/>
    <cellStyle name="Note 4 3 3 3" xfId="562"/>
    <cellStyle name="Note 4 3 3 3 10" xfId="24180"/>
    <cellStyle name="Note 4 3 3 3 2" xfId="908"/>
    <cellStyle name="Note 4 3 3 3 2 2" xfId="1908"/>
    <cellStyle name="Note 4 3 3 3 2 2 2" xfId="5750"/>
    <cellStyle name="Note 4 3 3 3 2 2 2 2" xfId="13450"/>
    <cellStyle name="Note 4 3 3 3 2 2 2 2 2" xfId="34804"/>
    <cellStyle name="Note 4 3 3 3 2 2 2 3" xfId="21110"/>
    <cellStyle name="Note 4 3 3 3 2 2 2 3 2" xfId="42464"/>
    <cellStyle name="Note 4 3 3 3 2 2 3" xfId="9610"/>
    <cellStyle name="Note 4 3 3 3 2 2 3 2" xfId="30964"/>
    <cellStyle name="Note 4 3 3 3 2 2 4" xfId="17270"/>
    <cellStyle name="Note 4 3 3 3 2 2 4 2" xfId="38624"/>
    <cellStyle name="Note 4 3 3 3 2 2 5" xfId="25520"/>
    <cellStyle name="Note 4 3 3 3 2 3" xfId="2848"/>
    <cellStyle name="Note 4 3 3 3 2 3 2" xfId="6690"/>
    <cellStyle name="Note 4 3 3 3 2 3 2 2" xfId="14390"/>
    <cellStyle name="Note 4 3 3 3 2 3 2 2 2" xfId="35744"/>
    <cellStyle name="Note 4 3 3 3 2 3 2 3" xfId="22050"/>
    <cellStyle name="Note 4 3 3 3 2 3 2 3 2" xfId="43404"/>
    <cellStyle name="Note 4 3 3 3 2 3 3" xfId="10550"/>
    <cellStyle name="Note 4 3 3 3 2 3 3 2" xfId="31904"/>
    <cellStyle name="Note 4 3 3 3 2 3 4" xfId="18210"/>
    <cellStyle name="Note 4 3 3 3 2 3 4 2" xfId="39564"/>
    <cellStyle name="Note 4 3 3 3 2 3 5" xfId="26460"/>
    <cellStyle name="Note 4 3 3 3 2 4" xfId="3788"/>
    <cellStyle name="Note 4 3 3 3 2 4 2" xfId="7630"/>
    <cellStyle name="Note 4 3 3 3 2 4 2 2" xfId="15330"/>
    <cellStyle name="Note 4 3 3 3 2 4 2 2 2" xfId="36684"/>
    <cellStyle name="Note 4 3 3 3 2 4 2 3" xfId="22990"/>
    <cellStyle name="Note 4 3 3 3 2 4 2 3 2" xfId="44344"/>
    <cellStyle name="Note 4 3 3 3 2 4 3" xfId="11490"/>
    <cellStyle name="Note 4 3 3 3 2 4 3 2" xfId="32844"/>
    <cellStyle name="Note 4 3 3 3 2 4 4" xfId="19150"/>
    <cellStyle name="Note 4 3 3 3 2 4 4 2" xfId="40504"/>
    <cellStyle name="Note 4 3 3 3 2 4 5" xfId="27400"/>
    <cellStyle name="Note 4 3 3 3 2 5" xfId="4750"/>
    <cellStyle name="Note 4 3 3 3 2 5 2" xfId="12450"/>
    <cellStyle name="Note 4 3 3 3 2 5 2 2" xfId="33804"/>
    <cellStyle name="Note 4 3 3 3 2 5 3" xfId="20110"/>
    <cellStyle name="Note 4 3 3 3 2 5 3 2" xfId="41464"/>
    <cellStyle name="Note 4 3 3 3 2 6" xfId="8610"/>
    <cellStyle name="Note 4 3 3 3 2 6 2" xfId="29964"/>
    <cellStyle name="Note 4 3 3 3 2 7" xfId="16270"/>
    <cellStyle name="Note 4 3 3 3 2 7 2" xfId="37624"/>
    <cellStyle name="Note 4 3 3 3 2 8" xfId="24520"/>
    <cellStyle name="Note 4 3 3 3 3" xfId="1208"/>
    <cellStyle name="Note 4 3 3 3 3 2" xfId="2208"/>
    <cellStyle name="Note 4 3 3 3 3 2 2" xfId="6050"/>
    <cellStyle name="Note 4 3 3 3 3 2 2 2" xfId="13750"/>
    <cellStyle name="Note 4 3 3 3 3 2 2 2 2" xfId="35104"/>
    <cellStyle name="Note 4 3 3 3 3 2 2 3" xfId="21410"/>
    <cellStyle name="Note 4 3 3 3 3 2 2 3 2" xfId="42764"/>
    <cellStyle name="Note 4 3 3 3 3 2 3" xfId="9910"/>
    <cellStyle name="Note 4 3 3 3 3 2 3 2" xfId="31264"/>
    <cellStyle name="Note 4 3 3 3 3 2 4" xfId="17570"/>
    <cellStyle name="Note 4 3 3 3 3 2 4 2" xfId="38924"/>
    <cellStyle name="Note 4 3 3 3 3 2 5" xfId="25820"/>
    <cellStyle name="Note 4 3 3 3 3 3" xfId="3148"/>
    <cellStyle name="Note 4 3 3 3 3 3 2" xfId="6990"/>
    <cellStyle name="Note 4 3 3 3 3 3 2 2" xfId="14690"/>
    <cellStyle name="Note 4 3 3 3 3 3 2 2 2" xfId="36044"/>
    <cellStyle name="Note 4 3 3 3 3 3 2 3" xfId="22350"/>
    <cellStyle name="Note 4 3 3 3 3 3 2 3 2" xfId="43704"/>
    <cellStyle name="Note 4 3 3 3 3 3 3" xfId="10850"/>
    <cellStyle name="Note 4 3 3 3 3 3 3 2" xfId="32204"/>
    <cellStyle name="Note 4 3 3 3 3 3 4" xfId="18510"/>
    <cellStyle name="Note 4 3 3 3 3 3 4 2" xfId="39864"/>
    <cellStyle name="Note 4 3 3 3 3 3 5" xfId="26760"/>
    <cellStyle name="Note 4 3 3 3 3 4" xfId="4088"/>
    <cellStyle name="Note 4 3 3 3 3 4 2" xfId="7930"/>
    <cellStyle name="Note 4 3 3 3 3 4 2 2" xfId="15630"/>
    <cellStyle name="Note 4 3 3 3 3 4 2 2 2" xfId="36984"/>
    <cellStyle name="Note 4 3 3 3 3 4 2 3" xfId="23290"/>
    <cellStyle name="Note 4 3 3 3 3 4 2 3 2" xfId="44644"/>
    <cellStyle name="Note 4 3 3 3 3 4 3" xfId="11790"/>
    <cellStyle name="Note 4 3 3 3 3 4 3 2" xfId="33144"/>
    <cellStyle name="Note 4 3 3 3 3 4 4" xfId="19450"/>
    <cellStyle name="Note 4 3 3 3 3 4 4 2" xfId="40804"/>
    <cellStyle name="Note 4 3 3 3 3 4 5" xfId="27700"/>
    <cellStyle name="Note 4 3 3 3 3 5" xfId="5050"/>
    <cellStyle name="Note 4 3 3 3 3 5 2" xfId="12750"/>
    <cellStyle name="Note 4 3 3 3 3 5 2 2" xfId="34104"/>
    <cellStyle name="Note 4 3 3 3 3 5 3" xfId="20410"/>
    <cellStyle name="Note 4 3 3 3 3 5 3 2" xfId="41764"/>
    <cellStyle name="Note 4 3 3 3 3 6" xfId="8910"/>
    <cellStyle name="Note 4 3 3 3 3 6 2" xfId="30264"/>
    <cellStyle name="Note 4 3 3 3 3 7" xfId="16570"/>
    <cellStyle name="Note 4 3 3 3 3 7 2" xfId="37924"/>
    <cellStyle name="Note 4 3 3 3 3 8" xfId="24820"/>
    <cellStyle name="Note 4 3 3 3 4" xfId="1568"/>
    <cellStyle name="Note 4 3 3 3 4 2" xfId="5410"/>
    <cellStyle name="Note 4 3 3 3 4 2 2" xfId="13110"/>
    <cellStyle name="Note 4 3 3 3 4 2 2 2" xfId="34464"/>
    <cellStyle name="Note 4 3 3 3 4 2 3" xfId="20770"/>
    <cellStyle name="Note 4 3 3 3 4 2 3 2" xfId="42124"/>
    <cellStyle name="Note 4 3 3 3 4 3" xfId="9270"/>
    <cellStyle name="Note 4 3 3 3 4 3 2" xfId="30624"/>
    <cellStyle name="Note 4 3 3 3 4 4" xfId="16930"/>
    <cellStyle name="Note 4 3 3 3 4 4 2" xfId="38284"/>
    <cellStyle name="Note 4 3 3 3 4 5" xfId="25180"/>
    <cellStyle name="Note 4 3 3 3 5" xfId="2508"/>
    <cellStyle name="Note 4 3 3 3 5 2" xfId="6350"/>
    <cellStyle name="Note 4 3 3 3 5 2 2" xfId="14050"/>
    <cellStyle name="Note 4 3 3 3 5 2 2 2" xfId="35404"/>
    <cellStyle name="Note 4 3 3 3 5 2 3" xfId="21710"/>
    <cellStyle name="Note 4 3 3 3 5 2 3 2" xfId="43064"/>
    <cellStyle name="Note 4 3 3 3 5 3" xfId="10210"/>
    <cellStyle name="Note 4 3 3 3 5 3 2" xfId="31564"/>
    <cellStyle name="Note 4 3 3 3 5 4" xfId="17870"/>
    <cellStyle name="Note 4 3 3 3 5 4 2" xfId="39224"/>
    <cellStyle name="Note 4 3 3 3 5 5" xfId="26120"/>
    <cellStyle name="Note 4 3 3 3 6" xfId="3448"/>
    <cellStyle name="Note 4 3 3 3 6 2" xfId="7290"/>
    <cellStyle name="Note 4 3 3 3 6 2 2" xfId="14990"/>
    <cellStyle name="Note 4 3 3 3 6 2 2 2" xfId="36344"/>
    <cellStyle name="Note 4 3 3 3 6 2 3" xfId="22650"/>
    <cellStyle name="Note 4 3 3 3 6 2 3 2" xfId="44004"/>
    <cellStyle name="Note 4 3 3 3 6 3" xfId="11150"/>
    <cellStyle name="Note 4 3 3 3 6 3 2" xfId="32504"/>
    <cellStyle name="Note 4 3 3 3 6 4" xfId="18810"/>
    <cellStyle name="Note 4 3 3 3 6 4 2" xfId="40164"/>
    <cellStyle name="Note 4 3 3 3 6 5" xfId="27060"/>
    <cellStyle name="Note 4 3 3 3 7" xfId="4410"/>
    <cellStyle name="Note 4 3 3 3 7 2" xfId="12110"/>
    <cellStyle name="Note 4 3 3 3 7 2 2" xfId="33464"/>
    <cellStyle name="Note 4 3 3 3 7 3" xfId="19770"/>
    <cellStyle name="Note 4 3 3 3 7 3 2" xfId="41124"/>
    <cellStyle name="Note 4 3 3 3 8" xfId="8270"/>
    <cellStyle name="Note 4 3 3 3 8 2" xfId="29624"/>
    <cellStyle name="Note 4 3 3 3 9" xfId="15930"/>
    <cellStyle name="Note 4 3 3 3 9 2" xfId="37284"/>
    <cellStyle name="Note 4 3 3 4" xfId="748"/>
    <cellStyle name="Note 4 3 3 4 2" xfId="1748"/>
    <cellStyle name="Note 4 3 3 4 2 2" xfId="5590"/>
    <cellStyle name="Note 4 3 3 4 2 2 2" xfId="13290"/>
    <cellStyle name="Note 4 3 3 4 2 2 2 2" xfId="34644"/>
    <cellStyle name="Note 4 3 3 4 2 2 3" xfId="20950"/>
    <cellStyle name="Note 4 3 3 4 2 2 3 2" xfId="42304"/>
    <cellStyle name="Note 4 3 3 4 2 3" xfId="9450"/>
    <cellStyle name="Note 4 3 3 4 2 3 2" xfId="30804"/>
    <cellStyle name="Note 4 3 3 4 2 4" xfId="17110"/>
    <cellStyle name="Note 4 3 3 4 2 4 2" xfId="38464"/>
    <cellStyle name="Note 4 3 3 4 2 5" xfId="25360"/>
    <cellStyle name="Note 4 3 3 4 3" xfId="2688"/>
    <cellStyle name="Note 4 3 3 4 3 2" xfId="6530"/>
    <cellStyle name="Note 4 3 3 4 3 2 2" xfId="14230"/>
    <cellStyle name="Note 4 3 3 4 3 2 2 2" xfId="35584"/>
    <cellStyle name="Note 4 3 3 4 3 2 3" xfId="21890"/>
    <cellStyle name="Note 4 3 3 4 3 2 3 2" xfId="43244"/>
    <cellStyle name="Note 4 3 3 4 3 3" xfId="10390"/>
    <cellStyle name="Note 4 3 3 4 3 3 2" xfId="31744"/>
    <cellStyle name="Note 4 3 3 4 3 4" xfId="18050"/>
    <cellStyle name="Note 4 3 3 4 3 4 2" xfId="39404"/>
    <cellStyle name="Note 4 3 3 4 3 5" xfId="26300"/>
    <cellStyle name="Note 4 3 3 4 4" xfId="3628"/>
    <cellStyle name="Note 4 3 3 4 4 2" xfId="7470"/>
    <cellStyle name="Note 4 3 3 4 4 2 2" xfId="15170"/>
    <cellStyle name="Note 4 3 3 4 4 2 2 2" xfId="36524"/>
    <cellStyle name="Note 4 3 3 4 4 2 3" xfId="22830"/>
    <cellStyle name="Note 4 3 3 4 4 2 3 2" xfId="44184"/>
    <cellStyle name="Note 4 3 3 4 4 3" xfId="11330"/>
    <cellStyle name="Note 4 3 3 4 4 3 2" xfId="32684"/>
    <cellStyle name="Note 4 3 3 4 4 4" xfId="18990"/>
    <cellStyle name="Note 4 3 3 4 4 4 2" xfId="40344"/>
    <cellStyle name="Note 4 3 3 4 4 5" xfId="27240"/>
    <cellStyle name="Note 4 3 3 4 5" xfId="4590"/>
    <cellStyle name="Note 4 3 3 4 5 2" xfId="12290"/>
    <cellStyle name="Note 4 3 3 4 5 2 2" xfId="33644"/>
    <cellStyle name="Note 4 3 3 4 5 3" xfId="19950"/>
    <cellStyle name="Note 4 3 3 4 5 3 2" xfId="41304"/>
    <cellStyle name="Note 4 3 3 4 6" xfId="8450"/>
    <cellStyle name="Note 4 3 3 4 6 2" xfId="29804"/>
    <cellStyle name="Note 4 3 3 4 7" xfId="16110"/>
    <cellStyle name="Note 4 3 3 4 7 2" xfId="37464"/>
    <cellStyle name="Note 4 3 3 4 8" xfId="24360"/>
    <cellStyle name="Note 4 3 3 5" xfId="1048"/>
    <cellStyle name="Note 4 3 3 5 2" xfId="2048"/>
    <cellStyle name="Note 4 3 3 5 2 2" xfId="5890"/>
    <cellStyle name="Note 4 3 3 5 2 2 2" xfId="13590"/>
    <cellStyle name="Note 4 3 3 5 2 2 2 2" xfId="34944"/>
    <cellStyle name="Note 4 3 3 5 2 2 3" xfId="21250"/>
    <cellStyle name="Note 4 3 3 5 2 2 3 2" xfId="42604"/>
    <cellStyle name="Note 4 3 3 5 2 3" xfId="9750"/>
    <cellStyle name="Note 4 3 3 5 2 3 2" xfId="31104"/>
    <cellStyle name="Note 4 3 3 5 2 4" xfId="17410"/>
    <cellStyle name="Note 4 3 3 5 2 4 2" xfId="38764"/>
    <cellStyle name="Note 4 3 3 5 2 5" xfId="25660"/>
    <cellStyle name="Note 4 3 3 5 3" xfId="2988"/>
    <cellStyle name="Note 4 3 3 5 3 2" xfId="6830"/>
    <cellStyle name="Note 4 3 3 5 3 2 2" xfId="14530"/>
    <cellStyle name="Note 4 3 3 5 3 2 2 2" xfId="35884"/>
    <cellStyle name="Note 4 3 3 5 3 2 3" xfId="22190"/>
    <cellStyle name="Note 4 3 3 5 3 2 3 2" xfId="43544"/>
    <cellStyle name="Note 4 3 3 5 3 3" xfId="10690"/>
    <cellStyle name="Note 4 3 3 5 3 3 2" xfId="32044"/>
    <cellStyle name="Note 4 3 3 5 3 4" xfId="18350"/>
    <cellStyle name="Note 4 3 3 5 3 4 2" xfId="39704"/>
    <cellStyle name="Note 4 3 3 5 3 5" xfId="26600"/>
    <cellStyle name="Note 4 3 3 5 4" xfId="3928"/>
    <cellStyle name="Note 4 3 3 5 4 2" xfId="7770"/>
    <cellStyle name="Note 4 3 3 5 4 2 2" xfId="15470"/>
    <cellStyle name="Note 4 3 3 5 4 2 2 2" xfId="36824"/>
    <cellStyle name="Note 4 3 3 5 4 2 3" xfId="23130"/>
    <cellStyle name="Note 4 3 3 5 4 2 3 2" xfId="44484"/>
    <cellStyle name="Note 4 3 3 5 4 3" xfId="11630"/>
    <cellStyle name="Note 4 3 3 5 4 3 2" xfId="32984"/>
    <cellStyle name="Note 4 3 3 5 4 4" xfId="19290"/>
    <cellStyle name="Note 4 3 3 5 4 4 2" xfId="40644"/>
    <cellStyle name="Note 4 3 3 5 4 5" xfId="27540"/>
    <cellStyle name="Note 4 3 3 5 5" xfId="4890"/>
    <cellStyle name="Note 4 3 3 5 5 2" xfId="12590"/>
    <cellStyle name="Note 4 3 3 5 5 2 2" xfId="33944"/>
    <cellStyle name="Note 4 3 3 5 5 3" xfId="20250"/>
    <cellStyle name="Note 4 3 3 5 5 3 2" xfId="41604"/>
    <cellStyle name="Note 4 3 3 5 6" xfId="8750"/>
    <cellStyle name="Note 4 3 3 5 6 2" xfId="30104"/>
    <cellStyle name="Note 4 3 3 5 7" xfId="16410"/>
    <cellStyle name="Note 4 3 3 5 7 2" xfId="37764"/>
    <cellStyle name="Note 4 3 3 5 8" xfId="24660"/>
    <cellStyle name="Note 4 3 3 6" xfId="1408"/>
    <cellStyle name="Note 4 3 3 6 2" xfId="5250"/>
    <cellStyle name="Note 4 3 3 6 2 2" xfId="12950"/>
    <cellStyle name="Note 4 3 3 6 2 2 2" xfId="34304"/>
    <cellStyle name="Note 4 3 3 6 2 3" xfId="20610"/>
    <cellStyle name="Note 4 3 3 6 2 3 2" xfId="41964"/>
    <cellStyle name="Note 4 3 3 6 3" xfId="9110"/>
    <cellStyle name="Note 4 3 3 6 3 2" xfId="30464"/>
    <cellStyle name="Note 4 3 3 6 4" xfId="16770"/>
    <cellStyle name="Note 4 3 3 6 4 2" xfId="38124"/>
    <cellStyle name="Note 4 3 3 6 5" xfId="25020"/>
    <cellStyle name="Note 4 3 3 7" xfId="2348"/>
    <cellStyle name="Note 4 3 3 7 2" xfId="6190"/>
    <cellStyle name="Note 4 3 3 7 2 2" xfId="13890"/>
    <cellStyle name="Note 4 3 3 7 2 2 2" xfId="35244"/>
    <cellStyle name="Note 4 3 3 7 2 3" xfId="21550"/>
    <cellStyle name="Note 4 3 3 7 2 3 2" xfId="42904"/>
    <cellStyle name="Note 4 3 3 7 3" xfId="10050"/>
    <cellStyle name="Note 4 3 3 7 3 2" xfId="31404"/>
    <cellStyle name="Note 4 3 3 7 4" xfId="17710"/>
    <cellStyle name="Note 4 3 3 7 4 2" xfId="39064"/>
    <cellStyle name="Note 4 3 3 7 5" xfId="25960"/>
    <cellStyle name="Note 4 3 3 8" xfId="3288"/>
    <cellStyle name="Note 4 3 3 8 2" xfId="7130"/>
    <cellStyle name="Note 4 3 3 8 2 2" xfId="14830"/>
    <cellStyle name="Note 4 3 3 8 2 2 2" xfId="36184"/>
    <cellStyle name="Note 4 3 3 8 2 3" xfId="22490"/>
    <cellStyle name="Note 4 3 3 8 2 3 2" xfId="43844"/>
    <cellStyle name="Note 4 3 3 8 3" xfId="10990"/>
    <cellStyle name="Note 4 3 3 8 3 2" xfId="32344"/>
    <cellStyle name="Note 4 3 3 8 4" xfId="18650"/>
    <cellStyle name="Note 4 3 3 8 4 2" xfId="40004"/>
    <cellStyle name="Note 4 3 3 8 5" xfId="26900"/>
    <cellStyle name="Note 4 3 3 9" xfId="4250"/>
    <cellStyle name="Note 4 3 3 9 2" xfId="11950"/>
    <cellStyle name="Note 4 3 3 9 2 2" xfId="33304"/>
    <cellStyle name="Note 4 3 3 9 3" xfId="19610"/>
    <cellStyle name="Note 4 3 3 9 3 2" xfId="40964"/>
    <cellStyle name="Note 4 3 3 9 4" xfId="27860"/>
    <cellStyle name="Note 4 3 4" xfId="436"/>
    <cellStyle name="Note 4 3 4 10" xfId="15810"/>
    <cellStyle name="Note 4 3 4 10 2" xfId="37164"/>
    <cellStyle name="Note 4 3 4 11" xfId="24060"/>
    <cellStyle name="Note 4 3 4 2" xfId="604"/>
    <cellStyle name="Note 4 3 4 2 10" xfId="24220"/>
    <cellStyle name="Note 4 3 4 2 2" xfId="948"/>
    <cellStyle name="Note 4 3 4 2 2 2" xfId="1948"/>
    <cellStyle name="Note 4 3 4 2 2 2 2" xfId="5790"/>
    <cellStyle name="Note 4 3 4 2 2 2 2 2" xfId="13490"/>
    <cellStyle name="Note 4 3 4 2 2 2 2 2 2" xfId="34844"/>
    <cellStyle name="Note 4 3 4 2 2 2 2 3" xfId="21150"/>
    <cellStyle name="Note 4 3 4 2 2 2 2 3 2" xfId="42504"/>
    <cellStyle name="Note 4 3 4 2 2 2 3" xfId="9650"/>
    <cellStyle name="Note 4 3 4 2 2 2 3 2" xfId="31004"/>
    <cellStyle name="Note 4 3 4 2 2 2 4" xfId="17310"/>
    <cellStyle name="Note 4 3 4 2 2 2 4 2" xfId="38664"/>
    <cellStyle name="Note 4 3 4 2 2 2 5" xfId="25560"/>
    <cellStyle name="Note 4 3 4 2 2 3" xfId="2888"/>
    <cellStyle name="Note 4 3 4 2 2 3 2" xfId="6730"/>
    <cellStyle name="Note 4 3 4 2 2 3 2 2" xfId="14430"/>
    <cellStyle name="Note 4 3 4 2 2 3 2 2 2" xfId="35784"/>
    <cellStyle name="Note 4 3 4 2 2 3 2 3" xfId="22090"/>
    <cellStyle name="Note 4 3 4 2 2 3 2 3 2" xfId="43444"/>
    <cellStyle name="Note 4 3 4 2 2 3 3" xfId="10590"/>
    <cellStyle name="Note 4 3 4 2 2 3 3 2" xfId="31944"/>
    <cellStyle name="Note 4 3 4 2 2 3 4" xfId="18250"/>
    <cellStyle name="Note 4 3 4 2 2 3 4 2" xfId="39604"/>
    <cellStyle name="Note 4 3 4 2 2 3 5" xfId="26500"/>
    <cellStyle name="Note 4 3 4 2 2 4" xfId="3828"/>
    <cellStyle name="Note 4 3 4 2 2 4 2" xfId="7670"/>
    <cellStyle name="Note 4 3 4 2 2 4 2 2" xfId="15370"/>
    <cellStyle name="Note 4 3 4 2 2 4 2 2 2" xfId="36724"/>
    <cellStyle name="Note 4 3 4 2 2 4 2 3" xfId="23030"/>
    <cellStyle name="Note 4 3 4 2 2 4 2 3 2" xfId="44384"/>
    <cellStyle name="Note 4 3 4 2 2 4 3" xfId="11530"/>
    <cellStyle name="Note 4 3 4 2 2 4 3 2" xfId="32884"/>
    <cellStyle name="Note 4 3 4 2 2 4 4" xfId="19190"/>
    <cellStyle name="Note 4 3 4 2 2 4 4 2" xfId="40544"/>
    <cellStyle name="Note 4 3 4 2 2 4 5" xfId="27440"/>
    <cellStyle name="Note 4 3 4 2 2 5" xfId="4790"/>
    <cellStyle name="Note 4 3 4 2 2 5 2" xfId="12490"/>
    <cellStyle name="Note 4 3 4 2 2 5 2 2" xfId="33844"/>
    <cellStyle name="Note 4 3 4 2 2 5 3" xfId="20150"/>
    <cellStyle name="Note 4 3 4 2 2 5 3 2" xfId="41504"/>
    <cellStyle name="Note 4 3 4 2 2 6" xfId="8650"/>
    <cellStyle name="Note 4 3 4 2 2 6 2" xfId="30004"/>
    <cellStyle name="Note 4 3 4 2 2 7" xfId="16310"/>
    <cellStyle name="Note 4 3 4 2 2 7 2" xfId="37664"/>
    <cellStyle name="Note 4 3 4 2 2 8" xfId="24560"/>
    <cellStyle name="Note 4 3 4 2 3" xfId="1248"/>
    <cellStyle name="Note 4 3 4 2 3 2" xfId="2248"/>
    <cellStyle name="Note 4 3 4 2 3 2 2" xfId="6090"/>
    <cellStyle name="Note 4 3 4 2 3 2 2 2" xfId="13790"/>
    <cellStyle name="Note 4 3 4 2 3 2 2 2 2" xfId="35144"/>
    <cellStyle name="Note 4 3 4 2 3 2 2 3" xfId="21450"/>
    <cellStyle name="Note 4 3 4 2 3 2 2 3 2" xfId="42804"/>
    <cellStyle name="Note 4 3 4 2 3 2 3" xfId="9950"/>
    <cellStyle name="Note 4 3 4 2 3 2 3 2" xfId="31304"/>
    <cellStyle name="Note 4 3 4 2 3 2 4" xfId="17610"/>
    <cellStyle name="Note 4 3 4 2 3 2 4 2" xfId="38964"/>
    <cellStyle name="Note 4 3 4 2 3 2 5" xfId="25860"/>
    <cellStyle name="Note 4 3 4 2 3 3" xfId="3188"/>
    <cellStyle name="Note 4 3 4 2 3 3 2" xfId="7030"/>
    <cellStyle name="Note 4 3 4 2 3 3 2 2" xfId="14730"/>
    <cellStyle name="Note 4 3 4 2 3 3 2 2 2" xfId="36084"/>
    <cellStyle name="Note 4 3 4 2 3 3 2 3" xfId="22390"/>
    <cellStyle name="Note 4 3 4 2 3 3 2 3 2" xfId="43744"/>
    <cellStyle name="Note 4 3 4 2 3 3 3" xfId="10890"/>
    <cellStyle name="Note 4 3 4 2 3 3 3 2" xfId="32244"/>
    <cellStyle name="Note 4 3 4 2 3 3 4" xfId="18550"/>
    <cellStyle name="Note 4 3 4 2 3 3 4 2" xfId="39904"/>
    <cellStyle name="Note 4 3 4 2 3 3 5" xfId="26800"/>
    <cellStyle name="Note 4 3 4 2 3 4" xfId="4128"/>
    <cellStyle name="Note 4 3 4 2 3 4 2" xfId="7970"/>
    <cellStyle name="Note 4 3 4 2 3 4 2 2" xfId="15670"/>
    <cellStyle name="Note 4 3 4 2 3 4 2 2 2" xfId="37024"/>
    <cellStyle name="Note 4 3 4 2 3 4 2 3" xfId="23330"/>
    <cellStyle name="Note 4 3 4 2 3 4 2 3 2" xfId="44684"/>
    <cellStyle name="Note 4 3 4 2 3 4 3" xfId="11830"/>
    <cellStyle name="Note 4 3 4 2 3 4 3 2" xfId="33184"/>
    <cellStyle name="Note 4 3 4 2 3 4 4" xfId="19490"/>
    <cellStyle name="Note 4 3 4 2 3 4 4 2" xfId="40844"/>
    <cellStyle name="Note 4 3 4 2 3 4 5" xfId="27740"/>
    <cellStyle name="Note 4 3 4 2 3 5" xfId="5090"/>
    <cellStyle name="Note 4 3 4 2 3 5 2" xfId="12790"/>
    <cellStyle name="Note 4 3 4 2 3 5 2 2" xfId="34144"/>
    <cellStyle name="Note 4 3 4 2 3 5 3" xfId="20450"/>
    <cellStyle name="Note 4 3 4 2 3 5 3 2" xfId="41804"/>
    <cellStyle name="Note 4 3 4 2 3 6" xfId="8950"/>
    <cellStyle name="Note 4 3 4 2 3 6 2" xfId="30304"/>
    <cellStyle name="Note 4 3 4 2 3 7" xfId="16610"/>
    <cellStyle name="Note 4 3 4 2 3 7 2" xfId="37964"/>
    <cellStyle name="Note 4 3 4 2 3 8" xfId="24860"/>
    <cellStyle name="Note 4 3 4 2 4" xfId="1608"/>
    <cellStyle name="Note 4 3 4 2 4 2" xfId="5450"/>
    <cellStyle name="Note 4 3 4 2 4 2 2" xfId="13150"/>
    <cellStyle name="Note 4 3 4 2 4 2 2 2" xfId="34504"/>
    <cellStyle name="Note 4 3 4 2 4 2 3" xfId="20810"/>
    <cellStyle name="Note 4 3 4 2 4 2 3 2" xfId="42164"/>
    <cellStyle name="Note 4 3 4 2 4 3" xfId="9310"/>
    <cellStyle name="Note 4 3 4 2 4 3 2" xfId="30664"/>
    <cellStyle name="Note 4 3 4 2 4 4" xfId="16970"/>
    <cellStyle name="Note 4 3 4 2 4 4 2" xfId="38324"/>
    <cellStyle name="Note 4 3 4 2 4 5" xfId="25220"/>
    <cellStyle name="Note 4 3 4 2 5" xfId="2548"/>
    <cellStyle name="Note 4 3 4 2 5 2" xfId="6390"/>
    <cellStyle name="Note 4 3 4 2 5 2 2" xfId="14090"/>
    <cellStyle name="Note 4 3 4 2 5 2 2 2" xfId="35444"/>
    <cellStyle name="Note 4 3 4 2 5 2 3" xfId="21750"/>
    <cellStyle name="Note 4 3 4 2 5 2 3 2" xfId="43104"/>
    <cellStyle name="Note 4 3 4 2 5 3" xfId="10250"/>
    <cellStyle name="Note 4 3 4 2 5 3 2" xfId="31604"/>
    <cellStyle name="Note 4 3 4 2 5 4" xfId="17910"/>
    <cellStyle name="Note 4 3 4 2 5 4 2" xfId="39264"/>
    <cellStyle name="Note 4 3 4 2 5 5" xfId="26160"/>
    <cellStyle name="Note 4 3 4 2 6" xfId="3488"/>
    <cellStyle name="Note 4 3 4 2 6 2" xfId="7330"/>
    <cellStyle name="Note 4 3 4 2 6 2 2" xfId="15030"/>
    <cellStyle name="Note 4 3 4 2 6 2 2 2" xfId="36384"/>
    <cellStyle name="Note 4 3 4 2 6 2 3" xfId="22690"/>
    <cellStyle name="Note 4 3 4 2 6 2 3 2" xfId="44044"/>
    <cellStyle name="Note 4 3 4 2 6 3" xfId="11190"/>
    <cellStyle name="Note 4 3 4 2 6 3 2" xfId="32544"/>
    <cellStyle name="Note 4 3 4 2 6 4" xfId="18850"/>
    <cellStyle name="Note 4 3 4 2 6 4 2" xfId="40204"/>
    <cellStyle name="Note 4 3 4 2 6 5" xfId="27100"/>
    <cellStyle name="Note 4 3 4 2 7" xfId="4450"/>
    <cellStyle name="Note 4 3 4 2 7 2" xfId="12150"/>
    <cellStyle name="Note 4 3 4 2 7 2 2" xfId="33504"/>
    <cellStyle name="Note 4 3 4 2 7 3" xfId="19810"/>
    <cellStyle name="Note 4 3 4 2 7 3 2" xfId="41164"/>
    <cellStyle name="Note 4 3 4 2 8" xfId="8310"/>
    <cellStyle name="Note 4 3 4 2 8 2" xfId="29664"/>
    <cellStyle name="Note 4 3 4 2 9" xfId="15970"/>
    <cellStyle name="Note 4 3 4 2 9 2" xfId="37324"/>
    <cellStyle name="Note 4 3 4 3" xfId="788"/>
    <cellStyle name="Note 4 3 4 3 2" xfId="1788"/>
    <cellStyle name="Note 4 3 4 3 2 2" xfId="5630"/>
    <cellStyle name="Note 4 3 4 3 2 2 2" xfId="13330"/>
    <cellStyle name="Note 4 3 4 3 2 2 2 2" xfId="34684"/>
    <cellStyle name="Note 4 3 4 3 2 2 3" xfId="20990"/>
    <cellStyle name="Note 4 3 4 3 2 2 3 2" xfId="42344"/>
    <cellStyle name="Note 4 3 4 3 2 3" xfId="9490"/>
    <cellStyle name="Note 4 3 4 3 2 3 2" xfId="30844"/>
    <cellStyle name="Note 4 3 4 3 2 4" xfId="17150"/>
    <cellStyle name="Note 4 3 4 3 2 4 2" xfId="38504"/>
    <cellStyle name="Note 4 3 4 3 2 5" xfId="25400"/>
    <cellStyle name="Note 4 3 4 3 3" xfId="2728"/>
    <cellStyle name="Note 4 3 4 3 3 2" xfId="6570"/>
    <cellStyle name="Note 4 3 4 3 3 2 2" xfId="14270"/>
    <cellStyle name="Note 4 3 4 3 3 2 2 2" xfId="35624"/>
    <cellStyle name="Note 4 3 4 3 3 2 3" xfId="21930"/>
    <cellStyle name="Note 4 3 4 3 3 2 3 2" xfId="43284"/>
    <cellStyle name="Note 4 3 4 3 3 3" xfId="10430"/>
    <cellStyle name="Note 4 3 4 3 3 3 2" xfId="31784"/>
    <cellStyle name="Note 4 3 4 3 3 4" xfId="18090"/>
    <cellStyle name="Note 4 3 4 3 3 4 2" xfId="39444"/>
    <cellStyle name="Note 4 3 4 3 3 5" xfId="26340"/>
    <cellStyle name="Note 4 3 4 3 4" xfId="3668"/>
    <cellStyle name="Note 4 3 4 3 4 2" xfId="7510"/>
    <cellStyle name="Note 4 3 4 3 4 2 2" xfId="15210"/>
    <cellStyle name="Note 4 3 4 3 4 2 2 2" xfId="36564"/>
    <cellStyle name="Note 4 3 4 3 4 2 3" xfId="22870"/>
    <cellStyle name="Note 4 3 4 3 4 2 3 2" xfId="44224"/>
    <cellStyle name="Note 4 3 4 3 4 3" xfId="11370"/>
    <cellStyle name="Note 4 3 4 3 4 3 2" xfId="32724"/>
    <cellStyle name="Note 4 3 4 3 4 4" xfId="19030"/>
    <cellStyle name="Note 4 3 4 3 4 4 2" xfId="40384"/>
    <cellStyle name="Note 4 3 4 3 4 5" xfId="27280"/>
    <cellStyle name="Note 4 3 4 3 5" xfId="4630"/>
    <cellStyle name="Note 4 3 4 3 5 2" xfId="12330"/>
    <cellStyle name="Note 4 3 4 3 5 2 2" xfId="33684"/>
    <cellStyle name="Note 4 3 4 3 5 3" xfId="19990"/>
    <cellStyle name="Note 4 3 4 3 5 3 2" xfId="41344"/>
    <cellStyle name="Note 4 3 4 3 6" xfId="8490"/>
    <cellStyle name="Note 4 3 4 3 6 2" xfId="29844"/>
    <cellStyle name="Note 4 3 4 3 7" xfId="16150"/>
    <cellStyle name="Note 4 3 4 3 7 2" xfId="37504"/>
    <cellStyle name="Note 4 3 4 3 8" xfId="24400"/>
    <cellStyle name="Note 4 3 4 4" xfId="1088"/>
    <cellStyle name="Note 4 3 4 4 2" xfId="2088"/>
    <cellStyle name="Note 4 3 4 4 2 2" xfId="5930"/>
    <cellStyle name="Note 4 3 4 4 2 2 2" xfId="13630"/>
    <cellStyle name="Note 4 3 4 4 2 2 2 2" xfId="34984"/>
    <cellStyle name="Note 4 3 4 4 2 2 3" xfId="21290"/>
    <cellStyle name="Note 4 3 4 4 2 2 3 2" xfId="42644"/>
    <cellStyle name="Note 4 3 4 4 2 3" xfId="9790"/>
    <cellStyle name="Note 4 3 4 4 2 3 2" xfId="31144"/>
    <cellStyle name="Note 4 3 4 4 2 4" xfId="17450"/>
    <cellStyle name="Note 4 3 4 4 2 4 2" xfId="38804"/>
    <cellStyle name="Note 4 3 4 4 2 5" xfId="25700"/>
    <cellStyle name="Note 4 3 4 4 3" xfId="3028"/>
    <cellStyle name="Note 4 3 4 4 3 2" xfId="6870"/>
    <cellStyle name="Note 4 3 4 4 3 2 2" xfId="14570"/>
    <cellStyle name="Note 4 3 4 4 3 2 2 2" xfId="35924"/>
    <cellStyle name="Note 4 3 4 4 3 2 3" xfId="22230"/>
    <cellStyle name="Note 4 3 4 4 3 2 3 2" xfId="43584"/>
    <cellStyle name="Note 4 3 4 4 3 3" xfId="10730"/>
    <cellStyle name="Note 4 3 4 4 3 3 2" xfId="32084"/>
    <cellStyle name="Note 4 3 4 4 3 4" xfId="18390"/>
    <cellStyle name="Note 4 3 4 4 3 4 2" xfId="39744"/>
    <cellStyle name="Note 4 3 4 4 3 5" xfId="26640"/>
    <cellStyle name="Note 4 3 4 4 4" xfId="3968"/>
    <cellStyle name="Note 4 3 4 4 4 2" xfId="7810"/>
    <cellStyle name="Note 4 3 4 4 4 2 2" xfId="15510"/>
    <cellStyle name="Note 4 3 4 4 4 2 2 2" xfId="36864"/>
    <cellStyle name="Note 4 3 4 4 4 2 3" xfId="23170"/>
    <cellStyle name="Note 4 3 4 4 4 2 3 2" xfId="44524"/>
    <cellStyle name="Note 4 3 4 4 4 3" xfId="11670"/>
    <cellStyle name="Note 4 3 4 4 4 3 2" xfId="33024"/>
    <cellStyle name="Note 4 3 4 4 4 4" xfId="19330"/>
    <cellStyle name="Note 4 3 4 4 4 4 2" xfId="40684"/>
    <cellStyle name="Note 4 3 4 4 4 5" xfId="27580"/>
    <cellStyle name="Note 4 3 4 4 5" xfId="4930"/>
    <cellStyle name="Note 4 3 4 4 5 2" xfId="12630"/>
    <cellStyle name="Note 4 3 4 4 5 2 2" xfId="33984"/>
    <cellStyle name="Note 4 3 4 4 5 3" xfId="20290"/>
    <cellStyle name="Note 4 3 4 4 5 3 2" xfId="41644"/>
    <cellStyle name="Note 4 3 4 4 6" xfId="8790"/>
    <cellStyle name="Note 4 3 4 4 6 2" xfId="30144"/>
    <cellStyle name="Note 4 3 4 4 7" xfId="16450"/>
    <cellStyle name="Note 4 3 4 4 7 2" xfId="37804"/>
    <cellStyle name="Note 4 3 4 4 8" xfId="24700"/>
    <cellStyle name="Note 4 3 4 5" xfId="1448"/>
    <cellStyle name="Note 4 3 4 5 2" xfId="5290"/>
    <cellStyle name="Note 4 3 4 5 2 2" xfId="12990"/>
    <cellStyle name="Note 4 3 4 5 2 2 2" xfId="34344"/>
    <cellStyle name="Note 4 3 4 5 2 3" xfId="20650"/>
    <cellStyle name="Note 4 3 4 5 2 3 2" xfId="42004"/>
    <cellStyle name="Note 4 3 4 5 3" xfId="9150"/>
    <cellStyle name="Note 4 3 4 5 3 2" xfId="30504"/>
    <cellStyle name="Note 4 3 4 5 4" xfId="16810"/>
    <cellStyle name="Note 4 3 4 5 4 2" xfId="38164"/>
    <cellStyle name="Note 4 3 4 5 5" xfId="25060"/>
    <cellStyle name="Note 4 3 4 6" xfId="2388"/>
    <cellStyle name="Note 4 3 4 6 2" xfId="6230"/>
    <cellStyle name="Note 4 3 4 6 2 2" xfId="13930"/>
    <cellStyle name="Note 4 3 4 6 2 2 2" xfId="35284"/>
    <cellStyle name="Note 4 3 4 6 2 3" xfId="21590"/>
    <cellStyle name="Note 4 3 4 6 2 3 2" xfId="42944"/>
    <cellStyle name="Note 4 3 4 6 3" xfId="10090"/>
    <cellStyle name="Note 4 3 4 6 3 2" xfId="31444"/>
    <cellStyle name="Note 4 3 4 6 4" xfId="17750"/>
    <cellStyle name="Note 4 3 4 6 4 2" xfId="39104"/>
    <cellStyle name="Note 4 3 4 6 5" xfId="26000"/>
    <cellStyle name="Note 4 3 4 7" xfId="3328"/>
    <cellStyle name="Note 4 3 4 7 2" xfId="7170"/>
    <cellStyle name="Note 4 3 4 7 2 2" xfId="14870"/>
    <cellStyle name="Note 4 3 4 7 2 2 2" xfId="36224"/>
    <cellStyle name="Note 4 3 4 7 2 3" xfId="22530"/>
    <cellStyle name="Note 4 3 4 7 2 3 2" xfId="43884"/>
    <cellStyle name="Note 4 3 4 7 3" xfId="11030"/>
    <cellStyle name="Note 4 3 4 7 3 2" xfId="32384"/>
    <cellStyle name="Note 4 3 4 7 4" xfId="18690"/>
    <cellStyle name="Note 4 3 4 7 4 2" xfId="40044"/>
    <cellStyle name="Note 4 3 4 7 5" xfId="26940"/>
    <cellStyle name="Note 4 3 4 8" xfId="4290"/>
    <cellStyle name="Note 4 3 4 8 2" xfId="11990"/>
    <cellStyle name="Note 4 3 4 8 2 2" xfId="33344"/>
    <cellStyle name="Note 4 3 4 8 3" xfId="19650"/>
    <cellStyle name="Note 4 3 4 8 3 2" xfId="41004"/>
    <cellStyle name="Note 4 3 4 9" xfId="8150"/>
    <cellStyle name="Note 4 3 4 9 2" xfId="29504"/>
    <cellStyle name="Note 4 3 5" xfId="520"/>
    <cellStyle name="Note 4 3 5 10" xfId="24140"/>
    <cellStyle name="Note 4 3 5 2" xfId="868"/>
    <cellStyle name="Note 4 3 5 2 2" xfId="1868"/>
    <cellStyle name="Note 4 3 5 2 2 2" xfId="5710"/>
    <cellStyle name="Note 4 3 5 2 2 2 2" xfId="13410"/>
    <cellStyle name="Note 4 3 5 2 2 2 2 2" xfId="34764"/>
    <cellStyle name="Note 4 3 5 2 2 2 3" xfId="21070"/>
    <cellStyle name="Note 4 3 5 2 2 2 3 2" xfId="42424"/>
    <cellStyle name="Note 4 3 5 2 2 3" xfId="9570"/>
    <cellStyle name="Note 4 3 5 2 2 3 2" xfId="30924"/>
    <cellStyle name="Note 4 3 5 2 2 4" xfId="17230"/>
    <cellStyle name="Note 4 3 5 2 2 4 2" xfId="38584"/>
    <cellStyle name="Note 4 3 5 2 2 5" xfId="25480"/>
    <cellStyle name="Note 4 3 5 2 3" xfId="2808"/>
    <cellStyle name="Note 4 3 5 2 3 2" xfId="6650"/>
    <cellStyle name="Note 4 3 5 2 3 2 2" xfId="14350"/>
    <cellStyle name="Note 4 3 5 2 3 2 2 2" xfId="35704"/>
    <cellStyle name="Note 4 3 5 2 3 2 3" xfId="22010"/>
    <cellStyle name="Note 4 3 5 2 3 2 3 2" xfId="43364"/>
    <cellStyle name="Note 4 3 5 2 3 3" xfId="10510"/>
    <cellStyle name="Note 4 3 5 2 3 3 2" xfId="31864"/>
    <cellStyle name="Note 4 3 5 2 3 4" xfId="18170"/>
    <cellStyle name="Note 4 3 5 2 3 4 2" xfId="39524"/>
    <cellStyle name="Note 4 3 5 2 3 5" xfId="26420"/>
    <cellStyle name="Note 4 3 5 2 4" xfId="3748"/>
    <cellStyle name="Note 4 3 5 2 4 2" xfId="7590"/>
    <cellStyle name="Note 4 3 5 2 4 2 2" xfId="15290"/>
    <cellStyle name="Note 4 3 5 2 4 2 2 2" xfId="36644"/>
    <cellStyle name="Note 4 3 5 2 4 2 3" xfId="22950"/>
    <cellStyle name="Note 4 3 5 2 4 2 3 2" xfId="44304"/>
    <cellStyle name="Note 4 3 5 2 4 3" xfId="11450"/>
    <cellStyle name="Note 4 3 5 2 4 3 2" xfId="32804"/>
    <cellStyle name="Note 4 3 5 2 4 4" xfId="19110"/>
    <cellStyle name="Note 4 3 5 2 4 4 2" xfId="40464"/>
    <cellStyle name="Note 4 3 5 2 4 5" xfId="27360"/>
    <cellStyle name="Note 4 3 5 2 5" xfId="4710"/>
    <cellStyle name="Note 4 3 5 2 5 2" xfId="12410"/>
    <cellStyle name="Note 4 3 5 2 5 2 2" xfId="33764"/>
    <cellStyle name="Note 4 3 5 2 5 3" xfId="20070"/>
    <cellStyle name="Note 4 3 5 2 5 3 2" xfId="41424"/>
    <cellStyle name="Note 4 3 5 2 6" xfId="8570"/>
    <cellStyle name="Note 4 3 5 2 6 2" xfId="29924"/>
    <cellStyle name="Note 4 3 5 2 7" xfId="16230"/>
    <cellStyle name="Note 4 3 5 2 7 2" xfId="37584"/>
    <cellStyle name="Note 4 3 5 2 8" xfId="24480"/>
    <cellStyle name="Note 4 3 5 3" xfId="1168"/>
    <cellStyle name="Note 4 3 5 3 2" xfId="2168"/>
    <cellStyle name="Note 4 3 5 3 2 2" xfId="6010"/>
    <cellStyle name="Note 4 3 5 3 2 2 2" xfId="13710"/>
    <cellStyle name="Note 4 3 5 3 2 2 2 2" xfId="35064"/>
    <cellStyle name="Note 4 3 5 3 2 2 3" xfId="21370"/>
    <cellStyle name="Note 4 3 5 3 2 2 3 2" xfId="42724"/>
    <cellStyle name="Note 4 3 5 3 2 3" xfId="9870"/>
    <cellStyle name="Note 4 3 5 3 2 3 2" xfId="31224"/>
    <cellStyle name="Note 4 3 5 3 2 4" xfId="17530"/>
    <cellStyle name="Note 4 3 5 3 2 4 2" xfId="38884"/>
    <cellStyle name="Note 4 3 5 3 2 5" xfId="25780"/>
    <cellStyle name="Note 4 3 5 3 3" xfId="3108"/>
    <cellStyle name="Note 4 3 5 3 3 2" xfId="6950"/>
    <cellStyle name="Note 4 3 5 3 3 2 2" xfId="14650"/>
    <cellStyle name="Note 4 3 5 3 3 2 2 2" xfId="36004"/>
    <cellStyle name="Note 4 3 5 3 3 2 3" xfId="22310"/>
    <cellStyle name="Note 4 3 5 3 3 2 3 2" xfId="43664"/>
    <cellStyle name="Note 4 3 5 3 3 3" xfId="10810"/>
    <cellStyle name="Note 4 3 5 3 3 3 2" xfId="32164"/>
    <cellStyle name="Note 4 3 5 3 3 4" xfId="18470"/>
    <cellStyle name="Note 4 3 5 3 3 4 2" xfId="39824"/>
    <cellStyle name="Note 4 3 5 3 3 5" xfId="26720"/>
    <cellStyle name="Note 4 3 5 3 4" xfId="4048"/>
    <cellStyle name="Note 4 3 5 3 4 2" xfId="7890"/>
    <cellStyle name="Note 4 3 5 3 4 2 2" xfId="15590"/>
    <cellStyle name="Note 4 3 5 3 4 2 2 2" xfId="36944"/>
    <cellStyle name="Note 4 3 5 3 4 2 3" xfId="23250"/>
    <cellStyle name="Note 4 3 5 3 4 2 3 2" xfId="44604"/>
    <cellStyle name="Note 4 3 5 3 4 3" xfId="11750"/>
    <cellStyle name="Note 4 3 5 3 4 3 2" xfId="33104"/>
    <cellStyle name="Note 4 3 5 3 4 4" xfId="19410"/>
    <cellStyle name="Note 4 3 5 3 4 4 2" xfId="40764"/>
    <cellStyle name="Note 4 3 5 3 4 5" xfId="27660"/>
    <cellStyle name="Note 4 3 5 3 5" xfId="5010"/>
    <cellStyle name="Note 4 3 5 3 5 2" xfId="12710"/>
    <cellStyle name="Note 4 3 5 3 5 2 2" xfId="34064"/>
    <cellStyle name="Note 4 3 5 3 5 3" xfId="20370"/>
    <cellStyle name="Note 4 3 5 3 5 3 2" xfId="41724"/>
    <cellStyle name="Note 4 3 5 3 6" xfId="8870"/>
    <cellStyle name="Note 4 3 5 3 6 2" xfId="30224"/>
    <cellStyle name="Note 4 3 5 3 7" xfId="16530"/>
    <cellStyle name="Note 4 3 5 3 7 2" xfId="37884"/>
    <cellStyle name="Note 4 3 5 3 8" xfId="24780"/>
    <cellStyle name="Note 4 3 5 4" xfId="1528"/>
    <cellStyle name="Note 4 3 5 4 2" xfId="5370"/>
    <cellStyle name="Note 4 3 5 4 2 2" xfId="13070"/>
    <cellStyle name="Note 4 3 5 4 2 2 2" xfId="34424"/>
    <cellStyle name="Note 4 3 5 4 2 3" xfId="20730"/>
    <cellStyle name="Note 4 3 5 4 2 3 2" xfId="42084"/>
    <cellStyle name="Note 4 3 5 4 3" xfId="9230"/>
    <cellStyle name="Note 4 3 5 4 3 2" xfId="30584"/>
    <cellStyle name="Note 4 3 5 4 4" xfId="16890"/>
    <cellStyle name="Note 4 3 5 4 4 2" xfId="38244"/>
    <cellStyle name="Note 4 3 5 4 5" xfId="25140"/>
    <cellStyle name="Note 4 3 5 5" xfId="2468"/>
    <cellStyle name="Note 4 3 5 5 2" xfId="6310"/>
    <cellStyle name="Note 4 3 5 5 2 2" xfId="14010"/>
    <cellStyle name="Note 4 3 5 5 2 2 2" xfId="35364"/>
    <cellStyle name="Note 4 3 5 5 2 3" xfId="21670"/>
    <cellStyle name="Note 4 3 5 5 2 3 2" xfId="43024"/>
    <cellStyle name="Note 4 3 5 5 3" xfId="10170"/>
    <cellStyle name="Note 4 3 5 5 3 2" xfId="31524"/>
    <cellStyle name="Note 4 3 5 5 4" xfId="17830"/>
    <cellStyle name="Note 4 3 5 5 4 2" xfId="39184"/>
    <cellStyle name="Note 4 3 5 5 5" xfId="26080"/>
    <cellStyle name="Note 4 3 5 6" xfId="3408"/>
    <cellStyle name="Note 4 3 5 6 2" xfId="7250"/>
    <cellStyle name="Note 4 3 5 6 2 2" xfId="14950"/>
    <cellStyle name="Note 4 3 5 6 2 2 2" xfId="36304"/>
    <cellStyle name="Note 4 3 5 6 2 3" xfId="22610"/>
    <cellStyle name="Note 4 3 5 6 2 3 2" xfId="43964"/>
    <cellStyle name="Note 4 3 5 6 3" xfId="11110"/>
    <cellStyle name="Note 4 3 5 6 3 2" xfId="32464"/>
    <cellStyle name="Note 4 3 5 6 4" xfId="18770"/>
    <cellStyle name="Note 4 3 5 6 4 2" xfId="40124"/>
    <cellStyle name="Note 4 3 5 6 5" xfId="27020"/>
    <cellStyle name="Note 4 3 5 7" xfId="4370"/>
    <cellStyle name="Note 4 3 5 7 2" xfId="12070"/>
    <cellStyle name="Note 4 3 5 7 2 2" xfId="33424"/>
    <cellStyle name="Note 4 3 5 7 3" xfId="19730"/>
    <cellStyle name="Note 4 3 5 7 3 2" xfId="41084"/>
    <cellStyle name="Note 4 3 5 8" xfId="8230"/>
    <cellStyle name="Note 4 3 5 8 2" xfId="29584"/>
    <cellStyle name="Note 4 3 5 9" xfId="15890"/>
    <cellStyle name="Note 4 3 5 9 2" xfId="37244"/>
    <cellStyle name="Note 4 3 6" xfId="708"/>
    <cellStyle name="Note 4 3 6 2" xfId="1708"/>
    <cellStyle name="Note 4 3 6 2 2" xfId="5550"/>
    <cellStyle name="Note 4 3 6 2 2 2" xfId="13250"/>
    <cellStyle name="Note 4 3 6 2 2 2 2" xfId="34604"/>
    <cellStyle name="Note 4 3 6 2 2 3" xfId="20910"/>
    <cellStyle name="Note 4 3 6 2 2 3 2" xfId="42264"/>
    <cellStyle name="Note 4 3 6 2 3" xfId="9410"/>
    <cellStyle name="Note 4 3 6 2 3 2" xfId="30764"/>
    <cellStyle name="Note 4 3 6 2 4" xfId="17070"/>
    <cellStyle name="Note 4 3 6 2 4 2" xfId="38424"/>
    <cellStyle name="Note 4 3 6 2 5" xfId="25320"/>
    <cellStyle name="Note 4 3 6 3" xfId="2648"/>
    <cellStyle name="Note 4 3 6 3 2" xfId="6490"/>
    <cellStyle name="Note 4 3 6 3 2 2" xfId="14190"/>
    <cellStyle name="Note 4 3 6 3 2 2 2" xfId="35544"/>
    <cellStyle name="Note 4 3 6 3 2 3" xfId="21850"/>
    <cellStyle name="Note 4 3 6 3 2 3 2" xfId="43204"/>
    <cellStyle name="Note 4 3 6 3 3" xfId="10350"/>
    <cellStyle name="Note 4 3 6 3 3 2" xfId="31704"/>
    <cellStyle name="Note 4 3 6 3 4" xfId="18010"/>
    <cellStyle name="Note 4 3 6 3 4 2" xfId="39364"/>
    <cellStyle name="Note 4 3 6 3 5" xfId="26260"/>
    <cellStyle name="Note 4 3 6 4" xfId="3588"/>
    <cellStyle name="Note 4 3 6 4 2" xfId="7430"/>
    <cellStyle name="Note 4 3 6 4 2 2" xfId="15130"/>
    <cellStyle name="Note 4 3 6 4 2 2 2" xfId="36484"/>
    <cellStyle name="Note 4 3 6 4 2 3" xfId="22790"/>
    <cellStyle name="Note 4 3 6 4 2 3 2" xfId="44144"/>
    <cellStyle name="Note 4 3 6 4 3" xfId="11290"/>
    <cellStyle name="Note 4 3 6 4 3 2" xfId="32644"/>
    <cellStyle name="Note 4 3 6 4 4" xfId="18950"/>
    <cellStyle name="Note 4 3 6 4 4 2" xfId="40304"/>
    <cellStyle name="Note 4 3 6 4 5" xfId="27200"/>
    <cellStyle name="Note 4 3 6 5" xfId="4550"/>
    <cellStyle name="Note 4 3 6 5 2" xfId="12250"/>
    <cellStyle name="Note 4 3 6 5 2 2" xfId="33604"/>
    <cellStyle name="Note 4 3 6 5 3" xfId="19910"/>
    <cellStyle name="Note 4 3 6 5 3 2" xfId="41264"/>
    <cellStyle name="Note 4 3 6 6" xfId="8410"/>
    <cellStyle name="Note 4 3 6 6 2" xfId="29764"/>
    <cellStyle name="Note 4 3 6 7" xfId="16070"/>
    <cellStyle name="Note 4 3 6 7 2" xfId="37424"/>
    <cellStyle name="Note 4 3 6 8" xfId="24320"/>
    <cellStyle name="Note 4 3 7" xfId="701"/>
    <cellStyle name="Note 4 3 7 2" xfId="1701"/>
    <cellStyle name="Note 4 3 7 2 2" xfId="5543"/>
    <cellStyle name="Note 4 3 7 2 2 2" xfId="13243"/>
    <cellStyle name="Note 4 3 7 2 2 2 2" xfId="34597"/>
    <cellStyle name="Note 4 3 7 2 2 3" xfId="20903"/>
    <cellStyle name="Note 4 3 7 2 2 3 2" xfId="42257"/>
    <cellStyle name="Note 4 3 7 2 3" xfId="9403"/>
    <cellStyle name="Note 4 3 7 2 3 2" xfId="30757"/>
    <cellStyle name="Note 4 3 7 2 4" xfId="17063"/>
    <cellStyle name="Note 4 3 7 2 4 2" xfId="38417"/>
    <cellStyle name="Note 4 3 7 2 5" xfId="25313"/>
    <cellStyle name="Note 4 3 7 3" xfId="2641"/>
    <cellStyle name="Note 4 3 7 3 2" xfId="6483"/>
    <cellStyle name="Note 4 3 7 3 2 2" xfId="14183"/>
    <cellStyle name="Note 4 3 7 3 2 2 2" xfId="35537"/>
    <cellStyle name="Note 4 3 7 3 2 3" xfId="21843"/>
    <cellStyle name="Note 4 3 7 3 2 3 2" xfId="43197"/>
    <cellStyle name="Note 4 3 7 3 3" xfId="10343"/>
    <cellStyle name="Note 4 3 7 3 3 2" xfId="31697"/>
    <cellStyle name="Note 4 3 7 3 4" xfId="18003"/>
    <cellStyle name="Note 4 3 7 3 4 2" xfId="39357"/>
    <cellStyle name="Note 4 3 7 3 5" xfId="26253"/>
    <cellStyle name="Note 4 3 7 4" xfId="3581"/>
    <cellStyle name="Note 4 3 7 4 2" xfId="7423"/>
    <cellStyle name="Note 4 3 7 4 2 2" xfId="15123"/>
    <cellStyle name="Note 4 3 7 4 2 2 2" xfId="36477"/>
    <cellStyle name="Note 4 3 7 4 2 3" xfId="22783"/>
    <cellStyle name="Note 4 3 7 4 2 3 2" xfId="44137"/>
    <cellStyle name="Note 4 3 7 4 3" xfId="11283"/>
    <cellStyle name="Note 4 3 7 4 3 2" xfId="32637"/>
    <cellStyle name="Note 4 3 7 4 4" xfId="18943"/>
    <cellStyle name="Note 4 3 7 4 4 2" xfId="40297"/>
    <cellStyle name="Note 4 3 7 4 5" xfId="27193"/>
    <cellStyle name="Note 4 3 7 5" xfId="4543"/>
    <cellStyle name="Note 4 3 7 5 2" xfId="12243"/>
    <cellStyle name="Note 4 3 7 5 2 2" xfId="33597"/>
    <cellStyle name="Note 4 3 7 5 3" xfId="19903"/>
    <cellStyle name="Note 4 3 7 5 3 2" xfId="41257"/>
    <cellStyle name="Note 4 3 7 6" xfId="8403"/>
    <cellStyle name="Note 4 3 7 6 2" xfId="29757"/>
    <cellStyle name="Note 4 3 7 7" xfId="16063"/>
    <cellStyle name="Note 4 3 7 7 2" xfId="37417"/>
    <cellStyle name="Note 4 3 7 8" xfId="24313"/>
    <cellStyle name="Note 4 3 8" xfId="1365"/>
    <cellStyle name="Note 4 3 8 2" xfId="5207"/>
    <cellStyle name="Note 4 3 8 2 2" xfId="12907"/>
    <cellStyle name="Note 4 3 8 2 2 2" xfId="34261"/>
    <cellStyle name="Note 4 3 8 2 3" xfId="20567"/>
    <cellStyle name="Note 4 3 8 2 3 2" xfId="41921"/>
    <cellStyle name="Note 4 3 8 3" xfId="9067"/>
    <cellStyle name="Note 4 3 8 3 2" xfId="30421"/>
    <cellStyle name="Note 4 3 8 4" xfId="16727"/>
    <cellStyle name="Note 4 3 8 4 2" xfId="38081"/>
    <cellStyle name="Note 4 3 8 5" xfId="24977"/>
    <cellStyle name="Note 4 3 9" xfId="1341"/>
    <cellStyle name="Note 4 3 9 2" xfId="5183"/>
    <cellStyle name="Note 4 3 9 2 2" xfId="12883"/>
    <cellStyle name="Note 4 3 9 2 2 2" xfId="34237"/>
    <cellStyle name="Note 4 3 9 2 3" xfId="20543"/>
    <cellStyle name="Note 4 3 9 2 3 2" xfId="41897"/>
    <cellStyle name="Note 4 3 9 3" xfId="9043"/>
    <cellStyle name="Note 4 3 9 3 2" xfId="30397"/>
    <cellStyle name="Note 4 3 9 4" xfId="16703"/>
    <cellStyle name="Note 4 3 9 4 2" xfId="38057"/>
    <cellStyle name="Note 4 3 9 5" xfId="24953"/>
    <cellStyle name="Output 2" xfId="318"/>
    <cellStyle name="Output 2 2" xfId="355"/>
    <cellStyle name="Output 2 2 10" xfId="1381"/>
    <cellStyle name="Output 2 2 10 2" xfId="5223"/>
    <cellStyle name="Output 2 2 10 2 2" xfId="12923"/>
    <cellStyle name="Output 2 2 10 2 2 2" xfId="34277"/>
    <cellStyle name="Output 2 2 10 2 3" xfId="20583"/>
    <cellStyle name="Output 2 2 10 2 3 2" xfId="41937"/>
    <cellStyle name="Output 2 2 10 2 4" xfId="28269"/>
    <cellStyle name="Output 2 2 10 3" xfId="9083"/>
    <cellStyle name="Output 2 2 10 3 2" xfId="30437"/>
    <cellStyle name="Output 2 2 10 4" xfId="16743"/>
    <cellStyle name="Output 2 2 10 4 2" xfId="38097"/>
    <cellStyle name="Output 2 2 10 5" xfId="24993"/>
    <cellStyle name="Output 2 2 11" xfId="4222"/>
    <cellStyle name="Output 2 2 11 2" xfId="11922"/>
    <cellStyle name="Output 2 2 11 2 2" xfId="33276"/>
    <cellStyle name="Output 2 2 11 3" xfId="19582"/>
    <cellStyle name="Output 2 2 11 3 2" xfId="40936"/>
    <cellStyle name="Output 2 2 11 4" xfId="27832"/>
    <cellStyle name="Output 2 2 12" xfId="8082"/>
    <cellStyle name="Output 2 2 12 2" xfId="29436"/>
    <cellStyle name="Output 2 2 13" xfId="8051"/>
    <cellStyle name="Output 2 2 13 2" xfId="29405"/>
    <cellStyle name="Output 2 2 14" xfId="23992"/>
    <cellStyle name="Output 2 2 2" xfId="383"/>
    <cellStyle name="Output 2 2 2 10" xfId="4242"/>
    <cellStyle name="Output 2 2 2 10 2" xfId="11942"/>
    <cellStyle name="Output 2 2 2 10 2 2" xfId="33296"/>
    <cellStyle name="Output 2 2 2 10 3" xfId="19602"/>
    <cellStyle name="Output 2 2 2 10 3 2" xfId="40956"/>
    <cellStyle name="Output 2 2 2 10 4" xfId="27852"/>
    <cellStyle name="Output 2 2 2 11" xfId="8102"/>
    <cellStyle name="Output 2 2 2 11 2" xfId="29456"/>
    <cellStyle name="Output 2 2 2 12" xfId="15762"/>
    <cellStyle name="Output 2 2 2 12 2" xfId="37116"/>
    <cellStyle name="Output 2 2 2 13" xfId="24012"/>
    <cellStyle name="Output 2 2 2 2" xfId="428"/>
    <cellStyle name="Output 2 2 2 2 10" xfId="8142"/>
    <cellStyle name="Output 2 2 2 2 10 2" xfId="29496"/>
    <cellStyle name="Output 2 2 2 2 11" xfId="15802"/>
    <cellStyle name="Output 2 2 2 2 11 2" xfId="37156"/>
    <cellStyle name="Output 2 2 2 2 12" xfId="24052"/>
    <cellStyle name="Output 2 2 2 2 2" xfId="512"/>
    <cellStyle name="Output 2 2 2 2 2 10" xfId="15882"/>
    <cellStyle name="Output 2 2 2 2 2 10 2" xfId="37236"/>
    <cellStyle name="Output 2 2 2 2 2 11" xfId="24132"/>
    <cellStyle name="Output 2 2 2 2 2 2" xfId="680"/>
    <cellStyle name="Output 2 2 2 2 2 2 10" xfId="24292"/>
    <cellStyle name="Output 2 2 2 2 2 2 2" xfId="1020"/>
    <cellStyle name="Output 2 2 2 2 2 2 2 2" xfId="2020"/>
    <cellStyle name="Output 2 2 2 2 2 2 2 2 2" xfId="5862"/>
    <cellStyle name="Output 2 2 2 2 2 2 2 2 2 2" xfId="13562"/>
    <cellStyle name="Output 2 2 2 2 2 2 2 2 2 2 2" xfId="34916"/>
    <cellStyle name="Output 2 2 2 2 2 2 2 2 2 3" xfId="21222"/>
    <cellStyle name="Output 2 2 2 2 2 2 2 2 2 3 2" xfId="42576"/>
    <cellStyle name="Output 2 2 2 2 2 2 2 2 2 4" xfId="28524"/>
    <cellStyle name="Output 2 2 2 2 2 2 2 2 3" xfId="9722"/>
    <cellStyle name="Output 2 2 2 2 2 2 2 2 3 2" xfId="31076"/>
    <cellStyle name="Output 2 2 2 2 2 2 2 2 4" xfId="17382"/>
    <cellStyle name="Output 2 2 2 2 2 2 2 2 4 2" xfId="38736"/>
    <cellStyle name="Output 2 2 2 2 2 2 2 2 5" xfId="25632"/>
    <cellStyle name="Output 2 2 2 2 2 2 2 3" xfId="2960"/>
    <cellStyle name="Output 2 2 2 2 2 2 2 3 2" xfId="6802"/>
    <cellStyle name="Output 2 2 2 2 2 2 2 3 2 2" xfId="14502"/>
    <cellStyle name="Output 2 2 2 2 2 2 2 3 2 2 2" xfId="35856"/>
    <cellStyle name="Output 2 2 2 2 2 2 2 3 2 3" xfId="22162"/>
    <cellStyle name="Output 2 2 2 2 2 2 2 3 2 3 2" xfId="43516"/>
    <cellStyle name="Output 2 2 2 2 2 2 2 3 2 4" xfId="28900"/>
    <cellStyle name="Output 2 2 2 2 2 2 2 3 3" xfId="10662"/>
    <cellStyle name="Output 2 2 2 2 2 2 2 3 3 2" xfId="32016"/>
    <cellStyle name="Output 2 2 2 2 2 2 2 3 4" xfId="18322"/>
    <cellStyle name="Output 2 2 2 2 2 2 2 3 4 2" xfId="39676"/>
    <cellStyle name="Output 2 2 2 2 2 2 2 3 5" xfId="26572"/>
    <cellStyle name="Output 2 2 2 2 2 2 2 4" xfId="3900"/>
    <cellStyle name="Output 2 2 2 2 2 2 2 4 2" xfId="7742"/>
    <cellStyle name="Output 2 2 2 2 2 2 2 4 2 2" xfId="15442"/>
    <cellStyle name="Output 2 2 2 2 2 2 2 4 2 2 2" xfId="36796"/>
    <cellStyle name="Output 2 2 2 2 2 2 2 4 2 3" xfId="23102"/>
    <cellStyle name="Output 2 2 2 2 2 2 2 4 2 3 2" xfId="44456"/>
    <cellStyle name="Output 2 2 2 2 2 2 2 4 2 4" xfId="29276"/>
    <cellStyle name="Output 2 2 2 2 2 2 2 4 3" xfId="11602"/>
    <cellStyle name="Output 2 2 2 2 2 2 2 4 3 2" xfId="32956"/>
    <cellStyle name="Output 2 2 2 2 2 2 2 4 4" xfId="19262"/>
    <cellStyle name="Output 2 2 2 2 2 2 2 4 4 2" xfId="40616"/>
    <cellStyle name="Output 2 2 2 2 2 2 2 4 5" xfId="27512"/>
    <cellStyle name="Output 2 2 2 2 2 2 2 5" xfId="4862"/>
    <cellStyle name="Output 2 2 2 2 2 2 2 5 2" xfId="12562"/>
    <cellStyle name="Output 2 2 2 2 2 2 2 5 2 2" xfId="33916"/>
    <cellStyle name="Output 2 2 2 2 2 2 2 5 3" xfId="20222"/>
    <cellStyle name="Output 2 2 2 2 2 2 2 5 3 2" xfId="41576"/>
    <cellStyle name="Output 2 2 2 2 2 2 2 5 4" xfId="28124"/>
    <cellStyle name="Output 2 2 2 2 2 2 2 6" xfId="8722"/>
    <cellStyle name="Output 2 2 2 2 2 2 2 6 2" xfId="30076"/>
    <cellStyle name="Output 2 2 2 2 2 2 2 7" xfId="16382"/>
    <cellStyle name="Output 2 2 2 2 2 2 2 7 2" xfId="37736"/>
    <cellStyle name="Output 2 2 2 2 2 2 2 8" xfId="24632"/>
    <cellStyle name="Output 2 2 2 2 2 2 3" xfId="1320"/>
    <cellStyle name="Output 2 2 2 2 2 2 3 2" xfId="2320"/>
    <cellStyle name="Output 2 2 2 2 2 2 3 2 2" xfId="6162"/>
    <cellStyle name="Output 2 2 2 2 2 2 3 2 2 2" xfId="13862"/>
    <cellStyle name="Output 2 2 2 2 2 2 3 2 2 2 2" xfId="35216"/>
    <cellStyle name="Output 2 2 2 2 2 2 3 2 2 3" xfId="21522"/>
    <cellStyle name="Output 2 2 2 2 2 2 3 2 2 3 2" xfId="42876"/>
    <cellStyle name="Output 2 2 2 2 2 2 3 2 2 4" xfId="28644"/>
    <cellStyle name="Output 2 2 2 2 2 2 3 2 3" xfId="10022"/>
    <cellStyle name="Output 2 2 2 2 2 2 3 2 3 2" xfId="31376"/>
    <cellStyle name="Output 2 2 2 2 2 2 3 2 4" xfId="17682"/>
    <cellStyle name="Output 2 2 2 2 2 2 3 2 4 2" xfId="39036"/>
    <cellStyle name="Output 2 2 2 2 2 2 3 2 5" xfId="25932"/>
    <cellStyle name="Output 2 2 2 2 2 2 3 3" xfId="3260"/>
    <cellStyle name="Output 2 2 2 2 2 2 3 3 2" xfId="7102"/>
    <cellStyle name="Output 2 2 2 2 2 2 3 3 2 2" xfId="14802"/>
    <cellStyle name="Output 2 2 2 2 2 2 3 3 2 2 2" xfId="36156"/>
    <cellStyle name="Output 2 2 2 2 2 2 3 3 2 3" xfId="22462"/>
    <cellStyle name="Output 2 2 2 2 2 2 3 3 2 3 2" xfId="43816"/>
    <cellStyle name="Output 2 2 2 2 2 2 3 3 2 4" xfId="29020"/>
    <cellStyle name="Output 2 2 2 2 2 2 3 3 3" xfId="10962"/>
    <cellStyle name="Output 2 2 2 2 2 2 3 3 3 2" xfId="32316"/>
    <cellStyle name="Output 2 2 2 2 2 2 3 3 4" xfId="18622"/>
    <cellStyle name="Output 2 2 2 2 2 2 3 3 4 2" xfId="39976"/>
    <cellStyle name="Output 2 2 2 2 2 2 3 3 5" xfId="26872"/>
    <cellStyle name="Output 2 2 2 2 2 2 3 4" xfId="4200"/>
    <cellStyle name="Output 2 2 2 2 2 2 3 4 2" xfId="8042"/>
    <cellStyle name="Output 2 2 2 2 2 2 3 4 2 2" xfId="15742"/>
    <cellStyle name="Output 2 2 2 2 2 2 3 4 2 2 2" xfId="37096"/>
    <cellStyle name="Output 2 2 2 2 2 2 3 4 2 3" xfId="23402"/>
    <cellStyle name="Output 2 2 2 2 2 2 3 4 2 3 2" xfId="44756"/>
    <cellStyle name="Output 2 2 2 2 2 2 3 4 2 4" xfId="29396"/>
    <cellStyle name="Output 2 2 2 2 2 2 3 4 3" xfId="11902"/>
    <cellStyle name="Output 2 2 2 2 2 2 3 4 3 2" xfId="33256"/>
    <cellStyle name="Output 2 2 2 2 2 2 3 4 4" xfId="19562"/>
    <cellStyle name="Output 2 2 2 2 2 2 3 4 4 2" xfId="40916"/>
    <cellStyle name="Output 2 2 2 2 2 2 3 4 5" xfId="27812"/>
    <cellStyle name="Output 2 2 2 2 2 2 3 5" xfId="5162"/>
    <cellStyle name="Output 2 2 2 2 2 2 3 5 2" xfId="12862"/>
    <cellStyle name="Output 2 2 2 2 2 2 3 5 2 2" xfId="34216"/>
    <cellStyle name="Output 2 2 2 2 2 2 3 5 3" xfId="20522"/>
    <cellStyle name="Output 2 2 2 2 2 2 3 5 3 2" xfId="41876"/>
    <cellStyle name="Output 2 2 2 2 2 2 3 5 4" xfId="28244"/>
    <cellStyle name="Output 2 2 2 2 2 2 3 6" xfId="9022"/>
    <cellStyle name="Output 2 2 2 2 2 2 3 6 2" xfId="30376"/>
    <cellStyle name="Output 2 2 2 2 2 2 3 7" xfId="16682"/>
    <cellStyle name="Output 2 2 2 2 2 2 3 7 2" xfId="38036"/>
    <cellStyle name="Output 2 2 2 2 2 2 3 8" xfId="24932"/>
    <cellStyle name="Output 2 2 2 2 2 2 4" xfId="1680"/>
    <cellStyle name="Output 2 2 2 2 2 2 4 2" xfId="5522"/>
    <cellStyle name="Output 2 2 2 2 2 2 4 2 2" xfId="13222"/>
    <cellStyle name="Output 2 2 2 2 2 2 4 2 2 2" xfId="34576"/>
    <cellStyle name="Output 2 2 2 2 2 2 4 2 3" xfId="20882"/>
    <cellStyle name="Output 2 2 2 2 2 2 4 2 3 2" xfId="42236"/>
    <cellStyle name="Output 2 2 2 2 2 2 4 2 4" xfId="28388"/>
    <cellStyle name="Output 2 2 2 2 2 2 4 3" xfId="9382"/>
    <cellStyle name="Output 2 2 2 2 2 2 4 3 2" xfId="30736"/>
    <cellStyle name="Output 2 2 2 2 2 2 4 4" xfId="17042"/>
    <cellStyle name="Output 2 2 2 2 2 2 4 4 2" xfId="38396"/>
    <cellStyle name="Output 2 2 2 2 2 2 4 5" xfId="25292"/>
    <cellStyle name="Output 2 2 2 2 2 2 5" xfId="2620"/>
    <cellStyle name="Output 2 2 2 2 2 2 5 2" xfId="6462"/>
    <cellStyle name="Output 2 2 2 2 2 2 5 2 2" xfId="14162"/>
    <cellStyle name="Output 2 2 2 2 2 2 5 2 2 2" xfId="35516"/>
    <cellStyle name="Output 2 2 2 2 2 2 5 2 3" xfId="21822"/>
    <cellStyle name="Output 2 2 2 2 2 2 5 2 3 2" xfId="43176"/>
    <cellStyle name="Output 2 2 2 2 2 2 5 2 4" xfId="28764"/>
    <cellStyle name="Output 2 2 2 2 2 2 5 3" xfId="10322"/>
    <cellStyle name="Output 2 2 2 2 2 2 5 3 2" xfId="31676"/>
    <cellStyle name="Output 2 2 2 2 2 2 5 4" xfId="17982"/>
    <cellStyle name="Output 2 2 2 2 2 2 5 4 2" xfId="39336"/>
    <cellStyle name="Output 2 2 2 2 2 2 5 5" xfId="26232"/>
    <cellStyle name="Output 2 2 2 2 2 2 6" xfId="3560"/>
    <cellStyle name="Output 2 2 2 2 2 2 6 2" xfId="7402"/>
    <cellStyle name="Output 2 2 2 2 2 2 6 2 2" xfId="15102"/>
    <cellStyle name="Output 2 2 2 2 2 2 6 2 2 2" xfId="36456"/>
    <cellStyle name="Output 2 2 2 2 2 2 6 2 3" xfId="22762"/>
    <cellStyle name="Output 2 2 2 2 2 2 6 2 3 2" xfId="44116"/>
    <cellStyle name="Output 2 2 2 2 2 2 6 2 4" xfId="29140"/>
    <cellStyle name="Output 2 2 2 2 2 2 6 3" xfId="11262"/>
    <cellStyle name="Output 2 2 2 2 2 2 6 3 2" xfId="32616"/>
    <cellStyle name="Output 2 2 2 2 2 2 6 4" xfId="18922"/>
    <cellStyle name="Output 2 2 2 2 2 2 6 4 2" xfId="40276"/>
    <cellStyle name="Output 2 2 2 2 2 2 6 5" xfId="27172"/>
    <cellStyle name="Output 2 2 2 2 2 2 7" xfId="4522"/>
    <cellStyle name="Output 2 2 2 2 2 2 7 2" xfId="12222"/>
    <cellStyle name="Output 2 2 2 2 2 2 7 2 2" xfId="33576"/>
    <cellStyle name="Output 2 2 2 2 2 2 7 3" xfId="19882"/>
    <cellStyle name="Output 2 2 2 2 2 2 7 3 2" xfId="41236"/>
    <cellStyle name="Output 2 2 2 2 2 2 7 4" xfId="27988"/>
    <cellStyle name="Output 2 2 2 2 2 2 8" xfId="8382"/>
    <cellStyle name="Output 2 2 2 2 2 2 8 2" xfId="29736"/>
    <cellStyle name="Output 2 2 2 2 2 2 9" xfId="16042"/>
    <cellStyle name="Output 2 2 2 2 2 2 9 2" xfId="37396"/>
    <cellStyle name="Output 2 2 2 2 2 3" xfId="860"/>
    <cellStyle name="Output 2 2 2 2 2 3 2" xfId="1860"/>
    <cellStyle name="Output 2 2 2 2 2 3 2 2" xfId="5702"/>
    <cellStyle name="Output 2 2 2 2 2 3 2 2 2" xfId="13402"/>
    <cellStyle name="Output 2 2 2 2 2 3 2 2 2 2" xfId="34756"/>
    <cellStyle name="Output 2 2 2 2 2 3 2 2 3" xfId="21062"/>
    <cellStyle name="Output 2 2 2 2 2 3 2 2 3 2" xfId="42416"/>
    <cellStyle name="Output 2 2 2 2 2 3 2 2 4" xfId="28460"/>
    <cellStyle name="Output 2 2 2 2 2 3 2 3" xfId="9562"/>
    <cellStyle name="Output 2 2 2 2 2 3 2 3 2" xfId="30916"/>
    <cellStyle name="Output 2 2 2 2 2 3 2 4" xfId="17222"/>
    <cellStyle name="Output 2 2 2 2 2 3 2 4 2" xfId="38576"/>
    <cellStyle name="Output 2 2 2 2 2 3 2 5" xfId="25472"/>
    <cellStyle name="Output 2 2 2 2 2 3 3" xfId="2800"/>
    <cellStyle name="Output 2 2 2 2 2 3 3 2" xfId="6642"/>
    <cellStyle name="Output 2 2 2 2 2 3 3 2 2" xfId="14342"/>
    <cellStyle name="Output 2 2 2 2 2 3 3 2 2 2" xfId="35696"/>
    <cellStyle name="Output 2 2 2 2 2 3 3 2 3" xfId="22002"/>
    <cellStyle name="Output 2 2 2 2 2 3 3 2 3 2" xfId="43356"/>
    <cellStyle name="Output 2 2 2 2 2 3 3 2 4" xfId="28836"/>
    <cellStyle name="Output 2 2 2 2 2 3 3 3" xfId="10502"/>
    <cellStyle name="Output 2 2 2 2 2 3 3 3 2" xfId="31856"/>
    <cellStyle name="Output 2 2 2 2 2 3 3 4" xfId="18162"/>
    <cellStyle name="Output 2 2 2 2 2 3 3 4 2" xfId="39516"/>
    <cellStyle name="Output 2 2 2 2 2 3 3 5" xfId="26412"/>
    <cellStyle name="Output 2 2 2 2 2 3 4" xfId="3740"/>
    <cellStyle name="Output 2 2 2 2 2 3 4 2" xfId="7582"/>
    <cellStyle name="Output 2 2 2 2 2 3 4 2 2" xfId="15282"/>
    <cellStyle name="Output 2 2 2 2 2 3 4 2 2 2" xfId="36636"/>
    <cellStyle name="Output 2 2 2 2 2 3 4 2 3" xfId="22942"/>
    <cellStyle name="Output 2 2 2 2 2 3 4 2 3 2" xfId="44296"/>
    <cellStyle name="Output 2 2 2 2 2 3 4 2 4" xfId="29212"/>
    <cellStyle name="Output 2 2 2 2 2 3 4 3" xfId="11442"/>
    <cellStyle name="Output 2 2 2 2 2 3 4 3 2" xfId="32796"/>
    <cellStyle name="Output 2 2 2 2 2 3 4 4" xfId="19102"/>
    <cellStyle name="Output 2 2 2 2 2 3 4 4 2" xfId="40456"/>
    <cellStyle name="Output 2 2 2 2 2 3 4 5" xfId="27352"/>
    <cellStyle name="Output 2 2 2 2 2 3 5" xfId="4702"/>
    <cellStyle name="Output 2 2 2 2 2 3 5 2" xfId="12402"/>
    <cellStyle name="Output 2 2 2 2 2 3 5 2 2" xfId="33756"/>
    <cellStyle name="Output 2 2 2 2 2 3 5 3" xfId="20062"/>
    <cellStyle name="Output 2 2 2 2 2 3 5 3 2" xfId="41416"/>
    <cellStyle name="Output 2 2 2 2 2 3 5 4" xfId="28060"/>
    <cellStyle name="Output 2 2 2 2 2 3 6" xfId="8562"/>
    <cellStyle name="Output 2 2 2 2 2 3 6 2" xfId="29916"/>
    <cellStyle name="Output 2 2 2 2 2 3 7" xfId="16222"/>
    <cellStyle name="Output 2 2 2 2 2 3 7 2" xfId="37576"/>
    <cellStyle name="Output 2 2 2 2 2 3 8" xfId="24472"/>
    <cellStyle name="Output 2 2 2 2 2 4" xfId="1160"/>
    <cellStyle name="Output 2 2 2 2 2 4 2" xfId="2160"/>
    <cellStyle name="Output 2 2 2 2 2 4 2 2" xfId="6002"/>
    <cellStyle name="Output 2 2 2 2 2 4 2 2 2" xfId="13702"/>
    <cellStyle name="Output 2 2 2 2 2 4 2 2 2 2" xfId="35056"/>
    <cellStyle name="Output 2 2 2 2 2 4 2 2 3" xfId="21362"/>
    <cellStyle name="Output 2 2 2 2 2 4 2 2 3 2" xfId="42716"/>
    <cellStyle name="Output 2 2 2 2 2 4 2 2 4" xfId="28580"/>
    <cellStyle name="Output 2 2 2 2 2 4 2 3" xfId="9862"/>
    <cellStyle name="Output 2 2 2 2 2 4 2 3 2" xfId="31216"/>
    <cellStyle name="Output 2 2 2 2 2 4 2 4" xfId="17522"/>
    <cellStyle name="Output 2 2 2 2 2 4 2 4 2" xfId="38876"/>
    <cellStyle name="Output 2 2 2 2 2 4 2 5" xfId="25772"/>
    <cellStyle name="Output 2 2 2 2 2 4 3" xfId="3100"/>
    <cellStyle name="Output 2 2 2 2 2 4 3 2" xfId="6942"/>
    <cellStyle name="Output 2 2 2 2 2 4 3 2 2" xfId="14642"/>
    <cellStyle name="Output 2 2 2 2 2 4 3 2 2 2" xfId="35996"/>
    <cellStyle name="Output 2 2 2 2 2 4 3 2 3" xfId="22302"/>
    <cellStyle name="Output 2 2 2 2 2 4 3 2 3 2" xfId="43656"/>
    <cellStyle name="Output 2 2 2 2 2 4 3 2 4" xfId="28956"/>
    <cellStyle name="Output 2 2 2 2 2 4 3 3" xfId="10802"/>
    <cellStyle name="Output 2 2 2 2 2 4 3 3 2" xfId="32156"/>
    <cellStyle name="Output 2 2 2 2 2 4 3 4" xfId="18462"/>
    <cellStyle name="Output 2 2 2 2 2 4 3 4 2" xfId="39816"/>
    <cellStyle name="Output 2 2 2 2 2 4 3 5" xfId="26712"/>
    <cellStyle name="Output 2 2 2 2 2 4 4" xfId="4040"/>
    <cellStyle name="Output 2 2 2 2 2 4 4 2" xfId="7882"/>
    <cellStyle name="Output 2 2 2 2 2 4 4 2 2" xfId="15582"/>
    <cellStyle name="Output 2 2 2 2 2 4 4 2 2 2" xfId="36936"/>
    <cellStyle name="Output 2 2 2 2 2 4 4 2 3" xfId="23242"/>
    <cellStyle name="Output 2 2 2 2 2 4 4 2 3 2" xfId="44596"/>
    <cellStyle name="Output 2 2 2 2 2 4 4 2 4" xfId="29332"/>
    <cellStyle name="Output 2 2 2 2 2 4 4 3" xfId="11742"/>
    <cellStyle name="Output 2 2 2 2 2 4 4 3 2" xfId="33096"/>
    <cellStyle name="Output 2 2 2 2 2 4 4 4" xfId="19402"/>
    <cellStyle name="Output 2 2 2 2 2 4 4 4 2" xfId="40756"/>
    <cellStyle name="Output 2 2 2 2 2 4 4 5" xfId="27652"/>
    <cellStyle name="Output 2 2 2 2 2 4 5" xfId="5002"/>
    <cellStyle name="Output 2 2 2 2 2 4 5 2" xfId="12702"/>
    <cellStyle name="Output 2 2 2 2 2 4 5 2 2" xfId="34056"/>
    <cellStyle name="Output 2 2 2 2 2 4 5 3" xfId="20362"/>
    <cellStyle name="Output 2 2 2 2 2 4 5 3 2" xfId="41716"/>
    <cellStyle name="Output 2 2 2 2 2 4 5 4" xfId="28180"/>
    <cellStyle name="Output 2 2 2 2 2 4 6" xfId="8862"/>
    <cellStyle name="Output 2 2 2 2 2 4 6 2" xfId="30216"/>
    <cellStyle name="Output 2 2 2 2 2 4 7" xfId="16522"/>
    <cellStyle name="Output 2 2 2 2 2 4 7 2" xfId="37876"/>
    <cellStyle name="Output 2 2 2 2 2 4 8" xfId="24772"/>
    <cellStyle name="Output 2 2 2 2 2 5" xfId="1520"/>
    <cellStyle name="Output 2 2 2 2 2 5 2" xfId="5362"/>
    <cellStyle name="Output 2 2 2 2 2 5 2 2" xfId="13062"/>
    <cellStyle name="Output 2 2 2 2 2 5 2 2 2" xfId="34416"/>
    <cellStyle name="Output 2 2 2 2 2 5 2 3" xfId="20722"/>
    <cellStyle name="Output 2 2 2 2 2 5 2 3 2" xfId="42076"/>
    <cellStyle name="Output 2 2 2 2 2 5 2 4" xfId="28324"/>
    <cellStyle name="Output 2 2 2 2 2 5 3" xfId="9222"/>
    <cellStyle name="Output 2 2 2 2 2 5 3 2" xfId="30576"/>
    <cellStyle name="Output 2 2 2 2 2 5 4" xfId="16882"/>
    <cellStyle name="Output 2 2 2 2 2 5 4 2" xfId="38236"/>
    <cellStyle name="Output 2 2 2 2 2 5 5" xfId="25132"/>
    <cellStyle name="Output 2 2 2 2 2 6" xfId="2460"/>
    <cellStyle name="Output 2 2 2 2 2 6 2" xfId="6302"/>
    <cellStyle name="Output 2 2 2 2 2 6 2 2" xfId="14002"/>
    <cellStyle name="Output 2 2 2 2 2 6 2 2 2" xfId="35356"/>
    <cellStyle name="Output 2 2 2 2 2 6 2 3" xfId="21662"/>
    <cellStyle name="Output 2 2 2 2 2 6 2 3 2" xfId="43016"/>
    <cellStyle name="Output 2 2 2 2 2 6 2 4" xfId="28700"/>
    <cellStyle name="Output 2 2 2 2 2 6 3" xfId="10162"/>
    <cellStyle name="Output 2 2 2 2 2 6 3 2" xfId="31516"/>
    <cellStyle name="Output 2 2 2 2 2 6 4" xfId="17822"/>
    <cellStyle name="Output 2 2 2 2 2 6 4 2" xfId="39176"/>
    <cellStyle name="Output 2 2 2 2 2 6 5" xfId="26072"/>
    <cellStyle name="Output 2 2 2 2 2 7" xfId="3400"/>
    <cellStyle name="Output 2 2 2 2 2 7 2" xfId="7242"/>
    <cellStyle name="Output 2 2 2 2 2 7 2 2" xfId="14942"/>
    <cellStyle name="Output 2 2 2 2 2 7 2 2 2" xfId="36296"/>
    <cellStyle name="Output 2 2 2 2 2 7 2 3" xfId="22602"/>
    <cellStyle name="Output 2 2 2 2 2 7 2 3 2" xfId="43956"/>
    <cellStyle name="Output 2 2 2 2 2 7 2 4" xfId="29076"/>
    <cellStyle name="Output 2 2 2 2 2 7 3" xfId="11102"/>
    <cellStyle name="Output 2 2 2 2 2 7 3 2" xfId="32456"/>
    <cellStyle name="Output 2 2 2 2 2 7 4" xfId="18762"/>
    <cellStyle name="Output 2 2 2 2 2 7 4 2" xfId="40116"/>
    <cellStyle name="Output 2 2 2 2 2 7 5" xfId="27012"/>
    <cellStyle name="Output 2 2 2 2 2 8" xfId="4362"/>
    <cellStyle name="Output 2 2 2 2 2 8 2" xfId="12062"/>
    <cellStyle name="Output 2 2 2 2 2 8 2 2" xfId="33416"/>
    <cellStyle name="Output 2 2 2 2 2 8 3" xfId="19722"/>
    <cellStyle name="Output 2 2 2 2 2 8 3 2" xfId="41076"/>
    <cellStyle name="Output 2 2 2 2 2 8 4" xfId="27924"/>
    <cellStyle name="Output 2 2 2 2 2 9" xfId="8222"/>
    <cellStyle name="Output 2 2 2 2 2 9 2" xfId="29576"/>
    <cellStyle name="Output 2 2 2 2 3" xfId="596"/>
    <cellStyle name="Output 2 2 2 2 3 10" xfId="24212"/>
    <cellStyle name="Output 2 2 2 2 3 2" xfId="940"/>
    <cellStyle name="Output 2 2 2 2 3 2 2" xfId="1940"/>
    <cellStyle name="Output 2 2 2 2 3 2 2 2" xfId="5782"/>
    <cellStyle name="Output 2 2 2 2 3 2 2 2 2" xfId="13482"/>
    <cellStyle name="Output 2 2 2 2 3 2 2 2 2 2" xfId="34836"/>
    <cellStyle name="Output 2 2 2 2 3 2 2 2 3" xfId="21142"/>
    <cellStyle name="Output 2 2 2 2 3 2 2 2 3 2" xfId="42496"/>
    <cellStyle name="Output 2 2 2 2 3 2 2 2 4" xfId="28492"/>
    <cellStyle name="Output 2 2 2 2 3 2 2 3" xfId="9642"/>
    <cellStyle name="Output 2 2 2 2 3 2 2 3 2" xfId="30996"/>
    <cellStyle name="Output 2 2 2 2 3 2 2 4" xfId="17302"/>
    <cellStyle name="Output 2 2 2 2 3 2 2 4 2" xfId="38656"/>
    <cellStyle name="Output 2 2 2 2 3 2 2 5" xfId="25552"/>
    <cellStyle name="Output 2 2 2 2 3 2 3" xfId="2880"/>
    <cellStyle name="Output 2 2 2 2 3 2 3 2" xfId="6722"/>
    <cellStyle name="Output 2 2 2 2 3 2 3 2 2" xfId="14422"/>
    <cellStyle name="Output 2 2 2 2 3 2 3 2 2 2" xfId="35776"/>
    <cellStyle name="Output 2 2 2 2 3 2 3 2 3" xfId="22082"/>
    <cellStyle name="Output 2 2 2 2 3 2 3 2 3 2" xfId="43436"/>
    <cellStyle name="Output 2 2 2 2 3 2 3 2 4" xfId="28868"/>
    <cellStyle name="Output 2 2 2 2 3 2 3 3" xfId="10582"/>
    <cellStyle name="Output 2 2 2 2 3 2 3 3 2" xfId="31936"/>
    <cellStyle name="Output 2 2 2 2 3 2 3 4" xfId="18242"/>
    <cellStyle name="Output 2 2 2 2 3 2 3 4 2" xfId="39596"/>
    <cellStyle name="Output 2 2 2 2 3 2 3 5" xfId="26492"/>
    <cellStyle name="Output 2 2 2 2 3 2 4" xfId="3820"/>
    <cellStyle name="Output 2 2 2 2 3 2 4 2" xfId="7662"/>
    <cellStyle name="Output 2 2 2 2 3 2 4 2 2" xfId="15362"/>
    <cellStyle name="Output 2 2 2 2 3 2 4 2 2 2" xfId="36716"/>
    <cellStyle name="Output 2 2 2 2 3 2 4 2 3" xfId="23022"/>
    <cellStyle name="Output 2 2 2 2 3 2 4 2 3 2" xfId="44376"/>
    <cellStyle name="Output 2 2 2 2 3 2 4 2 4" xfId="29244"/>
    <cellStyle name="Output 2 2 2 2 3 2 4 3" xfId="11522"/>
    <cellStyle name="Output 2 2 2 2 3 2 4 3 2" xfId="32876"/>
    <cellStyle name="Output 2 2 2 2 3 2 4 4" xfId="19182"/>
    <cellStyle name="Output 2 2 2 2 3 2 4 4 2" xfId="40536"/>
    <cellStyle name="Output 2 2 2 2 3 2 4 5" xfId="27432"/>
    <cellStyle name="Output 2 2 2 2 3 2 5" xfId="4782"/>
    <cellStyle name="Output 2 2 2 2 3 2 5 2" xfId="12482"/>
    <cellStyle name="Output 2 2 2 2 3 2 5 2 2" xfId="33836"/>
    <cellStyle name="Output 2 2 2 2 3 2 5 3" xfId="20142"/>
    <cellStyle name="Output 2 2 2 2 3 2 5 3 2" xfId="41496"/>
    <cellStyle name="Output 2 2 2 2 3 2 5 4" xfId="28092"/>
    <cellStyle name="Output 2 2 2 2 3 2 6" xfId="8642"/>
    <cellStyle name="Output 2 2 2 2 3 2 6 2" xfId="29996"/>
    <cellStyle name="Output 2 2 2 2 3 2 7" xfId="16302"/>
    <cellStyle name="Output 2 2 2 2 3 2 7 2" xfId="37656"/>
    <cellStyle name="Output 2 2 2 2 3 2 8" xfId="24552"/>
    <cellStyle name="Output 2 2 2 2 3 3" xfId="1240"/>
    <cellStyle name="Output 2 2 2 2 3 3 2" xfId="2240"/>
    <cellStyle name="Output 2 2 2 2 3 3 2 2" xfId="6082"/>
    <cellStyle name="Output 2 2 2 2 3 3 2 2 2" xfId="13782"/>
    <cellStyle name="Output 2 2 2 2 3 3 2 2 2 2" xfId="35136"/>
    <cellStyle name="Output 2 2 2 2 3 3 2 2 3" xfId="21442"/>
    <cellStyle name="Output 2 2 2 2 3 3 2 2 3 2" xfId="42796"/>
    <cellStyle name="Output 2 2 2 2 3 3 2 2 4" xfId="28612"/>
    <cellStyle name="Output 2 2 2 2 3 3 2 3" xfId="9942"/>
    <cellStyle name="Output 2 2 2 2 3 3 2 3 2" xfId="31296"/>
    <cellStyle name="Output 2 2 2 2 3 3 2 4" xfId="17602"/>
    <cellStyle name="Output 2 2 2 2 3 3 2 4 2" xfId="38956"/>
    <cellStyle name="Output 2 2 2 2 3 3 2 5" xfId="25852"/>
    <cellStyle name="Output 2 2 2 2 3 3 3" xfId="3180"/>
    <cellStyle name="Output 2 2 2 2 3 3 3 2" xfId="7022"/>
    <cellStyle name="Output 2 2 2 2 3 3 3 2 2" xfId="14722"/>
    <cellStyle name="Output 2 2 2 2 3 3 3 2 2 2" xfId="36076"/>
    <cellStyle name="Output 2 2 2 2 3 3 3 2 3" xfId="22382"/>
    <cellStyle name="Output 2 2 2 2 3 3 3 2 3 2" xfId="43736"/>
    <cellStyle name="Output 2 2 2 2 3 3 3 2 4" xfId="28988"/>
    <cellStyle name="Output 2 2 2 2 3 3 3 3" xfId="10882"/>
    <cellStyle name="Output 2 2 2 2 3 3 3 3 2" xfId="32236"/>
    <cellStyle name="Output 2 2 2 2 3 3 3 4" xfId="18542"/>
    <cellStyle name="Output 2 2 2 2 3 3 3 4 2" xfId="39896"/>
    <cellStyle name="Output 2 2 2 2 3 3 3 5" xfId="26792"/>
    <cellStyle name="Output 2 2 2 2 3 3 4" xfId="4120"/>
    <cellStyle name="Output 2 2 2 2 3 3 4 2" xfId="7962"/>
    <cellStyle name="Output 2 2 2 2 3 3 4 2 2" xfId="15662"/>
    <cellStyle name="Output 2 2 2 2 3 3 4 2 2 2" xfId="37016"/>
    <cellStyle name="Output 2 2 2 2 3 3 4 2 3" xfId="23322"/>
    <cellStyle name="Output 2 2 2 2 3 3 4 2 3 2" xfId="44676"/>
    <cellStyle name="Output 2 2 2 2 3 3 4 2 4" xfId="29364"/>
    <cellStyle name="Output 2 2 2 2 3 3 4 3" xfId="11822"/>
    <cellStyle name="Output 2 2 2 2 3 3 4 3 2" xfId="33176"/>
    <cellStyle name="Output 2 2 2 2 3 3 4 4" xfId="19482"/>
    <cellStyle name="Output 2 2 2 2 3 3 4 4 2" xfId="40836"/>
    <cellStyle name="Output 2 2 2 2 3 3 4 5" xfId="27732"/>
    <cellStyle name="Output 2 2 2 2 3 3 5" xfId="5082"/>
    <cellStyle name="Output 2 2 2 2 3 3 5 2" xfId="12782"/>
    <cellStyle name="Output 2 2 2 2 3 3 5 2 2" xfId="34136"/>
    <cellStyle name="Output 2 2 2 2 3 3 5 3" xfId="20442"/>
    <cellStyle name="Output 2 2 2 2 3 3 5 3 2" xfId="41796"/>
    <cellStyle name="Output 2 2 2 2 3 3 5 4" xfId="28212"/>
    <cellStyle name="Output 2 2 2 2 3 3 6" xfId="8942"/>
    <cellStyle name="Output 2 2 2 2 3 3 6 2" xfId="30296"/>
    <cellStyle name="Output 2 2 2 2 3 3 7" xfId="16602"/>
    <cellStyle name="Output 2 2 2 2 3 3 7 2" xfId="37956"/>
    <cellStyle name="Output 2 2 2 2 3 3 8" xfId="24852"/>
    <cellStyle name="Output 2 2 2 2 3 4" xfId="1600"/>
    <cellStyle name="Output 2 2 2 2 3 4 2" xfId="5442"/>
    <cellStyle name="Output 2 2 2 2 3 4 2 2" xfId="13142"/>
    <cellStyle name="Output 2 2 2 2 3 4 2 2 2" xfId="34496"/>
    <cellStyle name="Output 2 2 2 2 3 4 2 3" xfId="20802"/>
    <cellStyle name="Output 2 2 2 2 3 4 2 3 2" xfId="42156"/>
    <cellStyle name="Output 2 2 2 2 3 4 2 4" xfId="28356"/>
    <cellStyle name="Output 2 2 2 2 3 4 3" xfId="9302"/>
    <cellStyle name="Output 2 2 2 2 3 4 3 2" xfId="30656"/>
    <cellStyle name="Output 2 2 2 2 3 4 4" xfId="16962"/>
    <cellStyle name="Output 2 2 2 2 3 4 4 2" xfId="38316"/>
    <cellStyle name="Output 2 2 2 2 3 4 5" xfId="25212"/>
    <cellStyle name="Output 2 2 2 2 3 5" xfId="2540"/>
    <cellStyle name="Output 2 2 2 2 3 5 2" xfId="6382"/>
    <cellStyle name="Output 2 2 2 2 3 5 2 2" xfId="14082"/>
    <cellStyle name="Output 2 2 2 2 3 5 2 2 2" xfId="35436"/>
    <cellStyle name="Output 2 2 2 2 3 5 2 3" xfId="21742"/>
    <cellStyle name="Output 2 2 2 2 3 5 2 3 2" xfId="43096"/>
    <cellStyle name="Output 2 2 2 2 3 5 2 4" xfId="28732"/>
    <cellStyle name="Output 2 2 2 2 3 5 3" xfId="10242"/>
    <cellStyle name="Output 2 2 2 2 3 5 3 2" xfId="31596"/>
    <cellStyle name="Output 2 2 2 2 3 5 4" xfId="17902"/>
    <cellStyle name="Output 2 2 2 2 3 5 4 2" xfId="39256"/>
    <cellStyle name="Output 2 2 2 2 3 5 5" xfId="26152"/>
    <cellStyle name="Output 2 2 2 2 3 6" xfId="3480"/>
    <cellStyle name="Output 2 2 2 2 3 6 2" xfId="7322"/>
    <cellStyle name="Output 2 2 2 2 3 6 2 2" xfId="15022"/>
    <cellStyle name="Output 2 2 2 2 3 6 2 2 2" xfId="36376"/>
    <cellStyle name="Output 2 2 2 2 3 6 2 3" xfId="22682"/>
    <cellStyle name="Output 2 2 2 2 3 6 2 3 2" xfId="44036"/>
    <cellStyle name="Output 2 2 2 2 3 6 2 4" xfId="29108"/>
    <cellStyle name="Output 2 2 2 2 3 6 3" xfId="11182"/>
    <cellStyle name="Output 2 2 2 2 3 6 3 2" xfId="32536"/>
    <cellStyle name="Output 2 2 2 2 3 6 4" xfId="18842"/>
    <cellStyle name="Output 2 2 2 2 3 6 4 2" xfId="40196"/>
    <cellStyle name="Output 2 2 2 2 3 6 5" xfId="27092"/>
    <cellStyle name="Output 2 2 2 2 3 7" xfId="4442"/>
    <cellStyle name="Output 2 2 2 2 3 7 2" xfId="12142"/>
    <cellStyle name="Output 2 2 2 2 3 7 2 2" xfId="33496"/>
    <cellStyle name="Output 2 2 2 2 3 7 3" xfId="19802"/>
    <cellStyle name="Output 2 2 2 2 3 7 3 2" xfId="41156"/>
    <cellStyle name="Output 2 2 2 2 3 7 4" xfId="27956"/>
    <cellStyle name="Output 2 2 2 2 3 8" xfId="8302"/>
    <cellStyle name="Output 2 2 2 2 3 8 2" xfId="29656"/>
    <cellStyle name="Output 2 2 2 2 3 9" xfId="15962"/>
    <cellStyle name="Output 2 2 2 2 3 9 2" xfId="37316"/>
    <cellStyle name="Output 2 2 2 2 4" xfId="780"/>
    <cellStyle name="Output 2 2 2 2 4 2" xfId="1780"/>
    <cellStyle name="Output 2 2 2 2 4 2 2" xfId="5622"/>
    <cellStyle name="Output 2 2 2 2 4 2 2 2" xfId="13322"/>
    <cellStyle name="Output 2 2 2 2 4 2 2 2 2" xfId="34676"/>
    <cellStyle name="Output 2 2 2 2 4 2 2 3" xfId="20982"/>
    <cellStyle name="Output 2 2 2 2 4 2 2 3 2" xfId="42336"/>
    <cellStyle name="Output 2 2 2 2 4 2 2 4" xfId="28428"/>
    <cellStyle name="Output 2 2 2 2 4 2 3" xfId="9482"/>
    <cellStyle name="Output 2 2 2 2 4 2 3 2" xfId="30836"/>
    <cellStyle name="Output 2 2 2 2 4 2 4" xfId="17142"/>
    <cellStyle name="Output 2 2 2 2 4 2 4 2" xfId="38496"/>
    <cellStyle name="Output 2 2 2 2 4 2 5" xfId="25392"/>
    <cellStyle name="Output 2 2 2 2 4 3" xfId="2720"/>
    <cellStyle name="Output 2 2 2 2 4 3 2" xfId="6562"/>
    <cellStyle name="Output 2 2 2 2 4 3 2 2" xfId="14262"/>
    <cellStyle name="Output 2 2 2 2 4 3 2 2 2" xfId="35616"/>
    <cellStyle name="Output 2 2 2 2 4 3 2 3" xfId="21922"/>
    <cellStyle name="Output 2 2 2 2 4 3 2 3 2" xfId="43276"/>
    <cellStyle name="Output 2 2 2 2 4 3 2 4" xfId="28804"/>
    <cellStyle name="Output 2 2 2 2 4 3 3" xfId="10422"/>
    <cellStyle name="Output 2 2 2 2 4 3 3 2" xfId="31776"/>
    <cellStyle name="Output 2 2 2 2 4 3 4" xfId="18082"/>
    <cellStyle name="Output 2 2 2 2 4 3 4 2" xfId="39436"/>
    <cellStyle name="Output 2 2 2 2 4 3 5" xfId="26332"/>
    <cellStyle name="Output 2 2 2 2 4 4" xfId="3660"/>
    <cellStyle name="Output 2 2 2 2 4 4 2" xfId="7502"/>
    <cellStyle name="Output 2 2 2 2 4 4 2 2" xfId="15202"/>
    <cellStyle name="Output 2 2 2 2 4 4 2 2 2" xfId="36556"/>
    <cellStyle name="Output 2 2 2 2 4 4 2 3" xfId="22862"/>
    <cellStyle name="Output 2 2 2 2 4 4 2 3 2" xfId="44216"/>
    <cellStyle name="Output 2 2 2 2 4 4 2 4" xfId="29180"/>
    <cellStyle name="Output 2 2 2 2 4 4 3" xfId="11362"/>
    <cellStyle name="Output 2 2 2 2 4 4 3 2" xfId="32716"/>
    <cellStyle name="Output 2 2 2 2 4 4 4" xfId="19022"/>
    <cellStyle name="Output 2 2 2 2 4 4 4 2" xfId="40376"/>
    <cellStyle name="Output 2 2 2 2 4 4 5" xfId="27272"/>
    <cellStyle name="Output 2 2 2 2 4 5" xfId="4622"/>
    <cellStyle name="Output 2 2 2 2 4 5 2" xfId="12322"/>
    <cellStyle name="Output 2 2 2 2 4 5 2 2" xfId="33676"/>
    <cellStyle name="Output 2 2 2 2 4 5 3" xfId="19982"/>
    <cellStyle name="Output 2 2 2 2 4 5 3 2" xfId="41336"/>
    <cellStyle name="Output 2 2 2 2 4 5 4" xfId="28028"/>
    <cellStyle name="Output 2 2 2 2 4 6" xfId="8482"/>
    <cellStyle name="Output 2 2 2 2 4 6 2" xfId="29836"/>
    <cellStyle name="Output 2 2 2 2 4 7" xfId="16142"/>
    <cellStyle name="Output 2 2 2 2 4 7 2" xfId="37496"/>
    <cellStyle name="Output 2 2 2 2 4 8" xfId="24392"/>
    <cellStyle name="Output 2 2 2 2 5" xfId="1080"/>
    <cellStyle name="Output 2 2 2 2 5 2" xfId="2080"/>
    <cellStyle name="Output 2 2 2 2 5 2 2" xfId="5922"/>
    <cellStyle name="Output 2 2 2 2 5 2 2 2" xfId="13622"/>
    <cellStyle name="Output 2 2 2 2 5 2 2 2 2" xfId="34976"/>
    <cellStyle name="Output 2 2 2 2 5 2 2 3" xfId="21282"/>
    <cellStyle name="Output 2 2 2 2 5 2 2 3 2" xfId="42636"/>
    <cellStyle name="Output 2 2 2 2 5 2 2 4" xfId="28548"/>
    <cellStyle name="Output 2 2 2 2 5 2 3" xfId="9782"/>
    <cellStyle name="Output 2 2 2 2 5 2 3 2" xfId="31136"/>
    <cellStyle name="Output 2 2 2 2 5 2 4" xfId="17442"/>
    <cellStyle name="Output 2 2 2 2 5 2 4 2" xfId="38796"/>
    <cellStyle name="Output 2 2 2 2 5 2 5" xfId="25692"/>
    <cellStyle name="Output 2 2 2 2 5 3" xfId="3020"/>
    <cellStyle name="Output 2 2 2 2 5 3 2" xfId="6862"/>
    <cellStyle name="Output 2 2 2 2 5 3 2 2" xfId="14562"/>
    <cellStyle name="Output 2 2 2 2 5 3 2 2 2" xfId="35916"/>
    <cellStyle name="Output 2 2 2 2 5 3 2 3" xfId="22222"/>
    <cellStyle name="Output 2 2 2 2 5 3 2 3 2" xfId="43576"/>
    <cellStyle name="Output 2 2 2 2 5 3 2 4" xfId="28924"/>
    <cellStyle name="Output 2 2 2 2 5 3 3" xfId="10722"/>
    <cellStyle name="Output 2 2 2 2 5 3 3 2" xfId="32076"/>
    <cellStyle name="Output 2 2 2 2 5 3 4" xfId="18382"/>
    <cellStyle name="Output 2 2 2 2 5 3 4 2" xfId="39736"/>
    <cellStyle name="Output 2 2 2 2 5 3 5" xfId="26632"/>
    <cellStyle name="Output 2 2 2 2 5 4" xfId="3960"/>
    <cellStyle name="Output 2 2 2 2 5 4 2" xfId="7802"/>
    <cellStyle name="Output 2 2 2 2 5 4 2 2" xfId="15502"/>
    <cellStyle name="Output 2 2 2 2 5 4 2 2 2" xfId="36856"/>
    <cellStyle name="Output 2 2 2 2 5 4 2 3" xfId="23162"/>
    <cellStyle name="Output 2 2 2 2 5 4 2 3 2" xfId="44516"/>
    <cellStyle name="Output 2 2 2 2 5 4 2 4" xfId="29300"/>
    <cellStyle name="Output 2 2 2 2 5 4 3" xfId="11662"/>
    <cellStyle name="Output 2 2 2 2 5 4 3 2" xfId="33016"/>
    <cellStyle name="Output 2 2 2 2 5 4 4" xfId="19322"/>
    <cellStyle name="Output 2 2 2 2 5 4 4 2" xfId="40676"/>
    <cellStyle name="Output 2 2 2 2 5 4 5" xfId="27572"/>
    <cellStyle name="Output 2 2 2 2 5 5" xfId="4922"/>
    <cellStyle name="Output 2 2 2 2 5 5 2" xfId="12622"/>
    <cellStyle name="Output 2 2 2 2 5 5 2 2" xfId="33976"/>
    <cellStyle name="Output 2 2 2 2 5 5 3" xfId="20282"/>
    <cellStyle name="Output 2 2 2 2 5 5 3 2" xfId="41636"/>
    <cellStyle name="Output 2 2 2 2 5 5 4" xfId="28148"/>
    <cellStyle name="Output 2 2 2 2 5 6" xfId="8782"/>
    <cellStyle name="Output 2 2 2 2 5 6 2" xfId="30136"/>
    <cellStyle name="Output 2 2 2 2 5 7" xfId="16442"/>
    <cellStyle name="Output 2 2 2 2 5 7 2" xfId="37796"/>
    <cellStyle name="Output 2 2 2 2 5 8" xfId="24692"/>
    <cellStyle name="Output 2 2 2 2 6" xfId="1440"/>
    <cellStyle name="Output 2 2 2 2 6 2" xfId="5282"/>
    <cellStyle name="Output 2 2 2 2 6 2 2" xfId="12982"/>
    <cellStyle name="Output 2 2 2 2 6 2 2 2" xfId="34336"/>
    <cellStyle name="Output 2 2 2 2 6 2 3" xfId="20642"/>
    <cellStyle name="Output 2 2 2 2 6 2 3 2" xfId="41996"/>
    <cellStyle name="Output 2 2 2 2 6 2 4" xfId="28292"/>
    <cellStyle name="Output 2 2 2 2 6 3" xfId="9142"/>
    <cellStyle name="Output 2 2 2 2 6 3 2" xfId="30496"/>
    <cellStyle name="Output 2 2 2 2 6 4" xfId="16802"/>
    <cellStyle name="Output 2 2 2 2 6 4 2" xfId="38156"/>
    <cellStyle name="Output 2 2 2 2 6 5" xfId="25052"/>
    <cellStyle name="Output 2 2 2 2 7" xfId="2380"/>
    <cellStyle name="Output 2 2 2 2 7 2" xfId="6222"/>
    <cellStyle name="Output 2 2 2 2 7 2 2" xfId="13922"/>
    <cellStyle name="Output 2 2 2 2 7 2 2 2" xfId="35276"/>
    <cellStyle name="Output 2 2 2 2 7 2 3" xfId="21582"/>
    <cellStyle name="Output 2 2 2 2 7 2 3 2" xfId="42936"/>
    <cellStyle name="Output 2 2 2 2 7 2 4" xfId="28668"/>
    <cellStyle name="Output 2 2 2 2 7 3" xfId="10082"/>
    <cellStyle name="Output 2 2 2 2 7 3 2" xfId="31436"/>
    <cellStyle name="Output 2 2 2 2 7 4" xfId="17742"/>
    <cellStyle name="Output 2 2 2 2 7 4 2" xfId="39096"/>
    <cellStyle name="Output 2 2 2 2 7 5" xfId="25992"/>
    <cellStyle name="Output 2 2 2 2 8" xfId="3320"/>
    <cellStyle name="Output 2 2 2 2 8 2" xfId="7162"/>
    <cellStyle name="Output 2 2 2 2 8 2 2" xfId="14862"/>
    <cellStyle name="Output 2 2 2 2 8 2 2 2" xfId="36216"/>
    <cellStyle name="Output 2 2 2 2 8 2 3" xfId="22522"/>
    <cellStyle name="Output 2 2 2 2 8 2 3 2" xfId="43876"/>
    <cellStyle name="Output 2 2 2 2 8 2 4" xfId="29044"/>
    <cellStyle name="Output 2 2 2 2 8 3" xfId="11022"/>
    <cellStyle name="Output 2 2 2 2 8 3 2" xfId="32376"/>
    <cellStyle name="Output 2 2 2 2 8 4" xfId="18682"/>
    <cellStyle name="Output 2 2 2 2 8 4 2" xfId="40036"/>
    <cellStyle name="Output 2 2 2 2 8 5" xfId="26932"/>
    <cellStyle name="Output 2 2 2 2 9" xfId="4282"/>
    <cellStyle name="Output 2 2 2 2 9 2" xfId="11982"/>
    <cellStyle name="Output 2 2 2 2 9 2 2" xfId="33336"/>
    <cellStyle name="Output 2 2 2 2 9 3" xfId="19642"/>
    <cellStyle name="Output 2 2 2 2 9 3 2" xfId="40996"/>
    <cellStyle name="Output 2 2 2 2 9 4" xfId="27892"/>
    <cellStyle name="Output 2 2 2 3" xfId="470"/>
    <cellStyle name="Output 2 2 2 3 10" xfId="15842"/>
    <cellStyle name="Output 2 2 2 3 10 2" xfId="37196"/>
    <cellStyle name="Output 2 2 2 3 11" xfId="24092"/>
    <cellStyle name="Output 2 2 2 3 2" xfId="638"/>
    <cellStyle name="Output 2 2 2 3 2 10" xfId="24252"/>
    <cellStyle name="Output 2 2 2 3 2 2" xfId="980"/>
    <cellStyle name="Output 2 2 2 3 2 2 2" xfId="1980"/>
    <cellStyle name="Output 2 2 2 3 2 2 2 2" xfId="5822"/>
    <cellStyle name="Output 2 2 2 3 2 2 2 2 2" xfId="13522"/>
    <cellStyle name="Output 2 2 2 3 2 2 2 2 2 2" xfId="34876"/>
    <cellStyle name="Output 2 2 2 3 2 2 2 2 3" xfId="21182"/>
    <cellStyle name="Output 2 2 2 3 2 2 2 2 3 2" xfId="42536"/>
    <cellStyle name="Output 2 2 2 3 2 2 2 2 4" xfId="28508"/>
    <cellStyle name="Output 2 2 2 3 2 2 2 3" xfId="9682"/>
    <cellStyle name="Output 2 2 2 3 2 2 2 3 2" xfId="31036"/>
    <cellStyle name="Output 2 2 2 3 2 2 2 4" xfId="17342"/>
    <cellStyle name="Output 2 2 2 3 2 2 2 4 2" xfId="38696"/>
    <cellStyle name="Output 2 2 2 3 2 2 2 5" xfId="25592"/>
    <cellStyle name="Output 2 2 2 3 2 2 3" xfId="2920"/>
    <cellStyle name="Output 2 2 2 3 2 2 3 2" xfId="6762"/>
    <cellStyle name="Output 2 2 2 3 2 2 3 2 2" xfId="14462"/>
    <cellStyle name="Output 2 2 2 3 2 2 3 2 2 2" xfId="35816"/>
    <cellStyle name="Output 2 2 2 3 2 2 3 2 3" xfId="22122"/>
    <cellStyle name="Output 2 2 2 3 2 2 3 2 3 2" xfId="43476"/>
    <cellStyle name="Output 2 2 2 3 2 2 3 2 4" xfId="28884"/>
    <cellStyle name="Output 2 2 2 3 2 2 3 3" xfId="10622"/>
    <cellStyle name="Output 2 2 2 3 2 2 3 3 2" xfId="31976"/>
    <cellStyle name="Output 2 2 2 3 2 2 3 4" xfId="18282"/>
    <cellStyle name="Output 2 2 2 3 2 2 3 4 2" xfId="39636"/>
    <cellStyle name="Output 2 2 2 3 2 2 3 5" xfId="26532"/>
    <cellStyle name="Output 2 2 2 3 2 2 4" xfId="3860"/>
    <cellStyle name="Output 2 2 2 3 2 2 4 2" xfId="7702"/>
    <cellStyle name="Output 2 2 2 3 2 2 4 2 2" xfId="15402"/>
    <cellStyle name="Output 2 2 2 3 2 2 4 2 2 2" xfId="36756"/>
    <cellStyle name="Output 2 2 2 3 2 2 4 2 3" xfId="23062"/>
    <cellStyle name="Output 2 2 2 3 2 2 4 2 3 2" xfId="44416"/>
    <cellStyle name="Output 2 2 2 3 2 2 4 2 4" xfId="29260"/>
    <cellStyle name="Output 2 2 2 3 2 2 4 3" xfId="11562"/>
    <cellStyle name="Output 2 2 2 3 2 2 4 3 2" xfId="32916"/>
    <cellStyle name="Output 2 2 2 3 2 2 4 4" xfId="19222"/>
    <cellStyle name="Output 2 2 2 3 2 2 4 4 2" xfId="40576"/>
    <cellStyle name="Output 2 2 2 3 2 2 4 5" xfId="27472"/>
    <cellStyle name="Output 2 2 2 3 2 2 5" xfId="4822"/>
    <cellStyle name="Output 2 2 2 3 2 2 5 2" xfId="12522"/>
    <cellStyle name="Output 2 2 2 3 2 2 5 2 2" xfId="33876"/>
    <cellStyle name="Output 2 2 2 3 2 2 5 3" xfId="20182"/>
    <cellStyle name="Output 2 2 2 3 2 2 5 3 2" xfId="41536"/>
    <cellStyle name="Output 2 2 2 3 2 2 5 4" xfId="28108"/>
    <cellStyle name="Output 2 2 2 3 2 2 6" xfId="8682"/>
    <cellStyle name="Output 2 2 2 3 2 2 6 2" xfId="30036"/>
    <cellStyle name="Output 2 2 2 3 2 2 7" xfId="16342"/>
    <cellStyle name="Output 2 2 2 3 2 2 7 2" xfId="37696"/>
    <cellStyle name="Output 2 2 2 3 2 2 8" xfId="24592"/>
    <cellStyle name="Output 2 2 2 3 2 3" xfId="1280"/>
    <cellStyle name="Output 2 2 2 3 2 3 2" xfId="2280"/>
    <cellStyle name="Output 2 2 2 3 2 3 2 2" xfId="6122"/>
    <cellStyle name="Output 2 2 2 3 2 3 2 2 2" xfId="13822"/>
    <cellStyle name="Output 2 2 2 3 2 3 2 2 2 2" xfId="35176"/>
    <cellStyle name="Output 2 2 2 3 2 3 2 2 3" xfId="21482"/>
    <cellStyle name="Output 2 2 2 3 2 3 2 2 3 2" xfId="42836"/>
    <cellStyle name="Output 2 2 2 3 2 3 2 2 4" xfId="28628"/>
    <cellStyle name="Output 2 2 2 3 2 3 2 3" xfId="9982"/>
    <cellStyle name="Output 2 2 2 3 2 3 2 3 2" xfId="31336"/>
    <cellStyle name="Output 2 2 2 3 2 3 2 4" xfId="17642"/>
    <cellStyle name="Output 2 2 2 3 2 3 2 4 2" xfId="38996"/>
    <cellStyle name="Output 2 2 2 3 2 3 2 5" xfId="25892"/>
    <cellStyle name="Output 2 2 2 3 2 3 3" xfId="3220"/>
    <cellStyle name="Output 2 2 2 3 2 3 3 2" xfId="7062"/>
    <cellStyle name="Output 2 2 2 3 2 3 3 2 2" xfId="14762"/>
    <cellStyle name="Output 2 2 2 3 2 3 3 2 2 2" xfId="36116"/>
    <cellStyle name="Output 2 2 2 3 2 3 3 2 3" xfId="22422"/>
    <cellStyle name="Output 2 2 2 3 2 3 3 2 3 2" xfId="43776"/>
    <cellStyle name="Output 2 2 2 3 2 3 3 2 4" xfId="29004"/>
    <cellStyle name="Output 2 2 2 3 2 3 3 3" xfId="10922"/>
    <cellStyle name="Output 2 2 2 3 2 3 3 3 2" xfId="32276"/>
    <cellStyle name="Output 2 2 2 3 2 3 3 4" xfId="18582"/>
    <cellStyle name="Output 2 2 2 3 2 3 3 4 2" xfId="39936"/>
    <cellStyle name="Output 2 2 2 3 2 3 3 5" xfId="26832"/>
    <cellStyle name="Output 2 2 2 3 2 3 4" xfId="4160"/>
    <cellStyle name="Output 2 2 2 3 2 3 4 2" xfId="8002"/>
    <cellStyle name="Output 2 2 2 3 2 3 4 2 2" xfId="15702"/>
    <cellStyle name="Output 2 2 2 3 2 3 4 2 2 2" xfId="37056"/>
    <cellStyle name="Output 2 2 2 3 2 3 4 2 3" xfId="23362"/>
    <cellStyle name="Output 2 2 2 3 2 3 4 2 3 2" xfId="44716"/>
    <cellStyle name="Output 2 2 2 3 2 3 4 2 4" xfId="29380"/>
    <cellStyle name="Output 2 2 2 3 2 3 4 3" xfId="11862"/>
    <cellStyle name="Output 2 2 2 3 2 3 4 3 2" xfId="33216"/>
    <cellStyle name="Output 2 2 2 3 2 3 4 4" xfId="19522"/>
    <cellStyle name="Output 2 2 2 3 2 3 4 4 2" xfId="40876"/>
    <cellStyle name="Output 2 2 2 3 2 3 4 5" xfId="27772"/>
    <cellStyle name="Output 2 2 2 3 2 3 5" xfId="5122"/>
    <cellStyle name="Output 2 2 2 3 2 3 5 2" xfId="12822"/>
    <cellStyle name="Output 2 2 2 3 2 3 5 2 2" xfId="34176"/>
    <cellStyle name="Output 2 2 2 3 2 3 5 3" xfId="20482"/>
    <cellStyle name="Output 2 2 2 3 2 3 5 3 2" xfId="41836"/>
    <cellStyle name="Output 2 2 2 3 2 3 5 4" xfId="28228"/>
    <cellStyle name="Output 2 2 2 3 2 3 6" xfId="8982"/>
    <cellStyle name="Output 2 2 2 3 2 3 6 2" xfId="30336"/>
    <cellStyle name="Output 2 2 2 3 2 3 7" xfId="16642"/>
    <cellStyle name="Output 2 2 2 3 2 3 7 2" xfId="37996"/>
    <cellStyle name="Output 2 2 2 3 2 3 8" xfId="24892"/>
    <cellStyle name="Output 2 2 2 3 2 4" xfId="1640"/>
    <cellStyle name="Output 2 2 2 3 2 4 2" xfId="5482"/>
    <cellStyle name="Output 2 2 2 3 2 4 2 2" xfId="13182"/>
    <cellStyle name="Output 2 2 2 3 2 4 2 2 2" xfId="34536"/>
    <cellStyle name="Output 2 2 2 3 2 4 2 3" xfId="20842"/>
    <cellStyle name="Output 2 2 2 3 2 4 2 3 2" xfId="42196"/>
    <cellStyle name="Output 2 2 2 3 2 4 2 4" xfId="28372"/>
    <cellStyle name="Output 2 2 2 3 2 4 3" xfId="9342"/>
    <cellStyle name="Output 2 2 2 3 2 4 3 2" xfId="30696"/>
    <cellStyle name="Output 2 2 2 3 2 4 4" xfId="17002"/>
    <cellStyle name="Output 2 2 2 3 2 4 4 2" xfId="38356"/>
    <cellStyle name="Output 2 2 2 3 2 4 5" xfId="25252"/>
    <cellStyle name="Output 2 2 2 3 2 5" xfId="2580"/>
    <cellStyle name="Output 2 2 2 3 2 5 2" xfId="6422"/>
    <cellStyle name="Output 2 2 2 3 2 5 2 2" xfId="14122"/>
    <cellStyle name="Output 2 2 2 3 2 5 2 2 2" xfId="35476"/>
    <cellStyle name="Output 2 2 2 3 2 5 2 3" xfId="21782"/>
    <cellStyle name="Output 2 2 2 3 2 5 2 3 2" xfId="43136"/>
    <cellStyle name="Output 2 2 2 3 2 5 2 4" xfId="28748"/>
    <cellStyle name="Output 2 2 2 3 2 5 3" xfId="10282"/>
    <cellStyle name="Output 2 2 2 3 2 5 3 2" xfId="31636"/>
    <cellStyle name="Output 2 2 2 3 2 5 4" xfId="17942"/>
    <cellStyle name="Output 2 2 2 3 2 5 4 2" xfId="39296"/>
    <cellStyle name="Output 2 2 2 3 2 5 5" xfId="26192"/>
    <cellStyle name="Output 2 2 2 3 2 6" xfId="3520"/>
    <cellStyle name="Output 2 2 2 3 2 6 2" xfId="7362"/>
    <cellStyle name="Output 2 2 2 3 2 6 2 2" xfId="15062"/>
    <cellStyle name="Output 2 2 2 3 2 6 2 2 2" xfId="36416"/>
    <cellStyle name="Output 2 2 2 3 2 6 2 3" xfId="22722"/>
    <cellStyle name="Output 2 2 2 3 2 6 2 3 2" xfId="44076"/>
    <cellStyle name="Output 2 2 2 3 2 6 2 4" xfId="29124"/>
    <cellStyle name="Output 2 2 2 3 2 6 3" xfId="11222"/>
    <cellStyle name="Output 2 2 2 3 2 6 3 2" xfId="32576"/>
    <cellStyle name="Output 2 2 2 3 2 6 4" xfId="18882"/>
    <cellStyle name="Output 2 2 2 3 2 6 4 2" xfId="40236"/>
    <cellStyle name="Output 2 2 2 3 2 6 5" xfId="27132"/>
    <cellStyle name="Output 2 2 2 3 2 7" xfId="4482"/>
    <cellStyle name="Output 2 2 2 3 2 7 2" xfId="12182"/>
    <cellStyle name="Output 2 2 2 3 2 7 2 2" xfId="33536"/>
    <cellStyle name="Output 2 2 2 3 2 7 3" xfId="19842"/>
    <cellStyle name="Output 2 2 2 3 2 7 3 2" xfId="41196"/>
    <cellStyle name="Output 2 2 2 3 2 7 4" xfId="27972"/>
    <cellStyle name="Output 2 2 2 3 2 8" xfId="8342"/>
    <cellStyle name="Output 2 2 2 3 2 8 2" xfId="29696"/>
    <cellStyle name="Output 2 2 2 3 2 9" xfId="16002"/>
    <cellStyle name="Output 2 2 2 3 2 9 2" xfId="37356"/>
    <cellStyle name="Output 2 2 2 3 3" xfId="820"/>
    <cellStyle name="Output 2 2 2 3 3 2" xfId="1820"/>
    <cellStyle name="Output 2 2 2 3 3 2 2" xfId="5662"/>
    <cellStyle name="Output 2 2 2 3 3 2 2 2" xfId="13362"/>
    <cellStyle name="Output 2 2 2 3 3 2 2 2 2" xfId="34716"/>
    <cellStyle name="Output 2 2 2 3 3 2 2 3" xfId="21022"/>
    <cellStyle name="Output 2 2 2 3 3 2 2 3 2" xfId="42376"/>
    <cellStyle name="Output 2 2 2 3 3 2 2 4" xfId="28444"/>
    <cellStyle name="Output 2 2 2 3 3 2 3" xfId="9522"/>
    <cellStyle name="Output 2 2 2 3 3 2 3 2" xfId="30876"/>
    <cellStyle name="Output 2 2 2 3 3 2 4" xfId="17182"/>
    <cellStyle name="Output 2 2 2 3 3 2 4 2" xfId="38536"/>
    <cellStyle name="Output 2 2 2 3 3 2 5" xfId="25432"/>
    <cellStyle name="Output 2 2 2 3 3 3" xfId="2760"/>
    <cellStyle name="Output 2 2 2 3 3 3 2" xfId="6602"/>
    <cellStyle name="Output 2 2 2 3 3 3 2 2" xfId="14302"/>
    <cellStyle name="Output 2 2 2 3 3 3 2 2 2" xfId="35656"/>
    <cellStyle name="Output 2 2 2 3 3 3 2 3" xfId="21962"/>
    <cellStyle name="Output 2 2 2 3 3 3 2 3 2" xfId="43316"/>
    <cellStyle name="Output 2 2 2 3 3 3 2 4" xfId="28820"/>
    <cellStyle name="Output 2 2 2 3 3 3 3" xfId="10462"/>
    <cellStyle name="Output 2 2 2 3 3 3 3 2" xfId="31816"/>
    <cellStyle name="Output 2 2 2 3 3 3 4" xfId="18122"/>
    <cellStyle name="Output 2 2 2 3 3 3 4 2" xfId="39476"/>
    <cellStyle name="Output 2 2 2 3 3 3 5" xfId="26372"/>
    <cellStyle name="Output 2 2 2 3 3 4" xfId="3700"/>
    <cellStyle name="Output 2 2 2 3 3 4 2" xfId="7542"/>
    <cellStyle name="Output 2 2 2 3 3 4 2 2" xfId="15242"/>
    <cellStyle name="Output 2 2 2 3 3 4 2 2 2" xfId="36596"/>
    <cellStyle name="Output 2 2 2 3 3 4 2 3" xfId="22902"/>
    <cellStyle name="Output 2 2 2 3 3 4 2 3 2" xfId="44256"/>
    <cellStyle name="Output 2 2 2 3 3 4 2 4" xfId="29196"/>
    <cellStyle name="Output 2 2 2 3 3 4 3" xfId="11402"/>
    <cellStyle name="Output 2 2 2 3 3 4 3 2" xfId="32756"/>
    <cellStyle name="Output 2 2 2 3 3 4 4" xfId="19062"/>
    <cellStyle name="Output 2 2 2 3 3 4 4 2" xfId="40416"/>
    <cellStyle name="Output 2 2 2 3 3 4 5" xfId="27312"/>
    <cellStyle name="Output 2 2 2 3 3 5" xfId="4662"/>
    <cellStyle name="Output 2 2 2 3 3 5 2" xfId="12362"/>
    <cellStyle name="Output 2 2 2 3 3 5 2 2" xfId="33716"/>
    <cellStyle name="Output 2 2 2 3 3 5 3" xfId="20022"/>
    <cellStyle name="Output 2 2 2 3 3 5 3 2" xfId="41376"/>
    <cellStyle name="Output 2 2 2 3 3 5 4" xfId="28044"/>
    <cellStyle name="Output 2 2 2 3 3 6" xfId="8522"/>
    <cellStyle name="Output 2 2 2 3 3 6 2" xfId="29876"/>
    <cellStyle name="Output 2 2 2 3 3 7" xfId="16182"/>
    <cellStyle name="Output 2 2 2 3 3 7 2" xfId="37536"/>
    <cellStyle name="Output 2 2 2 3 3 8" xfId="24432"/>
    <cellStyle name="Output 2 2 2 3 4" xfId="1120"/>
    <cellStyle name="Output 2 2 2 3 4 2" xfId="2120"/>
    <cellStyle name="Output 2 2 2 3 4 2 2" xfId="5962"/>
    <cellStyle name="Output 2 2 2 3 4 2 2 2" xfId="13662"/>
    <cellStyle name="Output 2 2 2 3 4 2 2 2 2" xfId="35016"/>
    <cellStyle name="Output 2 2 2 3 4 2 2 3" xfId="21322"/>
    <cellStyle name="Output 2 2 2 3 4 2 2 3 2" xfId="42676"/>
    <cellStyle name="Output 2 2 2 3 4 2 2 4" xfId="28564"/>
    <cellStyle name="Output 2 2 2 3 4 2 3" xfId="9822"/>
    <cellStyle name="Output 2 2 2 3 4 2 3 2" xfId="31176"/>
    <cellStyle name="Output 2 2 2 3 4 2 4" xfId="17482"/>
    <cellStyle name="Output 2 2 2 3 4 2 4 2" xfId="38836"/>
    <cellStyle name="Output 2 2 2 3 4 2 5" xfId="25732"/>
    <cellStyle name="Output 2 2 2 3 4 3" xfId="3060"/>
    <cellStyle name="Output 2 2 2 3 4 3 2" xfId="6902"/>
    <cellStyle name="Output 2 2 2 3 4 3 2 2" xfId="14602"/>
    <cellStyle name="Output 2 2 2 3 4 3 2 2 2" xfId="35956"/>
    <cellStyle name="Output 2 2 2 3 4 3 2 3" xfId="22262"/>
    <cellStyle name="Output 2 2 2 3 4 3 2 3 2" xfId="43616"/>
    <cellStyle name="Output 2 2 2 3 4 3 2 4" xfId="28940"/>
    <cellStyle name="Output 2 2 2 3 4 3 3" xfId="10762"/>
    <cellStyle name="Output 2 2 2 3 4 3 3 2" xfId="32116"/>
    <cellStyle name="Output 2 2 2 3 4 3 4" xfId="18422"/>
    <cellStyle name="Output 2 2 2 3 4 3 4 2" xfId="39776"/>
    <cellStyle name="Output 2 2 2 3 4 3 5" xfId="26672"/>
    <cellStyle name="Output 2 2 2 3 4 4" xfId="4000"/>
    <cellStyle name="Output 2 2 2 3 4 4 2" xfId="7842"/>
    <cellStyle name="Output 2 2 2 3 4 4 2 2" xfId="15542"/>
    <cellStyle name="Output 2 2 2 3 4 4 2 2 2" xfId="36896"/>
    <cellStyle name="Output 2 2 2 3 4 4 2 3" xfId="23202"/>
    <cellStyle name="Output 2 2 2 3 4 4 2 3 2" xfId="44556"/>
    <cellStyle name="Output 2 2 2 3 4 4 2 4" xfId="29316"/>
    <cellStyle name="Output 2 2 2 3 4 4 3" xfId="11702"/>
    <cellStyle name="Output 2 2 2 3 4 4 3 2" xfId="33056"/>
    <cellStyle name="Output 2 2 2 3 4 4 4" xfId="19362"/>
    <cellStyle name="Output 2 2 2 3 4 4 4 2" xfId="40716"/>
    <cellStyle name="Output 2 2 2 3 4 4 5" xfId="27612"/>
    <cellStyle name="Output 2 2 2 3 4 5" xfId="4962"/>
    <cellStyle name="Output 2 2 2 3 4 5 2" xfId="12662"/>
    <cellStyle name="Output 2 2 2 3 4 5 2 2" xfId="34016"/>
    <cellStyle name="Output 2 2 2 3 4 5 3" xfId="20322"/>
    <cellStyle name="Output 2 2 2 3 4 5 3 2" xfId="41676"/>
    <cellStyle name="Output 2 2 2 3 4 5 4" xfId="28164"/>
    <cellStyle name="Output 2 2 2 3 4 6" xfId="8822"/>
    <cellStyle name="Output 2 2 2 3 4 6 2" xfId="30176"/>
    <cellStyle name="Output 2 2 2 3 4 7" xfId="16482"/>
    <cellStyle name="Output 2 2 2 3 4 7 2" xfId="37836"/>
    <cellStyle name="Output 2 2 2 3 4 8" xfId="24732"/>
    <cellStyle name="Output 2 2 2 3 5" xfId="1480"/>
    <cellStyle name="Output 2 2 2 3 5 2" xfId="5322"/>
    <cellStyle name="Output 2 2 2 3 5 2 2" xfId="13022"/>
    <cellStyle name="Output 2 2 2 3 5 2 2 2" xfId="34376"/>
    <cellStyle name="Output 2 2 2 3 5 2 3" xfId="20682"/>
    <cellStyle name="Output 2 2 2 3 5 2 3 2" xfId="42036"/>
    <cellStyle name="Output 2 2 2 3 5 2 4" xfId="28308"/>
    <cellStyle name="Output 2 2 2 3 5 3" xfId="9182"/>
    <cellStyle name="Output 2 2 2 3 5 3 2" xfId="30536"/>
    <cellStyle name="Output 2 2 2 3 5 4" xfId="16842"/>
    <cellStyle name="Output 2 2 2 3 5 4 2" xfId="38196"/>
    <cellStyle name="Output 2 2 2 3 5 5" xfId="25092"/>
    <cellStyle name="Output 2 2 2 3 6" xfId="2420"/>
    <cellStyle name="Output 2 2 2 3 6 2" xfId="6262"/>
    <cellStyle name="Output 2 2 2 3 6 2 2" xfId="13962"/>
    <cellStyle name="Output 2 2 2 3 6 2 2 2" xfId="35316"/>
    <cellStyle name="Output 2 2 2 3 6 2 3" xfId="21622"/>
    <cellStyle name="Output 2 2 2 3 6 2 3 2" xfId="42976"/>
    <cellStyle name="Output 2 2 2 3 6 2 4" xfId="28684"/>
    <cellStyle name="Output 2 2 2 3 6 3" xfId="10122"/>
    <cellStyle name="Output 2 2 2 3 6 3 2" xfId="31476"/>
    <cellStyle name="Output 2 2 2 3 6 4" xfId="17782"/>
    <cellStyle name="Output 2 2 2 3 6 4 2" xfId="39136"/>
    <cellStyle name="Output 2 2 2 3 6 5" xfId="26032"/>
    <cellStyle name="Output 2 2 2 3 7" xfId="3360"/>
    <cellStyle name="Output 2 2 2 3 7 2" xfId="7202"/>
    <cellStyle name="Output 2 2 2 3 7 2 2" xfId="14902"/>
    <cellStyle name="Output 2 2 2 3 7 2 2 2" xfId="36256"/>
    <cellStyle name="Output 2 2 2 3 7 2 3" xfId="22562"/>
    <cellStyle name="Output 2 2 2 3 7 2 3 2" xfId="43916"/>
    <cellStyle name="Output 2 2 2 3 7 2 4" xfId="29060"/>
    <cellStyle name="Output 2 2 2 3 7 3" xfId="11062"/>
    <cellStyle name="Output 2 2 2 3 7 3 2" xfId="32416"/>
    <cellStyle name="Output 2 2 2 3 7 4" xfId="18722"/>
    <cellStyle name="Output 2 2 2 3 7 4 2" xfId="40076"/>
    <cellStyle name="Output 2 2 2 3 7 5" xfId="26972"/>
    <cellStyle name="Output 2 2 2 3 8" xfId="4322"/>
    <cellStyle name="Output 2 2 2 3 8 2" xfId="12022"/>
    <cellStyle name="Output 2 2 2 3 8 2 2" xfId="33376"/>
    <cellStyle name="Output 2 2 2 3 8 3" xfId="19682"/>
    <cellStyle name="Output 2 2 2 3 8 3 2" xfId="41036"/>
    <cellStyle name="Output 2 2 2 3 8 4" xfId="27908"/>
    <cellStyle name="Output 2 2 2 3 9" xfId="8182"/>
    <cellStyle name="Output 2 2 2 3 9 2" xfId="29536"/>
    <cellStyle name="Output 2 2 2 4" xfId="554"/>
    <cellStyle name="Output 2 2 2 4 10" xfId="24172"/>
    <cellStyle name="Output 2 2 2 4 2" xfId="900"/>
    <cellStyle name="Output 2 2 2 4 2 2" xfId="1900"/>
    <cellStyle name="Output 2 2 2 4 2 2 2" xfId="5742"/>
    <cellStyle name="Output 2 2 2 4 2 2 2 2" xfId="13442"/>
    <cellStyle name="Output 2 2 2 4 2 2 2 2 2" xfId="34796"/>
    <cellStyle name="Output 2 2 2 4 2 2 2 3" xfId="21102"/>
    <cellStyle name="Output 2 2 2 4 2 2 2 3 2" xfId="42456"/>
    <cellStyle name="Output 2 2 2 4 2 2 2 4" xfId="28476"/>
    <cellStyle name="Output 2 2 2 4 2 2 3" xfId="9602"/>
    <cellStyle name="Output 2 2 2 4 2 2 3 2" xfId="30956"/>
    <cellStyle name="Output 2 2 2 4 2 2 4" xfId="17262"/>
    <cellStyle name="Output 2 2 2 4 2 2 4 2" xfId="38616"/>
    <cellStyle name="Output 2 2 2 4 2 2 5" xfId="25512"/>
    <cellStyle name="Output 2 2 2 4 2 3" xfId="2840"/>
    <cellStyle name="Output 2 2 2 4 2 3 2" xfId="6682"/>
    <cellStyle name="Output 2 2 2 4 2 3 2 2" xfId="14382"/>
    <cellStyle name="Output 2 2 2 4 2 3 2 2 2" xfId="35736"/>
    <cellStyle name="Output 2 2 2 4 2 3 2 3" xfId="22042"/>
    <cellStyle name="Output 2 2 2 4 2 3 2 3 2" xfId="43396"/>
    <cellStyle name="Output 2 2 2 4 2 3 2 4" xfId="28852"/>
    <cellStyle name="Output 2 2 2 4 2 3 3" xfId="10542"/>
    <cellStyle name="Output 2 2 2 4 2 3 3 2" xfId="31896"/>
    <cellStyle name="Output 2 2 2 4 2 3 4" xfId="18202"/>
    <cellStyle name="Output 2 2 2 4 2 3 4 2" xfId="39556"/>
    <cellStyle name="Output 2 2 2 4 2 3 5" xfId="26452"/>
    <cellStyle name="Output 2 2 2 4 2 4" xfId="3780"/>
    <cellStyle name="Output 2 2 2 4 2 4 2" xfId="7622"/>
    <cellStyle name="Output 2 2 2 4 2 4 2 2" xfId="15322"/>
    <cellStyle name="Output 2 2 2 4 2 4 2 2 2" xfId="36676"/>
    <cellStyle name="Output 2 2 2 4 2 4 2 3" xfId="22982"/>
    <cellStyle name="Output 2 2 2 4 2 4 2 3 2" xfId="44336"/>
    <cellStyle name="Output 2 2 2 4 2 4 2 4" xfId="29228"/>
    <cellStyle name="Output 2 2 2 4 2 4 3" xfId="11482"/>
    <cellStyle name="Output 2 2 2 4 2 4 3 2" xfId="32836"/>
    <cellStyle name="Output 2 2 2 4 2 4 4" xfId="19142"/>
    <cellStyle name="Output 2 2 2 4 2 4 4 2" xfId="40496"/>
    <cellStyle name="Output 2 2 2 4 2 4 5" xfId="27392"/>
    <cellStyle name="Output 2 2 2 4 2 5" xfId="4742"/>
    <cellStyle name="Output 2 2 2 4 2 5 2" xfId="12442"/>
    <cellStyle name="Output 2 2 2 4 2 5 2 2" xfId="33796"/>
    <cellStyle name="Output 2 2 2 4 2 5 3" xfId="20102"/>
    <cellStyle name="Output 2 2 2 4 2 5 3 2" xfId="41456"/>
    <cellStyle name="Output 2 2 2 4 2 5 4" xfId="28076"/>
    <cellStyle name="Output 2 2 2 4 2 6" xfId="8602"/>
    <cellStyle name="Output 2 2 2 4 2 6 2" xfId="29956"/>
    <cellStyle name="Output 2 2 2 4 2 7" xfId="16262"/>
    <cellStyle name="Output 2 2 2 4 2 7 2" xfId="37616"/>
    <cellStyle name="Output 2 2 2 4 2 8" xfId="24512"/>
    <cellStyle name="Output 2 2 2 4 3" xfId="1200"/>
    <cellStyle name="Output 2 2 2 4 3 2" xfId="2200"/>
    <cellStyle name="Output 2 2 2 4 3 2 2" xfId="6042"/>
    <cellStyle name="Output 2 2 2 4 3 2 2 2" xfId="13742"/>
    <cellStyle name="Output 2 2 2 4 3 2 2 2 2" xfId="35096"/>
    <cellStyle name="Output 2 2 2 4 3 2 2 3" xfId="21402"/>
    <cellStyle name="Output 2 2 2 4 3 2 2 3 2" xfId="42756"/>
    <cellStyle name="Output 2 2 2 4 3 2 2 4" xfId="28596"/>
    <cellStyle name="Output 2 2 2 4 3 2 3" xfId="9902"/>
    <cellStyle name="Output 2 2 2 4 3 2 3 2" xfId="31256"/>
    <cellStyle name="Output 2 2 2 4 3 2 4" xfId="17562"/>
    <cellStyle name="Output 2 2 2 4 3 2 4 2" xfId="38916"/>
    <cellStyle name="Output 2 2 2 4 3 2 5" xfId="25812"/>
    <cellStyle name="Output 2 2 2 4 3 3" xfId="3140"/>
    <cellStyle name="Output 2 2 2 4 3 3 2" xfId="6982"/>
    <cellStyle name="Output 2 2 2 4 3 3 2 2" xfId="14682"/>
    <cellStyle name="Output 2 2 2 4 3 3 2 2 2" xfId="36036"/>
    <cellStyle name="Output 2 2 2 4 3 3 2 3" xfId="22342"/>
    <cellStyle name="Output 2 2 2 4 3 3 2 3 2" xfId="43696"/>
    <cellStyle name="Output 2 2 2 4 3 3 2 4" xfId="28972"/>
    <cellStyle name="Output 2 2 2 4 3 3 3" xfId="10842"/>
    <cellStyle name="Output 2 2 2 4 3 3 3 2" xfId="32196"/>
    <cellStyle name="Output 2 2 2 4 3 3 4" xfId="18502"/>
    <cellStyle name="Output 2 2 2 4 3 3 4 2" xfId="39856"/>
    <cellStyle name="Output 2 2 2 4 3 3 5" xfId="26752"/>
    <cellStyle name="Output 2 2 2 4 3 4" xfId="4080"/>
    <cellStyle name="Output 2 2 2 4 3 4 2" xfId="7922"/>
    <cellStyle name="Output 2 2 2 4 3 4 2 2" xfId="15622"/>
    <cellStyle name="Output 2 2 2 4 3 4 2 2 2" xfId="36976"/>
    <cellStyle name="Output 2 2 2 4 3 4 2 3" xfId="23282"/>
    <cellStyle name="Output 2 2 2 4 3 4 2 3 2" xfId="44636"/>
    <cellStyle name="Output 2 2 2 4 3 4 2 4" xfId="29348"/>
    <cellStyle name="Output 2 2 2 4 3 4 3" xfId="11782"/>
    <cellStyle name="Output 2 2 2 4 3 4 3 2" xfId="33136"/>
    <cellStyle name="Output 2 2 2 4 3 4 4" xfId="19442"/>
    <cellStyle name="Output 2 2 2 4 3 4 4 2" xfId="40796"/>
    <cellStyle name="Output 2 2 2 4 3 4 5" xfId="27692"/>
    <cellStyle name="Output 2 2 2 4 3 5" xfId="5042"/>
    <cellStyle name="Output 2 2 2 4 3 5 2" xfId="12742"/>
    <cellStyle name="Output 2 2 2 4 3 5 2 2" xfId="34096"/>
    <cellStyle name="Output 2 2 2 4 3 5 3" xfId="20402"/>
    <cellStyle name="Output 2 2 2 4 3 5 3 2" xfId="41756"/>
    <cellStyle name="Output 2 2 2 4 3 5 4" xfId="28196"/>
    <cellStyle name="Output 2 2 2 4 3 6" xfId="8902"/>
    <cellStyle name="Output 2 2 2 4 3 6 2" xfId="30256"/>
    <cellStyle name="Output 2 2 2 4 3 7" xfId="16562"/>
    <cellStyle name="Output 2 2 2 4 3 7 2" xfId="37916"/>
    <cellStyle name="Output 2 2 2 4 3 8" xfId="24812"/>
    <cellStyle name="Output 2 2 2 4 4" xfId="1560"/>
    <cellStyle name="Output 2 2 2 4 4 2" xfId="5402"/>
    <cellStyle name="Output 2 2 2 4 4 2 2" xfId="13102"/>
    <cellStyle name="Output 2 2 2 4 4 2 2 2" xfId="34456"/>
    <cellStyle name="Output 2 2 2 4 4 2 3" xfId="20762"/>
    <cellStyle name="Output 2 2 2 4 4 2 3 2" xfId="42116"/>
    <cellStyle name="Output 2 2 2 4 4 2 4" xfId="28340"/>
    <cellStyle name="Output 2 2 2 4 4 3" xfId="9262"/>
    <cellStyle name="Output 2 2 2 4 4 3 2" xfId="30616"/>
    <cellStyle name="Output 2 2 2 4 4 4" xfId="16922"/>
    <cellStyle name="Output 2 2 2 4 4 4 2" xfId="38276"/>
    <cellStyle name="Output 2 2 2 4 4 5" xfId="25172"/>
    <cellStyle name="Output 2 2 2 4 5" xfId="2500"/>
    <cellStyle name="Output 2 2 2 4 5 2" xfId="6342"/>
    <cellStyle name="Output 2 2 2 4 5 2 2" xfId="14042"/>
    <cellStyle name="Output 2 2 2 4 5 2 2 2" xfId="35396"/>
    <cellStyle name="Output 2 2 2 4 5 2 3" xfId="21702"/>
    <cellStyle name="Output 2 2 2 4 5 2 3 2" xfId="43056"/>
    <cellStyle name="Output 2 2 2 4 5 2 4" xfId="28716"/>
    <cellStyle name="Output 2 2 2 4 5 3" xfId="10202"/>
    <cellStyle name="Output 2 2 2 4 5 3 2" xfId="31556"/>
    <cellStyle name="Output 2 2 2 4 5 4" xfId="17862"/>
    <cellStyle name="Output 2 2 2 4 5 4 2" xfId="39216"/>
    <cellStyle name="Output 2 2 2 4 5 5" xfId="26112"/>
    <cellStyle name="Output 2 2 2 4 6" xfId="3440"/>
    <cellStyle name="Output 2 2 2 4 6 2" xfId="7282"/>
    <cellStyle name="Output 2 2 2 4 6 2 2" xfId="14982"/>
    <cellStyle name="Output 2 2 2 4 6 2 2 2" xfId="36336"/>
    <cellStyle name="Output 2 2 2 4 6 2 3" xfId="22642"/>
    <cellStyle name="Output 2 2 2 4 6 2 3 2" xfId="43996"/>
    <cellStyle name="Output 2 2 2 4 6 2 4" xfId="29092"/>
    <cellStyle name="Output 2 2 2 4 6 3" xfId="11142"/>
    <cellStyle name="Output 2 2 2 4 6 3 2" xfId="32496"/>
    <cellStyle name="Output 2 2 2 4 6 4" xfId="18802"/>
    <cellStyle name="Output 2 2 2 4 6 4 2" xfId="40156"/>
    <cellStyle name="Output 2 2 2 4 6 5" xfId="27052"/>
    <cellStyle name="Output 2 2 2 4 7" xfId="4402"/>
    <cellStyle name="Output 2 2 2 4 7 2" xfId="12102"/>
    <cellStyle name="Output 2 2 2 4 7 2 2" xfId="33456"/>
    <cellStyle name="Output 2 2 2 4 7 3" xfId="19762"/>
    <cellStyle name="Output 2 2 2 4 7 3 2" xfId="41116"/>
    <cellStyle name="Output 2 2 2 4 7 4" xfId="27940"/>
    <cellStyle name="Output 2 2 2 4 8" xfId="8262"/>
    <cellStyle name="Output 2 2 2 4 8 2" xfId="29616"/>
    <cellStyle name="Output 2 2 2 4 9" xfId="15922"/>
    <cellStyle name="Output 2 2 2 4 9 2" xfId="37276"/>
    <cellStyle name="Output 2 2 2 5" xfId="740"/>
    <cellStyle name="Output 2 2 2 5 2" xfId="1740"/>
    <cellStyle name="Output 2 2 2 5 2 2" xfId="5582"/>
    <cellStyle name="Output 2 2 2 5 2 2 2" xfId="13282"/>
    <cellStyle name="Output 2 2 2 5 2 2 2 2" xfId="34636"/>
    <cellStyle name="Output 2 2 2 5 2 2 3" xfId="20942"/>
    <cellStyle name="Output 2 2 2 5 2 2 3 2" xfId="42296"/>
    <cellStyle name="Output 2 2 2 5 2 2 4" xfId="28412"/>
    <cellStyle name="Output 2 2 2 5 2 3" xfId="9442"/>
    <cellStyle name="Output 2 2 2 5 2 3 2" xfId="30796"/>
    <cellStyle name="Output 2 2 2 5 2 4" xfId="17102"/>
    <cellStyle name="Output 2 2 2 5 2 4 2" xfId="38456"/>
    <cellStyle name="Output 2 2 2 5 2 5" xfId="25352"/>
    <cellStyle name="Output 2 2 2 5 3" xfId="2680"/>
    <cellStyle name="Output 2 2 2 5 3 2" xfId="6522"/>
    <cellStyle name="Output 2 2 2 5 3 2 2" xfId="14222"/>
    <cellStyle name="Output 2 2 2 5 3 2 2 2" xfId="35576"/>
    <cellStyle name="Output 2 2 2 5 3 2 3" xfId="21882"/>
    <cellStyle name="Output 2 2 2 5 3 2 3 2" xfId="43236"/>
    <cellStyle name="Output 2 2 2 5 3 2 4" xfId="28788"/>
    <cellStyle name="Output 2 2 2 5 3 3" xfId="10382"/>
    <cellStyle name="Output 2 2 2 5 3 3 2" xfId="31736"/>
    <cellStyle name="Output 2 2 2 5 3 4" xfId="18042"/>
    <cellStyle name="Output 2 2 2 5 3 4 2" xfId="39396"/>
    <cellStyle name="Output 2 2 2 5 3 5" xfId="26292"/>
    <cellStyle name="Output 2 2 2 5 4" xfId="3620"/>
    <cellStyle name="Output 2 2 2 5 4 2" xfId="7462"/>
    <cellStyle name="Output 2 2 2 5 4 2 2" xfId="15162"/>
    <cellStyle name="Output 2 2 2 5 4 2 2 2" xfId="36516"/>
    <cellStyle name="Output 2 2 2 5 4 2 3" xfId="22822"/>
    <cellStyle name="Output 2 2 2 5 4 2 3 2" xfId="44176"/>
    <cellStyle name="Output 2 2 2 5 4 2 4" xfId="29164"/>
    <cellStyle name="Output 2 2 2 5 4 3" xfId="11322"/>
    <cellStyle name="Output 2 2 2 5 4 3 2" xfId="32676"/>
    <cellStyle name="Output 2 2 2 5 4 4" xfId="18982"/>
    <cellStyle name="Output 2 2 2 5 4 4 2" xfId="40336"/>
    <cellStyle name="Output 2 2 2 5 4 5" xfId="27232"/>
    <cellStyle name="Output 2 2 2 5 5" xfId="4582"/>
    <cellStyle name="Output 2 2 2 5 5 2" xfId="12282"/>
    <cellStyle name="Output 2 2 2 5 5 2 2" xfId="33636"/>
    <cellStyle name="Output 2 2 2 5 5 3" xfId="19942"/>
    <cellStyle name="Output 2 2 2 5 5 3 2" xfId="41296"/>
    <cellStyle name="Output 2 2 2 5 5 4" xfId="28012"/>
    <cellStyle name="Output 2 2 2 5 6" xfId="8442"/>
    <cellStyle name="Output 2 2 2 5 6 2" xfId="29796"/>
    <cellStyle name="Output 2 2 2 5 7" xfId="16102"/>
    <cellStyle name="Output 2 2 2 5 7 2" xfId="37456"/>
    <cellStyle name="Output 2 2 2 5 8" xfId="24352"/>
    <cellStyle name="Output 2 2 2 6" xfId="1040"/>
    <cellStyle name="Output 2 2 2 6 2" xfId="2040"/>
    <cellStyle name="Output 2 2 2 6 2 2" xfId="5882"/>
    <cellStyle name="Output 2 2 2 6 2 2 2" xfId="13582"/>
    <cellStyle name="Output 2 2 2 6 2 2 2 2" xfId="34936"/>
    <cellStyle name="Output 2 2 2 6 2 2 3" xfId="21242"/>
    <cellStyle name="Output 2 2 2 6 2 2 3 2" xfId="42596"/>
    <cellStyle name="Output 2 2 2 6 2 2 4" xfId="28532"/>
    <cellStyle name="Output 2 2 2 6 2 3" xfId="9742"/>
    <cellStyle name="Output 2 2 2 6 2 3 2" xfId="31096"/>
    <cellStyle name="Output 2 2 2 6 2 4" xfId="17402"/>
    <cellStyle name="Output 2 2 2 6 2 4 2" xfId="38756"/>
    <cellStyle name="Output 2 2 2 6 2 5" xfId="25652"/>
    <cellStyle name="Output 2 2 2 6 3" xfId="2980"/>
    <cellStyle name="Output 2 2 2 6 3 2" xfId="6822"/>
    <cellStyle name="Output 2 2 2 6 3 2 2" xfId="14522"/>
    <cellStyle name="Output 2 2 2 6 3 2 2 2" xfId="35876"/>
    <cellStyle name="Output 2 2 2 6 3 2 3" xfId="22182"/>
    <cellStyle name="Output 2 2 2 6 3 2 3 2" xfId="43536"/>
    <cellStyle name="Output 2 2 2 6 3 2 4" xfId="28908"/>
    <cellStyle name="Output 2 2 2 6 3 3" xfId="10682"/>
    <cellStyle name="Output 2 2 2 6 3 3 2" xfId="32036"/>
    <cellStyle name="Output 2 2 2 6 3 4" xfId="18342"/>
    <cellStyle name="Output 2 2 2 6 3 4 2" xfId="39696"/>
    <cellStyle name="Output 2 2 2 6 3 5" xfId="26592"/>
    <cellStyle name="Output 2 2 2 6 4" xfId="3920"/>
    <cellStyle name="Output 2 2 2 6 4 2" xfId="7762"/>
    <cellStyle name="Output 2 2 2 6 4 2 2" xfId="15462"/>
    <cellStyle name="Output 2 2 2 6 4 2 2 2" xfId="36816"/>
    <cellStyle name="Output 2 2 2 6 4 2 3" xfId="23122"/>
    <cellStyle name="Output 2 2 2 6 4 2 3 2" xfId="44476"/>
    <cellStyle name="Output 2 2 2 6 4 2 4" xfId="29284"/>
    <cellStyle name="Output 2 2 2 6 4 3" xfId="11622"/>
    <cellStyle name="Output 2 2 2 6 4 3 2" xfId="32976"/>
    <cellStyle name="Output 2 2 2 6 4 4" xfId="19282"/>
    <cellStyle name="Output 2 2 2 6 4 4 2" xfId="40636"/>
    <cellStyle name="Output 2 2 2 6 4 5" xfId="27532"/>
    <cellStyle name="Output 2 2 2 6 5" xfId="4882"/>
    <cellStyle name="Output 2 2 2 6 5 2" xfId="12582"/>
    <cellStyle name="Output 2 2 2 6 5 2 2" xfId="33936"/>
    <cellStyle name="Output 2 2 2 6 5 3" xfId="20242"/>
    <cellStyle name="Output 2 2 2 6 5 3 2" xfId="41596"/>
    <cellStyle name="Output 2 2 2 6 5 4" xfId="28132"/>
    <cellStyle name="Output 2 2 2 6 6" xfId="8742"/>
    <cellStyle name="Output 2 2 2 6 6 2" xfId="30096"/>
    <cellStyle name="Output 2 2 2 6 7" xfId="16402"/>
    <cellStyle name="Output 2 2 2 6 7 2" xfId="37756"/>
    <cellStyle name="Output 2 2 2 6 8" xfId="24652"/>
    <cellStyle name="Output 2 2 2 7" xfId="1399"/>
    <cellStyle name="Output 2 2 2 7 2" xfId="5241"/>
    <cellStyle name="Output 2 2 2 7 2 2" xfId="12941"/>
    <cellStyle name="Output 2 2 2 7 2 2 2" xfId="34295"/>
    <cellStyle name="Output 2 2 2 7 2 3" xfId="20601"/>
    <cellStyle name="Output 2 2 2 7 2 3 2" xfId="41955"/>
    <cellStyle name="Output 2 2 2 7 2 4" xfId="28275"/>
    <cellStyle name="Output 2 2 2 7 3" xfId="9101"/>
    <cellStyle name="Output 2 2 2 7 3 2" xfId="30455"/>
    <cellStyle name="Output 2 2 2 7 4" xfId="16761"/>
    <cellStyle name="Output 2 2 2 7 4 2" xfId="38115"/>
    <cellStyle name="Output 2 2 2 7 5" xfId="25011"/>
    <cellStyle name="Output 2 2 2 8" xfId="2340"/>
    <cellStyle name="Output 2 2 2 8 2" xfId="6182"/>
    <cellStyle name="Output 2 2 2 8 2 2" xfId="13882"/>
    <cellStyle name="Output 2 2 2 8 2 2 2" xfId="35236"/>
    <cellStyle name="Output 2 2 2 8 2 3" xfId="21542"/>
    <cellStyle name="Output 2 2 2 8 2 3 2" xfId="42896"/>
    <cellStyle name="Output 2 2 2 8 2 4" xfId="28652"/>
    <cellStyle name="Output 2 2 2 8 3" xfId="10042"/>
    <cellStyle name="Output 2 2 2 8 3 2" xfId="31396"/>
    <cellStyle name="Output 2 2 2 8 4" xfId="17702"/>
    <cellStyle name="Output 2 2 2 8 4 2" xfId="39056"/>
    <cellStyle name="Output 2 2 2 8 5" xfId="25952"/>
    <cellStyle name="Output 2 2 2 9" xfId="3280"/>
    <cellStyle name="Output 2 2 2 9 2" xfId="7122"/>
    <cellStyle name="Output 2 2 2 9 2 2" xfId="14822"/>
    <cellStyle name="Output 2 2 2 9 2 2 2" xfId="36176"/>
    <cellStyle name="Output 2 2 2 9 2 3" xfId="22482"/>
    <cellStyle name="Output 2 2 2 9 2 3 2" xfId="43836"/>
    <cellStyle name="Output 2 2 2 9 2 4" xfId="29028"/>
    <cellStyle name="Output 2 2 2 9 3" xfId="10982"/>
    <cellStyle name="Output 2 2 2 9 3 2" xfId="32336"/>
    <cellStyle name="Output 2 2 2 9 4" xfId="18642"/>
    <cellStyle name="Output 2 2 2 9 4 2" xfId="39996"/>
    <cellStyle name="Output 2 2 2 9 5" xfId="26892"/>
    <cellStyle name="Output 2 2 3" xfId="406"/>
    <cellStyle name="Output 2 2 3 10" xfId="8122"/>
    <cellStyle name="Output 2 2 3 10 2" xfId="29476"/>
    <cellStyle name="Output 2 2 3 11" xfId="15782"/>
    <cellStyle name="Output 2 2 3 11 2" xfId="37136"/>
    <cellStyle name="Output 2 2 3 12" xfId="24032"/>
    <cellStyle name="Output 2 2 3 2" xfId="490"/>
    <cellStyle name="Output 2 2 3 2 10" xfId="15862"/>
    <cellStyle name="Output 2 2 3 2 10 2" xfId="37216"/>
    <cellStyle name="Output 2 2 3 2 11" xfId="24112"/>
    <cellStyle name="Output 2 2 3 2 2" xfId="658"/>
    <cellStyle name="Output 2 2 3 2 2 10" xfId="24272"/>
    <cellStyle name="Output 2 2 3 2 2 2" xfId="1000"/>
    <cellStyle name="Output 2 2 3 2 2 2 2" xfId="2000"/>
    <cellStyle name="Output 2 2 3 2 2 2 2 2" xfId="5842"/>
    <cellStyle name="Output 2 2 3 2 2 2 2 2 2" xfId="13542"/>
    <cellStyle name="Output 2 2 3 2 2 2 2 2 2 2" xfId="34896"/>
    <cellStyle name="Output 2 2 3 2 2 2 2 2 3" xfId="21202"/>
    <cellStyle name="Output 2 2 3 2 2 2 2 2 3 2" xfId="42556"/>
    <cellStyle name="Output 2 2 3 2 2 2 2 2 4" xfId="28516"/>
    <cellStyle name="Output 2 2 3 2 2 2 2 3" xfId="9702"/>
    <cellStyle name="Output 2 2 3 2 2 2 2 3 2" xfId="31056"/>
    <cellStyle name="Output 2 2 3 2 2 2 2 4" xfId="17362"/>
    <cellStyle name="Output 2 2 3 2 2 2 2 4 2" xfId="38716"/>
    <cellStyle name="Output 2 2 3 2 2 2 2 5" xfId="25612"/>
    <cellStyle name="Output 2 2 3 2 2 2 3" xfId="2940"/>
    <cellStyle name="Output 2 2 3 2 2 2 3 2" xfId="6782"/>
    <cellStyle name="Output 2 2 3 2 2 2 3 2 2" xfId="14482"/>
    <cellStyle name="Output 2 2 3 2 2 2 3 2 2 2" xfId="35836"/>
    <cellStyle name="Output 2 2 3 2 2 2 3 2 3" xfId="22142"/>
    <cellStyle name="Output 2 2 3 2 2 2 3 2 3 2" xfId="43496"/>
    <cellStyle name="Output 2 2 3 2 2 2 3 2 4" xfId="28892"/>
    <cellStyle name="Output 2 2 3 2 2 2 3 3" xfId="10642"/>
    <cellStyle name="Output 2 2 3 2 2 2 3 3 2" xfId="31996"/>
    <cellStyle name="Output 2 2 3 2 2 2 3 4" xfId="18302"/>
    <cellStyle name="Output 2 2 3 2 2 2 3 4 2" xfId="39656"/>
    <cellStyle name="Output 2 2 3 2 2 2 3 5" xfId="26552"/>
    <cellStyle name="Output 2 2 3 2 2 2 4" xfId="3880"/>
    <cellStyle name="Output 2 2 3 2 2 2 4 2" xfId="7722"/>
    <cellStyle name="Output 2 2 3 2 2 2 4 2 2" xfId="15422"/>
    <cellStyle name="Output 2 2 3 2 2 2 4 2 2 2" xfId="36776"/>
    <cellStyle name="Output 2 2 3 2 2 2 4 2 3" xfId="23082"/>
    <cellStyle name="Output 2 2 3 2 2 2 4 2 3 2" xfId="44436"/>
    <cellStyle name="Output 2 2 3 2 2 2 4 2 4" xfId="29268"/>
    <cellStyle name="Output 2 2 3 2 2 2 4 3" xfId="11582"/>
    <cellStyle name="Output 2 2 3 2 2 2 4 3 2" xfId="32936"/>
    <cellStyle name="Output 2 2 3 2 2 2 4 4" xfId="19242"/>
    <cellStyle name="Output 2 2 3 2 2 2 4 4 2" xfId="40596"/>
    <cellStyle name="Output 2 2 3 2 2 2 4 5" xfId="27492"/>
    <cellStyle name="Output 2 2 3 2 2 2 5" xfId="4842"/>
    <cellStyle name="Output 2 2 3 2 2 2 5 2" xfId="12542"/>
    <cellStyle name="Output 2 2 3 2 2 2 5 2 2" xfId="33896"/>
    <cellStyle name="Output 2 2 3 2 2 2 5 3" xfId="20202"/>
    <cellStyle name="Output 2 2 3 2 2 2 5 3 2" xfId="41556"/>
    <cellStyle name="Output 2 2 3 2 2 2 5 4" xfId="28116"/>
    <cellStyle name="Output 2 2 3 2 2 2 6" xfId="8702"/>
    <cellStyle name="Output 2 2 3 2 2 2 6 2" xfId="30056"/>
    <cellStyle name="Output 2 2 3 2 2 2 7" xfId="16362"/>
    <cellStyle name="Output 2 2 3 2 2 2 7 2" xfId="37716"/>
    <cellStyle name="Output 2 2 3 2 2 2 8" xfId="24612"/>
    <cellStyle name="Output 2 2 3 2 2 3" xfId="1300"/>
    <cellStyle name="Output 2 2 3 2 2 3 2" xfId="2300"/>
    <cellStyle name="Output 2 2 3 2 2 3 2 2" xfId="6142"/>
    <cellStyle name="Output 2 2 3 2 2 3 2 2 2" xfId="13842"/>
    <cellStyle name="Output 2 2 3 2 2 3 2 2 2 2" xfId="35196"/>
    <cellStyle name="Output 2 2 3 2 2 3 2 2 3" xfId="21502"/>
    <cellStyle name="Output 2 2 3 2 2 3 2 2 3 2" xfId="42856"/>
    <cellStyle name="Output 2 2 3 2 2 3 2 2 4" xfId="28636"/>
    <cellStyle name="Output 2 2 3 2 2 3 2 3" xfId="10002"/>
    <cellStyle name="Output 2 2 3 2 2 3 2 3 2" xfId="31356"/>
    <cellStyle name="Output 2 2 3 2 2 3 2 4" xfId="17662"/>
    <cellStyle name="Output 2 2 3 2 2 3 2 4 2" xfId="39016"/>
    <cellStyle name="Output 2 2 3 2 2 3 2 5" xfId="25912"/>
    <cellStyle name="Output 2 2 3 2 2 3 3" xfId="3240"/>
    <cellStyle name="Output 2 2 3 2 2 3 3 2" xfId="7082"/>
    <cellStyle name="Output 2 2 3 2 2 3 3 2 2" xfId="14782"/>
    <cellStyle name="Output 2 2 3 2 2 3 3 2 2 2" xfId="36136"/>
    <cellStyle name="Output 2 2 3 2 2 3 3 2 3" xfId="22442"/>
    <cellStyle name="Output 2 2 3 2 2 3 3 2 3 2" xfId="43796"/>
    <cellStyle name="Output 2 2 3 2 2 3 3 2 4" xfId="29012"/>
    <cellStyle name="Output 2 2 3 2 2 3 3 3" xfId="10942"/>
    <cellStyle name="Output 2 2 3 2 2 3 3 3 2" xfId="32296"/>
    <cellStyle name="Output 2 2 3 2 2 3 3 4" xfId="18602"/>
    <cellStyle name="Output 2 2 3 2 2 3 3 4 2" xfId="39956"/>
    <cellStyle name="Output 2 2 3 2 2 3 3 5" xfId="26852"/>
    <cellStyle name="Output 2 2 3 2 2 3 4" xfId="4180"/>
    <cellStyle name="Output 2 2 3 2 2 3 4 2" xfId="8022"/>
    <cellStyle name="Output 2 2 3 2 2 3 4 2 2" xfId="15722"/>
    <cellStyle name="Output 2 2 3 2 2 3 4 2 2 2" xfId="37076"/>
    <cellStyle name="Output 2 2 3 2 2 3 4 2 3" xfId="23382"/>
    <cellStyle name="Output 2 2 3 2 2 3 4 2 3 2" xfId="44736"/>
    <cellStyle name="Output 2 2 3 2 2 3 4 2 4" xfId="29388"/>
    <cellStyle name="Output 2 2 3 2 2 3 4 3" xfId="11882"/>
    <cellStyle name="Output 2 2 3 2 2 3 4 3 2" xfId="33236"/>
    <cellStyle name="Output 2 2 3 2 2 3 4 4" xfId="19542"/>
    <cellStyle name="Output 2 2 3 2 2 3 4 4 2" xfId="40896"/>
    <cellStyle name="Output 2 2 3 2 2 3 4 5" xfId="27792"/>
    <cellStyle name="Output 2 2 3 2 2 3 5" xfId="5142"/>
    <cellStyle name="Output 2 2 3 2 2 3 5 2" xfId="12842"/>
    <cellStyle name="Output 2 2 3 2 2 3 5 2 2" xfId="34196"/>
    <cellStyle name="Output 2 2 3 2 2 3 5 3" xfId="20502"/>
    <cellStyle name="Output 2 2 3 2 2 3 5 3 2" xfId="41856"/>
    <cellStyle name="Output 2 2 3 2 2 3 5 4" xfId="28236"/>
    <cellStyle name="Output 2 2 3 2 2 3 6" xfId="9002"/>
    <cellStyle name="Output 2 2 3 2 2 3 6 2" xfId="30356"/>
    <cellStyle name="Output 2 2 3 2 2 3 7" xfId="16662"/>
    <cellStyle name="Output 2 2 3 2 2 3 7 2" xfId="38016"/>
    <cellStyle name="Output 2 2 3 2 2 3 8" xfId="24912"/>
    <cellStyle name="Output 2 2 3 2 2 4" xfId="1660"/>
    <cellStyle name="Output 2 2 3 2 2 4 2" xfId="5502"/>
    <cellStyle name="Output 2 2 3 2 2 4 2 2" xfId="13202"/>
    <cellStyle name="Output 2 2 3 2 2 4 2 2 2" xfId="34556"/>
    <cellStyle name="Output 2 2 3 2 2 4 2 3" xfId="20862"/>
    <cellStyle name="Output 2 2 3 2 2 4 2 3 2" xfId="42216"/>
    <cellStyle name="Output 2 2 3 2 2 4 2 4" xfId="28380"/>
    <cellStyle name="Output 2 2 3 2 2 4 3" xfId="9362"/>
    <cellStyle name="Output 2 2 3 2 2 4 3 2" xfId="30716"/>
    <cellStyle name="Output 2 2 3 2 2 4 4" xfId="17022"/>
    <cellStyle name="Output 2 2 3 2 2 4 4 2" xfId="38376"/>
    <cellStyle name="Output 2 2 3 2 2 4 5" xfId="25272"/>
    <cellStyle name="Output 2 2 3 2 2 5" xfId="2600"/>
    <cellStyle name="Output 2 2 3 2 2 5 2" xfId="6442"/>
    <cellStyle name="Output 2 2 3 2 2 5 2 2" xfId="14142"/>
    <cellStyle name="Output 2 2 3 2 2 5 2 2 2" xfId="35496"/>
    <cellStyle name="Output 2 2 3 2 2 5 2 3" xfId="21802"/>
    <cellStyle name="Output 2 2 3 2 2 5 2 3 2" xfId="43156"/>
    <cellStyle name="Output 2 2 3 2 2 5 2 4" xfId="28756"/>
    <cellStyle name="Output 2 2 3 2 2 5 3" xfId="10302"/>
    <cellStyle name="Output 2 2 3 2 2 5 3 2" xfId="31656"/>
    <cellStyle name="Output 2 2 3 2 2 5 4" xfId="17962"/>
    <cellStyle name="Output 2 2 3 2 2 5 4 2" xfId="39316"/>
    <cellStyle name="Output 2 2 3 2 2 5 5" xfId="26212"/>
    <cellStyle name="Output 2 2 3 2 2 6" xfId="3540"/>
    <cellStyle name="Output 2 2 3 2 2 6 2" xfId="7382"/>
    <cellStyle name="Output 2 2 3 2 2 6 2 2" xfId="15082"/>
    <cellStyle name="Output 2 2 3 2 2 6 2 2 2" xfId="36436"/>
    <cellStyle name="Output 2 2 3 2 2 6 2 3" xfId="22742"/>
    <cellStyle name="Output 2 2 3 2 2 6 2 3 2" xfId="44096"/>
    <cellStyle name="Output 2 2 3 2 2 6 2 4" xfId="29132"/>
    <cellStyle name="Output 2 2 3 2 2 6 3" xfId="11242"/>
    <cellStyle name="Output 2 2 3 2 2 6 3 2" xfId="32596"/>
    <cellStyle name="Output 2 2 3 2 2 6 4" xfId="18902"/>
    <cellStyle name="Output 2 2 3 2 2 6 4 2" xfId="40256"/>
    <cellStyle name="Output 2 2 3 2 2 6 5" xfId="27152"/>
    <cellStyle name="Output 2 2 3 2 2 7" xfId="4502"/>
    <cellStyle name="Output 2 2 3 2 2 7 2" xfId="12202"/>
    <cellStyle name="Output 2 2 3 2 2 7 2 2" xfId="33556"/>
    <cellStyle name="Output 2 2 3 2 2 7 3" xfId="19862"/>
    <cellStyle name="Output 2 2 3 2 2 7 3 2" xfId="41216"/>
    <cellStyle name="Output 2 2 3 2 2 7 4" xfId="27980"/>
    <cellStyle name="Output 2 2 3 2 2 8" xfId="8362"/>
    <cellStyle name="Output 2 2 3 2 2 8 2" xfId="29716"/>
    <cellStyle name="Output 2 2 3 2 2 9" xfId="16022"/>
    <cellStyle name="Output 2 2 3 2 2 9 2" xfId="37376"/>
    <cellStyle name="Output 2 2 3 2 3" xfId="840"/>
    <cellStyle name="Output 2 2 3 2 3 2" xfId="1840"/>
    <cellStyle name="Output 2 2 3 2 3 2 2" xfId="5682"/>
    <cellStyle name="Output 2 2 3 2 3 2 2 2" xfId="13382"/>
    <cellStyle name="Output 2 2 3 2 3 2 2 2 2" xfId="34736"/>
    <cellStyle name="Output 2 2 3 2 3 2 2 3" xfId="21042"/>
    <cellStyle name="Output 2 2 3 2 3 2 2 3 2" xfId="42396"/>
    <cellStyle name="Output 2 2 3 2 3 2 2 4" xfId="28452"/>
    <cellStyle name="Output 2 2 3 2 3 2 3" xfId="9542"/>
    <cellStyle name="Output 2 2 3 2 3 2 3 2" xfId="30896"/>
    <cellStyle name="Output 2 2 3 2 3 2 4" xfId="17202"/>
    <cellStyle name="Output 2 2 3 2 3 2 4 2" xfId="38556"/>
    <cellStyle name="Output 2 2 3 2 3 2 5" xfId="25452"/>
    <cellStyle name="Output 2 2 3 2 3 3" xfId="2780"/>
    <cellStyle name="Output 2 2 3 2 3 3 2" xfId="6622"/>
    <cellStyle name="Output 2 2 3 2 3 3 2 2" xfId="14322"/>
    <cellStyle name="Output 2 2 3 2 3 3 2 2 2" xfId="35676"/>
    <cellStyle name="Output 2 2 3 2 3 3 2 3" xfId="21982"/>
    <cellStyle name="Output 2 2 3 2 3 3 2 3 2" xfId="43336"/>
    <cellStyle name="Output 2 2 3 2 3 3 2 4" xfId="28828"/>
    <cellStyle name="Output 2 2 3 2 3 3 3" xfId="10482"/>
    <cellStyle name="Output 2 2 3 2 3 3 3 2" xfId="31836"/>
    <cellStyle name="Output 2 2 3 2 3 3 4" xfId="18142"/>
    <cellStyle name="Output 2 2 3 2 3 3 4 2" xfId="39496"/>
    <cellStyle name="Output 2 2 3 2 3 3 5" xfId="26392"/>
    <cellStyle name="Output 2 2 3 2 3 4" xfId="3720"/>
    <cellStyle name="Output 2 2 3 2 3 4 2" xfId="7562"/>
    <cellStyle name="Output 2 2 3 2 3 4 2 2" xfId="15262"/>
    <cellStyle name="Output 2 2 3 2 3 4 2 2 2" xfId="36616"/>
    <cellStyle name="Output 2 2 3 2 3 4 2 3" xfId="22922"/>
    <cellStyle name="Output 2 2 3 2 3 4 2 3 2" xfId="44276"/>
    <cellStyle name="Output 2 2 3 2 3 4 2 4" xfId="29204"/>
    <cellStyle name="Output 2 2 3 2 3 4 3" xfId="11422"/>
    <cellStyle name="Output 2 2 3 2 3 4 3 2" xfId="32776"/>
    <cellStyle name="Output 2 2 3 2 3 4 4" xfId="19082"/>
    <cellStyle name="Output 2 2 3 2 3 4 4 2" xfId="40436"/>
    <cellStyle name="Output 2 2 3 2 3 4 5" xfId="27332"/>
    <cellStyle name="Output 2 2 3 2 3 5" xfId="4682"/>
    <cellStyle name="Output 2 2 3 2 3 5 2" xfId="12382"/>
    <cellStyle name="Output 2 2 3 2 3 5 2 2" xfId="33736"/>
    <cellStyle name="Output 2 2 3 2 3 5 3" xfId="20042"/>
    <cellStyle name="Output 2 2 3 2 3 5 3 2" xfId="41396"/>
    <cellStyle name="Output 2 2 3 2 3 5 4" xfId="28052"/>
    <cellStyle name="Output 2 2 3 2 3 6" xfId="8542"/>
    <cellStyle name="Output 2 2 3 2 3 6 2" xfId="29896"/>
    <cellStyle name="Output 2 2 3 2 3 7" xfId="16202"/>
    <cellStyle name="Output 2 2 3 2 3 7 2" xfId="37556"/>
    <cellStyle name="Output 2 2 3 2 3 8" xfId="24452"/>
    <cellStyle name="Output 2 2 3 2 4" xfId="1140"/>
    <cellStyle name="Output 2 2 3 2 4 2" xfId="2140"/>
    <cellStyle name="Output 2 2 3 2 4 2 2" xfId="5982"/>
    <cellStyle name="Output 2 2 3 2 4 2 2 2" xfId="13682"/>
    <cellStyle name="Output 2 2 3 2 4 2 2 2 2" xfId="35036"/>
    <cellStyle name="Output 2 2 3 2 4 2 2 3" xfId="21342"/>
    <cellStyle name="Output 2 2 3 2 4 2 2 3 2" xfId="42696"/>
    <cellStyle name="Output 2 2 3 2 4 2 2 4" xfId="28572"/>
    <cellStyle name="Output 2 2 3 2 4 2 3" xfId="9842"/>
    <cellStyle name="Output 2 2 3 2 4 2 3 2" xfId="31196"/>
    <cellStyle name="Output 2 2 3 2 4 2 4" xfId="17502"/>
    <cellStyle name="Output 2 2 3 2 4 2 4 2" xfId="38856"/>
    <cellStyle name="Output 2 2 3 2 4 2 5" xfId="25752"/>
    <cellStyle name="Output 2 2 3 2 4 3" xfId="3080"/>
    <cellStyle name="Output 2 2 3 2 4 3 2" xfId="6922"/>
    <cellStyle name="Output 2 2 3 2 4 3 2 2" xfId="14622"/>
    <cellStyle name="Output 2 2 3 2 4 3 2 2 2" xfId="35976"/>
    <cellStyle name="Output 2 2 3 2 4 3 2 3" xfId="22282"/>
    <cellStyle name="Output 2 2 3 2 4 3 2 3 2" xfId="43636"/>
    <cellStyle name="Output 2 2 3 2 4 3 2 4" xfId="28948"/>
    <cellStyle name="Output 2 2 3 2 4 3 3" xfId="10782"/>
    <cellStyle name="Output 2 2 3 2 4 3 3 2" xfId="32136"/>
    <cellStyle name="Output 2 2 3 2 4 3 4" xfId="18442"/>
    <cellStyle name="Output 2 2 3 2 4 3 4 2" xfId="39796"/>
    <cellStyle name="Output 2 2 3 2 4 3 5" xfId="26692"/>
    <cellStyle name="Output 2 2 3 2 4 4" xfId="4020"/>
    <cellStyle name="Output 2 2 3 2 4 4 2" xfId="7862"/>
    <cellStyle name="Output 2 2 3 2 4 4 2 2" xfId="15562"/>
    <cellStyle name="Output 2 2 3 2 4 4 2 2 2" xfId="36916"/>
    <cellStyle name="Output 2 2 3 2 4 4 2 3" xfId="23222"/>
    <cellStyle name="Output 2 2 3 2 4 4 2 3 2" xfId="44576"/>
    <cellStyle name="Output 2 2 3 2 4 4 2 4" xfId="29324"/>
    <cellStyle name="Output 2 2 3 2 4 4 3" xfId="11722"/>
    <cellStyle name="Output 2 2 3 2 4 4 3 2" xfId="33076"/>
    <cellStyle name="Output 2 2 3 2 4 4 4" xfId="19382"/>
    <cellStyle name="Output 2 2 3 2 4 4 4 2" xfId="40736"/>
    <cellStyle name="Output 2 2 3 2 4 4 5" xfId="27632"/>
    <cellStyle name="Output 2 2 3 2 4 5" xfId="4982"/>
    <cellStyle name="Output 2 2 3 2 4 5 2" xfId="12682"/>
    <cellStyle name="Output 2 2 3 2 4 5 2 2" xfId="34036"/>
    <cellStyle name="Output 2 2 3 2 4 5 3" xfId="20342"/>
    <cellStyle name="Output 2 2 3 2 4 5 3 2" xfId="41696"/>
    <cellStyle name="Output 2 2 3 2 4 5 4" xfId="28172"/>
    <cellStyle name="Output 2 2 3 2 4 6" xfId="8842"/>
    <cellStyle name="Output 2 2 3 2 4 6 2" xfId="30196"/>
    <cellStyle name="Output 2 2 3 2 4 7" xfId="16502"/>
    <cellStyle name="Output 2 2 3 2 4 7 2" xfId="37856"/>
    <cellStyle name="Output 2 2 3 2 4 8" xfId="24752"/>
    <cellStyle name="Output 2 2 3 2 5" xfId="1500"/>
    <cellStyle name="Output 2 2 3 2 5 2" xfId="5342"/>
    <cellStyle name="Output 2 2 3 2 5 2 2" xfId="13042"/>
    <cellStyle name="Output 2 2 3 2 5 2 2 2" xfId="34396"/>
    <cellStyle name="Output 2 2 3 2 5 2 3" xfId="20702"/>
    <cellStyle name="Output 2 2 3 2 5 2 3 2" xfId="42056"/>
    <cellStyle name="Output 2 2 3 2 5 2 4" xfId="28316"/>
    <cellStyle name="Output 2 2 3 2 5 3" xfId="9202"/>
    <cellStyle name="Output 2 2 3 2 5 3 2" xfId="30556"/>
    <cellStyle name="Output 2 2 3 2 5 4" xfId="16862"/>
    <cellStyle name="Output 2 2 3 2 5 4 2" xfId="38216"/>
    <cellStyle name="Output 2 2 3 2 5 5" xfId="25112"/>
    <cellStyle name="Output 2 2 3 2 6" xfId="2440"/>
    <cellStyle name="Output 2 2 3 2 6 2" xfId="6282"/>
    <cellStyle name="Output 2 2 3 2 6 2 2" xfId="13982"/>
    <cellStyle name="Output 2 2 3 2 6 2 2 2" xfId="35336"/>
    <cellStyle name="Output 2 2 3 2 6 2 3" xfId="21642"/>
    <cellStyle name="Output 2 2 3 2 6 2 3 2" xfId="42996"/>
    <cellStyle name="Output 2 2 3 2 6 2 4" xfId="28692"/>
    <cellStyle name="Output 2 2 3 2 6 3" xfId="10142"/>
    <cellStyle name="Output 2 2 3 2 6 3 2" xfId="31496"/>
    <cellStyle name="Output 2 2 3 2 6 4" xfId="17802"/>
    <cellStyle name="Output 2 2 3 2 6 4 2" xfId="39156"/>
    <cellStyle name="Output 2 2 3 2 6 5" xfId="26052"/>
    <cellStyle name="Output 2 2 3 2 7" xfId="3380"/>
    <cellStyle name="Output 2 2 3 2 7 2" xfId="7222"/>
    <cellStyle name="Output 2 2 3 2 7 2 2" xfId="14922"/>
    <cellStyle name="Output 2 2 3 2 7 2 2 2" xfId="36276"/>
    <cellStyle name="Output 2 2 3 2 7 2 3" xfId="22582"/>
    <cellStyle name="Output 2 2 3 2 7 2 3 2" xfId="43936"/>
    <cellStyle name="Output 2 2 3 2 7 2 4" xfId="29068"/>
    <cellStyle name="Output 2 2 3 2 7 3" xfId="11082"/>
    <cellStyle name="Output 2 2 3 2 7 3 2" xfId="32436"/>
    <cellStyle name="Output 2 2 3 2 7 4" xfId="18742"/>
    <cellStyle name="Output 2 2 3 2 7 4 2" xfId="40096"/>
    <cellStyle name="Output 2 2 3 2 7 5" xfId="26992"/>
    <cellStyle name="Output 2 2 3 2 8" xfId="4342"/>
    <cellStyle name="Output 2 2 3 2 8 2" xfId="12042"/>
    <cellStyle name="Output 2 2 3 2 8 2 2" xfId="33396"/>
    <cellStyle name="Output 2 2 3 2 8 3" xfId="19702"/>
    <cellStyle name="Output 2 2 3 2 8 3 2" xfId="41056"/>
    <cellStyle name="Output 2 2 3 2 8 4" xfId="27916"/>
    <cellStyle name="Output 2 2 3 2 9" xfId="8202"/>
    <cellStyle name="Output 2 2 3 2 9 2" xfId="29556"/>
    <cellStyle name="Output 2 2 3 3" xfId="574"/>
    <cellStyle name="Output 2 2 3 3 10" xfId="24192"/>
    <cellStyle name="Output 2 2 3 3 2" xfId="920"/>
    <cellStyle name="Output 2 2 3 3 2 2" xfId="1920"/>
    <cellStyle name="Output 2 2 3 3 2 2 2" xfId="5762"/>
    <cellStyle name="Output 2 2 3 3 2 2 2 2" xfId="13462"/>
    <cellStyle name="Output 2 2 3 3 2 2 2 2 2" xfId="34816"/>
    <cellStyle name="Output 2 2 3 3 2 2 2 3" xfId="21122"/>
    <cellStyle name="Output 2 2 3 3 2 2 2 3 2" xfId="42476"/>
    <cellStyle name="Output 2 2 3 3 2 2 2 4" xfId="28484"/>
    <cellStyle name="Output 2 2 3 3 2 2 3" xfId="9622"/>
    <cellStyle name="Output 2 2 3 3 2 2 3 2" xfId="30976"/>
    <cellStyle name="Output 2 2 3 3 2 2 4" xfId="17282"/>
    <cellStyle name="Output 2 2 3 3 2 2 4 2" xfId="38636"/>
    <cellStyle name="Output 2 2 3 3 2 2 5" xfId="25532"/>
    <cellStyle name="Output 2 2 3 3 2 3" xfId="2860"/>
    <cellStyle name="Output 2 2 3 3 2 3 2" xfId="6702"/>
    <cellStyle name="Output 2 2 3 3 2 3 2 2" xfId="14402"/>
    <cellStyle name="Output 2 2 3 3 2 3 2 2 2" xfId="35756"/>
    <cellStyle name="Output 2 2 3 3 2 3 2 3" xfId="22062"/>
    <cellStyle name="Output 2 2 3 3 2 3 2 3 2" xfId="43416"/>
    <cellStyle name="Output 2 2 3 3 2 3 2 4" xfId="28860"/>
    <cellStyle name="Output 2 2 3 3 2 3 3" xfId="10562"/>
    <cellStyle name="Output 2 2 3 3 2 3 3 2" xfId="31916"/>
    <cellStyle name="Output 2 2 3 3 2 3 4" xfId="18222"/>
    <cellStyle name="Output 2 2 3 3 2 3 4 2" xfId="39576"/>
    <cellStyle name="Output 2 2 3 3 2 3 5" xfId="26472"/>
    <cellStyle name="Output 2 2 3 3 2 4" xfId="3800"/>
    <cellStyle name="Output 2 2 3 3 2 4 2" xfId="7642"/>
    <cellStyle name="Output 2 2 3 3 2 4 2 2" xfId="15342"/>
    <cellStyle name="Output 2 2 3 3 2 4 2 2 2" xfId="36696"/>
    <cellStyle name="Output 2 2 3 3 2 4 2 3" xfId="23002"/>
    <cellStyle name="Output 2 2 3 3 2 4 2 3 2" xfId="44356"/>
    <cellStyle name="Output 2 2 3 3 2 4 2 4" xfId="29236"/>
    <cellStyle name="Output 2 2 3 3 2 4 3" xfId="11502"/>
    <cellStyle name="Output 2 2 3 3 2 4 3 2" xfId="32856"/>
    <cellStyle name="Output 2 2 3 3 2 4 4" xfId="19162"/>
    <cellStyle name="Output 2 2 3 3 2 4 4 2" xfId="40516"/>
    <cellStyle name="Output 2 2 3 3 2 4 5" xfId="27412"/>
    <cellStyle name="Output 2 2 3 3 2 5" xfId="4762"/>
    <cellStyle name="Output 2 2 3 3 2 5 2" xfId="12462"/>
    <cellStyle name="Output 2 2 3 3 2 5 2 2" xfId="33816"/>
    <cellStyle name="Output 2 2 3 3 2 5 3" xfId="20122"/>
    <cellStyle name="Output 2 2 3 3 2 5 3 2" xfId="41476"/>
    <cellStyle name="Output 2 2 3 3 2 5 4" xfId="28084"/>
    <cellStyle name="Output 2 2 3 3 2 6" xfId="8622"/>
    <cellStyle name="Output 2 2 3 3 2 6 2" xfId="29976"/>
    <cellStyle name="Output 2 2 3 3 2 7" xfId="16282"/>
    <cellStyle name="Output 2 2 3 3 2 7 2" xfId="37636"/>
    <cellStyle name="Output 2 2 3 3 2 8" xfId="24532"/>
    <cellStyle name="Output 2 2 3 3 3" xfId="1220"/>
    <cellStyle name="Output 2 2 3 3 3 2" xfId="2220"/>
    <cellStyle name="Output 2 2 3 3 3 2 2" xfId="6062"/>
    <cellStyle name="Output 2 2 3 3 3 2 2 2" xfId="13762"/>
    <cellStyle name="Output 2 2 3 3 3 2 2 2 2" xfId="35116"/>
    <cellStyle name="Output 2 2 3 3 3 2 2 3" xfId="21422"/>
    <cellStyle name="Output 2 2 3 3 3 2 2 3 2" xfId="42776"/>
    <cellStyle name="Output 2 2 3 3 3 2 2 4" xfId="28604"/>
    <cellStyle name="Output 2 2 3 3 3 2 3" xfId="9922"/>
    <cellStyle name="Output 2 2 3 3 3 2 3 2" xfId="31276"/>
    <cellStyle name="Output 2 2 3 3 3 2 4" xfId="17582"/>
    <cellStyle name="Output 2 2 3 3 3 2 4 2" xfId="38936"/>
    <cellStyle name="Output 2 2 3 3 3 2 5" xfId="25832"/>
    <cellStyle name="Output 2 2 3 3 3 3" xfId="3160"/>
    <cellStyle name="Output 2 2 3 3 3 3 2" xfId="7002"/>
    <cellStyle name="Output 2 2 3 3 3 3 2 2" xfId="14702"/>
    <cellStyle name="Output 2 2 3 3 3 3 2 2 2" xfId="36056"/>
    <cellStyle name="Output 2 2 3 3 3 3 2 3" xfId="22362"/>
    <cellStyle name="Output 2 2 3 3 3 3 2 3 2" xfId="43716"/>
    <cellStyle name="Output 2 2 3 3 3 3 2 4" xfId="28980"/>
    <cellStyle name="Output 2 2 3 3 3 3 3" xfId="10862"/>
    <cellStyle name="Output 2 2 3 3 3 3 3 2" xfId="32216"/>
    <cellStyle name="Output 2 2 3 3 3 3 4" xfId="18522"/>
    <cellStyle name="Output 2 2 3 3 3 3 4 2" xfId="39876"/>
    <cellStyle name="Output 2 2 3 3 3 3 5" xfId="26772"/>
    <cellStyle name="Output 2 2 3 3 3 4" xfId="4100"/>
    <cellStyle name="Output 2 2 3 3 3 4 2" xfId="7942"/>
    <cellStyle name="Output 2 2 3 3 3 4 2 2" xfId="15642"/>
    <cellStyle name="Output 2 2 3 3 3 4 2 2 2" xfId="36996"/>
    <cellStyle name="Output 2 2 3 3 3 4 2 3" xfId="23302"/>
    <cellStyle name="Output 2 2 3 3 3 4 2 3 2" xfId="44656"/>
    <cellStyle name="Output 2 2 3 3 3 4 2 4" xfId="29356"/>
    <cellStyle name="Output 2 2 3 3 3 4 3" xfId="11802"/>
    <cellStyle name="Output 2 2 3 3 3 4 3 2" xfId="33156"/>
    <cellStyle name="Output 2 2 3 3 3 4 4" xfId="19462"/>
    <cellStyle name="Output 2 2 3 3 3 4 4 2" xfId="40816"/>
    <cellStyle name="Output 2 2 3 3 3 4 5" xfId="27712"/>
    <cellStyle name="Output 2 2 3 3 3 5" xfId="5062"/>
    <cellStyle name="Output 2 2 3 3 3 5 2" xfId="12762"/>
    <cellStyle name="Output 2 2 3 3 3 5 2 2" xfId="34116"/>
    <cellStyle name="Output 2 2 3 3 3 5 3" xfId="20422"/>
    <cellStyle name="Output 2 2 3 3 3 5 3 2" xfId="41776"/>
    <cellStyle name="Output 2 2 3 3 3 5 4" xfId="28204"/>
    <cellStyle name="Output 2 2 3 3 3 6" xfId="8922"/>
    <cellStyle name="Output 2 2 3 3 3 6 2" xfId="30276"/>
    <cellStyle name="Output 2 2 3 3 3 7" xfId="16582"/>
    <cellStyle name="Output 2 2 3 3 3 7 2" xfId="37936"/>
    <cellStyle name="Output 2 2 3 3 3 8" xfId="24832"/>
    <cellStyle name="Output 2 2 3 3 4" xfId="1580"/>
    <cellStyle name="Output 2 2 3 3 4 2" xfId="5422"/>
    <cellStyle name="Output 2 2 3 3 4 2 2" xfId="13122"/>
    <cellStyle name="Output 2 2 3 3 4 2 2 2" xfId="34476"/>
    <cellStyle name="Output 2 2 3 3 4 2 3" xfId="20782"/>
    <cellStyle name="Output 2 2 3 3 4 2 3 2" xfId="42136"/>
    <cellStyle name="Output 2 2 3 3 4 2 4" xfId="28348"/>
    <cellStyle name="Output 2 2 3 3 4 3" xfId="9282"/>
    <cellStyle name="Output 2 2 3 3 4 3 2" xfId="30636"/>
    <cellStyle name="Output 2 2 3 3 4 4" xfId="16942"/>
    <cellStyle name="Output 2 2 3 3 4 4 2" xfId="38296"/>
    <cellStyle name="Output 2 2 3 3 4 5" xfId="25192"/>
    <cellStyle name="Output 2 2 3 3 5" xfId="2520"/>
    <cellStyle name="Output 2 2 3 3 5 2" xfId="6362"/>
    <cellStyle name="Output 2 2 3 3 5 2 2" xfId="14062"/>
    <cellStyle name="Output 2 2 3 3 5 2 2 2" xfId="35416"/>
    <cellStyle name="Output 2 2 3 3 5 2 3" xfId="21722"/>
    <cellStyle name="Output 2 2 3 3 5 2 3 2" xfId="43076"/>
    <cellStyle name="Output 2 2 3 3 5 2 4" xfId="28724"/>
    <cellStyle name="Output 2 2 3 3 5 3" xfId="10222"/>
    <cellStyle name="Output 2 2 3 3 5 3 2" xfId="31576"/>
    <cellStyle name="Output 2 2 3 3 5 4" xfId="17882"/>
    <cellStyle name="Output 2 2 3 3 5 4 2" xfId="39236"/>
    <cellStyle name="Output 2 2 3 3 5 5" xfId="26132"/>
    <cellStyle name="Output 2 2 3 3 6" xfId="3460"/>
    <cellStyle name="Output 2 2 3 3 6 2" xfId="7302"/>
    <cellStyle name="Output 2 2 3 3 6 2 2" xfId="15002"/>
    <cellStyle name="Output 2 2 3 3 6 2 2 2" xfId="36356"/>
    <cellStyle name="Output 2 2 3 3 6 2 3" xfId="22662"/>
    <cellStyle name="Output 2 2 3 3 6 2 3 2" xfId="44016"/>
    <cellStyle name="Output 2 2 3 3 6 2 4" xfId="29100"/>
    <cellStyle name="Output 2 2 3 3 6 3" xfId="11162"/>
    <cellStyle name="Output 2 2 3 3 6 3 2" xfId="32516"/>
    <cellStyle name="Output 2 2 3 3 6 4" xfId="18822"/>
    <cellStyle name="Output 2 2 3 3 6 4 2" xfId="40176"/>
    <cellStyle name="Output 2 2 3 3 6 5" xfId="27072"/>
    <cellStyle name="Output 2 2 3 3 7" xfId="4422"/>
    <cellStyle name="Output 2 2 3 3 7 2" xfId="12122"/>
    <cellStyle name="Output 2 2 3 3 7 2 2" xfId="33476"/>
    <cellStyle name="Output 2 2 3 3 7 3" xfId="19782"/>
    <cellStyle name="Output 2 2 3 3 7 3 2" xfId="41136"/>
    <cellStyle name="Output 2 2 3 3 7 4" xfId="27948"/>
    <cellStyle name="Output 2 2 3 3 8" xfId="8282"/>
    <cellStyle name="Output 2 2 3 3 8 2" xfId="29636"/>
    <cellStyle name="Output 2 2 3 3 9" xfId="15942"/>
    <cellStyle name="Output 2 2 3 3 9 2" xfId="37296"/>
    <cellStyle name="Output 2 2 3 4" xfId="760"/>
    <cellStyle name="Output 2 2 3 4 2" xfId="1760"/>
    <cellStyle name="Output 2 2 3 4 2 2" xfId="5602"/>
    <cellStyle name="Output 2 2 3 4 2 2 2" xfId="13302"/>
    <cellStyle name="Output 2 2 3 4 2 2 2 2" xfId="34656"/>
    <cellStyle name="Output 2 2 3 4 2 2 3" xfId="20962"/>
    <cellStyle name="Output 2 2 3 4 2 2 3 2" xfId="42316"/>
    <cellStyle name="Output 2 2 3 4 2 2 4" xfId="28420"/>
    <cellStyle name="Output 2 2 3 4 2 3" xfId="9462"/>
    <cellStyle name="Output 2 2 3 4 2 3 2" xfId="30816"/>
    <cellStyle name="Output 2 2 3 4 2 4" xfId="17122"/>
    <cellStyle name="Output 2 2 3 4 2 4 2" xfId="38476"/>
    <cellStyle name="Output 2 2 3 4 2 5" xfId="25372"/>
    <cellStyle name="Output 2 2 3 4 3" xfId="2700"/>
    <cellStyle name="Output 2 2 3 4 3 2" xfId="6542"/>
    <cellStyle name="Output 2 2 3 4 3 2 2" xfId="14242"/>
    <cellStyle name="Output 2 2 3 4 3 2 2 2" xfId="35596"/>
    <cellStyle name="Output 2 2 3 4 3 2 3" xfId="21902"/>
    <cellStyle name="Output 2 2 3 4 3 2 3 2" xfId="43256"/>
    <cellStyle name="Output 2 2 3 4 3 2 4" xfId="28796"/>
    <cellStyle name="Output 2 2 3 4 3 3" xfId="10402"/>
    <cellStyle name="Output 2 2 3 4 3 3 2" xfId="31756"/>
    <cellStyle name="Output 2 2 3 4 3 4" xfId="18062"/>
    <cellStyle name="Output 2 2 3 4 3 4 2" xfId="39416"/>
    <cellStyle name="Output 2 2 3 4 3 5" xfId="26312"/>
    <cellStyle name="Output 2 2 3 4 4" xfId="3640"/>
    <cellStyle name="Output 2 2 3 4 4 2" xfId="7482"/>
    <cellStyle name="Output 2 2 3 4 4 2 2" xfId="15182"/>
    <cellStyle name="Output 2 2 3 4 4 2 2 2" xfId="36536"/>
    <cellStyle name="Output 2 2 3 4 4 2 3" xfId="22842"/>
    <cellStyle name="Output 2 2 3 4 4 2 3 2" xfId="44196"/>
    <cellStyle name="Output 2 2 3 4 4 2 4" xfId="29172"/>
    <cellStyle name="Output 2 2 3 4 4 3" xfId="11342"/>
    <cellStyle name="Output 2 2 3 4 4 3 2" xfId="32696"/>
    <cellStyle name="Output 2 2 3 4 4 4" xfId="19002"/>
    <cellStyle name="Output 2 2 3 4 4 4 2" xfId="40356"/>
    <cellStyle name="Output 2 2 3 4 4 5" xfId="27252"/>
    <cellStyle name="Output 2 2 3 4 5" xfId="4602"/>
    <cellStyle name="Output 2 2 3 4 5 2" xfId="12302"/>
    <cellStyle name="Output 2 2 3 4 5 2 2" xfId="33656"/>
    <cellStyle name="Output 2 2 3 4 5 3" xfId="19962"/>
    <cellStyle name="Output 2 2 3 4 5 3 2" xfId="41316"/>
    <cellStyle name="Output 2 2 3 4 5 4" xfId="28020"/>
    <cellStyle name="Output 2 2 3 4 6" xfId="8462"/>
    <cellStyle name="Output 2 2 3 4 6 2" xfId="29816"/>
    <cellStyle name="Output 2 2 3 4 7" xfId="16122"/>
    <cellStyle name="Output 2 2 3 4 7 2" xfId="37476"/>
    <cellStyle name="Output 2 2 3 4 8" xfId="24372"/>
    <cellStyle name="Output 2 2 3 5" xfId="1060"/>
    <cellStyle name="Output 2 2 3 5 2" xfId="2060"/>
    <cellStyle name="Output 2 2 3 5 2 2" xfId="5902"/>
    <cellStyle name="Output 2 2 3 5 2 2 2" xfId="13602"/>
    <cellStyle name="Output 2 2 3 5 2 2 2 2" xfId="34956"/>
    <cellStyle name="Output 2 2 3 5 2 2 3" xfId="21262"/>
    <cellStyle name="Output 2 2 3 5 2 2 3 2" xfId="42616"/>
    <cellStyle name="Output 2 2 3 5 2 2 4" xfId="28540"/>
    <cellStyle name="Output 2 2 3 5 2 3" xfId="9762"/>
    <cellStyle name="Output 2 2 3 5 2 3 2" xfId="31116"/>
    <cellStyle name="Output 2 2 3 5 2 4" xfId="17422"/>
    <cellStyle name="Output 2 2 3 5 2 4 2" xfId="38776"/>
    <cellStyle name="Output 2 2 3 5 2 5" xfId="25672"/>
    <cellStyle name="Output 2 2 3 5 3" xfId="3000"/>
    <cellStyle name="Output 2 2 3 5 3 2" xfId="6842"/>
    <cellStyle name="Output 2 2 3 5 3 2 2" xfId="14542"/>
    <cellStyle name="Output 2 2 3 5 3 2 2 2" xfId="35896"/>
    <cellStyle name="Output 2 2 3 5 3 2 3" xfId="22202"/>
    <cellStyle name="Output 2 2 3 5 3 2 3 2" xfId="43556"/>
    <cellStyle name="Output 2 2 3 5 3 2 4" xfId="28916"/>
    <cellStyle name="Output 2 2 3 5 3 3" xfId="10702"/>
    <cellStyle name="Output 2 2 3 5 3 3 2" xfId="32056"/>
    <cellStyle name="Output 2 2 3 5 3 4" xfId="18362"/>
    <cellStyle name="Output 2 2 3 5 3 4 2" xfId="39716"/>
    <cellStyle name="Output 2 2 3 5 3 5" xfId="26612"/>
    <cellStyle name="Output 2 2 3 5 4" xfId="3940"/>
    <cellStyle name="Output 2 2 3 5 4 2" xfId="7782"/>
    <cellStyle name="Output 2 2 3 5 4 2 2" xfId="15482"/>
    <cellStyle name="Output 2 2 3 5 4 2 2 2" xfId="36836"/>
    <cellStyle name="Output 2 2 3 5 4 2 3" xfId="23142"/>
    <cellStyle name="Output 2 2 3 5 4 2 3 2" xfId="44496"/>
    <cellStyle name="Output 2 2 3 5 4 2 4" xfId="29292"/>
    <cellStyle name="Output 2 2 3 5 4 3" xfId="11642"/>
    <cellStyle name="Output 2 2 3 5 4 3 2" xfId="32996"/>
    <cellStyle name="Output 2 2 3 5 4 4" xfId="19302"/>
    <cellStyle name="Output 2 2 3 5 4 4 2" xfId="40656"/>
    <cellStyle name="Output 2 2 3 5 4 5" xfId="27552"/>
    <cellStyle name="Output 2 2 3 5 5" xfId="4902"/>
    <cellStyle name="Output 2 2 3 5 5 2" xfId="12602"/>
    <cellStyle name="Output 2 2 3 5 5 2 2" xfId="33956"/>
    <cellStyle name="Output 2 2 3 5 5 3" xfId="20262"/>
    <cellStyle name="Output 2 2 3 5 5 3 2" xfId="41616"/>
    <cellStyle name="Output 2 2 3 5 5 4" xfId="28140"/>
    <cellStyle name="Output 2 2 3 5 6" xfId="8762"/>
    <cellStyle name="Output 2 2 3 5 6 2" xfId="30116"/>
    <cellStyle name="Output 2 2 3 5 7" xfId="16422"/>
    <cellStyle name="Output 2 2 3 5 7 2" xfId="37776"/>
    <cellStyle name="Output 2 2 3 5 8" xfId="24672"/>
    <cellStyle name="Output 2 2 3 6" xfId="1420"/>
    <cellStyle name="Output 2 2 3 6 2" xfId="5262"/>
    <cellStyle name="Output 2 2 3 6 2 2" xfId="12962"/>
    <cellStyle name="Output 2 2 3 6 2 2 2" xfId="34316"/>
    <cellStyle name="Output 2 2 3 6 2 3" xfId="20622"/>
    <cellStyle name="Output 2 2 3 6 2 3 2" xfId="41976"/>
    <cellStyle name="Output 2 2 3 6 2 4" xfId="28284"/>
    <cellStyle name="Output 2 2 3 6 3" xfId="9122"/>
    <cellStyle name="Output 2 2 3 6 3 2" xfId="30476"/>
    <cellStyle name="Output 2 2 3 6 4" xfId="16782"/>
    <cellStyle name="Output 2 2 3 6 4 2" xfId="38136"/>
    <cellStyle name="Output 2 2 3 6 5" xfId="25032"/>
    <cellStyle name="Output 2 2 3 7" xfId="2360"/>
    <cellStyle name="Output 2 2 3 7 2" xfId="6202"/>
    <cellStyle name="Output 2 2 3 7 2 2" xfId="13902"/>
    <cellStyle name="Output 2 2 3 7 2 2 2" xfId="35256"/>
    <cellStyle name="Output 2 2 3 7 2 3" xfId="21562"/>
    <cellStyle name="Output 2 2 3 7 2 3 2" xfId="42916"/>
    <cellStyle name="Output 2 2 3 7 2 4" xfId="28660"/>
    <cellStyle name="Output 2 2 3 7 3" xfId="10062"/>
    <cellStyle name="Output 2 2 3 7 3 2" xfId="31416"/>
    <cellStyle name="Output 2 2 3 7 4" xfId="17722"/>
    <cellStyle name="Output 2 2 3 7 4 2" xfId="39076"/>
    <cellStyle name="Output 2 2 3 7 5" xfId="25972"/>
    <cellStyle name="Output 2 2 3 8" xfId="3300"/>
    <cellStyle name="Output 2 2 3 8 2" xfId="7142"/>
    <cellStyle name="Output 2 2 3 8 2 2" xfId="14842"/>
    <cellStyle name="Output 2 2 3 8 2 2 2" xfId="36196"/>
    <cellStyle name="Output 2 2 3 8 2 3" xfId="22502"/>
    <cellStyle name="Output 2 2 3 8 2 3 2" xfId="43856"/>
    <cellStyle name="Output 2 2 3 8 2 4" xfId="29036"/>
    <cellStyle name="Output 2 2 3 8 3" xfId="11002"/>
    <cellStyle name="Output 2 2 3 8 3 2" xfId="32356"/>
    <cellStyle name="Output 2 2 3 8 4" xfId="18662"/>
    <cellStyle name="Output 2 2 3 8 4 2" xfId="40016"/>
    <cellStyle name="Output 2 2 3 8 5" xfId="26912"/>
    <cellStyle name="Output 2 2 3 9" xfId="4262"/>
    <cellStyle name="Output 2 2 3 9 2" xfId="11962"/>
    <cellStyle name="Output 2 2 3 9 2 2" xfId="33316"/>
    <cellStyle name="Output 2 2 3 9 3" xfId="19622"/>
    <cellStyle name="Output 2 2 3 9 3 2" xfId="40976"/>
    <cellStyle name="Output 2 2 3 9 4" xfId="27872"/>
    <cellStyle name="Output 2 2 4" xfId="448"/>
    <cellStyle name="Output 2 2 4 10" xfId="15822"/>
    <cellStyle name="Output 2 2 4 10 2" xfId="37176"/>
    <cellStyle name="Output 2 2 4 11" xfId="24072"/>
    <cellStyle name="Output 2 2 4 2" xfId="616"/>
    <cellStyle name="Output 2 2 4 2 10" xfId="24232"/>
    <cellStyle name="Output 2 2 4 2 2" xfId="960"/>
    <cellStyle name="Output 2 2 4 2 2 2" xfId="1960"/>
    <cellStyle name="Output 2 2 4 2 2 2 2" xfId="5802"/>
    <cellStyle name="Output 2 2 4 2 2 2 2 2" xfId="13502"/>
    <cellStyle name="Output 2 2 4 2 2 2 2 2 2" xfId="34856"/>
    <cellStyle name="Output 2 2 4 2 2 2 2 3" xfId="21162"/>
    <cellStyle name="Output 2 2 4 2 2 2 2 3 2" xfId="42516"/>
    <cellStyle name="Output 2 2 4 2 2 2 2 4" xfId="28500"/>
    <cellStyle name="Output 2 2 4 2 2 2 3" xfId="9662"/>
    <cellStyle name="Output 2 2 4 2 2 2 3 2" xfId="31016"/>
    <cellStyle name="Output 2 2 4 2 2 2 4" xfId="17322"/>
    <cellStyle name="Output 2 2 4 2 2 2 4 2" xfId="38676"/>
    <cellStyle name="Output 2 2 4 2 2 2 5" xfId="25572"/>
    <cellStyle name="Output 2 2 4 2 2 3" xfId="2900"/>
    <cellStyle name="Output 2 2 4 2 2 3 2" xfId="6742"/>
    <cellStyle name="Output 2 2 4 2 2 3 2 2" xfId="14442"/>
    <cellStyle name="Output 2 2 4 2 2 3 2 2 2" xfId="35796"/>
    <cellStyle name="Output 2 2 4 2 2 3 2 3" xfId="22102"/>
    <cellStyle name="Output 2 2 4 2 2 3 2 3 2" xfId="43456"/>
    <cellStyle name="Output 2 2 4 2 2 3 2 4" xfId="28876"/>
    <cellStyle name="Output 2 2 4 2 2 3 3" xfId="10602"/>
    <cellStyle name="Output 2 2 4 2 2 3 3 2" xfId="31956"/>
    <cellStyle name="Output 2 2 4 2 2 3 4" xfId="18262"/>
    <cellStyle name="Output 2 2 4 2 2 3 4 2" xfId="39616"/>
    <cellStyle name="Output 2 2 4 2 2 3 5" xfId="26512"/>
    <cellStyle name="Output 2 2 4 2 2 4" xfId="3840"/>
    <cellStyle name="Output 2 2 4 2 2 4 2" xfId="7682"/>
    <cellStyle name="Output 2 2 4 2 2 4 2 2" xfId="15382"/>
    <cellStyle name="Output 2 2 4 2 2 4 2 2 2" xfId="36736"/>
    <cellStyle name="Output 2 2 4 2 2 4 2 3" xfId="23042"/>
    <cellStyle name="Output 2 2 4 2 2 4 2 3 2" xfId="44396"/>
    <cellStyle name="Output 2 2 4 2 2 4 2 4" xfId="29252"/>
    <cellStyle name="Output 2 2 4 2 2 4 3" xfId="11542"/>
    <cellStyle name="Output 2 2 4 2 2 4 3 2" xfId="32896"/>
    <cellStyle name="Output 2 2 4 2 2 4 4" xfId="19202"/>
    <cellStyle name="Output 2 2 4 2 2 4 4 2" xfId="40556"/>
    <cellStyle name="Output 2 2 4 2 2 4 5" xfId="27452"/>
    <cellStyle name="Output 2 2 4 2 2 5" xfId="4802"/>
    <cellStyle name="Output 2 2 4 2 2 5 2" xfId="12502"/>
    <cellStyle name="Output 2 2 4 2 2 5 2 2" xfId="33856"/>
    <cellStyle name="Output 2 2 4 2 2 5 3" xfId="20162"/>
    <cellStyle name="Output 2 2 4 2 2 5 3 2" xfId="41516"/>
    <cellStyle name="Output 2 2 4 2 2 5 4" xfId="28100"/>
    <cellStyle name="Output 2 2 4 2 2 6" xfId="8662"/>
    <cellStyle name="Output 2 2 4 2 2 6 2" xfId="30016"/>
    <cellStyle name="Output 2 2 4 2 2 7" xfId="16322"/>
    <cellStyle name="Output 2 2 4 2 2 7 2" xfId="37676"/>
    <cellStyle name="Output 2 2 4 2 2 8" xfId="24572"/>
    <cellStyle name="Output 2 2 4 2 3" xfId="1260"/>
    <cellStyle name="Output 2 2 4 2 3 2" xfId="2260"/>
    <cellStyle name="Output 2 2 4 2 3 2 2" xfId="6102"/>
    <cellStyle name="Output 2 2 4 2 3 2 2 2" xfId="13802"/>
    <cellStyle name="Output 2 2 4 2 3 2 2 2 2" xfId="35156"/>
    <cellStyle name="Output 2 2 4 2 3 2 2 3" xfId="21462"/>
    <cellStyle name="Output 2 2 4 2 3 2 2 3 2" xfId="42816"/>
    <cellStyle name="Output 2 2 4 2 3 2 2 4" xfId="28620"/>
    <cellStyle name="Output 2 2 4 2 3 2 3" xfId="9962"/>
    <cellStyle name="Output 2 2 4 2 3 2 3 2" xfId="31316"/>
    <cellStyle name="Output 2 2 4 2 3 2 4" xfId="17622"/>
    <cellStyle name="Output 2 2 4 2 3 2 4 2" xfId="38976"/>
    <cellStyle name="Output 2 2 4 2 3 2 5" xfId="25872"/>
    <cellStyle name="Output 2 2 4 2 3 3" xfId="3200"/>
    <cellStyle name="Output 2 2 4 2 3 3 2" xfId="7042"/>
    <cellStyle name="Output 2 2 4 2 3 3 2 2" xfId="14742"/>
    <cellStyle name="Output 2 2 4 2 3 3 2 2 2" xfId="36096"/>
    <cellStyle name="Output 2 2 4 2 3 3 2 3" xfId="22402"/>
    <cellStyle name="Output 2 2 4 2 3 3 2 3 2" xfId="43756"/>
    <cellStyle name="Output 2 2 4 2 3 3 2 4" xfId="28996"/>
    <cellStyle name="Output 2 2 4 2 3 3 3" xfId="10902"/>
    <cellStyle name="Output 2 2 4 2 3 3 3 2" xfId="32256"/>
    <cellStyle name="Output 2 2 4 2 3 3 4" xfId="18562"/>
    <cellStyle name="Output 2 2 4 2 3 3 4 2" xfId="39916"/>
    <cellStyle name="Output 2 2 4 2 3 3 5" xfId="26812"/>
    <cellStyle name="Output 2 2 4 2 3 4" xfId="4140"/>
    <cellStyle name="Output 2 2 4 2 3 4 2" xfId="7982"/>
    <cellStyle name="Output 2 2 4 2 3 4 2 2" xfId="15682"/>
    <cellStyle name="Output 2 2 4 2 3 4 2 2 2" xfId="37036"/>
    <cellStyle name="Output 2 2 4 2 3 4 2 3" xfId="23342"/>
    <cellStyle name="Output 2 2 4 2 3 4 2 3 2" xfId="44696"/>
    <cellStyle name="Output 2 2 4 2 3 4 2 4" xfId="29372"/>
    <cellStyle name="Output 2 2 4 2 3 4 3" xfId="11842"/>
    <cellStyle name="Output 2 2 4 2 3 4 3 2" xfId="33196"/>
    <cellStyle name="Output 2 2 4 2 3 4 4" xfId="19502"/>
    <cellStyle name="Output 2 2 4 2 3 4 4 2" xfId="40856"/>
    <cellStyle name="Output 2 2 4 2 3 4 5" xfId="27752"/>
    <cellStyle name="Output 2 2 4 2 3 5" xfId="5102"/>
    <cellStyle name="Output 2 2 4 2 3 5 2" xfId="12802"/>
    <cellStyle name="Output 2 2 4 2 3 5 2 2" xfId="34156"/>
    <cellStyle name="Output 2 2 4 2 3 5 3" xfId="20462"/>
    <cellStyle name="Output 2 2 4 2 3 5 3 2" xfId="41816"/>
    <cellStyle name="Output 2 2 4 2 3 5 4" xfId="28220"/>
    <cellStyle name="Output 2 2 4 2 3 6" xfId="8962"/>
    <cellStyle name="Output 2 2 4 2 3 6 2" xfId="30316"/>
    <cellStyle name="Output 2 2 4 2 3 7" xfId="16622"/>
    <cellStyle name="Output 2 2 4 2 3 7 2" xfId="37976"/>
    <cellStyle name="Output 2 2 4 2 3 8" xfId="24872"/>
    <cellStyle name="Output 2 2 4 2 4" xfId="1620"/>
    <cellStyle name="Output 2 2 4 2 4 2" xfId="5462"/>
    <cellStyle name="Output 2 2 4 2 4 2 2" xfId="13162"/>
    <cellStyle name="Output 2 2 4 2 4 2 2 2" xfId="34516"/>
    <cellStyle name="Output 2 2 4 2 4 2 3" xfId="20822"/>
    <cellStyle name="Output 2 2 4 2 4 2 3 2" xfId="42176"/>
    <cellStyle name="Output 2 2 4 2 4 2 4" xfId="28364"/>
    <cellStyle name="Output 2 2 4 2 4 3" xfId="9322"/>
    <cellStyle name="Output 2 2 4 2 4 3 2" xfId="30676"/>
    <cellStyle name="Output 2 2 4 2 4 4" xfId="16982"/>
    <cellStyle name="Output 2 2 4 2 4 4 2" xfId="38336"/>
    <cellStyle name="Output 2 2 4 2 4 5" xfId="25232"/>
    <cellStyle name="Output 2 2 4 2 5" xfId="2560"/>
    <cellStyle name="Output 2 2 4 2 5 2" xfId="6402"/>
    <cellStyle name="Output 2 2 4 2 5 2 2" xfId="14102"/>
    <cellStyle name="Output 2 2 4 2 5 2 2 2" xfId="35456"/>
    <cellStyle name="Output 2 2 4 2 5 2 3" xfId="21762"/>
    <cellStyle name="Output 2 2 4 2 5 2 3 2" xfId="43116"/>
    <cellStyle name="Output 2 2 4 2 5 2 4" xfId="28740"/>
    <cellStyle name="Output 2 2 4 2 5 3" xfId="10262"/>
    <cellStyle name="Output 2 2 4 2 5 3 2" xfId="31616"/>
    <cellStyle name="Output 2 2 4 2 5 4" xfId="17922"/>
    <cellStyle name="Output 2 2 4 2 5 4 2" xfId="39276"/>
    <cellStyle name="Output 2 2 4 2 5 5" xfId="26172"/>
    <cellStyle name="Output 2 2 4 2 6" xfId="3500"/>
    <cellStyle name="Output 2 2 4 2 6 2" xfId="7342"/>
    <cellStyle name="Output 2 2 4 2 6 2 2" xfId="15042"/>
    <cellStyle name="Output 2 2 4 2 6 2 2 2" xfId="36396"/>
    <cellStyle name="Output 2 2 4 2 6 2 3" xfId="22702"/>
    <cellStyle name="Output 2 2 4 2 6 2 3 2" xfId="44056"/>
    <cellStyle name="Output 2 2 4 2 6 2 4" xfId="29116"/>
    <cellStyle name="Output 2 2 4 2 6 3" xfId="11202"/>
    <cellStyle name="Output 2 2 4 2 6 3 2" xfId="32556"/>
    <cellStyle name="Output 2 2 4 2 6 4" xfId="18862"/>
    <cellStyle name="Output 2 2 4 2 6 4 2" xfId="40216"/>
    <cellStyle name="Output 2 2 4 2 6 5" xfId="27112"/>
    <cellStyle name="Output 2 2 4 2 7" xfId="4462"/>
    <cellStyle name="Output 2 2 4 2 7 2" xfId="12162"/>
    <cellStyle name="Output 2 2 4 2 7 2 2" xfId="33516"/>
    <cellStyle name="Output 2 2 4 2 7 3" xfId="19822"/>
    <cellStyle name="Output 2 2 4 2 7 3 2" xfId="41176"/>
    <cellStyle name="Output 2 2 4 2 7 4" xfId="27964"/>
    <cellStyle name="Output 2 2 4 2 8" xfId="8322"/>
    <cellStyle name="Output 2 2 4 2 8 2" xfId="29676"/>
    <cellStyle name="Output 2 2 4 2 9" xfId="15982"/>
    <cellStyle name="Output 2 2 4 2 9 2" xfId="37336"/>
    <cellStyle name="Output 2 2 4 3" xfId="800"/>
    <cellStyle name="Output 2 2 4 3 2" xfId="1800"/>
    <cellStyle name="Output 2 2 4 3 2 2" xfId="5642"/>
    <cellStyle name="Output 2 2 4 3 2 2 2" xfId="13342"/>
    <cellStyle name="Output 2 2 4 3 2 2 2 2" xfId="34696"/>
    <cellStyle name="Output 2 2 4 3 2 2 3" xfId="21002"/>
    <cellStyle name="Output 2 2 4 3 2 2 3 2" xfId="42356"/>
    <cellStyle name="Output 2 2 4 3 2 2 4" xfId="28436"/>
    <cellStyle name="Output 2 2 4 3 2 3" xfId="9502"/>
    <cellStyle name="Output 2 2 4 3 2 3 2" xfId="30856"/>
    <cellStyle name="Output 2 2 4 3 2 4" xfId="17162"/>
    <cellStyle name="Output 2 2 4 3 2 4 2" xfId="38516"/>
    <cellStyle name="Output 2 2 4 3 2 5" xfId="25412"/>
    <cellStyle name="Output 2 2 4 3 3" xfId="2740"/>
    <cellStyle name="Output 2 2 4 3 3 2" xfId="6582"/>
    <cellStyle name="Output 2 2 4 3 3 2 2" xfId="14282"/>
    <cellStyle name="Output 2 2 4 3 3 2 2 2" xfId="35636"/>
    <cellStyle name="Output 2 2 4 3 3 2 3" xfId="21942"/>
    <cellStyle name="Output 2 2 4 3 3 2 3 2" xfId="43296"/>
    <cellStyle name="Output 2 2 4 3 3 2 4" xfId="28812"/>
    <cellStyle name="Output 2 2 4 3 3 3" xfId="10442"/>
    <cellStyle name="Output 2 2 4 3 3 3 2" xfId="31796"/>
    <cellStyle name="Output 2 2 4 3 3 4" xfId="18102"/>
    <cellStyle name="Output 2 2 4 3 3 4 2" xfId="39456"/>
    <cellStyle name="Output 2 2 4 3 3 5" xfId="26352"/>
    <cellStyle name="Output 2 2 4 3 4" xfId="3680"/>
    <cellStyle name="Output 2 2 4 3 4 2" xfId="7522"/>
    <cellStyle name="Output 2 2 4 3 4 2 2" xfId="15222"/>
    <cellStyle name="Output 2 2 4 3 4 2 2 2" xfId="36576"/>
    <cellStyle name="Output 2 2 4 3 4 2 3" xfId="22882"/>
    <cellStyle name="Output 2 2 4 3 4 2 3 2" xfId="44236"/>
    <cellStyle name="Output 2 2 4 3 4 2 4" xfId="29188"/>
    <cellStyle name="Output 2 2 4 3 4 3" xfId="11382"/>
    <cellStyle name="Output 2 2 4 3 4 3 2" xfId="32736"/>
    <cellStyle name="Output 2 2 4 3 4 4" xfId="19042"/>
    <cellStyle name="Output 2 2 4 3 4 4 2" xfId="40396"/>
    <cellStyle name="Output 2 2 4 3 4 5" xfId="27292"/>
    <cellStyle name="Output 2 2 4 3 5" xfId="4642"/>
    <cellStyle name="Output 2 2 4 3 5 2" xfId="12342"/>
    <cellStyle name="Output 2 2 4 3 5 2 2" xfId="33696"/>
    <cellStyle name="Output 2 2 4 3 5 3" xfId="20002"/>
    <cellStyle name="Output 2 2 4 3 5 3 2" xfId="41356"/>
    <cellStyle name="Output 2 2 4 3 5 4" xfId="28036"/>
    <cellStyle name="Output 2 2 4 3 6" xfId="8502"/>
    <cellStyle name="Output 2 2 4 3 6 2" xfId="29856"/>
    <cellStyle name="Output 2 2 4 3 7" xfId="16162"/>
    <cellStyle name="Output 2 2 4 3 7 2" xfId="37516"/>
    <cellStyle name="Output 2 2 4 3 8" xfId="24412"/>
    <cellStyle name="Output 2 2 4 4" xfId="1100"/>
    <cellStyle name="Output 2 2 4 4 2" xfId="2100"/>
    <cellStyle name="Output 2 2 4 4 2 2" xfId="5942"/>
    <cellStyle name="Output 2 2 4 4 2 2 2" xfId="13642"/>
    <cellStyle name="Output 2 2 4 4 2 2 2 2" xfId="34996"/>
    <cellStyle name="Output 2 2 4 4 2 2 3" xfId="21302"/>
    <cellStyle name="Output 2 2 4 4 2 2 3 2" xfId="42656"/>
    <cellStyle name="Output 2 2 4 4 2 2 4" xfId="28556"/>
    <cellStyle name="Output 2 2 4 4 2 3" xfId="9802"/>
    <cellStyle name="Output 2 2 4 4 2 3 2" xfId="31156"/>
    <cellStyle name="Output 2 2 4 4 2 4" xfId="17462"/>
    <cellStyle name="Output 2 2 4 4 2 4 2" xfId="38816"/>
    <cellStyle name="Output 2 2 4 4 2 5" xfId="25712"/>
    <cellStyle name="Output 2 2 4 4 3" xfId="3040"/>
    <cellStyle name="Output 2 2 4 4 3 2" xfId="6882"/>
    <cellStyle name="Output 2 2 4 4 3 2 2" xfId="14582"/>
    <cellStyle name="Output 2 2 4 4 3 2 2 2" xfId="35936"/>
    <cellStyle name="Output 2 2 4 4 3 2 3" xfId="22242"/>
    <cellStyle name="Output 2 2 4 4 3 2 3 2" xfId="43596"/>
    <cellStyle name="Output 2 2 4 4 3 2 4" xfId="28932"/>
    <cellStyle name="Output 2 2 4 4 3 3" xfId="10742"/>
    <cellStyle name="Output 2 2 4 4 3 3 2" xfId="32096"/>
    <cellStyle name="Output 2 2 4 4 3 4" xfId="18402"/>
    <cellStyle name="Output 2 2 4 4 3 4 2" xfId="39756"/>
    <cellStyle name="Output 2 2 4 4 3 5" xfId="26652"/>
    <cellStyle name="Output 2 2 4 4 4" xfId="3980"/>
    <cellStyle name="Output 2 2 4 4 4 2" xfId="7822"/>
    <cellStyle name="Output 2 2 4 4 4 2 2" xfId="15522"/>
    <cellStyle name="Output 2 2 4 4 4 2 2 2" xfId="36876"/>
    <cellStyle name="Output 2 2 4 4 4 2 3" xfId="23182"/>
    <cellStyle name="Output 2 2 4 4 4 2 3 2" xfId="44536"/>
    <cellStyle name="Output 2 2 4 4 4 2 4" xfId="29308"/>
    <cellStyle name="Output 2 2 4 4 4 3" xfId="11682"/>
    <cellStyle name="Output 2 2 4 4 4 3 2" xfId="33036"/>
    <cellStyle name="Output 2 2 4 4 4 4" xfId="19342"/>
    <cellStyle name="Output 2 2 4 4 4 4 2" xfId="40696"/>
    <cellStyle name="Output 2 2 4 4 4 5" xfId="27592"/>
    <cellStyle name="Output 2 2 4 4 5" xfId="4942"/>
    <cellStyle name="Output 2 2 4 4 5 2" xfId="12642"/>
    <cellStyle name="Output 2 2 4 4 5 2 2" xfId="33996"/>
    <cellStyle name="Output 2 2 4 4 5 3" xfId="20302"/>
    <cellStyle name="Output 2 2 4 4 5 3 2" xfId="41656"/>
    <cellStyle name="Output 2 2 4 4 5 4" xfId="28156"/>
    <cellStyle name="Output 2 2 4 4 6" xfId="8802"/>
    <cellStyle name="Output 2 2 4 4 6 2" xfId="30156"/>
    <cellStyle name="Output 2 2 4 4 7" xfId="16462"/>
    <cellStyle name="Output 2 2 4 4 7 2" xfId="37816"/>
    <cellStyle name="Output 2 2 4 4 8" xfId="24712"/>
    <cellStyle name="Output 2 2 4 5" xfId="1460"/>
    <cellStyle name="Output 2 2 4 5 2" xfId="5302"/>
    <cellStyle name="Output 2 2 4 5 2 2" xfId="13002"/>
    <cellStyle name="Output 2 2 4 5 2 2 2" xfId="34356"/>
    <cellStyle name="Output 2 2 4 5 2 3" xfId="20662"/>
    <cellStyle name="Output 2 2 4 5 2 3 2" xfId="42016"/>
    <cellStyle name="Output 2 2 4 5 2 4" xfId="28300"/>
    <cellStyle name="Output 2 2 4 5 3" xfId="9162"/>
    <cellStyle name="Output 2 2 4 5 3 2" xfId="30516"/>
    <cellStyle name="Output 2 2 4 5 4" xfId="16822"/>
    <cellStyle name="Output 2 2 4 5 4 2" xfId="38176"/>
    <cellStyle name="Output 2 2 4 5 5" xfId="25072"/>
    <cellStyle name="Output 2 2 4 6" xfId="2400"/>
    <cellStyle name="Output 2 2 4 6 2" xfId="6242"/>
    <cellStyle name="Output 2 2 4 6 2 2" xfId="13942"/>
    <cellStyle name="Output 2 2 4 6 2 2 2" xfId="35296"/>
    <cellStyle name="Output 2 2 4 6 2 3" xfId="21602"/>
    <cellStyle name="Output 2 2 4 6 2 3 2" xfId="42956"/>
    <cellStyle name="Output 2 2 4 6 2 4" xfId="28676"/>
    <cellStyle name="Output 2 2 4 6 3" xfId="10102"/>
    <cellStyle name="Output 2 2 4 6 3 2" xfId="31456"/>
    <cellStyle name="Output 2 2 4 6 4" xfId="17762"/>
    <cellStyle name="Output 2 2 4 6 4 2" xfId="39116"/>
    <cellStyle name="Output 2 2 4 6 5" xfId="26012"/>
    <cellStyle name="Output 2 2 4 7" xfId="3340"/>
    <cellStyle name="Output 2 2 4 7 2" xfId="7182"/>
    <cellStyle name="Output 2 2 4 7 2 2" xfId="14882"/>
    <cellStyle name="Output 2 2 4 7 2 2 2" xfId="36236"/>
    <cellStyle name="Output 2 2 4 7 2 3" xfId="22542"/>
    <cellStyle name="Output 2 2 4 7 2 3 2" xfId="43896"/>
    <cellStyle name="Output 2 2 4 7 2 4" xfId="29052"/>
    <cellStyle name="Output 2 2 4 7 3" xfId="11042"/>
    <cellStyle name="Output 2 2 4 7 3 2" xfId="32396"/>
    <cellStyle name="Output 2 2 4 7 4" xfId="18702"/>
    <cellStyle name="Output 2 2 4 7 4 2" xfId="40056"/>
    <cellStyle name="Output 2 2 4 7 5" xfId="26952"/>
    <cellStyle name="Output 2 2 4 8" xfId="4302"/>
    <cellStyle name="Output 2 2 4 8 2" xfId="12002"/>
    <cellStyle name="Output 2 2 4 8 2 2" xfId="33356"/>
    <cellStyle name="Output 2 2 4 8 3" xfId="19662"/>
    <cellStyle name="Output 2 2 4 8 3 2" xfId="41016"/>
    <cellStyle name="Output 2 2 4 8 4" xfId="27900"/>
    <cellStyle name="Output 2 2 4 9" xfId="8162"/>
    <cellStyle name="Output 2 2 4 9 2" xfId="29516"/>
    <cellStyle name="Output 2 2 5" xfId="532"/>
    <cellStyle name="Output 2 2 5 10" xfId="24152"/>
    <cellStyle name="Output 2 2 5 2" xfId="880"/>
    <cellStyle name="Output 2 2 5 2 2" xfId="1880"/>
    <cellStyle name="Output 2 2 5 2 2 2" xfId="5722"/>
    <cellStyle name="Output 2 2 5 2 2 2 2" xfId="13422"/>
    <cellStyle name="Output 2 2 5 2 2 2 2 2" xfId="34776"/>
    <cellStyle name="Output 2 2 5 2 2 2 3" xfId="21082"/>
    <cellStyle name="Output 2 2 5 2 2 2 3 2" xfId="42436"/>
    <cellStyle name="Output 2 2 5 2 2 2 4" xfId="28468"/>
    <cellStyle name="Output 2 2 5 2 2 3" xfId="9582"/>
    <cellStyle name="Output 2 2 5 2 2 3 2" xfId="30936"/>
    <cellStyle name="Output 2 2 5 2 2 4" xfId="17242"/>
    <cellStyle name="Output 2 2 5 2 2 4 2" xfId="38596"/>
    <cellStyle name="Output 2 2 5 2 2 5" xfId="25492"/>
    <cellStyle name="Output 2 2 5 2 3" xfId="2820"/>
    <cellStyle name="Output 2 2 5 2 3 2" xfId="6662"/>
    <cellStyle name="Output 2 2 5 2 3 2 2" xfId="14362"/>
    <cellStyle name="Output 2 2 5 2 3 2 2 2" xfId="35716"/>
    <cellStyle name="Output 2 2 5 2 3 2 3" xfId="22022"/>
    <cellStyle name="Output 2 2 5 2 3 2 3 2" xfId="43376"/>
    <cellStyle name="Output 2 2 5 2 3 2 4" xfId="28844"/>
    <cellStyle name="Output 2 2 5 2 3 3" xfId="10522"/>
    <cellStyle name="Output 2 2 5 2 3 3 2" xfId="31876"/>
    <cellStyle name="Output 2 2 5 2 3 4" xfId="18182"/>
    <cellStyle name="Output 2 2 5 2 3 4 2" xfId="39536"/>
    <cellStyle name="Output 2 2 5 2 3 5" xfId="26432"/>
    <cellStyle name="Output 2 2 5 2 4" xfId="3760"/>
    <cellStyle name="Output 2 2 5 2 4 2" xfId="7602"/>
    <cellStyle name="Output 2 2 5 2 4 2 2" xfId="15302"/>
    <cellStyle name="Output 2 2 5 2 4 2 2 2" xfId="36656"/>
    <cellStyle name="Output 2 2 5 2 4 2 3" xfId="22962"/>
    <cellStyle name="Output 2 2 5 2 4 2 3 2" xfId="44316"/>
    <cellStyle name="Output 2 2 5 2 4 2 4" xfId="29220"/>
    <cellStyle name="Output 2 2 5 2 4 3" xfId="11462"/>
    <cellStyle name="Output 2 2 5 2 4 3 2" xfId="32816"/>
    <cellStyle name="Output 2 2 5 2 4 4" xfId="19122"/>
    <cellStyle name="Output 2 2 5 2 4 4 2" xfId="40476"/>
    <cellStyle name="Output 2 2 5 2 4 5" xfId="27372"/>
    <cellStyle name="Output 2 2 5 2 5" xfId="4722"/>
    <cellStyle name="Output 2 2 5 2 5 2" xfId="12422"/>
    <cellStyle name="Output 2 2 5 2 5 2 2" xfId="33776"/>
    <cellStyle name="Output 2 2 5 2 5 3" xfId="20082"/>
    <cellStyle name="Output 2 2 5 2 5 3 2" xfId="41436"/>
    <cellStyle name="Output 2 2 5 2 5 4" xfId="28068"/>
    <cellStyle name="Output 2 2 5 2 6" xfId="8582"/>
    <cellStyle name="Output 2 2 5 2 6 2" xfId="29936"/>
    <cellStyle name="Output 2 2 5 2 7" xfId="16242"/>
    <cellStyle name="Output 2 2 5 2 7 2" xfId="37596"/>
    <cellStyle name="Output 2 2 5 2 8" xfId="24492"/>
    <cellStyle name="Output 2 2 5 3" xfId="1180"/>
    <cellStyle name="Output 2 2 5 3 2" xfId="2180"/>
    <cellStyle name="Output 2 2 5 3 2 2" xfId="6022"/>
    <cellStyle name="Output 2 2 5 3 2 2 2" xfId="13722"/>
    <cellStyle name="Output 2 2 5 3 2 2 2 2" xfId="35076"/>
    <cellStyle name="Output 2 2 5 3 2 2 3" xfId="21382"/>
    <cellStyle name="Output 2 2 5 3 2 2 3 2" xfId="42736"/>
    <cellStyle name="Output 2 2 5 3 2 2 4" xfId="28588"/>
    <cellStyle name="Output 2 2 5 3 2 3" xfId="9882"/>
    <cellStyle name="Output 2 2 5 3 2 3 2" xfId="31236"/>
    <cellStyle name="Output 2 2 5 3 2 4" xfId="17542"/>
    <cellStyle name="Output 2 2 5 3 2 4 2" xfId="38896"/>
    <cellStyle name="Output 2 2 5 3 2 5" xfId="25792"/>
    <cellStyle name="Output 2 2 5 3 3" xfId="3120"/>
    <cellStyle name="Output 2 2 5 3 3 2" xfId="6962"/>
    <cellStyle name="Output 2 2 5 3 3 2 2" xfId="14662"/>
    <cellStyle name="Output 2 2 5 3 3 2 2 2" xfId="36016"/>
    <cellStyle name="Output 2 2 5 3 3 2 3" xfId="22322"/>
    <cellStyle name="Output 2 2 5 3 3 2 3 2" xfId="43676"/>
    <cellStyle name="Output 2 2 5 3 3 2 4" xfId="28964"/>
    <cellStyle name="Output 2 2 5 3 3 3" xfId="10822"/>
    <cellStyle name="Output 2 2 5 3 3 3 2" xfId="32176"/>
    <cellStyle name="Output 2 2 5 3 3 4" xfId="18482"/>
    <cellStyle name="Output 2 2 5 3 3 4 2" xfId="39836"/>
    <cellStyle name="Output 2 2 5 3 3 5" xfId="26732"/>
    <cellStyle name="Output 2 2 5 3 4" xfId="4060"/>
    <cellStyle name="Output 2 2 5 3 4 2" xfId="7902"/>
    <cellStyle name="Output 2 2 5 3 4 2 2" xfId="15602"/>
    <cellStyle name="Output 2 2 5 3 4 2 2 2" xfId="36956"/>
    <cellStyle name="Output 2 2 5 3 4 2 3" xfId="23262"/>
    <cellStyle name="Output 2 2 5 3 4 2 3 2" xfId="44616"/>
    <cellStyle name="Output 2 2 5 3 4 2 4" xfId="29340"/>
    <cellStyle name="Output 2 2 5 3 4 3" xfId="11762"/>
    <cellStyle name="Output 2 2 5 3 4 3 2" xfId="33116"/>
    <cellStyle name="Output 2 2 5 3 4 4" xfId="19422"/>
    <cellStyle name="Output 2 2 5 3 4 4 2" xfId="40776"/>
    <cellStyle name="Output 2 2 5 3 4 5" xfId="27672"/>
    <cellStyle name="Output 2 2 5 3 5" xfId="5022"/>
    <cellStyle name="Output 2 2 5 3 5 2" xfId="12722"/>
    <cellStyle name="Output 2 2 5 3 5 2 2" xfId="34076"/>
    <cellStyle name="Output 2 2 5 3 5 3" xfId="20382"/>
    <cellStyle name="Output 2 2 5 3 5 3 2" xfId="41736"/>
    <cellStyle name="Output 2 2 5 3 5 4" xfId="28188"/>
    <cellStyle name="Output 2 2 5 3 6" xfId="8882"/>
    <cellStyle name="Output 2 2 5 3 6 2" xfId="30236"/>
    <cellStyle name="Output 2 2 5 3 7" xfId="16542"/>
    <cellStyle name="Output 2 2 5 3 7 2" xfId="37896"/>
    <cellStyle name="Output 2 2 5 3 8" xfId="24792"/>
    <cellStyle name="Output 2 2 5 4" xfId="1540"/>
    <cellStyle name="Output 2 2 5 4 2" xfId="5382"/>
    <cellStyle name="Output 2 2 5 4 2 2" xfId="13082"/>
    <cellStyle name="Output 2 2 5 4 2 2 2" xfId="34436"/>
    <cellStyle name="Output 2 2 5 4 2 3" xfId="20742"/>
    <cellStyle name="Output 2 2 5 4 2 3 2" xfId="42096"/>
    <cellStyle name="Output 2 2 5 4 2 4" xfId="28332"/>
    <cellStyle name="Output 2 2 5 4 3" xfId="9242"/>
    <cellStyle name="Output 2 2 5 4 3 2" xfId="30596"/>
    <cellStyle name="Output 2 2 5 4 4" xfId="16902"/>
    <cellStyle name="Output 2 2 5 4 4 2" xfId="38256"/>
    <cellStyle name="Output 2 2 5 4 5" xfId="25152"/>
    <cellStyle name="Output 2 2 5 5" xfId="2480"/>
    <cellStyle name="Output 2 2 5 5 2" xfId="6322"/>
    <cellStyle name="Output 2 2 5 5 2 2" xfId="14022"/>
    <cellStyle name="Output 2 2 5 5 2 2 2" xfId="35376"/>
    <cellStyle name="Output 2 2 5 5 2 3" xfId="21682"/>
    <cellStyle name="Output 2 2 5 5 2 3 2" xfId="43036"/>
    <cellStyle name="Output 2 2 5 5 2 4" xfId="28708"/>
    <cellStyle name="Output 2 2 5 5 3" xfId="10182"/>
    <cellStyle name="Output 2 2 5 5 3 2" xfId="31536"/>
    <cellStyle name="Output 2 2 5 5 4" xfId="17842"/>
    <cellStyle name="Output 2 2 5 5 4 2" xfId="39196"/>
    <cellStyle name="Output 2 2 5 5 5" xfId="26092"/>
    <cellStyle name="Output 2 2 5 6" xfId="3420"/>
    <cellStyle name="Output 2 2 5 6 2" xfId="7262"/>
    <cellStyle name="Output 2 2 5 6 2 2" xfId="14962"/>
    <cellStyle name="Output 2 2 5 6 2 2 2" xfId="36316"/>
    <cellStyle name="Output 2 2 5 6 2 3" xfId="22622"/>
    <cellStyle name="Output 2 2 5 6 2 3 2" xfId="43976"/>
    <cellStyle name="Output 2 2 5 6 2 4" xfId="29084"/>
    <cellStyle name="Output 2 2 5 6 3" xfId="11122"/>
    <cellStyle name="Output 2 2 5 6 3 2" xfId="32476"/>
    <cellStyle name="Output 2 2 5 6 4" xfId="18782"/>
    <cellStyle name="Output 2 2 5 6 4 2" xfId="40136"/>
    <cellStyle name="Output 2 2 5 6 5" xfId="27032"/>
    <cellStyle name="Output 2 2 5 7" xfId="4382"/>
    <cellStyle name="Output 2 2 5 7 2" xfId="12082"/>
    <cellStyle name="Output 2 2 5 7 2 2" xfId="33436"/>
    <cellStyle name="Output 2 2 5 7 3" xfId="19742"/>
    <cellStyle name="Output 2 2 5 7 3 2" xfId="41096"/>
    <cellStyle name="Output 2 2 5 7 4" xfId="27932"/>
    <cellStyle name="Output 2 2 5 8" xfId="8242"/>
    <cellStyle name="Output 2 2 5 8 2" xfId="29596"/>
    <cellStyle name="Output 2 2 5 9" xfId="15902"/>
    <cellStyle name="Output 2 2 5 9 2" xfId="37256"/>
    <cellStyle name="Output 2 2 6" xfId="720"/>
    <cellStyle name="Output 2 2 6 2" xfId="1720"/>
    <cellStyle name="Output 2 2 6 2 2" xfId="5562"/>
    <cellStyle name="Output 2 2 6 2 2 2" xfId="13262"/>
    <cellStyle name="Output 2 2 6 2 2 2 2" xfId="34616"/>
    <cellStyle name="Output 2 2 6 2 2 3" xfId="20922"/>
    <cellStyle name="Output 2 2 6 2 2 3 2" xfId="42276"/>
    <cellStyle name="Output 2 2 6 2 2 4" xfId="28404"/>
    <cellStyle name="Output 2 2 6 2 3" xfId="9422"/>
    <cellStyle name="Output 2 2 6 2 3 2" xfId="30776"/>
    <cellStyle name="Output 2 2 6 2 4" xfId="17082"/>
    <cellStyle name="Output 2 2 6 2 4 2" xfId="38436"/>
    <cellStyle name="Output 2 2 6 2 5" xfId="25332"/>
    <cellStyle name="Output 2 2 6 3" xfId="2660"/>
    <cellStyle name="Output 2 2 6 3 2" xfId="6502"/>
    <cellStyle name="Output 2 2 6 3 2 2" xfId="14202"/>
    <cellStyle name="Output 2 2 6 3 2 2 2" xfId="35556"/>
    <cellStyle name="Output 2 2 6 3 2 3" xfId="21862"/>
    <cellStyle name="Output 2 2 6 3 2 3 2" xfId="43216"/>
    <cellStyle name="Output 2 2 6 3 2 4" xfId="28780"/>
    <cellStyle name="Output 2 2 6 3 3" xfId="10362"/>
    <cellStyle name="Output 2 2 6 3 3 2" xfId="31716"/>
    <cellStyle name="Output 2 2 6 3 4" xfId="18022"/>
    <cellStyle name="Output 2 2 6 3 4 2" xfId="39376"/>
    <cellStyle name="Output 2 2 6 3 5" xfId="26272"/>
    <cellStyle name="Output 2 2 6 4" xfId="3600"/>
    <cellStyle name="Output 2 2 6 4 2" xfId="7442"/>
    <cellStyle name="Output 2 2 6 4 2 2" xfId="15142"/>
    <cellStyle name="Output 2 2 6 4 2 2 2" xfId="36496"/>
    <cellStyle name="Output 2 2 6 4 2 3" xfId="22802"/>
    <cellStyle name="Output 2 2 6 4 2 3 2" xfId="44156"/>
    <cellStyle name="Output 2 2 6 4 2 4" xfId="29156"/>
    <cellStyle name="Output 2 2 6 4 3" xfId="11302"/>
    <cellStyle name="Output 2 2 6 4 3 2" xfId="32656"/>
    <cellStyle name="Output 2 2 6 4 4" xfId="18962"/>
    <cellStyle name="Output 2 2 6 4 4 2" xfId="40316"/>
    <cellStyle name="Output 2 2 6 4 5" xfId="27212"/>
    <cellStyle name="Output 2 2 6 5" xfId="4562"/>
    <cellStyle name="Output 2 2 6 5 2" xfId="12262"/>
    <cellStyle name="Output 2 2 6 5 2 2" xfId="33616"/>
    <cellStyle name="Output 2 2 6 5 3" xfId="19922"/>
    <cellStyle name="Output 2 2 6 5 3 2" xfId="41276"/>
    <cellStyle name="Output 2 2 6 5 4" xfId="28004"/>
    <cellStyle name="Output 2 2 6 6" xfId="8422"/>
    <cellStyle name="Output 2 2 6 6 2" xfId="29776"/>
    <cellStyle name="Output 2 2 6 7" xfId="16082"/>
    <cellStyle name="Output 2 2 6 7 2" xfId="37436"/>
    <cellStyle name="Output 2 2 6 8" xfId="24332"/>
    <cellStyle name="Output 2 2 7" xfId="689"/>
    <cellStyle name="Output 2 2 7 2" xfId="1689"/>
    <cellStyle name="Output 2 2 7 2 2" xfId="5531"/>
    <cellStyle name="Output 2 2 7 2 2 2" xfId="13231"/>
    <cellStyle name="Output 2 2 7 2 2 2 2" xfId="34585"/>
    <cellStyle name="Output 2 2 7 2 2 3" xfId="20891"/>
    <cellStyle name="Output 2 2 7 2 2 3 2" xfId="42245"/>
    <cellStyle name="Output 2 2 7 2 2 4" xfId="28397"/>
    <cellStyle name="Output 2 2 7 2 3" xfId="9391"/>
    <cellStyle name="Output 2 2 7 2 3 2" xfId="30745"/>
    <cellStyle name="Output 2 2 7 2 4" xfId="17051"/>
    <cellStyle name="Output 2 2 7 2 4 2" xfId="38405"/>
    <cellStyle name="Output 2 2 7 2 5" xfId="25301"/>
    <cellStyle name="Output 2 2 7 3" xfId="2629"/>
    <cellStyle name="Output 2 2 7 3 2" xfId="6471"/>
    <cellStyle name="Output 2 2 7 3 2 2" xfId="14171"/>
    <cellStyle name="Output 2 2 7 3 2 2 2" xfId="35525"/>
    <cellStyle name="Output 2 2 7 3 2 3" xfId="21831"/>
    <cellStyle name="Output 2 2 7 3 2 3 2" xfId="43185"/>
    <cellStyle name="Output 2 2 7 3 2 4" xfId="28773"/>
    <cellStyle name="Output 2 2 7 3 3" xfId="10331"/>
    <cellStyle name="Output 2 2 7 3 3 2" xfId="31685"/>
    <cellStyle name="Output 2 2 7 3 4" xfId="17991"/>
    <cellStyle name="Output 2 2 7 3 4 2" xfId="39345"/>
    <cellStyle name="Output 2 2 7 3 5" xfId="26241"/>
    <cellStyle name="Output 2 2 7 4" xfId="3569"/>
    <cellStyle name="Output 2 2 7 4 2" xfId="7411"/>
    <cellStyle name="Output 2 2 7 4 2 2" xfId="15111"/>
    <cellStyle name="Output 2 2 7 4 2 2 2" xfId="36465"/>
    <cellStyle name="Output 2 2 7 4 2 3" xfId="22771"/>
    <cellStyle name="Output 2 2 7 4 2 3 2" xfId="44125"/>
    <cellStyle name="Output 2 2 7 4 2 4" xfId="29149"/>
    <cellStyle name="Output 2 2 7 4 3" xfId="11271"/>
    <cellStyle name="Output 2 2 7 4 3 2" xfId="32625"/>
    <cellStyle name="Output 2 2 7 4 4" xfId="18931"/>
    <cellStyle name="Output 2 2 7 4 4 2" xfId="40285"/>
    <cellStyle name="Output 2 2 7 4 5" xfId="27181"/>
    <cellStyle name="Output 2 2 7 5" xfId="4531"/>
    <cellStyle name="Output 2 2 7 5 2" xfId="12231"/>
    <cellStyle name="Output 2 2 7 5 2 2" xfId="33585"/>
    <cellStyle name="Output 2 2 7 5 3" xfId="19891"/>
    <cellStyle name="Output 2 2 7 5 3 2" xfId="41245"/>
    <cellStyle name="Output 2 2 7 5 4" xfId="27997"/>
    <cellStyle name="Output 2 2 7 6" xfId="8391"/>
    <cellStyle name="Output 2 2 7 6 2" xfId="29745"/>
    <cellStyle name="Output 2 2 7 7" xfId="16051"/>
    <cellStyle name="Output 2 2 7 7 2" xfId="37405"/>
    <cellStyle name="Output 2 2 7 8" xfId="24301"/>
    <cellStyle name="Output 2 2 8" xfId="1377"/>
    <cellStyle name="Output 2 2 8 2" xfId="5219"/>
    <cellStyle name="Output 2 2 8 2 2" xfId="12919"/>
    <cellStyle name="Output 2 2 8 2 2 2" xfId="34273"/>
    <cellStyle name="Output 2 2 8 2 3" xfId="20579"/>
    <cellStyle name="Output 2 2 8 2 3 2" xfId="41933"/>
    <cellStyle name="Output 2 2 8 2 4" xfId="28265"/>
    <cellStyle name="Output 2 2 8 3" xfId="9079"/>
    <cellStyle name="Output 2 2 8 3 2" xfId="30433"/>
    <cellStyle name="Output 2 2 8 4" xfId="16739"/>
    <cellStyle name="Output 2 2 8 4 2" xfId="38093"/>
    <cellStyle name="Output 2 2 8 5" xfId="24989"/>
    <cellStyle name="Output 2 2 9" xfId="1329"/>
    <cellStyle name="Output 2 2 9 2" xfId="5171"/>
    <cellStyle name="Output 2 2 9 2 2" xfId="12871"/>
    <cellStyle name="Output 2 2 9 2 2 2" xfId="34225"/>
    <cellStyle name="Output 2 2 9 2 3" xfId="20531"/>
    <cellStyle name="Output 2 2 9 2 3 2" xfId="41885"/>
    <cellStyle name="Output 2 2 9 2 4" xfId="28253"/>
    <cellStyle name="Output 2 2 9 3" xfId="9031"/>
    <cellStyle name="Output 2 2 9 3 2" xfId="30385"/>
    <cellStyle name="Output 2 2 9 4" xfId="16691"/>
    <cellStyle name="Output 2 2 9 4 2" xfId="38045"/>
    <cellStyle name="Output 2 2 9 5" xfId="24941"/>
    <cellStyle name="Output 2 3" xfId="342"/>
    <cellStyle name="Output 2 3 10" xfId="1347"/>
    <cellStyle name="Output 2 3 10 2" xfId="5189"/>
    <cellStyle name="Output 2 3 10 2 2" xfId="12889"/>
    <cellStyle name="Output 2 3 10 2 2 2" xfId="34243"/>
    <cellStyle name="Output 2 3 10 2 3" xfId="20549"/>
    <cellStyle name="Output 2 3 10 2 3 2" xfId="41903"/>
    <cellStyle name="Output 2 3 10 2 4" xfId="28259"/>
    <cellStyle name="Output 2 3 10 3" xfId="9049"/>
    <cellStyle name="Output 2 3 10 3 2" xfId="30403"/>
    <cellStyle name="Output 2 3 10 4" xfId="16709"/>
    <cellStyle name="Output 2 3 10 4 2" xfId="38063"/>
    <cellStyle name="Output 2 3 10 5" xfId="24959"/>
    <cellStyle name="Output 2 3 11" xfId="4209"/>
    <cellStyle name="Output 2 3 11 2" xfId="11909"/>
    <cellStyle name="Output 2 3 11 2 2" xfId="33263"/>
    <cellStyle name="Output 2 3 11 3" xfId="19569"/>
    <cellStyle name="Output 2 3 11 3 2" xfId="40923"/>
    <cellStyle name="Output 2 3 11 4" xfId="27819"/>
    <cellStyle name="Output 2 3 12" xfId="8069"/>
    <cellStyle name="Output 2 3 12 2" xfId="29423"/>
    <cellStyle name="Output 2 3 13" xfId="8064"/>
    <cellStyle name="Output 2 3 13 2" xfId="29418"/>
    <cellStyle name="Output 2 3 14" xfId="23979"/>
    <cellStyle name="Output 2 3 2" xfId="370"/>
    <cellStyle name="Output 2 3 2 10" xfId="4229"/>
    <cellStyle name="Output 2 3 2 10 2" xfId="11929"/>
    <cellStyle name="Output 2 3 2 10 2 2" xfId="33283"/>
    <cellStyle name="Output 2 3 2 10 3" xfId="19589"/>
    <cellStyle name="Output 2 3 2 10 3 2" xfId="40943"/>
    <cellStyle name="Output 2 3 2 10 4" xfId="27839"/>
    <cellStyle name="Output 2 3 2 11" xfId="8089"/>
    <cellStyle name="Output 2 3 2 11 2" xfId="29443"/>
    <cellStyle name="Output 2 3 2 12" xfId="15749"/>
    <cellStyle name="Output 2 3 2 12 2" xfId="37103"/>
    <cellStyle name="Output 2 3 2 13" xfId="23999"/>
    <cellStyle name="Output 2 3 2 2" xfId="415"/>
    <cellStyle name="Output 2 3 2 2 10" xfId="8129"/>
    <cellStyle name="Output 2 3 2 2 10 2" xfId="29483"/>
    <cellStyle name="Output 2 3 2 2 11" xfId="15789"/>
    <cellStyle name="Output 2 3 2 2 11 2" xfId="37143"/>
    <cellStyle name="Output 2 3 2 2 12" xfId="24039"/>
    <cellStyle name="Output 2 3 2 2 2" xfId="499"/>
    <cellStyle name="Output 2 3 2 2 2 10" xfId="15869"/>
    <cellStyle name="Output 2 3 2 2 2 10 2" xfId="37223"/>
    <cellStyle name="Output 2 3 2 2 2 11" xfId="24119"/>
    <cellStyle name="Output 2 3 2 2 2 2" xfId="667"/>
    <cellStyle name="Output 2 3 2 2 2 2 10" xfId="24279"/>
    <cellStyle name="Output 2 3 2 2 2 2 2" xfId="1007"/>
    <cellStyle name="Output 2 3 2 2 2 2 2 2" xfId="2007"/>
    <cellStyle name="Output 2 3 2 2 2 2 2 2 2" xfId="5849"/>
    <cellStyle name="Output 2 3 2 2 2 2 2 2 2 2" xfId="13549"/>
    <cellStyle name="Output 2 3 2 2 2 2 2 2 2 2 2" xfId="34903"/>
    <cellStyle name="Output 2 3 2 2 2 2 2 2 2 3" xfId="21209"/>
    <cellStyle name="Output 2 3 2 2 2 2 2 2 2 3 2" xfId="42563"/>
    <cellStyle name="Output 2 3 2 2 2 2 2 2 2 4" xfId="28523"/>
    <cellStyle name="Output 2 3 2 2 2 2 2 2 3" xfId="9709"/>
    <cellStyle name="Output 2 3 2 2 2 2 2 2 3 2" xfId="31063"/>
    <cellStyle name="Output 2 3 2 2 2 2 2 2 4" xfId="17369"/>
    <cellStyle name="Output 2 3 2 2 2 2 2 2 4 2" xfId="38723"/>
    <cellStyle name="Output 2 3 2 2 2 2 2 2 5" xfId="25619"/>
    <cellStyle name="Output 2 3 2 2 2 2 2 3" xfId="2947"/>
    <cellStyle name="Output 2 3 2 2 2 2 2 3 2" xfId="6789"/>
    <cellStyle name="Output 2 3 2 2 2 2 2 3 2 2" xfId="14489"/>
    <cellStyle name="Output 2 3 2 2 2 2 2 3 2 2 2" xfId="35843"/>
    <cellStyle name="Output 2 3 2 2 2 2 2 3 2 3" xfId="22149"/>
    <cellStyle name="Output 2 3 2 2 2 2 2 3 2 3 2" xfId="43503"/>
    <cellStyle name="Output 2 3 2 2 2 2 2 3 2 4" xfId="28899"/>
    <cellStyle name="Output 2 3 2 2 2 2 2 3 3" xfId="10649"/>
    <cellStyle name="Output 2 3 2 2 2 2 2 3 3 2" xfId="32003"/>
    <cellStyle name="Output 2 3 2 2 2 2 2 3 4" xfId="18309"/>
    <cellStyle name="Output 2 3 2 2 2 2 2 3 4 2" xfId="39663"/>
    <cellStyle name="Output 2 3 2 2 2 2 2 3 5" xfId="26559"/>
    <cellStyle name="Output 2 3 2 2 2 2 2 4" xfId="3887"/>
    <cellStyle name="Output 2 3 2 2 2 2 2 4 2" xfId="7729"/>
    <cellStyle name="Output 2 3 2 2 2 2 2 4 2 2" xfId="15429"/>
    <cellStyle name="Output 2 3 2 2 2 2 2 4 2 2 2" xfId="36783"/>
    <cellStyle name="Output 2 3 2 2 2 2 2 4 2 3" xfId="23089"/>
    <cellStyle name="Output 2 3 2 2 2 2 2 4 2 3 2" xfId="44443"/>
    <cellStyle name="Output 2 3 2 2 2 2 2 4 2 4" xfId="29275"/>
    <cellStyle name="Output 2 3 2 2 2 2 2 4 3" xfId="11589"/>
    <cellStyle name="Output 2 3 2 2 2 2 2 4 3 2" xfId="32943"/>
    <cellStyle name="Output 2 3 2 2 2 2 2 4 4" xfId="19249"/>
    <cellStyle name="Output 2 3 2 2 2 2 2 4 4 2" xfId="40603"/>
    <cellStyle name="Output 2 3 2 2 2 2 2 4 5" xfId="27499"/>
    <cellStyle name="Output 2 3 2 2 2 2 2 5" xfId="4849"/>
    <cellStyle name="Output 2 3 2 2 2 2 2 5 2" xfId="12549"/>
    <cellStyle name="Output 2 3 2 2 2 2 2 5 2 2" xfId="33903"/>
    <cellStyle name="Output 2 3 2 2 2 2 2 5 3" xfId="20209"/>
    <cellStyle name="Output 2 3 2 2 2 2 2 5 3 2" xfId="41563"/>
    <cellStyle name="Output 2 3 2 2 2 2 2 5 4" xfId="28123"/>
    <cellStyle name="Output 2 3 2 2 2 2 2 6" xfId="8709"/>
    <cellStyle name="Output 2 3 2 2 2 2 2 6 2" xfId="30063"/>
    <cellStyle name="Output 2 3 2 2 2 2 2 7" xfId="16369"/>
    <cellStyle name="Output 2 3 2 2 2 2 2 7 2" xfId="37723"/>
    <cellStyle name="Output 2 3 2 2 2 2 2 8" xfId="24619"/>
    <cellStyle name="Output 2 3 2 2 2 2 3" xfId="1307"/>
    <cellStyle name="Output 2 3 2 2 2 2 3 2" xfId="2307"/>
    <cellStyle name="Output 2 3 2 2 2 2 3 2 2" xfId="6149"/>
    <cellStyle name="Output 2 3 2 2 2 2 3 2 2 2" xfId="13849"/>
    <cellStyle name="Output 2 3 2 2 2 2 3 2 2 2 2" xfId="35203"/>
    <cellStyle name="Output 2 3 2 2 2 2 3 2 2 3" xfId="21509"/>
    <cellStyle name="Output 2 3 2 2 2 2 3 2 2 3 2" xfId="42863"/>
    <cellStyle name="Output 2 3 2 2 2 2 3 2 2 4" xfId="28643"/>
    <cellStyle name="Output 2 3 2 2 2 2 3 2 3" xfId="10009"/>
    <cellStyle name="Output 2 3 2 2 2 2 3 2 3 2" xfId="31363"/>
    <cellStyle name="Output 2 3 2 2 2 2 3 2 4" xfId="17669"/>
    <cellStyle name="Output 2 3 2 2 2 2 3 2 4 2" xfId="39023"/>
    <cellStyle name="Output 2 3 2 2 2 2 3 2 5" xfId="25919"/>
    <cellStyle name="Output 2 3 2 2 2 2 3 3" xfId="3247"/>
    <cellStyle name="Output 2 3 2 2 2 2 3 3 2" xfId="7089"/>
    <cellStyle name="Output 2 3 2 2 2 2 3 3 2 2" xfId="14789"/>
    <cellStyle name="Output 2 3 2 2 2 2 3 3 2 2 2" xfId="36143"/>
    <cellStyle name="Output 2 3 2 2 2 2 3 3 2 3" xfId="22449"/>
    <cellStyle name="Output 2 3 2 2 2 2 3 3 2 3 2" xfId="43803"/>
    <cellStyle name="Output 2 3 2 2 2 2 3 3 2 4" xfId="29019"/>
    <cellStyle name="Output 2 3 2 2 2 2 3 3 3" xfId="10949"/>
    <cellStyle name="Output 2 3 2 2 2 2 3 3 3 2" xfId="32303"/>
    <cellStyle name="Output 2 3 2 2 2 2 3 3 4" xfId="18609"/>
    <cellStyle name="Output 2 3 2 2 2 2 3 3 4 2" xfId="39963"/>
    <cellStyle name="Output 2 3 2 2 2 2 3 3 5" xfId="26859"/>
    <cellStyle name="Output 2 3 2 2 2 2 3 4" xfId="4187"/>
    <cellStyle name="Output 2 3 2 2 2 2 3 4 2" xfId="8029"/>
    <cellStyle name="Output 2 3 2 2 2 2 3 4 2 2" xfId="15729"/>
    <cellStyle name="Output 2 3 2 2 2 2 3 4 2 2 2" xfId="37083"/>
    <cellStyle name="Output 2 3 2 2 2 2 3 4 2 3" xfId="23389"/>
    <cellStyle name="Output 2 3 2 2 2 2 3 4 2 3 2" xfId="44743"/>
    <cellStyle name="Output 2 3 2 2 2 2 3 4 2 4" xfId="29395"/>
    <cellStyle name="Output 2 3 2 2 2 2 3 4 3" xfId="11889"/>
    <cellStyle name="Output 2 3 2 2 2 2 3 4 3 2" xfId="33243"/>
    <cellStyle name="Output 2 3 2 2 2 2 3 4 4" xfId="19549"/>
    <cellStyle name="Output 2 3 2 2 2 2 3 4 4 2" xfId="40903"/>
    <cellStyle name="Output 2 3 2 2 2 2 3 4 5" xfId="27799"/>
    <cellStyle name="Output 2 3 2 2 2 2 3 5" xfId="5149"/>
    <cellStyle name="Output 2 3 2 2 2 2 3 5 2" xfId="12849"/>
    <cellStyle name="Output 2 3 2 2 2 2 3 5 2 2" xfId="34203"/>
    <cellStyle name="Output 2 3 2 2 2 2 3 5 3" xfId="20509"/>
    <cellStyle name="Output 2 3 2 2 2 2 3 5 3 2" xfId="41863"/>
    <cellStyle name="Output 2 3 2 2 2 2 3 5 4" xfId="28243"/>
    <cellStyle name="Output 2 3 2 2 2 2 3 6" xfId="9009"/>
    <cellStyle name="Output 2 3 2 2 2 2 3 6 2" xfId="30363"/>
    <cellStyle name="Output 2 3 2 2 2 2 3 7" xfId="16669"/>
    <cellStyle name="Output 2 3 2 2 2 2 3 7 2" xfId="38023"/>
    <cellStyle name="Output 2 3 2 2 2 2 3 8" xfId="24919"/>
    <cellStyle name="Output 2 3 2 2 2 2 4" xfId="1667"/>
    <cellStyle name="Output 2 3 2 2 2 2 4 2" xfId="5509"/>
    <cellStyle name="Output 2 3 2 2 2 2 4 2 2" xfId="13209"/>
    <cellStyle name="Output 2 3 2 2 2 2 4 2 2 2" xfId="34563"/>
    <cellStyle name="Output 2 3 2 2 2 2 4 2 3" xfId="20869"/>
    <cellStyle name="Output 2 3 2 2 2 2 4 2 3 2" xfId="42223"/>
    <cellStyle name="Output 2 3 2 2 2 2 4 2 4" xfId="28387"/>
    <cellStyle name="Output 2 3 2 2 2 2 4 3" xfId="9369"/>
    <cellStyle name="Output 2 3 2 2 2 2 4 3 2" xfId="30723"/>
    <cellStyle name="Output 2 3 2 2 2 2 4 4" xfId="17029"/>
    <cellStyle name="Output 2 3 2 2 2 2 4 4 2" xfId="38383"/>
    <cellStyle name="Output 2 3 2 2 2 2 4 5" xfId="25279"/>
    <cellStyle name="Output 2 3 2 2 2 2 5" xfId="2607"/>
    <cellStyle name="Output 2 3 2 2 2 2 5 2" xfId="6449"/>
    <cellStyle name="Output 2 3 2 2 2 2 5 2 2" xfId="14149"/>
    <cellStyle name="Output 2 3 2 2 2 2 5 2 2 2" xfId="35503"/>
    <cellStyle name="Output 2 3 2 2 2 2 5 2 3" xfId="21809"/>
    <cellStyle name="Output 2 3 2 2 2 2 5 2 3 2" xfId="43163"/>
    <cellStyle name="Output 2 3 2 2 2 2 5 2 4" xfId="28763"/>
    <cellStyle name="Output 2 3 2 2 2 2 5 3" xfId="10309"/>
    <cellStyle name="Output 2 3 2 2 2 2 5 3 2" xfId="31663"/>
    <cellStyle name="Output 2 3 2 2 2 2 5 4" xfId="17969"/>
    <cellStyle name="Output 2 3 2 2 2 2 5 4 2" xfId="39323"/>
    <cellStyle name="Output 2 3 2 2 2 2 5 5" xfId="26219"/>
    <cellStyle name="Output 2 3 2 2 2 2 6" xfId="3547"/>
    <cellStyle name="Output 2 3 2 2 2 2 6 2" xfId="7389"/>
    <cellStyle name="Output 2 3 2 2 2 2 6 2 2" xfId="15089"/>
    <cellStyle name="Output 2 3 2 2 2 2 6 2 2 2" xfId="36443"/>
    <cellStyle name="Output 2 3 2 2 2 2 6 2 3" xfId="22749"/>
    <cellStyle name="Output 2 3 2 2 2 2 6 2 3 2" xfId="44103"/>
    <cellStyle name="Output 2 3 2 2 2 2 6 2 4" xfId="29139"/>
    <cellStyle name="Output 2 3 2 2 2 2 6 3" xfId="11249"/>
    <cellStyle name="Output 2 3 2 2 2 2 6 3 2" xfId="32603"/>
    <cellStyle name="Output 2 3 2 2 2 2 6 4" xfId="18909"/>
    <cellStyle name="Output 2 3 2 2 2 2 6 4 2" xfId="40263"/>
    <cellStyle name="Output 2 3 2 2 2 2 6 5" xfId="27159"/>
    <cellStyle name="Output 2 3 2 2 2 2 7" xfId="4509"/>
    <cellStyle name="Output 2 3 2 2 2 2 7 2" xfId="12209"/>
    <cellStyle name="Output 2 3 2 2 2 2 7 2 2" xfId="33563"/>
    <cellStyle name="Output 2 3 2 2 2 2 7 3" xfId="19869"/>
    <cellStyle name="Output 2 3 2 2 2 2 7 3 2" xfId="41223"/>
    <cellStyle name="Output 2 3 2 2 2 2 7 4" xfId="27987"/>
    <cellStyle name="Output 2 3 2 2 2 2 8" xfId="8369"/>
    <cellStyle name="Output 2 3 2 2 2 2 8 2" xfId="29723"/>
    <cellStyle name="Output 2 3 2 2 2 2 9" xfId="16029"/>
    <cellStyle name="Output 2 3 2 2 2 2 9 2" xfId="37383"/>
    <cellStyle name="Output 2 3 2 2 2 3" xfId="847"/>
    <cellStyle name="Output 2 3 2 2 2 3 2" xfId="1847"/>
    <cellStyle name="Output 2 3 2 2 2 3 2 2" xfId="5689"/>
    <cellStyle name="Output 2 3 2 2 2 3 2 2 2" xfId="13389"/>
    <cellStyle name="Output 2 3 2 2 2 3 2 2 2 2" xfId="34743"/>
    <cellStyle name="Output 2 3 2 2 2 3 2 2 3" xfId="21049"/>
    <cellStyle name="Output 2 3 2 2 2 3 2 2 3 2" xfId="42403"/>
    <cellStyle name="Output 2 3 2 2 2 3 2 2 4" xfId="28459"/>
    <cellStyle name="Output 2 3 2 2 2 3 2 3" xfId="9549"/>
    <cellStyle name="Output 2 3 2 2 2 3 2 3 2" xfId="30903"/>
    <cellStyle name="Output 2 3 2 2 2 3 2 4" xfId="17209"/>
    <cellStyle name="Output 2 3 2 2 2 3 2 4 2" xfId="38563"/>
    <cellStyle name="Output 2 3 2 2 2 3 2 5" xfId="25459"/>
    <cellStyle name="Output 2 3 2 2 2 3 3" xfId="2787"/>
    <cellStyle name="Output 2 3 2 2 2 3 3 2" xfId="6629"/>
    <cellStyle name="Output 2 3 2 2 2 3 3 2 2" xfId="14329"/>
    <cellStyle name="Output 2 3 2 2 2 3 3 2 2 2" xfId="35683"/>
    <cellStyle name="Output 2 3 2 2 2 3 3 2 3" xfId="21989"/>
    <cellStyle name="Output 2 3 2 2 2 3 3 2 3 2" xfId="43343"/>
    <cellStyle name="Output 2 3 2 2 2 3 3 2 4" xfId="28835"/>
    <cellStyle name="Output 2 3 2 2 2 3 3 3" xfId="10489"/>
    <cellStyle name="Output 2 3 2 2 2 3 3 3 2" xfId="31843"/>
    <cellStyle name="Output 2 3 2 2 2 3 3 4" xfId="18149"/>
    <cellStyle name="Output 2 3 2 2 2 3 3 4 2" xfId="39503"/>
    <cellStyle name="Output 2 3 2 2 2 3 3 5" xfId="26399"/>
    <cellStyle name="Output 2 3 2 2 2 3 4" xfId="3727"/>
    <cellStyle name="Output 2 3 2 2 2 3 4 2" xfId="7569"/>
    <cellStyle name="Output 2 3 2 2 2 3 4 2 2" xfId="15269"/>
    <cellStyle name="Output 2 3 2 2 2 3 4 2 2 2" xfId="36623"/>
    <cellStyle name="Output 2 3 2 2 2 3 4 2 3" xfId="22929"/>
    <cellStyle name="Output 2 3 2 2 2 3 4 2 3 2" xfId="44283"/>
    <cellStyle name="Output 2 3 2 2 2 3 4 2 4" xfId="29211"/>
    <cellStyle name="Output 2 3 2 2 2 3 4 3" xfId="11429"/>
    <cellStyle name="Output 2 3 2 2 2 3 4 3 2" xfId="32783"/>
    <cellStyle name="Output 2 3 2 2 2 3 4 4" xfId="19089"/>
    <cellStyle name="Output 2 3 2 2 2 3 4 4 2" xfId="40443"/>
    <cellStyle name="Output 2 3 2 2 2 3 4 5" xfId="27339"/>
    <cellStyle name="Output 2 3 2 2 2 3 5" xfId="4689"/>
    <cellStyle name="Output 2 3 2 2 2 3 5 2" xfId="12389"/>
    <cellStyle name="Output 2 3 2 2 2 3 5 2 2" xfId="33743"/>
    <cellStyle name="Output 2 3 2 2 2 3 5 3" xfId="20049"/>
    <cellStyle name="Output 2 3 2 2 2 3 5 3 2" xfId="41403"/>
    <cellStyle name="Output 2 3 2 2 2 3 5 4" xfId="28059"/>
    <cellStyle name="Output 2 3 2 2 2 3 6" xfId="8549"/>
    <cellStyle name="Output 2 3 2 2 2 3 6 2" xfId="29903"/>
    <cellStyle name="Output 2 3 2 2 2 3 7" xfId="16209"/>
    <cellStyle name="Output 2 3 2 2 2 3 7 2" xfId="37563"/>
    <cellStyle name="Output 2 3 2 2 2 3 8" xfId="24459"/>
    <cellStyle name="Output 2 3 2 2 2 4" xfId="1147"/>
    <cellStyle name="Output 2 3 2 2 2 4 2" xfId="2147"/>
    <cellStyle name="Output 2 3 2 2 2 4 2 2" xfId="5989"/>
    <cellStyle name="Output 2 3 2 2 2 4 2 2 2" xfId="13689"/>
    <cellStyle name="Output 2 3 2 2 2 4 2 2 2 2" xfId="35043"/>
    <cellStyle name="Output 2 3 2 2 2 4 2 2 3" xfId="21349"/>
    <cellStyle name="Output 2 3 2 2 2 4 2 2 3 2" xfId="42703"/>
    <cellStyle name="Output 2 3 2 2 2 4 2 2 4" xfId="28579"/>
    <cellStyle name="Output 2 3 2 2 2 4 2 3" xfId="9849"/>
    <cellStyle name="Output 2 3 2 2 2 4 2 3 2" xfId="31203"/>
    <cellStyle name="Output 2 3 2 2 2 4 2 4" xfId="17509"/>
    <cellStyle name="Output 2 3 2 2 2 4 2 4 2" xfId="38863"/>
    <cellStyle name="Output 2 3 2 2 2 4 2 5" xfId="25759"/>
    <cellStyle name="Output 2 3 2 2 2 4 3" xfId="3087"/>
    <cellStyle name="Output 2 3 2 2 2 4 3 2" xfId="6929"/>
    <cellStyle name="Output 2 3 2 2 2 4 3 2 2" xfId="14629"/>
    <cellStyle name="Output 2 3 2 2 2 4 3 2 2 2" xfId="35983"/>
    <cellStyle name="Output 2 3 2 2 2 4 3 2 3" xfId="22289"/>
    <cellStyle name="Output 2 3 2 2 2 4 3 2 3 2" xfId="43643"/>
    <cellStyle name="Output 2 3 2 2 2 4 3 2 4" xfId="28955"/>
    <cellStyle name="Output 2 3 2 2 2 4 3 3" xfId="10789"/>
    <cellStyle name="Output 2 3 2 2 2 4 3 3 2" xfId="32143"/>
    <cellStyle name="Output 2 3 2 2 2 4 3 4" xfId="18449"/>
    <cellStyle name="Output 2 3 2 2 2 4 3 4 2" xfId="39803"/>
    <cellStyle name="Output 2 3 2 2 2 4 3 5" xfId="26699"/>
    <cellStyle name="Output 2 3 2 2 2 4 4" xfId="4027"/>
    <cellStyle name="Output 2 3 2 2 2 4 4 2" xfId="7869"/>
    <cellStyle name="Output 2 3 2 2 2 4 4 2 2" xfId="15569"/>
    <cellStyle name="Output 2 3 2 2 2 4 4 2 2 2" xfId="36923"/>
    <cellStyle name="Output 2 3 2 2 2 4 4 2 3" xfId="23229"/>
    <cellStyle name="Output 2 3 2 2 2 4 4 2 3 2" xfId="44583"/>
    <cellStyle name="Output 2 3 2 2 2 4 4 2 4" xfId="29331"/>
    <cellStyle name="Output 2 3 2 2 2 4 4 3" xfId="11729"/>
    <cellStyle name="Output 2 3 2 2 2 4 4 3 2" xfId="33083"/>
    <cellStyle name="Output 2 3 2 2 2 4 4 4" xfId="19389"/>
    <cellStyle name="Output 2 3 2 2 2 4 4 4 2" xfId="40743"/>
    <cellStyle name="Output 2 3 2 2 2 4 4 5" xfId="27639"/>
    <cellStyle name="Output 2 3 2 2 2 4 5" xfId="4989"/>
    <cellStyle name="Output 2 3 2 2 2 4 5 2" xfId="12689"/>
    <cellStyle name="Output 2 3 2 2 2 4 5 2 2" xfId="34043"/>
    <cellStyle name="Output 2 3 2 2 2 4 5 3" xfId="20349"/>
    <cellStyle name="Output 2 3 2 2 2 4 5 3 2" xfId="41703"/>
    <cellStyle name="Output 2 3 2 2 2 4 5 4" xfId="28179"/>
    <cellStyle name="Output 2 3 2 2 2 4 6" xfId="8849"/>
    <cellStyle name="Output 2 3 2 2 2 4 6 2" xfId="30203"/>
    <cellStyle name="Output 2 3 2 2 2 4 7" xfId="16509"/>
    <cellStyle name="Output 2 3 2 2 2 4 7 2" xfId="37863"/>
    <cellStyle name="Output 2 3 2 2 2 4 8" xfId="24759"/>
    <cellStyle name="Output 2 3 2 2 2 5" xfId="1507"/>
    <cellStyle name="Output 2 3 2 2 2 5 2" xfId="5349"/>
    <cellStyle name="Output 2 3 2 2 2 5 2 2" xfId="13049"/>
    <cellStyle name="Output 2 3 2 2 2 5 2 2 2" xfId="34403"/>
    <cellStyle name="Output 2 3 2 2 2 5 2 3" xfId="20709"/>
    <cellStyle name="Output 2 3 2 2 2 5 2 3 2" xfId="42063"/>
    <cellStyle name="Output 2 3 2 2 2 5 2 4" xfId="28323"/>
    <cellStyle name="Output 2 3 2 2 2 5 3" xfId="9209"/>
    <cellStyle name="Output 2 3 2 2 2 5 3 2" xfId="30563"/>
    <cellStyle name="Output 2 3 2 2 2 5 4" xfId="16869"/>
    <cellStyle name="Output 2 3 2 2 2 5 4 2" xfId="38223"/>
    <cellStyle name="Output 2 3 2 2 2 5 5" xfId="25119"/>
    <cellStyle name="Output 2 3 2 2 2 6" xfId="2447"/>
    <cellStyle name="Output 2 3 2 2 2 6 2" xfId="6289"/>
    <cellStyle name="Output 2 3 2 2 2 6 2 2" xfId="13989"/>
    <cellStyle name="Output 2 3 2 2 2 6 2 2 2" xfId="35343"/>
    <cellStyle name="Output 2 3 2 2 2 6 2 3" xfId="21649"/>
    <cellStyle name="Output 2 3 2 2 2 6 2 3 2" xfId="43003"/>
    <cellStyle name="Output 2 3 2 2 2 6 2 4" xfId="28699"/>
    <cellStyle name="Output 2 3 2 2 2 6 3" xfId="10149"/>
    <cellStyle name="Output 2 3 2 2 2 6 3 2" xfId="31503"/>
    <cellStyle name="Output 2 3 2 2 2 6 4" xfId="17809"/>
    <cellStyle name="Output 2 3 2 2 2 6 4 2" xfId="39163"/>
    <cellStyle name="Output 2 3 2 2 2 6 5" xfId="26059"/>
    <cellStyle name="Output 2 3 2 2 2 7" xfId="3387"/>
    <cellStyle name="Output 2 3 2 2 2 7 2" xfId="7229"/>
    <cellStyle name="Output 2 3 2 2 2 7 2 2" xfId="14929"/>
    <cellStyle name="Output 2 3 2 2 2 7 2 2 2" xfId="36283"/>
    <cellStyle name="Output 2 3 2 2 2 7 2 3" xfId="22589"/>
    <cellStyle name="Output 2 3 2 2 2 7 2 3 2" xfId="43943"/>
    <cellStyle name="Output 2 3 2 2 2 7 2 4" xfId="29075"/>
    <cellStyle name="Output 2 3 2 2 2 7 3" xfId="11089"/>
    <cellStyle name="Output 2 3 2 2 2 7 3 2" xfId="32443"/>
    <cellStyle name="Output 2 3 2 2 2 7 4" xfId="18749"/>
    <cellStyle name="Output 2 3 2 2 2 7 4 2" xfId="40103"/>
    <cellStyle name="Output 2 3 2 2 2 7 5" xfId="26999"/>
    <cellStyle name="Output 2 3 2 2 2 8" xfId="4349"/>
    <cellStyle name="Output 2 3 2 2 2 8 2" xfId="12049"/>
    <cellStyle name="Output 2 3 2 2 2 8 2 2" xfId="33403"/>
    <cellStyle name="Output 2 3 2 2 2 8 3" xfId="19709"/>
    <cellStyle name="Output 2 3 2 2 2 8 3 2" xfId="41063"/>
    <cellStyle name="Output 2 3 2 2 2 8 4" xfId="27923"/>
    <cellStyle name="Output 2 3 2 2 2 9" xfId="8209"/>
    <cellStyle name="Output 2 3 2 2 2 9 2" xfId="29563"/>
    <cellStyle name="Output 2 3 2 2 3" xfId="583"/>
    <cellStyle name="Output 2 3 2 2 3 10" xfId="24199"/>
    <cellStyle name="Output 2 3 2 2 3 2" xfId="927"/>
    <cellStyle name="Output 2 3 2 2 3 2 2" xfId="1927"/>
    <cellStyle name="Output 2 3 2 2 3 2 2 2" xfId="5769"/>
    <cellStyle name="Output 2 3 2 2 3 2 2 2 2" xfId="13469"/>
    <cellStyle name="Output 2 3 2 2 3 2 2 2 2 2" xfId="34823"/>
    <cellStyle name="Output 2 3 2 2 3 2 2 2 3" xfId="21129"/>
    <cellStyle name="Output 2 3 2 2 3 2 2 2 3 2" xfId="42483"/>
    <cellStyle name="Output 2 3 2 2 3 2 2 2 4" xfId="28491"/>
    <cellStyle name="Output 2 3 2 2 3 2 2 3" xfId="9629"/>
    <cellStyle name="Output 2 3 2 2 3 2 2 3 2" xfId="30983"/>
    <cellStyle name="Output 2 3 2 2 3 2 2 4" xfId="17289"/>
    <cellStyle name="Output 2 3 2 2 3 2 2 4 2" xfId="38643"/>
    <cellStyle name="Output 2 3 2 2 3 2 2 5" xfId="25539"/>
    <cellStyle name="Output 2 3 2 2 3 2 3" xfId="2867"/>
    <cellStyle name="Output 2 3 2 2 3 2 3 2" xfId="6709"/>
    <cellStyle name="Output 2 3 2 2 3 2 3 2 2" xfId="14409"/>
    <cellStyle name="Output 2 3 2 2 3 2 3 2 2 2" xfId="35763"/>
    <cellStyle name="Output 2 3 2 2 3 2 3 2 3" xfId="22069"/>
    <cellStyle name="Output 2 3 2 2 3 2 3 2 3 2" xfId="43423"/>
    <cellStyle name="Output 2 3 2 2 3 2 3 2 4" xfId="28867"/>
    <cellStyle name="Output 2 3 2 2 3 2 3 3" xfId="10569"/>
    <cellStyle name="Output 2 3 2 2 3 2 3 3 2" xfId="31923"/>
    <cellStyle name="Output 2 3 2 2 3 2 3 4" xfId="18229"/>
    <cellStyle name="Output 2 3 2 2 3 2 3 4 2" xfId="39583"/>
    <cellStyle name="Output 2 3 2 2 3 2 3 5" xfId="26479"/>
    <cellStyle name="Output 2 3 2 2 3 2 4" xfId="3807"/>
    <cellStyle name="Output 2 3 2 2 3 2 4 2" xfId="7649"/>
    <cellStyle name="Output 2 3 2 2 3 2 4 2 2" xfId="15349"/>
    <cellStyle name="Output 2 3 2 2 3 2 4 2 2 2" xfId="36703"/>
    <cellStyle name="Output 2 3 2 2 3 2 4 2 3" xfId="23009"/>
    <cellStyle name="Output 2 3 2 2 3 2 4 2 3 2" xfId="44363"/>
    <cellStyle name="Output 2 3 2 2 3 2 4 2 4" xfId="29243"/>
    <cellStyle name="Output 2 3 2 2 3 2 4 3" xfId="11509"/>
    <cellStyle name="Output 2 3 2 2 3 2 4 3 2" xfId="32863"/>
    <cellStyle name="Output 2 3 2 2 3 2 4 4" xfId="19169"/>
    <cellStyle name="Output 2 3 2 2 3 2 4 4 2" xfId="40523"/>
    <cellStyle name="Output 2 3 2 2 3 2 4 5" xfId="27419"/>
    <cellStyle name="Output 2 3 2 2 3 2 5" xfId="4769"/>
    <cellStyle name="Output 2 3 2 2 3 2 5 2" xfId="12469"/>
    <cellStyle name="Output 2 3 2 2 3 2 5 2 2" xfId="33823"/>
    <cellStyle name="Output 2 3 2 2 3 2 5 3" xfId="20129"/>
    <cellStyle name="Output 2 3 2 2 3 2 5 3 2" xfId="41483"/>
    <cellStyle name="Output 2 3 2 2 3 2 5 4" xfId="28091"/>
    <cellStyle name="Output 2 3 2 2 3 2 6" xfId="8629"/>
    <cellStyle name="Output 2 3 2 2 3 2 6 2" xfId="29983"/>
    <cellStyle name="Output 2 3 2 2 3 2 7" xfId="16289"/>
    <cellStyle name="Output 2 3 2 2 3 2 7 2" xfId="37643"/>
    <cellStyle name="Output 2 3 2 2 3 2 8" xfId="24539"/>
    <cellStyle name="Output 2 3 2 2 3 3" xfId="1227"/>
    <cellStyle name="Output 2 3 2 2 3 3 2" xfId="2227"/>
    <cellStyle name="Output 2 3 2 2 3 3 2 2" xfId="6069"/>
    <cellStyle name="Output 2 3 2 2 3 3 2 2 2" xfId="13769"/>
    <cellStyle name="Output 2 3 2 2 3 3 2 2 2 2" xfId="35123"/>
    <cellStyle name="Output 2 3 2 2 3 3 2 2 3" xfId="21429"/>
    <cellStyle name="Output 2 3 2 2 3 3 2 2 3 2" xfId="42783"/>
    <cellStyle name="Output 2 3 2 2 3 3 2 2 4" xfId="28611"/>
    <cellStyle name="Output 2 3 2 2 3 3 2 3" xfId="9929"/>
    <cellStyle name="Output 2 3 2 2 3 3 2 3 2" xfId="31283"/>
    <cellStyle name="Output 2 3 2 2 3 3 2 4" xfId="17589"/>
    <cellStyle name="Output 2 3 2 2 3 3 2 4 2" xfId="38943"/>
    <cellStyle name="Output 2 3 2 2 3 3 2 5" xfId="25839"/>
    <cellStyle name="Output 2 3 2 2 3 3 3" xfId="3167"/>
    <cellStyle name="Output 2 3 2 2 3 3 3 2" xfId="7009"/>
    <cellStyle name="Output 2 3 2 2 3 3 3 2 2" xfId="14709"/>
    <cellStyle name="Output 2 3 2 2 3 3 3 2 2 2" xfId="36063"/>
    <cellStyle name="Output 2 3 2 2 3 3 3 2 3" xfId="22369"/>
    <cellStyle name="Output 2 3 2 2 3 3 3 2 3 2" xfId="43723"/>
    <cellStyle name="Output 2 3 2 2 3 3 3 2 4" xfId="28987"/>
    <cellStyle name="Output 2 3 2 2 3 3 3 3" xfId="10869"/>
    <cellStyle name="Output 2 3 2 2 3 3 3 3 2" xfId="32223"/>
    <cellStyle name="Output 2 3 2 2 3 3 3 4" xfId="18529"/>
    <cellStyle name="Output 2 3 2 2 3 3 3 4 2" xfId="39883"/>
    <cellStyle name="Output 2 3 2 2 3 3 3 5" xfId="26779"/>
    <cellStyle name="Output 2 3 2 2 3 3 4" xfId="4107"/>
    <cellStyle name="Output 2 3 2 2 3 3 4 2" xfId="7949"/>
    <cellStyle name="Output 2 3 2 2 3 3 4 2 2" xfId="15649"/>
    <cellStyle name="Output 2 3 2 2 3 3 4 2 2 2" xfId="37003"/>
    <cellStyle name="Output 2 3 2 2 3 3 4 2 3" xfId="23309"/>
    <cellStyle name="Output 2 3 2 2 3 3 4 2 3 2" xfId="44663"/>
    <cellStyle name="Output 2 3 2 2 3 3 4 2 4" xfId="29363"/>
    <cellStyle name="Output 2 3 2 2 3 3 4 3" xfId="11809"/>
    <cellStyle name="Output 2 3 2 2 3 3 4 3 2" xfId="33163"/>
    <cellStyle name="Output 2 3 2 2 3 3 4 4" xfId="19469"/>
    <cellStyle name="Output 2 3 2 2 3 3 4 4 2" xfId="40823"/>
    <cellStyle name="Output 2 3 2 2 3 3 4 5" xfId="27719"/>
    <cellStyle name="Output 2 3 2 2 3 3 5" xfId="5069"/>
    <cellStyle name="Output 2 3 2 2 3 3 5 2" xfId="12769"/>
    <cellStyle name="Output 2 3 2 2 3 3 5 2 2" xfId="34123"/>
    <cellStyle name="Output 2 3 2 2 3 3 5 3" xfId="20429"/>
    <cellStyle name="Output 2 3 2 2 3 3 5 3 2" xfId="41783"/>
    <cellStyle name="Output 2 3 2 2 3 3 5 4" xfId="28211"/>
    <cellStyle name="Output 2 3 2 2 3 3 6" xfId="8929"/>
    <cellStyle name="Output 2 3 2 2 3 3 6 2" xfId="30283"/>
    <cellStyle name="Output 2 3 2 2 3 3 7" xfId="16589"/>
    <cellStyle name="Output 2 3 2 2 3 3 7 2" xfId="37943"/>
    <cellStyle name="Output 2 3 2 2 3 3 8" xfId="24839"/>
    <cellStyle name="Output 2 3 2 2 3 4" xfId="1587"/>
    <cellStyle name="Output 2 3 2 2 3 4 2" xfId="5429"/>
    <cellStyle name="Output 2 3 2 2 3 4 2 2" xfId="13129"/>
    <cellStyle name="Output 2 3 2 2 3 4 2 2 2" xfId="34483"/>
    <cellStyle name="Output 2 3 2 2 3 4 2 3" xfId="20789"/>
    <cellStyle name="Output 2 3 2 2 3 4 2 3 2" xfId="42143"/>
    <cellStyle name="Output 2 3 2 2 3 4 2 4" xfId="28355"/>
    <cellStyle name="Output 2 3 2 2 3 4 3" xfId="9289"/>
    <cellStyle name="Output 2 3 2 2 3 4 3 2" xfId="30643"/>
    <cellStyle name="Output 2 3 2 2 3 4 4" xfId="16949"/>
    <cellStyle name="Output 2 3 2 2 3 4 4 2" xfId="38303"/>
    <cellStyle name="Output 2 3 2 2 3 4 5" xfId="25199"/>
    <cellStyle name="Output 2 3 2 2 3 5" xfId="2527"/>
    <cellStyle name="Output 2 3 2 2 3 5 2" xfId="6369"/>
    <cellStyle name="Output 2 3 2 2 3 5 2 2" xfId="14069"/>
    <cellStyle name="Output 2 3 2 2 3 5 2 2 2" xfId="35423"/>
    <cellStyle name="Output 2 3 2 2 3 5 2 3" xfId="21729"/>
    <cellStyle name="Output 2 3 2 2 3 5 2 3 2" xfId="43083"/>
    <cellStyle name="Output 2 3 2 2 3 5 2 4" xfId="28731"/>
    <cellStyle name="Output 2 3 2 2 3 5 3" xfId="10229"/>
    <cellStyle name="Output 2 3 2 2 3 5 3 2" xfId="31583"/>
    <cellStyle name="Output 2 3 2 2 3 5 4" xfId="17889"/>
    <cellStyle name="Output 2 3 2 2 3 5 4 2" xfId="39243"/>
    <cellStyle name="Output 2 3 2 2 3 5 5" xfId="26139"/>
    <cellStyle name="Output 2 3 2 2 3 6" xfId="3467"/>
    <cellStyle name="Output 2 3 2 2 3 6 2" xfId="7309"/>
    <cellStyle name="Output 2 3 2 2 3 6 2 2" xfId="15009"/>
    <cellStyle name="Output 2 3 2 2 3 6 2 2 2" xfId="36363"/>
    <cellStyle name="Output 2 3 2 2 3 6 2 3" xfId="22669"/>
    <cellStyle name="Output 2 3 2 2 3 6 2 3 2" xfId="44023"/>
    <cellStyle name="Output 2 3 2 2 3 6 2 4" xfId="29107"/>
    <cellStyle name="Output 2 3 2 2 3 6 3" xfId="11169"/>
    <cellStyle name="Output 2 3 2 2 3 6 3 2" xfId="32523"/>
    <cellStyle name="Output 2 3 2 2 3 6 4" xfId="18829"/>
    <cellStyle name="Output 2 3 2 2 3 6 4 2" xfId="40183"/>
    <cellStyle name="Output 2 3 2 2 3 6 5" xfId="27079"/>
    <cellStyle name="Output 2 3 2 2 3 7" xfId="4429"/>
    <cellStyle name="Output 2 3 2 2 3 7 2" xfId="12129"/>
    <cellStyle name="Output 2 3 2 2 3 7 2 2" xfId="33483"/>
    <cellStyle name="Output 2 3 2 2 3 7 3" xfId="19789"/>
    <cellStyle name="Output 2 3 2 2 3 7 3 2" xfId="41143"/>
    <cellStyle name="Output 2 3 2 2 3 7 4" xfId="27955"/>
    <cellStyle name="Output 2 3 2 2 3 8" xfId="8289"/>
    <cellStyle name="Output 2 3 2 2 3 8 2" xfId="29643"/>
    <cellStyle name="Output 2 3 2 2 3 9" xfId="15949"/>
    <cellStyle name="Output 2 3 2 2 3 9 2" xfId="37303"/>
    <cellStyle name="Output 2 3 2 2 4" xfId="767"/>
    <cellStyle name="Output 2 3 2 2 4 2" xfId="1767"/>
    <cellStyle name="Output 2 3 2 2 4 2 2" xfId="5609"/>
    <cellStyle name="Output 2 3 2 2 4 2 2 2" xfId="13309"/>
    <cellStyle name="Output 2 3 2 2 4 2 2 2 2" xfId="34663"/>
    <cellStyle name="Output 2 3 2 2 4 2 2 3" xfId="20969"/>
    <cellStyle name="Output 2 3 2 2 4 2 2 3 2" xfId="42323"/>
    <cellStyle name="Output 2 3 2 2 4 2 2 4" xfId="28427"/>
    <cellStyle name="Output 2 3 2 2 4 2 3" xfId="9469"/>
    <cellStyle name="Output 2 3 2 2 4 2 3 2" xfId="30823"/>
    <cellStyle name="Output 2 3 2 2 4 2 4" xfId="17129"/>
    <cellStyle name="Output 2 3 2 2 4 2 4 2" xfId="38483"/>
    <cellStyle name="Output 2 3 2 2 4 2 5" xfId="25379"/>
    <cellStyle name="Output 2 3 2 2 4 3" xfId="2707"/>
    <cellStyle name="Output 2 3 2 2 4 3 2" xfId="6549"/>
    <cellStyle name="Output 2 3 2 2 4 3 2 2" xfId="14249"/>
    <cellStyle name="Output 2 3 2 2 4 3 2 2 2" xfId="35603"/>
    <cellStyle name="Output 2 3 2 2 4 3 2 3" xfId="21909"/>
    <cellStyle name="Output 2 3 2 2 4 3 2 3 2" xfId="43263"/>
    <cellStyle name="Output 2 3 2 2 4 3 2 4" xfId="28803"/>
    <cellStyle name="Output 2 3 2 2 4 3 3" xfId="10409"/>
    <cellStyle name="Output 2 3 2 2 4 3 3 2" xfId="31763"/>
    <cellStyle name="Output 2 3 2 2 4 3 4" xfId="18069"/>
    <cellStyle name="Output 2 3 2 2 4 3 4 2" xfId="39423"/>
    <cellStyle name="Output 2 3 2 2 4 3 5" xfId="26319"/>
    <cellStyle name="Output 2 3 2 2 4 4" xfId="3647"/>
    <cellStyle name="Output 2 3 2 2 4 4 2" xfId="7489"/>
    <cellStyle name="Output 2 3 2 2 4 4 2 2" xfId="15189"/>
    <cellStyle name="Output 2 3 2 2 4 4 2 2 2" xfId="36543"/>
    <cellStyle name="Output 2 3 2 2 4 4 2 3" xfId="22849"/>
    <cellStyle name="Output 2 3 2 2 4 4 2 3 2" xfId="44203"/>
    <cellStyle name="Output 2 3 2 2 4 4 2 4" xfId="29179"/>
    <cellStyle name="Output 2 3 2 2 4 4 3" xfId="11349"/>
    <cellStyle name="Output 2 3 2 2 4 4 3 2" xfId="32703"/>
    <cellStyle name="Output 2 3 2 2 4 4 4" xfId="19009"/>
    <cellStyle name="Output 2 3 2 2 4 4 4 2" xfId="40363"/>
    <cellStyle name="Output 2 3 2 2 4 4 5" xfId="27259"/>
    <cellStyle name="Output 2 3 2 2 4 5" xfId="4609"/>
    <cellStyle name="Output 2 3 2 2 4 5 2" xfId="12309"/>
    <cellStyle name="Output 2 3 2 2 4 5 2 2" xfId="33663"/>
    <cellStyle name="Output 2 3 2 2 4 5 3" xfId="19969"/>
    <cellStyle name="Output 2 3 2 2 4 5 3 2" xfId="41323"/>
    <cellStyle name="Output 2 3 2 2 4 5 4" xfId="28027"/>
    <cellStyle name="Output 2 3 2 2 4 6" xfId="8469"/>
    <cellStyle name="Output 2 3 2 2 4 6 2" xfId="29823"/>
    <cellStyle name="Output 2 3 2 2 4 7" xfId="16129"/>
    <cellStyle name="Output 2 3 2 2 4 7 2" xfId="37483"/>
    <cellStyle name="Output 2 3 2 2 4 8" xfId="24379"/>
    <cellStyle name="Output 2 3 2 2 5" xfId="1067"/>
    <cellStyle name="Output 2 3 2 2 5 2" xfId="2067"/>
    <cellStyle name="Output 2 3 2 2 5 2 2" xfId="5909"/>
    <cellStyle name="Output 2 3 2 2 5 2 2 2" xfId="13609"/>
    <cellStyle name="Output 2 3 2 2 5 2 2 2 2" xfId="34963"/>
    <cellStyle name="Output 2 3 2 2 5 2 2 3" xfId="21269"/>
    <cellStyle name="Output 2 3 2 2 5 2 2 3 2" xfId="42623"/>
    <cellStyle name="Output 2 3 2 2 5 2 2 4" xfId="28547"/>
    <cellStyle name="Output 2 3 2 2 5 2 3" xfId="9769"/>
    <cellStyle name="Output 2 3 2 2 5 2 3 2" xfId="31123"/>
    <cellStyle name="Output 2 3 2 2 5 2 4" xfId="17429"/>
    <cellStyle name="Output 2 3 2 2 5 2 4 2" xfId="38783"/>
    <cellStyle name="Output 2 3 2 2 5 2 5" xfId="25679"/>
    <cellStyle name="Output 2 3 2 2 5 3" xfId="3007"/>
    <cellStyle name="Output 2 3 2 2 5 3 2" xfId="6849"/>
    <cellStyle name="Output 2 3 2 2 5 3 2 2" xfId="14549"/>
    <cellStyle name="Output 2 3 2 2 5 3 2 2 2" xfId="35903"/>
    <cellStyle name="Output 2 3 2 2 5 3 2 3" xfId="22209"/>
    <cellStyle name="Output 2 3 2 2 5 3 2 3 2" xfId="43563"/>
    <cellStyle name="Output 2 3 2 2 5 3 2 4" xfId="28923"/>
    <cellStyle name="Output 2 3 2 2 5 3 3" xfId="10709"/>
    <cellStyle name="Output 2 3 2 2 5 3 3 2" xfId="32063"/>
    <cellStyle name="Output 2 3 2 2 5 3 4" xfId="18369"/>
    <cellStyle name="Output 2 3 2 2 5 3 4 2" xfId="39723"/>
    <cellStyle name="Output 2 3 2 2 5 3 5" xfId="26619"/>
    <cellStyle name="Output 2 3 2 2 5 4" xfId="3947"/>
    <cellStyle name="Output 2 3 2 2 5 4 2" xfId="7789"/>
    <cellStyle name="Output 2 3 2 2 5 4 2 2" xfId="15489"/>
    <cellStyle name="Output 2 3 2 2 5 4 2 2 2" xfId="36843"/>
    <cellStyle name="Output 2 3 2 2 5 4 2 3" xfId="23149"/>
    <cellStyle name="Output 2 3 2 2 5 4 2 3 2" xfId="44503"/>
    <cellStyle name="Output 2 3 2 2 5 4 2 4" xfId="29299"/>
    <cellStyle name="Output 2 3 2 2 5 4 3" xfId="11649"/>
    <cellStyle name="Output 2 3 2 2 5 4 3 2" xfId="33003"/>
    <cellStyle name="Output 2 3 2 2 5 4 4" xfId="19309"/>
    <cellStyle name="Output 2 3 2 2 5 4 4 2" xfId="40663"/>
    <cellStyle name="Output 2 3 2 2 5 4 5" xfId="27559"/>
    <cellStyle name="Output 2 3 2 2 5 5" xfId="4909"/>
    <cellStyle name="Output 2 3 2 2 5 5 2" xfId="12609"/>
    <cellStyle name="Output 2 3 2 2 5 5 2 2" xfId="33963"/>
    <cellStyle name="Output 2 3 2 2 5 5 3" xfId="20269"/>
    <cellStyle name="Output 2 3 2 2 5 5 3 2" xfId="41623"/>
    <cellStyle name="Output 2 3 2 2 5 5 4" xfId="28147"/>
    <cellStyle name="Output 2 3 2 2 5 6" xfId="8769"/>
    <cellStyle name="Output 2 3 2 2 5 6 2" xfId="30123"/>
    <cellStyle name="Output 2 3 2 2 5 7" xfId="16429"/>
    <cellStyle name="Output 2 3 2 2 5 7 2" xfId="37783"/>
    <cellStyle name="Output 2 3 2 2 5 8" xfId="24679"/>
    <cellStyle name="Output 2 3 2 2 6" xfId="1427"/>
    <cellStyle name="Output 2 3 2 2 6 2" xfId="5269"/>
    <cellStyle name="Output 2 3 2 2 6 2 2" xfId="12969"/>
    <cellStyle name="Output 2 3 2 2 6 2 2 2" xfId="34323"/>
    <cellStyle name="Output 2 3 2 2 6 2 3" xfId="20629"/>
    <cellStyle name="Output 2 3 2 2 6 2 3 2" xfId="41983"/>
    <cellStyle name="Output 2 3 2 2 6 2 4" xfId="28291"/>
    <cellStyle name="Output 2 3 2 2 6 3" xfId="9129"/>
    <cellStyle name="Output 2 3 2 2 6 3 2" xfId="30483"/>
    <cellStyle name="Output 2 3 2 2 6 4" xfId="16789"/>
    <cellStyle name="Output 2 3 2 2 6 4 2" xfId="38143"/>
    <cellStyle name="Output 2 3 2 2 6 5" xfId="25039"/>
    <cellStyle name="Output 2 3 2 2 7" xfId="2367"/>
    <cellStyle name="Output 2 3 2 2 7 2" xfId="6209"/>
    <cellStyle name="Output 2 3 2 2 7 2 2" xfId="13909"/>
    <cellStyle name="Output 2 3 2 2 7 2 2 2" xfId="35263"/>
    <cellStyle name="Output 2 3 2 2 7 2 3" xfId="21569"/>
    <cellStyle name="Output 2 3 2 2 7 2 3 2" xfId="42923"/>
    <cellStyle name="Output 2 3 2 2 7 2 4" xfId="28667"/>
    <cellStyle name="Output 2 3 2 2 7 3" xfId="10069"/>
    <cellStyle name="Output 2 3 2 2 7 3 2" xfId="31423"/>
    <cellStyle name="Output 2 3 2 2 7 4" xfId="17729"/>
    <cellStyle name="Output 2 3 2 2 7 4 2" xfId="39083"/>
    <cellStyle name="Output 2 3 2 2 7 5" xfId="25979"/>
    <cellStyle name="Output 2 3 2 2 8" xfId="3307"/>
    <cellStyle name="Output 2 3 2 2 8 2" xfId="7149"/>
    <cellStyle name="Output 2 3 2 2 8 2 2" xfId="14849"/>
    <cellStyle name="Output 2 3 2 2 8 2 2 2" xfId="36203"/>
    <cellStyle name="Output 2 3 2 2 8 2 3" xfId="22509"/>
    <cellStyle name="Output 2 3 2 2 8 2 3 2" xfId="43863"/>
    <cellStyle name="Output 2 3 2 2 8 2 4" xfId="29043"/>
    <cellStyle name="Output 2 3 2 2 8 3" xfId="11009"/>
    <cellStyle name="Output 2 3 2 2 8 3 2" xfId="32363"/>
    <cellStyle name="Output 2 3 2 2 8 4" xfId="18669"/>
    <cellStyle name="Output 2 3 2 2 8 4 2" xfId="40023"/>
    <cellStyle name="Output 2 3 2 2 8 5" xfId="26919"/>
    <cellStyle name="Output 2 3 2 2 9" xfId="4269"/>
    <cellStyle name="Output 2 3 2 2 9 2" xfId="11969"/>
    <cellStyle name="Output 2 3 2 2 9 2 2" xfId="33323"/>
    <cellStyle name="Output 2 3 2 2 9 3" xfId="19629"/>
    <cellStyle name="Output 2 3 2 2 9 3 2" xfId="40983"/>
    <cellStyle name="Output 2 3 2 2 9 4" xfId="27879"/>
    <cellStyle name="Output 2 3 2 3" xfId="457"/>
    <cellStyle name="Output 2 3 2 3 10" xfId="15829"/>
    <cellStyle name="Output 2 3 2 3 10 2" xfId="37183"/>
    <cellStyle name="Output 2 3 2 3 11" xfId="24079"/>
    <cellStyle name="Output 2 3 2 3 2" xfId="625"/>
    <cellStyle name="Output 2 3 2 3 2 10" xfId="24239"/>
    <cellStyle name="Output 2 3 2 3 2 2" xfId="967"/>
    <cellStyle name="Output 2 3 2 3 2 2 2" xfId="1967"/>
    <cellStyle name="Output 2 3 2 3 2 2 2 2" xfId="5809"/>
    <cellStyle name="Output 2 3 2 3 2 2 2 2 2" xfId="13509"/>
    <cellStyle name="Output 2 3 2 3 2 2 2 2 2 2" xfId="34863"/>
    <cellStyle name="Output 2 3 2 3 2 2 2 2 3" xfId="21169"/>
    <cellStyle name="Output 2 3 2 3 2 2 2 2 3 2" xfId="42523"/>
    <cellStyle name="Output 2 3 2 3 2 2 2 2 4" xfId="28507"/>
    <cellStyle name="Output 2 3 2 3 2 2 2 3" xfId="9669"/>
    <cellStyle name="Output 2 3 2 3 2 2 2 3 2" xfId="31023"/>
    <cellStyle name="Output 2 3 2 3 2 2 2 4" xfId="17329"/>
    <cellStyle name="Output 2 3 2 3 2 2 2 4 2" xfId="38683"/>
    <cellStyle name="Output 2 3 2 3 2 2 2 5" xfId="25579"/>
    <cellStyle name="Output 2 3 2 3 2 2 3" xfId="2907"/>
    <cellStyle name="Output 2 3 2 3 2 2 3 2" xfId="6749"/>
    <cellStyle name="Output 2 3 2 3 2 2 3 2 2" xfId="14449"/>
    <cellStyle name="Output 2 3 2 3 2 2 3 2 2 2" xfId="35803"/>
    <cellStyle name="Output 2 3 2 3 2 2 3 2 3" xfId="22109"/>
    <cellStyle name="Output 2 3 2 3 2 2 3 2 3 2" xfId="43463"/>
    <cellStyle name="Output 2 3 2 3 2 2 3 2 4" xfId="28883"/>
    <cellStyle name="Output 2 3 2 3 2 2 3 3" xfId="10609"/>
    <cellStyle name="Output 2 3 2 3 2 2 3 3 2" xfId="31963"/>
    <cellStyle name="Output 2 3 2 3 2 2 3 4" xfId="18269"/>
    <cellStyle name="Output 2 3 2 3 2 2 3 4 2" xfId="39623"/>
    <cellStyle name="Output 2 3 2 3 2 2 3 5" xfId="26519"/>
    <cellStyle name="Output 2 3 2 3 2 2 4" xfId="3847"/>
    <cellStyle name="Output 2 3 2 3 2 2 4 2" xfId="7689"/>
    <cellStyle name="Output 2 3 2 3 2 2 4 2 2" xfId="15389"/>
    <cellStyle name="Output 2 3 2 3 2 2 4 2 2 2" xfId="36743"/>
    <cellStyle name="Output 2 3 2 3 2 2 4 2 3" xfId="23049"/>
    <cellStyle name="Output 2 3 2 3 2 2 4 2 3 2" xfId="44403"/>
    <cellStyle name="Output 2 3 2 3 2 2 4 2 4" xfId="29259"/>
    <cellStyle name="Output 2 3 2 3 2 2 4 3" xfId="11549"/>
    <cellStyle name="Output 2 3 2 3 2 2 4 3 2" xfId="32903"/>
    <cellStyle name="Output 2 3 2 3 2 2 4 4" xfId="19209"/>
    <cellStyle name="Output 2 3 2 3 2 2 4 4 2" xfId="40563"/>
    <cellStyle name="Output 2 3 2 3 2 2 4 5" xfId="27459"/>
    <cellStyle name="Output 2 3 2 3 2 2 5" xfId="4809"/>
    <cellStyle name="Output 2 3 2 3 2 2 5 2" xfId="12509"/>
    <cellStyle name="Output 2 3 2 3 2 2 5 2 2" xfId="33863"/>
    <cellStyle name="Output 2 3 2 3 2 2 5 3" xfId="20169"/>
    <cellStyle name="Output 2 3 2 3 2 2 5 3 2" xfId="41523"/>
    <cellStyle name="Output 2 3 2 3 2 2 5 4" xfId="28107"/>
    <cellStyle name="Output 2 3 2 3 2 2 6" xfId="8669"/>
    <cellStyle name="Output 2 3 2 3 2 2 6 2" xfId="30023"/>
    <cellStyle name="Output 2 3 2 3 2 2 7" xfId="16329"/>
    <cellStyle name="Output 2 3 2 3 2 2 7 2" xfId="37683"/>
    <cellStyle name="Output 2 3 2 3 2 2 8" xfId="24579"/>
    <cellStyle name="Output 2 3 2 3 2 3" xfId="1267"/>
    <cellStyle name="Output 2 3 2 3 2 3 2" xfId="2267"/>
    <cellStyle name="Output 2 3 2 3 2 3 2 2" xfId="6109"/>
    <cellStyle name="Output 2 3 2 3 2 3 2 2 2" xfId="13809"/>
    <cellStyle name="Output 2 3 2 3 2 3 2 2 2 2" xfId="35163"/>
    <cellStyle name="Output 2 3 2 3 2 3 2 2 3" xfId="21469"/>
    <cellStyle name="Output 2 3 2 3 2 3 2 2 3 2" xfId="42823"/>
    <cellStyle name="Output 2 3 2 3 2 3 2 2 4" xfId="28627"/>
    <cellStyle name="Output 2 3 2 3 2 3 2 3" xfId="9969"/>
    <cellStyle name="Output 2 3 2 3 2 3 2 3 2" xfId="31323"/>
    <cellStyle name="Output 2 3 2 3 2 3 2 4" xfId="17629"/>
    <cellStyle name="Output 2 3 2 3 2 3 2 4 2" xfId="38983"/>
    <cellStyle name="Output 2 3 2 3 2 3 2 5" xfId="25879"/>
    <cellStyle name="Output 2 3 2 3 2 3 3" xfId="3207"/>
    <cellStyle name="Output 2 3 2 3 2 3 3 2" xfId="7049"/>
    <cellStyle name="Output 2 3 2 3 2 3 3 2 2" xfId="14749"/>
    <cellStyle name="Output 2 3 2 3 2 3 3 2 2 2" xfId="36103"/>
    <cellStyle name="Output 2 3 2 3 2 3 3 2 3" xfId="22409"/>
    <cellStyle name="Output 2 3 2 3 2 3 3 2 3 2" xfId="43763"/>
    <cellStyle name="Output 2 3 2 3 2 3 3 2 4" xfId="29003"/>
    <cellStyle name="Output 2 3 2 3 2 3 3 3" xfId="10909"/>
    <cellStyle name="Output 2 3 2 3 2 3 3 3 2" xfId="32263"/>
    <cellStyle name="Output 2 3 2 3 2 3 3 4" xfId="18569"/>
    <cellStyle name="Output 2 3 2 3 2 3 3 4 2" xfId="39923"/>
    <cellStyle name="Output 2 3 2 3 2 3 3 5" xfId="26819"/>
    <cellStyle name="Output 2 3 2 3 2 3 4" xfId="4147"/>
    <cellStyle name="Output 2 3 2 3 2 3 4 2" xfId="7989"/>
    <cellStyle name="Output 2 3 2 3 2 3 4 2 2" xfId="15689"/>
    <cellStyle name="Output 2 3 2 3 2 3 4 2 2 2" xfId="37043"/>
    <cellStyle name="Output 2 3 2 3 2 3 4 2 3" xfId="23349"/>
    <cellStyle name="Output 2 3 2 3 2 3 4 2 3 2" xfId="44703"/>
    <cellStyle name="Output 2 3 2 3 2 3 4 2 4" xfId="29379"/>
    <cellStyle name="Output 2 3 2 3 2 3 4 3" xfId="11849"/>
    <cellStyle name="Output 2 3 2 3 2 3 4 3 2" xfId="33203"/>
    <cellStyle name="Output 2 3 2 3 2 3 4 4" xfId="19509"/>
    <cellStyle name="Output 2 3 2 3 2 3 4 4 2" xfId="40863"/>
    <cellStyle name="Output 2 3 2 3 2 3 4 5" xfId="27759"/>
    <cellStyle name="Output 2 3 2 3 2 3 5" xfId="5109"/>
    <cellStyle name="Output 2 3 2 3 2 3 5 2" xfId="12809"/>
    <cellStyle name="Output 2 3 2 3 2 3 5 2 2" xfId="34163"/>
    <cellStyle name="Output 2 3 2 3 2 3 5 3" xfId="20469"/>
    <cellStyle name="Output 2 3 2 3 2 3 5 3 2" xfId="41823"/>
    <cellStyle name="Output 2 3 2 3 2 3 5 4" xfId="28227"/>
    <cellStyle name="Output 2 3 2 3 2 3 6" xfId="8969"/>
    <cellStyle name="Output 2 3 2 3 2 3 6 2" xfId="30323"/>
    <cellStyle name="Output 2 3 2 3 2 3 7" xfId="16629"/>
    <cellStyle name="Output 2 3 2 3 2 3 7 2" xfId="37983"/>
    <cellStyle name="Output 2 3 2 3 2 3 8" xfId="24879"/>
    <cellStyle name="Output 2 3 2 3 2 4" xfId="1627"/>
    <cellStyle name="Output 2 3 2 3 2 4 2" xfId="5469"/>
    <cellStyle name="Output 2 3 2 3 2 4 2 2" xfId="13169"/>
    <cellStyle name="Output 2 3 2 3 2 4 2 2 2" xfId="34523"/>
    <cellStyle name="Output 2 3 2 3 2 4 2 3" xfId="20829"/>
    <cellStyle name="Output 2 3 2 3 2 4 2 3 2" xfId="42183"/>
    <cellStyle name="Output 2 3 2 3 2 4 2 4" xfId="28371"/>
    <cellStyle name="Output 2 3 2 3 2 4 3" xfId="9329"/>
    <cellStyle name="Output 2 3 2 3 2 4 3 2" xfId="30683"/>
    <cellStyle name="Output 2 3 2 3 2 4 4" xfId="16989"/>
    <cellStyle name="Output 2 3 2 3 2 4 4 2" xfId="38343"/>
    <cellStyle name="Output 2 3 2 3 2 4 5" xfId="25239"/>
    <cellStyle name="Output 2 3 2 3 2 5" xfId="2567"/>
    <cellStyle name="Output 2 3 2 3 2 5 2" xfId="6409"/>
    <cellStyle name="Output 2 3 2 3 2 5 2 2" xfId="14109"/>
    <cellStyle name="Output 2 3 2 3 2 5 2 2 2" xfId="35463"/>
    <cellStyle name="Output 2 3 2 3 2 5 2 3" xfId="21769"/>
    <cellStyle name="Output 2 3 2 3 2 5 2 3 2" xfId="43123"/>
    <cellStyle name="Output 2 3 2 3 2 5 2 4" xfId="28747"/>
    <cellStyle name="Output 2 3 2 3 2 5 3" xfId="10269"/>
    <cellStyle name="Output 2 3 2 3 2 5 3 2" xfId="31623"/>
    <cellStyle name="Output 2 3 2 3 2 5 4" xfId="17929"/>
    <cellStyle name="Output 2 3 2 3 2 5 4 2" xfId="39283"/>
    <cellStyle name="Output 2 3 2 3 2 5 5" xfId="26179"/>
    <cellStyle name="Output 2 3 2 3 2 6" xfId="3507"/>
    <cellStyle name="Output 2 3 2 3 2 6 2" xfId="7349"/>
    <cellStyle name="Output 2 3 2 3 2 6 2 2" xfId="15049"/>
    <cellStyle name="Output 2 3 2 3 2 6 2 2 2" xfId="36403"/>
    <cellStyle name="Output 2 3 2 3 2 6 2 3" xfId="22709"/>
    <cellStyle name="Output 2 3 2 3 2 6 2 3 2" xfId="44063"/>
    <cellStyle name="Output 2 3 2 3 2 6 2 4" xfId="29123"/>
    <cellStyle name="Output 2 3 2 3 2 6 3" xfId="11209"/>
    <cellStyle name="Output 2 3 2 3 2 6 3 2" xfId="32563"/>
    <cellStyle name="Output 2 3 2 3 2 6 4" xfId="18869"/>
    <cellStyle name="Output 2 3 2 3 2 6 4 2" xfId="40223"/>
    <cellStyle name="Output 2 3 2 3 2 6 5" xfId="27119"/>
    <cellStyle name="Output 2 3 2 3 2 7" xfId="4469"/>
    <cellStyle name="Output 2 3 2 3 2 7 2" xfId="12169"/>
    <cellStyle name="Output 2 3 2 3 2 7 2 2" xfId="33523"/>
    <cellStyle name="Output 2 3 2 3 2 7 3" xfId="19829"/>
    <cellStyle name="Output 2 3 2 3 2 7 3 2" xfId="41183"/>
    <cellStyle name="Output 2 3 2 3 2 7 4" xfId="27971"/>
    <cellStyle name="Output 2 3 2 3 2 8" xfId="8329"/>
    <cellStyle name="Output 2 3 2 3 2 8 2" xfId="29683"/>
    <cellStyle name="Output 2 3 2 3 2 9" xfId="15989"/>
    <cellStyle name="Output 2 3 2 3 2 9 2" xfId="37343"/>
    <cellStyle name="Output 2 3 2 3 3" xfId="807"/>
    <cellStyle name="Output 2 3 2 3 3 2" xfId="1807"/>
    <cellStyle name="Output 2 3 2 3 3 2 2" xfId="5649"/>
    <cellStyle name="Output 2 3 2 3 3 2 2 2" xfId="13349"/>
    <cellStyle name="Output 2 3 2 3 3 2 2 2 2" xfId="34703"/>
    <cellStyle name="Output 2 3 2 3 3 2 2 3" xfId="21009"/>
    <cellStyle name="Output 2 3 2 3 3 2 2 3 2" xfId="42363"/>
    <cellStyle name="Output 2 3 2 3 3 2 2 4" xfId="28443"/>
    <cellStyle name="Output 2 3 2 3 3 2 3" xfId="9509"/>
    <cellStyle name="Output 2 3 2 3 3 2 3 2" xfId="30863"/>
    <cellStyle name="Output 2 3 2 3 3 2 4" xfId="17169"/>
    <cellStyle name="Output 2 3 2 3 3 2 4 2" xfId="38523"/>
    <cellStyle name="Output 2 3 2 3 3 2 5" xfId="25419"/>
    <cellStyle name="Output 2 3 2 3 3 3" xfId="2747"/>
    <cellStyle name="Output 2 3 2 3 3 3 2" xfId="6589"/>
    <cellStyle name="Output 2 3 2 3 3 3 2 2" xfId="14289"/>
    <cellStyle name="Output 2 3 2 3 3 3 2 2 2" xfId="35643"/>
    <cellStyle name="Output 2 3 2 3 3 3 2 3" xfId="21949"/>
    <cellStyle name="Output 2 3 2 3 3 3 2 3 2" xfId="43303"/>
    <cellStyle name="Output 2 3 2 3 3 3 2 4" xfId="28819"/>
    <cellStyle name="Output 2 3 2 3 3 3 3" xfId="10449"/>
    <cellStyle name="Output 2 3 2 3 3 3 3 2" xfId="31803"/>
    <cellStyle name="Output 2 3 2 3 3 3 4" xfId="18109"/>
    <cellStyle name="Output 2 3 2 3 3 3 4 2" xfId="39463"/>
    <cellStyle name="Output 2 3 2 3 3 3 5" xfId="26359"/>
    <cellStyle name="Output 2 3 2 3 3 4" xfId="3687"/>
    <cellStyle name="Output 2 3 2 3 3 4 2" xfId="7529"/>
    <cellStyle name="Output 2 3 2 3 3 4 2 2" xfId="15229"/>
    <cellStyle name="Output 2 3 2 3 3 4 2 2 2" xfId="36583"/>
    <cellStyle name="Output 2 3 2 3 3 4 2 3" xfId="22889"/>
    <cellStyle name="Output 2 3 2 3 3 4 2 3 2" xfId="44243"/>
    <cellStyle name="Output 2 3 2 3 3 4 2 4" xfId="29195"/>
    <cellStyle name="Output 2 3 2 3 3 4 3" xfId="11389"/>
    <cellStyle name="Output 2 3 2 3 3 4 3 2" xfId="32743"/>
    <cellStyle name="Output 2 3 2 3 3 4 4" xfId="19049"/>
    <cellStyle name="Output 2 3 2 3 3 4 4 2" xfId="40403"/>
    <cellStyle name="Output 2 3 2 3 3 4 5" xfId="27299"/>
    <cellStyle name="Output 2 3 2 3 3 5" xfId="4649"/>
    <cellStyle name="Output 2 3 2 3 3 5 2" xfId="12349"/>
    <cellStyle name="Output 2 3 2 3 3 5 2 2" xfId="33703"/>
    <cellStyle name="Output 2 3 2 3 3 5 3" xfId="20009"/>
    <cellStyle name="Output 2 3 2 3 3 5 3 2" xfId="41363"/>
    <cellStyle name="Output 2 3 2 3 3 5 4" xfId="28043"/>
    <cellStyle name="Output 2 3 2 3 3 6" xfId="8509"/>
    <cellStyle name="Output 2 3 2 3 3 6 2" xfId="29863"/>
    <cellStyle name="Output 2 3 2 3 3 7" xfId="16169"/>
    <cellStyle name="Output 2 3 2 3 3 7 2" xfId="37523"/>
    <cellStyle name="Output 2 3 2 3 3 8" xfId="24419"/>
    <cellStyle name="Output 2 3 2 3 4" xfId="1107"/>
    <cellStyle name="Output 2 3 2 3 4 2" xfId="2107"/>
    <cellStyle name="Output 2 3 2 3 4 2 2" xfId="5949"/>
    <cellStyle name="Output 2 3 2 3 4 2 2 2" xfId="13649"/>
    <cellStyle name="Output 2 3 2 3 4 2 2 2 2" xfId="35003"/>
    <cellStyle name="Output 2 3 2 3 4 2 2 3" xfId="21309"/>
    <cellStyle name="Output 2 3 2 3 4 2 2 3 2" xfId="42663"/>
    <cellStyle name="Output 2 3 2 3 4 2 2 4" xfId="28563"/>
    <cellStyle name="Output 2 3 2 3 4 2 3" xfId="9809"/>
    <cellStyle name="Output 2 3 2 3 4 2 3 2" xfId="31163"/>
    <cellStyle name="Output 2 3 2 3 4 2 4" xfId="17469"/>
    <cellStyle name="Output 2 3 2 3 4 2 4 2" xfId="38823"/>
    <cellStyle name="Output 2 3 2 3 4 2 5" xfId="25719"/>
    <cellStyle name="Output 2 3 2 3 4 3" xfId="3047"/>
    <cellStyle name="Output 2 3 2 3 4 3 2" xfId="6889"/>
    <cellStyle name="Output 2 3 2 3 4 3 2 2" xfId="14589"/>
    <cellStyle name="Output 2 3 2 3 4 3 2 2 2" xfId="35943"/>
    <cellStyle name="Output 2 3 2 3 4 3 2 3" xfId="22249"/>
    <cellStyle name="Output 2 3 2 3 4 3 2 3 2" xfId="43603"/>
    <cellStyle name="Output 2 3 2 3 4 3 2 4" xfId="28939"/>
    <cellStyle name="Output 2 3 2 3 4 3 3" xfId="10749"/>
    <cellStyle name="Output 2 3 2 3 4 3 3 2" xfId="32103"/>
    <cellStyle name="Output 2 3 2 3 4 3 4" xfId="18409"/>
    <cellStyle name="Output 2 3 2 3 4 3 4 2" xfId="39763"/>
    <cellStyle name="Output 2 3 2 3 4 3 5" xfId="26659"/>
    <cellStyle name="Output 2 3 2 3 4 4" xfId="3987"/>
    <cellStyle name="Output 2 3 2 3 4 4 2" xfId="7829"/>
    <cellStyle name="Output 2 3 2 3 4 4 2 2" xfId="15529"/>
    <cellStyle name="Output 2 3 2 3 4 4 2 2 2" xfId="36883"/>
    <cellStyle name="Output 2 3 2 3 4 4 2 3" xfId="23189"/>
    <cellStyle name="Output 2 3 2 3 4 4 2 3 2" xfId="44543"/>
    <cellStyle name="Output 2 3 2 3 4 4 2 4" xfId="29315"/>
    <cellStyle name="Output 2 3 2 3 4 4 3" xfId="11689"/>
    <cellStyle name="Output 2 3 2 3 4 4 3 2" xfId="33043"/>
    <cellStyle name="Output 2 3 2 3 4 4 4" xfId="19349"/>
    <cellStyle name="Output 2 3 2 3 4 4 4 2" xfId="40703"/>
    <cellStyle name="Output 2 3 2 3 4 4 5" xfId="27599"/>
    <cellStyle name="Output 2 3 2 3 4 5" xfId="4949"/>
    <cellStyle name="Output 2 3 2 3 4 5 2" xfId="12649"/>
    <cellStyle name="Output 2 3 2 3 4 5 2 2" xfId="34003"/>
    <cellStyle name="Output 2 3 2 3 4 5 3" xfId="20309"/>
    <cellStyle name="Output 2 3 2 3 4 5 3 2" xfId="41663"/>
    <cellStyle name="Output 2 3 2 3 4 5 4" xfId="28163"/>
    <cellStyle name="Output 2 3 2 3 4 6" xfId="8809"/>
    <cellStyle name="Output 2 3 2 3 4 6 2" xfId="30163"/>
    <cellStyle name="Output 2 3 2 3 4 7" xfId="16469"/>
    <cellStyle name="Output 2 3 2 3 4 7 2" xfId="37823"/>
    <cellStyle name="Output 2 3 2 3 4 8" xfId="24719"/>
    <cellStyle name="Output 2 3 2 3 5" xfId="1467"/>
    <cellStyle name="Output 2 3 2 3 5 2" xfId="5309"/>
    <cellStyle name="Output 2 3 2 3 5 2 2" xfId="13009"/>
    <cellStyle name="Output 2 3 2 3 5 2 2 2" xfId="34363"/>
    <cellStyle name="Output 2 3 2 3 5 2 3" xfId="20669"/>
    <cellStyle name="Output 2 3 2 3 5 2 3 2" xfId="42023"/>
    <cellStyle name="Output 2 3 2 3 5 2 4" xfId="28307"/>
    <cellStyle name="Output 2 3 2 3 5 3" xfId="9169"/>
    <cellStyle name="Output 2 3 2 3 5 3 2" xfId="30523"/>
    <cellStyle name="Output 2 3 2 3 5 4" xfId="16829"/>
    <cellStyle name="Output 2 3 2 3 5 4 2" xfId="38183"/>
    <cellStyle name="Output 2 3 2 3 5 5" xfId="25079"/>
    <cellStyle name="Output 2 3 2 3 6" xfId="2407"/>
    <cellStyle name="Output 2 3 2 3 6 2" xfId="6249"/>
    <cellStyle name="Output 2 3 2 3 6 2 2" xfId="13949"/>
    <cellStyle name="Output 2 3 2 3 6 2 2 2" xfId="35303"/>
    <cellStyle name="Output 2 3 2 3 6 2 3" xfId="21609"/>
    <cellStyle name="Output 2 3 2 3 6 2 3 2" xfId="42963"/>
    <cellStyle name="Output 2 3 2 3 6 2 4" xfId="28683"/>
    <cellStyle name="Output 2 3 2 3 6 3" xfId="10109"/>
    <cellStyle name="Output 2 3 2 3 6 3 2" xfId="31463"/>
    <cellStyle name="Output 2 3 2 3 6 4" xfId="17769"/>
    <cellStyle name="Output 2 3 2 3 6 4 2" xfId="39123"/>
    <cellStyle name="Output 2 3 2 3 6 5" xfId="26019"/>
    <cellStyle name="Output 2 3 2 3 7" xfId="3347"/>
    <cellStyle name="Output 2 3 2 3 7 2" xfId="7189"/>
    <cellStyle name="Output 2 3 2 3 7 2 2" xfId="14889"/>
    <cellStyle name="Output 2 3 2 3 7 2 2 2" xfId="36243"/>
    <cellStyle name="Output 2 3 2 3 7 2 3" xfId="22549"/>
    <cellStyle name="Output 2 3 2 3 7 2 3 2" xfId="43903"/>
    <cellStyle name="Output 2 3 2 3 7 2 4" xfId="29059"/>
    <cellStyle name="Output 2 3 2 3 7 3" xfId="11049"/>
    <cellStyle name="Output 2 3 2 3 7 3 2" xfId="32403"/>
    <cellStyle name="Output 2 3 2 3 7 4" xfId="18709"/>
    <cellStyle name="Output 2 3 2 3 7 4 2" xfId="40063"/>
    <cellStyle name="Output 2 3 2 3 7 5" xfId="26959"/>
    <cellStyle name="Output 2 3 2 3 8" xfId="4309"/>
    <cellStyle name="Output 2 3 2 3 8 2" xfId="12009"/>
    <cellStyle name="Output 2 3 2 3 8 2 2" xfId="33363"/>
    <cellStyle name="Output 2 3 2 3 8 3" xfId="19669"/>
    <cellStyle name="Output 2 3 2 3 8 3 2" xfId="41023"/>
    <cellStyle name="Output 2 3 2 3 8 4" xfId="27907"/>
    <cellStyle name="Output 2 3 2 3 9" xfId="8169"/>
    <cellStyle name="Output 2 3 2 3 9 2" xfId="29523"/>
    <cellStyle name="Output 2 3 2 4" xfId="541"/>
    <cellStyle name="Output 2 3 2 4 10" xfId="24159"/>
    <cellStyle name="Output 2 3 2 4 2" xfId="887"/>
    <cellStyle name="Output 2 3 2 4 2 2" xfId="1887"/>
    <cellStyle name="Output 2 3 2 4 2 2 2" xfId="5729"/>
    <cellStyle name="Output 2 3 2 4 2 2 2 2" xfId="13429"/>
    <cellStyle name="Output 2 3 2 4 2 2 2 2 2" xfId="34783"/>
    <cellStyle name="Output 2 3 2 4 2 2 2 3" xfId="21089"/>
    <cellStyle name="Output 2 3 2 4 2 2 2 3 2" xfId="42443"/>
    <cellStyle name="Output 2 3 2 4 2 2 2 4" xfId="28475"/>
    <cellStyle name="Output 2 3 2 4 2 2 3" xfId="9589"/>
    <cellStyle name="Output 2 3 2 4 2 2 3 2" xfId="30943"/>
    <cellStyle name="Output 2 3 2 4 2 2 4" xfId="17249"/>
    <cellStyle name="Output 2 3 2 4 2 2 4 2" xfId="38603"/>
    <cellStyle name="Output 2 3 2 4 2 2 5" xfId="25499"/>
    <cellStyle name="Output 2 3 2 4 2 3" xfId="2827"/>
    <cellStyle name="Output 2 3 2 4 2 3 2" xfId="6669"/>
    <cellStyle name="Output 2 3 2 4 2 3 2 2" xfId="14369"/>
    <cellStyle name="Output 2 3 2 4 2 3 2 2 2" xfId="35723"/>
    <cellStyle name="Output 2 3 2 4 2 3 2 3" xfId="22029"/>
    <cellStyle name="Output 2 3 2 4 2 3 2 3 2" xfId="43383"/>
    <cellStyle name="Output 2 3 2 4 2 3 2 4" xfId="28851"/>
    <cellStyle name="Output 2 3 2 4 2 3 3" xfId="10529"/>
    <cellStyle name="Output 2 3 2 4 2 3 3 2" xfId="31883"/>
    <cellStyle name="Output 2 3 2 4 2 3 4" xfId="18189"/>
    <cellStyle name="Output 2 3 2 4 2 3 4 2" xfId="39543"/>
    <cellStyle name="Output 2 3 2 4 2 3 5" xfId="26439"/>
    <cellStyle name="Output 2 3 2 4 2 4" xfId="3767"/>
    <cellStyle name="Output 2 3 2 4 2 4 2" xfId="7609"/>
    <cellStyle name="Output 2 3 2 4 2 4 2 2" xfId="15309"/>
    <cellStyle name="Output 2 3 2 4 2 4 2 2 2" xfId="36663"/>
    <cellStyle name="Output 2 3 2 4 2 4 2 3" xfId="22969"/>
    <cellStyle name="Output 2 3 2 4 2 4 2 3 2" xfId="44323"/>
    <cellStyle name="Output 2 3 2 4 2 4 2 4" xfId="29227"/>
    <cellStyle name="Output 2 3 2 4 2 4 3" xfId="11469"/>
    <cellStyle name="Output 2 3 2 4 2 4 3 2" xfId="32823"/>
    <cellStyle name="Output 2 3 2 4 2 4 4" xfId="19129"/>
    <cellStyle name="Output 2 3 2 4 2 4 4 2" xfId="40483"/>
    <cellStyle name="Output 2 3 2 4 2 4 5" xfId="27379"/>
    <cellStyle name="Output 2 3 2 4 2 5" xfId="4729"/>
    <cellStyle name="Output 2 3 2 4 2 5 2" xfId="12429"/>
    <cellStyle name="Output 2 3 2 4 2 5 2 2" xfId="33783"/>
    <cellStyle name="Output 2 3 2 4 2 5 3" xfId="20089"/>
    <cellStyle name="Output 2 3 2 4 2 5 3 2" xfId="41443"/>
    <cellStyle name="Output 2 3 2 4 2 5 4" xfId="28075"/>
    <cellStyle name="Output 2 3 2 4 2 6" xfId="8589"/>
    <cellStyle name="Output 2 3 2 4 2 6 2" xfId="29943"/>
    <cellStyle name="Output 2 3 2 4 2 7" xfId="16249"/>
    <cellStyle name="Output 2 3 2 4 2 7 2" xfId="37603"/>
    <cellStyle name="Output 2 3 2 4 2 8" xfId="24499"/>
    <cellStyle name="Output 2 3 2 4 3" xfId="1187"/>
    <cellStyle name="Output 2 3 2 4 3 2" xfId="2187"/>
    <cellStyle name="Output 2 3 2 4 3 2 2" xfId="6029"/>
    <cellStyle name="Output 2 3 2 4 3 2 2 2" xfId="13729"/>
    <cellStyle name="Output 2 3 2 4 3 2 2 2 2" xfId="35083"/>
    <cellStyle name="Output 2 3 2 4 3 2 2 3" xfId="21389"/>
    <cellStyle name="Output 2 3 2 4 3 2 2 3 2" xfId="42743"/>
    <cellStyle name="Output 2 3 2 4 3 2 2 4" xfId="28595"/>
    <cellStyle name="Output 2 3 2 4 3 2 3" xfId="9889"/>
    <cellStyle name="Output 2 3 2 4 3 2 3 2" xfId="31243"/>
    <cellStyle name="Output 2 3 2 4 3 2 4" xfId="17549"/>
    <cellStyle name="Output 2 3 2 4 3 2 4 2" xfId="38903"/>
    <cellStyle name="Output 2 3 2 4 3 2 5" xfId="25799"/>
    <cellStyle name="Output 2 3 2 4 3 3" xfId="3127"/>
    <cellStyle name="Output 2 3 2 4 3 3 2" xfId="6969"/>
    <cellStyle name="Output 2 3 2 4 3 3 2 2" xfId="14669"/>
    <cellStyle name="Output 2 3 2 4 3 3 2 2 2" xfId="36023"/>
    <cellStyle name="Output 2 3 2 4 3 3 2 3" xfId="22329"/>
    <cellStyle name="Output 2 3 2 4 3 3 2 3 2" xfId="43683"/>
    <cellStyle name="Output 2 3 2 4 3 3 2 4" xfId="28971"/>
    <cellStyle name="Output 2 3 2 4 3 3 3" xfId="10829"/>
    <cellStyle name="Output 2 3 2 4 3 3 3 2" xfId="32183"/>
    <cellStyle name="Output 2 3 2 4 3 3 4" xfId="18489"/>
    <cellStyle name="Output 2 3 2 4 3 3 4 2" xfId="39843"/>
    <cellStyle name="Output 2 3 2 4 3 3 5" xfId="26739"/>
    <cellStyle name="Output 2 3 2 4 3 4" xfId="4067"/>
    <cellStyle name="Output 2 3 2 4 3 4 2" xfId="7909"/>
    <cellStyle name="Output 2 3 2 4 3 4 2 2" xfId="15609"/>
    <cellStyle name="Output 2 3 2 4 3 4 2 2 2" xfId="36963"/>
    <cellStyle name="Output 2 3 2 4 3 4 2 3" xfId="23269"/>
    <cellStyle name="Output 2 3 2 4 3 4 2 3 2" xfId="44623"/>
    <cellStyle name="Output 2 3 2 4 3 4 2 4" xfId="29347"/>
    <cellStyle name="Output 2 3 2 4 3 4 3" xfId="11769"/>
    <cellStyle name="Output 2 3 2 4 3 4 3 2" xfId="33123"/>
    <cellStyle name="Output 2 3 2 4 3 4 4" xfId="19429"/>
    <cellStyle name="Output 2 3 2 4 3 4 4 2" xfId="40783"/>
    <cellStyle name="Output 2 3 2 4 3 4 5" xfId="27679"/>
    <cellStyle name="Output 2 3 2 4 3 5" xfId="5029"/>
    <cellStyle name="Output 2 3 2 4 3 5 2" xfId="12729"/>
    <cellStyle name="Output 2 3 2 4 3 5 2 2" xfId="34083"/>
    <cellStyle name="Output 2 3 2 4 3 5 3" xfId="20389"/>
    <cellStyle name="Output 2 3 2 4 3 5 3 2" xfId="41743"/>
    <cellStyle name="Output 2 3 2 4 3 5 4" xfId="28195"/>
    <cellStyle name="Output 2 3 2 4 3 6" xfId="8889"/>
    <cellStyle name="Output 2 3 2 4 3 6 2" xfId="30243"/>
    <cellStyle name="Output 2 3 2 4 3 7" xfId="16549"/>
    <cellStyle name="Output 2 3 2 4 3 7 2" xfId="37903"/>
    <cellStyle name="Output 2 3 2 4 3 8" xfId="24799"/>
    <cellStyle name="Output 2 3 2 4 4" xfId="1547"/>
    <cellStyle name="Output 2 3 2 4 4 2" xfId="5389"/>
    <cellStyle name="Output 2 3 2 4 4 2 2" xfId="13089"/>
    <cellStyle name="Output 2 3 2 4 4 2 2 2" xfId="34443"/>
    <cellStyle name="Output 2 3 2 4 4 2 3" xfId="20749"/>
    <cellStyle name="Output 2 3 2 4 4 2 3 2" xfId="42103"/>
    <cellStyle name="Output 2 3 2 4 4 2 4" xfId="28339"/>
    <cellStyle name="Output 2 3 2 4 4 3" xfId="9249"/>
    <cellStyle name="Output 2 3 2 4 4 3 2" xfId="30603"/>
    <cellStyle name="Output 2 3 2 4 4 4" xfId="16909"/>
    <cellStyle name="Output 2 3 2 4 4 4 2" xfId="38263"/>
    <cellStyle name="Output 2 3 2 4 4 5" xfId="25159"/>
    <cellStyle name="Output 2 3 2 4 5" xfId="2487"/>
    <cellStyle name="Output 2 3 2 4 5 2" xfId="6329"/>
    <cellStyle name="Output 2 3 2 4 5 2 2" xfId="14029"/>
    <cellStyle name="Output 2 3 2 4 5 2 2 2" xfId="35383"/>
    <cellStyle name="Output 2 3 2 4 5 2 3" xfId="21689"/>
    <cellStyle name="Output 2 3 2 4 5 2 3 2" xfId="43043"/>
    <cellStyle name="Output 2 3 2 4 5 2 4" xfId="28715"/>
    <cellStyle name="Output 2 3 2 4 5 3" xfId="10189"/>
    <cellStyle name="Output 2 3 2 4 5 3 2" xfId="31543"/>
    <cellStyle name="Output 2 3 2 4 5 4" xfId="17849"/>
    <cellStyle name="Output 2 3 2 4 5 4 2" xfId="39203"/>
    <cellStyle name="Output 2 3 2 4 5 5" xfId="26099"/>
    <cellStyle name="Output 2 3 2 4 6" xfId="3427"/>
    <cellStyle name="Output 2 3 2 4 6 2" xfId="7269"/>
    <cellStyle name="Output 2 3 2 4 6 2 2" xfId="14969"/>
    <cellStyle name="Output 2 3 2 4 6 2 2 2" xfId="36323"/>
    <cellStyle name="Output 2 3 2 4 6 2 3" xfId="22629"/>
    <cellStyle name="Output 2 3 2 4 6 2 3 2" xfId="43983"/>
    <cellStyle name="Output 2 3 2 4 6 2 4" xfId="29091"/>
    <cellStyle name="Output 2 3 2 4 6 3" xfId="11129"/>
    <cellStyle name="Output 2 3 2 4 6 3 2" xfId="32483"/>
    <cellStyle name="Output 2 3 2 4 6 4" xfId="18789"/>
    <cellStyle name="Output 2 3 2 4 6 4 2" xfId="40143"/>
    <cellStyle name="Output 2 3 2 4 6 5" xfId="27039"/>
    <cellStyle name="Output 2 3 2 4 7" xfId="4389"/>
    <cellStyle name="Output 2 3 2 4 7 2" xfId="12089"/>
    <cellStyle name="Output 2 3 2 4 7 2 2" xfId="33443"/>
    <cellStyle name="Output 2 3 2 4 7 3" xfId="19749"/>
    <cellStyle name="Output 2 3 2 4 7 3 2" xfId="41103"/>
    <cellStyle name="Output 2 3 2 4 7 4" xfId="27939"/>
    <cellStyle name="Output 2 3 2 4 8" xfId="8249"/>
    <cellStyle name="Output 2 3 2 4 8 2" xfId="29603"/>
    <cellStyle name="Output 2 3 2 4 9" xfId="15909"/>
    <cellStyle name="Output 2 3 2 4 9 2" xfId="37263"/>
    <cellStyle name="Output 2 3 2 5" xfId="727"/>
    <cellStyle name="Output 2 3 2 5 2" xfId="1727"/>
    <cellStyle name="Output 2 3 2 5 2 2" xfId="5569"/>
    <cellStyle name="Output 2 3 2 5 2 2 2" xfId="13269"/>
    <cellStyle name="Output 2 3 2 5 2 2 2 2" xfId="34623"/>
    <cellStyle name="Output 2 3 2 5 2 2 3" xfId="20929"/>
    <cellStyle name="Output 2 3 2 5 2 2 3 2" xfId="42283"/>
    <cellStyle name="Output 2 3 2 5 2 2 4" xfId="28411"/>
    <cellStyle name="Output 2 3 2 5 2 3" xfId="9429"/>
    <cellStyle name="Output 2 3 2 5 2 3 2" xfId="30783"/>
    <cellStyle name="Output 2 3 2 5 2 4" xfId="17089"/>
    <cellStyle name="Output 2 3 2 5 2 4 2" xfId="38443"/>
    <cellStyle name="Output 2 3 2 5 2 5" xfId="25339"/>
    <cellStyle name="Output 2 3 2 5 3" xfId="2667"/>
    <cellStyle name="Output 2 3 2 5 3 2" xfId="6509"/>
    <cellStyle name="Output 2 3 2 5 3 2 2" xfId="14209"/>
    <cellStyle name="Output 2 3 2 5 3 2 2 2" xfId="35563"/>
    <cellStyle name="Output 2 3 2 5 3 2 3" xfId="21869"/>
    <cellStyle name="Output 2 3 2 5 3 2 3 2" xfId="43223"/>
    <cellStyle name="Output 2 3 2 5 3 2 4" xfId="28787"/>
    <cellStyle name="Output 2 3 2 5 3 3" xfId="10369"/>
    <cellStyle name="Output 2 3 2 5 3 3 2" xfId="31723"/>
    <cellStyle name="Output 2 3 2 5 3 4" xfId="18029"/>
    <cellStyle name="Output 2 3 2 5 3 4 2" xfId="39383"/>
    <cellStyle name="Output 2 3 2 5 3 5" xfId="26279"/>
    <cellStyle name="Output 2 3 2 5 4" xfId="3607"/>
    <cellStyle name="Output 2 3 2 5 4 2" xfId="7449"/>
    <cellStyle name="Output 2 3 2 5 4 2 2" xfId="15149"/>
    <cellStyle name="Output 2 3 2 5 4 2 2 2" xfId="36503"/>
    <cellStyle name="Output 2 3 2 5 4 2 3" xfId="22809"/>
    <cellStyle name="Output 2 3 2 5 4 2 3 2" xfId="44163"/>
    <cellStyle name="Output 2 3 2 5 4 2 4" xfId="29163"/>
    <cellStyle name="Output 2 3 2 5 4 3" xfId="11309"/>
    <cellStyle name="Output 2 3 2 5 4 3 2" xfId="32663"/>
    <cellStyle name="Output 2 3 2 5 4 4" xfId="18969"/>
    <cellStyle name="Output 2 3 2 5 4 4 2" xfId="40323"/>
    <cellStyle name="Output 2 3 2 5 4 5" xfId="27219"/>
    <cellStyle name="Output 2 3 2 5 5" xfId="4569"/>
    <cellStyle name="Output 2 3 2 5 5 2" xfId="12269"/>
    <cellStyle name="Output 2 3 2 5 5 2 2" xfId="33623"/>
    <cellStyle name="Output 2 3 2 5 5 3" xfId="19929"/>
    <cellStyle name="Output 2 3 2 5 5 3 2" xfId="41283"/>
    <cellStyle name="Output 2 3 2 5 5 4" xfId="28011"/>
    <cellStyle name="Output 2 3 2 5 6" xfId="8429"/>
    <cellStyle name="Output 2 3 2 5 6 2" xfId="29783"/>
    <cellStyle name="Output 2 3 2 5 7" xfId="16089"/>
    <cellStyle name="Output 2 3 2 5 7 2" xfId="37443"/>
    <cellStyle name="Output 2 3 2 5 8" xfId="24339"/>
    <cellStyle name="Output 2 3 2 6" xfId="1027"/>
    <cellStyle name="Output 2 3 2 6 2" xfId="2027"/>
    <cellStyle name="Output 2 3 2 6 2 2" xfId="5869"/>
    <cellStyle name="Output 2 3 2 6 2 2 2" xfId="13569"/>
    <cellStyle name="Output 2 3 2 6 2 2 2 2" xfId="34923"/>
    <cellStyle name="Output 2 3 2 6 2 2 3" xfId="21229"/>
    <cellStyle name="Output 2 3 2 6 2 2 3 2" xfId="42583"/>
    <cellStyle name="Output 2 3 2 6 2 2 4" xfId="28531"/>
    <cellStyle name="Output 2 3 2 6 2 3" xfId="9729"/>
    <cellStyle name="Output 2 3 2 6 2 3 2" xfId="31083"/>
    <cellStyle name="Output 2 3 2 6 2 4" xfId="17389"/>
    <cellStyle name="Output 2 3 2 6 2 4 2" xfId="38743"/>
    <cellStyle name="Output 2 3 2 6 2 5" xfId="25639"/>
    <cellStyle name="Output 2 3 2 6 3" xfId="2967"/>
    <cellStyle name="Output 2 3 2 6 3 2" xfId="6809"/>
    <cellStyle name="Output 2 3 2 6 3 2 2" xfId="14509"/>
    <cellStyle name="Output 2 3 2 6 3 2 2 2" xfId="35863"/>
    <cellStyle name="Output 2 3 2 6 3 2 3" xfId="22169"/>
    <cellStyle name="Output 2 3 2 6 3 2 3 2" xfId="43523"/>
    <cellStyle name="Output 2 3 2 6 3 2 4" xfId="28907"/>
    <cellStyle name="Output 2 3 2 6 3 3" xfId="10669"/>
    <cellStyle name="Output 2 3 2 6 3 3 2" xfId="32023"/>
    <cellStyle name="Output 2 3 2 6 3 4" xfId="18329"/>
    <cellStyle name="Output 2 3 2 6 3 4 2" xfId="39683"/>
    <cellStyle name="Output 2 3 2 6 3 5" xfId="26579"/>
    <cellStyle name="Output 2 3 2 6 4" xfId="3907"/>
    <cellStyle name="Output 2 3 2 6 4 2" xfId="7749"/>
    <cellStyle name="Output 2 3 2 6 4 2 2" xfId="15449"/>
    <cellStyle name="Output 2 3 2 6 4 2 2 2" xfId="36803"/>
    <cellStyle name="Output 2 3 2 6 4 2 3" xfId="23109"/>
    <cellStyle name="Output 2 3 2 6 4 2 3 2" xfId="44463"/>
    <cellStyle name="Output 2 3 2 6 4 2 4" xfId="29283"/>
    <cellStyle name="Output 2 3 2 6 4 3" xfId="11609"/>
    <cellStyle name="Output 2 3 2 6 4 3 2" xfId="32963"/>
    <cellStyle name="Output 2 3 2 6 4 4" xfId="19269"/>
    <cellStyle name="Output 2 3 2 6 4 4 2" xfId="40623"/>
    <cellStyle name="Output 2 3 2 6 4 5" xfId="27519"/>
    <cellStyle name="Output 2 3 2 6 5" xfId="4869"/>
    <cellStyle name="Output 2 3 2 6 5 2" xfId="12569"/>
    <cellStyle name="Output 2 3 2 6 5 2 2" xfId="33923"/>
    <cellStyle name="Output 2 3 2 6 5 3" xfId="20229"/>
    <cellStyle name="Output 2 3 2 6 5 3 2" xfId="41583"/>
    <cellStyle name="Output 2 3 2 6 5 4" xfId="28131"/>
    <cellStyle name="Output 2 3 2 6 6" xfId="8729"/>
    <cellStyle name="Output 2 3 2 6 6 2" xfId="30083"/>
    <cellStyle name="Output 2 3 2 6 7" xfId="16389"/>
    <cellStyle name="Output 2 3 2 6 7 2" xfId="37743"/>
    <cellStyle name="Output 2 3 2 6 8" xfId="24639"/>
    <cellStyle name="Output 2 3 2 7" xfId="1386"/>
    <cellStyle name="Output 2 3 2 7 2" xfId="5228"/>
    <cellStyle name="Output 2 3 2 7 2 2" xfId="12928"/>
    <cellStyle name="Output 2 3 2 7 2 2 2" xfId="34282"/>
    <cellStyle name="Output 2 3 2 7 2 3" xfId="20588"/>
    <cellStyle name="Output 2 3 2 7 2 3 2" xfId="41942"/>
    <cellStyle name="Output 2 3 2 7 2 4" xfId="28274"/>
    <cellStyle name="Output 2 3 2 7 3" xfId="9088"/>
    <cellStyle name="Output 2 3 2 7 3 2" xfId="30442"/>
    <cellStyle name="Output 2 3 2 7 4" xfId="16748"/>
    <cellStyle name="Output 2 3 2 7 4 2" xfId="38102"/>
    <cellStyle name="Output 2 3 2 7 5" xfId="24998"/>
    <cellStyle name="Output 2 3 2 8" xfId="2327"/>
    <cellStyle name="Output 2 3 2 8 2" xfId="6169"/>
    <cellStyle name="Output 2 3 2 8 2 2" xfId="13869"/>
    <cellStyle name="Output 2 3 2 8 2 2 2" xfId="35223"/>
    <cellStyle name="Output 2 3 2 8 2 3" xfId="21529"/>
    <cellStyle name="Output 2 3 2 8 2 3 2" xfId="42883"/>
    <cellStyle name="Output 2 3 2 8 2 4" xfId="28651"/>
    <cellStyle name="Output 2 3 2 8 3" xfId="10029"/>
    <cellStyle name="Output 2 3 2 8 3 2" xfId="31383"/>
    <cellStyle name="Output 2 3 2 8 4" xfId="17689"/>
    <cellStyle name="Output 2 3 2 8 4 2" xfId="39043"/>
    <cellStyle name="Output 2 3 2 8 5" xfId="25939"/>
    <cellStyle name="Output 2 3 2 9" xfId="3267"/>
    <cellStyle name="Output 2 3 2 9 2" xfId="7109"/>
    <cellStyle name="Output 2 3 2 9 2 2" xfId="14809"/>
    <cellStyle name="Output 2 3 2 9 2 2 2" xfId="36163"/>
    <cellStyle name="Output 2 3 2 9 2 3" xfId="22469"/>
    <cellStyle name="Output 2 3 2 9 2 3 2" xfId="43823"/>
    <cellStyle name="Output 2 3 2 9 2 4" xfId="29027"/>
    <cellStyle name="Output 2 3 2 9 3" xfId="10969"/>
    <cellStyle name="Output 2 3 2 9 3 2" xfId="32323"/>
    <cellStyle name="Output 2 3 2 9 4" xfId="18629"/>
    <cellStyle name="Output 2 3 2 9 4 2" xfId="39983"/>
    <cellStyle name="Output 2 3 2 9 5" xfId="26879"/>
    <cellStyle name="Output 2 3 3" xfId="393"/>
    <cellStyle name="Output 2 3 3 10" xfId="8109"/>
    <cellStyle name="Output 2 3 3 10 2" xfId="29463"/>
    <cellStyle name="Output 2 3 3 11" xfId="15769"/>
    <cellStyle name="Output 2 3 3 11 2" xfId="37123"/>
    <cellStyle name="Output 2 3 3 12" xfId="24019"/>
    <cellStyle name="Output 2 3 3 2" xfId="477"/>
    <cellStyle name="Output 2 3 3 2 10" xfId="15849"/>
    <cellStyle name="Output 2 3 3 2 10 2" xfId="37203"/>
    <cellStyle name="Output 2 3 3 2 11" xfId="24099"/>
    <cellStyle name="Output 2 3 3 2 2" xfId="645"/>
    <cellStyle name="Output 2 3 3 2 2 10" xfId="24259"/>
    <cellStyle name="Output 2 3 3 2 2 2" xfId="987"/>
    <cellStyle name="Output 2 3 3 2 2 2 2" xfId="1987"/>
    <cellStyle name="Output 2 3 3 2 2 2 2 2" xfId="5829"/>
    <cellStyle name="Output 2 3 3 2 2 2 2 2 2" xfId="13529"/>
    <cellStyle name="Output 2 3 3 2 2 2 2 2 2 2" xfId="34883"/>
    <cellStyle name="Output 2 3 3 2 2 2 2 2 3" xfId="21189"/>
    <cellStyle name="Output 2 3 3 2 2 2 2 2 3 2" xfId="42543"/>
    <cellStyle name="Output 2 3 3 2 2 2 2 2 4" xfId="28515"/>
    <cellStyle name="Output 2 3 3 2 2 2 2 3" xfId="9689"/>
    <cellStyle name="Output 2 3 3 2 2 2 2 3 2" xfId="31043"/>
    <cellStyle name="Output 2 3 3 2 2 2 2 4" xfId="17349"/>
    <cellStyle name="Output 2 3 3 2 2 2 2 4 2" xfId="38703"/>
    <cellStyle name="Output 2 3 3 2 2 2 2 5" xfId="25599"/>
    <cellStyle name="Output 2 3 3 2 2 2 3" xfId="2927"/>
    <cellStyle name="Output 2 3 3 2 2 2 3 2" xfId="6769"/>
    <cellStyle name="Output 2 3 3 2 2 2 3 2 2" xfId="14469"/>
    <cellStyle name="Output 2 3 3 2 2 2 3 2 2 2" xfId="35823"/>
    <cellStyle name="Output 2 3 3 2 2 2 3 2 3" xfId="22129"/>
    <cellStyle name="Output 2 3 3 2 2 2 3 2 3 2" xfId="43483"/>
    <cellStyle name="Output 2 3 3 2 2 2 3 2 4" xfId="28891"/>
    <cellStyle name="Output 2 3 3 2 2 2 3 3" xfId="10629"/>
    <cellStyle name="Output 2 3 3 2 2 2 3 3 2" xfId="31983"/>
    <cellStyle name="Output 2 3 3 2 2 2 3 4" xfId="18289"/>
    <cellStyle name="Output 2 3 3 2 2 2 3 4 2" xfId="39643"/>
    <cellStyle name="Output 2 3 3 2 2 2 3 5" xfId="26539"/>
    <cellStyle name="Output 2 3 3 2 2 2 4" xfId="3867"/>
    <cellStyle name="Output 2 3 3 2 2 2 4 2" xfId="7709"/>
    <cellStyle name="Output 2 3 3 2 2 2 4 2 2" xfId="15409"/>
    <cellStyle name="Output 2 3 3 2 2 2 4 2 2 2" xfId="36763"/>
    <cellStyle name="Output 2 3 3 2 2 2 4 2 3" xfId="23069"/>
    <cellStyle name="Output 2 3 3 2 2 2 4 2 3 2" xfId="44423"/>
    <cellStyle name="Output 2 3 3 2 2 2 4 2 4" xfId="29267"/>
    <cellStyle name="Output 2 3 3 2 2 2 4 3" xfId="11569"/>
    <cellStyle name="Output 2 3 3 2 2 2 4 3 2" xfId="32923"/>
    <cellStyle name="Output 2 3 3 2 2 2 4 4" xfId="19229"/>
    <cellStyle name="Output 2 3 3 2 2 2 4 4 2" xfId="40583"/>
    <cellStyle name="Output 2 3 3 2 2 2 4 5" xfId="27479"/>
    <cellStyle name="Output 2 3 3 2 2 2 5" xfId="4829"/>
    <cellStyle name="Output 2 3 3 2 2 2 5 2" xfId="12529"/>
    <cellStyle name="Output 2 3 3 2 2 2 5 2 2" xfId="33883"/>
    <cellStyle name="Output 2 3 3 2 2 2 5 3" xfId="20189"/>
    <cellStyle name="Output 2 3 3 2 2 2 5 3 2" xfId="41543"/>
    <cellStyle name="Output 2 3 3 2 2 2 5 4" xfId="28115"/>
    <cellStyle name="Output 2 3 3 2 2 2 6" xfId="8689"/>
    <cellStyle name="Output 2 3 3 2 2 2 6 2" xfId="30043"/>
    <cellStyle name="Output 2 3 3 2 2 2 7" xfId="16349"/>
    <cellStyle name="Output 2 3 3 2 2 2 7 2" xfId="37703"/>
    <cellStyle name="Output 2 3 3 2 2 2 8" xfId="24599"/>
    <cellStyle name="Output 2 3 3 2 2 3" xfId="1287"/>
    <cellStyle name="Output 2 3 3 2 2 3 2" xfId="2287"/>
    <cellStyle name="Output 2 3 3 2 2 3 2 2" xfId="6129"/>
    <cellStyle name="Output 2 3 3 2 2 3 2 2 2" xfId="13829"/>
    <cellStyle name="Output 2 3 3 2 2 3 2 2 2 2" xfId="35183"/>
    <cellStyle name="Output 2 3 3 2 2 3 2 2 3" xfId="21489"/>
    <cellStyle name="Output 2 3 3 2 2 3 2 2 3 2" xfId="42843"/>
    <cellStyle name="Output 2 3 3 2 2 3 2 2 4" xfId="28635"/>
    <cellStyle name="Output 2 3 3 2 2 3 2 3" xfId="9989"/>
    <cellStyle name="Output 2 3 3 2 2 3 2 3 2" xfId="31343"/>
    <cellStyle name="Output 2 3 3 2 2 3 2 4" xfId="17649"/>
    <cellStyle name="Output 2 3 3 2 2 3 2 4 2" xfId="39003"/>
    <cellStyle name="Output 2 3 3 2 2 3 2 5" xfId="25899"/>
    <cellStyle name="Output 2 3 3 2 2 3 3" xfId="3227"/>
    <cellStyle name="Output 2 3 3 2 2 3 3 2" xfId="7069"/>
    <cellStyle name="Output 2 3 3 2 2 3 3 2 2" xfId="14769"/>
    <cellStyle name="Output 2 3 3 2 2 3 3 2 2 2" xfId="36123"/>
    <cellStyle name="Output 2 3 3 2 2 3 3 2 3" xfId="22429"/>
    <cellStyle name="Output 2 3 3 2 2 3 3 2 3 2" xfId="43783"/>
    <cellStyle name="Output 2 3 3 2 2 3 3 2 4" xfId="29011"/>
    <cellStyle name="Output 2 3 3 2 2 3 3 3" xfId="10929"/>
    <cellStyle name="Output 2 3 3 2 2 3 3 3 2" xfId="32283"/>
    <cellStyle name="Output 2 3 3 2 2 3 3 4" xfId="18589"/>
    <cellStyle name="Output 2 3 3 2 2 3 3 4 2" xfId="39943"/>
    <cellStyle name="Output 2 3 3 2 2 3 3 5" xfId="26839"/>
    <cellStyle name="Output 2 3 3 2 2 3 4" xfId="4167"/>
    <cellStyle name="Output 2 3 3 2 2 3 4 2" xfId="8009"/>
    <cellStyle name="Output 2 3 3 2 2 3 4 2 2" xfId="15709"/>
    <cellStyle name="Output 2 3 3 2 2 3 4 2 2 2" xfId="37063"/>
    <cellStyle name="Output 2 3 3 2 2 3 4 2 3" xfId="23369"/>
    <cellStyle name="Output 2 3 3 2 2 3 4 2 3 2" xfId="44723"/>
    <cellStyle name="Output 2 3 3 2 2 3 4 2 4" xfId="29387"/>
    <cellStyle name="Output 2 3 3 2 2 3 4 3" xfId="11869"/>
    <cellStyle name="Output 2 3 3 2 2 3 4 3 2" xfId="33223"/>
    <cellStyle name="Output 2 3 3 2 2 3 4 4" xfId="19529"/>
    <cellStyle name="Output 2 3 3 2 2 3 4 4 2" xfId="40883"/>
    <cellStyle name="Output 2 3 3 2 2 3 4 5" xfId="27779"/>
    <cellStyle name="Output 2 3 3 2 2 3 5" xfId="5129"/>
    <cellStyle name="Output 2 3 3 2 2 3 5 2" xfId="12829"/>
    <cellStyle name="Output 2 3 3 2 2 3 5 2 2" xfId="34183"/>
    <cellStyle name="Output 2 3 3 2 2 3 5 3" xfId="20489"/>
    <cellStyle name="Output 2 3 3 2 2 3 5 3 2" xfId="41843"/>
    <cellStyle name="Output 2 3 3 2 2 3 5 4" xfId="28235"/>
    <cellStyle name="Output 2 3 3 2 2 3 6" xfId="8989"/>
    <cellStyle name="Output 2 3 3 2 2 3 6 2" xfId="30343"/>
    <cellStyle name="Output 2 3 3 2 2 3 7" xfId="16649"/>
    <cellStyle name="Output 2 3 3 2 2 3 7 2" xfId="38003"/>
    <cellStyle name="Output 2 3 3 2 2 3 8" xfId="24899"/>
    <cellStyle name="Output 2 3 3 2 2 4" xfId="1647"/>
    <cellStyle name="Output 2 3 3 2 2 4 2" xfId="5489"/>
    <cellStyle name="Output 2 3 3 2 2 4 2 2" xfId="13189"/>
    <cellStyle name="Output 2 3 3 2 2 4 2 2 2" xfId="34543"/>
    <cellStyle name="Output 2 3 3 2 2 4 2 3" xfId="20849"/>
    <cellStyle name="Output 2 3 3 2 2 4 2 3 2" xfId="42203"/>
    <cellStyle name="Output 2 3 3 2 2 4 2 4" xfId="28379"/>
    <cellStyle name="Output 2 3 3 2 2 4 3" xfId="9349"/>
    <cellStyle name="Output 2 3 3 2 2 4 3 2" xfId="30703"/>
    <cellStyle name="Output 2 3 3 2 2 4 4" xfId="17009"/>
    <cellStyle name="Output 2 3 3 2 2 4 4 2" xfId="38363"/>
    <cellStyle name="Output 2 3 3 2 2 4 5" xfId="25259"/>
    <cellStyle name="Output 2 3 3 2 2 5" xfId="2587"/>
    <cellStyle name="Output 2 3 3 2 2 5 2" xfId="6429"/>
    <cellStyle name="Output 2 3 3 2 2 5 2 2" xfId="14129"/>
    <cellStyle name="Output 2 3 3 2 2 5 2 2 2" xfId="35483"/>
    <cellStyle name="Output 2 3 3 2 2 5 2 3" xfId="21789"/>
    <cellStyle name="Output 2 3 3 2 2 5 2 3 2" xfId="43143"/>
    <cellStyle name="Output 2 3 3 2 2 5 2 4" xfId="28755"/>
    <cellStyle name="Output 2 3 3 2 2 5 3" xfId="10289"/>
    <cellStyle name="Output 2 3 3 2 2 5 3 2" xfId="31643"/>
    <cellStyle name="Output 2 3 3 2 2 5 4" xfId="17949"/>
    <cellStyle name="Output 2 3 3 2 2 5 4 2" xfId="39303"/>
    <cellStyle name="Output 2 3 3 2 2 5 5" xfId="26199"/>
    <cellStyle name="Output 2 3 3 2 2 6" xfId="3527"/>
    <cellStyle name="Output 2 3 3 2 2 6 2" xfId="7369"/>
    <cellStyle name="Output 2 3 3 2 2 6 2 2" xfId="15069"/>
    <cellStyle name="Output 2 3 3 2 2 6 2 2 2" xfId="36423"/>
    <cellStyle name="Output 2 3 3 2 2 6 2 3" xfId="22729"/>
    <cellStyle name="Output 2 3 3 2 2 6 2 3 2" xfId="44083"/>
    <cellStyle name="Output 2 3 3 2 2 6 2 4" xfId="29131"/>
    <cellStyle name="Output 2 3 3 2 2 6 3" xfId="11229"/>
    <cellStyle name="Output 2 3 3 2 2 6 3 2" xfId="32583"/>
    <cellStyle name="Output 2 3 3 2 2 6 4" xfId="18889"/>
    <cellStyle name="Output 2 3 3 2 2 6 4 2" xfId="40243"/>
    <cellStyle name="Output 2 3 3 2 2 6 5" xfId="27139"/>
    <cellStyle name="Output 2 3 3 2 2 7" xfId="4489"/>
    <cellStyle name="Output 2 3 3 2 2 7 2" xfId="12189"/>
    <cellStyle name="Output 2 3 3 2 2 7 2 2" xfId="33543"/>
    <cellStyle name="Output 2 3 3 2 2 7 3" xfId="19849"/>
    <cellStyle name="Output 2 3 3 2 2 7 3 2" xfId="41203"/>
    <cellStyle name="Output 2 3 3 2 2 7 4" xfId="27979"/>
    <cellStyle name="Output 2 3 3 2 2 8" xfId="8349"/>
    <cellStyle name="Output 2 3 3 2 2 8 2" xfId="29703"/>
    <cellStyle name="Output 2 3 3 2 2 9" xfId="16009"/>
    <cellStyle name="Output 2 3 3 2 2 9 2" xfId="37363"/>
    <cellStyle name="Output 2 3 3 2 3" xfId="827"/>
    <cellStyle name="Output 2 3 3 2 3 2" xfId="1827"/>
    <cellStyle name="Output 2 3 3 2 3 2 2" xfId="5669"/>
    <cellStyle name="Output 2 3 3 2 3 2 2 2" xfId="13369"/>
    <cellStyle name="Output 2 3 3 2 3 2 2 2 2" xfId="34723"/>
    <cellStyle name="Output 2 3 3 2 3 2 2 3" xfId="21029"/>
    <cellStyle name="Output 2 3 3 2 3 2 2 3 2" xfId="42383"/>
    <cellStyle name="Output 2 3 3 2 3 2 2 4" xfId="28451"/>
    <cellStyle name="Output 2 3 3 2 3 2 3" xfId="9529"/>
    <cellStyle name="Output 2 3 3 2 3 2 3 2" xfId="30883"/>
    <cellStyle name="Output 2 3 3 2 3 2 4" xfId="17189"/>
    <cellStyle name="Output 2 3 3 2 3 2 4 2" xfId="38543"/>
    <cellStyle name="Output 2 3 3 2 3 2 5" xfId="25439"/>
    <cellStyle name="Output 2 3 3 2 3 3" xfId="2767"/>
    <cellStyle name="Output 2 3 3 2 3 3 2" xfId="6609"/>
    <cellStyle name="Output 2 3 3 2 3 3 2 2" xfId="14309"/>
    <cellStyle name="Output 2 3 3 2 3 3 2 2 2" xfId="35663"/>
    <cellStyle name="Output 2 3 3 2 3 3 2 3" xfId="21969"/>
    <cellStyle name="Output 2 3 3 2 3 3 2 3 2" xfId="43323"/>
    <cellStyle name="Output 2 3 3 2 3 3 2 4" xfId="28827"/>
    <cellStyle name="Output 2 3 3 2 3 3 3" xfId="10469"/>
    <cellStyle name="Output 2 3 3 2 3 3 3 2" xfId="31823"/>
    <cellStyle name="Output 2 3 3 2 3 3 4" xfId="18129"/>
    <cellStyle name="Output 2 3 3 2 3 3 4 2" xfId="39483"/>
    <cellStyle name="Output 2 3 3 2 3 3 5" xfId="26379"/>
    <cellStyle name="Output 2 3 3 2 3 4" xfId="3707"/>
    <cellStyle name="Output 2 3 3 2 3 4 2" xfId="7549"/>
    <cellStyle name="Output 2 3 3 2 3 4 2 2" xfId="15249"/>
    <cellStyle name="Output 2 3 3 2 3 4 2 2 2" xfId="36603"/>
    <cellStyle name="Output 2 3 3 2 3 4 2 3" xfId="22909"/>
    <cellStyle name="Output 2 3 3 2 3 4 2 3 2" xfId="44263"/>
    <cellStyle name="Output 2 3 3 2 3 4 2 4" xfId="29203"/>
    <cellStyle name="Output 2 3 3 2 3 4 3" xfId="11409"/>
    <cellStyle name="Output 2 3 3 2 3 4 3 2" xfId="32763"/>
    <cellStyle name="Output 2 3 3 2 3 4 4" xfId="19069"/>
    <cellStyle name="Output 2 3 3 2 3 4 4 2" xfId="40423"/>
    <cellStyle name="Output 2 3 3 2 3 4 5" xfId="27319"/>
    <cellStyle name="Output 2 3 3 2 3 5" xfId="4669"/>
    <cellStyle name="Output 2 3 3 2 3 5 2" xfId="12369"/>
    <cellStyle name="Output 2 3 3 2 3 5 2 2" xfId="33723"/>
    <cellStyle name="Output 2 3 3 2 3 5 3" xfId="20029"/>
    <cellStyle name="Output 2 3 3 2 3 5 3 2" xfId="41383"/>
    <cellStyle name="Output 2 3 3 2 3 5 4" xfId="28051"/>
    <cellStyle name="Output 2 3 3 2 3 6" xfId="8529"/>
    <cellStyle name="Output 2 3 3 2 3 6 2" xfId="29883"/>
    <cellStyle name="Output 2 3 3 2 3 7" xfId="16189"/>
    <cellStyle name="Output 2 3 3 2 3 7 2" xfId="37543"/>
    <cellStyle name="Output 2 3 3 2 3 8" xfId="24439"/>
    <cellStyle name="Output 2 3 3 2 4" xfId="1127"/>
    <cellStyle name="Output 2 3 3 2 4 2" xfId="2127"/>
    <cellStyle name="Output 2 3 3 2 4 2 2" xfId="5969"/>
    <cellStyle name="Output 2 3 3 2 4 2 2 2" xfId="13669"/>
    <cellStyle name="Output 2 3 3 2 4 2 2 2 2" xfId="35023"/>
    <cellStyle name="Output 2 3 3 2 4 2 2 3" xfId="21329"/>
    <cellStyle name="Output 2 3 3 2 4 2 2 3 2" xfId="42683"/>
    <cellStyle name="Output 2 3 3 2 4 2 2 4" xfId="28571"/>
    <cellStyle name="Output 2 3 3 2 4 2 3" xfId="9829"/>
    <cellStyle name="Output 2 3 3 2 4 2 3 2" xfId="31183"/>
    <cellStyle name="Output 2 3 3 2 4 2 4" xfId="17489"/>
    <cellStyle name="Output 2 3 3 2 4 2 4 2" xfId="38843"/>
    <cellStyle name="Output 2 3 3 2 4 2 5" xfId="25739"/>
    <cellStyle name="Output 2 3 3 2 4 3" xfId="3067"/>
    <cellStyle name="Output 2 3 3 2 4 3 2" xfId="6909"/>
    <cellStyle name="Output 2 3 3 2 4 3 2 2" xfId="14609"/>
    <cellStyle name="Output 2 3 3 2 4 3 2 2 2" xfId="35963"/>
    <cellStyle name="Output 2 3 3 2 4 3 2 3" xfId="22269"/>
    <cellStyle name="Output 2 3 3 2 4 3 2 3 2" xfId="43623"/>
    <cellStyle name="Output 2 3 3 2 4 3 2 4" xfId="28947"/>
    <cellStyle name="Output 2 3 3 2 4 3 3" xfId="10769"/>
    <cellStyle name="Output 2 3 3 2 4 3 3 2" xfId="32123"/>
    <cellStyle name="Output 2 3 3 2 4 3 4" xfId="18429"/>
    <cellStyle name="Output 2 3 3 2 4 3 4 2" xfId="39783"/>
    <cellStyle name="Output 2 3 3 2 4 3 5" xfId="26679"/>
    <cellStyle name="Output 2 3 3 2 4 4" xfId="4007"/>
    <cellStyle name="Output 2 3 3 2 4 4 2" xfId="7849"/>
    <cellStyle name="Output 2 3 3 2 4 4 2 2" xfId="15549"/>
    <cellStyle name="Output 2 3 3 2 4 4 2 2 2" xfId="36903"/>
    <cellStyle name="Output 2 3 3 2 4 4 2 3" xfId="23209"/>
    <cellStyle name="Output 2 3 3 2 4 4 2 3 2" xfId="44563"/>
    <cellStyle name="Output 2 3 3 2 4 4 2 4" xfId="29323"/>
    <cellStyle name="Output 2 3 3 2 4 4 3" xfId="11709"/>
    <cellStyle name="Output 2 3 3 2 4 4 3 2" xfId="33063"/>
    <cellStyle name="Output 2 3 3 2 4 4 4" xfId="19369"/>
    <cellStyle name="Output 2 3 3 2 4 4 4 2" xfId="40723"/>
    <cellStyle name="Output 2 3 3 2 4 4 5" xfId="27619"/>
    <cellStyle name="Output 2 3 3 2 4 5" xfId="4969"/>
    <cellStyle name="Output 2 3 3 2 4 5 2" xfId="12669"/>
    <cellStyle name="Output 2 3 3 2 4 5 2 2" xfId="34023"/>
    <cellStyle name="Output 2 3 3 2 4 5 3" xfId="20329"/>
    <cellStyle name="Output 2 3 3 2 4 5 3 2" xfId="41683"/>
    <cellStyle name="Output 2 3 3 2 4 5 4" xfId="28171"/>
    <cellStyle name="Output 2 3 3 2 4 6" xfId="8829"/>
    <cellStyle name="Output 2 3 3 2 4 6 2" xfId="30183"/>
    <cellStyle name="Output 2 3 3 2 4 7" xfId="16489"/>
    <cellStyle name="Output 2 3 3 2 4 7 2" xfId="37843"/>
    <cellStyle name="Output 2 3 3 2 4 8" xfId="24739"/>
    <cellStyle name="Output 2 3 3 2 5" xfId="1487"/>
    <cellStyle name="Output 2 3 3 2 5 2" xfId="5329"/>
    <cellStyle name="Output 2 3 3 2 5 2 2" xfId="13029"/>
    <cellStyle name="Output 2 3 3 2 5 2 2 2" xfId="34383"/>
    <cellStyle name="Output 2 3 3 2 5 2 3" xfId="20689"/>
    <cellStyle name="Output 2 3 3 2 5 2 3 2" xfId="42043"/>
    <cellStyle name="Output 2 3 3 2 5 2 4" xfId="28315"/>
    <cellStyle name="Output 2 3 3 2 5 3" xfId="9189"/>
    <cellStyle name="Output 2 3 3 2 5 3 2" xfId="30543"/>
    <cellStyle name="Output 2 3 3 2 5 4" xfId="16849"/>
    <cellStyle name="Output 2 3 3 2 5 4 2" xfId="38203"/>
    <cellStyle name="Output 2 3 3 2 5 5" xfId="25099"/>
    <cellStyle name="Output 2 3 3 2 6" xfId="2427"/>
    <cellStyle name="Output 2 3 3 2 6 2" xfId="6269"/>
    <cellStyle name="Output 2 3 3 2 6 2 2" xfId="13969"/>
    <cellStyle name="Output 2 3 3 2 6 2 2 2" xfId="35323"/>
    <cellStyle name="Output 2 3 3 2 6 2 3" xfId="21629"/>
    <cellStyle name="Output 2 3 3 2 6 2 3 2" xfId="42983"/>
    <cellStyle name="Output 2 3 3 2 6 2 4" xfId="28691"/>
    <cellStyle name="Output 2 3 3 2 6 3" xfId="10129"/>
    <cellStyle name="Output 2 3 3 2 6 3 2" xfId="31483"/>
    <cellStyle name="Output 2 3 3 2 6 4" xfId="17789"/>
    <cellStyle name="Output 2 3 3 2 6 4 2" xfId="39143"/>
    <cellStyle name="Output 2 3 3 2 6 5" xfId="26039"/>
    <cellStyle name="Output 2 3 3 2 7" xfId="3367"/>
    <cellStyle name="Output 2 3 3 2 7 2" xfId="7209"/>
    <cellStyle name="Output 2 3 3 2 7 2 2" xfId="14909"/>
    <cellStyle name="Output 2 3 3 2 7 2 2 2" xfId="36263"/>
    <cellStyle name="Output 2 3 3 2 7 2 3" xfId="22569"/>
    <cellStyle name="Output 2 3 3 2 7 2 3 2" xfId="43923"/>
    <cellStyle name="Output 2 3 3 2 7 2 4" xfId="29067"/>
    <cellStyle name="Output 2 3 3 2 7 3" xfId="11069"/>
    <cellStyle name="Output 2 3 3 2 7 3 2" xfId="32423"/>
    <cellStyle name="Output 2 3 3 2 7 4" xfId="18729"/>
    <cellStyle name="Output 2 3 3 2 7 4 2" xfId="40083"/>
    <cellStyle name="Output 2 3 3 2 7 5" xfId="26979"/>
    <cellStyle name="Output 2 3 3 2 8" xfId="4329"/>
    <cellStyle name="Output 2 3 3 2 8 2" xfId="12029"/>
    <cellStyle name="Output 2 3 3 2 8 2 2" xfId="33383"/>
    <cellStyle name="Output 2 3 3 2 8 3" xfId="19689"/>
    <cellStyle name="Output 2 3 3 2 8 3 2" xfId="41043"/>
    <cellStyle name="Output 2 3 3 2 8 4" xfId="27915"/>
    <cellStyle name="Output 2 3 3 2 9" xfId="8189"/>
    <cellStyle name="Output 2 3 3 2 9 2" xfId="29543"/>
    <cellStyle name="Output 2 3 3 3" xfId="561"/>
    <cellStyle name="Output 2 3 3 3 10" xfId="24179"/>
    <cellStyle name="Output 2 3 3 3 2" xfId="907"/>
    <cellStyle name="Output 2 3 3 3 2 2" xfId="1907"/>
    <cellStyle name="Output 2 3 3 3 2 2 2" xfId="5749"/>
    <cellStyle name="Output 2 3 3 3 2 2 2 2" xfId="13449"/>
    <cellStyle name="Output 2 3 3 3 2 2 2 2 2" xfId="34803"/>
    <cellStyle name="Output 2 3 3 3 2 2 2 3" xfId="21109"/>
    <cellStyle name="Output 2 3 3 3 2 2 2 3 2" xfId="42463"/>
    <cellStyle name="Output 2 3 3 3 2 2 2 4" xfId="28483"/>
    <cellStyle name="Output 2 3 3 3 2 2 3" xfId="9609"/>
    <cellStyle name="Output 2 3 3 3 2 2 3 2" xfId="30963"/>
    <cellStyle name="Output 2 3 3 3 2 2 4" xfId="17269"/>
    <cellStyle name="Output 2 3 3 3 2 2 4 2" xfId="38623"/>
    <cellStyle name="Output 2 3 3 3 2 2 5" xfId="25519"/>
    <cellStyle name="Output 2 3 3 3 2 3" xfId="2847"/>
    <cellStyle name="Output 2 3 3 3 2 3 2" xfId="6689"/>
    <cellStyle name="Output 2 3 3 3 2 3 2 2" xfId="14389"/>
    <cellStyle name="Output 2 3 3 3 2 3 2 2 2" xfId="35743"/>
    <cellStyle name="Output 2 3 3 3 2 3 2 3" xfId="22049"/>
    <cellStyle name="Output 2 3 3 3 2 3 2 3 2" xfId="43403"/>
    <cellStyle name="Output 2 3 3 3 2 3 2 4" xfId="28859"/>
    <cellStyle name="Output 2 3 3 3 2 3 3" xfId="10549"/>
    <cellStyle name="Output 2 3 3 3 2 3 3 2" xfId="31903"/>
    <cellStyle name="Output 2 3 3 3 2 3 4" xfId="18209"/>
    <cellStyle name="Output 2 3 3 3 2 3 4 2" xfId="39563"/>
    <cellStyle name="Output 2 3 3 3 2 3 5" xfId="26459"/>
    <cellStyle name="Output 2 3 3 3 2 4" xfId="3787"/>
    <cellStyle name="Output 2 3 3 3 2 4 2" xfId="7629"/>
    <cellStyle name="Output 2 3 3 3 2 4 2 2" xfId="15329"/>
    <cellStyle name="Output 2 3 3 3 2 4 2 2 2" xfId="36683"/>
    <cellStyle name="Output 2 3 3 3 2 4 2 3" xfId="22989"/>
    <cellStyle name="Output 2 3 3 3 2 4 2 3 2" xfId="44343"/>
    <cellStyle name="Output 2 3 3 3 2 4 2 4" xfId="29235"/>
    <cellStyle name="Output 2 3 3 3 2 4 3" xfId="11489"/>
    <cellStyle name="Output 2 3 3 3 2 4 3 2" xfId="32843"/>
    <cellStyle name="Output 2 3 3 3 2 4 4" xfId="19149"/>
    <cellStyle name="Output 2 3 3 3 2 4 4 2" xfId="40503"/>
    <cellStyle name="Output 2 3 3 3 2 4 5" xfId="27399"/>
    <cellStyle name="Output 2 3 3 3 2 5" xfId="4749"/>
    <cellStyle name="Output 2 3 3 3 2 5 2" xfId="12449"/>
    <cellStyle name="Output 2 3 3 3 2 5 2 2" xfId="33803"/>
    <cellStyle name="Output 2 3 3 3 2 5 3" xfId="20109"/>
    <cellStyle name="Output 2 3 3 3 2 5 3 2" xfId="41463"/>
    <cellStyle name="Output 2 3 3 3 2 5 4" xfId="28083"/>
    <cellStyle name="Output 2 3 3 3 2 6" xfId="8609"/>
    <cellStyle name="Output 2 3 3 3 2 6 2" xfId="29963"/>
    <cellStyle name="Output 2 3 3 3 2 7" xfId="16269"/>
    <cellStyle name="Output 2 3 3 3 2 7 2" xfId="37623"/>
    <cellStyle name="Output 2 3 3 3 2 8" xfId="24519"/>
    <cellStyle name="Output 2 3 3 3 3" xfId="1207"/>
    <cellStyle name="Output 2 3 3 3 3 2" xfId="2207"/>
    <cellStyle name="Output 2 3 3 3 3 2 2" xfId="6049"/>
    <cellStyle name="Output 2 3 3 3 3 2 2 2" xfId="13749"/>
    <cellStyle name="Output 2 3 3 3 3 2 2 2 2" xfId="35103"/>
    <cellStyle name="Output 2 3 3 3 3 2 2 3" xfId="21409"/>
    <cellStyle name="Output 2 3 3 3 3 2 2 3 2" xfId="42763"/>
    <cellStyle name="Output 2 3 3 3 3 2 2 4" xfId="28603"/>
    <cellStyle name="Output 2 3 3 3 3 2 3" xfId="9909"/>
    <cellStyle name="Output 2 3 3 3 3 2 3 2" xfId="31263"/>
    <cellStyle name="Output 2 3 3 3 3 2 4" xfId="17569"/>
    <cellStyle name="Output 2 3 3 3 3 2 4 2" xfId="38923"/>
    <cellStyle name="Output 2 3 3 3 3 2 5" xfId="25819"/>
    <cellStyle name="Output 2 3 3 3 3 3" xfId="3147"/>
    <cellStyle name="Output 2 3 3 3 3 3 2" xfId="6989"/>
    <cellStyle name="Output 2 3 3 3 3 3 2 2" xfId="14689"/>
    <cellStyle name="Output 2 3 3 3 3 3 2 2 2" xfId="36043"/>
    <cellStyle name="Output 2 3 3 3 3 3 2 3" xfId="22349"/>
    <cellStyle name="Output 2 3 3 3 3 3 2 3 2" xfId="43703"/>
    <cellStyle name="Output 2 3 3 3 3 3 2 4" xfId="28979"/>
    <cellStyle name="Output 2 3 3 3 3 3 3" xfId="10849"/>
    <cellStyle name="Output 2 3 3 3 3 3 3 2" xfId="32203"/>
    <cellStyle name="Output 2 3 3 3 3 3 4" xfId="18509"/>
    <cellStyle name="Output 2 3 3 3 3 3 4 2" xfId="39863"/>
    <cellStyle name="Output 2 3 3 3 3 3 5" xfId="26759"/>
    <cellStyle name="Output 2 3 3 3 3 4" xfId="4087"/>
    <cellStyle name="Output 2 3 3 3 3 4 2" xfId="7929"/>
    <cellStyle name="Output 2 3 3 3 3 4 2 2" xfId="15629"/>
    <cellStyle name="Output 2 3 3 3 3 4 2 2 2" xfId="36983"/>
    <cellStyle name="Output 2 3 3 3 3 4 2 3" xfId="23289"/>
    <cellStyle name="Output 2 3 3 3 3 4 2 3 2" xfId="44643"/>
    <cellStyle name="Output 2 3 3 3 3 4 2 4" xfId="29355"/>
    <cellStyle name="Output 2 3 3 3 3 4 3" xfId="11789"/>
    <cellStyle name="Output 2 3 3 3 3 4 3 2" xfId="33143"/>
    <cellStyle name="Output 2 3 3 3 3 4 4" xfId="19449"/>
    <cellStyle name="Output 2 3 3 3 3 4 4 2" xfId="40803"/>
    <cellStyle name="Output 2 3 3 3 3 4 5" xfId="27699"/>
    <cellStyle name="Output 2 3 3 3 3 5" xfId="5049"/>
    <cellStyle name="Output 2 3 3 3 3 5 2" xfId="12749"/>
    <cellStyle name="Output 2 3 3 3 3 5 2 2" xfId="34103"/>
    <cellStyle name="Output 2 3 3 3 3 5 3" xfId="20409"/>
    <cellStyle name="Output 2 3 3 3 3 5 3 2" xfId="41763"/>
    <cellStyle name="Output 2 3 3 3 3 5 4" xfId="28203"/>
    <cellStyle name="Output 2 3 3 3 3 6" xfId="8909"/>
    <cellStyle name="Output 2 3 3 3 3 6 2" xfId="30263"/>
    <cellStyle name="Output 2 3 3 3 3 7" xfId="16569"/>
    <cellStyle name="Output 2 3 3 3 3 7 2" xfId="37923"/>
    <cellStyle name="Output 2 3 3 3 3 8" xfId="24819"/>
    <cellStyle name="Output 2 3 3 3 4" xfId="1567"/>
    <cellStyle name="Output 2 3 3 3 4 2" xfId="5409"/>
    <cellStyle name="Output 2 3 3 3 4 2 2" xfId="13109"/>
    <cellStyle name="Output 2 3 3 3 4 2 2 2" xfId="34463"/>
    <cellStyle name="Output 2 3 3 3 4 2 3" xfId="20769"/>
    <cellStyle name="Output 2 3 3 3 4 2 3 2" xfId="42123"/>
    <cellStyle name="Output 2 3 3 3 4 2 4" xfId="28347"/>
    <cellStyle name="Output 2 3 3 3 4 3" xfId="9269"/>
    <cellStyle name="Output 2 3 3 3 4 3 2" xfId="30623"/>
    <cellStyle name="Output 2 3 3 3 4 4" xfId="16929"/>
    <cellStyle name="Output 2 3 3 3 4 4 2" xfId="38283"/>
    <cellStyle name="Output 2 3 3 3 4 5" xfId="25179"/>
    <cellStyle name="Output 2 3 3 3 5" xfId="2507"/>
    <cellStyle name="Output 2 3 3 3 5 2" xfId="6349"/>
    <cellStyle name="Output 2 3 3 3 5 2 2" xfId="14049"/>
    <cellStyle name="Output 2 3 3 3 5 2 2 2" xfId="35403"/>
    <cellStyle name="Output 2 3 3 3 5 2 3" xfId="21709"/>
    <cellStyle name="Output 2 3 3 3 5 2 3 2" xfId="43063"/>
    <cellStyle name="Output 2 3 3 3 5 2 4" xfId="28723"/>
    <cellStyle name="Output 2 3 3 3 5 3" xfId="10209"/>
    <cellStyle name="Output 2 3 3 3 5 3 2" xfId="31563"/>
    <cellStyle name="Output 2 3 3 3 5 4" xfId="17869"/>
    <cellStyle name="Output 2 3 3 3 5 4 2" xfId="39223"/>
    <cellStyle name="Output 2 3 3 3 5 5" xfId="26119"/>
    <cellStyle name="Output 2 3 3 3 6" xfId="3447"/>
    <cellStyle name="Output 2 3 3 3 6 2" xfId="7289"/>
    <cellStyle name="Output 2 3 3 3 6 2 2" xfId="14989"/>
    <cellStyle name="Output 2 3 3 3 6 2 2 2" xfId="36343"/>
    <cellStyle name="Output 2 3 3 3 6 2 3" xfId="22649"/>
    <cellStyle name="Output 2 3 3 3 6 2 3 2" xfId="44003"/>
    <cellStyle name="Output 2 3 3 3 6 2 4" xfId="29099"/>
    <cellStyle name="Output 2 3 3 3 6 3" xfId="11149"/>
    <cellStyle name="Output 2 3 3 3 6 3 2" xfId="32503"/>
    <cellStyle name="Output 2 3 3 3 6 4" xfId="18809"/>
    <cellStyle name="Output 2 3 3 3 6 4 2" xfId="40163"/>
    <cellStyle name="Output 2 3 3 3 6 5" xfId="27059"/>
    <cellStyle name="Output 2 3 3 3 7" xfId="4409"/>
    <cellStyle name="Output 2 3 3 3 7 2" xfId="12109"/>
    <cellStyle name="Output 2 3 3 3 7 2 2" xfId="33463"/>
    <cellStyle name="Output 2 3 3 3 7 3" xfId="19769"/>
    <cellStyle name="Output 2 3 3 3 7 3 2" xfId="41123"/>
    <cellStyle name="Output 2 3 3 3 7 4" xfId="27947"/>
    <cellStyle name="Output 2 3 3 3 8" xfId="8269"/>
    <cellStyle name="Output 2 3 3 3 8 2" xfId="29623"/>
    <cellStyle name="Output 2 3 3 3 9" xfId="15929"/>
    <cellStyle name="Output 2 3 3 3 9 2" xfId="37283"/>
    <cellStyle name="Output 2 3 3 4" xfId="747"/>
    <cellStyle name="Output 2 3 3 4 2" xfId="1747"/>
    <cellStyle name="Output 2 3 3 4 2 2" xfId="5589"/>
    <cellStyle name="Output 2 3 3 4 2 2 2" xfId="13289"/>
    <cellStyle name="Output 2 3 3 4 2 2 2 2" xfId="34643"/>
    <cellStyle name="Output 2 3 3 4 2 2 3" xfId="20949"/>
    <cellStyle name="Output 2 3 3 4 2 2 3 2" xfId="42303"/>
    <cellStyle name="Output 2 3 3 4 2 2 4" xfId="28419"/>
    <cellStyle name="Output 2 3 3 4 2 3" xfId="9449"/>
    <cellStyle name="Output 2 3 3 4 2 3 2" xfId="30803"/>
    <cellStyle name="Output 2 3 3 4 2 4" xfId="17109"/>
    <cellStyle name="Output 2 3 3 4 2 4 2" xfId="38463"/>
    <cellStyle name="Output 2 3 3 4 2 5" xfId="25359"/>
    <cellStyle name="Output 2 3 3 4 3" xfId="2687"/>
    <cellStyle name="Output 2 3 3 4 3 2" xfId="6529"/>
    <cellStyle name="Output 2 3 3 4 3 2 2" xfId="14229"/>
    <cellStyle name="Output 2 3 3 4 3 2 2 2" xfId="35583"/>
    <cellStyle name="Output 2 3 3 4 3 2 3" xfId="21889"/>
    <cellStyle name="Output 2 3 3 4 3 2 3 2" xfId="43243"/>
    <cellStyle name="Output 2 3 3 4 3 2 4" xfId="28795"/>
    <cellStyle name="Output 2 3 3 4 3 3" xfId="10389"/>
    <cellStyle name="Output 2 3 3 4 3 3 2" xfId="31743"/>
    <cellStyle name="Output 2 3 3 4 3 4" xfId="18049"/>
    <cellStyle name="Output 2 3 3 4 3 4 2" xfId="39403"/>
    <cellStyle name="Output 2 3 3 4 3 5" xfId="26299"/>
    <cellStyle name="Output 2 3 3 4 4" xfId="3627"/>
    <cellStyle name="Output 2 3 3 4 4 2" xfId="7469"/>
    <cellStyle name="Output 2 3 3 4 4 2 2" xfId="15169"/>
    <cellStyle name="Output 2 3 3 4 4 2 2 2" xfId="36523"/>
    <cellStyle name="Output 2 3 3 4 4 2 3" xfId="22829"/>
    <cellStyle name="Output 2 3 3 4 4 2 3 2" xfId="44183"/>
    <cellStyle name="Output 2 3 3 4 4 2 4" xfId="29171"/>
    <cellStyle name="Output 2 3 3 4 4 3" xfId="11329"/>
    <cellStyle name="Output 2 3 3 4 4 3 2" xfId="32683"/>
    <cellStyle name="Output 2 3 3 4 4 4" xfId="18989"/>
    <cellStyle name="Output 2 3 3 4 4 4 2" xfId="40343"/>
    <cellStyle name="Output 2 3 3 4 4 5" xfId="27239"/>
    <cellStyle name="Output 2 3 3 4 5" xfId="4589"/>
    <cellStyle name="Output 2 3 3 4 5 2" xfId="12289"/>
    <cellStyle name="Output 2 3 3 4 5 2 2" xfId="33643"/>
    <cellStyle name="Output 2 3 3 4 5 3" xfId="19949"/>
    <cellStyle name="Output 2 3 3 4 5 3 2" xfId="41303"/>
    <cellStyle name="Output 2 3 3 4 5 4" xfId="28019"/>
    <cellStyle name="Output 2 3 3 4 6" xfId="8449"/>
    <cellStyle name="Output 2 3 3 4 6 2" xfId="29803"/>
    <cellStyle name="Output 2 3 3 4 7" xfId="16109"/>
    <cellStyle name="Output 2 3 3 4 7 2" xfId="37463"/>
    <cellStyle name="Output 2 3 3 4 8" xfId="24359"/>
    <cellStyle name="Output 2 3 3 5" xfId="1047"/>
    <cellStyle name="Output 2 3 3 5 2" xfId="2047"/>
    <cellStyle name="Output 2 3 3 5 2 2" xfId="5889"/>
    <cellStyle name="Output 2 3 3 5 2 2 2" xfId="13589"/>
    <cellStyle name="Output 2 3 3 5 2 2 2 2" xfId="34943"/>
    <cellStyle name="Output 2 3 3 5 2 2 3" xfId="21249"/>
    <cellStyle name="Output 2 3 3 5 2 2 3 2" xfId="42603"/>
    <cellStyle name="Output 2 3 3 5 2 2 4" xfId="28539"/>
    <cellStyle name="Output 2 3 3 5 2 3" xfId="9749"/>
    <cellStyle name="Output 2 3 3 5 2 3 2" xfId="31103"/>
    <cellStyle name="Output 2 3 3 5 2 4" xfId="17409"/>
    <cellStyle name="Output 2 3 3 5 2 4 2" xfId="38763"/>
    <cellStyle name="Output 2 3 3 5 2 5" xfId="25659"/>
    <cellStyle name="Output 2 3 3 5 3" xfId="2987"/>
    <cellStyle name="Output 2 3 3 5 3 2" xfId="6829"/>
    <cellStyle name="Output 2 3 3 5 3 2 2" xfId="14529"/>
    <cellStyle name="Output 2 3 3 5 3 2 2 2" xfId="35883"/>
    <cellStyle name="Output 2 3 3 5 3 2 3" xfId="22189"/>
    <cellStyle name="Output 2 3 3 5 3 2 3 2" xfId="43543"/>
    <cellStyle name="Output 2 3 3 5 3 2 4" xfId="28915"/>
    <cellStyle name="Output 2 3 3 5 3 3" xfId="10689"/>
    <cellStyle name="Output 2 3 3 5 3 3 2" xfId="32043"/>
    <cellStyle name="Output 2 3 3 5 3 4" xfId="18349"/>
    <cellStyle name="Output 2 3 3 5 3 4 2" xfId="39703"/>
    <cellStyle name="Output 2 3 3 5 3 5" xfId="26599"/>
    <cellStyle name="Output 2 3 3 5 4" xfId="3927"/>
    <cellStyle name="Output 2 3 3 5 4 2" xfId="7769"/>
    <cellStyle name="Output 2 3 3 5 4 2 2" xfId="15469"/>
    <cellStyle name="Output 2 3 3 5 4 2 2 2" xfId="36823"/>
    <cellStyle name="Output 2 3 3 5 4 2 3" xfId="23129"/>
    <cellStyle name="Output 2 3 3 5 4 2 3 2" xfId="44483"/>
    <cellStyle name="Output 2 3 3 5 4 2 4" xfId="29291"/>
    <cellStyle name="Output 2 3 3 5 4 3" xfId="11629"/>
    <cellStyle name="Output 2 3 3 5 4 3 2" xfId="32983"/>
    <cellStyle name="Output 2 3 3 5 4 4" xfId="19289"/>
    <cellStyle name="Output 2 3 3 5 4 4 2" xfId="40643"/>
    <cellStyle name="Output 2 3 3 5 4 5" xfId="27539"/>
    <cellStyle name="Output 2 3 3 5 5" xfId="4889"/>
    <cellStyle name="Output 2 3 3 5 5 2" xfId="12589"/>
    <cellStyle name="Output 2 3 3 5 5 2 2" xfId="33943"/>
    <cellStyle name="Output 2 3 3 5 5 3" xfId="20249"/>
    <cellStyle name="Output 2 3 3 5 5 3 2" xfId="41603"/>
    <cellStyle name="Output 2 3 3 5 5 4" xfId="28139"/>
    <cellStyle name="Output 2 3 3 5 6" xfId="8749"/>
    <cellStyle name="Output 2 3 3 5 6 2" xfId="30103"/>
    <cellStyle name="Output 2 3 3 5 7" xfId="16409"/>
    <cellStyle name="Output 2 3 3 5 7 2" xfId="37763"/>
    <cellStyle name="Output 2 3 3 5 8" xfId="24659"/>
    <cellStyle name="Output 2 3 3 6" xfId="1407"/>
    <cellStyle name="Output 2 3 3 6 2" xfId="5249"/>
    <cellStyle name="Output 2 3 3 6 2 2" xfId="12949"/>
    <cellStyle name="Output 2 3 3 6 2 2 2" xfId="34303"/>
    <cellStyle name="Output 2 3 3 6 2 3" xfId="20609"/>
    <cellStyle name="Output 2 3 3 6 2 3 2" xfId="41963"/>
    <cellStyle name="Output 2 3 3 6 2 4" xfId="28283"/>
    <cellStyle name="Output 2 3 3 6 3" xfId="9109"/>
    <cellStyle name="Output 2 3 3 6 3 2" xfId="30463"/>
    <cellStyle name="Output 2 3 3 6 4" xfId="16769"/>
    <cellStyle name="Output 2 3 3 6 4 2" xfId="38123"/>
    <cellStyle name="Output 2 3 3 6 5" xfId="25019"/>
    <cellStyle name="Output 2 3 3 7" xfId="2347"/>
    <cellStyle name="Output 2 3 3 7 2" xfId="6189"/>
    <cellStyle name="Output 2 3 3 7 2 2" xfId="13889"/>
    <cellStyle name="Output 2 3 3 7 2 2 2" xfId="35243"/>
    <cellStyle name="Output 2 3 3 7 2 3" xfId="21549"/>
    <cellStyle name="Output 2 3 3 7 2 3 2" xfId="42903"/>
    <cellStyle name="Output 2 3 3 7 2 4" xfId="28659"/>
    <cellStyle name="Output 2 3 3 7 3" xfId="10049"/>
    <cellStyle name="Output 2 3 3 7 3 2" xfId="31403"/>
    <cellStyle name="Output 2 3 3 7 4" xfId="17709"/>
    <cellStyle name="Output 2 3 3 7 4 2" xfId="39063"/>
    <cellStyle name="Output 2 3 3 7 5" xfId="25959"/>
    <cellStyle name="Output 2 3 3 8" xfId="3287"/>
    <cellStyle name="Output 2 3 3 8 2" xfId="7129"/>
    <cellStyle name="Output 2 3 3 8 2 2" xfId="14829"/>
    <cellStyle name="Output 2 3 3 8 2 2 2" xfId="36183"/>
    <cellStyle name="Output 2 3 3 8 2 3" xfId="22489"/>
    <cellStyle name="Output 2 3 3 8 2 3 2" xfId="43843"/>
    <cellStyle name="Output 2 3 3 8 2 4" xfId="29035"/>
    <cellStyle name="Output 2 3 3 8 3" xfId="10989"/>
    <cellStyle name="Output 2 3 3 8 3 2" xfId="32343"/>
    <cellStyle name="Output 2 3 3 8 4" xfId="18649"/>
    <cellStyle name="Output 2 3 3 8 4 2" xfId="40003"/>
    <cellStyle name="Output 2 3 3 8 5" xfId="26899"/>
    <cellStyle name="Output 2 3 3 9" xfId="4249"/>
    <cellStyle name="Output 2 3 3 9 2" xfId="11949"/>
    <cellStyle name="Output 2 3 3 9 2 2" xfId="33303"/>
    <cellStyle name="Output 2 3 3 9 3" xfId="19609"/>
    <cellStyle name="Output 2 3 3 9 3 2" xfId="40963"/>
    <cellStyle name="Output 2 3 3 9 4" xfId="27859"/>
    <cellStyle name="Output 2 3 4" xfId="435"/>
    <cellStyle name="Output 2 3 4 10" xfId="15809"/>
    <cellStyle name="Output 2 3 4 10 2" xfId="37163"/>
    <cellStyle name="Output 2 3 4 11" xfId="24059"/>
    <cellStyle name="Output 2 3 4 2" xfId="603"/>
    <cellStyle name="Output 2 3 4 2 10" xfId="24219"/>
    <cellStyle name="Output 2 3 4 2 2" xfId="947"/>
    <cellStyle name="Output 2 3 4 2 2 2" xfId="1947"/>
    <cellStyle name="Output 2 3 4 2 2 2 2" xfId="5789"/>
    <cellStyle name="Output 2 3 4 2 2 2 2 2" xfId="13489"/>
    <cellStyle name="Output 2 3 4 2 2 2 2 2 2" xfId="34843"/>
    <cellStyle name="Output 2 3 4 2 2 2 2 3" xfId="21149"/>
    <cellStyle name="Output 2 3 4 2 2 2 2 3 2" xfId="42503"/>
    <cellStyle name="Output 2 3 4 2 2 2 2 4" xfId="28499"/>
    <cellStyle name="Output 2 3 4 2 2 2 3" xfId="9649"/>
    <cellStyle name="Output 2 3 4 2 2 2 3 2" xfId="31003"/>
    <cellStyle name="Output 2 3 4 2 2 2 4" xfId="17309"/>
    <cellStyle name="Output 2 3 4 2 2 2 4 2" xfId="38663"/>
    <cellStyle name="Output 2 3 4 2 2 2 5" xfId="25559"/>
    <cellStyle name="Output 2 3 4 2 2 3" xfId="2887"/>
    <cellStyle name="Output 2 3 4 2 2 3 2" xfId="6729"/>
    <cellStyle name="Output 2 3 4 2 2 3 2 2" xfId="14429"/>
    <cellStyle name="Output 2 3 4 2 2 3 2 2 2" xfId="35783"/>
    <cellStyle name="Output 2 3 4 2 2 3 2 3" xfId="22089"/>
    <cellStyle name="Output 2 3 4 2 2 3 2 3 2" xfId="43443"/>
    <cellStyle name="Output 2 3 4 2 2 3 2 4" xfId="28875"/>
    <cellStyle name="Output 2 3 4 2 2 3 3" xfId="10589"/>
    <cellStyle name="Output 2 3 4 2 2 3 3 2" xfId="31943"/>
    <cellStyle name="Output 2 3 4 2 2 3 4" xfId="18249"/>
    <cellStyle name="Output 2 3 4 2 2 3 4 2" xfId="39603"/>
    <cellStyle name="Output 2 3 4 2 2 3 5" xfId="26499"/>
    <cellStyle name="Output 2 3 4 2 2 4" xfId="3827"/>
    <cellStyle name="Output 2 3 4 2 2 4 2" xfId="7669"/>
    <cellStyle name="Output 2 3 4 2 2 4 2 2" xfId="15369"/>
    <cellStyle name="Output 2 3 4 2 2 4 2 2 2" xfId="36723"/>
    <cellStyle name="Output 2 3 4 2 2 4 2 3" xfId="23029"/>
    <cellStyle name="Output 2 3 4 2 2 4 2 3 2" xfId="44383"/>
    <cellStyle name="Output 2 3 4 2 2 4 2 4" xfId="29251"/>
    <cellStyle name="Output 2 3 4 2 2 4 3" xfId="11529"/>
    <cellStyle name="Output 2 3 4 2 2 4 3 2" xfId="32883"/>
    <cellStyle name="Output 2 3 4 2 2 4 4" xfId="19189"/>
    <cellStyle name="Output 2 3 4 2 2 4 4 2" xfId="40543"/>
    <cellStyle name="Output 2 3 4 2 2 4 5" xfId="27439"/>
    <cellStyle name="Output 2 3 4 2 2 5" xfId="4789"/>
    <cellStyle name="Output 2 3 4 2 2 5 2" xfId="12489"/>
    <cellStyle name="Output 2 3 4 2 2 5 2 2" xfId="33843"/>
    <cellStyle name="Output 2 3 4 2 2 5 3" xfId="20149"/>
    <cellStyle name="Output 2 3 4 2 2 5 3 2" xfId="41503"/>
    <cellStyle name="Output 2 3 4 2 2 5 4" xfId="28099"/>
    <cellStyle name="Output 2 3 4 2 2 6" xfId="8649"/>
    <cellStyle name="Output 2 3 4 2 2 6 2" xfId="30003"/>
    <cellStyle name="Output 2 3 4 2 2 7" xfId="16309"/>
    <cellStyle name="Output 2 3 4 2 2 7 2" xfId="37663"/>
    <cellStyle name="Output 2 3 4 2 2 8" xfId="24559"/>
    <cellStyle name="Output 2 3 4 2 3" xfId="1247"/>
    <cellStyle name="Output 2 3 4 2 3 2" xfId="2247"/>
    <cellStyle name="Output 2 3 4 2 3 2 2" xfId="6089"/>
    <cellStyle name="Output 2 3 4 2 3 2 2 2" xfId="13789"/>
    <cellStyle name="Output 2 3 4 2 3 2 2 2 2" xfId="35143"/>
    <cellStyle name="Output 2 3 4 2 3 2 2 3" xfId="21449"/>
    <cellStyle name="Output 2 3 4 2 3 2 2 3 2" xfId="42803"/>
    <cellStyle name="Output 2 3 4 2 3 2 2 4" xfId="28619"/>
    <cellStyle name="Output 2 3 4 2 3 2 3" xfId="9949"/>
    <cellStyle name="Output 2 3 4 2 3 2 3 2" xfId="31303"/>
    <cellStyle name="Output 2 3 4 2 3 2 4" xfId="17609"/>
    <cellStyle name="Output 2 3 4 2 3 2 4 2" xfId="38963"/>
    <cellStyle name="Output 2 3 4 2 3 2 5" xfId="25859"/>
    <cellStyle name="Output 2 3 4 2 3 3" xfId="3187"/>
    <cellStyle name="Output 2 3 4 2 3 3 2" xfId="7029"/>
    <cellStyle name="Output 2 3 4 2 3 3 2 2" xfId="14729"/>
    <cellStyle name="Output 2 3 4 2 3 3 2 2 2" xfId="36083"/>
    <cellStyle name="Output 2 3 4 2 3 3 2 3" xfId="22389"/>
    <cellStyle name="Output 2 3 4 2 3 3 2 3 2" xfId="43743"/>
    <cellStyle name="Output 2 3 4 2 3 3 2 4" xfId="28995"/>
    <cellStyle name="Output 2 3 4 2 3 3 3" xfId="10889"/>
    <cellStyle name="Output 2 3 4 2 3 3 3 2" xfId="32243"/>
    <cellStyle name="Output 2 3 4 2 3 3 4" xfId="18549"/>
    <cellStyle name="Output 2 3 4 2 3 3 4 2" xfId="39903"/>
    <cellStyle name="Output 2 3 4 2 3 3 5" xfId="26799"/>
    <cellStyle name="Output 2 3 4 2 3 4" xfId="4127"/>
    <cellStyle name="Output 2 3 4 2 3 4 2" xfId="7969"/>
    <cellStyle name="Output 2 3 4 2 3 4 2 2" xfId="15669"/>
    <cellStyle name="Output 2 3 4 2 3 4 2 2 2" xfId="37023"/>
    <cellStyle name="Output 2 3 4 2 3 4 2 3" xfId="23329"/>
    <cellStyle name="Output 2 3 4 2 3 4 2 3 2" xfId="44683"/>
    <cellStyle name="Output 2 3 4 2 3 4 2 4" xfId="29371"/>
    <cellStyle name="Output 2 3 4 2 3 4 3" xfId="11829"/>
    <cellStyle name="Output 2 3 4 2 3 4 3 2" xfId="33183"/>
    <cellStyle name="Output 2 3 4 2 3 4 4" xfId="19489"/>
    <cellStyle name="Output 2 3 4 2 3 4 4 2" xfId="40843"/>
    <cellStyle name="Output 2 3 4 2 3 4 5" xfId="27739"/>
    <cellStyle name="Output 2 3 4 2 3 5" xfId="5089"/>
    <cellStyle name="Output 2 3 4 2 3 5 2" xfId="12789"/>
    <cellStyle name="Output 2 3 4 2 3 5 2 2" xfId="34143"/>
    <cellStyle name="Output 2 3 4 2 3 5 3" xfId="20449"/>
    <cellStyle name="Output 2 3 4 2 3 5 3 2" xfId="41803"/>
    <cellStyle name="Output 2 3 4 2 3 5 4" xfId="28219"/>
    <cellStyle name="Output 2 3 4 2 3 6" xfId="8949"/>
    <cellStyle name="Output 2 3 4 2 3 6 2" xfId="30303"/>
    <cellStyle name="Output 2 3 4 2 3 7" xfId="16609"/>
    <cellStyle name="Output 2 3 4 2 3 7 2" xfId="37963"/>
    <cellStyle name="Output 2 3 4 2 3 8" xfId="24859"/>
    <cellStyle name="Output 2 3 4 2 4" xfId="1607"/>
    <cellStyle name="Output 2 3 4 2 4 2" xfId="5449"/>
    <cellStyle name="Output 2 3 4 2 4 2 2" xfId="13149"/>
    <cellStyle name="Output 2 3 4 2 4 2 2 2" xfId="34503"/>
    <cellStyle name="Output 2 3 4 2 4 2 3" xfId="20809"/>
    <cellStyle name="Output 2 3 4 2 4 2 3 2" xfId="42163"/>
    <cellStyle name="Output 2 3 4 2 4 2 4" xfId="28363"/>
    <cellStyle name="Output 2 3 4 2 4 3" xfId="9309"/>
    <cellStyle name="Output 2 3 4 2 4 3 2" xfId="30663"/>
    <cellStyle name="Output 2 3 4 2 4 4" xfId="16969"/>
    <cellStyle name="Output 2 3 4 2 4 4 2" xfId="38323"/>
    <cellStyle name="Output 2 3 4 2 4 5" xfId="25219"/>
    <cellStyle name="Output 2 3 4 2 5" xfId="2547"/>
    <cellStyle name="Output 2 3 4 2 5 2" xfId="6389"/>
    <cellStyle name="Output 2 3 4 2 5 2 2" xfId="14089"/>
    <cellStyle name="Output 2 3 4 2 5 2 2 2" xfId="35443"/>
    <cellStyle name="Output 2 3 4 2 5 2 3" xfId="21749"/>
    <cellStyle name="Output 2 3 4 2 5 2 3 2" xfId="43103"/>
    <cellStyle name="Output 2 3 4 2 5 2 4" xfId="28739"/>
    <cellStyle name="Output 2 3 4 2 5 3" xfId="10249"/>
    <cellStyle name="Output 2 3 4 2 5 3 2" xfId="31603"/>
    <cellStyle name="Output 2 3 4 2 5 4" xfId="17909"/>
    <cellStyle name="Output 2 3 4 2 5 4 2" xfId="39263"/>
    <cellStyle name="Output 2 3 4 2 5 5" xfId="26159"/>
    <cellStyle name="Output 2 3 4 2 6" xfId="3487"/>
    <cellStyle name="Output 2 3 4 2 6 2" xfId="7329"/>
    <cellStyle name="Output 2 3 4 2 6 2 2" xfId="15029"/>
    <cellStyle name="Output 2 3 4 2 6 2 2 2" xfId="36383"/>
    <cellStyle name="Output 2 3 4 2 6 2 3" xfId="22689"/>
    <cellStyle name="Output 2 3 4 2 6 2 3 2" xfId="44043"/>
    <cellStyle name="Output 2 3 4 2 6 2 4" xfId="29115"/>
    <cellStyle name="Output 2 3 4 2 6 3" xfId="11189"/>
    <cellStyle name="Output 2 3 4 2 6 3 2" xfId="32543"/>
    <cellStyle name="Output 2 3 4 2 6 4" xfId="18849"/>
    <cellStyle name="Output 2 3 4 2 6 4 2" xfId="40203"/>
    <cellStyle name="Output 2 3 4 2 6 5" xfId="27099"/>
    <cellStyle name="Output 2 3 4 2 7" xfId="4449"/>
    <cellStyle name="Output 2 3 4 2 7 2" xfId="12149"/>
    <cellStyle name="Output 2 3 4 2 7 2 2" xfId="33503"/>
    <cellStyle name="Output 2 3 4 2 7 3" xfId="19809"/>
    <cellStyle name="Output 2 3 4 2 7 3 2" xfId="41163"/>
    <cellStyle name="Output 2 3 4 2 7 4" xfId="27963"/>
    <cellStyle name="Output 2 3 4 2 8" xfId="8309"/>
    <cellStyle name="Output 2 3 4 2 8 2" xfId="29663"/>
    <cellStyle name="Output 2 3 4 2 9" xfId="15969"/>
    <cellStyle name="Output 2 3 4 2 9 2" xfId="37323"/>
    <cellStyle name="Output 2 3 4 3" xfId="787"/>
    <cellStyle name="Output 2 3 4 3 2" xfId="1787"/>
    <cellStyle name="Output 2 3 4 3 2 2" xfId="5629"/>
    <cellStyle name="Output 2 3 4 3 2 2 2" xfId="13329"/>
    <cellStyle name="Output 2 3 4 3 2 2 2 2" xfId="34683"/>
    <cellStyle name="Output 2 3 4 3 2 2 3" xfId="20989"/>
    <cellStyle name="Output 2 3 4 3 2 2 3 2" xfId="42343"/>
    <cellStyle name="Output 2 3 4 3 2 2 4" xfId="28435"/>
    <cellStyle name="Output 2 3 4 3 2 3" xfId="9489"/>
    <cellStyle name="Output 2 3 4 3 2 3 2" xfId="30843"/>
    <cellStyle name="Output 2 3 4 3 2 4" xfId="17149"/>
    <cellStyle name="Output 2 3 4 3 2 4 2" xfId="38503"/>
    <cellStyle name="Output 2 3 4 3 2 5" xfId="25399"/>
    <cellStyle name="Output 2 3 4 3 3" xfId="2727"/>
    <cellStyle name="Output 2 3 4 3 3 2" xfId="6569"/>
    <cellStyle name="Output 2 3 4 3 3 2 2" xfId="14269"/>
    <cellStyle name="Output 2 3 4 3 3 2 2 2" xfId="35623"/>
    <cellStyle name="Output 2 3 4 3 3 2 3" xfId="21929"/>
    <cellStyle name="Output 2 3 4 3 3 2 3 2" xfId="43283"/>
    <cellStyle name="Output 2 3 4 3 3 2 4" xfId="28811"/>
    <cellStyle name="Output 2 3 4 3 3 3" xfId="10429"/>
    <cellStyle name="Output 2 3 4 3 3 3 2" xfId="31783"/>
    <cellStyle name="Output 2 3 4 3 3 4" xfId="18089"/>
    <cellStyle name="Output 2 3 4 3 3 4 2" xfId="39443"/>
    <cellStyle name="Output 2 3 4 3 3 5" xfId="26339"/>
    <cellStyle name="Output 2 3 4 3 4" xfId="3667"/>
    <cellStyle name="Output 2 3 4 3 4 2" xfId="7509"/>
    <cellStyle name="Output 2 3 4 3 4 2 2" xfId="15209"/>
    <cellStyle name="Output 2 3 4 3 4 2 2 2" xfId="36563"/>
    <cellStyle name="Output 2 3 4 3 4 2 3" xfId="22869"/>
    <cellStyle name="Output 2 3 4 3 4 2 3 2" xfId="44223"/>
    <cellStyle name="Output 2 3 4 3 4 2 4" xfId="29187"/>
    <cellStyle name="Output 2 3 4 3 4 3" xfId="11369"/>
    <cellStyle name="Output 2 3 4 3 4 3 2" xfId="32723"/>
    <cellStyle name="Output 2 3 4 3 4 4" xfId="19029"/>
    <cellStyle name="Output 2 3 4 3 4 4 2" xfId="40383"/>
    <cellStyle name="Output 2 3 4 3 4 5" xfId="27279"/>
    <cellStyle name="Output 2 3 4 3 5" xfId="4629"/>
    <cellStyle name="Output 2 3 4 3 5 2" xfId="12329"/>
    <cellStyle name="Output 2 3 4 3 5 2 2" xfId="33683"/>
    <cellStyle name="Output 2 3 4 3 5 3" xfId="19989"/>
    <cellStyle name="Output 2 3 4 3 5 3 2" xfId="41343"/>
    <cellStyle name="Output 2 3 4 3 5 4" xfId="28035"/>
    <cellStyle name="Output 2 3 4 3 6" xfId="8489"/>
    <cellStyle name="Output 2 3 4 3 6 2" xfId="29843"/>
    <cellStyle name="Output 2 3 4 3 7" xfId="16149"/>
    <cellStyle name="Output 2 3 4 3 7 2" xfId="37503"/>
    <cellStyle name="Output 2 3 4 3 8" xfId="24399"/>
    <cellStyle name="Output 2 3 4 4" xfId="1087"/>
    <cellStyle name="Output 2 3 4 4 2" xfId="2087"/>
    <cellStyle name="Output 2 3 4 4 2 2" xfId="5929"/>
    <cellStyle name="Output 2 3 4 4 2 2 2" xfId="13629"/>
    <cellStyle name="Output 2 3 4 4 2 2 2 2" xfId="34983"/>
    <cellStyle name="Output 2 3 4 4 2 2 3" xfId="21289"/>
    <cellStyle name="Output 2 3 4 4 2 2 3 2" xfId="42643"/>
    <cellStyle name="Output 2 3 4 4 2 2 4" xfId="28555"/>
    <cellStyle name="Output 2 3 4 4 2 3" xfId="9789"/>
    <cellStyle name="Output 2 3 4 4 2 3 2" xfId="31143"/>
    <cellStyle name="Output 2 3 4 4 2 4" xfId="17449"/>
    <cellStyle name="Output 2 3 4 4 2 4 2" xfId="38803"/>
    <cellStyle name="Output 2 3 4 4 2 5" xfId="25699"/>
    <cellStyle name="Output 2 3 4 4 3" xfId="3027"/>
    <cellStyle name="Output 2 3 4 4 3 2" xfId="6869"/>
    <cellStyle name="Output 2 3 4 4 3 2 2" xfId="14569"/>
    <cellStyle name="Output 2 3 4 4 3 2 2 2" xfId="35923"/>
    <cellStyle name="Output 2 3 4 4 3 2 3" xfId="22229"/>
    <cellStyle name="Output 2 3 4 4 3 2 3 2" xfId="43583"/>
    <cellStyle name="Output 2 3 4 4 3 2 4" xfId="28931"/>
    <cellStyle name="Output 2 3 4 4 3 3" xfId="10729"/>
    <cellStyle name="Output 2 3 4 4 3 3 2" xfId="32083"/>
    <cellStyle name="Output 2 3 4 4 3 4" xfId="18389"/>
    <cellStyle name="Output 2 3 4 4 3 4 2" xfId="39743"/>
    <cellStyle name="Output 2 3 4 4 3 5" xfId="26639"/>
    <cellStyle name="Output 2 3 4 4 4" xfId="3967"/>
    <cellStyle name="Output 2 3 4 4 4 2" xfId="7809"/>
    <cellStyle name="Output 2 3 4 4 4 2 2" xfId="15509"/>
    <cellStyle name="Output 2 3 4 4 4 2 2 2" xfId="36863"/>
    <cellStyle name="Output 2 3 4 4 4 2 3" xfId="23169"/>
    <cellStyle name="Output 2 3 4 4 4 2 3 2" xfId="44523"/>
    <cellStyle name="Output 2 3 4 4 4 2 4" xfId="29307"/>
    <cellStyle name="Output 2 3 4 4 4 3" xfId="11669"/>
    <cellStyle name="Output 2 3 4 4 4 3 2" xfId="33023"/>
    <cellStyle name="Output 2 3 4 4 4 4" xfId="19329"/>
    <cellStyle name="Output 2 3 4 4 4 4 2" xfId="40683"/>
    <cellStyle name="Output 2 3 4 4 4 5" xfId="27579"/>
    <cellStyle name="Output 2 3 4 4 5" xfId="4929"/>
    <cellStyle name="Output 2 3 4 4 5 2" xfId="12629"/>
    <cellStyle name="Output 2 3 4 4 5 2 2" xfId="33983"/>
    <cellStyle name="Output 2 3 4 4 5 3" xfId="20289"/>
    <cellStyle name="Output 2 3 4 4 5 3 2" xfId="41643"/>
    <cellStyle name="Output 2 3 4 4 5 4" xfId="28155"/>
    <cellStyle name="Output 2 3 4 4 6" xfId="8789"/>
    <cellStyle name="Output 2 3 4 4 6 2" xfId="30143"/>
    <cellStyle name="Output 2 3 4 4 7" xfId="16449"/>
    <cellStyle name="Output 2 3 4 4 7 2" xfId="37803"/>
    <cellStyle name="Output 2 3 4 4 8" xfId="24699"/>
    <cellStyle name="Output 2 3 4 5" xfId="1447"/>
    <cellStyle name="Output 2 3 4 5 2" xfId="5289"/>
    <cellStyle name="Output 2 3 4 5 2 2" xfId="12989"/>
    <cellStyle name="Output 2 3 4 5 2 2 2" xfId="34343"/>
    <cellStyle name="Output 2 3 4 5 2 3" xfId="20649"/>
    <cellStyle name="Output 2 3 4 5 2 3 2" xfId="42003"/>
    <cellStyle name="Output 2 3 4 5 2 4" xfId="28299"/>
    <cellStyle name="Output 2 3 4 5 3" xfId="9149"/>
    <cellStyle name="Output 2 3 4 5 3 2" xfId="30503"/>
    <cellStyle name="Output 2 3 4 5 4" xfId="16809"/>
    <cellStyle name="Output 2 3 4 5 4 2" xfId="38163"/>
    <cellStyle name="Output 2 3 4 5 5" xfId="25059"/>
    <cellStyle name="Output 2 3 4 6" xfId="2387"/>
    <cellStyle name="Output 2 3 4 6 2" xfId="6229"/>
    <cellStyle name="Output 2 3 4 6 2 2" xfId="13929"/>
    <cellStyle name="Output 2 3 4 6 2 2 2" xfId="35283"/>
    <cellStyle name="Output 2 3 4 6 2 3" xfId="21589"/>
    <cellStyle name="Output 2 3 4 6 2 3 2" xfId="42943"/>
    <cellStyle name="Output 2 3 4 6 2 4" xfId="28675"/>
    <cellStyle name="Output 2 3 4 6 3" xfId="10089"/>
    <cellStyle name="Output 2 3 4 6 3 2" xfId="31443"/>
    <cellStyle name="Output 2 3 4 6 4" xfId="17749"/>
    <cellStyle name="Output 2 3 4 6 4 2" xfId="39103"/>
    <cellStyle name="Output 2 3 4 6 5" xfId="25999"/>
    <cellStyle name="Output 2 3 4 7" xfId="3327"/>
    <cellStyle name="Output 2 3 4 7 2" xfId="7169"/>
    <cellStyle name="Output 2 3 4 7 2 2" xfId="14869"/>
    <cellStyle name="Output 2 3 4 7 2 2 2" xfId="36223"/>
    <cellStyle name="Output 2 3 4 7 2 3" xfId="22529"/>
    <cellStyle name="Output 2 3 4 7 2 3 2" xfId="43883"/>
    <cellStyle name="Output 2 3 4 7 2 4" xfId="29051"/>
    <cellStyle name="Output 2 3 4 7 3" xfId="11029"/>
    <cellStyle name="Output 2 3 4 7 3 2" xfId="32383"/>
    <cellStyle name="Output 2 3 4 7 4" xfId="18689"/>
    <cellStyle name="Output 2 3 4 7 4 2" xfId="40043"/>
    <cellStyle name="Output 2 3 4 7 5" xfId="26939"/>
    <cellStyle name="Output 2 3 4 8" xfId="4289"/>
    <cellStyle name="Output 2 3 4 8 2" xfId="11989"/>
    <cellStyle name="Output 2 3 4 8 2 2" xfId="33343"/>
    <cellStyle name="Output 2 3 4 8 3" xfId="19649"/>
    <cellStyle name="Output 2 3 4 8 3 2" xfId="41003"/>
    <cellStyle name="Output 2 3 4 8 4" xfId="27899"/>
    <cellStyle name="Output 2 3 4 9" xfId="8149"/>
    <cellStyle name="Output 2 3 4 9 2" xfId="29503"/>
    <cellStyle name="Output 2 3 5" xfId="519"/>
    <cellStyle name="Output 2 3 5 10" xfId="24139"/>
    <cellStyle name="Output 2 3 5 2" xfId="867"/>
    <cellStyle name="Output 2 3 5 2 2" xfId="1867"/>
    <cellStyle name="Output 2 3 5 2 2 2" xfId="5709"/>
    <cellStyle name="Output 2 3 5 2 2 2 2" xfId="13409"/>
    <cellStyle name="Output 2 3 5 2 2 2 2 2" xfId="34763"/>
    <cellStyle name="Output 2 3 5 2 2 2 3" xfId="21069"/>
    <cellStyle name="Output 2 3 5 2 2 2 3 2" xfId="42423"/>
    <cellStyle name="Output 2 3 5 2 2 2 4" xfId="28467"/>
    <cellStyle name="Output 2 3 5 2 2 3" xfId="9569"/>
    <cellStyle name="Output 2 3 5 2 2 3 2" xfId="30923"/>
    <cellStyle name="Output 2 3 5 2 2 4" xfId="17229"/>
    <cellStyle name="Output 2 3 5 2 2 4 2" xfId="38583"/>
    <cellStyle name="Output 2 3 5 2 2 5" xfId="25479"/>
    <cellStyle name="Output 2 3 5 2 3" xfId="2807"/>
    <cellStyle name="Output 2 3 5 2 3 2" xfId="6649"/>
    <cellStyle name="Output 2 3 5 2 3 2 2" xfId="14349"/>
    <cellStyle name="Output 2 3 5 2 3 2 2 2" xfId="35703"/>
    <cellStyle name="Output 2 3 5 2 3 2 3" xfId="22009"/>
    <cellStyle name="Output 2 3 5 2 3 2 3 2" xfId="43363"/>
    <cellStyle name="Output 2 3 5 2 3 2 4" xfId="28843"/>
    <cellStyle name="Output 2 3 5 2 3 3" xfId="10509"/>
    <cellStyle name="Output 2 3 5 2 3 3 2" xfId="31863"/>
    <cellStyle name="Output 2 3 5 2 3 4" xfId="18169"/>
    <cellStyle name="Output 2 3 5 2 3 4 2" xfId="39523"/>
    <cellStyle name="Output 2 3 5 2 3 5" xfId="26419"/>
    <cellStyle name="Output 2 3 5 2 4" xfId="3747"/>
    <cellStyle name="Output 2 3 5 2 4 2" xfId="7589"/>
    <cellStyle name="Output 2 3 5 2 4 2 2" xfId="15289"/>
    <cellStyle name="Output 2 3 5 2 4 2 2 2" xfId="36643"/>
    <cellStyle name="Output 2 3 5 2 4 2 3" xfId="22949"/>
    <cellStyle name="Output 2 3 5 2 4 2 3 2" xfId="44303"/>
    <cellStyle name="Output 2 3 5 2 4 2 4" xfId="29219"/>
    <cellStyle name="Output 2 3 5 2 4 3" xfId="11449"/>
    <cellStyle name="Output 2 3 5 2 4 3 2" xfId="32803"/>
    <cellStyle name="Output 2 3 5 2 4 4" xfId="19109"/>
    <cellStyle name="Output 2 3 5 2 4 4 2" xfId="40463"/>
    <cellStyle name="Output 2 3 5 2 4 5" xfId="27359"/>
    <cellStyle name="Output 2 3 5 2 5" xfId="4709"/>
    <cellStyle name="Output 2 3 5 2 5 2" xfId="12409"/>
    <cellStyle name="Output 2 3 5 2 5 2 2" xfId="33763"/>
    <cellStyle name="Output 2 3 5 2 5 3" xfId="20069"/>
    <cellStyle name="Output 2 3 5 2 5 3 2" xfId="41423"/>
    <cellStyle name="Output 2 3 5 2 5 4" xfId="28067"/>
    <cellStyle name="Output 2 3 5 2 6" xfId="8569"/>
    <cellStyle name="Output 2 3 5 2 6 2" xfId="29923"/>
    <cellStyle name="Output 2 3 5 2 7" xfId="16229"/>
    <cellStyle name="Output 2 3 5 2 7 2" xfId="37583"/>
    <cellStyle name="Output 2 3 5 2 8" xfId="24479"/>
    <cellStyle name="Output 2 3 5 3" xfId="1167"/>
    <cellStyle name="Output 2 3 5 3 2" xfId="2167"/>
    <cellStyle name="Output 2 3 5 3 2 2" xfId="6009"/>
    <cellStyle name="Output 2 3 5 3 2 2 2" xfId="13709"/>
    <cellStyle name="Output 2 3 5 3 2 2 2 2" xfId="35063"/>
    <cellStyle name="Output 2 3 5 3 2 2 3" xfId="21369"/>
    <cellStyle name="Output 2 3 5 3 2 2 3 2" xfId="42723"/>
    <cellStyle name="Output 2 3 5 3 2 2 4" xfId="28587"/>
    <cellStyle name="Output 2 3 5 3 2 3" xfId="9869"/>
    <cellStyle name="Output 2 3 5 3 2 3 2" xfId="31223"/>
    <cellStyle name="Output 2 3 5 3 2 4" xfId="17529"/>
    <cellStyle name="Output 2 3 5 3 2 4 2" xfId="38883"/>
    <cellStyle name="Output 2 3 5 3 2 5" xfId="25779"/>
    <cellStyle name="Output 2 3 5 3 3" xfId="3107"/>
    <cellStyle name="Output 2 3 5 3 3 2" xfId="6949"/>
    <cellStyle name="Output 2 3 5 3 3 2 2" xfId="14649"/>
    <cellStyle name="Output 2 3 5 3 3 2 2 2" xfId="36003"/>
    <cellStyle name="Output 2 3 5 3 3 2 3" xfId="22309"/>
    <cellStyle name="Output 2 3 5 3 3 2 3 2" xfId="43663"/>
    <cellStyle name="Output 2 3 5 3 3 2 4" xfId="28963"/>
    <cellStyle name="Output 2 3 5 3 3 3" xfId="10809"/>
    <cellStyle name="Output 2 3 5 3 3 3 2" xfId="32163"/>
    <cellStyle name="Output 2 3 5 3 3 4" xfId="18469"/>
    <cellStyle name="Output 2 3 5 3 3 4 2" xfId="39823"/>
    <cellStyle name="Output 2 3 5 3 3 5" xfId="26719"/>
    <cellStyle name="Output 2 3 5 3 4" xfId="4047"/>
    <cellStyle name="Output 2 3 5 3 4 2" xfId="7889"/>
    <cellStyle name="Output 2 3 5 3 4 2 2" xfId="15589"/>
    <cellStyle name="Output 2 3 5 3 4 2 2 2" xfId="36943"/>
    <cellStyle name="Output 2 3 5 3 4 2 3" xfId="23249"/>
    <cellStyle name="Output 2 3 5 3 4 2 3 2" xfId="44603"/>
    <cellStyle name="Output 2 3 5 3 4 2 4" xfId="29339"/>
    <cellStyle name="Output 2 3 5 3 4 3" xfId="11749"/>
    <cellStyle name="Output 2 3 5 3 4 3 2" xfId="33103"/>
    <cellStyle name="Output 2 3 5 3 4 4" xfId="19409"/>
    <cellStyle name="Output 2 3 5 3 4 4 2" xfId="40763"/>
    <cellStyle name="Output 2 3 5 3 4 5" xfId="27659"/>
    <cellStyle name="Output 2 3 5 3 5" xfId="5009"/>
    <cellStyle name="Output 2 3 5 3 5 2" xfId="12709"/>
    <cellStyle name="Output 2 3 5 3 5 2 2" xfId="34063"/>
    <cellStyle name="Output 2 3 5 3 5 3" xfId="20369"/>
    <cellStyle name="Output 2 3 5 3 5 3 2" xfId="41723"/>
    <cellStyle name="Output 2 3 5 3 5 4" xfId="28187"/>
    <cellStyle name="Output 2 3 5 3 6" xfId="8869"/>
    <cellStyle name="Output 2 3 5 3 6 2" xfId="30223"/>
    <cellStyle name="Output 2 3 5 3 7" xfId="16529"/>
    <cellStyle name="Output 2 3 5 3 7 2" xfId="37883"/>
    <cellStyle name="Output 2 3 5 3 8" xfId="24779"/>
    <cellStyle name="Output 2 3 5 4" xfId="1527"/>
    <cellStyle name="Output 2 3 5 4 2" xfId="5369"/>
    <cellStyle name="Output 2 3 5 4 2 2" xfId="13069"/>
    <cellStyle name="Output 2 3 5 4 2 2 2" xfId="34423"/>
    <cellStyle name="Output 2 3 5 4 2 3" xfId="20729"/>
    <cellStyle name="Output 2 3 5 4 2 3 2" xfId="42083"/>
    <cellStyle name="Output 2 3 5 4 2 4" xfId="28331"/>
    <cellStyle name="Output 2 3 5 4 3" xfId="9229"/>
    <cellStyle name="Output 2 3 5 4 3 2" xfId="30583"/>
    <cellStyle name="Output 2 3 5 4 4" xfId="16889"/>
    <cellStyle name="Output 2 3 5 4 4 2" xfId="38243"/>
    <cellStyle name="Output 2 3 5 4 5" xfId="25139"/>
    <cellStyle name="Output 2 3 5 5" xfId="2467"/>
    <cellStyle name="Output 2 3 5 5 2" xfId="6309"/>
    <cellStyle name="Output 2 3 5 5 2 2" xfId="14009"/>
    <cellStyle name="Output 2 3 5 5 2 2 2" xfId="35363"/>
    <cellStyle name="Output 2 3 5 5 2 3" xfId="21669"/>
    <cellStyle name="Output 2 3 5 5 2 3 2" xfId="43023"/>
    <cellStyle name="Output 2 3 5 5 2 4" xfId="28707"/>
    <cellStyle name="Output 2 3 5 5 3" xfId="10169"/>
    <cellStyle name="Output 2 3 5 5 3 2" xfId="31523"/>
    <cellStyle name="Output 2 3 5 5 4" xfId="17829"/>
    <cellStyle name="Output 2 3 5 5 4 2" xfId="39183"/>
    <cellStyle name="Output 2 3 5 5 5" xfId="26079"/>
    <cellStyle name="Output 2 3 5 6" xfId="3407"/>
    <cellStyle name="Output 2 3 5 6 2" xfId="7249"/>
    <cellStyle name="Output 2 3 5 6 2 2" xfId="14949"/>
    <cellStyle name="Output 2 3 5 6 2 2 2" xfId="36303"/>
    <cellStyle name="Output 2 3 5 6 2 3" xfId="22609"/>
    <cellStyle name="Output 2 3 5 6 2 3 2" xfId="43963"/>
    <cellStyle name="Output 2 3 5 6 2 4" xfId="29083"/>
    <cellStyle name="Output 2 3 5 6 3" xfId="11109"/>
    <cellStyle name="Output 2 3 5 6 3 2" xfId="32463"/>
    <cellStyle name="Output 2 3 5 6 4" xfId="18769"/>
    <cellStyle name="Output 2 3 5 6 4 2" xfId="40123"/>
    <cellStyle name="Output 2 3 5 6 5" xfId="27019"/>
    <cellStyle name="Output 2 3 5 7" xfId="4369"/>
    <cellStyle name="Output 2 3 5 7 2" xfId="12069"/>
    <cellStyle name="Output 2 3 5 7 2 2" xfId="33423"/>
    <cellStyle name="Output 2 3 5 7 3" xfId="19729"/>
    <cellStyle name="Output 2 3 5 7 3 2" xfId="41083"/>
    <cellStyle name="Output 2 3 5 7 4" xfId="27931"/>
    <cellStyle name="Output 2 3 5 8" xfId="8229"/>
    <cellStyle name="Output 2 3 5 8 2" xfId="29583"/>
    <cellStyle name="Output 2 3 5 9" xfId="15889"/>
    <cellStyle name="Output 2 3 5 9 2" xfId="37243"/>
    <cellStyle name="Output 2 3 6" xfId="707"/>
    <cellStyle name="Output 2 3 6 2" xfId="1707"/>
    <cellStyle name="Output 2 3 6 2 2" xfId="5549"/>
    <cellStyle name="Output 2 3 6 2 2 2" xfId="13249"/>
    <cellStyle name="Output 2 3 6 2 2 2 2" xfId="34603"/>
    <cellStyle name="Output 2 3 6 2 2 3" xfId="20909"/>
    <cellStyle name="Output 2 3 6 2 2 3 2" xfId="42263"/>
    <cellStyle name="Output 2 3 6 2 2 4" xfId="28403"/>
    <cellStyle name="Output 2 3 6 2 3" xfId="9409"/>
    <cellStyle name="Output 2 3 6 2 3 2" xfId="30763"/>
    <cellStyle name="Output 2 3 6 2 4" xfId="17069"/>
    <cellStyle name="Output 2 3 6 2 4 2" xfId="38423"/>
    <cellStyle name="Output 2 3 6 2 5" xfId="25319"/>
    <cellStyle name="Output 2 3 6 3" xfId="2647"/>
    <cellStyle name="Output 2 3 6 3 2" xfId="6489"/>
    <cellStyle name="Output 2 3 6 3 2 2" xfId="14189"/>
    <cellStyle name="Output 2 3 6 3 2 2 2" xfId="35543"/>
    <cellStyle name="Output 2 3 6 3 2 3" xfId="21849"/>
    <cellStyle name="Output 2 3 6 3 2 3 2" xfId="43203"/>
    <cellStyle name="Output 2 3 6 3 2 4" xfId="28779"/>
    <cellStyle name="Output 2 3 6 3 3" xfId="10349"/>
    <cellStyle name="Output 2 3 6 3 3 2" xfId="31703"/>
    <cellStyle name="Output 2 3 6 3 4" xfId="18009"/>
    <cellStyle name="Output 2 3 6 3 4 2" xfId="39363"/>
    <cellStyle name="Output 2 3 6 3 5" xfId="26259"/>
    <cellStyle name="Output 2 3 6 4" xfId="3587"/>
    <cellStyle name="Output 2 3 6 4 2" xfId="7429"/>
    <cellStyle name="Output 2 3 6 4 2 2" xfId="15129"/>
    <cellStyle name="Output 2 3 6 4 2 2 2" xfId="36483"/>
    <cellStyle name="Output 2 3 6 4 2 3" xfId="22789"/>
    <cellStyle name="Output 2 3 6 4 2 3 2" xfId="44143"/>
    <cellStyle name="Output 2 3 6 4 2 4" xfId="29155"/>
    <cellStyle name="Output 2 3 6 4 3" xfId="11289"/>
    <cellStyle name="Output 2 3 6 4 3 2" xfId="32643"/>
    <cellStyle name="Output 2 3 6 4 4" xfId="18949"/>
    <cellStyle name="Output 2 3 6 4 4 2" xfId="40303"/>
    <cellStyle name="Output 2 3 6 4 5" xfId="27199"/>
    <cellStyle name="Output 2 3 6 5" xfId="4549"/>
    <cellStyle name="Output 2 3 6 5 2" xfId="12249"/>
    <cellStyle name="Output 2 3 6 5 2 2" xfId="33603"/>
    <cellStyle name="Output 2 3 6 5 3" xfId="19909"/>
    <cellStyle name="Output 2 3 6 5 3 2" xfId="41263"/>
    <cellStyle name="Output 2 3 6 5 4" xfId="28003"/>
    <cellStyle name="Output 2 3 6 6" xfId="8409"/>
    <cellStyle name="Output 2 3 6 6 2" xfId="29763"/>
    <cellStyle name="Output 2 3 6 7" xfId="16069"/>
    <cellStyle name="Output 2 3 6 7 2" xfId="37423"/>
    <cellStyle name="Output 2 3 6 8" xfId="24319"/>
    <cellStyle name="Output 2 3 7" xfId="702"/>
    <cellStyle name="Output 2 3 7 2" xfId="1702"/>
    <cellStyle name="Output 2 3 7 2 2" xfId="5544"/>
    <cellStyle name="Output 2 3 7 2 2 2" xfId="13244"/>
    <cellStyle name="Output 2 3 7 2 2 2 2" xfId="34598"/>
    <cellStyle name="Output 2 3 7 2 2 3" xfId="20904"/>
    <cellStyle name="Output 2 3 7 2 2 3 2" xfId="42258"/>
    <cellStyle name="Output 2 3 7 2 2 4" xfId="28398"/>
    <cellStyle name="Output 2 3 7 2 3" xfId="9404"/>
    <cellStyle name="Output 2 3 7 2 3 2" xfId="30758"/>
    <cellStyle name="Output 2 3 7 2 4" xfId="17064"/>
    <cellStyle name="Output 2 3 7 2 4 2" xfId="38418"/>
    <cellStyle name="Output 2 3 7 2 5" xfId="25314"/>
    <cellStyle name="Output 2 3 7 3" xfId="2642"/>
    <cellStyle name="Output 2 3 7 3 2" xfId="6484"/>
    <cellStyle name="Output 2 3 7 3 2 2" xfId="14184"/>
    <cellStyle name="Output 2 3 7 3 2 2 2" xfId="35538"/>
    <cellStyle name="Output 2 3 7 3 2 3" xfId="21844"/>
    <cellStyle name="Output 2 3 7 3 2 3 2" xfId="43198"/>
    <cellStyle name="Output 2 3 7 3 2 4" xfId="28774"/>
    <cellStyle name="Output 2 3 7 3 3" xfId="10344"/>
    <cellStyle name="Output 2 3 7 3 3 2" xfId="31698"/>
    <cellStyle name="Output 2 3 7 3 4" xfId="18004"/>
    <cellStyle name="Output 2 3 7 3 4 2" xfId="39358"/>
    <cellStyle name="Output 2 3 7 3 5" xfId="26254"/>
    <cellStyle name="Output 2 3 7 4" xfId="3582"/>
    <cellStyle name="Output 2 3 7 4 2" xfId="7424"/>
    <cellStyle name="Output 2 3 7 4 2 2" xfId="15124"/>
    <cellStyle name="Output 2 3 7 4 2 2 2" xfId="36478"/>
    <cellStyle name="Output 2 3 7 4 2 3" xfId="22784"/>
    <cellStyle name="Output 2 3 7 4 2 3 2" xfId="44138"/>
    <cellStyle name="Output 2 3 7 4 2 4" xfId="29150"/>
    <cellStyle name="Output 2 3 7 4 3" xfId="11284"/>
    <cellStyle name="Output 2 3 7 4 3 2" xfId="32638"/>
    <cellStyle name="Output 2 3 7 4 4" xfId="18944"/>
    <cellStyle name="Output 2 3 7 4 4 2" xfId="40298"/>
    <cellStyle name="Output 2 3 7 4 5" xfId="27194"/>
    <cellStyle name="Output 2 3 7 5" xfId="4544"/>
    <cellStyle name="Output 2 3 7 5 2" xfId="12244"/>
    <cellStyle name="Output 2 3 7 5 2 2" xfId="33598"/>
    <cellStyle name="Output 2 3 7 5 3" xfId="19904"/>
    <cellStyle name="Output 2 3 7 5 3 2" xfId="41258"/>
    <cellStyle name="Output 2 3 7 5 4" xfId="27998"/>
    <cellStyle name="Output 2 3 7 6" xfId="8404"/>
    <cellStyle name="Output 2 3 7 6 2" xfId="29758"/>
    <cellStyle name="Output 2 3 7 7" xfId="16064"/>
    <cellStyle name="Output 2 3 7 7 2" xfId="37418"/>
    <cellStyle name="Output 2 3 7 8" xfId="24314"/>
    <cellStyle name="Output 2 3 8" xfId="1364"/>
    <cellStyle name="Output 2 3 8 2" xfId="5206"/>
    <cellStyle name="Output 2 3 8 2 2" xfId="12906"/>
    <cellStyle name="Output 2 3 8 2 2 2" xfId="34260"/>
    <cellStyle name="Output 2 3 8 2 3" xfId="20566"/>
    <cellStyle name="Output 2 3 8 2 3 2" xfId="41920"/>
    <cellStyle name="Output 2 3 8 2 4" xfId="28264"/>
    <cellStyle name="Output 2 3 8 3" xfId="9066"/>
    <cellStyle name="Output 2 3 8 3 2" xfId="30420"/>
    <cellStyle name="Output 2 3 8 4" xfId="16726"/>
    <cellStyle name="Output 2 3 8 4 2" xfId="38080"/>
    <cellStyle name="Output 2 3 8 5" xfId="24976"/>
    <cellStyle name="Output 2 3 9" xfId="1342"/>
    <cellStyle name="Output 2 3 9 2" xfId="5184"/>
    <cellStyle name="Output 2 3 9 2 2" xfId="12884"/>
    <cellStyle name="Output 2 3 9 2 2 2" xfId="34238"/>
    <cellStyle name="Output 2 3 9 2 3" xfId="20544"/>
    <cellStyle name="Output 2 3 9 2 3 2" xfId="41898"/>
    <cellStyle name="Output 2 3 9 2 4" xfId="28254"/>
    <cellStyle name="Output 2 3 9 3" xfId="9044"/>
    <cellStyle name="Output 2 3 9 3 2" xfId="30398"/>
    <cellStyle name="Output 2 3 9 4" xfId="16704"/>
    <cellStyle name="Output 2 3 9 4 2" xfId="38058"/>
    <cellStyle name="Output 2 3 9 5" xfId="24954"/>
    <cellStyle name="Output 3" xfId="319"/>
    <cellStyle name="Output 4" xfId="320"/>
    <cellStyle name="Output 4 2" xfId="356"/>
    <cellStyle name="Output 4 2 10" xfId="1383"/>
    <cellStyle name="Output 4 2 10 2" xfId="5225"/>
    <cellStyle name="Output 4 2 10 2 2" xfId="12925"/>
    <cellStyle name="Output 4 2 10 2 2 2" xfId="34279"/>
    <cellStyle name="Output 4 2 10 2 3" xfId="20585"/>
    <cellStyle name="Output 4 2 10 2 3 2" xfId="41939"/>
    <cellStyle name="Output 4 2 10 2 4" xfId="28271"/>
    <cellStyle name="Output 4 2 10 3" xfId="9085"/>
    <cellStyle name="Output 4 2 10 3 2" xfId="30439"/>
    <cellStyle name="Output 4 2 10 4" xfId="16745"/>
    <cellStyle name="Output 4 2 10 4 2" xfId="38099"/>
    <cellStyle name="Output 4 2 10 5" xfId="24995"/>
    <cellStyle name="Output 4 2 11" xfId="4223"/>
    <cellStyle name="Output 4 2 11 2" xfId="11923"/>
    <cellStyle name="Output 4 2 11 2 2" xfId="33277"/>
    <cellStyle name="Output 4 2 11 3" xfId="19583"/>
    <cellStyle name="Output 4 2 11 3 2" xfId="40937"/>
    <cellStyle name="Output 4 2 11 4" xfId="27833"/>
    <cellStyle name="Output 4 2 12" xfId="8083"/>
    <cellStyle name="Output 4 2 12 2" xfId="29437"/>
    <cellStyle name="Output 4 2 13" xfId="8050"/>
    <cellStyle name="Output 4 2 13 2" xfId="29404"/>
    <cellStyle name="Output 4 2 14" xfId="23993"/>
    <cellStyle name="Output 4 2 2" xfId="384"/>
    <cellStyle name="Output 4 2 2 10" xfId="4243"/>
    <cellStyle name="Output 4 2 2 10 2" xfId="11943"/>
    <cellStyle name="Output 4 2 2 10 2 2" xfId="33297"/>
    <cellStyle name="Output 4 2 2 10 3" xfId="19603"/>
    <cellStyle name="Output 4 2 2 10 3 2" xfId="40957"/>
    <cellStyle name="Output 4 2 2 10 4" xfId="27853"/>
    <cellStyle name="Output 4 2 2 11" xfId="8103"/>
    <cellStyle name="Output 4 2 2 11 2" xfId="29457"/>
    <cellStyle name="Output 4 2 2 12" xfId="15763"/>
    <cellStyle name="Output 4 2 2 12 2" xfId="37117"/>
    <cellStyle name="Output 4 2 2 13" xfId="24013"/>
    <cellStyle name="Output 4 2 2 2" xfId="429"/>
    <cellStyle name="Output 4 2 2 2 10" xfId="8143"/>
    <cellStyle name="Output 4 2 2 2 10 2" xfId="29497"/>
    <cellStyle name="Output 4 2 2 2 11" xfId="15803"/>
    <cellStyle name="Output 4 2 2 2 11 2" xfId="37157"/>
    <cellStyle name="Output 4 2 2 2 12" xfId="24053"/>
    <cellStyle name="Output 4 2 2 2 2" xfId="513"/>
    <cellStyle name="Output 4 2 2 2 2 10" xfId="15883"/>
    <cellStyle name="Output 4 2 2 2 2 10 2" xfId="37237"/>
    <cellStyle name="Output 4 2 2 2 2 11" xfId="24133"/>
    <cellStyle name="Output 4 2 2 2 2 2" xfId="681"/>
    <cellStyle name="Output 4 2 2 2 2 2 10" xfId="24293"/>
    <cellStyle name="Output 4 2 2 2 2 2 2" xfId="1021"/>
    <cellStyle name="Output 4 2 2 2 2 2 2 2" xfId="2021"/>
    <cellStyle name="Output 4 2 2 2 2 2 2 2 2" xfId="5863"/>
    <cellStyle name="Output 4 2 2 2 2 2 2 2 2 2" xfId="13563"/>
    <cellStyle name="Output 4 2 2 2 2 2 2 2 2 2 2" xfId="34917"/>
    <cellStyle name="Output 4 2 2 2 2 2 2 2 2 3" xfId="21223"/>
    <cellStyle name="Output 4 2 2 2 2 2 2 2 2 3 2" xfId="42577"/>
    <cellStyle name="Output 4 2 2 2 2 2 2 2 2 4" xfId="28525"/>
    <cellStyle name="Output 4 2 2 2 2 2 2 2 3" xfId="9723"/>
    <cellStyle name="Output 4 2 2 2 2 2 2 2 3 2" xfId="31077"/>
    <cellStyle name="Output 4 2 2 2 2 2 2 2 4" xfId="17383"/>
    <cellStyle name="Output 4 2 2 2 2 2 2 2 4 2" xfId="38737"/>
    <cellStyle name="Output 4 2 2 2 2 2 2 2 5" xfId="25633"/>
    <cellStyle name="Output 4 2 2 2 2 2 2 3" xfId="2961"/>
    <cellStyle name="Output 4 2 2 2 2 2 2 3 2" xfId="6803"/>
    <cellStyle name="Output 4 2 2 2 2 2 2 3 2 2" xfId="14503"/>
    <cellStyle name="Output 4 2 2 2 2 2 2 3 2 2 2" xfId="35857"/>
    <cellStyle name="Output 4 2 2 2 2 2 2 3 2 3" xfId="22163"/>
    <cellStyle name="Output 4 2 2 2 2 2 2 3 2 3 2" xfId="43517"/>
    <cellStyle name="Output 4 2 2 2 2 2 2 3 2 4" xfId="28901"/>
    <cellStyle name="Output 4 2 2 2 2 2 2 3 3" xfId="10663"/>
    <cellStyle name="Output 4 2 2 2 2 2 2 3 3 2" xfId="32017"/>
    <cellStyle name="Output 4 2 2 2 2 2 2 3 4" xfId="18323"/>
    <cellStyle name="Output 4 2 2 2 2 2 2 3 4 2" xfId="39677"/>
    <cellStyle name="Output 4 2 2 2 2 2 2 3 5" xfId="26573"/>
    <cellStyle name="Output 4 2 2 2 2 2 2 4" xfId="3901"/>
    <cellStyle name="Output 4 2 2 2 2 2 2 4 2" xfId="7743"/>
    <cellStyle name="Output 4 2 2 2 2 2 2 4 2 2" xfId="15443"/>
    <cellStyle name="Output 4 2 2 2 2 2 2 4 2 2 2" xfId="36797"/>
    <cellStyle name="Output 4 2 2 2 2 2 2 4 2 3" xfId="23103"/>
    <cellStyle name="Output 4 2 2 2 2 2 2 4 2 3 2" xfId="44457"/>
    <cellStyle name="Output 4 2 2 2 2 2 2 4 2 4" xfId="29277"/>
    <cellStyle name="Output 4 2 2 2 2 2 2 4 3" xfId="11603"/>
    <cellStyle name="Output 4 2 2 2 2 2 2 4 3 2" xfId="32957"/>
    <cellStyle name="Output 4 2 2 2 2 2 2 4 4" xfId="19263"/>
    <cellStyle name="Output 4 2 2 2 2 2 2 4 4 2" xfId="40617"/>
    <cellStyle name="Output 4 2 2 2 2 2 2 4 5" xfId="27513"/>
    <cellStyle name="Output 4 2 2 2 2 2 2 5" xfId="4863"/>
    <cellStyle name="Output 4 2 2 2 2 2 2 5 2" xfId="12563"/>
    <cellStyle name="Output 4 2 2 2 2 2 2 5 2 2" xfId="33917"/>
    <cellStyle name="Output 4 2 2 2 2 2 2 5 3" xfId="20223"/>
    <cellStyle name="Output 4 2 2 2 2 2 2 5 3 2" xfId="41577"/>
    <cellStyle name="Output 4 2 2 2 2 2 2 5 4" xfId="28125"/>
    <cellStyle name="Output 4 2 2 2 2 2 2 6" xfId="8723"/>
    <cellStyle name="Output 4 2 2 2 2 2 2 6 2" xfId="30077"/>
    <cellStyle name="Output 4 2 2 2 2 2 2 7" xfId="16383"/>
    <cellStyle name="Output 4 2 2 2 2 2 2 7 2" xfId="37737"/>
    <cellStyle name="Output 4 2 2 2 2 2 2 8" xfId="24633"/>
    <cellStyle name="Output 4 2 2 2 2 2 3" xfId="1321"/>
    <cellStyle name="Output 4 2 2 2 2 2 3 2" xfId="2321"/>
    <cellStyle name="Output 4 2 2 2 2 2 3 2 2" xfId="6163"/>
    <cellStyle name="Output 4 2 2 2 2 2 3 2 2 2" xfId="13863"/>
    <cellStyle name="Output 4 2 2 2 2 2 3 2 2 2 2" xfId="35217"/>
    <cellStyle name="Output 4 2 2 2 2 2 3 2 2 3" xfId="21523"/>
    <cellStyle name="Output 4 2 2 2 2 2 3 2 2 3 2" xfId="42877"/>
    <cellStyle name="Output 4 2 2 2 2 2 3 2 2 4" xfId="28645"/>
    <cellStyle name="Output 4 2 2 2 2 2 3 2 3" xfId="10023"/>
    <cellStyle name="Output 4 2 2 2 2 2 3 2 3 2" xfId="31377"/>
    <cellStyle name="Output 4 2 2 2 2 2 3 2 4" xfId="17683"/>
    <cellStyle name="Output 4 2 2 2 2 2 3 2 4 2" xfId="39037"/>
    <cellStyle name="Output 4 2 2 2 2 2 3 2 5" xfId="25933"/>
    <cellStyle name="Output 4 2 2 2 2 2 3 3" xfId="3261"/>
    <cellStyle name="Output 4 2 2 2 2 2 3 3 2" xfId="7103"/>
    <cellStyle name="Output 4 2 2 2 2 2 3 3 2 2" xfId="14803"/>
    <cellStyle name="Output 4 2 2 2 2 2 3 3 2 2 2" xfId="36157"/>
    <cellStyle name="Output 4 2 2 2 2 2 3 3 2 3" xfId="22463"/>
    <cellStyle name="Output 4 2 2 2 2 2 3 3 2 3 2" xfId="43817"/>
    <cellStyle name="Output 4 2 2 2 2 2 3 3 2 4" xfId="29021"/>
    <cellStyle name="Output 4 2 2 2 2 2 3 3 3" xfId="10963"/>
    <cellStyle name="Output 4 2 2 2 2 2 3 3 3 2" xfId="32317"/>
    <cellStyle name="Output 4 2 2 2 2 2 3 3 4" xfId="18623"/>
    <cellStyle name="Output 4 2 2 2 2 2 3 3 4 2" xfId="39977"/>
    <cellStyle name="Output 4 2 2 2 2 2 3 3 5" xfId="26873"/>
    <cellStyle name="Output 4 2 2 2 2 2 3 4" xfId="4201"/>
    <cellStyle name="Output 4 2 2 2 2 2 3 4 2" xfId="8043"/>
    <cellStyle name="Output 4 2 2 2 2 2 3 4 2 2" xfId="15743"/>
    <cellStyle name="Output 4 2 2 2 2 2 3 4 2 2 2" xfId="37097"/>
    <cellStyle name="Output 4 2 2 2 2 2 3 4 2 3" xfId="23403"/>
    <cellStyle name="Output 4 2 2 2 2 2 3 4 2 3 2" xfId="44757"/>
    <cellStyle name="Output 4 2 2 2 2 2 3 4 2 4" xfId="29397"/>
    <cellStyle name="Output 4 2 2 2 2 2 3 4 3" xfId="11903"/>
    <cellStyle name="Output 4 2 2 2 2 2 3 4 3 2" xfId="33257"/>
    <cellStyle name="Output 4 2 2 2 2 2 3 4 4" xfId="19563"/>
    <cellStyle name="Output 4 2 2 2 2 2 3 4 4 2" xfId="40917"/>
    <cellStyle name="Output 4 2 2 2 2 2 3 4 5" xfId="27813"/>
    <cellStyle name="Output 4 2 2 2 2 2 3 5" xfId="5163"/>
    <cellStyle name="Output 4 2 2 2 2 2 3 5 2" xfId="12863"/>
    <cellStyle name="Output 4 2 2 2 2 2 3 5 2 2" xfId="34217"/>
    <cellStyle name="Output 4 2 2 2 2 2 3 5 3" xfId="20523"/>
    <cellStyle name="Output 4 2 2 2 2 2 3 5 3 2" xfId="41877"/>
    <cellStyle name="Output 4 2 2 2 2 2 3 5 4" xfId="28245"/>
    <cellStyle name="Output 4 2 2 2 2 2 3 6" xfId="9023"/>
    <cellStyle name="Output 4 2 2 2 2 2 3 6 2" xfId="30377"/>
    <cellStyle name="Output 4 2 2 2 2 2 3 7" xfId="16683"/>
    <cellStyle name="Output 4 2 2 2 2 2 3 7 2" xfId="38037"/>
    <cellStyle name="Output 4 2 2 2 2 2 3 8" xfId="24933"/>
    <cellStyle name="Output 4 2 2 2 2 2 4" xfId="1681"/>
    <cellStyle name="Output 4 2 2 2 2 2 4 2" xfId="5523"/>
    <cellStyle name="Output 4 2 2 2 2 2 4 2 2" xfId="13223"/>
    <cellStyle name="Output 4 2 2 2 2 2 4 2 2 2" xfId="34577"/>
    <cellStyle name="Output 4 2 2 2 2 2 4 2 3" xfId="20883"/>
    <cellStyle name="Output 4 2 2 2 2 2 4 2 3 2" xfId="42237"/>
    <cellStyle name="Output 4 2 2 2 2 2 4 2 4" xfId="28389"/>
    <cellStyle name="Output 4 2 2 2 2 2 4 3" xfId="9383"/>
    <cellStyle name="Output 4 2 2 2 2 2 4 3 2" xfId="30737"/>
    <cellStyle name="Output 4 2 2 2 2 2 4 4" xfId="17043"/>
    <cellStyle name="Output 4 2 2 2 2 2 4 4 2" xfId="38397"/>
    <cellStyle name="Output 4 2 2 2 2 2 4 5" xfId="25293"/>
    <cellStyle name="Output 4 2 2 2 2 2 5" xfId="2621"/>
    <cellStyle name="Output 4 2 2 2 2 2 5 2" xfId="6463"/>
    <cellStyle name="Output 4 2 2 2 2 2 5 2 2" xfId="14163"/>
    <cellStyle name="Output 4 2 2 2 2 2 5 2 2 2" xfId="35517"/>
    <cellStyle name="Output 4 2 2 2 2 2 5 2 3" xfId="21823"/>
    <cellStyle name="Output 4 2 2 2 2 2 5 2 3 2" xfId="43177"/>
    <cellStyle name="Output 4 2 2 2 2 2 5 2 4" xfId="28765"/>
    <cellStyle name="Output 4 2 2 2 2 2 5 3" xfId="10323"/>
    <cellStyle name="Output 4 2 2 2 2 2 5 3 2" xfId="31677"/>
    <cellStyle name="Output 4 2 2 2 2 2 5 4" xfId="17983"/>
    <cellStyle name="Output 4 2 2 2 2 2 5 4 2" xfId="39337"/>
    <cellStyle name="Output 4 2 2 2 2 2 5 5" xfId="26233"/>
    <cellStyle name="Output 4 2 2 2 2 2 6" xfId="3561"/>
    <cellStyle name="Output 4 2 2 2 2 2 6 2" xfId="7403"/>
    <cellStyle name="Output 4 2 2 2 2 2 6 2 2" xfId="15103"/>
    <cellStyle name="Output 4 2 2 2 2 2 6 2 2 2" xfId="36457"/>
    <cellStyle name="Output 4 2 2 2 2 2 6 2 3" xfId="22763"/>
    <cellStyle name="Output 4 2 2 2 2 2 6 2 3 2" xfId="44117"/>
    <cellStyle name="Output 4 2 2 2 2 2 6 2 4" xfId="29141"/>
    <cellStyle name="Output 4 2 2 2 2 2 6 3" xfId="11263"/>
    <cellStyle name="Output 4 2 2 2 2 2 6 3 2" xfId="32617"/>
    <cellStyle name="Output 4 2 2 2 2 2 6 4" xfId="18923"/>
    <cellStyle name="Output 4 2 2 2 2 2 6 4 2" xfId="40277"/>
    <cellStyle name="Output 4 2 2 2 2 2 6 5" xfId="27173"/>
    <cellStyle name="Output 4 2 2 2 2 2 7" xfId="4523"/>
    <cellStyle name="Output 4 2 2 2 2 2 7 2" xfId="12223"/>
    <cellStyle name="Output 4 2 2 2 2 2 7 2 2" xfId="33577"/>
    <cellStyle name="Output 4 2 2 2 2 2 7 3" xfId="19883"/>
    <cellStyle name="Output 4 2 2 2 2 2 7 3 2" xfId="41237"/>
    <cellStyle name="Output 4 2 2 2 2 2 7 4" xfId="27989"/>
    <cellStyle name="Output 4 2 2 2 2 2 8" xfId="8383"/>
    <cellStyle name="Output 4 2 2 2 2 2 8 2" xfId="29737"/>
    <cellStyle name="Output 4 2 2 2 2 2 9" xfId="16043"/>
    <cellStyle name="Output 4 2 2 2 2 2 9 2" xfId="37397"/>
    <cellStyle name="Output 4 2 2 2 2 3" xfId="861"/>
    <cellStyle name="Output 4 2 2 2 2 3 2" xfId="1861"/>
    <cellStyle name="Output 4 2 2 2 2 3 2 2" xfId="5703"/>
    <cellStyle name="Output 4 2 2 2 2 3 2 2 2" xfId="13403"/>
    <cellStyle name="Output 4 2 2 2 2 3 2 2 2 2" xfId="34757"/>
    <cellStyle name="Output 4 2 2 2 2 3 2 2 3" xfId="21063"/>
    <cellStyle name="Output 4 2 2 2 2 3 2 2 3 2" xfId="42417"/>
    <cellStyle name="Output 4 2 2 2 2 3 2 2 4" xfId="28461"/>
    <cellStyle name="Output 4 2 2 2 2 3 2 3" xfId="9563"/>
    <cellStyle name="Output 4 2 2 2 2 3 2 3 2" xfId="30917"/>
    <cellStyle name="Output 4 2 2 2 2 3 2 4" xfId="17223"/>
    <cellStyle name="Output 4 2 2 2 2 3 2 4 2" xfId="38577"/>
    <cellStyle name="Output 4 2 2 2 2 3 2 5" xfId="25473"/>
    <cellStyle name="Output 4 2 2 2 2 3 3" xfId="2801"/>
    <cellStyle name="Output 4 2 2 2 2 3 3 2" xfId="6643"/>
    <cellStyle name="Output 4 2 2 2 2 3 3 2 2" xfId="14343"/>
    <cellStyle name="Output 4 2 2 2 2 3 3 2 2 2" xfId="35697"/>
    <cellStyle name="Output 4 2 2 2 2 3 3 2 3" xfId="22003"/>
    <cellStyle name="Output 4 2 2 2 2 3 3 2 3 2" xfId="43357"/>
    <cellStyle name="Output 4 2 2 2 2 3 3 2 4" xfId="28837"/>
    <cellStyle name="Output 4 2 2 2 2 3 3 3" xfId="10503"/>
    <cellStyle name="Output 4 2 2 2 2 3 3 3 2" xfId="31857"/>
    <cellStyle name="Output 4 2 2 2 2 3 3 4" xfId="18163"/>
    <cellStyle name="Output 4 2 2 2 2 3 3 4 2" xfId="39517"/>
    <cellStyle name="Output 4 2 2 2 2 3 3 5" xfId="26413"/>
    <cellStyle name="Output 4 2 2 2 2 3 4" xfId="3741"/>
    <cellStyle name="Output 4 2 2 2 2 3 4 2" xfId="7583"/>
    <cellStyle name="Output 4 2 2 2 2 3 4 2 2" xfId="15283"/>
    <cellStyle name="Output 4 2 2 2 2 3 4 2 2 2" xfId="36637"/>
    <cellStyle name="Output 4 2 2 2 2 3 4 2 3" xfId="22943"/>
    <cellStyle name="Output 4 2 2 2 2 3 4 2 3 2" xfId="44297"/>
    <cellStyle name="Output 4 2 2 2 2 3 4 2 4" xfId="29213"/>
    <cellStyle name="Output 4 2 2 2 2 3 4 3" xfId="11443"/>
    <cellStyle name="Output 4 2 2 2 2 3 4 3 2" xfId="32797"/>
    <cellStyle name="Output 4 2 2 2 2 3 4 4" xfId="19103"/>
    <cellStyle name="Output 4 2 2 2 2 3 4 4 2" xfId="40457"/>
    <cellStyle name="Output 4 2 2 2 2 3 4 5" xfId="27353"/>
    <cellStyle name="Output 4 2 2 2 2 3 5" xfId="4703"/>
    <cellStyle name="Output 4 2 2 2 2 3 5 2" xfId="12403"/>
    <cellStyle name="Output 4 2 2 2 2 3 5 2 2" xfId="33757"/>
    <cellStyle name="Output 4 2 2 2 2 3 5 3" xfId="20063"/>
    <cellStyle name="Output 4 2 2 2 2 3 5 3 2" xfId="41417"/>
    <cellStyle name="Output 4 2 2 2 2 3 5 4" xfId="28061"/>
    <cellStyle name="Output 4 2 2 2 2 3 6" xfId="8563"/>
    <cellStyle name="Output 4 2 2 2 2 3 6 2" xfId="29917"/>
    <cellStyle name="Output 4 2 2 2 2 3 7" xfId="16223"/>
    <cellStyle name="Output 4 2 2 2 2 3 7 2" xfId="37577"/>
    <cellStyle name="Output 4 2 2 2 2 3 8" xfId="24473"/>
    <cellStyle name="Output 4 2 2 2 2 4" xfId="1161"/>
    <cellStyle name="Output 4 2 2 2 2 4 2" xfId="2161"/>
    <cellStyle name="Output 4 2 2 2 2 4 2 2" xfId="6003"/>
    <cellStyle name="Output 4 2 2 2 2 4 2 2 2" xfId="13703"/>
    <cellStyle name="Output 4 2 2 2 2 4 2 2 2 2" xfId="35057"/>
    <cellStyle name="Output 4 2 2 2 2 4 2 2 3" xfId="21363"/>
    <cellStyle name="Output 4 2 2 2 2 4 2 2 3 2" xfId="42717"/>
    <cellStyle name="Output 4 2 2 2 2 4 2 2 4" xfId="28581"/>
    <cellStyle name="Output 4 2 2 2 2 4 2 3" xfId="9863"/>
    <cellStyle name="Output 4 2 2 2 2 4 2 3 2" xfId="31217"/>
    <cellStyle name="Output 4 2 2 2 2 4 2 4" xfId="17523"/>
    <cellStyle name="Output 4 2 2 2 2 4 2 4 2" xfId="38877"/>
    <cellStyle name="Output 4 2 2 2 2 4 2 5" xfId="25773"/>
    <cellStyle name="Output 4 2 2 2 2 4 3" xfId="3101"/>
    <cellStyle name="Output 4 2 2 2 2 4 3 2" xfId="6943"/>
    <cellStyle name="Output 4 2 2 2 2 4 3 2 2" xfId="14643"/>
    <cellStyle name="Output 4 2 2 2 2 4 3 2 2 2" xfId="35997"/>
    <cellStyle name="Output 4 2 2 2 2 4 3 2 3" xfId="22303"/>
    <cellStyle name="Output 4 2 2 2 2 4 3 2 3 2" xfId="43657"/>
    <cellStyle name="Output 4 2 2 2 2 4 3 2 4" xfId="28957"/>
    <cellStyle name="Output 4 2 2 2 2 4 3 3" xfId="10803"/>
    <cellStyle name="Output 4 2 2 2 2 4 3 3 2" xfId="32157"/>
    <cellStyle name="Output 4 2 2 2 2 4 3 4" xfId="18463"/>
    <cellStyle name="Output 4 2 2 2 2 4 3 4 2" xfId="39817"/>
    <cellStyle name="Output 4 2 2 2 2 4 3 5" xfId="26713"/>
    <cellStyle name="Output 4 2 2 2 2 4 4" xfId="4041"/>
    <cellStyle name="Output 4 2 2 2 2 4 4 2" xfId="7883"/>
    <cellStyle name="Output 4 2 2 2 2 4 4 2 2" xfId="15583"/>
    <cellStyle name="Output 4 2 2 2 2 4 4 2 2 2" xfId="36937"/>
    <cellStyle name="Output 4 2 2 2 2 4 4 2 3" xfId="23243"/>
    <cellStyle name="Output 4 2 2 2 2 4 4 2 3 2" xfId="44597"/>
    <cellStyle name="Output 4 2 2 2 2 4 4 2 4" xfId="29333"/>
    <cellStyle name="Output 4 2 2 2 2 4 4 3" xfId="11743"/>
    <cellStyle name="Output 4 2 2 2 2 4 4 3 2" xfId="33097"/>
    <cellStyle name="Output 4 2 2 2 2 4 4 4" xfId="19403"/>
    <cellStyle name="Output 4 2 2 2 2 4 4 4 2" xfId="40757"/>
    <cellStyle name="Output 4 2 2 2 2 4 4 5" xfId="27653"/>
    <cellStyle name="Output 4 2 2 2 2 4 5" xfId="5003"/>
    <cellStyle name="Output 4 2 2 2 2 4 5 2" xfId="12703"/>
    <cellStyle name="Output 4 2 2 2 2 4 5 2 2" xfId="34057"/>
    <cellStyle name="Output 4 2 2 2 2 4 5 3" xfId="20363"/>
    <cellStyle name="Output 4 2 2 2 2 4 5 3 2" xfId="41717"/>
    <cellStyle name="Output 4 2 2 2 2 4 5 4" xfId="28181"/>
    <cellStyle name="Output 4 2 2 2 2 4 6" xfId="8863"/>
    <cellStyle name="Output 4 2 2 2 2 4 6 2" xfId="30217"/>
    <cellStyle name="Output 4 2 2 2 2 4 7" xfId="16523"/>
    <cellStyle name="Output 4 2 2 2 2 4 7 2" xfId="37877"/>
    <cellStyle name="Output 4 2 2 2 2 4 8" xfId="24773"/>
    <cellStyle name="Output 4 2 2 2 2 5" xfId="1521"/>
    <cellStyle name="Output 4 2 2 2 2 5 2" xfId="5363"/>
    <cellStyle name="Output 4 2 2 2 2 5 2 2" xfId="13063"/>
    <cellStyle name="Output 4 2 2 2 2 5 2 2 2" xfId="34417"/>
    <cellStyle name="Output 4 2 2 2 2 5 2 3" xfId="20723"/>
    <cellStyle name="Output 4 2 2 2 2 5 2 3 2" xfId="42077"/>
    <cellStyle name="Output 4 2 2 2 2 5 2 4" xfId="28325"/>
    <cellStyle name="Output 4 2 2 2 2 5 3" xfId="9223"/>
    <cellStyle name="Output 4 2 2 2 2 5 3 2" xfId="30577"/>
    <cellStyle name="Output 4 2 2 2 2 5 4" xfId="16883"/>
    <cellStyle name="Output 4 2 2 2 2 5 4 2" xfId="38237"/>
    <cellStyle name="Output 4 2 2 2 2 5 5" xfId="25133"/>
    <cellStyle name="Output 4 2 2 2 2 6" xfId="2461"/>
    <cellStyle name="Output 4 2 2 2 2 6 2" xfId="6303"/>
    <cellStyle name="Output 4 2 2 2 2 6 2 2" xfId="14003"/>
    <cellStyle name="Output 4 2 2 2 2 6 2 2 2" xfId="35357"/>
    <cellStyle name="Output 4 2 2 2 2 6 2 3" xfId="21663"/>
    <cellStyle name="Output 4 2 2 2 2 6 2 3 2" xfId="43017"/>
    <cellStyle name="Output 4 2 2 2 2 6 2 4" xfId="28701"/>
    <cellStyle name="Output 4 2 2 2 2 6 3" xfId="10163"/>
    <cellStyle name="Output 4 2 2 2 2 6 3 2" xfId="31517"/>
    <cellStyle name="Output 4 2 2 2 2 6 4" xfId="17823"/>
    <cellStyle name="Output 4 2 2 2 2 6 4 2" xfId="39177"/>
    <cellStyle name="Output 4 2 2 2 2 6 5" xfId="26073"/>
    <cellStyle name="Output 4 2 2 2 2 7" xfId="3401"/>
    <cellStyle name="Output 4 2 2 2 2 7 2" xfId="7243"/>
    <cellStyle name="Output 4 2 2 2 2 7 2 2" xfId="14943"/>
    <cellStyle name="Output 4 2 2 2 2 7 2 2 2" xfId="36297"/>
    <cellStyle name="Output 4 2 2 2 2 7 2 3" xfId="22603"/>
    <cellStyle name="Output 4 2 2 2 2 7 2 3 2" xfId="43957"/>
    <cellStyle name="Output 4 2 2 2 2 7 2 4" xfId="29077"/>
    <cellStyle name="Output 4 2 2 2 2 7 3" xfId="11103"/>
    <cellStyle name="Output 4 2 2 2 2 7 3 2" xfId="32457"/>
    <cellStyle name="Output 4 2 2 2 2 7 4" xfId="18763"/>
    <cellStyle name="Output 4 2 2 2 2 7 4 2" xfId="40117"/>
    <cellStyle name="Output 4 2 2 2 2 7 5" xfId="27013"/>
    <cellStyle name="Output 4 2 2 2 2 8" xfId="4363"/>
    <cellStyle name="Output 4 2 2 2 2 8 2" xfId="12063"/>
    <cellStyle name="Output 4 2 2 2 2 8 2 2" xfId="33417"/>
    <cellStyle name="Output 4 2 2 2 2 8 3" xfId="19723"/>
    <cellStyle name="Output 4 2 2 2 2 8 3 2" xfId="41077"/>
    <cellStyle name="Output 4 2 2 2 2 8 4" xfId="27925"/>
    <cellStyle name="Output 4 2 2 2 2 9" xfId="8223"/>
    <cellStyle name="Output 4 2 2 2 2 9 2" xfId="29577"/>
    <cellStyle name="Output 4 2 2 2 3" xfId="597"/>
    <cellStyle name="Output 4 2 2 2 3 10" xfId="24213"/>
    <cellStyle name="Output 4 2 2 2 3 2" xfId="941"/>
    <cellStyle name="Output 4 2 2 2 3 2 2" xfId="1941"/>
    <cellStyle name="Output 4 2 2 2 3 2 2 2" xfId="5783"/>
    <cellStyle name="Output 4 2 2 2 3 2 2 2 2" xfId="13483"/>
    <cellStyle name="Output 4 2 2 2 3 2 2 2 2 2" xfId="34837"/>
    <cellStyle name="Output 4 2 2 2 3 2 2 2 3" xfId="21143"/>
    <cellStyle name="Output 4 2 2 2 3 2 2 2 3 2" xfId="42497"/>
    <cellStyle name="Output 4 2 2 2 3 2 2 2 4" xfId="28493"/>
    <cellStyle name="Output 4 2 2 2 3 2 2 3" xfId="9643"/>
    <cellStyle name="Output 4 2 2 2 3 2 2 3 2" xfId="30997"/>
    <cellStyle name="Output 4 2 2 2 3 2 2 4" xfId="17303"/>
    <cellStyle name="Output 4 2 2 2 3 2 2 4 2" xfId="38657"/>
    <cellStyle name="Output 4 2 2 2 3 2 2 5" xfId="25553"/>
    <cellStyle name="Output 4 2 2 2 3 2 3" xfId="2881"/>
    <cellStyle name="Output 4 2 2 2 3 2 3 2" xfId="6723"/>
    <cellStyle name="Output 4 2 2 2 3 2 3 2 2" xfId="14423"/>
    <cellStyle name="Output 4 2 2 2 3 2 3 2 2 2" xfId="35777"/>
    <cellStyle name="Output 4 2 2 2 3 2 3 2 3" xfId="22083"/>
    <cellStyle name="Output 4 2 2 2 3 2 3 2 3 2" xfId="43437"/>
    <cellStyle name="Output 4 2 2 2 3 2 3 2 4" xfId="28869"/>
    <cellStyle name="Output 4 2 2 2 3 2 3 3" xfId="10583"/>
    <cellStyle name="Output 4 2 2 2 3 2 3 3 2" xfId="31937"/>
    <cellStyle name="Output 4 2 2 2 3 2 3 4" xfId="18243"/>
    <cellStyle name="Output 4 2 2 2 3 2 3 4 2" xfId="39597"/>
    <cellStyle name="Output 4 2 2 2 3 2 3 5" xfId="26493"/>
    <cellStyle name="Output 4 2 2 2 3 2 4" xfId="3821"/>
    <cellStyle name="Output 4 2 2 2 3 2 4 2" xfId="7663"/>
    <cellStyle name="Output 4 2 2 2 3 2 4 2 2" xfId="15363"/>
    <cellStyle name="Output 4 2 2 2 3 2 4 2 2 2" xfId="36717"/>
    <cellStyle name="Output 4 2 2 2 3 2 4 2 3" xfId="23023"/>
    <cellStyle name="Output 4 2 2 2 3 2 4 2 3 2" xfId="44377"/>
    <cellStyle name="Output 4 2 2 2 3 2 4 2 4" xfId="29245"/>
    <cellStyle name="Output 4 2 2 2 3 2 4 3" xfId="11523"/>
    <cellStyle name="Output 4 2 2 2 3 2 4 3 2" xfId="32877"/>
    <cellStyle name="Output 4 2 2 2 3 2 4 4" xfId="19183"/>
    <cellStyle name="Output 4 2 2 2 3 2 4 4 2" xfId="40537"/>
    <cellStyle name="Output 4 2 2 2 3 2 4 5" xfId="27433"/>
    <cellStyle name="Output 4 2 2 2 3 2 5" xfId="4783"/>
    <cellStyle name="Output 4 2 2 2 3 2 5 2" xfId="12483"/>
    <cellStyle name="Output 4 2 2 2 3 2 5 2 2" xfId="33837"/>
    <cellStyle name="Output 4 2 2 2 3 2 5 3" xfId="20143"/>
    <cellStyle name="Output 4 2 2 2 3 2 5 3 2" xfId="41497"/>
    <cellStyle name="Output 4 2 2 2 3 2 5 4" xfId="28093"/>
    <cellStyle name="Output 4 2 2 2 3 2 6" xfId="8643"/>
    <cellStyle name="Output 4 2 2 2 3 2 6 2" xfId="29997"/>
    <cellStyle name="Output 4 2 2 2 3 2 7" xfId="16303"/>
    <cellStyle name="Output 4 2 2 2 3 2 7 2" xfId="37657"/>
    <cellStyle name="Output 4 2 2 2 3 2 8" xfId="24553"/>
    <cellStyle name="Output 4 2 2 2 3 3" xfId="1241"/>
    <cellStyle name="Output 4 2 2 2 3 3 2" xfId="2241"/>
    <cellStyle name="Output 4 2 2 2 3 3 2 2" xfId="6083"/>
    <cellStyle name="Output 4 2 2 2 3 3 2 2 2" xfId="13783"/>
    <cellStyle name="Output 4 2 2 2 3 3 2 2 2 2" xfId="35137"/>
    <cellStyle name="Output 4 2 2 2 3 3 2 2 3" xfId="21443"/>
    <cellStyle name="Output 4 2 2 2 3 3 2 2 3 2" xfId="42797"/>
    <cellStyle name="Output 4 2 2 2 3 3 2 2 4" xfId="28613"/>
    <cellStyle name="Output 4 2 2 2 3 3 2 3" xfId="9943"/>
    <cellStyle name="Output 4 2 2 2 3 3 2 3 2" xfId="31297"/>
    <cellStyle name="Output 4 2 2 2 3 3 2 4" xfId="17603"/>
    <cellStyle name="Output 4 2 2 2 3 3 2 4 2" xfId="38957"/>
    <cellStyle name="Output 4 2 2 2 3 3 2 5" xfId="25853"/>
    <cellStyle name="Output 4 2 2 2 3 3 3" xfId="3181"/>
    <cellStyle name="Output 4 2 2 2 3 3 3 2" xfId="7023"/>
    <cellStyle name="Output 4 2 2 2 3 3 3 2 2" xfId="14723"/>
    <cellStyle name="Output 4 2 2 2 3 3 3 2 2 2" xfId="36077"/>
    <cellStyle name="Output 4 2 2 2 3 3 3 2 3" xfId="22383"/>
    <cellStyle name="Output 4 2 2 2 3 3 3 2 3 2" xfId="43737"/>
    <cellStyle name="Output 4 2 2 2 3 3 3 2 4" xfId="28989"/>
    <cellStyle name="Output 4 2 2 2 3 3 3 3" xfId="10883"/>
    <cellStyle name="Output 4 2 2 2 3 3 3 3 2" xfId="32237"/>
    <cellStyle name="Output 4 2 2 2 3 3 3 4" xfId="18543"/>
    <cellStyle name="Output 4 2 2 2 3 3 3 4 2" xfId="39897"/>
    <cellStyle name="Output 4 2 2 2 3 3 3 5" xfId="26793"/>
    <cellStyle name="Output 4 2 2 2 3 3 4" xfId="4121"/>
    <cellStyle name="Output 4 2 2 2 3 3 4 2" xfId="7963"/>
    <cellStyle name="Output 4 2 2 2 3 3 4 2 2" xfId="15663"/>
    <cellStyle name="Output 4 2 2 2 3 3 4 2 2 2" xfId="37017"/>
    <cellStyle name="Output 4 2 2 2 3 3 4 2 3" xfId="23323"/>
    <cellStyle name="Output 4 2 2 2 3 3 4 2 3 2" xfId="44677"/>
    <cellStyle name="Output 4 2 2 2 3 3 4 2 4" xfId="29365"/>
    <cellStyle name="Output 4 2 2 2 3 3 4 3" xfId="11823"/>
    <cellStyle name="Output 4 2 2 2 3 3 4 3 2" xfId="33177"/>
    <cellStyle name="Output 4 2 2 2 3 3 4 4" xfId="19483"/>
    <cellStyle name="Output 4 2 2 2 3 3 4 4 2" xfId="40837"/>
    <cellStyle name="Output 4 2 2 2 3 3 4 5" xfId="27733"/>
    <cellStyle name="Output 4 2 2 2 3 3 5" xfId="5083"/>
    <cellStyle name="Output 4 2 2 2 3 3 5 2" xfId="12783"/>
    <cellStyle name="Output 4 2 2 2 3 3 5 2 2" xfId="34137"/>
    <cellStyle name="Output 4 2 2 2 3 3 5 3" xfId="20443"/>
    <cellStyle name="Output 4 2 2 2 3 3 5 3 2" xfId="41797"/>
    <cellStyle name="Output 4 2 2 2 3 3 5 4" xfId="28213"/>
    <cellStyle name="Output 4 2 2 2 3 3 6" xfId="8943"/>
    <cellStyle name="Output 4 2 2 2 3 3 6 2" xfId="30297"/>
    <cellStyle name="Output 4 2 2 2 3 3 7" xfId="16603"/>
    <cellStyle name="Output 4 2 2 2 3 3 7 2" xfId="37957"/>
    <cellStyle name="Output 4 2 2 2 3 3 8" xfId="24853"/>
    <cellStyle name="Output 4 2 2 2 3 4" xfId="1601"/>
    <cellStyle name="Output 4 2 2 2 3 4 2" xfId="5443"/>
    <cellStyle name="Output 4 2 2 2 3 4 2 2" xfId="13143"/>
    <cellStyle name="Output 4 2 2 2 3 4 2 2 2" xfId="34497"/>
    <cellStyle name="Output 4 2 2 2 3 4 2 3" xfId="20803"/>
    <cellStyle name="Output 4 2 2 2 3 4 2 3 2" xfId="42157"/>
    <cellStyle name="Output 4 2 2 2 3 4 2 4" xfId="28357"/>
    <cellStyle name="Output 4 2 2 2 3 4 3" xfId="9303"/>
    <cellStyle name="Output 4 2 2 2 3 4 3 2" xfId="30657"/>
    <cellStyle name="Output 4 2 2 2 3 4 4" xfId="16963"/>
    <cellStyle name="Output 4 2 2 2 3 4 4 2" xfId="38317"/>
    <cellStyle name="Output 4 2 2 2 3 4 5" xfId="25213"/>
    <cellStyle name="Output 4 2 2 2 3 5" xfId="2541"/>
    <cellStyle name="Output 4 2 2 2 3 5 2" xfId="6383"/>
    <cellStyle name="Output 4 2 2 2 3 5 2 2" xfId="14083"/>
    <cellStyle name="Output 4 2 2 2 3 5 2 2 2" xfId="35437"/>
    <cellStyle name="Output 4 2 2 2 3 5 2 3" xfId="21743"/>
    <cellStyle name="Output 4 2 2 2 3 5 2 3 2" xfId="43097"/>
    <cellStyle name="Output 4 2 2 2 3 5 2 4" xfId="28733"/>
    <cellStyle name="Output 4 2 2 2 3 5 3" xfId="10243"/>
    <cellStyle name="Output 4 2 2 2 3 5 3 2" xfId="31597"/>
    <cellStyle name="Output 4 2 2 2 3 5 4" xfId="17903"/>
    <cellStyle name="Output 4 2 2 2 3 5 4 2" xfId="39257"/>
    <cellStyle name="Output 4 2 2 2 3 5 5" xfId="26153"/>
    <cellStyle name="Output 4 2 2 2 3 6" xfId="3481"/>
    <cellStyle name="Output 4 2 2 2 3 6 2" xfId="7323"/>
    <cellStyle name="Output 4 2 2 2 3 6 2 2" xfId="15023"/>
    <cellStyle name="Output 4 2 2 2 3 6 2 2 2" xfId="36377"/>
    <cellStyle name="Output 4 2 2 2 3 6 2 3" xfId="22683"/>
    <cellStyle name="Output 4 2 2 2 3 6 2 3 2" xfId="44037"/>
    <cellStyle name="Output 4 2 2 2 3 6 2 4" xfId="29109"/>
    <cellStyle name="Output 4 2 2 2 3 6 3" xfId="11183"/>
    <cellStyle name="Output 4 2 2 2 3 6 3 2" xfId="32537"/>
    <cellStyle name="Output 4 2 2 2 3 6 4" xfId="18843"/>
    <cellStyle name="Output 4 2 2 2 3 6 4 2" xfId="40197"/>
    <cellStyle name="Output 4 2 2 2 3 6 5" xfId="27093"/>
    <cellStyle name="Output 4 2 2 2 3 7" xfId="4443"/>
    <cellStyle name="Output 4 2 2 2 3 7 2" xfId="12143"/>
    <cellStyle name="Output 4 2 2 2 3 7 2 2" xfId="33497"/>
    <cellStyle name="Output 4 2 2 2 3 7 3" xfId="19803"/>
    <cellStyle name="Output 4 2 2 2 3 7 3 2" xfId="41157"/>
    <cellStyle name="Output 4 2 2 2 3 7 4" xfId="27957"/>
    <cellStyle name="Output 4 2 2 2 3 8" xfId="8303"/>
    <cellStyle name="Output 4 2 2 2 3 8 2" xfId="29657"/>
    <cellStyle name="Output 4 2 2 2 3 9" xfId="15963"/>
    <cellStyle name="Output 4 2 2 2 3 9 2" xfId="37317"/>
    <cellStyle name="Output 4 2 2 2 4" xfId="781"/>
    <cellStyle name="Output 4 2 2 2 4 2" xfId="1781"/>
    <cellStyle name="Output 4 2 2 2 4 2 2" xfId="5623"/>
    <cellStyle name="Output 4 2 2 2 4 2 2 2" xfId="13323"/>
    <cellStyle name="Output 4 2 2 2 4 2 2 2 2" xfId="34677"/>
    <cellStyle name="Output 4 2 2 2 4 2 2 3" xfId="20983"/>
    <cellStyle name="Output 4 2 2 2 4 2 2 3 2" xfId="42337"/>
    <cellStyle name="Output 4 2 2 2 4 2 2 4" xfId="28429"/>
    <cellStyle name="Output 4 2 2 2 4 2 3" xfId="9483"/>
    <cellStyle name="Output 4 2 2 2 4 2 3 2" xfId="30837"/>
    <cellStyle name="Output 4 2 2 2 4 2 4" xfId="17143"/>
    <cellStyle name="Output 4 2 2 2 4 2 4 2" xfId="38497"/>
    <cellStyle name="Output 4 2 2 2 4 2 5" xfId="25393"/>
    <cellStyle name="Output 4 2 2 2 4 3" xfId="2721"/>
    <cellStyle name="Output 4 2 2 2 4 3 2" xfId="6563"/>
    <cellStyle name="Output 4 2 2 2 4 3 2 2" xfId="14263"/>
    <cellStyle name="Output 4 2 2 2 4 3 2 2 2" xfId="35617"/>
    <cellStyle name="Output 4 2 2 2 4 3 2 3" xfId="21923"/>
    <cellStyle name="Output 4 2 2 2 4 3 2 3 2" xfId="43277"/>
    <cellStyle name="Output 4 2 2 2 4 3 2 4" xfId="28805"/>
    <cellStyle name="Output 4 2 2 2 4 3 3" xfId="10423"/>
    <cellStyle name="Output 4 2 2 2 4 3 3 2" xfId="31777"/>
    <cellStyle name="Output 4 2 2 2 4 3 4" xfId="18083"/>
    <cellStyle name="Output 4 2 2 2 4 3 4 2" xfId="39437"/>
    <cellStyle name="Output 4 2 2 2 4 3 5" xfId="26333"/>
    <cellStyle name="Output 4 2 2 2 4 4" xfId="3661"/>
    <cellStyle name="Output 4 2 2 2 4 4 2" xfId="7503"/>
    <cellStyle name="Output 4 2 2 2 4 4 2 2" xfId="15203"/>
    <cellStyle name="Output 4 2 2 2 4 4 2 2 2" xfId="36557"/>
    <cellStyle name="Output 4 2 2 2 4 4 2 3" xfId="22863"/>
    <cellStyle name="Output 4 2 2 2 4 4 2 3 2" xfId="44217"/>
    <cellStyle name="Output 4 2 2 2 4 4 2 4" xfId="29181"/>
    <cellStyle name="Output 4 2 2 2 4 4 3" xfId="11363"/>
    <cellStyle name="Output 4 2 2 2 4 4 3 2" xfId="32717"/>
    <cellStyle name="Output 4 2 2 2 4 4 4" xfId="19023"/>
    <cellStyle name="Output 4 2 2 2 4 4 4 2" xfId="40377"/>
    <cellStyle name="Output 4 2 2 2 4 4 5" xfId="27273"/>
    <cellStyle name="Output 4 2 2 2 4 5" xfId="4623"/>
    <cellStyle name="Output 4 2 2 2 4 5 2" xfId="12323"/>
    <cellStyle name="Output 4 2 2 2 4 5 2 2" xfId="33677"/>
    <cellStyle name="Output 4 2 2 2 4 5 3" xfId="19983"/>
    <cellStyle name="Output 4 2 2 2 4 5 3 2" xfId="41337"/>
    <cellStyle name="Output 4 2 2 2 4 5 4" xfId="28029"/>
    <cellStyle name="Output 4 2 2 2 4 6" xfId="8483"/>
    <cellStyle name="Output 4 2 2 2 4 6 2" xfId="29837"/>
    <cellStyle name="Output 4 2 2 2 4 7" xfId="16143"/>
    <cellStyle name="Output 4 2 2 2 4 7 2" xfId="37497"/>
    <cellStyle name="Output 4 2 2 2 4 8" xfId="24393"/>
    <cellStyle name="Output 4 2 2 2 5" xfId="1081"/>
    <cellStyle name="Output 4 2 2 2 5 2" xfId="2081"/>
    <cellStyle name="Output 4 2 2 2 5 2 2" xfId="5923"/>
    <cellStyle name="Output 4 2 2 2 5 2 2 2" xfId="13623"/>
    <cellStyle name="Output 4 2 2 2 5 2 2 2 2" xfId="34977"/>
    <cellStyle name="Output 4 2 2 2 5 2 2 3" xfId="21283"/>
    <cellStyle name="Output 4 2 2 2 5 2 2 3 2" xfId="42637"/>
    <cellStyle name="Output 4 2 2 2 5 2 2 4" xfId="28549"/>
    <cellStyle name="Output 4 2 2 2 5 2 3" xfId="9783"/>
    <cellStyle name="Output 4 2 2 2 5 2 3 2" xfId="31137"/>
    <cellStyle name="Output 4 2 2 2 5 2 4" xfId="17443"/>
    <cellStyle name="Output 4 2 2 2 5 2 4 2" xfId="38797"/>
    <cellStyle name="Output 4 2 2 2 5 2 5" xfId="25693"/>
    <cellStyle name="Output 4 2 2 2 5 3" xfId="3021"/>
    <cellStyle name="Output 4 2 2 2 5 3 2" xfId="6863"/>
    <cellStyle name="Output 4 2 2 2 5 3 2 2" xfId="14563"/>
    <cellStyle name="Output 4 2 2 2 5 3 2 2 2" xfId="35917"/>
    <cellStyle name="Output 4 2 2 2 5 3 2 3" xfId="22223"/>
    <cellStyle name="Output 4 2 2 2 5 3 2 3 2" xfId="43577"/>
    <cellStyle name="Output 4 2 2 2 5 3 2 4" xfId="28925"/>
    <cellStyle name="Output 4 2 2 2 5 3 3" xfId="10723"/>
    <cellStyle name="Output 4 2 2 2 5 3 3 2" xfId="32077"/>
    <cellStyle name="Output 4 2 2 2 5 3 4" xfId="18383"/>
    <cellStyle name="Output 4 2 2 2 5 3 4 2" xfId="39737"/>
    <cellStyle name="Output 4 2 2 2 5 3 5" xfId="26633"/>
    <cellStyle name="Output 4 2 2 2 5 4" xfId="3961"/>
    <cellStyle name="Output 4 2 2 2 5 4 2" xfId="7803"/>
    <cellStyle name="Output 4 2 2 2 5 4 2 2" xfId="15503"/>
    <cellStyle name="Output 4 2 2 2 5 4 2 2 2" xfId="36857"/>
    <cellStyle name="Output 4 2 2 2 5 4 2 3" xfId="23163"/>
    <cellStyle name="Output 4 2 2 2 5 4 2 3 2" xfId="44517"/>
    <cellStyle name="Output 4 2 2 2 5 4 2 4" xfId="29301"/>
    <cellStyle name="Output 4 2 2 2 5 4 3" xfId="11663"/>
    <cellStyle name="Output 4 2 2 2 5 4 3 2" xfId="33017"/>
    <cellStyle name="Output 4 2 2 2 5 4 4" xfId="19323"/>
    <cellStyle name="Output 4 2 2 2 5 4 4 2" xfId="40677"/>
    <cellStyle name="Output 4 2 2 2 5 4 5" xfId="27573"/>
    <cellStyle name="Output 4 2 2 2 5 5" xfId="4923"/>
    <cellStyle name="Output 4 2 2 2 5 5 2" xfId="12623"/>
    <cellStyle name="Output 4 2 2 2 5 5 2 2" xfId="33977"/>
    <cellStyle name="Output 4 2 2 2 5 5 3" xfId="20283"/>
    <cellStyle name="Output 4 2 2 2 5 5 3 2" xfId="41637"/>
    <cellStyle name="Output 4 2 2 2 5 5 4" xfId="28149"/>
    <cellStyle name="Output 4 2 2 2 5 6" xfId="8783"/>
    <cellStyle name="Output 4 2 2 2 5 6 2" xfId="30137"/>
    <cellStyle name="Output 4 2 2 2 5 7" xfId="16443"/>
    <cellStyle name="Output 4 2 2 2 5 7 2" xfId="37797"/>
    <cellStyle name="Output 4 2 2 2 5 8" xfId="24693"/>
    <cellStyle name="Output 4 2 2 2 6" xfId="1441"/>
    <cellStyle name="Output 4 2 2 2 6 2" xfId="5283"/>
    <cellStyle name="Output 4 2 2 2 6 2 2" xfId="12983"/>
    <cellStyle name="Output 4 2 2 2 6 2 2 2" xfId="34337"/>
    <cellStyle name="Output 4 2 2 2 6 2 3" xfId="20643"/>
    <cellStyle name="Output 4 2 2 2 6 2 3 2" xfId="41997"/>
    <cellStyle name="Output 4 2 2 2 6 2 4" xfId="28293"/>
    <cellStyle name="Output 4 2 2 2 6 3" xfId="9143"/>
    <cellStyle name="Output 4 2 2 2 6 3 2" xfId="30497"/>
    <cellStyle name="Output 4 2 2 2 6 4" xfId="16803"/>
    <cellStyle name="Output 4 2 2 2 6 4 2" xfId="38157"/>
    <cellStyle name="Output 4 2 2 2 6 5" xfId="25053"/>
    <cellStyle name="Output 4 2 2 2 7" xfId="2381"/>
    <cellStyle name="Output 4 2 2 2 7 2" xfId="6223"/>
    <cellStyle name="Output 4 2 2 2 7 2 2" xfId="13923"/>
    <cellStyle name="Output 4 2 2 2 7 2 2 2" xfId="35277"/>
    <cellStyle name="Output 4 2 2 2 7 2 3" xfId="21583"/>
    <cellStyle name="Output 4 2 2 2 7 2 3 2" xfId="42937"/>
    <cellStyle name="Output 4 2 2 2 7 2 4" xfId="28669"/>
    <cellStyle name="Output 4 2 2 2 7 3" xfId="10083"/>
    <cellStyle name="Output 4 2 2 2 7 3 2" xfId="31437"/>
    <cellStyle name="Output 4 2 2 2 7 4" xfId="17743"/>
    <cellStyle name="Output 4 2 2 2 7 4 2" xfId="39097"/>
    <cellStyle name="Output 4 2 2 2 7 5" xfId="25993"/>
    <cellStyle name="Output 4 2 2 2 8" xfId="3321"/>
    <cellStyle name="Output 4 2 2 2 8 2" xfId="7163"/>
    <cellStyle name="Output 4 2 2 2 8 2 2" xfId="14863"/>
    <cellStyle name="Output 4 2 2 2 8 2 2 2" xfId="36217"/>
    <cellStyle name="Output 4 2 2 2 8 2 3" xfId="22523"/>
    <cellStyle name="Output 4 2 2 2 8 2 3 2" xfId="43877"/>
    <cellStyle name="Output 4 2 2 2 8 2 4" xfId="29045"/>
    <cellStyle name="Output 4 2 2 2 8 3" xfId="11023"/>
    <cellStyle name="Output 4 2 2 2 8 3 2" xfId="32377"/>
    <cellStyle name="Output 4 2 2 2 8 4" xfId="18683"/>
    <cellStyle name="Output 4 2 2 2 8 4 2" xfId="40037"/>
    <cellStyle name="Output 4 2 2 2 8 5" xfId="26933"/>
    <cellStyle name="Output 4 2 2 2 9" xfId="4283"/>
    <cellStyle name="Output 4 2 2 2 9 2" xfId="11983"/>
    <cellStyle name="Output 4 2 2 2 9 2 2" xfId="33337"/>
    <cellStyle name="Output 4 2 2 2 9 3" xfId="19643"/>
    <cellStyle name="Output 4 2 2 2 9 3 2" xfId="40997"/>
    <cellStyle name="Output 4 2 2 2 9 4" xfId="27893"/>
    <cellStyle name="Output 4 2 2 3" xfId="471"/>
    <cellStyle name="Output 4 2 2 3 10" xfId="15843"/>
    <cellStyle name="Output 4 2 2 3 10 2" xfId="37197"/>
    <cellStyle name="Output 4 2 2 3 11" xfId="24093"/>
    <cellStyle name="Output 4 2 2 3 2" xfId="639"/>
    <cellStyle name="Output 4 2 2 3 2 10" xfId="24253"/>
    <cellStyle name="Output 4 2 2 3 2 2" xfId="981"/>
    <cellStyle name="Output 4 2 2 3 2 2 2" xfId="1981"/>
    <cellStyle name="Output 4 2 2 3 2 2 2 2" xfId="5823"/>
    <cellStyle name="Output 4 2 2 3 2 2 2 2 2" xfId="13523"/>
    <cellStyle name="Output 4 2 2 3 2 2 2 2 2 2" xfId="34877"/>
    <cellStyle name="Output 4 2 2 3 2 2 2 2 3" xfId="21183"/>
    <cellStyle name="Output 4 2 2 3 2 2 2 2 3 2" xfId="42537"/>
    <cellStyle name="Output 4 2 2 3 2 2 2 2 4" xfId="28509"/>
    <cellStyle name="Output 4 2 2 3 2 2 2 3" xfId="9683"/>
    <cellStyle name="Output 4 2 2 3 2 2 2 3 2" xfId="31037"/>
    <cellStyle name="Output 4 2 2 3 2 2 2 4" xfId="17343"/>
    <cellStyle name="Output 4 2 2 3 2 2 2 4 2" xfId="38697"/>
    <cellStyle name="Output 4 2 2 3 2 2 2 5" xfId="25593"/>
    <cellStyle name="Output 4 2 2 3 2 2 3" xfId="2921"/>
    <cellStyle name="Output 4 2 2 3 2 2 3 2" xfId="6763"/>
    <cellStyle name="Output 4 2 2 3 2 2 3 2 2" xfId="14463"/>
    <cellStyle name="Output 4 2 2 3 2 2 3 2 2 2" xfId="35817"/>
    <cellStyle name="Output 4 2 2 3 2 2 3 2 3" xfId="22123"/>
    <cellStyle name="Output 4 2 2 3 2 2 3 2 3 2" xfId="43477"/>
    <cellStyle name="Output 4 2 2 3 2 2 3 2 4" xfId="28885"/>
    <cellStyle name="Output 4 2 2 3 2 2 3 3" xfId="10623"/>
    <cellStyle name="Output 4 2 2 3 2 2 3 3 2" xfId="31977"/>
    <cellStyle name="Output 4 2 2 3 2 2 3 4" xfId="18283"/>
    <cellStyle name="Output 4 2 2 3 2 2 3 4 2" xfId="39637"/>
    <cellStyle name="Output 4 2 2 3 2 2 3 5" xfId="26533"/>
    <cellStyle name="Output 4 2 2 3 2 2 4" xfId="3861"/>
    <cellStyle name="Output 4 2 2 3 2 2 4 2" xfId="7703"/>
    <cellStyle name="Output 4 2 2 3 2 2 4 2 2" xfId="15403"/>
    <cellStyle name="Output 4 2 2 3 2 2 4 2 2 2" xfId="36757"/>
    <cellStyle name="Output 4 2 2 3 2 2 4 2 3" xfId="23063"/>
    <cellStyle name="Output 4 2 2 3 2 2 4 2 3 2" xfId="44417"/>
    <cellStyle name="Output 4 2 2 3 2 2 4 2 4" xfId="29261"/>
    <cellStyle name="Output 4 2 2 3 2 2 4 3" xfId="11563"/>
    <cellStyle name="Output 4 2 2 3 2 2 4 3 2" xfId="32917"/>
    <cellStyle name="Output 4 2 2 3 2 2 4 4" xfId="19223"/>
    <cellStyle name="Output 4 2 2 3 2 2 4 4 2" xfId="40577"/>
    <cellStyle name="Output 4 2 2 3 2 2 4 5" xfId="27473"/>
    <cellStyle name="Output 4 2 2 3 2 2 5" xfId="4823"/>
    <cellStyle name="Output 4 2 2 3 2 2 5 2" xfId="12523"/>
    <cellStyle name="Output 4 2 2 3 2 2 5 2 2" xfId="33877"/>
    <cellStyle name="Output 4 2 2 3 2 2 5 3" xfId="20183"/>
    <cellStyle name="Output 4 2 2 3 2 2 5 3 2" xfId="41537"/>
    <cellStyle name="Output 4 2 2 3 2 2 5 4" xfId="28109"/>
    <cellStyle name="Output 4 2 2 3 2 2 6" xfId="8683"/>
    <cellStyle name="Output 4 2 2 3 2 2 6 2" xfId="30037"/>
    <cellStyle name="Output 4 2 2 3 2 2 7" xfId="16343"/>
    <cellStyle name="Output 4 2 2 3 2 2 7 2" xfId="37697"/>
    <cellStyle name="Output 4 2 2 3 2 2 8" xfId="24593"/>
    <cellStyle name="Output 4 2 2 3 2 3" xfId="1281"/>
    <cellStyle name="Output 4 2 2 3 2 3 2" xfId="2281"/>
    <cellStyle name="Output 4 2 2 3 2 3 2 2" xfId="6123"/>
    <cellStyle name="Output 4 2 2 3 2 3 2 2 2" xfId="13823"/>
    <cellStyle name="Output 4 2 2 3 2 3 2 2 2 2" xfId="35177"/>
    <cellStyle name="Output 4 2 2 3 2 3 2 2 3" xfId="21483"/>
    <cellStyle name="Output 4 2 2 3 2 3 2 2 3 2" xfId="42837"/>
    <cellStyle name="Output 4 2 2 3 2 3 2 2 4" xfId="28629"/>
    <cellStyle name="Output 4 2 2 3 2 3 2 3" xfId="9983"/>
    <cellStyle name="Output 4 2 2 3 2 3 2 3 2" xfId="31337"/>
    <cellStyle name="Output 4 2 2 3 2 3 2 4" xfId="17643"/>
    <cellStyle name="Output 4 2 2 3 2 3 2 4 2" xfId="38997"/>
    <cellStyle name="Output 4 2 2 3 2 3 2 5" xfId="25893"/>
    <cellStyle name="Output 4 2 2 3 2 3 3" xfId="3221"/>
    <cellStyle name="Output 4 2 2 3 2 3 3 2" xfId="7063"/>
    <cellStyle name="Output 4 2 2 3 2 3 3 2 2" xfId="14763"/>
    <cellStyle name="Output 4 2 2 3 2 3 3 2 2 2" xfId="36117"/>
    <cellStyle name="Output 4 2 2 3 2 3 3 2 3" xfId="22423"/>
    <cellStyle name="Output 4 2 2 3 2 3 3 2 3 2" xfId="43777"/>
    <cellStyle name="Output 4 2 2 3 2 3 3 2 4" xfId="29005"/>
    <cellStyle name="Output 4 2 2 3 2 3 3 3" xfId="10923"/>
    <cellStyle name="Output 4 2 2 3 2 3 3 3 2" xfId="32277"/>
    <cellStyle name="Output 4 2 2 3 2 3 3 4" xfId="18583"/>
    <cellStyle name="Output 4 2 2 3 2 3 3 4 2" xfId="39937"/>
    <cellStyle name="Output 4 2 2 3 2 3 3 5" xfId="26833"/>
    <cellStyle name="Output 4 2 2 3 2 3 4" xfId="4161"/>
    <cellStyle name="Output 4 2 2 3 2 3 4 2" xfId="8003"/>
    <cellStyle name="Output 4 2 2 3 2 3 4 2 2" xfId="15703"/>
    <cellStyle name="Output 4 2 2 3 2 3 4 2 2 2" xfId="37057"/>
    <cellStyle name="Output 4 2 2 3 2 3 4 2 3" xfId="23363"/>
    <cellStyle name="Output 4 2 2 3 2 3 4 2 3 2" xfId="44717"/>
    <cellStyle name="Output 4 2 2 3 2 3 4 2 4" xfId="29381"/>
    <cellStyle name="Output 4 2 2 3 2 3 4 3" xfId="11863"/>
    <cellStyle name="Output 4 2 2 3 2 3 4 3 2" xfId="33217"/>
    <cellStyle name="Output 4 2 2 3 2 3 4 4" xfId="19523"/>
    <cellStyle name="Output 4 2 2 3 2 3 4 4 2" xfId="40877"/>
    <cellStyle name="Output 4 2 2 3 2 3 4 5" xfId="27773"/>
    <cellStyle name="Output 4 2 2 3 2 3 5" xfId="5123"/>
    <cellStyle name="Output 4 2 2 3 2 3 5 2" xfId="12823"/>
    <cellStyle name="Output 4 2 2 3 2 3 5 2 2" xfId="34177"/>
    <cellStyle name="Output 4 2 2 3 2 3 5 3" xfId="20483"/>
    <cellStyle name="Output 4 2 2 3 2 3 5 3 2" xfId="41837"/>
    <cellStyle name="Output 4 2 2 3 2 3 5 4" xfId="28229"/>
    <cellStyle name="Output 4 2 2 3 2 3 6" xfId="8983"/>
    <cellStyle name="Output 4 2 2 3 2 3 6 2" xfId="30337"/>
    <cellStyle name="Output 4 2 2 3 2 3 7" xfId="16643"/>
    <cellStyle name="Output 4 2 2 3 2 3 7 2" xfId="37997"/>
    <cellStyle name="Output 4 2 2 3 2 3 8" xfId="24893"/>
    <cellStyle name="Output 4 2 2 3 2 4" xfId="1641"/>
    <cellStyle name="Output 4 2 2 3 2 4 2" xfId="5483"/>
    <cellStyle name="Output 4 2 2 3 2 4 2 2" xfId="13183"/>
    <cellStyle name="Output 4 2 2 3 2 4 2 2 2" xfId="34537"/>
    <cellStyle name="Output 4 2 2 3 2 4 2 3" xfId="20843"/>
    <cellStyle name="Output 4 2 2 3 2 4 2 3 2" xfId="42197"/>
    <cellStyle name="Output 4 2 2 3 2 4 2 4" xfId="28373"/>
    <cellStyle name="Output 4 2 2 3 2 4 3" xfId="9343"/>
    <cellStyle name="Output 4 2 2 3 2 4 3 2" xfId="30697"/>
    <cellStyle name="Output 4 2 2 3 2 4 4" xfId="17003"/>
    <cellStyle name="Output 4 2 2 3 2 4 4 2" xfId="38357"/>
    <cellStyle name="Output 4 2 2 3 2 4 5" xfId="25253"/>
    <cellStyle name="Output 4 2 2 3 2 5" xfId="2581"/>
    <cellStyle name="Output 4 2 2 3 2 5 2" xfId="6423"/>
    <cellStyle name="Output 4 2 2 3 2 5 2 2" xfId="14123"/>
    <cellStyle name="Output 4 2 2 3 2 5 2 2 2" xfId="35477"/>
    <cellStyle name="Output 4 2 2 3 2 5 2 3" xfId="21783"/>
    <cellStyle name="Output 4 2 2 3 2 5 2 3 2" xfId="43137"/>
    <cellStyle name="Output 4 2 2 3 2 5 2 4" xfId="28749"/>
    <cellStyle name="Output 4 2 2 3 2 5 3" xfId="10283"/>
    <cellStyle name="Output 4 2 2 3 2 5 3 2" xfId="31637"/>
    <cellStyle name="Output 4 2 2 3 2 5 4" xfId="17943"/>
    <cellStyle name="Output 4 2 2 3 2 5 4 2" xfId="39297"/>
    <cellStyle name="Output 4 2 2 3 2 5 5" xfId="26193"/>
    <cellStyle name="Output 4 2 2 3 2 6" xfId="3521"/>
    <cellStyle name="Output 4 2 2 3 2 6 2" xfId="7363"/>
    <cellStyle name="Output 4 2 2 3 2 6 2 2" xfId="15063"/>
    <cellStyle name="Output 4 2 2 3 2 6 2 2 2" xfId="36417"/>
    <cellStyle name="Output 4 2 2 3 2 6 2 3" xfId="22723"/>
    <cellStyle name="Output 4 2 2 3 2 6 2 3 2" xfId="44077"/>
    <cellStyle name="Output 4 2 2 3 2 6 2 4" xfId="29125"/>
    <cellStyle name="Output 4 2 2 3 2 6 3" xfId="11223"/>
    <cellStyle name="Output 4 2 2 3 2 6 3 2" xfId="32577"/>
    <cellStyle name="Output 4 2 2 3 2 6 4" xfId="18883"/>
    <cellStyle name="Output 4 2 2 3 2 6 4 2" xfId="40237"/>
    <cellStyle name="Output 4 2 2 3 2 6 5" xfId="27133"/>
    <cellStyle name="Output 4 2 2 3 2 7" xfId="4483"/>
    <cellStyle name="Output 4 2 2 3 2 7 2" xfId="12183"/>
    <cellStyle name="Output 4 2 2 3 2 7 2 2" xfId="33537"/>
    <cellStyle name="Output 4 2 2 3 2 7 3" xfId="19843"/>
    <cellStyle name="Output 4 2 2 3 2 7 3 2" xfId="41197"/>
    <cellStyle name="Output 4 2 2 3 2 7 4" xfId="27973"/>
    <cellStyle name="Output 4 2 2 3 2 8" xfId="8343"/>
    <cellStyle name="Output 4 2 2 3 2 8 2" xfId="29697"/>
    <cellStyle name="Output 4 2 2 3 2 9" xfId="16003"/>
    <cellStyle name="Output 4 2 2 3 2 9 2" xfId="37357"/>
    <cellStyle name="Output 4 2 2 3 3" xfId="821"/>
    <cellStyle name="Output 4 2 2 3 3 2" xfId="1821"/>
    <cellStyle name="Output 4 2 2 3 3 2 2" xfId="5663"/>
    <cellStyle name="Output 4 2 2 3 3 2 2 2" xfId="13363"/>
    <cellStyle name="Output 4 2 2 3 3 2 2 2 2" xfId="34717"/>
    <cellStyle name="Output 4 2 2 3 3 2 2 3" xfId="21023"/>
    <cellStyle name="Output 4 2 2 3 3 2 2 3 2" xfId="42377"/>
    <cellStyle name="Output 4 2 2 3 3 2 2 4" xfId="28445"/>
    <cellStyle name="Output 4 2 2 3 3 2 3" xfId="9523"/>
    <cellStyle name="Output 4 2 2 3 3 2 3 2" xfId="30877"/>
    <cellStyle name="Output 4 2 2 3 3 2 4" xfId="17183"/>
    <cellStyle name="Output 4 2 2 3 3 2 4 2" xfId="38537"/>
    <cellStyle name="Output 4 2 2 3 3 2 5" xfId="25433"/>
    <cellStyle name="Output 4 2 2 3 3 3" xfId="2761"/>
    <cellStyle name="Output 4 2 2 3 3 3 2" xfId="6603"/>
    <cellStyle name="Output 4 2 2 3 3 3 2 2" xfId="14303"/>
    <cellStyle name="Output 4 2 2 3 3 3 2 2 2" xfId="35657"/>
    <cellStyle name="Output 4 2 2 3 3 3 2 3" xfId="21963"/>
    <cellStyle name="Output 4 2 2 3 3 3 2 3 2" xfId="43317"/>
    <cellStyle name="Output 4 2 2 3 3 3 2 4" xfId="28821"/>
    <cellStyle name="Output 4 2 2 3 3 3 3" xfId="10463"/>
    <cellStyle name="Output 4 2 2 3 3 3 3 2" xfId="31817"/>
    <cellStyle name="Output 4 2 2 3 3 3 4" xfId="18123"/>
    <cellStyle name="Output 4 2 2 3 3 3 4 2" xfId="39477"/>
    <cellStyle name="Output 4 2 2 3 3 3 5" xfId="26373"/>
    <cellStyle name="Output 4 2 2 3 3 4" xfId="3701"/>
    <cellStyle name="Output 4 2 2 3 3 4 2" xfId="7543"/>
    <cellStyle name="Output 4 2 2 3 3 4 2 2" xfId="15243"/>
    <cellStyle name="Output 4 2 2 3 3 4 2 2 2" xfId="36597"/>
    <cellStyle name="Output 4 2 2 3 3 4 2 3" xfId="22903"/>
    <cellStyle name="Output 4 2 2 3 3 4 2 3 2" xfId="44257"/>
    <cellStyle name="Output 4 2 2 3 3 4 2 4" xfId="29197"/>
    <cellStyle name="Output 4 2 2 3 3 4 3" xfId="11403"/>
    <cellStyle name="Output 4 2 2 3 3 4 3 2" xfId="32757"/>
    <cellStyle name="Output 4 2 2 3 3 4 4" xfId="19063"/>
    <cellStyle name="Output 4 2 2 3 3 4 4 2" xfId="40417"/>
    <cellStyle name="Output 4 2 2 3 3 4 5" xfId="27313"/>
    <cellStyle name="Output 4 2 2 3 3 5" xfId="4663"/>
    <cellStyle name="Output 4 2 2 3 3 5 2" xfId="12363"/>
    <cellStyle name="Output 4 2 2 3 3 5 2 2" xfId="33717"/>
    <cellStyle name="Output 4 2 2 3 3 5 3" xfId="20023"/>
    <cellStyle name="Output 4 2 2 3 3 5 3 2" xfId="41377"/>
    <cellStyle name="Output 4 2 2 3 3 5 4" xfId="28045"/>
    <cellStyle name="Output 4 2 2 3 3 6" xfId="8523"/>
    <cellStyle name="Output 4 2 2 3 3 6 2" xfId="29877"/>
    <cellStyle name="Output 4 2 2 3 3 7" xfId="16183"/>
    <cellStyle name="Output 4 2 2 3 3 7 2" xfId="37537"/>
    <cellStyle name="Output 4 2 2 3 3 8" xfId="24433"/>
    <cellStyle name="Output 4 2 2 3 4" xfId="1121"/>
    <cellStyle name="Output 4 2 2 3 4 2" xfId="2121"/>
    <cellStyle name="Output 4 2 2 3 4 2 2" xfId="5963"/>
    <cellStyle name="Output 4 2 2 3 4 2 2 2" xfId="13663"/>
    <cellStyle name="Output 4 2 2 3 4 2 2 2 2" xfId="35017"/>
    <cellStyle name="Output 4 2 2 3 4 2 2 3" xfId="21323"/>
    <cellStyle name="Output 4 2 2 3 4 2 2 3 2" xfId="42677"/>
    <cellStyle name="Output 4 2 2 3 4 2 2 4" xfId="28565"/>
    <cellStyle name="Output 4 2 2 3 4 2 3" xfId="9823"/>
    <cellStyle name="Output 4 2 2 3 4 2 3 2" xfId="31177"/>
    <cellStyle name="Output 4 2 2 3 4 2 4" xfId="17483"/>
    <cellStyle name="Output 4 2 2 3 4 2 4 2" xfId="38837"/>
    <cellStyle name="Output 4 2 2 3 4 2 5" xfId="25733"/>
    <cellStyle name="Output 4 2 2 3 4 3" xfId="3061"/>
    <cellStyle name="Output 4 2 2 3 4 3 2" xfId="6903"/>
    <cellStyle name="Output 4 2 2 3 4 3 2 2" xfId="14603"/>
    <cellStyle name="Output 4 2 2 3 4 3 2 2 2" xfId="35957"/>
    <cellStyle name="Output 4 2 2 3 4 3 2 3" xfId="22263"/>
    <cellStyle name="Output 4 2 2 3 4 3 2 3 2" xfId="43617"/>
    <cellStyle name="Output 4 2 2 3 4 3 2 4" xfId="28941"/>
    <cellStyle name="Output 4 2 2 3 4 3 3" xfId="10763"/>
    <cellStyle name="Output 4 2 2 3 4 3 3 2" xfId="32117"/>
    <cellStyle name="Output 4 2 2 3 4 3 4" xfId="18423"/>
    <cellStyle name="Output 4 2 2 3 4 3 4 2" xfId="39777"/>
    <cellStyle name="Output 4 2 2 3 4 3 5" xfId="26673"/>
    <cellStyle name="Output 4 2 2 3 4 4" xfId="4001"/>
    <cellStyle name="Output 4 2 2 3 4 4 2" xfId="7843"/>
    <cellStyle name="Output 4 2 2 3 4 4 2 2" xfId="15543"/>
    <cellStyle name="Output 4 2 2 3 4 4 2 2 2" xfId="36897"/>
    <cellStyle name="Output 4 2 2 3 4 4 2 3" xfId="23203"/>
    <cellStyle name="Output 4 2 2 3 4 4 2 3 2" xfId="44557"/>
    <cellStyle name="Output 4 2 2 3 4 4 2 4" xfId="29317"/>
    <cellStyle name="Output 4 2 2 3 4 4 3" xfId="11703"/>
    <cellStyle name="Output 4 2 2 3 4 4 3 2" xfId="33057"/>
    <cellStyle name="Output 4 2 2 3 4 4 4" xfId="19363"/>
    <cellStyle name="Output 4 2 2 3 4 4 4 2" xfId="40717"/>
    <cellStyle name="Output 4 2 2 3 4 4 5" xfId="27613"/>
    <cellStyle name="Output 4 2 2 3 4 5" xfId="4963"/>
    <cellStyle name="Output 4 2 2 3 4 5 2" xfId="12663"/>
    <cellStyle name="Output 4 2 2 3 4 5 2 2" xfId="34017"/>
    <cellStyle name="Output 4 2 2 3 4 5 3" xfId="20323"/>
    <cellStyle name="Output 4 2 2 3 4 5 3 2" xfId="41677"/>
    <cellStyle name="Output 4 2 2 3 4 5 4" xfId="28165"/>
    <cellStyle name="Output 4 2 2 3 4 6" xfId="8823"/>
    <cellStyle name="Output 4 2 2 3 4 6 2" xfId="30177"/>
    <cellStyle name="Output 4 2 2 3 4 7" xfId="16483"/>
    <cellStyle name="Output 4 2 2 3 4 7 2" xfId="37837"/>
    <cellStyle name="Output 4 2 2 3 4 8" xfId="24733"/>
    <cellStyle name="Output 4 2 2 3 5" xfId="1481"/>
    <cellStyle name="Output 4 2 2 3 5 2" xfId="5323"/>
    <cellStyle name="Output 4 2 2 3 5 2 2" xfId="13023"/>
    <cellStyle name="Output 4 2 2 3 5 2 2 2" xfId="34377"/>
    <cellStyle name="Output 4 2 2 3 5 2 3" xfId="20683"/>
    <cellStyle name="Output 4 2 2 3 5 2 3 2" xfId="42037"/>
    <cellStyle name="Output 4 2 2 3 5 2 4" xfId="28309"/>
    <cellStyle name="Output 4 2 2 3 5 3" xfId="9183"/>
    <cellStyle name="Output 4 2 2 3 5 3 2" xfId="30537"/>
    <cellStyle name="Output 4 2 2 3 5 4" xfId="16843"/>
    <cellStyle name="Output 4 2 2 3 5 4 2" xfId="38197"/>
    <cellStyle name="Output 4 2 2 3 5 5" xfId="25093"/>
    <cellStyle name="Output 4 2 2 3 6" xfId="2421"/>
    <cellStyle name="Output 4 2 2 3 6 2" xfId="6263"/>
    <cellStyle name="Output 4 2 2 3 6 2 2" xfId="13963"/>
    <cellStyle name="Output 4 2 2 3 6 2 2 2" xfId="35317"/>
    <cellStyle name="Output 4 2 2 3 6 2 3" xfId="21623"/>
    <cellStyle name="Output 4 2 2 3 6 2 3 2" xfId="42977"/>
    <cellStyle name="Output 4 2 2 3 6 2 4" xfId="28685"/>
    <cellStyle name="Output 4 2 2 3 6 3" xfId="10123"/>
    <cellStyle name="Output 4 2 2 3 6 3 2" xfId="31477"/>
    <cellStyle name="Output 4 2 2 3 6 4" xfId="17783"/>
    <cellStyle name="Output 4 2 2 3 6 4 2" xfId="39137"/>
    <cellStyle name="Output 4 2 2 3 6 5" xfId="26033"/>
    <cellStyle name="Output 4 2 2 3 7" xfId="3361"/>
    <cellStyle name="Output 4 2 2 3 7 2" xfId="7203"/>
    <cellStyle name="Output 4 2 2 3 7 2 2" xfId="14903"/>
    <cellStyle name="Output 4 2 2 3 7 2 2 2" xfId="36257"/>
    <cellStyle name="Output 4 2 2 3 7 2 3" xfId="22563"/>
    <cellStyle name="Output 4 2 2 3 7 2 3 2" xfId="43917"/>
    <cellStyle name="Output 4 2 2 3 7 2 4" xfId="29061"/>
    <cellStyle name="Output 4 2 2 3 7 3" xfId="11063"/>
    <cellStyle name="Output 4 2 2 3 7 3 2" xfId="32417"/>
    <cellStyle name="Output 4 2 2 3 7 4" xfId="18723"/>
    <cellStyle name="Output 4 2 2 3 7 4 2" xfId="40077"/>
    <cellStyle name="Output 4 2 2 3 7 5" xfId="26973"/>
    <cellStyle name="Output 4 2 2 3 8" xfId="4323"/>
    <cellStyle name="Output 4 2 2 3 8 2" xfId="12023"/>
    <cellStyle name="Output 4 2 2 3 8 2 2" xfId="33377"/>
    <cellStyle name="Output 4 2 2 3 8 3" xfId="19683"/>
    <cellStyle name="Output 4 2 2 3 8 3 2" xfId="41037"/>
    <cellStyle name="Output 4 2 2 3 8 4" xfId="27909"/>
    <cellStyle name="Output 4 2 2 3 9" xfId="8183"/>
    <cellStyle name="Output 4 2 2 3 9 2" xfId="29537"/>
    <cellStyle name="Output 4 2 2 4" xfId="555"/>
    <cellStyle name="Output 4 2 2 4 10" xfId="24173"/>
    <cellStyle name="Output 4 2 2 4 2" xfId="901"/>
    <cellStyle name="Output 4 2 2 4 2 2" xfId="1901"/>
    <cellStyle name="Output 4 2 2 4 2 2 2" xfId="5743"/>
    <cellStyle name="Output 4 2 2 4 2 2 2 2" xfId="13443"/>
    <cellStyle name="Output 4 2 2 4 2 2 2 2 2" xfId="34797"/>
    <cellStyle name="Output 4 2 2 4 2 2 2 3" xfId="21103"/>
    <cellStyle name="Output 4 2 2 4 2 2 2 3 2" xfId="42457"/>
    <cellStyle name="Output 4 2 2 4 2 2 2 4" xfId="28477"/>
    <cellStyle name="Output 4 2 2 4 2 2 3" xfId="9603"/>
    <cellStyle name="Output 4 2 2 4 2 2 3 2" xfId="30957"/>
    <cellStyle name="Output 4 2 2 4 2 2 4" xfId="17263"/>
    <cellStyle name="Output 4 2 2 4 2 2 4 2" xfId="38617"/>
    <cellStyle name="Output 4 2 2 4 2 2 5" xfId="25513"/>
    <cellStyle name="Output 4 2 2 4 2 3" xfId="2841"/>
    <cellStyle name="Output 4 2 2 4 2 3 2" xfId="6683"/>
    <cellStyle name="Output 4 2 2 4 2 3 2 2" xfId="14383"/>
    <cellStyle name="Output 4 2 2 4 2 3 2 2 2" xfId="35737"/>
    <cellStyle name="Output 4 2 2 4 2 3 2 3" xfId="22043"/>
    <cellStyle name="Output 4 2 2 4 2 3 2 3 2" xfId="43397"/>
    <cellStyle name="Output 4 2 2 4 2 3 2 4" xfId="28853"/>
    <cellStyle name="Output 4 2 2 4 2 3 3" xfId="10543"/>
    <cellStyle name="Output 4 2 2 4 2 3 3 2" xfId="31897"/>
    <cellStyle name="Output 4 2 2 4 2 3 4" xfId="18203"/>
    <cellStyle name="Output 4 2 2 4 2 3 4 2" xfId="39557"/>
    <cellStyle name="Output 4 2 2 4 2 3 5" xfId="26453"/>
    <cellStyle name="Output 4 2 2 4 2 4" xfId="3781"/>
    <cellStyle name="Output 4 2 2 4 2 4 2" xfId="7623"/>
    <cellStyle name="Output 4 2 2 4 2 4 2 2" xfId="15323"/>
    <cellStyle name="Output 4 2 2 4 2 4 2 2 2" xfId="36677"/>
    <cellStyle name="Output 4 2 2 4 2 4 2 3" xfId="22983"/>
    <cellStyle name="Output 4 2 2 4 2 4 2 3 2" xfId="44337"/>
    <cellStyle name="Output 4 2 2 4 2 4 2 4" xfId="29229"/>
    <cellStyle name="Output 4 2 2 4 2 4 3" xfId="11483"/>
    <cellStyle name="Output 4 2 2 4 2 4 3 2" xfId="32837"/>
    <cellStyle name="Output 4 2 2 4 2 4 4" xfId="19143"/>
    <cellStyle name="Output 4 2 2 4 2 4 4 2" xfId="40497"/>
    <cellStyle name="Output 4 2 2 4 2 4 5" xfId="27393"/>
    <cellStyle name="Output 4 2 2 4 2 5" xfId="4743"/>
    <cellStyle name="Output 4 2 2 4 2 5 2" xfId="12443"/>
    <cellStyle name="Output 4 2 2 4 2 5 2 2" xfId="33797"/>
    <cellStyle name="Output 4 2 2 4 2 5 3" xfId="20103"/>
    <cellStyle name="Output 4 2 2 4 2 5 3 2" xfId="41457"/>
    <cellStyle name="Output 4 2 2 4 2 5 4" xfId="28077"/>
    <cellStyle name="Output 4 2 2 4 2 6" xfId="8603"/>
    <cellStyle name="Output 4 2 2 4 2 6 2" xfId="29957"/>
    <cellStyle name="Output 4 2 2 4 2 7" xfId="16263"/>
    <cellStyle name="Output 4 2 2 4 2 7 2" xfId="37617"/>
    <cellStyle name="Output 4 2 2 4 2 8" xfId="24513"/>
    <cellStyle name="Output 4 2 2 4 3" xfId="1201"/>
    <cellStyle name="Output 4 2 2 4 3 2" xfId="2201"/>
    <cellStyle name="Output 4 2 2 4 3 2 2" xfId="6043"/>
    <cellStyle name="Output 4 2 2 4 3 2 2 2" xfId="13743"/>
    <cellStyle name="Output 4 2 2 4 3 2 2 2 2" xfId="35097"/>
    <cellStyle name="Output 4 2 2 4 3 2 2 3" xfId="21403"/>
    <cellStyle name="Output 4 2 2 4 3 2 2 3 2" xfId="42757"/>
    <cellStyle name="Output 4 2 2 4 3 2 2 4" xfId="28597"/>
    <cellStyle name="Output 4 2 2 4 3 2 3" xfId="9903"/>
    <cellStyle name="Output 4 2 2 4 3 2 3 2" xfId="31257"/>
    <cellStyle name="Output 4 2 2 4 3 2 4" xfId="17563"/>
    <cellStyle name="Output 4 2 2 4 3 2 4 2" xfId="38917"/>
    <cellStyle name="Output 4 2 2 4 3 2 5" xfId="25813"/>
    <cellStyle name="Output 4 2 2 4 3 3" xfId="3141"/>
    <cellStyle name="Output 4 2 2 4 3 3 2" xfId="6983"/>
    <cellStyle name="Output 4 2 2 4 3 3 2 2" xfId="14683"/>
    <cellStyle name="Output 4 2 2 4 3 3 2 2 2" xfId="36037"/>
    <cellStyle name="Output 4 2 2 4 3 3 2 3" xfId="22343"/>
    <cellStyle name="Output 4 2 2 4 3 3 2 3 2" xfId="43697"/>
    <cellStyle name="Output 4 2 2 4 3 3 2 4" xfId="28973"/>
    <cellStyle name="Output 4 2 2 4 3 3 3" xfId="10843"/>
    <cellStyle name="Output 4 2 2 4 3 3 3 2" xfId="32197"/>
    <cellStyle name="Output 4 2 2 4 3 3 4" xfId="18503"/>
    <cellStyle name="Output 4 2 2 4 3 3 4 2" xfId="39857"/>
    <cellStyle name="Output 4 2 2 4 3 3 5" xfId="26753"/>
    <cellStyle name="Output 4 2 2 4 3 4" xfId="4081"/>
    <cellStyle name="Output 4 2 2 4 3 4 2" xfId="7923"/>
    <cellStyle name="Output 4 2 2 4 3 4 2 2" xfId="15623"/>
    <cellStyle name="Output 4 2 2 4 3 4 2 2 2" xfId="36977"/>
    <cellStyle name="Output 4 2 2 4 3 4 2 3" xfId="23283"/>
    <cellStyle name="Output 4 2 2 4 3 4 2 3 2" xfId="44637"/>
    <cellStyle name="Output 4 2 2 4 3 4 2 4" xfId="29349"/>
    <cellStyle name="Output 4 2 2 4 3 4 3" xfId="11783"/>
    <cellStyle name="Output 4 2 2 4 3 4 3 2" xfId="33137"/>
    <cellStyle name="Output 4 2 2 4 3 4 4" xfId="19443"/>
    <cellStyle name="Output 4 2 2 4 3 4 4 2" xfId="40797"/>
    <cellStyle name="Output 4 2 2 4 3 4 5" xfId="27693"/>
    <cellStyle name="Output 4 2 2 4 3 5" xfId="5043"/>
    <cellStyle name="Output 4 2 2 4 3 5 2" xfId="12743"/>
    <cellStyle name="Output 4 2 2 4 3 5 2 2" xfId="34097"/>
    <cellStyle name="Output 4 2 2 4 3 5 3" xfId="20403"/>
    <cellStyle name="Output 4 2 2 4 3 5 3 2" xfId="41757"/>
    <cellStyle name="Output 4 2 2 4 3 5 4" xfId="28197"/>
    <cellStyle name="Output 4 2 2 4 3 6" xfId="8903"/>
    <cellStyle name="Output 4 2 2 4 3 6 2" xfId="30257"/>
    <cellStyle name="Output 4 2 2 4 3 7" xfId="16563"/>
    <cellStyle name="Output 4 2 2 4 3 7 2" xfId="37917"/>
    <cellStyle name="Output 4 2 2 4 3 8" xfId="24813"/>
    <cellStyle name="Output 4 2 2 4 4" xfId="1561"/>
    <cellStyle name="Output 4 2 2 4 4 2" xfId="5403"/>
    <cellStyle name="Output 4 2 2 4 4 2 2" xfId="13103"/>
    <cellStyle name="Output 4 2 2 4 4 2 2 2" xfId="34457"/>
    <cellStyle name="Output 4 2 2 4 4 2 3" xfId="20763"/>
    <cellStyle name="Output 4 2 2 4 4 2 3 2" xfId="42117"/>
    <cellStyle name="Output 4 2 2 4 4 2 4" xfId="28341"/>
    <cellStyle name="Output 4 2 2 4 4 3" xfId="9263"/>
    <cellStyle name="Output 4 2 2 4 4 3 2" xfId="30617"/>
    <cellStyle name="Output 4 2 2 4 4 4" xfId="16923"/>
    <cellStyle name="Output 4 2 2 4 4 4 2" xfId="38277"/>
    <cellStyle name="Output 4 2 2 4 4 5" xfId="25173"/>
    <cellStyle name="Output 4 2 2 4 5" xfId="2501"/>
    <cellStyle name="Output 4 2 2 4 5 2" xfId="6343"/>
    <cellStyle name="Output 4 2 2 4 5 2 2" xfId="14043"/>
    <cellStyle name="Output 4 2 2 4 5 2 2 2" xfId="35397"/>
    <cellStyle name="Output 4 2 2 4 5 2 3" xfId="21703"/>
    <cellStyle name="Output 4 2 2 4 5 2 3 2" xfId="43057"/>
    <cellStyle name="Output 4 2 2 4 5 2 4" xfId="28717"/>
    <cellStyle name="Output 4 2 2 4 5 3" xfId="10203"/>
    <cellStyle name="Output 4 2 2 4 5 3 2" xfId="31557"/>
    <cellStyle name="Output 4 2 2 4 5 4" xfId="17863"/>
    <cellStyle name="Output 4 2 2 4 5 4 2" xfId="39217"/>
    <cellStyle name="Output 4 2 2 4 5 5" xfId="26113"/>
    <cellStyle name="Output 4 2 2 4 6" xfId="3441"/>
    <cellStyle name="Output 4 2 2 4 6 2" xfId="7283"/>
    <cellStyle name="Output 4 2 2 4 6 2 2" xfId="14983"/>
    <cellStyle name="Output 4 2 2 4 6 2 2 2" xfId="36337"/>
    <cellStyle name="Output 4 2 2 4 6 2 3" xfId="22643"/>
    <cellStyle name="Output 4 2 2 4 6 2 3 2" xfId="43997"/>
    <cellStyle name="Output 4 2 2 4 6 2 4" xfId="29093"/>
    <cellStyle name="Output 4 2 2 4 6 3" xfId="11143"/>
    <cellStyle name="Output 4 2 2 4 6 3 2" xfId="32497"/>
    <cellStyle name="Output 4 2 2 4 6 4" xfId="18803"/>
    <cellStyle name="Output 4 2 2 4 6 4 2" xfId="40157"/>
    <cellStyle name="Output 4 2 2 4 6 5" xfId="27053"/>
    <cellStyle name="Output 4 2 2 4 7" xfId="4403"/>
    <cellStyle name="Output 4 2 2 4 7 2" xfId="12103"/>
    <cellStyle name="Output 4 2 2 4 7 2 2" xfId="33457"/>
    <cellStyle name="Output 4 2 2 4 7 3" xfId="19763"/>
    <cellStyle name="Output 4 2 2 4 7 3 2" xfId="41117"/>
    <cellStyle name="Output 4 2 2 4 7 4" xfId="27941"/>
    <cellStyle name="Output 4 2 2 4 8" xfId="8263"/>
    <cellStyle name="Output 4 2 2 4 8 2" xfId="29617"/>
    <cellStyle name="Output 4 2 2 4 9" xfId="15923"/>
    <cellStyle name="Output 4 2 2 4 9 2" xfId="37277"/>
    <cellStyle name="Output 4 2 2 5" xfId="741"/>
    <cellStyle name="Output 4 2 2 5 2" xfId="1741"/>
    <cellStyle name="Output 4 2 2 5 2 2" xfId="5583"/>
    <cellStyle name="Output 4 2 2 5 2 2 2" xfId="13283"/>
    <cellStyle name="Output 4 2 2 5 2 2 2 2" xfId="34637"/>
    <cellStyle name="Output 4 2 2 5 2 2 3" xfId="20943"/>
    <cellStyle name="Output 4 2 2 5 2 2 3 2" xfId="42297"/>
    <cellStyle name="Output 4 2 2 5 2 2 4" xfId="28413"/>
    <cellStyle name="Output 4 2 2 5 2 3" xfId="9443"/>
    <cellStyle name="Output 4 2 2 5 2 3 2" xfId="30797"/>
    <cellStyle name="Output 4 2 2 5 2 4" xfId="17103"/>
    <cellStyle name="Output 4 2 2 5 2 4 2" xfId="38457"/>
    <cellStyle name="Output 4 2 2 5 2 5" xfId="25353"/>
    <cellStyle name="Output 4 2 2 5 3" xfId="2681"/>
    <cellStyle name="Output 4 2 2 5 3 2" xfId="6523"/>
    <cellStyle name="Output 4 2 2 5 3 2 2" xfId="14223"/>
    <cellStyle name="Output 4 2 2 5 3 2 2 2" xfId="35577"/>
    <cellStyle name="Output 4 2 2 5 3 2 3" xfId="21883"/>
    <cellStyle name="Output 4 2 2 5 3 2 3 2" xfId="43237"/>
    <cellStyle name="Output 4 2 2 5 3 2 4" xfId="28789"/>
    <cellStyle name="Output 4 2 2 5 3 3" xfId="10383"/>
    <cellStyle name="Output 4 2 2 5 3 3 2" xfId="31737"/>
    <cellStyle name="Output 4 2 2 5 3 4" xfId="18043"/>
    <cellStyle name="Output 4 2 2 5 3 4 2" xfId="39397"/>
    <cellStyle name="Output 4 2 2 5 3 5" xfId="26293"/>
    <cellStyle name="Output 4 2 2 5 4" xfId="3621"/>
    <cellStyle name="Output 4 2 2 5 4 2" xfId="7463"/>
    <cellStyle name="Output 4 2 2 5 4 2 2" xfId="15163"/>
    <cellStyle name="Output 4 2 2 5 4 2 2 2" xfId="36517"/>
    <cellStyle name="Output 4 2 2 5 4 2 3" xfId="22823"/>
    <cellStyle name="Output 4 2 2 5 4 2 3 2" xfId="44177"/>
    <cellStyle name="Output 4 2 2 5 4 2 4" xfId="29165"/>
    <cellStyle name="Output 4 2 2 5 4 3" xfId="11323"/>
    <cellStyle name="Output 4 2 2 5 4 3 2" xfId="32677"/>
    <cellStyle name="Output 4 2 2 5 4 4" xfId="18983"/>
    <cellStyle name="Output 4 2 2 5 4 4 2" xfId="40337"/>
    <cellStyle name="Output 4 2 2 5 4 5" xfId="27233"/>
    <cellStyle name="Output 4 2 2 5 5" xfId="4583"/>
    <cellStyle name="Output 4 2 2 5 5 2" xfId="12283"/>
    <cellStyle name="Output 4 2 2 5 5 2 2" xfId="33637"/>
    <cellStyle name="Output 4 2 2 5 5 3" xfId="19943"/>
    <cellStyle name="Output 4 2 2 5 5 3 2" xfId="41297"/>
    <cellStyle name="Output 4 2 2 5 5 4" xfId="28013"/>
    <cellStyle name="Output 4 2 2 5 6" xfId="8443"/>
    <cellStyle name="Output 4 2 2 5 6 2" xfId="29797"/>
    <cellStyle name="Output 4 2 2 5 7" xfId="16103"/>
    <cellStyle name="Output 4 2 2 5 7 2" xfId="37457"/>
    <cellStyle name="Output 4 2 2 5 8" xfId="24353"/>
    <cellStyle name="Output 4 2 2 6" xfId="1041"/>
    <cellStyle name="Output 4 2 2 6 2" xfId="2041"/>
    <cellStyle name="Output 4 2 2 6 2 2" xfId="5883"/>
    <cellStyle name="Output 4 2 2 6 2 2 2" xfId="13583"/>
    <cellStyle name="Output 4 2 2 6 2 2 2 2" xfId="34937"/>
    <cellStyle name="Output 4 2 2 6 2 2 3" xfId="21243"/>
    <cellStyle name="Output 4 2 2 6 2 2 3 2" xfId="42597"/>
    <cellStyle name="Output 4 2 2 6 2 2 4" xfId="28533"/>
    <cellStyle name="Output 4 2 2 6 2 3" xfId="9743"/>
    <cellStyle name="Output 4 2 2 6 2 3 2" xfId="31097"/>
    <cellStyle name="Output 4 2 2 6 2 4" xfId="17403"/>
    <cellStyle name="Output 4 2 2 6 2 4 2" xfId="38757"/>
    <cellStyle name="Output 4 2 2 6 2 5" xfId="25653"/>
    <cellStyle name="Output 4 2 2 6 3" xfId="2981"/>
    <cellStyle name="Output 4 2 2 6 3 2" xfId="6823"/>
    <cellStyle name="Output 4 2 2 6 3 2 2" xfId="14523"/>
    <cellStyle name="Output 4 2 2 6 3 2 2 2" xfId="35877"/>
    <cellStyle name="Output 4 2 2 6 3 2 3" xfId="22183"/>
    <cellStyle name="Output 4 2 2 6 3 2 3 2" xfId="43537"/>
    <cellStyle name="Output 4 2 2 6 3 2 4" xfId="28909"/>
    <cellStyle name="Output 4 2 2 6 3 3" xfId="10683"/>
    <cellStyle name="Output 4 2 2 6 3 3 2" xfId="32037"/>
    <cellStyle name="Output 4 2 2 6 3 4" xfId="18343"/>
    <cellStyle name="Output 4 2 2 6 3 4 2" xfId="39697"/>
    <cellStyle name="Output 4 2 2 6 3 5" xfId="26593"/>
    <cellStyle name="Output 4 2 2 6 4" xfId="3921"/>
    <cellStyle name="Output 4 2 2 6 4 2" xfId="7763"/>
    <cellStyle name="Output 4 2 2 6 4 2 2" xfId="15463"/>
    <cellStyle name="Output 4 2 2 6 4 2 2 2" xfId="36817"/>
    <cellStyle name="Output 4 2 2 6 4 2 3" xfId="23123"/>
    <cellStyle name="Output 4 2 2 6 4 2 3 2" xfId="44477"/>
    <cellStyle name="Output 4 2 2 6 4 2 4" xfId="29285"/>
    <cellStyle name="Output 4 2 2 6 4 3" xfId="11623"/>
    <cellStyle name="Output 4 2 2 6 4 3 2" xfId="32977"/>
    <cellStyle name="Output 4 2 2 6 4 4" xfId="19283"/>
    <cellStyle name="Output 4 2 2 6 4 4 2" xfId="40637"/>
    <cellStyle name="Output 4 2 2 6 4 5" xfId="27533"/>
    <cellStyle name="Output 4 2 2 6 5" xfId="4883"/>
    <cellStyle name="Output 4 2 2 6 5 2" xfId="12583"/>
    <cellStyle name="Output 4 2 2 6 5 2 2" xfId="33937"/>
    <cellStyle name="Output 4 2 2 6 5 3" xfId="20243"/>
    <cellStyle name="Output 4 2 2 6 5 3 2" xfId="41597"/>
    <cellStyle name="Output 4 2 2 6 5 4" xfId="28133"/>
    <cellStyle name="Output 4 2 2 6 6" xfId="8743"/>
    <cellStyle name="Output 4 2 2 6 6 2" xfId="30097"/>
    <cellStyle name="Output 4 2 2 6 7" xfId="16403"/>
    <cellStyle name="Output 4 2 2 6 7 2" xfId="37757"/>
    <cellStyle name="Output 4 2 2 6 8" xfId="24653"/>
    <cellStyle name="Output 4 2 2 7" xfId="1400"/>
    <cellStyle name="Output 4 2 2 7 2" xfId="5242"/>
    <cellStyle name="Output 4 2 2 7 2 2" xfId="12942"/>
    <cellStyle name="Output 4 2 2 7 2 2 2" xfId="34296"/>
    <cellStyle name="Output 4 2 2 7 2 3" xfId="20602"/>
    <cellStyle name="Output 4 2 2 7 2 3 2" xfId="41956"/>
    <cellStyle name="Output 4 2 2 7 2 4" xfId="28276"/>
    <cellStyle name="Output 4 2 2 7 3" xfId="9102"/>
    <cellStyle name="Output 4 2 2 7 3 2" xfId="30456"/>
    <cellStyle name="Output 4 2 2 7 4" xfId="16762"/>
    <cellStyle name="Output 4 2 2 7 4 2" xfId="38116"/>
    <cellStyle name="Output 4 2 2 7 5" xfId="25012"/>
    <cellStyle name="Output 4 2 2 8" xfId="2341"/>
    <cellStyle name="Output 4 2 2 8 2" xfId="6183"/>
    <cellStyle name="Output 4 2 2 8 2 2" xfId="13883"/>
    <cellStyle name="Output 4 2 2 8 2 2 2" xfId="35237"/>
    <cellStyle name="Output 4 2 2 8 2 3" xfId="21543"/>
    <cellStyle name="Output 4 2 2 8 2 3 2" xfId="42897"/>
    <cellStyle name="Output 4 2 2 8 2 4" xfId="28653"/>
    <cellStyle name="Output 4 2 2 8 3" xfId="10043"/>
    <cellStyle name="Output 4 2 2 8 3 2" xfId="31397"/>
    <cellStyle name="Output 4 2 2 8 4" xfId="17703"/>
    <cellStyle name="Output 4 2 2 8 4 2" xfId="39057"/>
    <cellStyle name="Output 4 2 2 8 5" xfId="25953"/>
    <cellStyle name="Output 4 2 2 9" xfId="3281"/>
    <cellStyle name="Output 4 2 2 9 2" xfId="7123"/>
    <cellStyle name="Output 4 2 2 9 2 2" xfId="14823"/>
    <cellStyle name="Output 4 2 2 9 2 2 2" xfId="36177"/>
    <cellStyle name="Output 4 2 2 9 2 3" xfId="22483"/>
    <cellStyle name="Output 4 2 2 9 2 3 2" xfId="43837"/>
    <cellStyle name="Output 4 2 2 9 2 4" xfId="29029"/>
    <cellStyle name="Output 4 2 2 9 3" xfId="10983"/>
    <cellStyle name="Output 4 2 2 9 3 2" xfId="32337"/>
    <cellStyle name="Output 4 2 2 9 4" xfId="18643"/>
    <cellStyle name="Output 4 2 2 9 4 2" xfId="39997"/>
    <cellStyle name="Output 4 2 2 9 5" xfId="26893"/>
    <cellStyle name="Output 4 2 3" xfId="407"/>
    <cellStyle name="Output 4 2 3 10" xfId="8123"/>
    <cellStyle name="Output 4 2 3 10 2" xfId="29477"/>
    <cellStyle name="Output 4 2 3 11" xfId="15783"/>
    <cellStyle name="Output 4 2 3 11 2" xfId="37137"/>
    <cellStyle name="Output 4 2 3 12" xfId="24033"/>
    <cellStyle name="Output 4 2 3 2" xfId="491"/>
    <cellStyle name="Output 4 2 3 2 10" xfId="15863"/>
    <cellStyle name="Output 4 2 3 2 10 2" xfId="37217"/>
    <cellStyle name="Output 4 2 3 2 11" xfId="24113"/>
    <cellStyle name="Output 4 2 3 2 2" xfId="659"/>
    <cellStyle name="Output 4 2 3 2 2 10" xfId="24273"/>
    <cellStyle name="Output 4 2 3 2 2 2" xfId="1001"/>
    <cellStyle name="Output 4 2 3 2 2 2 2" xfId="2001"/>
    <cellStyle name="Output 4 2 3 2 2 2 2 2" xfId="5843"/>
    <cellStyle name="Output 4 2 3 2 2 2 2 2 2" xfId="13543"/>
    <cellStyle name="Output 4 2 3 2 2 2 2 2 2 2" xfId="34897"/>
    <cellStyle name="Output 4 2 3 2 2 2 2 2 3" xfId="21203"/>
    <cellStyle name="Output 4 2 3 2 2 2 2 2 3 2" xfId="42557"/>
    <cellStyle name="Output 4 2 3 2 2 2 2 2 4" xfId="28517"/>
    <cellStyle name="Output 4 2 3 2 2 2 2 3" xfId="9703"/>
    <cellStyle name="Output 4 2 3 2 2 2 2 3 2" xfId="31057"/>
    <cellStyle name="Output 4 2 3 2 2 2 2 4" xfId="17363"/>
    <cellStyle name="Output 4 2 3 2 2 2 2 4 2" xfId="38717"/>
    <cellStyle name="Output 4 2 3 2 2 2 2 5" xfId="25613"/>
    <cellStyle name="Output 4 2 3 2 2 2 3" xfId="2941"/>
    <cellStyle name="Output 4 2 3 2 2 2 3 2" xfId="6783"/>
    <cellStyle name="Output 4 2 3 2 2 2 3 2 2" xfId="14483"/>
    <cellStyle name="Output 4 2 3 2 2 2 3 2 2 2" xfId="35837"/>
    <cellStyle name="Output 4 2 3 2 2 2 3 2 3" xfId="22143"/>
    <cellStyle name="Output 4 2 3 2 2 2 3 2 3 2" xfId="43497"/>
    <cellStyle name="Output 4 2 3 2 2 2 3 2 4" xfId="28893"/>
    <cellStyle name="Output 4 2 3 2 2 2 3 3" xfId="10643"/>
    <cellStyle name="Output 4 2 3 2 2 2 3 3 2" xfId="31997"/>
    <cellStyle name="Output 4 2 3 2 2 2 3 4" xfId="18303"/>
    <cellStyle name="Output 4 2 3 2 2 2 3 4 2" xfId="39657"/>
    <cellStyle name="Output 4 2 3 2 2 2 3 5" xfId="26553"/>
    <cellStyle name="Output 4 2 3 2 2 2 4" xfId="3881"/>
    <cellStyle name="Output 4 2 3 2 2 2 4 2" xfId="7723"/>
    <cellStyle name="Output 4 2 3 2 2 2 4 2 2" xfId="15423"/>
    <cellStyle name="Output 4 2 3 2 2 2 4 2 2 2" xfId="36777"/>
    <cellStyle name="Output 4 2 3 2 2 2 4 2 3" xfId="23083"/>
    <cellStyle name="Output 4 2 3 2 2 2 4 2 3 2" xfId="44437"/>
    <cellStyle name="Output 4 2 3 2 2 2 4 2 4" xfId="29269"/>
    <cellStyle name="Output 4 2 3 2 2 2 4 3" xfId="11583"/>
    <cellStyle name="Output 4 2 3 2 2 2 4 3 2" xfId="32937"/>
    <cellStyle name="Output 4 2 3 2 2 2 4 4" xfId="19243"/>
    <cellStyle name="Output 4 2 3 2 2 2 4 4 2" xfId="40597"/>
    <cellStyle name="Output 4 2 3 2 2 2 4 5" xfId="27493"/>
    <cellStyle name="Output 4 2 3 2 2 2 5" xfId="4843"/>
    <cellStyle name="Output 4 2 3 2 2 2 5 2" xfId="12543"/>
    <cellStyle name="Output 4 2 3 2 2 2 5 2 2" xfId="33897"/>
    <cellStyle name="Output 4 2 3 2 2 2 5 3" xfId="20203"/>
    <cellStyle name="Output 4 2 3 2 2 2 5 3 2" xfId="41557"/>
    <cellStyle name="Output 4 2 3 2 2 2 5 4" xfId="28117"/>
    <cellStyle name="Output 4 2 3 2 2 2 6" xfId="8703"/>
    <cellStyle name="Output 4 2 3 2 2 2 6 2" xfId="30057"/>
    <cellStyle name="Output 4 2 3 2 2 2 7" xfId="16363"/>
    <cellStyle name="Output 4 2 3 2 2 2 7 2" xfId="37717"/>
    <cellStyle name="Output 4 2 3 2 2 2 8" xfId="24613"/>
    <cellStyle name="Output 4 2 3 2 2 3" xfId="1301"/>
    <cellStyle name="Output 4 2 3 2 2 3 2" xfId="2301"/>
    <cellStyle name="Output 4 2 3 2 2 3 2 2" xfId="6143"/>
    <cellStyle name="Output 4 2 3 2 2 3 2 2 2" xfId="13843"/>
    <cellStyle name="Output 4 2 3 2 2 3 2 2 2 2" xfId="35197"/>
    <cellStyle name="Output 4 2 3 2 2 3 2 2 3" xfId="21503"/>
    <cellStyle name="Output 4 2 3 2 2 3 2 2 3 2" xfId="42857"/>
    <cellStyle name="Output 4 2 3 2 2 3 2 2 4" xfId="28637"/>
    <cellStyle name="Output 4 2 3 2 2 3 2 3" xfId="10003"/>
    <cellStyle name="Output 4 2 3 2 2 3 2 3 2" xfId="31357"/>
    <cellStyle name="Output 4 2 3 2 2 3 2 4" xfId="17663"/>
    <cellStyle name="Output 4 2 3 2 2 3 2 4 2" xfId="39017"/>
    <cellStyle name="Output 4 2 3 2 2 3 2 5" xfId="25913"/>
    <cellStyle name="Output 4 2 3 2 2 3 3" xfId="3241"/>
    <cellStyle name="Output 4 2 3 2 2 3 3 2" xfId="7083"/>
    <cellStyle name="Output 4 2 3 2 2 3 3 2 2" xfId="14783"/>
    <cellStyle name="Output 4 2 3 2 2 3 3 2 2 2" xfId="36137"/>
    <cellStyle name="Output 4 2 3 2 2 3 3 2 3" xfId="22443"/>
    <cellStyle name="Output 4 2 3 2 2 3 3 2 3 2" xfId="43797"/>
    <cellStyle name="Output 4 2 3 2 2 3 3 2 4" xfId="29013"/>
    <cellStyle name="Output 4 2 3 2 2 3 3 3" xfId="10943"/>
    <cellStyle name="Output 4 2 3 2 2 3 3 3 2" xfId="32297"/>
    <cellStyle name="Output 4 2 3 2 2 3 3 4" xfId="18603"/>
    <cellStyle name="Output 4 2 3 2 2 3 3 4 2" xfId="39957"/>
    <cellStyle name="Output 4 2 3 2 2 3 3 5" xfId="26853"/>
    <cellStyle name="Output 4 2 3 2 2 3 4" xfId="4181"/>
    <cellStyle name="Output 4 2 3 2 2 3 4 2" xfId="8023"/>
    <cellStyle name="Output 4 2 3 2 2 3 4 2 2" xfId="15723"/>
    <cellStyle name="Output 4 2 3 2 2 3 4 2 2 2" xfId="37077"/>
    <cellStyle name="Output 4 2 3 2 2 3 4 2 3" xfId="23383"/>
    <cellStyle name="Output 4 2 3 2 2 3 4 2 3 2" xfId="44737"/>
    <cellStyle name="Output 4 2 3 2 2 3 4 2 4" xfId="29389"/>
    <cellStyle name="Output 4 2 3 2 2 3 4 3" xfId="11883"/>
    <cellStyle name="Output 4 2 3 2 2 3 4 3 2" xfId="33237"/>
    <cellStyle name="Output 4 2 3 2 2 3 4 4" xfId="19543"/>
    <cellStyle name="Output 4 2 3 2 2 3 4 4 2" xfId="40897"/>
    <cellStyle name="Output 4 2 3 2 2 3 4 5" xfId="27793"/>
    <cellStyle name="Output 4 2 3 2 2 3 5" xfId="5143"/>
    <cellStyle name="Output 4 2 3 2 2 3 5 2" xfId="12843"/>
    <cellStyle name="Output 4 2 3 2 2 3 5 2 2" xfId="34197"/>
    <cellStyle name="Output 4 2 3 2 2 3 5 3" xfId="20503"/>
    <cellStyle name="Output 4 2 3 2 2 3 5 3 2" xfId="41857"/>
    <cellStyle name="Output 4 2 3 2 2 3 5 4" xfId="28237"/>
    <cellStyle name="Output 4 2 3 2 2 3 6" xfId="9003"/>
    <cellStyle name="Output 4 2 3 2 2 3 6 2" xfId="30357"/>
    <cellStyle name="Output 4 2 3 2 2 3 7" xfId="16663"/>
    <cellStyle name="Output 4 2 3 2 2 3 7 2" xfId="38017"/>
    <cellStyle name="Output 4 2 3 2 2 3 8" xfId="24913"/>
    <cellStyle name="Output 4 2 3 2 2 4" xfId="1661"/>
    <cellStyle name="Output 4 2 3 2 2 4 2" xfId="5503"/>
    <cellStyle name="Output 4 2 3 2 2 4 2 2" xfId="13203"/>
    <cellStyle name="Output 4 2 3 2 2 4 2 2 2" xfId="34557"/>
    <cellStyle name="Output 4 2 3 2 2 4 2 3" xfId="20863"/>
    <cellStyle name="Output 4 2 3 2 2 4 2 3 2" xfId="42217"/>
    <cellStyle name="Output 4 2 3 2 2 4 2 4" xfId="28381"/>
    <cellStyle name="Output 4 2 3 2 2 4 3" xfId="9363"/>
    <cellStyle name="Output 4 2 3 2 2 4 3 2" xfId="30717"/>
    <cellStyle name="Output 4 2 3 2 2 4 4" xfId="17023"/>
    <cellStyle name="Output 4 2 3 2 2 4 4 2" xfId="38377"/>
    <cellStyle name="Output 4 2 3 2 2 4 5" xfId="25273"/>
    <cellStyle name="Output 4 2 3 2 2 5" xfId="2601"/>
    <cellStyle name="Output 4 2 3 2 2 5 2" xfId="6443"/>
    <cellStyle name="Output 4 2 3 2 2 5 2 2" xfId="14143"/>
    <cellStyle name="Output 4 2 3 2 2 5 2 2 2" xfId="35497"/>
    <cellStyle name="Output 4 2 3 2 2 5 2 3" xfId="21803"/>
    <cellStyle name="Output 4 2 3 2 2 5 2 3 2" xfId="43157"/>
    <cellStyle name="Output 4 2 3 2 2 5 2 4" xfId="28757"/>
    <cellStyle name="Output 4 2 3 2 2 5 3" xfId="10303"/>
    <cellStyle name="Output 4 2 3 2 2 5 3 2" xfId="31657"/>
    <cellStyle name="Output 4 2 3 2 2 5 4" xfId="17963"/>
    <cellStyle name="Output 4 2 3 2 2 5 4 2" xfId="39317"/>
    <cellStyle name="Output 4 2 3 2 2 5 5" xfId="26213"/>
    <cellStyle name="Output 4 2 3 2 2 6" xfId="3541"/>
    <cellStyle name="Output 4 2 3 2 2 6 2" xfId="7383"/>
    <cellStyle name="Output 4 2 3 2 2 6 2 2" xfId="15083"/>
    <cellStyle name="Output 4 2 3 2 2 6 2 2 2" xfId="36437"/>
    <cellStyle name="Output 4 2 3 2 2 6 2 3" xfId="22743"/>
    <cellStyle name="Output 4 2 3 2 2 6 2 3 2" xfId="44097"/>
    <cellStyle name="Output 4 2 3 2 2 6 2 4" xfId="29133"/>
    <cellStyle name="Output 4 2 3 2 2 6 3" xfId="11243"/>
    <cellStyle name="Output 4 2 3 2 2 6 3 2" xfId="32597"/>
    <cellStyle name="Output 4 2 3 2 2 6 4" xfId="18903"/>
    <cellStyle name="Output 4 2 3 2 2 6 4 2" xfId="40257"/>
    <cellStyle name="Output 4 2 3 2 2 6 5" xfId="27153"/>
    <cellStyle name="Output 4 2 3 2 2 7" xfId="4503"/>
    <cellStyle name="Output 4 2 3 2 2 7 2" xfId="12203"/>
    <cellStyle name="Output 4 2 3 2 2 7 2 2" xfId="33557"/>
    <cellStyle name="Output 4 2 3 2 2 7 3" xfId="19863"/>
    <cellStyle name="Output 4 2 3 2 2 7 3 2" xfId="41217"/>
    <cellStyle name="Output 4 2 3 2 2 7 4" xfId="27981"/>
    <cellStyle name="Output 4 2 3 2 2 8" xfId="8363"/>
    <cellStyle name="Output 4 2 3 2 2 8 2" xfId="29717"/>
    <cellStyle name="Output 4 2 3 2 2 9" xfId="16023"/>
    <cellStyle name="Output 4 2 3 2 2 9 2" xfId="37377"/>
    <cellStyle name="Output 4 2 3 2 3" xfId="841"/>
    <cellStyle name="Output 4 2 3 2 3 2" xfId="1841"/>
    <cellStyle name="Output 4 2 3 2 3 2 2" xfId="5683"/>
    <cellStyle name="Output 4 2 3 2 3 2 2 2" xfId="13383"/>
    <cellStyle name="Output 4 2 3 2 3 2 2 2 2" xfId="34737"/>
    <cellStyle name="Output 4 2 3 2 3 2 2 3" xfId="21043"/>
    <cellStyle name="Output 4 2 3 2 3 2 2 3 2" xfId="42397"/>
    <cellStyle name="Output 4 2 3 2 3 2 2 4" xfId="28453"/>
    <cellStyle name="Output 4 2 3 2 3 2 3" xfId="9543"/>
    <cellStyle name="Output 4 2 3 2 3 2 3 2" xfId="30897"/>
    <cellStyle name="Output 4 2 3 2 3 2 4" xfId="17203"/>
    <cellStyle name="Output 4 2 3 2 3 2 4 2" xfId="38557"/>
    <cellStyle name="Output 4 2 3 2 3 2 5" xfId="25453"/>
    <cellStyle name="Output 4 2 3 2 3 3" xfId="2781"/>
    <cellStyle name="Output 4 2 3 2 3 3 2" xfId="6623"/>
    <cellStyle name="Output 4 2 3 2 3 3 2 2" xfId="14323"/>
    <cellStyle name="Output 4 2 3 2 3 3 2 2 2" xfId="35677"/>
    <cellStyle name="Output 4 2 3 2 3 3 2 3" xfId="21983"/>
    <cellStyle name="Output 4 2 3 2 3 3 2 3 2" xfId="43337"/>
    <cellStyle name="Output 4 2 3 2 3 3 2 4" xfId="28829"/>
    <cellStyle name="Output 4 2 3 2 3 3 3" xfId="10483"/>
    <cellStyle name="Output 4 2 3 2 3 3 3 2" xfId="31837"/>
    <cellStyle name="Output 4 2 3 2 3 3 4" xfId="18143"/>
    <cellStyle name="Output 4 2 3 2 3 3 4 2" xfId="39497"/>
    <cellStyle name="Output 4 2 3 2 3 3 5" xfId="26393"/>
    <cellStyle name="Output 4 2 3 2 3 4" xfId="3721"/>
    <cellStyle name="Output 4 2 3 2 3 4 2" xfId="7563"/>
    <cellStyle name="Output 4 2 3 2 3 4 2 2" xfId="15263"/>
    <cellStyle name="Output 4 2 3 2 3 4 2 2 2" xfId="36617"/>
    <cellStyle name="Output 4 2 3 2 3 4 2 3" xfId="22923"/>
    <cellStyle name="Output 4 2 3 2 3 4 2 3 2" xfId="44277"/>
    <cellStyle name="Output 4 2 3 2 3 4 2 4" xfId="29205"/>
    <cellStyle name="Output 4 2 3 2 3 4 3" xfId="11423"/>
    <cellStyle name="Output 4 2 3 2 3 4 3 2" xfId="32777"/>
    <cellStyle name="Output 4 2 3 2 3 4 4" xfId="19083"/>
    <cellStyle name="Output 4 2 3 2 3 4 4 2" xfId="40437"/>
    <cellStyle name="Output 4 2 3 2 3 4 5" xfId="27333"/>
    <cellStyle name="Output 4 2 3 2 3 5" xfId="4683"/>
    <cellStyle name="Output 4 2 3 2 3 5 2" xfId="12383"/>
    <cellStyle name="Output 4 2 3 2 3 5 2 2" xfId="33737"/>
    <cellStyle name="Output 4 2 3 2 3 5 3" xfId="20043"/>
    <cellStyle name="Output 4 2 3 2 3 5 3 2" xfId="41397"/>
    <cellStyle name="Output 4 2 3 2 3 5 4" xfId="28053"/>
    <cellStyle name="Output 4 2 3 2 3 6" xfId="8543"/>
    <cellStyle name="Output 4 2 3 2 3 6 2" xfId="29897"/>
    <cellStyle name="Output 4 2 3 2 3 7" xfId="16203"/>
    <cellStyle name="Output 4 2 3 2 3 7 2" xfId="37557"/>
    <cellStyle name="Output 4 2 3 2 3 8" xfId="24453"/>
    <cellStyle name="Output 4 2 3 2 4" xfId="1141"/>
    <cellStyle name="Output 4 2 3 2 4 2" xfId="2141"/>
    <cellStyle name="Output 4 2 3 2 4 2 2" xfId="5983"/>
    <cellStyle name="Output 4 2 3 2 4 2 2 2" xfId="13683"/>
    <cellStyle name="Output 4 2 3 2 4 2 2 2 2" xfId="35037"/>
    <cellStyle name="Output 4 2 3 2 4 2 2 3" xfId="21343"/>
    <cellStyle name="Output 4 2 3 2 4 2 2 3 2" xfId="42697"/>
    <cellStyle name="Output 4 2 3 2 4 2 2 4" xfId="28573"/>
    <cellStyle name="Output 4 2 3 2 4 2 3" xfId="9843"/>
    <cellStyle name="Output 4 2 3 2 4 2 3 2" xfId="31197"/>
    <cellStyle name="Output 4 2 3 2 4 2 4" xfId="17503"/>
    <cellStyle name="Output 4 2 3 2 4 2 4 2" xfId="38857"/>
    <cellStyle name="Output 4 2 3 2 4 2 5" xfId="25753"/>
    <cellStyle name="Output 4 2 3 2 4 3" xfId="3081"/>
    <cellStyle name="Output 4 2 3 2 4 3 2" xfId="6923"/>
    <cellStyle name="Output 4 2 3 2 4 3 2 2" xfId="14623"/>
    <cellStyle name="Output 4 2 3 2 4 3 2 2 2" xfId="35977"/>
    <cellStyle name="Output 4 2 3 2 4 3 2 3" xfId="22283"/>
    <cellStyle name="Output 4 2 3 2 4 3 2 3 2" xfId="43637"/>
    <cellStyle name="Output 4 2 3 2 4 3 2 4" xfId="28949"/>
    <cellStyle name="Output 4 2 3 2 4 3 3" xfId="10783"/>
    <cellStyle name="Output 4 2 3 2 4 3 3 2" xfId="32137"/>
    <cellStyle name="Output 4 2 3 2 4 3 4" xfId="18443"/>
    <cellStyle name="Output 4 2 3 2 4 3 4 2" xfId="39797"/>
    <cellStyle name="Output 4 2 3 2 4 3 5" xfId="26693"/>
    <cellStyle name="Output 4 2 3 2 4 4" xfId="4021"/>
    <cellStyle name="Output 4 2 3 2 4 4 2" xfId="7863"/>
    <cellStyle name="Output 4 2 3 2 4 4 2 2" xfId="15563"/>
    <cellStyle name="Output 4 2 3 2 4 4 2 2 2" xfId="36917"/>
    <cellStyle name="Output 4 2 3 2 4 4 2 3" xfId="23223"/>
    <cellStyle name="Output 4 2 3 2 4 4 2 3 2" xfId="44577"/>
    <cellStyle name="Output 4 2 3 2 4 4 2 4" xfId="29325"/>
    <cellStyle name="Output 4 2 3 2 4 4 3" xfId="11723"/>
    <cellStyle name="Output 4 2 3 2 4 4 3 2" xfId="33077"/>
    <cellStyle name="Output 4 2 3 2 4 4 4" xfId="19383"/>
    <cellStyle name="Output 4 2 3 2 4 4 4 2" xfId="40737"/>
    <cellStyle name="Output 4 2 3 2 4 4 5" xfId="27633"/>
    <cellStyle name="Output 4 2 3 2 4 5" xfId="4983"/>
    <cellStyle name="Output 4 2 3 2 4 5 2" xfId="12683"/>
    <cellStyle name="Output 4 2 3 2 4 5 2 2" xfId="34037"/>
    <cellStyle name="Output 4 2 3 2 4 5 3" xfId="20343"/>
    <cellStyle name="Output 4 2 3 2 4 5 3 2" xfId="41697"/>
    <cellStyle name="Output 4 2 3 2 4 5 4" xfId="28173"/>
    <cellStyle name="Output 4 2 3 2 4 6" xfId="8843"/>
    <cellStyle name="Output 4 2 3 2 4 6 2" xfId="30197"/>
    <cellStyle name="Output 4 2 3 2 4 7" xfId="16503"/>
    <cellStyle name="Output 4 2 3 2 4 7 2" xfId="37857"/>
    <cellStyle name="Output 4 2 3 2 4 8" xfId="24753"/>
    <cellStyle name="Output 4 2 3 2 5" xfId="1501"/>
    <cellStyle name="Output 4 2 3 2 5 2" xfId="5343"/>
    <cellStyle name="Output 4 2 3 2 5 2 2" xfId="13043"/>
    <cellStyle name="Output 4 2 3 2 5 2 2 2" xfId="34397"/>
    <cellStyle name="Output 4 2 3 2 5 2 3" xfId="20703"/>
    <cellStyle name="Output 4 2 3 2 5 2 3 2" xfId="42057"/>
    <cellStyle name="Output 4 2 3 2 5 2 4" xfId="28317"/>
    <cellStyle name="Output 4 2 3 2 5 3" xfId="9203"/>
    <cellStyle name="Output 4 2 3 2 5 3 2" xfId="30557"/>
    <cellStyle name="Output 4 2 3 2 5 4" xfId="16863"/>
    <cellStyle name="Output 4 2 3 2 5 4 2" xfId="38217"/>
    <cellStyle name="Output 4 2 3 2 5 5" xfId="25113"/>
    <cellStyle name="Output 4 2 3 2 6" xfId="2441"/>
    <cellStyle name="Output 4 2 3 2 6 2" xfId="6283"/>
    <cellStyle name="Output 4 2 3 2 6 2 2" xfId="13983"/>
    <cellStyle name="Output 4 2 3 2 6 2 2 2" xfId="35337"/>
    <cellStyle name="Output 4 2 3 2 6 2 3" xfId="21643"/>
    <cellStyle name="Output 4 2 3 2 6 2 3 2" xfId="42997"/>
    <cellStyle name="Output 4 2 3 2 6 2 4" xfId="28693"/>
    <cellStyle name="Output 4 2 3 2 6 3" xfId="10143"/>
    <cellStyle name="Output 4 2 3 2 6 3 2" xfId="31497"/>
    <cellStyle name="Output 4 2 3 2 6 4" xfId="17803"/>
    <cellStyle name="Output 4 2 3 2 6 4 2" xfId="39157"/>
    <cellStyle name="Output 4 2 3 2 6 5" xfId="26053"/>
    <cellStyle name="Output 4 2 3 2 7" xfId="3381"/>
    <cellStyle name="Output 4 2 3 2 7 2" xfId="7223"/>
    <cellStyle name="Output 4 2 3 2 7 2 2" xfId="14923"/>
    <cellStyle name="Output 4 2 3 2 7 2 2 2" xfId="36277"/>
    <cellStyle name="Output 4 2 3 2 7 2 3" xfId="22583"/>
    <cellStyle name="Output 4 2 3 2 7 2 3 2" xfId="43937"/>
    <cellStyle name="Output 4 2 3 2 7 2 4" xfId="29069"/>
    <cellStyle name="Output 4 2 3 2 7 3" xfId="11083"/>
    <cellStyle name="Output 4 2 3 2 7 3 2" xfId="32437"/>
    <cellStyle name="Output 4 2 3 2 7 4" xfId="18743"/>
    <cellStyle name="Output 4 2 3 2 7 4 2" xfId="40097"/>
    <cellStyle name="Output 4 2 3 2 7 5" xfId="26993"/>
    <cellStyle name="Output 4 2 3 2 8" xfId="4343"/>
    <cellStyle name="Output 4 2 3 2 8 2" xfId="12043"/>
    <cellStyle name="Output 4 2 3 2 8 2 2" xfId="33397"/>
    <cellStyle name="Output 4 2 3 2 8 3" xfId="19703"/>
    <cellStyle name="Output 4 2 3 2 8 3 2" xfId="41057"/>
    <cellStyle name="Output 4 2 3 2 8 4" xfId="27917"/>
    <cellStyle name="Output 4 2 3 2 9" xfId="8203"/>
    <cellStyle name="Output 4 2 3 2 9 2" xfId="29557"/>
    <cellStyle name="Output 4 2 3 3" xfId="575"/>
    <cellStyle name="Output 4 2 3 3 10" xfId="24193"/>
    <cellStyle name="Output 4 2 3 3 2" xfId="921"/>
    <cellStyle name="Output 4 2 3 3 2 2" xfId="1921"/>
    <cellStyle name="Output 4 2 3 3 2 2 2" xfId="5763"/>
    <cellStyle name="Output 4 2 3 3 2 2 2 2" xfId="13463"/>
    <cellStyle name="Output 4 2 3 3 2 2 2 2 2" xfId="34817"/>
    <cellStyle name="Output 4 2 3 3 2 2 2 3" xfId="21123"/>
    <cellStyle name="Output 4 2 3 3 2 2 2 3 2" xfId="42477"/>
    <cellStyle name="Output 4 2 3 3 2 2 2 4" xfId="28485"/>
    <cellStyle name="Output 4 2 3 3 2 2 3" xfId="9623"/>
    <cellStyle name="Output 4 2 3 3 2 2 3 2" xfId="30977"/>
    <cellStyle name="Output 4 2 3 3 2 2 4" xfId="17283"/>
    <cellStyle name="Output 4 2 3 3 2 2 4 2" xfId="38637"/>
    <cellStyle name="Output 4 2 3 3 2 2 5" xfId="25533"/>
    <cellStyle name="Output 4 2 3 3 2 3" xfId="2861"/>
    <cellStyle name="Output 4 2 3 3 2 3 2" xfId="6703"/>
    <cellStyle name="Output 4 2 3 3 2 3 2 2" xfId="14403"/>
    <cellStyle name="Output 4 2 3 3 2 3 2 2 2" xfId="35757"/>
    <cellStyle name="Output 4 2 3 3 2 3 2 3" xfId="22063"/>
    <cellStyle name="Output 4 2 3 3 2 3 2 3 2" xfId="43417"/>
    <cellStyle name="Output 4 2 3 3 2 3 2 4" xfId="28861"/>
    <cellStyle name="Output 4 2 3 3 2 3 3" xfId="10563"/>
    <cellStyle name="Output 4 2 3 3 2 3 3 2" xfId="31917"/>
    <cellStyle name="Output 4 2 3 3 2 3 4" xfId="18223"/>
    <cellStyle name="Output 4 2 3 3 2 3 4 2" xfId="39577"/>
    <cellStyle name="Output 4 2 3 3 2 3 5" xfId="26473"/>
    <cellStyle name="Output 4 2 3 3 2 4" xfId="3801"/>
    <cellStyle name="Output 4 2 3 3 2 4 2" xfId="7643"/>
    <cellStyle name="Output 4 2 3 3 2 4 2 2" xfId="15343"/>
    <cellStyle name="Output 4 2 3 3 2 4 2 2 2" xfId="36697"/>
    <cellStyle name="Output 4 2 3 3 2 4 2 3" xfId="23003"/>
    <cellStyle name="Output 4 2 3 3 2 4 2 3 2" xfId="44357"/>
    <cellStyle name="Output 4 2 3 3 2 4 2 4" xfId="29237"/>
    <cellStyle name="Output 4 2 3 3 2 4 3" xfId="11503"/>
    <cellStyle name="Output 4 2 3 3 2 4 3 2" xfId="32857"/>
    <cellStyle name="Output 4 2 3 3 2 4 4" xfId="19163"/>
    <cellStyle name="Output 4 2 3 3 2 4 4 2" xfId="40517"/>
    <cellStyle name="Output 4 2 3 3 2 4 5" xfId="27413"/>
    <cellStyle name="Output 4 2 3 3 2 5" xfId="4763"/>
    <cellStyle name="Output 4 2 3 3 2 5 2" xfId="12463"/>
    <cellStyle name="Output 4 2 3 3 2 5 2 2" xfId="33817"/>
    <cellStyle name="Output 4 2 3 3 2 5 3" xfId="20123"/>
    <cellStyle name="Output 4 2 3 3 2 5 3 2" xfId="41477"/>
    <cellStyle name="Output 4 2 3 3 2 5 4" xfId="28085"/>
    <cellStyle name="Output 4 2 3 3 2 6" xfId="8623"/>
    <cellStyle name="Output 4 2 3 3 2 6 2" xfId="29977"/>
    <cellStyle name="Output 4 2 3 3 2 7" xfId="16283"/>
    <cellStyle name="Output 4 2 3 3 2 7 2" xfId="37637"/>
    <cellStyle name="Output 4 2 3 3 2 8" xfId="24533"/>
    <cellStyle name="Output 4 2 3 3 3" xfId="1221"/>
    <cellStyle name="Output 4 2 3 3 3 2" xfId="2221"/>
    <cellStyle name="Output 4 2 3 3 3 2 2" xfId="6063"/>
    <cellStyle name="Output 4 2 3 3 3 2 2 2" xfId="13763"/>
    <cellStyle name="Output 4 2 3 3 3 2 2 2 2" xfId="35117"/>
    <cellStyle name="Output 4 2 3 3 3 2 2 3" xfId="21423"/>
    <cellStyle name="Output 4 2 3 3 3 2 2 3 2" xfId="42777"/>
    <cellStyle name="Output 4 2 3 3 3 2 2 4" xfId="28605"/>
    <cellStyle name="Output 4 2 3 3 3 2 3" xfId="9923"/>
    <cellStyle name="Output 4 2 3 3 3 2 3 2" xfId="31277"/>
    <cellStyle name="Output 4 2 3 3 3 2 4" xfId="17583"/>
    <cellStyle name="Output 4 2 3 3 3 2 4 2" xfId="38937"/>
    <cellStyle name="Output 4 2 3 3 3 2 5" xfId="25833"/>
    <cellStyle name="Output 4 2 3 3 3 3" xfId="3161"/>
    <cellStyle name="Output 4 2 3 3 3 3 2" xfId="7003"/>
    <cellStyle name="Output 4 2 3 3 3 3 2 2" xfId="14703"/>
    <cellStyle name="Output 4 2 3 3 3 3 2 2 2" xfId="36057"/>
    <cellStyle name="Output 4 2 3 3 3 3 2 3" xfId="22363"/>
    <cellStyle name="Output 4 2 3 3 3 3 2 3 2" xfId="43717"/>
    <cellStyle name="Output 4 2 3 3 3 3 2 4" xfId="28981"/>
    <cellStyle name="Output 4 2 3 3 3 3 3" xfId="10863"/>
    <cellStyle name="Output 4 2 3 3 3 3 3 2" xfId="32217"/>
    <cellStyle name="Output 4 2 3 3 3 3 4" xfId="18523"/>
    <cellStyle name="Output 4 2 3 3 3 3 4 2" xfId="39877"/>
    <cellStyle name="Output 4 2 3 3 3 3 5" xfId="26773"/>
    <cellStyle name="Output 4 2 3 3 3 4" xfId="4101"/>
    <cellStyle name="Output 4 2 3 3 3 4 2" xfId="7943"/>
    <cellStyle name="Output 4 2 3 3 3 4 2 2" xfId="15643"/>
    <cellStyle name="Output 4 2 3 3 3 4 2 2 2" xfId="36997"/>
    <cellStyle name="Output 4 2 3 3 3 4 2 3" xfId="23303"/>
    <cellStyle name="Output 4 2 3 3 3 4 2 3 2" xfId="44657"/>
    <cellStyle name="Output 4 2 3 3 3 4 2 4" xfId="29357"/>
    <cellStyle name="Output 4 2 3 3 3 4 3" xfId="11803"/>
    <cellStyle name="Output 4 2 3 3 3 4 3 2" xfId="33157"/>
    <cellStyle name="Output 4 2 3 3 3 4 4" xfId="19463"/>
    <cellStyle name="Output 4 2 3 3 3 4 4 2" xfId="40817"/>
    <cellStyle name="Output 4 2 3 3 3 4 5" xfId="27713"/>
    <cellStyle name="Output 4 2 3 3 3 5" xfId="5063"/>
    <cellStyle name="Output 4 2 3 3 3 5 2" xfId="12763"/>
    <cellStyle name="Output 4 2 3 3 3 5 2 2" xfId="34117"/>
    <cellStyle name="Output 4 2 3 3 3 5 3" xfId="20423"/>
    <cellStyle name="Output 4 2 3 3 3 5 3 2" xfId="41777"/>
    <cellStyle name="Output 4 2 3 3 3 5 4" xfId="28205"/>
    <cellStyle name="Output 4 2 3 3 3 6" xfId="8923"/>
    <cellStyle name="Output 4 2 3 3 3 6 2" xfId="30277"/>
    <cellStyle name="Output 4 2 3 3 3 7" xfId="16583"/>
    <cellStyle name="Output 4 2 3 3 3 7 2" xfId="37937"/>
    <cellStyle name="Output 4 2 3 3 3 8" xfId="24833"/>
    <cellStyle name="Output 4 2 3 3 4" xfId="1581"/>
    <cellStyle name="Output 4 2 3 3 4 2" xfId="5423"/>
    <cellStyle name="Output 4 2 3 3 4 2 2" xfId="13123"/>
    <cellStyle name="Output 4 2 3 3 4 2 2 2" xfId="34477"/>
    <cellStyle name="Output 4 2 3 3 4 2 3" xfId="20783"/>
    <cellStyle name="Output 4 2 3 3 4 2 3 2" xfId="42137"/>
    <cellStyle name="Output 4 2 3 3 4 2 4" xfId="28349"/>
    <cellStyle name="Output 4 2 3 3 4 3" xfId="9283"/>
    <cellStyle name="Output 4 2 3 3 4 3 2" xfId="30637"/>
    <cellStyle name="Output 4 2 3 3 4 4" xfId="16943"/>
    <cellStyle name="Output 4 2 3 3 4 4 2" xfId="38297"/>
    <cellStyle name="Output 4 2 3 3 4 5" xfId="25193"/>
    <cellStyle name="Output 4 2 3 3 5" xfId="2521"/>
    <cellStyle name="Output 4 2 3 3 5 2" xfId="6363"/>
    <cellStyle name="Output 4 2 3 3 5 2 2" xfId="14063"/>
    <cellStyle name="Output 4 2 3 3 5 2 2 2" xfId="35417"/>
    <cellStyle name="Output 4 2 3 3 5 2 3" xfId="21723"/>
    <cellStyle name="Output 4 2 3 3 5 2 3 2" xfId="43077"/>
    <cellStyle name="Output 4 2 3 3 5 2 4" xfId="28725"/>
    <cellStyle name="Output 4 2 3 3 5 3" xfId="10223"/>
    <cellStyle name="Output 4 2 3 3 5 3 2" xfId="31577"/>
    <cellStyle name="Output 4 2 3 3 5 4" xfId="17883"/>
    <cellStyle name="Output 4 2 3 3 5 4 2" xfId="39237"/>
    <cellStyle name="Output 4 2 3 3 5 5" xfId="26133"/>
    <cellStyle name="Output 4 2 3 3 6" xfId="3461"/>
    <cellStyle name="Output 4 2 3 3 6 2" xfId="7303"/>
    <cellStyle name="Output 4 2 3 3 6 2 2" xfId="15003"/>
    <cellStyle name="Output 4 2 3 3 6 2 2 2" xfId="36357"/>
    <cellStyle name="Output 4 2 3 3 6 2 3" xfId="22663"/>
    <cellStyle name="Output 4 2 3 3 6 2 3 2" xfId="44017"/>
    <cellStyle name="Output 4 2 3 3 6 2 4" xfId="29101"/>
    <cellStyle name="Output 4 2 3 3 6 3" xfId="11163"/>
    <cellStyle name="Output 4 2 3 3 6 3 2" xfId="32517"/>
    <cellStyle name="Output 4 2 3 3 6 4" xfId="18823"/>
    <cellStyle name="Output 4 2 3 3 6 4 2" xfId="40177"/>
    <cellStyle name="Output 4 2 3 3 6 5" xfId="27073"/>
    <cellStyle name="Output 4 2 3 3 7" xfId="4423"/>
    <cellStyle name="Output 4 2 3 3 7 2" xfId="12123"/>
    <cellStyle name="Output 4 2 3 3 7 2 2" xfId="33477"/>
    <cellStyle name="Output 4 2 3 3 7 3" xfId="19783"/>
    <cellStyle name="Output 4 2 3 3 7 3 2" xfId="41137"/>
    <cellStyle name="Output 4 2 3 3 7 4" xfId="27949"/>
    <cellStyle name="Output 4 2 3 3 8" xfId="8283"/>
    <cellStyle name="Output 4 2 3 3 8 2" xfId="29637"/>
    <cellStyle name="Output 4 2 3 3 9" xfId="15943"/>
    <cellStyle name="Output 4 2 3 3 9 2" xfId="37297"/>
    <cellStyle name="Output 4 2 3 4" xfId="761"/>
    <cellStyle name="Output 4 2 3 4 2" xfId="1761"/>
    <cellStyle name="Output 4 2 3 4 2 2" xfId="5603"/>
    <cellStyle name="Output 4 2 3 4 2 2 2" xfId="13303"/>
    <cellStyle name="Output 4 2 3 4 2 2 2 2" xfId="34657"/>
    <cellStyle name="Output 4 2 3 4 2 2 3" xfId="20963"/>
    <cellStyle name="Output 4 2 3 4 2 2 3 2" xfId="42317"/>
    <cellStyle name="Output 4 2 3 4 2 2 4" xfId="28421"/>
    <cellStyle name="Output 4 2 3 4 2 3" xfId="9463"/>
    <cellStyle name="Output 4 2 3 4 2 3 2" xfId="30817"/>
    <cellStyle name="Output 4 2 3 4 2 4" xfId="17123"/>
    <cellStyle name="Output 4 2 3 4 2 4 2" xfId="38477"/>
    <cellStyle name="Output 4 2 3 4 2 5" xfId="25373"/>
    <cellStyle name="Output 4 2 3 4 3" xfId="2701"/>
    <cellStyle name="Output 4 2 3 4 3 2" xfId="6543"/>
    <cellStyle name="Output 4 2 3 4 3 2 2" xfId="14243"/>
    <cellStyle name="Output 4 2 3 4 3 2 2 2" xfId="35597"/>
    <cellStyle name="Output 4 2 3 4 3 2 3" xfId="21903"/>
    <cellStyle name="Output 4 2 3 4 3 2 3 2" xfId="43257"/>
    <cellStyle name="Output 4 2 3 4 3 2 4" xfId="28797"/>
    <cellStyle name="Output 4 2 3 4 3 3" xfId="10403"/>
    <cellStyle name="Output 4 2 3 4 3 3 2" xfId="31757"/>
    <cellStyle name="Output 4 2 3 4 3 4" xfId="18063"/>
    <cellStyle name="Output 4 2 3 4 3 4 2" xfId="39417"/>
    <cellStyle name="Output 4 2 3 4 3 5" xfId="26313"/>
    <cellStyle name="Output 4 2 3 4 4" xfId="3641"/>
    <cellStyle name="Output 4 2 3 4 4 2" xfId="7483"/>
    <cellStyle name="Output 4 2 3 4 4 2 2" xfId="15183"/>
    <cellStyle name="Output 4 2 3 4 4 2 2 2" xfId="36537"/>
    <cellStyle name="Output 4 2 3 4 4 2 3" xfId="22843"/>
    <cellStyle name="Output 4 2 3 4 4 2 3 2" xfId="44197"/>
    <cellStyle name="Output 4 2 3 4 4 2 4" xfId="29173"/>
    <cellStyle name="Output 4 2 3 4 4 3" xfId="11343"/>
    <cellStyle name="Output 4 2 3 4 4 3 2" xfId="32697"/>
    <cellStyle name="Output 4 2 3 4 4 4" xfId="19003"/>
    <cellStyle name="Output 4 2 3 4 4 4 2" xfId="40357"/>
    <cellStyle name="Output 4 2 3 4 4 5" xfId="27253"/>
    <cellStyle name="Output 4 2 3 4 5" xfId="4603"/>
    <cellStyle name="Output 4 2 3 4 5 2" xfId="12303"/>
    <cellStyle name="Output 4 2 3 4 5 2 2" xfId="33657"/>
    <cellStyle name="Output 4 2 3 4 5 3" xfId="19963"/>
    <cellStyle name="Output 4 2 3 4 5 3 2" xfId="41317"/>
    <cellStyle name="Output 4 2 3 4 5 4" xfId="28021"/>
    <cellStyle name="Output 4 2 3 4 6" xfId="8463"/>
    <cellStyle name="Output 4 2 3 4 6 2" xfId="29817"/>
    <cellStyle name="Output 4 2 3 4 7" xfId="16123"/>
    <cellStyle name="Output 4 2 3 4 7 2" xfId="37477"/>
    <cellStyle name="Output 4 2 3 4 8" xfId="24373"/>
    <cellStyle name="Output 4 2 3 5" xfId="1061"/>
    <cellStyle name="Output 4 2 3 5 2" xfId="2061"/>
    <cellStyle name="Output 4 2 3 5 2 2" xfId="5903"/>
    <cellStyle name="Output 4 2 3 5 2 2 2" xfId="13603"/>
    <cellStyle name="Output 4 2 3 5 2 2 2 2" xfId="34957"/>
    <cellStyle name="Output 4 2 3 5 2 2 3" xfId="21263"/>
    <cellStyle name="Output 4 2 3 5 2 2 3 2" xfId="42617"/>
    <cellStyle name="Output 4 2 3 5 2 2 4" xfId="28541"/>
    <cellStyle name="Output 4 2 3 5 2 3" xfId="9763"/>
    <cellStyle name="Output 4 2 3 5 2 3 2" xfId="31117"/>
    <cellStyle name="Output 4 2 3 5 2 4" xfId="17423"/>
    <cellStyle name="Output 4 2 3 5 2 4 2" xfId="38777"/>
    <cellStyle name="Output 4 2 3 5 2 5" xfId="25673"/>
    <cellStyle name="Output 4 2 3 5 3" xfId="3001"/>
    <cellStyle name="Output 4 2 3 5 3 2" xfId="6843"/>
    <cellStyle name="Output 4 2 3 5 3 2 2" xfId="14543"/>
    <cellStyle name="Output 4 2 3 5 3 2 2 2" xfId="35897"/>
    <cellStyle name="Output 4 2 3 5 3 2 3" xfId="22203"/>
    <cellStyle name="Output 4 2 3 5 3 2 3 2" xfId="43557"/>
    <cellStyle name="Output 4 2 3 5 3 2 4" xfId="28917"/>
    <cellStyle name="Output 4 2 3 5 3 3" xfId="10703"/>
    <cellStyle name="Output 4 2 3 5 3 3 2" xfId="32057"/>
    <cellStyle name="Output 4 2 3 5 3 4" xfId="18363"/>
    <cellStyle name="Output 4 2 3 5 3 4 2" xfId="39717"/>
    <cellStyle name="Output 4 2 3 5 3 5" xfId="26613"/>
    <cellStyle name="Output 4 2 3 5 4" xfId="3941"/>
    <cellStyle name="Output 4 2 3 5 4 2" xfId="7783"/>
    <cellStyle name="Output 4 2 3 5 4 2 2" xfId="15483"/>
    <cellStyle name="Output 4 2 3 5 4 2 2 2" xfId="36837"/>
    <cellStyle name="Output 4 2 3 5 4 2 3" xfId="23143"/>
    <cellStyle name="Output 4 2 3 5 4 2 3 2" xfId="44497"/>
    <cellStyle name="Output 4 2 3 5 4 2 4" xfId="29293"/>
    <cellStyle name="Output 4 2 3 5 4 3" xfId="11643"/>
    <cellStyle name="Output 4 2 3 5 4 3 2" xfId="32997"/>
    <cellStyle name="Output 4 2 3 5 4 4" xfId="19303"/>
    <cellStyle name="Output 4 2 3 5 4 4 2" xfId="40657"/>
    <cellStyle name="Output 4 2 3 5 4 5" xfId="27553"/>
    <cellStyle name="Output 4 2 3 5 5" xfId="4903"/>
    <cellStyle name="Output 4 2 3 5 5 2" xfId="12603"/>
    <cellStyle name="Output 4 2 3 5 5 2 2" xfId="33957"/>
    <cellStyle name="Output 4 2 3 5 5 3" xfId="20263"/>
    <cellStyle name="Output 4 2 3 5 5 3 2" xfId="41617"/>
    <cellStyle name="Output 4 2 3 5 5 4" xfId="28141"/>
    <cellStyle name="Output 4 2 3 5 6" xfId="8763"/>
    <cellStyle name="Output 4 2 3 5 6 2" xfId="30117"/>
    <cellStyle name="Output 4 2 3 5 7" xfId="16423"/>
    <cellStyle name="Output 4 2 3 5 7 2" xfId="37777"/>
    <cellStyle name="Output 4 2 3 5 8" xfId="24673"/>
    <cellStyle name="Output 4 2 3 6" xfId="1421"/>
    <cellStyle name="Output 4 2 3 6 2" xfId="5263"/>
    <cellStyle name="Output 4 2 3 6 2 2" xfId="12963"/>
    <cellStyle name="Output 4 2 3 6 2 2 2" xfId="34317"/>
    <cellStyle name="Output 4 2 3 6 2 3" xfId="20623"/>
    <cellStyle name="Output 4 2 3 6 2 3 2" xfId="41977"/>
    <cellStyle name="Output 4 2 3 6 2 4" xfId="28285"/>
    <cellStyle name="Output 4 2 3 6 3" xfId="9123"/>
    <cellStyle name="Output 4 2 3 6 3 2" xfId="30477"/>
    <cellStyle name="Output 4 2 3 6 4" xfId="16783"/>
    <cellStyle name="Output 4 2 3 6 4 2" xfId="38137"/>
    <cellStyle name="Output 4 2 3 6 5" xfId="25033"/>
    <cellStyle name="Output 4 2 3 7" xfId="2361"/>
    <cellStyle name="Output 4 2 3 7 2" xfId="6203"/>
    <cellStyle name="Output 4 2 3 7 2 2" xfId="13903"/>
    <cellStyle name="Output 4 2 3 7 2 2 2" xfId="35257"/>
    <cellStyle name="Output 4 2 3 7 2 3" xfId="21563"/>
    <cellStyle name="Output 4 2 3 7 2 3 2" xfId="42917"/>
    <cellStyle name="Output 4 2 3 7 2 4" xfId="28661"/>
    <cellStyle name="Output 4 2 3 7 3" xfId="10063"/>
    <cellStyle name="Output 4 2 3 7 3 2" xfId="31417"/>
    <cellStyle name="Output 4 2 3 7 4" xfId="17723"/>
    <cellStyle name="Output 4 2 3 7 4 2" xfId="39077"/>
    <cellStyle name="Output 4 2 3 7 5" xfId="25973"/>
    <cellStyle name="Output 4 2 3 8" xfId="3301"/>
    <cellStyle name="Output 4 2 3 8 2" xfId="7143"/>
    <cellStyle name="Output 4 2 3 8 2 2" xfId="14843"/>
    <cellStyle name="Output 4 2 3 8 2 2 2" xfId="36197"/>
    <cellStyle name="Output 4 2 3 8 2 3" xfId="22503"/>
    <cellStyle name="Output 4 2 3 8 2 3 2" xfId="43857"/>
    <cellStyle name="Output 4 2 3 8 2 4" xfId="29037"/>
    <cellStyle name="Output 4 2 3 8 3" xfId="11003"/>
    <cellStyle name="Output 4 2 3 8 3 2" xfId="32357"/>
    <cellStyle name="Output 4 2 3 8 4" xfId="18663"/>
    <cellStyle name="Output 4 2 3 8 4 2" xfId="40017"/>
    <cellStyle name="Output 4 2 3 8 5" xfId="26913"/>
    <cellStyle name="Output 4 2 3 9" xfId="4263"/>
    <cellStyle name="Output 4 2 3 9 2" xfId="11963"/>
    <cellStyle name="Output 4 2 3 9 2 2" xfId="33317"/>
    <cellStyle name="Output 4 2 3 9 3" xfId="19623"/>
    <cellStyle name="Output 4 2 3 9 3 2" xfId="40977"/>
    <cellStyle name="Output 4 2 3 9 4" xfId="27873"/>
    <cellStyle name="Output 4 2 4" xfId="449"/>
    <cellStyle name="Output 4 2 4 10" xfId="15823"/>
    <cellStyle name="Output 4 2 4 10 2" xfId="37177"/>
    <cellStyle name="Output 4 2 4 11" xfId="24073"/>
    <cellStyle name="Output 4 2 4 2" xfId="617"/>
    <cellStyle name="Output 4 2 4 2 10" xfId="24233"/>
    <cellStyle name="Output 4 2 4 2 2" xfId="961"/>
    <cellStyle name="Output 4 2 4 2 2 2" xfId="1961"/>
    <cellStyle name="Output 4 2 4 2 2 2 2" xfId="5803"/>
    <cellStyle name="Output 4 2 4 2 2 2 2 2" xfId="13503"/>
    <cellStyle name="Output 4 2 4 2 2 2 2 2 2" xfId="34857"/>
    <cellStyle name="Output 4 2 4 2 2 2 2 3" xfId="21163"/>
    <cellStyle name="Output 4 2 4 2 2 2 2 3 2" xfId="42517"/>
    <cellStyle name="Output 4 2 4 2 2 2 2 4" xfId="28501"/>
    <cellStyle name="Output 4 2 4 2 2 2 3" xfId="9663"/>
    <cellStyle name="Output 4 2 4 2 2 2 3 2" xfId="31017"/>
    <cellStyle name="Output 4 2 4 2 2 2 4" xfId="17323"/>
    <cellStyle name="Output 4 2 4 2 2 2 4 2" xfId="38677"/>
    <cellStyle name="Output 4 2 4 2 2 2 5" xfId="25573"/>
    <cellStyle name="Output 4 2 4 2 2 3" xfId="2901"/>
    <cellStyle name="Output 4 2 4 2 2 3 2" xfId="6743"/>
    <cellStyle name="Output 4 2 4 2 2 3 2 2" xfId="14443"/>
    <cellStyle name="Output 4 2 4 2 2 3 2 2 2" xfId="35797"/>
    <cellStyle name="Output 4 2 4 2 2 3 2 3" xfId="22103"/>
    <cellStyle name="Output 4 2 4 2 2 3 2 3 2" xfId="43457"/>
    <cellStyle name="Output 4 2 4 2 2 3 2 4" xfId="28877"/>
    <cellStyle name="Output 4 2 4 2 2 3 3" xfId="10603"/>
    <cellStyle name="Output 4 2 4 2 2 3 3 2" xfId="31957"/>
    <cellStyle name="Output 4 2 4 2 2 3 4" xfId="18263"/>
    <cellStyle name="Output 4 2 4 2 2 3 4 2" xfId="39617"/>
    <cellStyle name="Output 4 2 4 2 2 3 5" xfId="26513"/>
    <cellStyle name="Output 4 2 4 2 2 4" xfId="3841"/>
    <cellStyle name="Output 4 2 4 2 2 4 2" xfId="7683"/>
    <cellStyle name="Output 4 2 4 2 2 4 2 2" xfId="15383"/>
    <cellStyle name="Output 4 2 4 2 2 4 2 2 2" xfId="36737"/>
    <cellStyle name="Output 4 2 4 2 2 4 2 3" xfId="23043"/>
    <cellStyle name="Output 4 2 4 2 2 4 2 3 2" xfId="44397"/>
    <cellStyle name="Output 4 2 4 2 2 4 2 4" xfId="29253"/>
    <cellStyle name="Output 4 2 4 2 2 4 3" xfId="11543"/>
    <cellStyle name="Output 4 2 4 2 2 4 3 2" xfId="32897"/>
    <cellStyle name="Output 4 2 4 2 2 4 4" xfId="19203"/>
    <cellStyle name="Output 4 2 4 2 2 4 4 2" xfId="40557"/>
    <cellStyle name="Output 4 2 4 2 2 4 5" xfId="27453"/>
    <cellStyle name="Output 4 2 4 2 2 5" xfId="4803"/>
    <cellStyle name="Output 4 2 4 2 2 5 2" xfId="12503"/>
    <cellStyle name="Output 4 2 4 2 2 5 2 2" xfId="33857"/>
    <cellStyle name="Output 4 2 4 2 2 5 3" xfId="20163"/>
    <cellStyle name="Output 4 2 4 2 2 5 3 2" xfId="41517"/>
    <cellStyle name="Output 4 2 4 2 2 5 4" xfId="28101"/>
    <cellStyle name="Output 4 2 4 2 2 6" xfId="8663"/>
    <cellStyle name="Output 4 2 4 2 2 6 2" xfId="30017"/>
    <cellStyle name="Output 4 2 4 2 2 7" xfId="16323"/>
    <cellStyle name="Output 4 2 4 2 2 7 2" xfId="37677"/>
    <cellStyle name="Output 4 2 4 2 2 8" xfId="24573"/>
    <cellStyle name="Output 4 2 4 2 3" xfId="1261"/>
    <cellStyle name="Output 4 2 4 2 3 2" xfId="2261"/>
    <cellStyle name="Output 4 2 4 2 3 2 2" xfId="6103"/>
    <cellStyle name="Output 4 2 4 2 3 2 2 2" xfId="13803"/>
    <cellStyle name="Output 4 2 4 2 3 2 2 2 2" xfId="35157"/>
    <cellStyle name="Output 4 2 4 2 3 2 2 3" xfId="21463"/>
    <cellStyle name="Output 4 2 4 2 3 2 2 3 2" xfId="42817"/>
    <cellStyle name="Output 4 2 4 2 3 2 2 4" xfId="28621"/>
    <cellStyle name="Output 4 2 4 2 3 2 3" xfId="9963"/>
    <cellStyle name="Output 4 2 4 2 3 2 3 2" xfId="31317"/>
    <cellStyle name="Output 4 2 4 2 3 2 4" xfId="17623"/>
    <cellStyle name="Output 4 2 4 2 3 2 4 2" xfId="38977"/>
    <cellStyle name="Output 4 2 4 2 3 2 5" xfId="25873"/>
    <cellStyle name="Output 4 2 4 2 3 3" xfId="3201"/>
    <cellStyle name="Output 4 2 4 2 3 3 2" xfId="7043"/>
    <cellStyle name="Output 4 2 4 2 3 3 2 2" xfId="14743"/>
    <cellStyle name="Output 4 2 4 2 3 3 2 2 2" xfId="36097"/>
    <cellStyle name="Output 4 2 4 2 3 3 2 3" xfId="22403"/>
    <cellStyle name="Output 4 2 4 2 3 3 2 3 2" xfId="43757"/>
    <cellStyle name="Output 4 2 4 2 3 3 2 4" xfId="28997"/>
    <cellStyle name="Output 4 2 4 2 3 3 3" xfId="10903"/>
    <cellStyle name="Output 4 2 4 2 3 3 3 2" xfId="32257"/>
    <cellStyle name="Output 4 2 4 2 3 3 4" xfId="18563"/>
    <cellStyle name="Output 4 2 4 2 3 3 4 2" xfId="39917"/>
    <cellStyle name="Output 4 2 4 2 3 3 5" xfId="26813"/>
    <cellStyle name="Output 4 2 4 2 3 4" xfId="4141"/>
    <cellStyle name="Output 4 2 4 2 3 4 2" xfId="7983"/>
    <cellStyle name="Output 4 2 4 2 3 4 2 2" xfId="15683"/>
    <cellStyle name="Output 4 2 4 2 3 4 2 2 2" xfId="37037"/>
    <cellStyle name="Output 4 2 4 2 3 4 2 3" xfId="23343"/>
    <cellStyle name="Output 4 2 4 2 3 4 2 3 2" xfId="44697"/>
    <cellStyle name="Output 4 2 4 2 3 4 2 4" xfId="29373"/>
    <cellStyle name="Output 4 2 4 2 3 4 3" xfId="11843"/>
    <cellStyle name="Output 4 2 4 2 3 4 3 2" xfId="33197"/>
    <cellStyle name="Output 4 2 4 2 3 4 4" xfId="19503"/>
    <cellStyle name="Output 4 2 4 2 3 4 4 2" xfId="40857"/>
    <cellStyle name="Output 4 2 4 2 3 4 5" xfId="27753"/>
    <cellStyle name="Output 4 2 4 2 3 5" xfId="5103"/>
    <cellStyle name="Output 4 2 4 2 3 5 2" xfId="12803"/>
    <cellStyle name="Output 4 2 4 2 3 5 2 2" xfId="34157"/>
    <cellStyle name="Output 4 2 4 2 3 5 3" xfId="20463"/>
    <cellStyle name="Output 4 2 4 2 3 5 3 2" xfId="41817"/>
    <cellStyle name="Output 4 2 4 2 3 5 4" xfId="28221"/>
    <cellStyle name="Output 4 2 4 2 3 6" xfId="8963"/>
    <cellStyle name="Output 4 2 4 2 3 6 2" xfId="30317"/>
    <cellStyle name="Output 4 2 4 2 3 7" xfId="16623"/>
    <cellStyle name="Output 4 2 4 2 3 7 2" xfId="37977"/>
    <cellStyle name="Output 4 2 4 2 3 8" xfId="24873"/>
    <cellStyle name="Output 4 2 4 2 4" xfId="1621"/>
    <cellStyle name="Output 4 2 4 2 4 2" xfId="5463"/>
    <cellStyle name="Output 4 2 4 2 4 2 2" xfId="13163"/>
    <cellStyle name="Output 4 2 4 2 4 2 2 2" xfId="34517"/>
    <cellStyle name="Output 4 2 4 2 4 2 3" xfId="20823"/>
    <cellStyle name="Output 4 2 4 2 4 2 3 2" xfId="42177"/>
    <cellStyle name="Output 4 2 4 2 4 2 4" xfId="28365"/>
    <cellStyle name="Output 4 2 4 2 4 3" xfId="9323"/>
    <cellStyle name="Output 4 2 4 2 4 3 2" xfId="30677"/>
    <cellStyle name="Output 4 2 4 2 4 4" xfId="16983"/>
    <cellStyle name="Output 4 2 4 2 4 4 2" xfId="38337"/>
    <cellStyle name="Output 4 2 4 2 4 5" xfId="25233"/>
    <cellStyle name="Output 4 2 4 2 5" xfId="2561"/>
    <cellStyle name="Output 4 2 4 2 5 2" xfId="6403"/>
    <cellStyle name="Output 4 2 4 2 5 2 2" xfId="14103"/>
    <cellStyle name="Output 4 2 4 2 5 2 2 2" xfId="35457"/>
    <cellStyle name="Output 4 2 4 2 5 2 3" xfId="21763"/>
    <cellStyle name="Output 4 2 4 2 5 2 3 2" xfId="43117"/>
    <cellStyle name="Output 4 2 4 2 5 2 4" xfId="28741"/>
    <cellStyle name="Output 4 2 4 2 5 3" xfId="10263"/>
    <cellStyle name="Output 4 2 4 2 5 3 2" xfId="31617"/>
    <cellStyle name="Output 4 2 4 2 5 4" xfId="17923"/>
    <cellStyle name="Output 4 2 4 2 5 4 2" xfId="39277"/>
    <cellStyle name="Output 4 2 4 2 5 5" xfId="26173"/>
    <cellStyle name="Output 4 2 4 2 6" xfId="3501"/>
    <cellStyle name="Output 4 2 4 2 6 2" xfId="7343"/>
    <cellStyle name="Output 4 2 4 2 6 2 2" xfId="15043"/>
    <cellStyle name="Output 4 2 4 2 6 2 2 2" xfId="36397"/>
    <cellStyle name="Output 4 2 4 2 6 2 3" xfId="22703"/>
    <cellStyle name="Output 4 2 4 2 6 2 3 2" xfId="44057"/>
    <cellStyle name="Output 4 2 4 2 6 2 4" xfId="29117"/>
    <cellStyle name="Output 4 2 4 2 6 3" xfId="11203"/>
    <cellStyle name="Output 4 2 4 2 6 3 2" xfId="32557"/>
    <cellStyle name="Output 4 2 4 2 6 4" xfId="18863"/>
    <cellStyle name="Output 4 2 4 2 6 4 2" xfId="40217"/>
    <cellStyle name="Output 4 2 4 2 6 5" xfId="27113"/>
    <cellStyle name="Output 4 2 4 2 7" xfId="4463"/>
    <cellStyle name="Output 4 2 4 2 7 2" xfId="12163"/>
    <cellStyle name="Output 4 2 4 2 7 2 2" xfId="33517"/>
    <cellStyle name="Output 4 2 4 2 7 3" xfId="19823"/>
    <cellStyle name="Output 4 2 4 2 7 3 2" xfId="41177"/>
    <cellStyle name="Output 4 2 4 2 7 4" xfId="27965"/>
    <cellStyle name="Output 4 2 4 2 8" xfId="8323"/>
    <cellStyle name="Output 4 2 4 2 8 2" xfId="29677"/>
    <cellStyle name="Output 4 2 4 2 9" xfId="15983"/>
    <cellStyle name="Output 4 2 4 2 9 2" xfId="37337"/>
    <cellStyle name="Output 4 2 4 3" xfId="801"/>
    <cellStyle name="Output 4 2 4 3 2" xfId="1801"/>
    <cellStyle name="Output 4 2 4 3 2 2" xfId="5643"/>
    <cellStyle name="Output 4 2 4 3 2 2 2" xfId="13343"/>
    <cellStyle name="Output 4 2 4 3 2 2 2 2" xfId="34697"/>
    <cellStyle name="Output 4 2 4 3 2 2 3" xfId="21003"/>
    <cellStyle name="Output 4 2 4 3 2 2 3 2" xfId="42357"/>
    <cellStyle name="Output 4 2 4 3 2 2 4" xfId="28437"/>
    <cellStyle name="Output 4 2 4 3 2 3" xfId="9503"/>
    <cellStyle name="Output 4 2 4 3 2 3 2" xfId="30857"/>
    <cellStyle name="Output 4 2 4 3 2 4" xfId="17163"/>
    <cellStyle name="Output 4 2 4 3 2 4 2" xfId="38517"/>
    <cellStyle name="Output 4 2 4 3 2 5" xfId="25413"/>
    <cellStyle name="Output 4 2 4 3 3" xfId="2741"/>
    <cellStyle name="Output 4 2 4 3 3 2" xfId="6583"/>
    <cellStyle name="Output 4 2 4 3 3 2 2" xfId="14283"/>
    <cellStyle name="Output 4 2 4 3 3 2 2 2" xfId="35637"/>
    <cellStyle name="Output 4 2 4 3 3 2 3" xfId="21943"/>
    <cellStyle name="Output 4 2 4 3 3 2 3 2" xfId="43297"/>
    <cellStyle name="Output 4 2 4 3 3 2 4" xfId="28813"/>
    <cellStyle name="Output 4 2 4 3 3 3" xfId="10443"/>
    <cellStyle name="Output 4 2 4 3 3 3 2" xfId="31797"/>
    <cellStyle name="Output 4 2 4 3 3 4" xfId="18103"/>
    <cellStyle name="Output 4 2 4 3 3 4 2" xfId="39457"/>
    <cellStyle name="Output 4 2 4 3 3 5" xfId="26353"/>
    <cellStyle name="Output 4 2 4 3 4" xfId="3681"/>
    <cellStyle name="Output 4 2 4 3 4 2" xfId="7523"/>
    <cellStyle name="Output 4 2 4 3 4 2 2" xfId="15223"/>
    <cellStyle name="Output 4 2 4 3 4 2 2 2" xfId="36577"/>
    <cellStyle name="Output 4 2 4 3 4 2 3" xfId="22883"/>
    <cellStyle name="Output 4 2 4 3 4 2 3 2" xfId="44237"/>
    <cellStyle name="Output 4 2 4 3 4 2 4" xfId="29189"/>
    <cellStyle name="Output 4 2 4 3 4 3" xfId="11383"/>
    <cellStyle name="Output 4 2 4 3 4 3 2" xfId="32737"/>
    <cellStyle name="Output 4 2 4 3 4 4" xfId="19043"/>
    <cellStyle name="Output 4 2 4 3 4 4 2" xfId="40397"/>
    <cellStyle name="Output 4 2 4 3 4 5" xfId="27293"/>
    <cellStyle name="Output 4 2 4 3 5" xfId="4643"/>
    <cellStyle name="Output 4 2 4 3 5 2" xfId="12343"/>
    <cellStyle name="Output 4 2 4 3 5 2 2" xfId="33697"/>
    <cellStyle name="Output 4 2 4 3 5 3" xfId="20003"/>
    <cellStyle name="Output 4 2 4 3 5 3 2" xfId="41357"/>
    <cellStyle name="Output 4 2 4 3 5 4" xfId="28037"/>
    <cellStyle name="Output 4 2 4 3 6" xfId="8503"/>
    <cellStyle name="Output 4 2 4 3 6 2" xfId="29857"/>
    <cellStyle name="Output 4 2 4 3 7" xfId="16163"/>
    <cellStyle name="Output 4 2 4 3 7 2" xfId="37517"/>
    <cellStyle name="Output 4 2 4 3 8" xfId="24413"/>
    <cellStyle name="Output 4 2 4 4" xfId="1101"/>
    <cellStyle name="Output 4 2 4 4 2" xfId="2101"/>
    <cellStyle name="Output 4 2 4 4 2 2" xfId="5943"/>
    <cellStyle name="Output 4 2 4 4 2 2 2" xfId="13643"/>
    <cellStyle name="Output 4 2 4 4 2 2 2 2" xfId="34997"/>
    <cellStyle name="Output 4 2 4 4 2 2 3" xfId="21303"/>
    <cellStyle name="Output 4 2 4 4 2 2 3 2" xfId="42657"/>
    <cellStyle name="Output 4 2 4 4 2 2 4" xfId="28557"/>
    <cellStyle name="Output 4 2 4 4 2 3" xfId="9803"/>
    <cellStyle name="Output 4 2 4 4 2 3 2" xfId="31157"/>
    <cellStyle name="Output 4 2 4 4 2 4" xfId="17463"/>
    <cellStyle name="Output 4 2 4 4 2 4 2" xfId="38817"/>
    <cellStyle name="Output 4 2 4 4 2 5" xfId="25713"/>
    <cellStyle name="Output 4 2 4 4 3" xfId="3041"/>
    <cellStyle name="Output 4 2 4 4 3 2" xfId="6883"/>
    <cellStyle name="Output 4 2 4 4 3 2 2" xfId="14583"/>
    <cellStyle name="Output 4 2 4 4 3 2 2 2" xfId="35937"/>
    <cellStyle name="Output 4 2 4 4 3 2 3" xfId="22243"/>
    <cellStyle name="Output 4 2 4 4 3 2 3 2" xfId="43597"/>
    <cellStyle name="Output 4 2 4 4 3 2 4" xfId="28933"/>
    <cellStyle name="Output 4 2 4 4 3 3" xfId="10743"/>
    <cellStyle name="Output 4 2 4 4 3 3 2" xfId="32097"/>
    <cellStyle name="Output 4 2 4 4 3 4" xfId="18403"/>
    <cellStyle name="Output 4 2 4 4 3 4 2" xfId="39757"/>
    <cellStyle name="Output 4 2 4 4 3 5" xfId="26653"/>
    <cellStyle name="Output 4 2 4 4 4" xfId="3981"/>
    <cellStyle name="Output 4 2 4 4 4 2" xfId="7823"/>
    <cellStyle name="Output 4 2 4 4 4 2 2" xfId="15523"/>
    <cellStyle name="Output 4 2 4 4 4 2 2 2" xfId="36877"/>
    <cellStyle name="Output 4 2 4 4 4 2 3" xfId="23183"/>
    <cellStyle name="Output 4 2 4 4 4 2 3 2" xfId="44537"/>
    <cellStyle name="Output 4 2 4 4 4 2 4" xfId="29309"/>
    <cellStyle name="Output 4 2 4 4 4 3" xfId="11683"/>
    <cellStyle name="Output 4 2 4 4 4 3 2" xfId="33037"/>
    <cellStyle name="Output 4 2 4 4 4 4" xfId="19343"/>
    <cellStyle name="Output 4 2 4 4 4 4 2" xfId="40697"/>
    <cellStyle name="Output 4 2 4 4 4 5" xfId="27593"/>
    <cellStyle name="Output 4 2 4 4 5" xfId="4943"/>
    <cellStyle name="Output 4 2 4 4 5 2" xfId="12643"/>
    <cellStyle name="Output 4 2 4 4 5 2 2" xfId="33997"/>
    <cellStyle name="Output 4 2 4 4 5 3" xfId="20303"/>
    <cellStyle name="Output 4 2 4 4 5 3 2" xfId="41657"/>
    <cellStyle name="Output 4 2 4 4 5 4" xfId="28157"/>
    <cellStyle name="Output 4 2 4 4 6" xfId="8803"/>
    <cellStyle name="Output 4 2 4 4 6 2" xfId="30157"/>
    <cellStyle name="Output 4 2 4 4 7" xfId="16463"/>
    <cellStyle name="Output 4 2 4 4 7 2" xfId="37817"/>
    <cellStyle name="Output 4 2 4 4 8" xfId="24713"/>
    <cellStyle name="Output 4 2 4 5" xfId="1461"/>
    <cellStyle name="Output 4 2 4 5 2" xfId="5303"/>
    <cellStyle name="Output 4 2 4 5 2 2" xfId="13003"/>
    <cellStyle name="Output 4 2 4 5 2 2 2" xfId="34357"/>
    <cellStyle name="Output 4 2 4 5 2 3" xfId="20663"/>
    <cellStyle name="Output 4 2 4 5 2 3 2" xfId="42017"/>
    <cellStyle name="Output 4 2 4 5 2 4" xfId="28301"/>
    <cellStyle name="Output 4 2 4 5 3" xfId="9163"/>
    <cellStyle name="Output 4 2 4 5 3 2" xfId="30517"/>
    <cellStyle name="Output 4 2 4 5 4" xfId="16823"/>
    <cellStyle name="Output 4 2 4 5 4 2" xfId="38177"/>
    <cellStyle name="Output 4 2 4 5 5" xfId="25073"/>
    <cellStyle name="Output 4 2 4 6" xfId="2401"/>
    <cellStyle name="Output 4 2 4 6 2" xfId="6243"/>
    <cellStyle name="Output 4 2 4 6 2 2" xfId="13943"/>
    <cellStyle name="Output 4 2 4 6 2 2 2" xfId="35297"/>
    <cellStyle name="Output 4 2 4 6 2 3" xfId="21603"/>
    <cellStyle name="Output 4 2 4 6 2 3 2" xfId="42957"/>
    <cellStyle name="Output 4 2 4 6 2 4" xfId="28677"/>
    <cellStyle name="Output 4 2 4 6 3" xfId="10103"/>
    <cellStyle name="Output 4 2 4 6 3 2" xfId="31457"/>
    <cellStyle name="Output 4 2 4 6 4" xfId="17763"/>
    <cellStyle name="Output 4 2 4 6 4 2" xfId="39117"/>
    <cellStyle name="Output 4 2 4 6 5" xfId="26013"/>
    <cellStyle name="Output 4 2 4 7" xfId="3341"/>
    <cellStyle name="Output 4 2 4 7 2" xfId="7183"/>
    <cellStyle name="Output 4 2 4 7 2 2" xfId="14883"/>
    <cellStyle name="Output 4 2 4 7 2 2 2" xfId="36237"/>
    <cellStyle name="Output 4 2 4 7 2 3" xfId="22543"/>
    <cellStyle name="Output 4 2 4 7 2 3 2" xfId="43897"/>
    <cellStyle name="Output 4 2 4 7 2 4" xfId="29053"/>
    <cellStyle name="Output 4 2 4 7 3" xfId="11043"/>
    <cellStyle name="Output 4 2 4 7 3 2" xfId="32397"/>
    <cellStyle name="Output 4 2 4 7 4" xfId="18703"/>
    <cellStyle name="Output 4 2 4 7 4 2" xfId="40057"/>
    <cellStyle name="Output 4 2 4 7 5" xfId="26953"/>
    <cellStyle name="Output 4 2 4 8" xfId="4303"/>
    <cellStyle name="Output 4 2 4 8 2" xfId="12003"/>
    <cellStyle name="Output 4 2 4 8 2 2" xfId="33357"/>
    <cellStyle name="Output 4 2 4 8 3" xfId="19663"/>
    <cellStyle name="Output 4 2 4 8 3 2" xfId="41017"/>
    <cellStyle name="Output 4 2 4 8 4" xfId="27901"/>
    <cellStyle name="Output 4 2 4 9" xfId="8163"/>
    <cellStyle name="Output 4 2 4 9 2" xfId="29517"/>
    <cellStyle name="Output 4 2 5" xfId="533"/>
    <cellStyle name="Output 4 2 5 10" xfId="24153"/>
    <cellStyle name="Output 4 2 5 2" xfId="881"/>
    <cellStyle name="Output 4 2 5 2 2" xfId="1881"/>
    <cellStyle name="Output 4 2 5 2 2 2" xfId="5723"/>
    <cellStyle name="Output 4 2 5 2 2 2 2" xfId="13423"/>
    <cellStyle name="Output 4 2 5 2 2 2 2 2" xfId="34777"/>
    <cellStyle name="Output 4 2 5 2 2 2 3" xfId="21083"/>
    <cellStyle name="Output 4 2 5 2 2 2 3 2" xfId="42437"/>
    <cellStyle name="Output 4 2 5 2 2 2 4" xfId="28469"/>
    <cellStyle name="Output 4 2 5 2 2 3" xfId="9583"/>
    <cellStyle name="Output 4 2 5 2 2 3 2" xfId="30937"/>
    <cellStyle name="Output 4 2 5 2 2 4" xfId="17243"/>
    <cellStyle name="Output 4 2 5 2 2 4 2" xfId="38597"/>
    <cellStyle name="Output 4 2 5 2 2 5" xfId="25493"/>
    <cellStyle name="Output 4 2 5 2 3" xfId="2821"/>
    <cellStyle name="Output 4 2 5 2 3 2" xfId="6663"/>
    <cellStyle name="Output 4 2 5 2 3 2 2" xfId="14363"/>
    <cellStyle name="Output 4 2 5 2 3 2 2 2" xfId="35717"/>
    <cellStyle name="Output 4 2 5 2 3 2 3" xfId="22023"/>
    <cellStyle name="Output 4 2 5 2 3 2 3 2" xfId="43377"/>
    <cellStyle name="Output 4 2 5 2 3 2 4" xfId="28845"/>
    <cellStyle name="Output 4 2 5 2 3 3" xfId="10523"/>
    <cellStyle name="Output 4 2 5 2 3 3 2" xfId="31877"/>
    <cellStyle name="Output 4 2 5 2 3 4" xfId="18183"/>
    <cellStyle name="Output 4 2 5 2 3 4 2" xfId="39537"/>
    <cellStyle name="Output 4 2 5 2 3 5" xfId="26433"/>
    <cellStyle name="Output 4 2 5 2 4" xfId="3761"/>
    <cellStyle name="Output 4 2 5 2 4 2" xfId="7603"/>
    <cellStyle name="Output 4 2 5 2 4 2 2" xfId="15303"/>
    <cellStyle name="Output 4 2 5 2 4 2 2 2" xfId="36657"/>
    <cellStyle name="Output 4 2 5 2 4 2 3" xfId="22963"/>
    <cellStyle name="Output 4 2 5 2 4 2 3 2" xfId="44317"/>
    <cellStyle name="Output 4 2 5 2 4 2 4" xfId="29221"/>
    <cellStyle name="Output 4 2 5 2 4 3" xfId="11463"/>
    <cellStyle name="Output 4 2 5 2 4 3 2" xfId="32817"/>
    <cellStyle name="Output 4 2 5 2 4 4" xfId="19123"/>
    <cellStyle name="Output 4 2 5 2 4 4 2" xfId="40477"/>
    <cellStyle name="Output 4 2 5 2 4 5" xfId="27373"/>
    <cellStyle name="Output 4 2 5 2 5" xfId="4723"/>
    <cellStyle name="Output 4 2 5 2 5 2" xfId="12423"/>
    <cellStyle name="Output 4 2 5 2 5 2 2" xfId="33777"/>
    <cellStyle name="Output 4 2 5 2 5 3" xfId="20083"/>
    <cellStyle name="Output 4 2 5 2 5 3 2" xfId="41437"/>
    <cellStyle name="Output 4 2 5 2 5 4" xfId="28069"/>
    <cellStyle name="Output 4 2 5 2 6" xfId="8583"/>
    <cellStyle name="Output 4 2 5 2 6 2" xfId="29937"/>
    <cellStyle name="Output 4 2 5 2 7" xfId="16243"/>
    <cellStyle name="Output 4 2 5 2 7 2" xfId="37597"/>
    <cellStyle name="Output 4 2 5 2 8" xfId="24493"/>
    <cellStyle name="Output 4 2 5 3" xfId="1181"/>
    <cellStyle name="Output 4 2 5 3 2" xfId="2181"/>
    <cellStyle name="Output 4 2 5 3 2 2" xfId="6023"/>
    <cellStyle name="Output 4 2 5 3 2 2 2" xfId="13723"/>
    <cellStyle name="Output 4 2 5 3 2 2 2 2" xfId="35077"/>
    <cellStyle name="Output 4 2 5 3 2 2 3" xfId="21383"/>
    <cellStyle name="Output 4 2 5 3 2 2 3 2" xfId="42737"/>
    <cellStyle name="Output 4 2 5 3 2 2 4" xfId="28589"/>
    <cellStyle name="Output 4 2 5 3 2 3" xfId="9883"/>
    <cellStyle name="Output 4 2 5 3 2 3 2" xfId="31237"/>
    <cellStyle name="Output 4 2 5 3 2 4" xfId="17543"/>
    <cellStyle name="Output 4 2 5 3 2 4 2" xfId="38897"/>
    <cellStyle name="Output 4 2 5 3 2 5" xfId="25793"/>
    <cellStyle name="Output 4 2 5 3 3" xfId="3121"/>
    <cellStyle name="Output 4 2 5 3 3 2" xfId="6963"/>
    <cellStyle name="Output 4 2 5 3 3 2 2" xfId="14663"/>
    <cellStyle name="Output 4 2 5 3 3 2 2 2" xfId="36017"/>
    <cellStyle name="Output 4 2 5 3 3 2 3" xfId="22323"/>
    <cellStyle name="Output 4 2 5 3 3 2 3 2" xfId="43677"/>
    <cellStyle name="Output 4 2 5 3 3 2 4" xfId="28965"/>
    <cellStyle name="Output 4 2 5 3 3 3" xfId="10823"/>
    <cellStyle name="Output 4 2 5 3 3 3 2" xfId="32177"/>
    <cellStyle name="Output 4 2 5 3 3 4" xfId="18483"/>
    <cellStyle name="Output 4 2 5 3 3 4 2" xfId="39837"/>
    <cellStyle name="Output 4 2 5 3 3 5" xfId="26733"/>
    <cellStyle name="Output 4 2 5 3 4" xfId="4061"/>
    <cellStyle name="Output 4 2 5 3 4 2" xfId="7903"/>
    <cellStyle name="Output 4 2 5 3 4 2 2" xfId="15603"/>
    <cellStyle name="Output 4 2 5 3 4 2 2 2" xfId="36957"/>
    <cellStyle name="Output 4 2 5 3 4 2 3" xfId="23263"/>
    <cellStyle name="Output 4 2 5 3 4 2 3 2" xfId="44617"/>
    <cellStyle name="Output 4 2 5 3 4 2 4" xfId="29341"/>
    <cellStyle name="Output 4 2 5 3 4 3" xfId="11763"/>
    <cellStyle name="Output 4 2 5 3 4 3 2" xfId="33117"/>
    <cellStyle name="Output 4 2 5 3 4 4" xfId="19423"/>
    <cellStyle name="Output 4 2 5 3 4 4 2" xfId="40777"/>
    <cellStyle name="Output 4 2 5 3 4 5" xfId="27673"/>
    <cellStyle name="Output 4 2 5 3 5" xfId="5023"/>
    <cellStyle name="Output 4 2 5 3 5 2" xfId="12723"/>
    <cellStyle name="Output 4 2 5 3 5 2 2" xfId="34077"/>
    <cellStyle name="Output 4 2 5 3 5 3" xfId="20383"/>
    <cellStyle name="Output 4 2 5 3 5 3 2" xfId="41737"/>
    <cellStyle name="Output 4 2 5 3 5 4" xfId="28189"/>
    <cellStyle name="Output 4 2 5 3 6" xfId="8883"/>
    <cellStyle name="Output 4 2 5 3 6 2" xfId="30237"/>
    <cellStyle name="Output 4 2 5 3 7" xfId="16543"/>
    <cellStyle name="Output 4 2 5 3 7 2" xfId="37897"/>
    <cellStyle name="Output 4 2 5 3 8" xfId="24793"/>
    <cellStyle name="Output 4 2 5 4" xfId="1541"/>
    <cellStyle name="Output 4 2 5 4 2" xfId="5383"/>
    <cellStyle name="Output 4 2 5 4 2 2" xfId="13083"/>
    <cellStyle name="Output 4 2 5 4 2 2 2" xfId="34437"/>
    <cellStyle name="Output 4 2 5 4 2 3" xfId="20743"/>
    <cellStyle name="Output 4 2 5 4 2 3 2" xfId="42097"/>
    <cellStyle name="Output 4 2 5 4 2 4" xfId="28333"/>
    <cellStyle name="Output 4 2 5 4 3" xfId="9243"/>
    <cellStyle name="Output 4 2 5 4 3 2" xfId="30597"/>
    <cellStyle name="Output 4 2 5 4 4" xfId="16903"/>
    <cellStyle name="Output 4 2 5 4 4 2" xfId="38257"/>
    <cellStyle name="Output 4 2 5 4 5" xfId="25153"/>
    <cellStyle name="Output 4 2 5 5" xfId="2481"/>
    <cellStyle name="Output 4 2 5 5 2" xfId="6323"/>
    <cellStyle name="Output 4 2 5 5 2 2" xfId="14023"/>
    <cellStyle name="Output 4 2 5 5 2 2 2" xfId="35377"/>
    <cellStyle name="Output 4 2 5 5 2 3" xfId="21683"/>
    <cellStyle name="Output 4 2 5 5 2 3 2" xfId="43037"/>
    <cellStyle name="Output 4 2 5 5 2 4" xfId="28709"/>
    <cellStyle name="Output 4 2 5 5 3" xfId="10183"/>
    <cellStyle name="Output 4 2 5 5 3 2" xfId="31537"/>
    <cellStyle name="Output 4 2 5 5 4" xfId="17843"/>
    <cellStyle name="Output 4 2 5 5 4 2" xfId="39197"/>
    <cellStyle name="Output 4 2 5 5 5" xfId="26093"/>
    <cellStyle name="Output 4 2 5 6" xfId="3421"/>
    <cellStyle name="Output 4 2 5 6 2" xfId="7263"/>
    <cellStyle name="Output 4 2 5 6 2 2" xfId="14963"/>
    <cellStyle name="Output 4 2 5 6 2 2 2" xfId="36317"/>
    <cellStyle name="Output 4 2 5 6 2 3" xfId="22623"/>
    <cellStyle name="Output 4 2 5 6 2 3 2" xfId="43977"/>
    <cellStyle name="Output 4 2 5 6 2 4" xfId="29085"/>
    <cellStyle name="Output 4 2 5 6 3" xfId="11123"/>
    <cellStyle name="Output 4 2 5 6 3 2" xfId="32477"/>
    <cellStyle name="Output 4 2 5 6 4" xfId="18783"/>
    <cellStyle name="Output 4 2 5 6 4 2" xfId="40137"/>
    <cellStyle name="Output 4 2 5 6 5" xfId="27033"/>
    <cellStyle name="Output 4 2 5 7" xfId="4383"/>
    <cellStyle name="Output 4 2 5 7 2" xfId="12083"/>
    <cellStyle name="Output 4 2 5 7 2 2" xfId="33437"/>
    <cellStyle name="Output 4 2 5 7 3" xfId="19743"/>
    <cellStyle name="Output 4 2 5 7 3 2" xfId="41097"/>
    <cellStyle name="Output 4 2 5 7 4" xfId="27933"/>
    <cellStyle name="Output 4 2 5 8" xfId="8243"/>
    <cellStyle name="Output 4 2 5 8 2" xfId="29597"/>
    <cellStyle name="Output 4 2 5 9" xfId="15903"/>
    <cellStyle name="Output 4 2 5 9 2" xfId="37257"/>
    <cellStyle name="Output 4 2 6" xfId="721"/>
    <cellStyle name="Output 4 2 6 2" xfId="1721"/>
    <cellStyle name="Output 4 2 6 2 2" xfId="5563"/>
    <cellStyle name="Output 4 2 6 2 2 2" xfId="13263"/>
    <cellStyle name="Output 4 2 6 2 2 2 2" xfId="34617"/>
    <cellStyle name="Output 4 2 6 2 2 3" xfId="20923"/>
    <cellStyle name="Output 4 2 6 2 2 3 2" xfId="42277"/>
    <cellStyle name="Output 4 2 6 2 2 4" xfId="28405"/>
    <cellStyle name="Output 4 2 6 2 3" xfId="9423"/>
    <cellStyle name="Output 4 2 6 2 3 2" xfId="30777"/>
    <cellStyle name="Output 4 2 6 2 4" xfId="17083"/>
    <cellStyle name="Output 4 2 6 2 4 2" xfId="38437"/>
    <cellStyle name="Output 4 2 6 2 5" xfId="25333"/>
    <cellStyle name="Output 4 2 6 3" xfId="2661"/>
    <cellStyle name="Output 4 2 6 3 2" xfId="6503"/>
    <cellStyle name="Output 4 2 6 3 2 2" xfId="14203"/>
    <cellStyle name="Output 4 2 6 3 2 2 2" xfId="35557"/>
    <cellStyle name="Output 4 2 6 3 2 3" xfId="21863"/>
    <cellStyle name="Output 4 2 6 3 2 3 2" xfId="43217"/>
    <cellStyle name="Output 4 2 6 3 2 4" xfId="28781"/>
    <cellStyle name="Output 4 2 6 3 3" xfId="10363"/>
    <cellStyle name="Output 4 2 6 3 3 2" xfId="31717"/>
    <cellStyle name="Output 4 2 6 3 4" xfId="18023"/>
    <cellStyle name="Output 4 2 6 3 4 2" xfId="39377"/>
    <cellStyle name="Output 4 2 6 3 5" xfId="26273"/>
    <cellStyle name="Output 4 2 6 4" xfId="3601"/>
    <cellStyle name="Output 4 2 6 4 2" xfId="7443"/>
    <cellStyle name="Output 4 2 6 4 2 2" xfId="15143"/>
    <cellStyle name="Output 4 2 6 4 2 2 2" xfId="36497"/>
    <cellStyle name="Output 4 2 6 4 2 3" xfId="22803"/>
    <cellStyle name="Output 4 2 6 4 2 3 2" xfId="44157"/>
    <cellStyle name="Output 4 2 6 4 2 4" xfId="29157"/>
    <cellStyle name="Output 4 2 6 4 3" xfId="11303"/>
    <cellStyle name="Output 4 2 6 4 3 2" xfId="32657"/>
    <cellStyle name="Output 4 2 6 4 4" xfId="18963"/>
    <cellStyle name="Output 4 2 6 4 4 2" xfId="40317"/>
    <cellStyle name="Output 4 2 6 4 5" xfId="27213"/>
    <cellStyle name="Output 4 2 6 5" xfId="4563"/>
    <cellStyle name="Output 4 2 6 5 2" xfId="12263"/>
    <cellStyle name="Output 4 2 6 5 2 2" xfId="33617"/>
    <cellStyle name="Output 4 2 6 5 3" xfId="19923"/>
    <cellStyle name="Output 4 2 6 5 3 2" xfId="41277"/>
    <cellStyle name="Output 4 2 6 5 4" xfId="28005"/>
    <cellStyle name="Output 4 2 6 6" xfId="8423"/>
    <cellStyle name="Output 4 2 6 6 2" xfId="29777"/>
    <cellStyle name="Output 4 2 6 7" xfId="16083"/>
    <cellStyle name="Output 4 2 6 7 2" xfId="37437"/>
    <cellStyle name="Output 4 2 6 8" xfId="24333"/>
    <cellStyle name="Output 4 2 7" xfId="688"/>
    <cellStyle name="Output 4 2 7 2" xfId="1688"/>
    <cellStyle name="Output 4 2 7 2 2" xfId="5530"/>
    <cellStyle name="Output 4 2 7 2 2 2" xfId="13230"/>
    <cellStyle name="Output 4 2 7 2 2 2 2" xfId="34584"/>
    <cellStyle name="Output 4 2 7 2 2 3" xfId="20890"/>
    <cellStyle name="Output 4 2 7 2 2 3 2" xfId="42244"/>
    <cellStyle name="Output 4 2 7 2 2 4" xfId="28396"/>
    <cellStyle name="Output 4 2 7 2 3" xfId="9390"/>
    <cellStyle name="Output 4 2 7 2 3 2" xfId="30744"/>
    <cellStyle name="Output 4 2 7 2 4" xfId="17050"/>
    <cellStyle name="Output 4 2 7 2 4 2" xfId="38404"/>
    <cellStyle name="Output 4 2 7 2 5" xfId="25300"/>
    <cellStyle name="Output 4 2 7 3" xfId="2628"/>
    <cellStyle name="Output 4 2 7 3 2" xfId="6470"/>
    <cellStyle name="Output 4 2 7 3 2 2" xfId="14170"/>
    <cellStyle name="Output 4 2 7 3 2 2 2" xfId="35524"/>
    <cellStyle name="Output 4 2 7 3 2 3" xfId="21830"/>
    <cellStyle name="Output 4 2 7 3 2 3 2" xfId="43184"/>
    <cellStyle name="Output 4 2 7 3 2 4" xfId="28772"/>
    <cellStyle name="Output 4 2 7 3 3" xfId="10330"/>
    <cellStyle name="Output 4 2 7 3 3 2" xfId="31684"/>
    <cellStyle name="Output 4 2 7 3 4" xfId="17990"/>
    <cellStyle name="Output 4 2 7 3 4 2" xfId="39344"/>
    <cellStyle name="Output 4 2 7 3 5" xfId="26240"/>
    <cellStyle name="Output 4 2 7 4" xfId="3568"/>
    <cellStyle name="Output 4 2 7 4 2" xfId="7410"/>
    <cellStyle name="Output 4 2 7 4 2 2" xfId="15110"/>
    <cellStyle name="Output 4 2 7 4 2 2 2" xfId="36464"/>
    <cellStyle name="Output 4 2 7 4 2 3" xfId="22770"/>
    <cellStyle name="Output 4 2 7 4 2 3 2" xfId="44124"/>
    <cellStyle name="Output 4 2 7 4 2 4" xfId="29148"/>
    <cellStyle name="Output 4 2 7 4 3" xfId="11270"/>
    <cellStyle name="Output 4 2 7 4 3 2" xfId="32624"/>
    <cellStyle name="Output 4 2 7 4 4" xfId="18930"/>
    <cellStyle name="Output 4 2 7 4 4 2" xfId="40284"/>
    <cellStyle name="Output 4 2 7 4 5" xfId="27180"/>
    <cellStyle name="Output 4 2 7 5" xfId="4530"/>
    <cellStyle name="Output 4 2 7 5 2" xfId="12230"/>
    <cellStyle name="Output 4 2 7 5 2 2" xfId="33584"/>
    <cellStyle name="Output 4 2 7 5 3" xfId="19890"/>
    <cellStyle name="Output 4 2 7 5 3 2" xfId="41244"/>
    <cellStyle name="Output 4 2 7 5 4" xfId="27996"/>
    <cellStyle name="Output 4 2 7 6" xfId="8390"/>
    <cellStyle name="Output 4 2 7 6 2" xfId="29744"/>
    <cellStyle name="Output 4 2 7 7" xfId="16050"/>
    <cellStyle name="Output 4 2 7 7 2" xfId="37404"/>
    <cellStyle name="Output 4 2 7 8" xfId="24300"/>
    <cellStyle name="Output 4 2 8" xfId="1378"/>
    <cellStyle name="Output 4 2 8 2" xfId="5220"/>
    <cellStyle name="Output 4 2 8 2 2" xfId="12920"/>
    <cellStyle name="Output 4 2 8 2 2 2" xfId="34274"/>
    <cellStyle name="Output 4 2 8 2 3" xfId="20580"/>
    <cellStyle name="Output 4 2 8 2 3 2" xfId="41934"/>
    <cellStyle name="Output 4 2 8 2 4" xfId="28266"/>
    <cellStyle name="Output 4 2 8 3" xfId="9080"/>
    <cellStyle name="Output 4 2 8 3 2" xfId="30434"/>
    <cellStyle name="Output 4 2 8 4" xfId="16740"/>
    <cellStyle name="Output 4 2 8 4 2" xfId="38094"/>
    <cellStyle name="Output 4 2 8 5" xfId="24990"/>
    <cellStyle name="Output 4 2 9" xfId="1328"/>
    <cellStyle name="Output 4 2 9 2" xfId="5170"/>
    <cellStyle name="Output 4 2 9 2 2" xfId="12870"/>
    <cellStyle name="Output 4 2 9 2 2 2" xfId="34224"/>
    <cellStyle name="Output 4 2 9 2 3" xfId="20530"/>
    <cellStyle name="Output 4 2 9 2 3 2" xfId="41884"/>
    <cellStyle name="Output 4 2 9 2 4" xfId="28252"/>
    <cellStyle name="Output 4 2 9 3" xfId="9030"/>
    <cellStyle name="Output 4 2 9 3 2" xfId="30384"/>
    <cellStyle name="Output 4 2 9 4" xfId="16690"/>
    <cellStyle name="Output 4 2 9 4 2" xfId="38044"/>
    <cellStyle name="Output 4 2 9 5" xfId="24940"/>
    <cellStyle name="Output 4 3" xfId="341"/>
    <cellStyle name="Output 4 3 10" xfId="1346"/>
    <cellStyle name="Output 4 3 10 2" xfId="5188"/>
    <cellStyle name="Output 4 3 10 2 2" xfId="12888"/>
    <cellStyle name="Output 4 3 10 2 2 2" xfId="34242"/>
    <cellStyle name="Output 4 3 10 2 3" xfId="20548"/>
    <cellStyle name="Output 4 3 10 2 3 2" xfId="41902"/>
    <cellStyle name="Output 4 3 10 2 4" xfId="28258"/>
    <cellStyle name="Output 4 3 10 3" xfId="9048"/>
    <cellStyle name="Output 4 3 10 3 2" xfId="30402"/>
    <cellStyle name="Output 4 3 10 4" xfId="16708"/>
    <cellStyle name="Output 4 3 10 4 2" xfId="38062"/>
    <cellStyle name="Output 4 3 10 5" xfId="24958"/>
    <cellStyle name="Output 4 3 11" xfId="4208"/>
    <cellStyle name="Output 4 3 11 2" xfId="11908"/>
    <cellStyle name="Output 4 3 11 2 2" xfId="33262"/>
    <cellStyle name="Output 4 3 11 3" xfId="19568"/>
    <cellStyle name="Output 4 3 11 3 2" xfId="40922"/>
    <cellStyle name="Output 4 3 11 4" xfId="27818"/>
    <cellStyle name="Output 4 3 12" xfId="8068"/>
    <cellStyle name="Output 4 3 12 2" xfId="29422"/>
    <cellStyle name="Output 4 3 13" xfId="8065"/>
    <cellStyle name="Output 4 3 13 2" xfId="29419"/>
    <cellStyle name="Output 4 3 14" xfId="23978"/>
    <cellStyle name="Output 4 3 2" xfId="369"/>
    <cellStyle name="Output 4 3 2 10" xfId="4228"/>
    <cellStyle name="Output 4 3 2 10 2" xfId="11928"/>
    <cellStyle name="Output 4 3 2 10 2 2" xfId="33282"/>
    <cellStyle name="Output 4 3 2 10 3" xfId="19588"/>
    <cellStyle name="Output 4 3 2 10 3 2" xfId="40942"/>
    <cellStyle name="Output 4 3 2 10 4" xfId="27838"/>
    <cellStyle name="Output 4 3 2 11" xfId="8088"/>
    <cellStyle name="Output 4 3 2 11 2" xfId="29442"/>
    <cellStyle name="Output 4 3 2 12" xfId="15748"/>
    <cellStyle name="Output 4 3 2 12 2" xfId="37102"/>
    <cellStyle name="Output 4 3 2 13" xfId="23998"/>
    <cellStyle name="Output 4 3 2 2" xfId="414"/>
    <cellStyle name="Output 4 3 2 2 10" xfId="8128"/>
    <cellStyle name="Output 4 3 2 2 10 2" xfId="29482"/>
    <cellStyle name="Output 4 3 2 2 11" xfId="15788"/>
    <cellStyle name="Output 4 3 2 2 11 2" xfId="37142"/>
    <cellStyle name="Output 4 3 2 2 12" xfId="24038"/>
    <cellStyle name="Output 4 3 2 2 2" xfId="498"/>
    <cellStyle name="Output 4 3 2 2 2 10" xfId="15868"/>
    <cellStyle name="Output 4 3 2 2 2 10 2" xfId="37222"/>
    <cellStyle name="Output 4 3 2 2 2 11" xfId="24118"/>
    <cellStyle name="Output 4 3 2 2 2 2" xfId="666"/>
    <cellStyle name="Output 4 3 2 2 2 2 10" xfId="24278"/>
    <cellStyle name="Output 4 3 2 2 2 2 2" xfId="1006"/>
    <cellStyle name="Output 4 3 2 2 2 2 2 2" xfId="2006"/>
    <cellStyle name="Output 4 3 2 2 2 2 2 2 2" xfId="5848"/>
    <cellStyle name="Output 4 3 2 2 2 2 2 2 2 2" xfId="13548"/>
    <cellStyle name="Output 4 3 2 2 2 2 2 2 2 2 2" xfId="34902"/>
    <cellStyle name="Output 4 3 2 2 2 2 2 2 2 3" xfId="21208"/>
    <cellStyle name="Output 4 3 2 2 2 2 2 2 2 3 2" xfId="42562"/>
    <cellStyle name="Output 4 3 2 2 2 2 2 2 2 4" xfId="28522"/>
    <cellStyle name="Output 4 3 2 2 2 2 2 2 3" xfId="9708"/>
    <cellStyle name="Output 4 3 2 2 2 2 2 2 3 2" xfId="31062"/>
    <cellStyle name="Output 4 3 2 2 2 2 2 2 4" xfId="17368"/>
    <cellStyle name="Output 4 3 2 2 2 2 2 2 4 2" xfId="38722"/>
    <cellStyle name="Output 4 3 2 2 2 2 2 2 5" xfId="25618"/>
    <cellStyle name="Output 4 3 2 2 2 2 2 3" xfId="2946"/>
    <cellStyle name="Output 4 3 2 2 2 2 2 3 2" xfId="6788"/>
    <cellStyle name="Output 4 3 2 2 2 2 2 3 2 2" xfId="14488"/>
    <cellStyle name="Output 4 3 2 2 2 2 2 3 2 2 2" xfId="35842"/>
    <cellStyle name="Output 4 3 2 2 2 2 2 3 2 3" xfId="22148"/>
    <cellStyle name="Output 4 3 2 2 2 2 2 3 2 3 2" xfId="43502"/>
    <cellStyle name="Output 4 3 2 2 2 2 2 3 2 4" xfId="28898"/>
    <cellStyle name="Output 4 3 2 2 2 2 2 3 3" xfId="10648"/>
    <cellStyle name="Output 4 3 2 2 2 2 2 3 3 2" xfId="32002"/>
    <cellStyle name="Output 4 3 2 2 2 2 2 3 4" xfId="18308"/>
    <cellStyle name="Output 4 3 2 2 2 2 2 3 4 2" xfId="39662"/>
    <cellStyle name="Output 4 3 2 2 2 2 2 3 5" xfId="26558"/>
    <cellStyle name="Output 4 3 2 2 2 2 2 4" xfId="3886"/>
    <cellStyle name="Output 4 3 2 2 2 2 2 4 2" xfId="7728"/>
    <cellStyle name="Output 4 3 2 2 2 2 2 4 2 2" xfId="15428"/>
    <cellStyle name="Output 4 3 2 2 2 2 2 4 2 2 2" xfId="36782"/>
    <cellStyle name="Output 4 3 2 2 2 2 2 4 2 3" xfId="23088"/>
    <cellStyle name="Output 4 3 2 2 2 2 2 4 2 3 2" xfId="44442"/>
    <cellStyle name="Output 4 3 2 2 2 2 2 4 2 4" xfId="29274"/>
    <cellStyle name="Output 4 3 2 2 2 2 2 4 3" xfId="11588"/>
    <cellStyle name="Output 4 3 2 2 2 2 2 4 3 2" xfId="32942"/>
    <cellStyle name="Output 4 3 2 2 2 2 2 4 4" xfId="19248"/>
    <cellStyle name="Output 4 3 2 2 2 2 2 4 4 2" xfId="40602"/>
    <cellStyle name="Output 4 3 2 2 2 2 2 4 5" xfId="27498"/>
    <cellStyle name="Output 4 3 2 2 2 2 2 5" xfId="4848"/>
    <cellStyle name="Output 4 3 2 2 2 2 2 5 2" xfId="12548"/>
    <cellStyle name="Output 4 3 2 2 2 2 2 5 2 2" xfId="33902"/>
    <cellStyle name="Output 4 3 2 2 2 2 2 5 3" xfId="20208"/>
    <cellStyle name="Output 4 3 2 2 2 2 2 5 3 2" xfId="41562"/>
    <cellStyle name="Output 4 3 2 2 2 2 2 5 4" xfId="28122"/>
    <cellStyle name="Output 4 3 2 2 2 2 2 6" xfId="8708"/>
    <cellStyle name="Output 4 3 2 2 2 2 2 6 2" xfId="30062"/>
    <cellStyle name="Output 4 3 2 2 2 2 2 7" xfId="16368"/>
    <cellStyle name="Output 4 3 2 2 2 2 2 7 2" xfId="37722"/>
    <cellStyle name="Output 4 3 2 2 2 2 2 8" xfId="24618"/>
    <cellStyle name="Output 4 3 2 2 2 2 3" xfId="1306"/>
    <cellStyle name="Output 4 3 2 2 2 2 3 2" xfId="2306"/>
    <cellStyle name="Output 4 3 2 2 2 2 3 2 2" xfId="6148"/>
    <cellStyle name="Output 4 3 2 2 2 2 3 2 2 2" xfId="13848"/>
    <cellStyle name="Output 4 3 2 2 2 2 3 2 2 2 2" xfId="35202"/>
    <cellStyle name="Output 4 3 2 2 2 2 3 2 2 3" xfId="21508"/>
    <cellStyle name="Output 4 3 2 2 2 2 3 2 2 3 2" xfId="42862"/>
    <cellStyle name="Output 4 3 2 2 2 2 3 2 2 4" xfId="28642"/>
    <cellStyle name="Output 4 3 2 2 2 2 3 2 3" xfId="10008"/>
    <cellStyle name="Output 4 3 2 2 2 2 3 2 3 2" xfId="31362"/>
    <cellStyle name="Output 4 3 2 2 2 2 3 2 4" xfId="17668"/>
    <cellStyle name="Output 4 3 2 2 2 2 3 2 4 2" xfId="39022"/>
    <cellStyle name="Output 4 3 2 2 2 2 3 2 5" xfId="25918"/>
    <cellStyle name="Output 4 3 2 2 2 2 3 3" xfId="3246"/>
    <cellStyle name="Output 4 3 2 2 2 2 3 3 2" xfId="7088"/>
    <cellStyle name="Output 4 3 2 2 2 2 3 3 2 2" xfId="14788"/>
    <cellStyle name="Output 4 3 2 2 2 2 3 3 2 2 2" xfId="36142"/>
    <cellStyle name="Output 4 3 2 2 2 2 3 3 2 3" xfId="22448"/>
    <cellStyle name="Output 4 3 2 2 2 2 3 3 2 3 2" xfId="43802"/>
    <cellStyle name="Output 4 3 2 2 2 2 3 3 2 4" xfId="29018"/>
    <cellStyle name="Output 4 3 2 2 2 2 3 3 3" xfId="10948"/>
    <cellStyle name="Output 4 3 2 2 2 2 3 3 3 2" xfId="32302"/>
    <cellStyle name="Output 4 3 2 2 2 2 3 3 4" xfId="18608"/>
    <cellStyle name="Output 4 3 2 2 2 2 3 3 4 2" xfId="39962"/>
    <cellStyle name="Output 4 3 2 2 2 2 3 3 5" xfId="26858"/>
    <cellStyle name="Output 4 3 2 2 2 2 3 4" xfId="4186"/>
    <cellStyle name="Output 4 3 2 2 2 2 3 4 2" xfId="8028"/>
    <cellStyle name="Output 4 3 2 2 2 2 3 4 2 2" xfId="15728"/>
    <cellStyle name="Output 4 3 2 2 2 2 3 4 2 2 2" xfId="37082"/>
    <cellStyle name="Output 4 3 2 2 2 2 3 4 2 3" xfId="23388"/>
    <cellStyle name="Output 4 3 2 2 2 2 3 4 2 3 2" xfId="44742"/>
    <cellStyle name="Output 4 3 2 2 2 2 3 4 2 4" xfId="29394"/>
    <cellStyle name="Output 4 3 2 2 2 2 3 4 3" xfId="11888"/>
    <cellStyle name="Output 4 3 2 2 2 2 3 4 3 2" xfId="33242"/>
    <cellStyle name="Output 4 3 2 2 2 2 3 4 4" xfId="19548"/>
    <cellStyle name="Output 4 3 2 2 2 2 3 4 4 2" xfId="40902"/>
    <cellStyle name="Output 4 3 2 2 2 2 3 4 5" xfId="27798"/>
    <cellStyle name="Output 4 3 2 2 2 2 3 5" xfId="5148"/>
    <cellStyle name="Output 4 3 2 2 2 2 3 5 2" xfId="12848"/>
    <cellStyle name="Output 4 3 2 2 2 2 3 5 2 2" xfId="34202"/>
    <cellStyle name="Output 4 3 2 2 2 2 3 5 3" xfId="20508"/>
    <cellStyle name="Output 4 3 2 2 2 2 3 5 3 2" xfId="41862"/>
    <cellStyle name="Output 4 3 2 2 2 2 3 5 4" xfId="28242"/>
    <cellStyle name="Output 4 3 2 2 2 2 3 6" xfId="9008"/>
    <cellStyle name="Output 4 3 2 2 2 2 3 6 2" xfId="30362"/>
    <cellStyle name="Output 4 3 2 2 2 2 3 7" xfId="16668"/>
    <cellStyle name="Output 4 3 2 2 2 2 3 7 2" xfId="38022"/>
    <cellStyle name="Output 4 3 2 2 2 2 3 8" xfId="24918"/>
    <cellStyle name="Output 4 3 2 2 2 2 4" xfId="1666"/>
    <cellStyle name="Output 4 3 2 2 2 2 4 2" xfId="5508"/>
    <cellStyle name="Output 4 3 2 2 2 2 4 2 2" xfId="13208"/>
    <cellStyle name="Output 4 3 2 2 2 2 4 2 2 2" xfId="34562"/>
    <cellStyle name="Output 4 3 2 2 2 2 4 2 3" xfId="20868"/>
    <cellStyle name="Output 4 3 2 2 2 2 4 2 3 2" xfId="42222"/>
    <cellStyle name="Output 4 3 2 2 2 2 4 2 4" xfId="28386"/>
    <cellStyle name="Output 4 3 2 2 2 2 4 3" xfId="9368"/>
    <cellStyle name="Output 4 3 2 2 2 2 4 3 2" xfId="30722"/>
    <cellStyle name="Output 4 3 2 2 2 2 4 4" xfId="17028"/>
    <cellStyle name="Output 4 3 2 2 2 2 4 4 2" xfId="38382"/>
    <cellStyle name="Output 4 3 2 2 2 2 4 5" xfId="25278"/>
    <cellStyle name="Output 4 3 2 2 2 2 5" xfId="2606"/>
    <cellStyle name="Output 4 3 2 2 2 2 5 2" xfId="6448"/>
    <cellStyle name="Output 4 3 2 2 2 2 5 2 2" xfId="14148"/>
    <cellStyle name="Output 4 3 2 2 2 2 5 2 2 2" xfId="35502"/>
    <cellStyle name="Output 4 3 2 2 2 2 5 2 3" xfId="21808"/>
    <cellStyle name="Output 4 3 2 2 2 2 5 2 3 2" xfId="43162"/>
    <cellStyle name="Output 4 3 2 2 2 2 5 2 4" xfId="28762"/>
    <cellStyle name="Output 4 3 2 2 2 2 5 3" xfId="10308"/>
    <cellStyle name="Output 4 3 2 2 2 2 5 3 2" xfId="31662"/>
    <cellStyle name="Output 4 3 2 2 2 2 5 4" xfId="17968"/>
    <cellStyle name="Output 4 3 2 2 2 2 5 4 2" xfId="39322"/>
    <cellStyle name="Output 4 3 2 2 2 2 5 5" xfId="26218"/>
    <cellStyle name="Output 4 3 2 2 2 2 6" xfId="3546"/>
    <cellStyle name="Output 4 3 2 2 2 2 6 2" xfId="7388"/>
    <cellStyle name="Output 4 3 2 2 2 2 6 2 2" xfId="15088"/>
    <cellStyle name="Output 4 3 2 2 2 2 6 2 2 2" xfId="36442"/>
    <cellStyle name="Output 4 3 2 2 2 2 6 2 3" xfId="22748"/>
    <cellStyle name="Output 4 3 2 2 2 2 6 2 3 2" xfId="44102"/>
    <cellStyle name="Output 4 3 2 2 2 2 6 2 4" xfId="29138"/>
    <cellStyle name="Output 4 3 2 2 2 2 6 3" xfId="11248"/>
    <cellStyle name="Output 4 3 2 2 2 2 6 3 2" xfId="32602"/>
    <cellStyle name="Output 4 3 2 2 2 2 6 4" xfId="18908"/>
    <cellStyle name="Output 4 3 2 2 2 2 6 4 2" xfId="40262"/>
    <cellStyle name="Output 4 3 2 2 2 2 6 5" xfId="27158"/>
    <cellStyle name="Output 4 3 2 2 2 2 7" xfId="4508"/>
    <cellStyle name="Output 4 3 2 2 2 2 7 2" xfId="12208"/>
    <cellStyle name="Output 4 3 2 2 2 2 7 2 2" xfId="33562"/>
    <cellStyle name="Output 4 3 2 2 2 2 7 3" xfId="19868"/>
    <cellStyle name="Output 4 3 2 2 2 2 7 3 2" xfId="41222"/>
    <cellStyle name="Output 4 3 2 2 2 2 7 4" xfId="27986"/>
    <cellStyle name="Output 4 3 2 2 2 2 8" xfId="8368"/>
    <cellStyle name="Output 4 3 2 2 2 2 8 2" xfId="29722"/>
    <cellStyle name="Output 4 3 2 2 2 2 9" xfId="16028"/>
    <cellStyle name="Output 4 3 2 2 2 2 9 2" xfId="37382"/>
    <cellStyle name="Output 4 3 2 2 2 3" xfId="846"/>
    <cellStyle name="Output 4 3 2 2 2 3 2" xfId="1846"/>
    <cellStyle name="Output 4 3 2 2 2 3 2 2" xfId="5688"/>
    <cellStyle name="Output 4 3 2 2 2 3 2 2 2" xfId="13388"/>
    <cellStyle name="Output 4 3 2 2 2 3 2 2 2 2" xfId="34742"/>
    <cellStyle name="Output 4 3 2 2 2 3 2 2 3" xfId="21048"/>
    <cellStyle name="Output 4 3 2 2 2 3 2 2 3 2" xfId="42402"/>
    <cellStyle name="Output 4 3 2 2 2 3 2 2 4" xfId="28458"/>
    <cellStyle name="Output 4 3 2 2 2 3 2 3" xfId="9548"/>
    <cellStyle name="Output 4 3 2 2 2 3 2 3 2" xfId="30902"/>
    <cellStyle name="Output 4 3 2 2 2 3 2 4" xfId="17208"/>
    <cellStyle name="Output 4 3 2 2 2 3 2 4 2" xfId="38562"/>
    <cellStyle name="Output 4 3 2 2 2 3 2 5" xfId="25458"/>
    <cellStyle name="Output 4 3 2 2 2 3 3" xfId="2786"/>
    <cellStyle name="Output 4 3 2 2 2 3 3 2" xfId="6628"/>
    <cellStyle name="Output 4 3 2 2 2 3 3 2 2" xfId="14328"/>
    <cellStyle name="Output 4 3 2 2 2 3 3 2 2 2" xfId="35682"/>
    <cellStyle name="Output 4 3 2 2 2 3 3 2 3" xfId="21988"/>
    <cellStyle name="Output 4 3 2 2 2 3 3 2 3 2" xfId="43342"/>
    <cellStyle name="Output 4 3 2 2 2 3 3 2 4" xfId="28834"/>
    <cellStyle name="Output 4 3 2 2 2 3 3 3" xfId="10488"/>
    <cellStyle name="Output 4 3 2 2 2 3 3 3 2" xfId="31842"/>
    <cellStyle name="Output 4 3 2 2 2 3 3 4" xfId="18148"/>
    <cellStyle name="Output 4 3 2 2 2 3 3 4 2" xfId="39502"/>
    <cellStyle name="Output 4 3 2 2 2 3 3 5" xfId="26398"/>
    <cellStyle name="Output 4 3 2 2 2 3 4" xfId="3726"/>
    <cellStyle name="Output 4 3 2 2 2 3 4 2" xfId="7568"/>
    <cellStyle name="Output 4 3 2 2 2 3 4 2 2" xfId="15268"/>
    <cellStyle name="Output 4 3 2 2 2 3 4 2 2 2" xfId="36622"/>
    <cellStyle name="Output 4 3 2 2 2 3 4 2 3" xfId="22928"/>
    <cellStyle name="Output 4 3 2 2 2 3 4 2 3 2" xfId="44282"/>
    <cellStyle name="Output 4 3 2 2 2 3 4 2 4" xfId="29210"/>
    <cellStyle name="Output 4 3 2 2 2 3 4 3" xfId="11428"/>
    <cellStyle name="Output 4 3 2 2 2 3 4 3 2" xfId="32782"/>
    <cellStyle name="Output 4 3 2 2 2 3 4 4" xfId="19088"/>
    <cellStyle name="Output 4 3 2 2 2 3 4 4 2" xfId="40442"/>
    <cellStyle name="Output 4 3 2 2 2 3 4 5" xfId="27338"/>
    <cellStyle name="Output 4 3 2 2 2 3 5" xfId="4688"/>
    <cellStyle name="Output 4 3 2 2 2 3 5 2" xfId="12388"/>
    <cellStyle name="Output 4 3 2 2 2 3 5 2 2" xfId="33742"/>
    <cellStyle name="Output 4 3 2 2 2 3 5 3" xfId="20048"/>
    <cellStyle name="Output 4 3 2 2 2 3 5 3 2" xfId="41402"/>
    <cellStyle name="Output 4 3 2 2 2 3 5 4" xfId="28058"/>
    <cellStyle name="Output 4 3 2 2 2 3 6" xfId="8548"/>
    <cellStyle name="Output 4 3 2 2 2 3 6 2" xfId="29902"/>
    <cellStyle name="Output 4 3 2 2 2 3 7" xfId="16208"/>
    <cellStyle name="Output 4 3 2 2 2 3 7 2" xfId="37562"/>
    <cellStyle name="Output 4 3 2 2 2 3 8" xfId="24458"/>
    <cellStyle name="Output 4 3 2 2 2 4" xfId="1146"/>
    <cellStyle name="Output 4 3 2 2 2 4 2" xfId="2146"/>
    <cellStyle name="Output 4 3 2 2 2 4 2 2" xfId="5988"/>
    <cellStyle name="Output 4 3 2 2 2 4 2 2 2" xfId="13688"/>
    <cellStyle name="Output 4 3 2 2 2 4 2 2 2 2" xfId="35042"/>
    <cellStyle name="Output 4 3 2 2 2 4 2 2 3" xfId="21348"/>
    <cellStyle name="Output 4 3 2 2 2 4 2 2 3 2" xfId="42702"/>
    <cellStyle name="Output 4 3 2 2 2 4 2 2 4" xfId="28578"/>
    <cellStyle name="Output 4 3 2 2 2 4 2 3" xfId="9848"/>
    <cellStyle name="Output 4 3 2 2 2 4 2 3 2" xfId="31202"/>
    <cellStyle name="Output 4 3 2 2 2 4 2 4" xfId="17508"/>
    <cellStyle name="Output 4 3 2 2 2 4 2 4 2" xfId="38862"/>
    <cellStyle name="Output 4 3 2 2 2 4 2 5" xfId="25758"/>
    <cellStyle name="Output 4 3 2 2 2 4 3" xfId="3086"/>
    <cellStyle name="Output 4 3 2 2 2 4 3 2" xfId="6928"/>
    <cellStyle name="Output 4 3 2 2 2 4 3 2 2" xfId="14628"/>
    <cellStyle name="Output 4 3 2 2 2 4 3 2 2 2" xfId="35982"/>
    <cellStyle name="Output 4 3 2 2 2 4 3 2 3" xfId="22288"/>
    <cellStyle name="Output 4 3 2 2 2 4 3 2 3 2" xfId="43642"/>
    <cellStyle name="Output 4 3 2 2 2 4 3 2 4" xfId="28954"/>
    <cellStyle name="Output 4 3 2 2 2 4 3 3" xfId="10788"/>
    <cellStyle name="Output 4 3 2 2 2 4 3 3 2" xfId="32142"/>
    <cellStyle name="Output 4 3 2 2 2 4 3 4" xfId="18448"/>
    <cellStyle name="Output 4 3 2 2 2 4 3 4 2" xfId="39802"/>
    <cellStyle name="Output 4 3 2 2 2 4 3 5" xfId="26698"/>
    <cellStyle name="Output 4 3 2 2 2 4 4" xfId="4026"/>
    <cellStyle name="Output 4 3 2 2 2 4 4 2" xfId="7868"/>
    <cellStyle name="Output 4 3 2 2 2 4 4 2 2" xfId="15568"/>
    <cellStyle name="Output 4 3 2 2 2 4 4 2 2 2" xfId="36922"/>
    <cellStyle name="Output 4 3 2 2 2 4 4 2 3" xfId="23228"/>
    <cellStyle name="Output 4 3 2 2 2 4 4 2 3 2" xfId="44582"/>
    <cellStyle name="Output 4 3 2 2 2 4 4 2 4" xfId="29330"/>
    <cellStyle name="Output 4 3 2 2 2 4 4 3" xfId="11728"/>
    <cellStyle name="Output 4 3 2 2 2 4 4 3 2" xfId="33082"/>
    <cellStyle name="Output 4 3 2 2 2 4 4 4" xfId="19388"/>
    <cellStyle name="Output 4 3 2 2 2 4 4 4 2" xfId="40742"/>
    <cellStyle name="Output 4 3 2 2 2 4 4 5" xfId="27638"/>
    <cellStyle name="Output 4 3 2 2 2 4 5" xfId="4988"/>
    <cellStyle name="Output 4 3 2 2 2 4 5 2" xfId="12688"/>
    <cellStyle name="Output 4 3 2 2 2 4 5 2 2" xfId="34042"/>
    <cellStyle name="Output 4 3 2 2 2 4 5 3" xfId="20348"/>
    <cellStyle name="Output 4 3 2 2 2 4 5 3 2" xfId="41702"/>
    <cellStyle name="Output 4 3 2 2 2 4 5 4" xfId="28178"/>
    <cellStyle name="Output 4 3 2 2 2 4 6" xfId="8848"/>
    <cellStyle name="Output 4 3 2 2 2 4 6 2" xfId="30202"/>
    <cellStyle name="Output 4 3 2 2 2 4 7" xfId="16508"/>
    <cellStyle name="Output 4 3 2 2 2 4 7 2" xfId="37862"/>
    <cellStyle name="Output 4 3 2 2 2 4 8" xfId="24758"/>
    <cellStyle name="Output 4 3 2 2 2 5" xfId="1506"/>
    <cellStyle name="Output 4 3 2 2 2 5 2" xfId="5348"/>
    <cellStyle name="Output 4 3 2 2 2 5 2 2" xfId="13048"/>
    <cellStyle name="Output 4 3 2 2 2 5 2 2 2" xfId="34402"/>
    <cellStyle name="Output 4 3 2 2 2 5 2 3" xfId="20708"/>
    <cellStyle name="Output 4 3 2 2 2 5 2 3 2" xfId="42062"/>
    <cellStyle name="Output 4 3 2 2 2 5 2 4" xfId="28322"/>
    <cellStyle name="Output 4 3 2 2 2 5 3" xfId="9208"/>
    <cellStyle name="Output 4 3 2 2 2 5 3 2" xfId="30562"/>
    <cellStyle name="Output 4 3 2 2 2 5 4" xfId="16868"/>
    <cellStyle name="Output 4 3 2 2 2 5 4 2" xfId="38222"/>
    <cellStyle name="Output 4 3 2 2 2 5 5" xfId="25118"/>
    <cellStyle name="Output 4 3 2 2 2 6" xfId="2446"/>
    <cellStyle name="Output 4 3 2 2 2 6 2" xfId="6288"/>
    <cellStyle name="Output 4 3 2 2 2 6 2 2" xfId="13988"/>
    <cellStyle name="Output 4 3 2 2 2 6 2 2 2" xfId="35342"/>
    <cellStyle name="Output 4 3 2 2 2 6 2 3" xfId="21648"/>
    <cellStyle name="Output 4 3 2 2 2 6 2 3 2" xfId="43002"/>
    <cellStyle name="Output 4 3 2 2 2 6 2 4" xfId="28698"/>
    <cellStyle name="Output 4 3 2 2 2 6 3" xfId="10148"/>
    <cellStyle name="Output 4 3 2 2 2 6 3 2" xfId="31502"/>
    <cellStyle name="Output 4 3 2 2 2 6 4" xfId="17808"/>
    <cellStyle name="Output 4 3 2 2 2 6 4 2" xfId="39162"/>
    <cellStyle name="Output 4 3 2 2 2 6 5" xfId="26058"/>
    <cellStyle name="Output 4 3 2 2 2 7" xfId="3386"/>
    <cellStyle name="Output 4 3 2 2 2 7 2" xfId="7228"/>
    <cellStyle name="Output 4 3 2 2 2 7 2 2" xfId="14928"/>
    <cellStyle name="Output 4 3 2 2 2 7 2 2 2" xfId="36282"/>
    <cellStyle name="Output 4 3 2 2 2 7 2 3" xfId="22588"/>
    <cellStyle name="Output 4 3 2 2 2 7 2 3 2" xfId="43942"/>
    <cellStyle name="Output 4 3 2 2 2 7 2 4" xfId="29074"/>
    <cellStyle name="Output 4 3 2 2 2 7 3" xfId="11088"/>
    <cellStyle name="Output 4 3 2 2 2 7 3 2" xfId="32442"/>
    <cellStyle name="Output 4 3 2 2 2 7 4" xfId="18748"/>
    <cellStyle name="Output 4 3 2 2 2 7 4 2" xfId="40102"/>
    <cellStyle name="Output 4 3 2 2 2 7 5" xfId="26998"/>
    <cellStyle name="Output 4 3 2 2 2 8" xfId="4348"/>
    <cellStyle name="Output 4 3 2 2 2 8 2" xfId="12048"/>
    <cellStyle name="Output 4 3 2 2 2 8 2 2" xfId="33402"/>
    <cellStyle name="Output 4 3 2 2 2 8 3" xfId="19708"/>
    <cellStyle name="Output 4 3 2 2 2 8 3 2" xfId="41062"/>
    <cellStyle name="Output 4 3 2 2 2 8 4" xfId="27922"/>
    <cellStyle name="Output 4 3 2 2 2 9" xfId="8208"/>
    <cellStyle name="Output 4 3 2 2 2 9 2" xfId="29562"/>
    <cellStyle name="Output 4 3 2 2 3" xfId="582"/>
    <cellStyle name="Output 4 3 2 2 3 10" xfId="24198"/>
    <cellStyle name="Output 4 3 2 2 3 2" xfId="926"/>
    <cellStyle name="Output 4 3 2 2 3 2 2" xfId="1926"/>
    <cellStyle name="Output 4 3 2 2 3 2 2 2" xfId="5768"/>
    <cellStyle name="Output 4 3 2 2 3 2 2 2 2" xfId="13468"/>
    <cellStyle name="Output 4 3 2 2 3 2 2 2 2 2" xfId="34822"/>
    <cellStyle name="Output 4 3 2 2 3 2 2 2 3" xfId="21128"/>
    <cellStyle name="Output 4 3 2 2 3 2 2 2 3 2" xfId="42482"/>
    <cellStyle name="Output 4 3 2 2 3 2 2 2 4" xfId="28490"/>
    <cellStyle name="Output 4 3 2 2 3 2 2 3" xfId="9628"/>
    <cellStyle name="Output 4 3 2 2 3 2 2 3 2" xfId="30982"/>
    <cellStyle name="Output 4 3 2 2 3 2 2 4" xfId="17288"/>
    <cellStyle name="Output 4 3 2 2 3 2 2 4 2" xfId="38642"/>
    <cellStyle name="Output 4 3 2 2 3 2 2 5" xfId="25538"/>
    <cellStyle name="Output 4 3 2 2 3 2 3" xfId="2866"/>
    <cellStyle name="Output 4 3 2 2 3 2 3 2" xfId="6708"/>
    <cellStyle name="Output 4 3 2 2 3 2 3 2 2" xfId="14408"/>
    <cellStyle name="Output 4 3 2 2 3 2 3 2 2 2" xfId="35762"/>
    <cellStyle name="Output 4 3 2 2 3 2 3 2 3" xfId="22068"/>
    <cellStyle name="Output 4 3 2 2 3 2 3 2 3 2" xfId="43422"/>
    <cellStyle name="Output 4 3 2 2 3 2 3 2 4" xfId="28866"/>
    <cellStyle name="Output 4 3 2 2 3 2 3 3" xfId="10568"/>
    <cellStyle name="Output 4 3 2 2 3 2 3 3 2" xfId="31922"/>
    <cellStyle name="Output 4 3 2 2 3 2 3 4" xfId="18228"/>
    <cellStyle name="Output 4 3 2 2 3 2 3 4 2" xfId="39582"/>
    <cellStyle name="Output 4 3 2 2 3 2 3 5" xfId="26478"/>
    <cellStyle name="Output 4 3 2 2 3 2 4" xfId="3806"/>
    <cellStyle name="Output 4 3 2 2 3 2 4 2" xfId="7648"/>
    <cellStyle name="Output 4 3 2 2 3 2 4 2 2" xfId="15348"/>
    <cellStyle name="Output 4 3 2 2 3 2 4 2 2 2" xfId="36702"/>
    <cellStyle name="Output 4 3 2 2 3 2 4 2 3" xfId="23008"/>
    <cellStyle name="Output 4 3 2 2 3 2 4 2 3 2" xfId="44362"/>
    <cellStyle name="Output 4 3 2 2 3 2 4 2 4" xfId="29242"/>
    <cellStyle name="Output 4 3 2 2 3 2 4 3" xfId="11508"/>
    <cellStyle name="Output 4 3 2 2 3 2 4 3 2" xfId="32862"/>
    <cellStyle name="Output 4 3 2 2 3 2 4 4" xfId="19168"/>
    <cellStyle name="Output 4 3 2 2 3 2 4 4 2" xfId="40522"/>
    <cellStyle name="Output 4 3 2 2 3 2 4 5" xfId="27418"/>
    <cellStyle name="Output 4 3 2 2 3 2 5" xfId="4768"/>
    <cellStyle name="Output 4 3 2 2 3 2 5 2" xfId="12468"/>
    <cellStyle name="Output 4 3 2 2 3 2 5 2 2" xfId="33822"/>
    <cellStyle name="Output 4 3 2 2 3 2 5 3" xfId="20128"/>
    <cellStyle name="Output 4 3 2 2 3 2 5 3 2" xfId="41482"/>
    <cellStyle name="Output 4 3 2 2 3 2 5 4" xfId="28090"/>
    <cellStyle name="Output 4 3 2 2 3 2 6" xfId="8628"/>
    <cellStyle name="Output 4 3 2 2 3 2 6 2" xfId="29982"/>
    <cellStyle name="Output 4 3 2 2 3 2 7" xfId="16288"/>
    <cellStyle name="Output 4 3 2 2 3 2 7 2" xfId="37642"/>
    <cellStyle name="Output 4 3 2 2 3 2 8" xfId="24538"/>
    <cellStyle name="Output 4 3 2 2 3 3" xfId="1226"/>
    <cellStyle name="Output 4 3 2 2 3 3 2" xfId="2226"/>
    <cellStyle name="Output 4 3 2 2 3 3 2 2" xfId="6068"/>
    <cellStyle name="Output 4 3 2 2 3 3 2 2 2" xfId="13768"/>
    <cellStyle name="Output 4 3 2 2 3 3 2 2 2 2" xfId="35122"/>
    <cellStyle name="Output 4 3 2 2 3 3 2 2 3" xfId="21428"/>
    <cellStyle name="Output 4 3 2 2 3 3 2 2 3 2" xfId="42782"/>
    <cellStyle name="Output 4 3 2 2 3 3 2 2 4" xfId="28610"/>
    <cellStyle name="Output 4 3 2 2 3 3 2 3" xfId="9928"/>
    <cellStyle name="Output 4 3 2 2 3 3 2 3 2" xfId="31282"/>
    <cellStyle name="Output 4 3 2 2 3 3 2 4" xfId="17588"/>
    <cellStyle name="Output 4 3 2 2 3 3 2 4 2" xfId="38942"/>
    <cellStyle name="Output 4 3 2 2 3 3 2 5" xfId="25838"/>
    <cellStyle name="Output 4 3 2 2 3 3 3" xfId="3166"/>
    <cellStyle name="Output 4 3 2 2 3 3 3 2" xfId="7008"/>
    <cellStyle name="Output 4 3 2 2 3 3 3 2 2" xfId="14708"/>
    <cellStyle name="Output 4 3 2 2 3 3 3 2 2 2" xfId="36062"/>
    <cellStyle name="Output 4 3 2 2 3 3 3 2 3" xfId="22368"/>
    <cellStyle name="Output 4 3 2 2 3 3 3 2 3 2" xfId="43722"/>
    <cellStyle name="Output 4 3 2 2 3 3 3 2 4" xfId="28986"/>
    <cellStyle name="Output 4 3 2 2 3 3 3 3" xfId="10868"/>
    <cellStyle name="Output 4 3 2 2 3 3 3 3 2" xfId="32222"/>
    <cellStyle name="Output 4 3 2 2 3 3 3 4" xfId="18528"/>
    <cellStyle name="Output 4 3 2 2 3 3 3 4 2" xfId="39882"/>
    <cellStyle name="Output 4 3 2 2 3 3 3 5" xfId="26778"/>
    <cellStyle name="Output 4 3 2 2 3 3 4" xfId="4106"/>
    <cellStyle name="Output 4 3 2 2 3 3 4 2" xfId="7948"/>
    <cellStyle name="Output 4 3 2 2 3 3 4 2 2" xfId="15648"/>
    <cellStyle name="Output 4 3 2 2 3 3 4 2 2 2" xfId="37002"/>
    <cellStyle name="Output 4 3 2 2 3 3 4 2 3" xfId="23308"/>
    <cellStyle name="Output 4 3 2 2 3 3 4 2 3 2" xfId="44662"/>
    <cellStyle name="Output 4 3 2 2 3 3 4 2 4" xfId="29362"/>
    <cellStyle name="Output 4 3 2 2 3 3 4 3" xfId="11808"/>
    <cellStyle name="Output 4 3 2 2 3 3 4 3 2" xfId="33162"/>
    <cellStyle name="Output 4 3 2 2 3 3 4 4" xfId="19468"/>
    <cellStyle name="Output 4 3 2 2 3 3 4 4 2" xfId="40822"/>
    <cellStyle name="Output 4 3 2 2 3 3 4 5" xfId="27718"/>
    <cellStyle name="Output 4 3 2 2 3 3 5" xfId="5068"/>
    <cellStyle name="Output 4 3 2 2 3 3 5 2" xfId="12768"/>
    <cellStyle name="Output 4 3 2 2 3 3 5 2 2" xfId="34122"/>
    <cellStyle name="Output 4 3 2 2 3 3 5 3" xfId="20428"/>
    <cellStyle name="Output 4 3 2 2 3 3 5 3 2" xfId="41782"/>
    <cellStyle name="Output 4 3 2 2 3 3 5 4" xfId="28210"/>
    <cellStyle name="Output 4 3 2 2 3 3 6" xfId="8928"/>
    <cellStyle name="Output 4 3 2 2 3 3 6 2" xfId="30282"/>
    <cellStyle name="Output 4 3 2 2 3 3 7" xfId="16588"/>
    <cellStyle name="Output 4 3 2 2 3 3 7 2" xfId="37942"/>
    <cellStyle name="Output 4 3 2 2 3 3 8" xfId="24838"/>
    <cellStyle name="Output 4 3 2 2 3 4" xfId="1586"/>
    <cellStyle name="Output 4 3 2 2 3 4 2" xfId="5428"/>
    <cellStyle name="Output 4 3 2 2 3 4 2 2" xfId="13128"/>
    <cellStyle name="Output 4 3 2 2 3 4 2 2 2" xfId="34482"/>
    <cellStyle name="Output 4 3 2 2 3 4 2 3" xfId="20788"/>
    <cellStyle name="Output 4 3 2 2 3 4 2 3 2" xfId="42142"/>
    <cellStyle name="Output 4 3 2 2 3 4 2 4" xfId="28354"/>
    <cellStyle name="Output 4 3 2 2 3 4 3" xfId="9288"/>
    <cellStyle name="Output 4 3 2 2 3 4 3 2" xfId="30642"/>
    <cellStyle name="Output 4 3 2 2 3 4 4" xfId="16948"/>
    <cellStyle name="Output 4 3 2 2 3 4 4 2" xfId="38302"/>
    <cellStyle name="Output 4 3 2 2 3 4 5" xfId="25198"/>
    <cellStyle name="Output 4 3 2 2 3 5" xfId="2526"/>
    <cellStyle name="Output 4 3 2 2 3 5 2" xfId="6368"/>
    <cellStyle name="Output 4 3 2 2 3 5 2 2" xfId="14068"/>
    <cellStyle name="Output 4 3 2 2 3 5 2 2 2" xfId="35422"/>
    <cellStyle name="Output 4 3 2 2 3 5 2 3" xfId="21728"/>
    <cellStyle name="Output 4 3 2 2 3 5 2 3 2" xfId="43082"/>
    <cellStyle name="Output 4 3 2 2 3 5 2 4" xfId="28730"/>
    <cellStyle name="Output 4 3 2 2 3 5 3" xfId="10228"/>
    <cellStyle name="Output 4 3 2 2 3 5 3 2" xfId="31582"/>
    <cellStyle name="Output 4 3 2 2 3 5 4" xfId="17888"/>
    <cellStyle name="Output 4 3 2 2 3 5 4 2" xfId="39242"/>
    <cellStyle name="Output 4 3 2 2 3 5 5" xfId="26138"/>
    <cellStyle name="Output 4 3 2 2 3 6" xfId="3466"/>
    <cellStyle name="Output 4 3 2 2 3 6 2" xfId="7308"/>
    <cellStyle name="Output 4 3 2 2 3 6 2 2" xfId="15008"/>
    <cellStyle name="Output 4 3 2 2 3 6 2 2 2" xfId="36362"/>
    <cellStyle name="Output 4 3 2 2 3 6 2 3" xfId="22668"/>
    <cellStyle name="Output 4 3 2 2 3 6 2 3 2" xfId="44022"/>
    <cellStyle name="Output 4 3 2 2 3 6 2 4" xfId="29106"/>
    <cellStyle name="Output 4 3 2 2 3 6 3" xfId="11168"/>
    <cellStyle name="Output 4 3 2 2 3 6 3 2" xfId="32522"/>
    <cellStyle name="Output 4 3 2 2 3 6 4" xfId="18828"/>
    <cellStyle name="Output 4 3 2 2 3 6 4 2" xfId="40182"/>
    <cellStyle name="Output 4 3 2 2 3 6 5" xfId="27078"/>
    <cellStyle name="Output 4 3 2 2 3 7" xfId="4428"/>
    <cellStyle name="Output 4 3 2 2 3 7 2" xfId="12128"/>
    <cellStyle name="Output 4 3 2 2 3 7 2 2" xfId="33482"/>
    <cellStyle name="Output 4 3 2 2 3 7 3" xfId="19788"/>
    <cellStyle name="Output 4 3 2 2 3 7 3 2" xfId="41142"/>
    <cellStyle name="Output 4 3 2 2 3 7 4" xfId="27954"/>
    <cellStyle name="Output 4 3 2 2 3 8" xfId="8288"/>
    <cellStyle name="Output 4 3 2 2 3 8 2" xfId="29642"/>
    <cellStyle name="Output 4 3 2 2 3 9" xfId="15948"/>
    <cellStyle name="Output 4 3 2 2 3 9 2" xfId="37302"/>
    <cellStyle name="Output 4 3 2 2 4" xfId="766"/>
    <cellStyle name="Output 4 3 2 2 4 2" xfId="1766"/>
    <cellStyle name="Output 4 3 2 2 4 2 2" xfId="5608"/>
    <cellStyle name="Output 4 3 2 2 4 2 2 2" xfId="13308"/>
    <cellStyle name="Output 4 3 2 2 4 2 2 2 2" xfId="34662"/>
    <cellStyle name="Output 4 3 2 2 4 2 2 3" xfId="20968"/>
    <cellStyle name="Output 4 3 2 2 4 2 2 3 2" xfId="42322"/>
    <cellStyle name="Output 4 3 2 2 4 2 2 4" xfId="28426"/>
    <cellStyle name="Output 4 3 2 2 4 2 3" xfId="9468"/>
    <cellStyle name="Output 4 3 2 2 4 2 3 2" xfId="30822"/>
    <cellStyle name="Output 4 3 2 2 4 2 4" xfId="17128"/>
    <cellStyle name="Output 4 3 2 2 4 2 4 2" xfId="38482"/>
    <cellStyle name="Output 4 3 2 2 4 2 5" xfId="25378"/>
    <cellStyle name="Output 4 3 2 2 4 3" xfId="2706"/>
    <cellStyle name="Output 4 3 2 2 4 3 2" xfId="6548"/>
    <cellStyle name="Output 4 3 2 2 4 3 2 2" xfId="14248"/>
    <cellStyle name="Output 4 3 2 2 4 3 2 2 2" xfId="35602"/>
    <cellStyle name="Output 4 3 2 2 4 3 2 3" xfId="21908"/>
    <cellStyle name="Output 4 3 2 2 4 3 2 3 2" xfId="43262"/>
    <cellStyle name="Output 4 3 2 2 4 3 2 4" xfId="28802"/>
    <cellStyle name="Output 4 3 2 2 4 3 3" xfId="10408"/>
    <cellStyle name="Output 4 3 2 2 4 3 3 2" xfId="31762"/>
    <cellStyle name="Output 4 3 2 2 4 3 4" xfId="18068"/>
    <cellStyle name="Output 4 3 2 2 4 3 4 2" xfId="39422"/>
    <cellStyle name="Output 4 3 2 2 4 3 5" xfId="26318"/>
    <cellStyle name="Output 4 3 2 2 4 4" xfId="3646"/>
    <cellStyle name="Output 4 3 2 2 4 4 2" xfId="7488"/>
    <cellStyle name="Output 4 3 2 2 4 4 2 2" xfId="15188"/>
    <cellStyle name="Output 4 3 2 2 4 4 2 2 2" xfId="36542"/>
    <cellStyle name="Output 4 3 2 2 4 4 2 3" xfId="22848"/>
    <cellStyle name="Output 4 3 2 2 4 4 2 3 2" xfId="44202"/>
    <cellStyle name="Output 4 3 2 2 4 4 2 4" xfId="29178"/>
    <cellStyle name="Output 4 3 2 2 4 4 3" xfId="11348"/>
    <cellStyle name="Output 4 3 2 2 4 4 3 2" xfId="32702"/>
    <cellStyle name="Output 4 3 2 2 4 4 4" xfId="19008"/>
    <cellStyle name="Output 4 3 2 2 4 4 4 2" xfId="40362"/>
    <cellStyle name="Output 4 3 2 2 4 4 5" xfId="27258"/>
    <cellStyle name="Output 4 3 2 2 4 5" xfId="4608"/>
    <cellStyle name="Output 4 3 2 2 4 5 2" xfId="12308"/>
    <cellStyle name="Output 4 3 2 2 4 5 2 2" xfId="33662"/>
    <cellStyle name="Output 4 3 2 2 4 5 3" xfId="19968"/>
    <cellStyle name="Output 4 3 2 2 4 5 3 2" xfId="41322"/>
    <cellStyle name="Output 4 3 2 2 4 5 4" xfId="28026"/>
    <cellStyle name="Output 4 3 2 2 4 6" xfId="8468"/>
    <cellStyle name="Output 4 3 2 2 4 6 2" xfId="29822"/>
    <cellStyle name="Output 4 3 2 2 4 7" xfId="16128"/>
    <cellStyle name="Output 4 3 2 2 4 7 2" xfId="37482"/>
    <cellStyle name="Output 4 3 2 2 4 8" xfId="24378"/>
    <cellStyle name="Output 4 3 2 2 5" xfId="1066"/>
    <cellStyle name="Output 4 3 2 2 5 2" xfId="2066"/>
    <cellStyle name="Output 4 3 2 2 5 2 2" xfId="5908"/>
    <cellStyle name="Output 4 3 2 2 5 2 2 2" xfId="13608"/>
    <cellStyle name="Output 4 3 2 2 5 2 2 2 2" xfId="34962"/>
    <cellStyle name="Output 4 3 2 2 5 2 2 3" xfId="21268"/>
    <cellStyle name="Output 4 3 2 2 5 2 2 3 2" xfId="42622"/>
    <cellStyle name="Output 4 3 2 2 5 2 2 4" xfId="28546"/>
    <cellStyle name="Output 4 3 2 2 5 2 3" xfId="9768"/>
    <cellStyle name="Output 4 3 2 2 5 2 3 2" xfId="31122"/>
    <cellStyle name="Output 4 3 2 2 5 2 4" xfId="17428"/>
    <cellStyle name="Output 4 3 2 2 5 2 4 2" xfId="38782"/>
    <cellStyle name="Output 4 3 2 2 5 2 5" xfId="25678"/>
    <cellStyle name="Output 4 3 2 2 5 3" xfId="3006"/>
    <cellStyle name="Output 4 3 2 2 5 3 2" xfId="6848"/>
    <cellStyle name="Output 4 3 2 2 5 3 2 2" xfId="14548"/>
    <cellStyle name="Output 4 3 2 2 5 3 2 2 2" xfId="35902"/>
    <cellStyle name="Output 4 3 2 2 5 3 2 3" xfId="22208"/>
    <cellStyle name="Output 4 3 2 2 5 3 2 3 2" xfId="43562"/>
    <cellStyle name="Output 4 3 2 2 5 3 2 4" xfId="28922"/>
    <cellStyle name="Output 4 3 2 2 5 3 3" xfId="10708"/>
    <cellStyle name="Output 4 3 2 2 5 3 3 2" xfId="32062"/>
    <cellStyle name="Output 4 3 2 2 5 3 4" xfId="18368"/>
    <cellStyle name="Output 4 3 2 2 5 3 4 2" xfId="39722"/>
    <cellStyle name="Output 4 3 2 2 5 3 5" xfId="26618"/>
    <cellStyle name="Output 4 3 2 2 5 4" xfId="3946"/>
    <cellStyle name="Output 4 3 2 2 5 4 2" xfId="7788"/>
    <cellStyle name="Output 4 3 2 2 5 4 2 2" xfId="15488"/>
    <cellStyle name="Output 4 3 2 2 5 4 2 2 2" xfId="36842"/>
    <cellStyle name="Output 4 3 2 2 5 4 2 3" xfId="23148"/>
    <cellStyle name="Output 4 3 2 2 5 4 2 3 2" xfId="44502"/>
    <cellStyle name="Output 4 3 2 2 5 4 2 4" xfId="29298"/>
    <cellStyle name="Output 4 3 2 2 5 4 3" xfId="11648"/>
    <cellStyle name="Output 4 3 2 2 5 4 3 2" xfId="33002"/>
    <cellStyle name="Output 4 3 2 2 5 4 4" xfId="19308"/>
    <cellStyle name="Output 4 3 2 2 5 4 4 2" xfId="40662"/>
    <cellStyle name="Output 4 3 2 2 5 4 5" xfId="27558"/>
    <cellStyle name="Output 4 3 2 2 5 5" xfId="4908"/>
    <cellStyle name="Output 4 3 2 2 5 5 2" xfId="12608"/>
    <cellStyle name="Output 4 3 2 2 5 5 2 2" xfId="33962"/>
    <cellStyle name="Output 4 3 2 2 5 5 3" xfId="20268"/>
    <cellStyle name="Output 4 3 2 2 5 5 3 2" xfId="41622"/>
    <cellStyle name="Output 4 3 2 2 5 5 4" xfId="28146"/>
    <cellStyle name="Output 4 3 2 2 5 6" xfId="8768"/>
    <cellStyle name="Output 4 3 2 2 5 6 2" xfId="30122"/>
    <cellStyle name="Output 4 3 2 2 5 7" xfId="16428"/>
    <cellStyle name="Output 4 3 2 2 5 7 2" xfId="37782"/>
    <cellStyle name="Output 4 3 2 2 5 8" xfId="24678"/>
    <cellStyle name="Output 4 3 2 2 6" xfId="1426"/>
    <cellStyle name="Output 4 3 2 2 6 2" xfId="5268"/>
    <cellStyle name="Output 4 3 2 2 6 2 2" xfId="12968"/>
    <cellStyle name="Output 4 3 2 2 6 2 2 2" xfId="34322"/>
    <cellStyle name="Output 4 3 2 2 6 2 3" xfId="20628"/>
    <cellStyle name="Output 4 3 2 2 6 2 3 2" xfId="41982"/>
    <cellStyle name="Output 4 3 2 2 6 2 4" xfId="28290"/>
    <cellStyle name="Output 4 3 2 2 6 3" xfId="9128"/>
    <cellStyle name="Output 4 3 2 2 6 3 2" xfId="30482"/>
    <cellStyle name="Output 4 3 2 2 6 4" xfId="16788"/>
    <cellStyle name="Output 4 3 2 2 6 4 2" xfId="38142"/>
    <cellStyle name="Output 4 3 2 2 6 5" xfId="25038"/>
    <cellStyle name="Output 4 3 2 2 7" xfId="2366"/>
    <cellStyle name="Output 4 3 2 2 7 2" xfId="6208"/>
    <cellStyle name="Output 4 3 2 2 7 2 2" xfId="13908"/>
    <cellStyle name="Output 4 3 2 2 7 2 2 2" xfId="35262"/>
    <cellStyle name="Output 4 3 2 2 7 2 3" xfId="21568"/>
    <cellStyle name="Output 4 3 2 2 7 2 3 2" xfId="42922"/>
    <cellStyle name="Output 4 3 2 2 7 2 4" xfId="28666"/>
    <cellStyle name="Output 4 3 2 2 7 3" xfId="10068"/>
    <cellStyle name="Output 4 3 2 2 7 3 2" xfId="31422"/>
    <cellStyle name="Output 4 3 2 2 7 4" xfId="17728"/>
    <cellStyle name="Output 4 3 2 2 7 4 2" xfId="39082"/>
    <cellStyle name="Output 4 3 2 2 7 5" xfId="25978"/>
    <cellStyle name="Output 4 3 2 2 8" xfId="3306"/>
    <cellStyle name="Output 4 3 2 2 8 2" xfId="7148"/>
    <cellStyle name="Output 4 3 2 2 8 2 2" xfId="14848"/>
    <cellStyle name="Output 4 3 2 2 8 2 2 2" xfId="36202"/>
    <cellStyle name="Output 4 3 2 2 8 2 3" xfId="22508"/>
    <cellStyle name="Output 4 3 2 2 8 2 3 2" xfId="43862"/>
    <cellStyle name="Output 4 3 2 2 8 2 4" xfId="29042"/>
    <cellStyle name="Output 4 3 2 2 8 3" xfId="11008"/>
    <cellStyle name="Output 4 3 2 2 8 3 2" xfId="32362"/>
    <cellStyle name="Output 4 3 2 2 8 4" xfId="18668"/>
    <cellStyle name="Output 4 3 2 2 8 4 2" xfId="40022"/>
    <cellStyle name="Output 4 3 2 2 8 5" xfId="26918"/>
    <cellStyle name="Output 4 3 2 2 9" xfId="4268"/>
    <cellStyle name="Output 4 3 2 2 9 2" xfId="11968"/>
    <cellStyle name="Output 4 3 2 2 9 2 2" xfId="33322"/>
    <cellStyle name="Output 4 3 2 2 9 3" xfId="19628"/>
    <cellStyle name="Output 4 3 2 2 9 3 2" xfId="40982"/>
    <cellStyle name="Output 4 3 2 2 9 4" xfId="27878"/>
    <cellStyle name="Output 4 3 2 3" xfId="456"/>
    <cellStyle name="Output 4 3 2 3 10" xfId="15828"/>
    <cellStyle name="Output 4 3 2 3 10 2" xfId="37182"/>
    <cellStyle name="Output 4 3 2 3 11" xfId="24078"/>
    <cellStyle name="Output 4 3 2 3 2" xfId="624"/>
    <cellStyle name="Output 4 3 2 3 2 10" xfId="24238"/>
    <cellStyle name="Output 4 3 2 3 2 2" xfId="966"/>
    <cellStyle name="Output 4 3 2 3 2 2 2" xfId="1966"/>
    <cellStyle name="Output 4 3 2 3 2 2 2 2" xfId="5808"/>
    <cellStyle name="Output 4 3 2 3 2 2 2 2 2" xfId="13508"/>
    <cellStyle name="Output 4 3 2 3 2 2 2 2 2 2" xfId="34862"/>
    <cellStyle name="Output 4 3 2 3 2 2 2 2 3" xfId="21168"/>
    <cellStyle name="Output 4 3 2 3 2 2 2 2 3 2" xfId="42522"/>
    <cellStyle name="Output 4 3 2 3 2 2 2 2 4" xfId="28506"/>
    <cellStyle name="Output 4 3 2 3 2 2 2 3" xfId="9668"/>
    <cellStyle name="Output 4 3 2 3 2 2 2 3 2" xfId="31022"/>
    <cellStyle name="Output 4 3 2 3 2 2 2 4" xfId="17328"/>
    <cellStyle name="Output 4 3 2 3 2 2 2 4 2" xfId="38682"/>
    <cellStyle name="Output 4 3 2 3 2 2 2 5" xfId="25578"/>
    <cellStyle name="Output 4 3 2 3 2 2 3" xfId="2906"/>
    <cellStyle name="Output 4 3 2 3 2 2 3 2" xfId="6748"/>
    <cellStyle name="Output 4 3 2 3 2 2 3 2 2" xfId="14448"/>
    <cellStyle name="Output 4 3 2 3 2 2 3 2 2 2" xfId="35802"/>
    <cellStyle name="Output 4 3 2 3 2 2 3 2 3" xfId="22108"/>
    <cellStyle name="Output 4 3 2 3 2 2 3 2 3 2" xfId="43462"/>
    <cellStyle name="Output 4 3 2 3 2 2 3 2 4" xfId="28882"/>
    <cellStyle name="Output 4 3 2 3 2 2 3 3" xfId="10608"/>
    <cellStyle name="Output 4 3 2 3 2 2 3 3 2" xfId="31962"/>
    <cellStyle name="Output 4 3 2 3 2 2 3 4" xfId="18268"/>
    <cellStyle name="Output 4 3 2 3 2 2 3 4 2" xfId="39622"/>
    <cellStyle name="Output 4 3 2 3 2 2 3 5" xfId="26518"/>
    <cellStyle name="Output 4 3 2 3 2 2 4" xfId="3846"/>
    <cellStyle name="Output 4 3 2 3 2 2 4 2" xfId="7688"/>
    <cellStyle name="Output 4 3 2 3 2 2 4 2 2" xfId="15388"/>
    <cellStyle name="Output 4 3 2 3 2 2 4 2 2 2" xfId="36742"/>
    <cellStyle name="Output 4 3 2 3 2 2 4 2 3" xfId="23048"/>
    <cellStyle name="Output 4 3 2 3 2 2 4 2 3 2" xfId="44402"/>
    <cellStyle name="Output 4 3 2 3 2 2 4 2 4" xfId="29258"/>
    <cellStyle name="Output 4 3 2 3 2 2 4 3" xfId="11548"/>
    <cellStyle name="Output 4 3 2 3 2 2 4 3 2" xfId="32902"/>
    <cellStyle name="Output 4 3 2 3 2 2 4 4" xfId="19208"/>
    <cellStyle name="Output 4 3 2 3 2 2 4 4 2" xfId="40562"/>
    <cellStyle name="Output 4 3 2 3 2 2 4 5" xfId="27458"/>
    <cellStyle name="Output 4 3 2 3 2 2 5" xfId="4808"/>
    <cellStyle name="Output 4 3 2 3 2 2 5 2" xfId="12508"/>
    <cellStyle name="Output 4 3 2 3 2 2 5 2 2" xfId="33862"/>
    <cellStyle name="Output 4 3 2 3 2 2 5 3" xfId="20168"/>
    <cellStyle name="Output 4 3 2 3 2 2 5 3 2" xfId="41522"/>
    <cellStyle name="Output 4 3 2 3 2 2 5 4" xfId="28106"/>
    <cellStyle name="Output 4 3 2 3 2 2 6" xfId="8668"/>
    <cellStyle name="Output 4 3 2 3 2 2 6 2" xfId="30022"/>
    <cellStyle name="Output 4 3 2 3 2 2 7" xfId="16328"/>
    <cellStyle name="Output 4 3 2 3 2 2 7 2" xfId="37682"/>
    <cellStyle name="Output 4 3 2 3 2 2 8" xfId="24578"/>
    <cellStyle name="Output 4 3 2 3 2 3" xfId="1266"/>
    <cellStyle name="Output 4 3 2 3 2 3 2" xfId="2266"/>
    <cellStyle name="Output 4 3 2 3 2 3 2 2" xfId="6108"/>
    <cellStyle name="Output 4 3 2 3 2 3 2 2 2" xfId="13808"/>
    <cellStyle name="Output 4 3 2 3 2 3 2 2 2 2" xfId="35162"/>
    <cellStyle name="Output 4 3 2 3 2 3 2 2 3" xfId="21468"/>
    <cellStyle name="Output 4 3 2 3 2 3 2 2 3 2" xfId="42822"/>
    <cellStyle name="Output 4 3 2 3 2 3 2 2 4" xfId="28626"/>
    <cellStyle name="Output 4 3 2 3 2 3 2 3" xfId="9968"/>
    <cellStyle name="Output 4 3 2 3 2 3 2 3 2" xfId="31322"/>
    <cellStyle name="Output 4 3 2 3 2 3 2 4" xfId="17628"/>
    <cellStyle name="Output 4 3 2 3 2 3 2 4 2" xfId="38982"/>
    <cellStyle name="Output 4 3 2 3 2 3 2 5" xfId="25878"/>
    <cellStyle name="Output 4 3 2 3 2 3 3" xfId="3206"/>
    <cellStyle name="Output 4 3 2 3 2 3 3 2" xfId="7048"/>
    <cellStyle name="Output 4 3 2 3 2 3 3 2 2" xfId="14748"/>
    <cellStyle name="Output 4 3 2 3 2 3 3 2 2 2" xfId="36102"/>
    <cellStyle name="Output 4 3 2 3 2 3 3 2 3" xfId="22408"/>
    <cellStyle name="Output 4 3 2 3 2 3 3 2 3 2" xfId="43762"/>
    <cellStyle name="Output 4 3 2 3 2 3 3 2 4" xfId="29002"/>
    <cellStyle name="Output 4 3 2 3 2 3 3 3" xfId="10908"/>
    <cellStyle name="Output 4 3 2 3 2 3 3 3 2" xfId="32262"/>
    <cellStyle name="Output 4 3 2 3 2 3 3 4" xfId="18568"/>
    <cellStyle name="Output 4 3 2 3 2 3 3 4 2" xfId="39922"/>
    <cellStyle name="Output 4 3 2 3 2 3 3 5" xfId="26818"/>
    <cellStyle name="Output 4 3 2 3 2 3 4" xfId="4146"/>
    <cellStyle name="Output 4 3 2 3 2 3 4 2" xfId="7988"/>
    <cellStyle name="Output 4 3 2 3 2 3 4 2 2" xfId="15688"/>
    <cellStyle name="Output 4 3 2 3 2 3 4 2 2 2" xfId="37042"/>
    <cellStyle name="Output 4 3 2 3 2 3 4 2 3" xfId="23348"/>
    <cellStyle name="Output 4 3 2 3 2 3 4 2 3 2" xfId="44702"/>
    <cellStyle name="Output 4 3 2 3 2 3 4 2 4" xfId="29378"/>
    <cellStyle name="Output 4 3 2 3 2 3 4 3" xfId="11848"/>
    <cellStyle name="Output 4 3 2 3 2 3 4 3 2" xfId="33202"/>
    <cellStyle name="Output 4 3 2 3 2 3 4 4" xfId="19508"/>
    <cellStyle name="Output 4 3 2 3 2 3 4 4 2" xfId="40862"/>
    <cellStyle name="Output 4 3 2 3 2 3 4 5" xfId="27758"/>
    <cellStyle name="Output 4 3 2 3 2 3 5" xfId="5108"/>
    <cellStyle name="Output 4 3 2 3 2 3 5 2" xfId="12808"/>
    <cellStyle name="Output 4 3 2 3 2 3 5 2 2" xfId="34162"/>
    <cellStyle name="Output 4 3 2 3 2 3 5 3" xfId="20468"/>
    <cellStyle name="Output 4 3 2 3 2 3 5 3 2" xfId="41822"/>
    <cellStyle name="Output 4 3 2 3 2 3 5 4" xfId="28226"/>
    <cellStyle name="Output 4 3 2 3 2 3 6" xfId="8968"/>
    <cellStyle name="Output 4 3 2 3 2 3 6 2" xfId="30322"/>
    <cellStyle name="Output 4 3 2 3 2 3 7" xfId="16628"/>
    <cellStyle name="Output 4 3 2 3 2 3 7 2" xfId="37982"/>
    <cellStyle name="Output 4 3 2 3 2 3 8" xfId="24878"/>
    <cellStyle name="Output 4 3 2 3 2 4" xfId="1626"/>
    <cellStyle name="Output 4 3 2 3 2 4 2" xfId="5468"/>
    <cellStyle name="Output 4 3 2 3 2 4 2 2" xfId="13168"/>
    <cellStyle name="Output 4 3 2 3 2 4 2 2 2" xfId="34522"/>
    <cellStyle name="Output 4 3 2 3 2 4 2 3" xfId="20828"/>
    <cellStyle name="Output 4 3 2 3 2 4 2 3 2" xfId="42182"/>
    <cellStyle name="Output 4 3 2 3 2 4 2 4" xfId="28370"/>
    <cellStyle name="Output 4 3 2 3 2 4 3" xfId="9328"/>
    <cellStyle name="Output 4 3 2 3 2 4 3 2" xfId="30682"/>
    <cellStyle name="Output 4 3 2 3 2 4 4" xfId="16988"/>
    <cellStyle name="Output 4 3 2 3 2 4 4 2" xfId="38342"/>
    <cellStyle name="Output 4 3 2 3 2 4 5" xfId="25238"/>
    <cellStyle name="Output 4 3 2 3 2 5" xfId="2566"/>
    <cellStyle name="Output 4 3 2 3 2 5 2" xfId="6408"/>
    <cellStyle name="Output 4 3 2 3 2 5 2 2" xfId="14108"/>
    <cellStyle name="Output 4 3 2 3 2 5 2 2 2" xfId="35462"/>
    <cellStyle name="Output 4 3 2 3 2 5 2 3" xfId="21768"/>
    <cellStyle name="Output 4 3 2 3 2 5 2 3 2" xfId="43122"/>
    <cellStyle name="Output 4 3 2 3 2 5 2 4" xfId="28746"/>
    <cellStyle name="Output 4 3 2 3 2 5 3" xfId="10268"/>
    <cellStyle name="Output 4 3 2 3 2 5 3 2" xfId="31622"/>
    <cellStyle name="Output 4 3 2 3 2 5 4" xfId="17928"/>
    <cellStyle name="Output 4 3 2 3 2 5 4 2" xfId="39282"/>
    <cellStyle name="Output 4 3 2 3 2 5 5" xfId="26178"/>
    <cellStyle name="Output 4 3 2 3 2 6" xfId="3506"/>
    <cellStyle name="Output 4 3 2 3 2 6 2" xfId="7348"/>
    <cellStyle name="Output 4 3 2 3 2 6 2 2" xfId="15048"/>
    <cellStyle name="Output 4 3 2 3 2 6 2 2 2" xfId="36402"/>
    <cellStyle name="Output 4 3 2 3 2 6 2 3" xfId="22708"/>
    <cellStyle name="Output 4 3 2 3 2 6 2 3 2" xfId="44062"/>
    <cellStyle name="Output 4 3 2 3 2 6 2 4" xfId="29122"/>
    <cellStyle name="Output 4 3 2 3 2 6 3" xfId="11208"/>
    <cellStyle name="Output 4 3 2 3 2 6 3 2" xfId="32562"/>
    <cellStyle name="Output 4 3 2 3 2 6 4" xfId="18868"/>
    <cellStyle name="Output 4 3 2 3 2 6 4 2" xfId="40222"/>
    <cellStyle name="Output 4 3 2 3 2 6 5" xfId="27118"/>
    <cellStyle name="Output 4 3 2 3 2 7" xfId="4468"/>
    <cellStyle name="Output 4 3 2 3 2 7 2" xfId="12168"/>
    <cellStyle name="Output 4 3 2 3 2 7 2 2" xfId="33522"/>
    <cellStyle name="Output 4 3 2 3 2 7 3" xfId="19828"/>
    <cellStyle name="Output 4 3 2 3 2 7 3 2" xfId="41182"/>
    <cellStyle name="Output 4 3 2 3 2 7 4" xfId="27970"/>
    <cellStyle name="Output 4 3 2 3 2 8" xfId="8328"/>
    <cellStyle name="Output 4 3 2 3 2 8 2" xfId="29682"/>
    <cellStyle name="Output 4 3 2 3 2 9" xfId="15988"/>
    <cellStyle name="Output 4 3 2 3 2 9 2" xfId="37342"/>
    <cellStyle name="Output 4 3 2 3 3" xfId="806"/>
    <cellStyle name="Output 4 3 2 3 3 2" xfId="1806"/>
    <cellStyle name="Output 4 3 2 3 3 2 2" xfId="5648"/>
    <cellStyle name="Output 4 3 2 3 3 2 2 2" xfId="13348"/>
    <cellStyle name="Output 4 3 2 3 3 2 2 2 2" xfId="34702"/>
    <cellStyle name="Output 4 3 2 3 3 2 2 3" xfId="21008"/>
    <cellStyle name="Output 4 3 2 3 3 2 2 3 2" xfId="42362"/>
    <cellStyle name="Output 4 3 2 3 3 2 2 4" xfId="28442"/>
    <cellStyle name="Output 4 3 2 3 3 2 3" xfId="9508"/>
    <cellStyle name="Output 4 3 2 3 3 2 3 2" xfId="30862"/>
    <cellStyle name="Output 4 3 2 3 3 2 4" xfId="17168"/>
    <cellStyle name="Output 4 3 2 3 3 2 4 2" xfId="38522"/>
    <cellStyle name="Output 4 3 2 3 3 2 5" xfId="25418"/>
    <cellStyle name="Output 4 3 2 3 3 3" xfId="2746"/>
    <cellStyle name="Output 4 3 2 3 3 3 2" xfId="6588"/>
    <cellStyle name="Output 4 3 2 3 3 3 2 2" xfId="14288"/>
    <cellStyle name="Output 4 3 2 3 3 3 2 2 2" xfId="35642"/>
    <cellStyle name="Output 4 3 2 3 3 3 2 3" xfId="21948"/>
    <cellStyle name="Output 4 3 2 3 3 3 2 3 2" xfId="43302"/>
    <cellStyle name="Output 4 3 2 3 3 3 2 4" xfId="28818"/>
    <cellStyle name="Output 4 3 2 3 3 3 3" xfId="10448"/>
    <cellStyle name="Output 4 3 2 3 3 3 3 2" xfId="31802"/>
    <cellStyle name="Output 4 3 2 3 3 3 4" xfId="18108"/>
    <cellStyle name="Output 4 3 2 3 3 3 4 2" xfId="39462"/>
    <cellStyle name="Output 4 3 2 3 3 3 5" xfId="26358"/>
    <cellStyle name="Output 4 3 2 3 3 4" xfId="3686"/>
    <cellStyle name="Output 4 3 2 3 3 4 2" xfId="7528"/>
    <cellStyle name="Output 4 3 2 3 3 4 2 2" xfId="15228"/>
    <cellStyle name="Output 4 3 2 3 3 4 2 2 2" xfId="36582"/>
    <cellStyle name="Output 4 3 2 3 3 4 2 3" xfId="22888"/>
    <cellStyle name="Output 4 3 2 3 3 4 2 3 2" xfId="44242"/>
    <cellStyle name="Output 4 3 2 3 3 4 2 4" xfId="29194"/>
    <cellStyle name="Output 4 3 2 3 3 4 3" xfId="11388"/>
    <cellStyle name="Output 4 3 2 3 3 4 3 2" xfId="32742"/>
    <cellStyle name="Output 4 3 2 3 3 4 4" xfId="19048"/>
    <cellStyle name="Output 4 3 2 3 3 4 4 2" xfId="40402"/>
    <cellStyle name="Output 4 3 2 3 3 4 5" xfId="27298"/>
    <cellStyle name="Output 4 3 2 3 3 5" xfId="4648"/>
    <cellStyle name="Output 4 3 2 3 3 5 2" xfId="12348"/>
    <cellStyle name="Output 4 3 2 3 3 5 2 2" xfId="33702"/>
    <cellStyle name="Output 4 3 2 3 3 5 3" xfId="20008"/>
    <cellStyle name="Output 4 3 2 3 3 5 3 2" xfId="41362"/>
    <cellStyle name="Output 4 3 2 3 3 5 4" xfId="28042"/>
    <cellStyle name="Output 4 3 2 3 3 6" xfId="8508"/>
    <cellStyle name="Output 4 3 2 3 3 6 2" xfId="29862"/>
    <cellStyle name="Output 4 3 2 3 3 7" xfId="16168"/>
    <cellStyle name="Output 4 3 2 3 3 7 2" xfId="37522"/>
    <cellStyle name="Output 4 3 2 3 3 8" xfId="24418"/>
    <cellStyle name="Output 4 3 2 3 4" xfId="1106"/>
    <cellStyle name="Output 4 3 2 3 4 2" xfId="2106"/>
    <cellStyle name="Output 4 3 2 3 4 2 2" xfId="5948"/>
    <cellStyle name="Output 4 3 2 3 4 2 2 2" xfId="13648"/>
    <cellStyle name="Output 4 3 2 3 4 2 2 2 2" xfId="35002"/>
    <cellStyle name="Output 4 3 2 3 4 2 2 3" xfId="21308"/>
    <cellStyle name="Output 4 3 2 3 4 2 2 3 2" xfId="42662"/>
    <cellStyle name="Output 4 3 2 3 4 2 2 4" xfId="28562"/>
    <cellStyle name="Output 4 3 2 3 4 2 3" xfId="9808"/>
    <cellStyle name="Output 4 3 2 3 4 2 3 2" xfId="31162"/>
    <cellStyle name="Output 4 3 2 3 4 2 4" xfId="17468"/>
    <cellStyle name="Output 4 3 2 3 4 2 4 2" xfId="38822"/>
    <cellStyle name="Output 4 3 2 3 4 2 5" xfId="25718"/>
    <cellStyle name="Output 4 3 2 3 4 3" xfId="3046"/>
    <cellStyle name="Output 4 3 2 3 4 3 2" xfId="6888"/>
    <cellStyle name="Output 4 3 2 3 4 3 2 2" xfId="14588"/>
    <cellStyle name="Output 4 3 2 3 4 3 2 2 2" xfId="35942"/>
    <cellStyle name="Output 4 3 2 3 4 3 2 3" xfId="22248"/>
    <cellStyle name="Output 4 3 2 3 4 3 2 3 2" xfId="43602"/>
    <cellStyle name="Output 4 3 2 3 4 3 2 4" xfId="28938"/>
    <cellStyle name="Output 4 3 2 3 4 3 3" xfId="10748"/>
    <cellStyle name="Output 4 3 2 3 4 3 3 2" xfId="32102"/>
    <cellStyle name="Output 4 3 2 3 4 3 4" xfId="18408"/>
    <cellStyle name="Output 4 3 2 3 4 3 4 2" xfId="39762"/>
    <cellStyle name="Output 4 3 2 3 4 3 5" xfId="26658"/>
    <cellStyle name="Output 4 3 2 3 4 4" xfId="3986"/>
    <cellStyle name="Output 4 3 2 3 4 4 2" xfId="7828"/>
    <cellStyle name="Output 4 3 2 3 4 4 2 2" xfId="15528"/>
    <cellStyle name="Output 4 3 2 3 4 4 2 2 2" xfId="36882"/>
    <cellStyle name="Output 4 3 2 3 4 4 2 3" xfId="23188"/>
    <cellStyle name="Output 4 3 2 3 4 4 2 3 2" xfId="44542"/>
    <cellStyle name="Output 4 3 2 3 4 4 2 4" xfId="29314"/>
    <cellStyle name="Output 4 3 2 3 4 4 3" xfId="11688"/>
    <cellStyle name="Output 4 3 2 3 4 4 3 2" xfId="33042"/>
    <cellStyle name="Output 4 3 2 3 4 4 4" xfId="19348"/>
    <cellStyle name="Output 4 3 2 3 4 4 4 2" xfId="40702"/>
    <cellStyle name="Output 4 3 2 3 4 4 5" xfId="27598"/>
    <cellStyle name="Output 4 3 2 3 4 5" xfId="4948"/>
    <cellStyle name="Output 4 3 2 3 4 5 2" xfId="12648"/>
    <cellStyle name="Output 4 3 2 3 4 5 2 2" xfId="34002"/>
    <cellStyle name="Output 4 3 2 3 4 5 3" xfId="20308"/>
    <cellStyle name="Output 4 3 2 3 4 5 3 2" xfId="41662"/>
    <cellStyle name="Output 4 3 2 3 4 5 4" xfId="28162"/>
    <cellStyle name="Output 4 3 2 3 4 6" xfId="8808"/>
    <cellStyle name="Output 4 3 2 3 4 6 2" xfId="30162"/>
    <cellStyle name="Output 4 3 2 3 4 7" xfId="16468"/>
    <cellStyle name="Output 4 3 2 3 4 7 2" xfId="37822"/>
    <cellStyle name="Output 4 3 2 3 4 8" xfId="24718"/>
    <cellStyle name="Output 4 3 2 3 5" xfId="1466"/>
    <cellStyle name="Output 4 3 2 3 5 2" xfId="5308"/>
    <cellStyle name="Output 4 3 2 3 5 2 2" xfId="13008"/>
    <cellStyle name="Output 4 3 2 3 5 2 2 2" xfId="34362"/>
    <cellStyle name="Output 4 3 2 3 5 2 3" xfId="20668"/>
    <cellStyle name="Output 4 3 2 3 5 2 3 2" xfId="42022"/>
    <cellStyle name="Output 4 3 2 3 5 2 4" xfId="28306"/>
    <cellStyle name="Output 4 3 2 3 5 3" xfId="9168"/>
    <cellStyle name="Output 4 3 2 3 5 3 2" xfId="30522"/>
    <cellStyle name="Output 4 3 2 3 5 4" xfId="16828"/>
    <cellStyle name="Output 4 3 2 3 5 4 2" xfId="38182"/>
    <cellStyle name="Output 4 3 2 3 5 5" xfId="25078"/>
    <cellStyle name="Output 4 3 2 3 6" xfId="2406"/>
    <cellStyle name="Output 4 3 2 3 6 2" xfId="6248"/>
    <cellStyle name="Output 4 3 2 3 6 2 2" xfId="13948"/>
    <cellStyle name="Output 4 3 2 3 6 2 2 2" xfId="35302"/>
    <cellStyle name="Output 4 3 2 3 6 2 3" xfId="21608"/>
    <cellStyle name="Output 4 3 2 3 6 2 3 2" xfId="42962"/>
    <cellStyle name="Output 4 3 2 3 6 2 4" xfId="28682"/>
    <cellStyle name="Output 4 3 2 3 6 3" xfId="10108"/>
    <cellStyle name="Output 4 3 2 3 6 3 2" xfId="31462"/>
    <cellStyle name="Output 4 3 2 3 6 4" xfId="17768"/>
    <cellStyle name="Output 4 3 2 3 6 4 2" xfId="39122"/>
    <cellStyle name="Output 4 3 2 3 6 5" xfId="26018"/>
    <cellStyle name="Output 4 3 2 3 7" xfId="3346"/>
    <cellStyle name="Output 4 3 2 3 7 2" xfId="7188"/>
    <cellStyle name="Output 4 3 2 3 7 2 2" xfId="14888"/>
    <cellStyle name="Output 4 3 2 3 7 2 2 2" xfId="36242"/>
    <cellStyle name="Output 4 3 2 3 7 2 3" xfId="22548"/>
    <cellStyle name="Output 4 3 2 3 7 2 3 2" xfId="43902"/>
    <cellStyle name="Output 4 3 2 3 7 2 4" xfId="29058"/>
    <cellStyle name="Output 4 3 2 3 7 3" xfId="11048"/>
    <cellStyle name="Output 4 3 2 3 7 3 2" xfId="32402"/>
    <cellStyle name="Output 4 3 2 3 7 4" xfId="18708"/>
    <cellStyle name="Output 4 3 2 3 7 4 2" xfId="40062"/>
    <cellStyle name="Output 4 3 2 3 7 5" xfId="26958"/>
    <cellStyle name="Output 4 3 2 3 8" xfId="4308"/>
    <cellStyle name="Output 4 3 2 3 8 2" xfId="12008"/>
    <cellStyle name="Output 4 3 2 3 8 2 2" xfId="33362"/>
    <cellStyle name="Output 4 3 2 3 8 3" xfId="19668"/>
    <cellStyle name="Output 4 3 2 3 8 3 2" xfId="41022"/>
    <cellStyle name="Output 4 3 2 3 8 4" xfId="27906"/>
    <cellStyle name="Output 4 3 2 3 9" xfId="8168"/>
    <cellStyle name="Output 4 3 2 3 9 2" xfId="29522"/>
    <cellStyle name="Output 4 3 2 4" xfId="540"/>
    <cellStyle name="Output 4 3 2 4 10" xfId="24158"/>
    <cellStyle name="Output 4 3 2 4 2" xfId="886"/>
    <cellStyle name="Output 4 3 2 4 2 2" xfId="1886"/>
    <cellStyle name="Output 4 3 2 4 2 2 2" xfId="5728"/>
    <cellStyle name="Output 4 3 2 4 2 2 2 2" xfId="13428"/>
    <cellStyle name="Output 4 3 2 4 2 2 2 2 2" xfId="34782"/>
    <cellStyle name="Output 4 3 2 4 2 2 2 3" xfId="21088"/>
    <cellStyle name="Output 4 3 2 4 2 2 2 3 2" xfId="42442"/>
    <cellStyle name="Output 4 3 2 4 2 2 2 4" xfId="28474"/>
    <cellStyle name="Output 4 3 2 4 2 2 3" xfId="9588"/>
    <cellStyle name="Output 4 3 2 4 2 2 3 2" xfId="30942"/>
    <cellStyle name="Output 4 3 2 4 2 2 4" xfId="17248"/>
    <cellStyle name="Output 4 3 2 4 2 2 4 2" xfId="38602"/>
    <cellStyle name="Output 4 3 2 4 2 2 5" xfId="25498"/>
    <cellStyle name="Output 4 3 2 4 2 3" xfId="2826"/>
    <cellStyle name="Output 4 3 2 4 2 3 2" xfId="6668"/>
    <cellStyle name="Output 4 3 2 4 2 3 2 2" xfId="14368"/>
    <cellStyle name="Output 4 3 2 4 2 3 2 2 2" xfId="35722"/>
    <cellStyle name="Output 4 3 2 4 2 3 2 3" xfId="22028"/>
    <cellStyle name="Output 4 3 2 4 2 3 2 3 2" xfId="43382"/>
    <cellStyle name="Output 4 3 2 4 2 3 2 4" xfId="28850"/>
    <cellStyle name="Output 4 3 2 4 2 3 3" xfId="10528"/>
    <cellStyle name="Output 4 3 2 4 2 3 3 2" xfId="31882"/>
    <cellStyle name="Output 4 3 2 4 2 3 4" xfId="18188"/>
    <cellStyle name="Output 4 3 2 4 2 3 4 2" xfId="39542"/>
    <cellStyle name="Output 4 3 2 4 2 3 5" xfId="26438"/>
    <cellStyle name="Output 4 3 2 4 2 4" xfId="3766"/>
    <cellStyle name="Output 4 3 2 4 2 4 2" xfId="7608"/>
    <cellStyle name="Output 4 3 2 4 2 4 2 2" xfId="15308"/>
    <cellStyle name="Output 4 3 2 4 2 4 2 2 2" xfId="36662"/>
    <cellStyle name="Output 4 3 2 4 2 4 2 3" xfId="22968"/>
    <cellStyle name="Output 4 3 2 4 2 4 2 3 2" xfId="44322"/>
    <cellStyle name="Output 4 3 2 4 2 4 2 4" xfId="29226"/>
    <cellStyle name="Output 4 3 2 4 2 4 3" xfId="11468"/>
    <cellStyle name="Output 4 3 2 4 2 4 3 2" xfId="32822"/>
    <cellStyle name="Output 4 3 2 4 2 4 4" xfId="19128"/>
    <cellStyle name="Output 4 3 2 4 2 4 4 2" xfId="40482"/>
    <cellStyle name="Output 4 3 2 4 2 4 5" xfId="27378"/>
    <cellStyle name="Output 4 3 2 4 2 5" xfId="4728"/>
    <cellStyle name="Output 4 3 2 4 2 5 2" xfId="12428"/>
    <cellStyle name="Output 4 3 2 4 2 5 2 2" xfId="33782"/>
    <cellStyle name="Output 4 3 2 4 2 5 3" xfId="20088"/>
    <cellStyle name="Output 4 3 2 4 2 5 3 2" xfId="41442"/>
    <cellStyle name="Output 4 3 2 4 2 5 4" xfId="28074"/>
    <cellStyle name="Output 4 3 2 4 2 6" xfId="8588"/>
    <cellStyle name="Output 4 3 2 4 2 6 2" xfId="29942"/>
    <cellStyle name="Output 4 3 2 4 2 7" xfId="16248"/>
    <cellStyle name="Output 4 3 2 4 2 7 2" xfId="37602"/>
    <cellStyle name="Output 4 3 2 4 2 8" xfId="24498"/>
    <cellStyle name="Output 4 3 2 4 3" xfId="1186"/>
    <cellStyle name="Output 4 3 2 4 3 2" xfId="2186"/>
    <cellStyle name="Output 4 3 2 4 3 2 2" xfId="6028"/>
    <cellStyle name="Output 4 3 2 4 3 2 2 2" xfId="13728"/>
    <cellStyle name="Output 4 3 2 4 3 2 2 2 2" xfId="35082"/>
    <cellStyle name="Output 4 3 2 4 3 2 2 3" xfId="21388"/>
    <cellStyle name="Output 4 3 2 4 3 2 2 3 2" xfId="42742"/>
    <cellStyle name="Output 4 3 2 4 3 2 2 4" xfId="28594"/>
    <cellStyle name="Output 4 3 2 4 3 2 3" xfId="9888"/>
    <cellStyle name="Output 4 3 2 4 3 2 3 2" xfId="31242"/>
    <cellStyle name="Output 4 3 2 4 3 2 4" xfId="17548"/>
    <cellStyle name="Output 4 3 2 4 3 2 4 2" xfId="38902"/>
    <cellStyle name="Output 4 3 2 4 3 2 5" xfId="25798"/>
    <cellStyle name="Output 4 3 2 4 3 3" xfId="3126"/>
    <cellStyle name="Output 4 3 2 4 3 3 2" xfId="6968"/>
    <cellStyle name="Output 4 3 2 4 3 3 2 2" xfId="14668"/>
    <cellStyle name="Output 4 3 2 4 3 3 2 2 2" xfId="36022"/>
    <cellStyle name="Output 4 3 2 4 3 3 2 3" xfId="22328"/>
    <cellStyle name="Output 4 3 2 4 3 3 2 3 2" xfId="43682"/>
    <cellStyle name="Output 4 3 2 4 3 3 2 4" xfId="28970"/>
    <cellStyle name="Output 4 3 2 4 3 3 3" xfId="10828"/>
    <cellStyle name="Output 4 3 2 4 3 3 3 2" xfId="32182"/>
    <cellStyle name="Output 4 3 2 4 3 3 4" xfId="18488"/>
    <cellStyle name="Output 4 3 2 4 3 3 4 2" xfId="39842"/>
    <cellStyle name="Output 4 3 2 4 3 3 5" xfId="26738"/>
    <cellStyle name="Output 4 3 2 4 3 4" xfId="4066"/>
    <cellStyle name="Output 4 3 2 4 3 4 2" xfId="7908"/>
    <cellStyle name="Output 4 3 2 4 3 4 2 2" xfId="15608"/>
    <cellStyle name="Output 4 3 2 4 3 4 2 2 2" xfId="36962"/>
    <cellStyle name="Output 4 3 2 4 3 4 2 3" xfId="23268"/>
    <cellStyle name="Output 4 3 2 4 3 4 2 3 2" xfId="44622"/>
    <cellStyle name="Output 4 3 2 4 3 4 2 4" xfId="29346"/>
    <cellStyle name="Output 4 3 2 4 3 4 3" xfId="11768"/>
    <cellStyle name="Output 4 3 2 4 3 4 3 2" xfId="33122"/>
    <cellStyle name="Output 4 3 2 4 3 4 4" xfId="19428"/>
    <cellStyle name="Output 4 3 2 4 3 4 4 2" xfId="40782"/>
    <cellStyle name="Output 4 3 2 4 3 4 5" xfId="27678"/>
    <cellStyle name="Output 4 3 2 4 3 5" xfId="5028"/>
    <cellStyle name="Output 4 3 2 4 3 5 2" xfId="12728"/>
    <cellStyle name="Output 4 3 2 4 3 5 2 2" xfId="34082"/>
    <cellStyle name="Output 4 3 2 4 3 5 3" xfId="20388"/>
    <cellStyle name="Output 4 3 2 4 3 5 3 2" xfId="41742"/>
    <cellStyle name="Output 4 3 2 4 3 5 4" xfId="28194"/>
    <cellStyle name="Output 4 3 2 4 3 6" xfId="8888"/>
    <cellStyle name="Output 4 3 2 4 3 6 2" xfId="30242"/>
    <cellStyle name="Output 4 3 2 4 3 7" xfId="16548"/>
    <cellStyle name="Output 4 3 2 4 3 7 2" xfId="37902"/>
    <cellStyle name="Output 4 3 2 4 3 8" xfId="24798"/>
    <cellStyle name="Output 4 3 2 4 4" xfId="1546"/>
    <cellStyle name="Output 4 3 2 4 4 2" xfId="5388"/>
    <cellStyle name="Output 4 3 2 4 4 2 2" xfId="13088"/>
    <cellStyle name="Output 4 3 2 4 4 2 2 2" xfId="34442"/>
    <cellStyle name="Output 4 3 2 4 4 2 3" xfId="20748"/>
    <cellStyle name="Output 4 3 2 4 4 2 3 2" xfId="42102"/>
    <cellStyle name="Output 4 3 2 4 4 2 4" xfId="28338"/>
    <cellStyle name="Output 4 3 2 4 4 3" xfId="9248"/>
    <cellStyle name="Output 4 3 2 4 4 3 2" xfId="30602"/>
    <cellStyle name="Output 4 3 2 4 4 4" xfId="16908"/>
    <cellStyle name="Output 4 3 2 4 4 4 2" xfId="38262"/>
    <cellStyle name="Output 4 3 2 4 4 5" xfId="25158"/>
    <cellStyle name="Output 4 3 2 4 5" xfId="2486"/>
    <cellStyle name="Output 4 3 2 4 5 2" xfId="6328"/>
    <cellStyle name="Output 4 3 2 4 5 2 2" xfId="14028"/>
    <cellStyle name="Output 4 3 2 4 5 2 2 2" xfId="35382"/>
    <cellStyle name="Output 4 3 2 4 5 2 3" xfId="21688"/>
    <cellStyle name="Output 4 3 2 4 5 2 3 2" xfId="43042"/>
    <cellStyle name="Output 4 3 2 4 5 2 4" xfId="28714"/>
    <cellStyle name="Output 4 3 2 4 5 3" xfId="10188"/>
    <cellStyle name="Output 4 3 2 4 5 3 2" xfId="31542"/>
    <cellStyle name="Output 4 3 2 4 5 4" xfId="17848"/>
    <cellStyle name="Output 4 3 2 4 5 4 2" xfId="39202"/>
    <cellStyle name="Output 4 3 2 4 5 5" xfId="26098"/>
    <cellStyle name="Output 4 3 2 4 6" xfId="3426"/>
    <cellStyle name="Output 4 3 2 4 6 2" xfId="7268"/>
    <cellStyle name="Output 4 3 2 4 6 2 2" xfId="14968"/>
    <cellStyle name="Output 4 3 2 4 6 2 2 2" xfId="36322"/>
    <cellStyle name="Output 4 3 2 4 6 2 3" xfId="22628"/>
    <cellStyle name="Output 4 3 2 4 6 2 3 2" xfId="43982"/>
    <cellStyle name="Output 4 3 2 4 6 2 4" xfId="29090"/>
    <cellStyle name="Output 4 3 2 4 6 3" xfId="11128"/>
    <cellStyle name="Output 4 3 2 4 6 3 2" xfId="32482"/>
    <cellStyle name="Output 4 3 2 4 6 4" xfId="18788"/>
    <cellStyle name="Output 4 3 2 4 6 4 2" xfId="40142"/>
    <cellStyle name="Output 4 3 2 4 6 5" xfId="27038"/>
    <cellStyle name="Output 4 3 2 4 7" xfId="4388"/>
    <cellStyle name="Output 4 3 2 4 7 2" xfId="12088"/>
    <cellStyle name="Output 4 3 2 4 7 2 2" xfId="33442"/>
    <cellStyle name="Output 4 3 2 4 7 3" xfId="19748"/>
    <cellStyle name="Output 4 3 2 4 7 3 2" xfId="41102"/>
    <cellStyle name="Output 4 3 2 4 7 4" xfId="27938"/>
    <cellStyle name="Output 4 3 2 4 8" xfId="8248"/>
    <cellStyle name="Output 4 3 2 4 8 2" xfId="29602"/>
    <cellStyle name="Output 4 3 2 4 9" xfId="15908"/>
    <cellStyle name="Output 4 3 2 4 9 2" xfId="37262"/>
    <cellStyle name="Output 4 3 2 5" xfId="726"/>
    <cellStyle name="Output 4 3 2 5 2" xfId="1726"/>
    <cellStyle name="Output 4 3 2 5 2 2" xfId="5568"/>
    <cellStyle name="Output 4 3 2 5 2 2 2" xfId="13268"/>
    <cellStyle name="Output 4 3 2 5 2 2 2 2" xfId="34622"/>
    <cellStyle name="Output 4 3 2 5 2 2 3" xfId="20928"/>
    <cellStyle name="Output 4 3 2 5 2 2 3 2" xfId="42282"/>
    <cellStyle name="Output 4 3 2 5 2 2 4" xfId="28410"/>
    <cellStyle name="Output 4 3 2 5 2 3" xfId="9428"/>
    <cellStyle name="Output 4 3 2 5 2 3 2" xfId="30782"/>
    <cellStyle name="Output 4 3 2 5 2 4" xfId="17088"/>
    <cellStyle name="Output 4 3 2 5 2 4 2" xfId="38442"/>
    <cellStyle name="Output 4 3 2 5 2 5" xfId="25338"/>
    <cellStyle name="Output 4 3 2 5 3" xfId="2666"/>
    <cellStyle name="Output 4 3 2 5 3 2" xfId="6508"/>
    <cellStyle name="Output 4 3 2 5 3 2 2" xfId="14208"/>
    <cellStyle name="Output 4 3 2 5 3 2 2 2" xfId="35562"/>
    <cellStyle name="Output 4 3 2 5 3 2 3" xfId="21868"/>
    <cellStyle name="Output 4 3 2 5 3 2 3 2" xfId="43222"/>
    <cellStyle name="Output 4 3 2 5 3 2 4" xfId="28786"/>
    <cellStyle name="Output 4 3 2 5 3 3" xfId="10368"/>
    <cellStyle name="Output 4 3 2 5 3 3 2" xfId="31722"/>
    <cellStyle name="Output 4 3 2 5 3 4" xfId="18028"/>
    <cellStyle name="Output 4 3 2 5 3 4 2" xfId="39382"/>
    <cellStyle name="Output 4 3 2 5 3 5" xfId="26278"/>
    <cellStyle name="Output 4 3 2 5 4" xfId="3606"/>
    <cellStyle name="Output 4 3 2 5 4 2" xfId="7448"/>
    <cellStyle name="Output 4 3 2 5 4 2 2" xfId="15148"/>
    <cellStyle name="Output 4 3 2 5 4 2 2 2" xfId="36502"/>
    <cellStyle name="Output 4 3 2 5 4 2 3" xfId="22808"/>
    <cellStyle name="Output 4 3 2 5 4 2 3 2" xfId="44162"/>
    <cellStyle name="Output 4 3 2 5 4 2 4" xfId="29162"/>
    <cellStyle name="Output 4 3 2 5 4 3" xfId="11308"/>
    <cellStyle name="Output 4 3 2 5 4 3 2" xfId="32662"/>
    <cellStyle name="Output 4 3 2 5 4 4" xfId="18968"/>
    <cellStyle name="Output 4 3 2 5 4 4 2" xfId="40322"/>
    <cellStyle name="Output 4 3 2 5 4 5" xfId="27218"/>
    <cellStyle name="Output 4 3 2 5 5" xfId="4568"/>
    <cellStyle name="Output 4 3 2 5 5 2" xfId="12268"/>
    <cellStyle name="Output 4 3 2 5 5 2 2" xfId="33622"/>
    <cellStyle name="Output 4 3 2 5 5 3" xfId="19928"/>
    <cellStyle name="Output 4 3 2 5 5 3 2" xfId="41282"/>
    <cellStyle name="Output 4 3 2 5 5 4" xfId="28010"/>
    <cellStyle name="Output 4 3 2 5 6" xfId="8428"/>
    <cellStyle name="Output 4 3 2 5 6 2" xfId="29782"/>
    <cellStyle name="Output 4 3 2 5 7" xfId="16088"/>
    <cellStyle name="Output 4 3 2 5 7 2" xfId="37442"/>
    <cellStyle name="Output 4 3 2 5 8" xfId="24338"/>
    <cellStyle name="Output 4 3 2 6" xfId="1026"/>
    <cellStyle name="Output 4 3 2 6 2" xfId="2026"/>
    <cellStyle name="Output 4 3 2 6 2 2" xfId="5868"/>
    <cellStyle name="Output 4 3 2 6 2 2 2" xfId="13568"/>
    <cellStyle name="Output 4 3 2 6 2 2 2 2" xfId="34922"/>
    <cellStyle name="Output 4 3 2 6 2 2 3" xfId="21228"/>
    <cellStyle name="Output 4 3 2 6 2 2 3 2" xfId="42582"/>
    <cellStyle name="Output 4 3 2 6 2 2 4" xfId="28530"/>
    <cellStyle name="Output 4 3 2 6 2 3" xfId="9728"/>
    <cellStyle name="Output 4 3 2 6 2 3 2" xfId="31082"/>
    <cellStyle name="Output 4 3 2 6 2 4" xfId="17388"/>
    <cellStyle name="Output 4 3 2 6 2 4 2" xfId="38742"/>
    <cellStyle name="Output 4 3 2 6 2 5" xfId="25638"/>
    <cellStyle name="Output 4 3 2 6 3" xfId="2966"/>
    <cellStyle name="Output 4 3 2 6 3 2" xfId="6808"/>
    <cellStyle name="Output 4 3 2 6 3 2 2" xfId="14508"/>
    <cellStyle name="Output 4 3 2 6 3 2 2 2" xfId="35862"/>
    <cellStyle name="Output 4 3 2 6 3 2 3" xfId="22168"/>
    <cellStyle name="Output 4 3 2 6 3 2 3 2" xfId="43522"/>
    <cellStyle name="Output 4 3 2 6 3 2 4" xfId="28906"/>
    <cellStyle name="Output 4 3 2 6 3 3" xfId="10668"/>
    <cellStyle name="Output 4 3 2 6 3 3 2" xfId="32022"/>
    <cellStyle name="Output 4 3 2 6 3 4" xfId="18328"/>
    <cellStyle name="Output 4 3 2 6 3 4 2" xfId="39682"/>
    <cellStyle name="Output 4 3 2 6 3 5" xfId="26578"/>
    <cellStyle name="Output 4 3 2 6 4" xfId="3906"/>
    <cellStyle name="Output 4 3 2 6 4 2" xfId="7748"/>
    <cellStyle name="Output 4 3 2 6 4 2 2" xfId="15448"/>
    <cellStyle name="Output 4 3 2 6 4 2 2 2" xfId="36802"/>
    <cellStyle name="Output 4 3 2 6 4 2 3" xfId="23108"/>
    <cellStyle name="Output 4 3 2 6 4 2 3 2" xfId="44462"/>
    <cellStyle name="Output 4 3 2 6 4 2 4" xfId="29282"/>
    <cellStyle name="Output 4 3 2 6 4 3" xfId="11608"/>
    <cellStyle name="Output 4 3 2 6 4 3 2" xfId="32962"/>
    <cellStyle name="Output 4 3 2 6 4 4" xfId="19268"/>
    <cellStyle name="Output 4 3 2 6 4 4 2" xfId="40622"/>
    <cellStyle name="Output 4 3 2 6 4 5" xfId="27518"/>
    <cellStyle name="Output 4 3 2 6 5" xfId="4868"/>
    <cellStyle name="Output 4 3 2 6 5 2" xfId="12568"/>
    <cellStyle name="Output 4 3 2 6 5 2 2" xfId="33922"/>
    <cellStyle name="Output 4 3 2 6 5 3" xfId="20228"/>
    <cellStyle name="Output 4 3 2 6 5 3 2" xfId="41582"/>
    <cellStyle name="Output 4 3 2 6 5 4" xfId="28130"/>
    <cellStyle name="Output 4 3 2 6 6" xfId="8728"/>
    <cellStyle name="Output 4 3 2 6 6 2" xfId="30082"/>
    <cellStyle name="Output 4 3 2 6 7" xfId="16388"/>
    <cellStyle name="Output 4 3 2 6 7 2" xfId="37742"/>
    <cellStyle name="Output 4 3 2 6 8" xfId="24638"/>
    <cellStyle name="Output 4 3 2 7" xfId="1385"/>
    <cellStyle name="Output 4 3 2 7 2" xfId="5227"/>
    <cellStyle name="Output 4 3 2 7 2 2" xfId="12927"/>
    <cellStyle name="Output 4 3 2 7 2 2 2" xfId="34281"/>
    <cellStyle name="Output 4 3 2 7 2 3" xfId="20587"/>
    <cellStyle name="Output 4 3 2 7 2 3 2" xfId="41941"/>
    <cellStyle name="Output 4 3 2 7 2 4" xfId="28273"/>
    <cellStyle name="Output 4 3 2 7 3" xfId="9087"/>
    <cellStyle name="Output 4 3 2 7 3 2" xfId="30441"/>
    <cellStyle name="Output 4 3 2 7 4" xfId="16747"/>
    <cellStyle name="Output 4 3 2 7 4 2" xfId="38101"/>
    <cellStyle name="Output 4 3 2 7 5" xfId="24997"/>
    <cellStyle name="Output 4 3 2 8" xfId="2326"/>
    <cellStyle name="Output 4 3 2 8 2" xfId="6168"/>
    <cellStyle name="Output 4 3 2 8 2 2" xfId="13868"/>
    <cellStyle name="Output 4 3 2 8 2 2 2" xfId="35222"/>
    <cellStyle name="Output 4 3 2 8 2 3" xfId="21528"/>
    <cellStyle name="Output 4 3 2 8 2 3 2" xfId="42882"/>
    <cellStyle name="Output 4 3 2 8 2 4" xfId="28650"/>
    <cellStyle name="Output 4 3 2 8 3" xfId="10028"/>
    <cellStyle name="Output 4 3 2 8 3 2" xfId="31382"/>
    <cellStyle name="Output 4 3 2 8 4" xfId="17688"/>
    <cellStyle name="Output 4 3 2 8 4 2" xfId="39042"/>
    <cellStyle name="Output 4 3 2 8 5" xfId="25938"/>
    <cellStyle name="Output 4 3 2 9" xfId="3266"/>
    <cellStyle name="Output 4 3 2 9 2" xfId="7108"/>
    <cellStyle name="Output 4 3 2 9 2 2" xfId="14808"/>
    <cellStyle name="Output 4 3 2 9 2 2 2" xfId="36162"/>
    <cellStyle name="Output 4 3 2 9 2 3" xfId="22468"/>
    <cellStyle name="Output 4 3 2 9 2 3 2" xfId="43822"/>
    <cellStyle name="Output 4 3 2 9 2 4" xfId="29026"/>
    <cellStyle name="Output 4 3 2 9 3" xfId="10968"/>
    <cellStyle name="Output 4 3 2 9 3 2" xfId="32322"/>
    <cellStyle name="Output 4 3 2 9 4" xfId="18628"/>
    <cellStyle name="Output 4 3 2 9 4 2" xfId="39982"/>
    <cellStyle name="Output 4 3 2 9 5" xfId="26878"/>
    <cellStyle name="Output 4 3 3" xfId="392"/>
    <cellStyle name="Output 4 3 3 10" xfId="8108"/>
    <cellStyle name="Output 4 3 3 10 2" xfId="29462"/>
    <cellStyle name="Output 4 3 3 11" xfId="15768"/>
    <cellStyle name="Output 4 3 3 11 2" xfId="37122"/>
    <cellStyle name="Output 4 3 3 12" xfId="24018"/>
    <cellStyle name="Output 4 3 3 2" xfId="476"/>
    <cellStyle name="Output 4 3 3 2 10" xfId="15848"/>
    <cellStyle name="Output 4 3 3 2 10 2" xfId="37202"/>
    <cellStyle name="Output 4 3 3 2 11" xfId="24098"/>
    <cellStyle name="Output 4 3 3 2 2" xfId="644"/>
    <cellStyle name="Output 4 3 3 2 2 10" xfId="24258"/>
    <cellStyle name="Output 4 3 3 2 2 2" xfId="986"/>
    <cellStyle name="Output 4 3 3 2 2 2 2" xfId="1986"/>
    <cellStyle name="Output 4 3 3 2 2 2 2 2" xfId="5828"/>
    <cellStyle name="Output 4 3 3 2 2 2 2 2 2" xfId="13528"/>
    <cellStyle name="Output 4 3 3 2 2 2 2 2 2 2" xfId="34882"/>
    <cellStyle name="Output 4 3 3 2 2 2 2 2 3" xfId="21188"/>
    <cellStyle name="Output 4 3 3 2 2 2 2 2 3 2" xfId="42542"/>
    <cellStyle name="Output 4 3 3 2 2 2 2 2 4" xfId="28514"/>
    <cellStyle name="Output 4 3 3 2 2 2 2 3" xfId="9688"/>
    <cellStyle name="Output 4 3 3 2 2 2 2 3 2" xfId="31042"/>
    <cellStyle name="Output 4 3 3 2 2 2 2 4" xfId="17348"/>
    <cellStyle name="Output 4 3 3 2 2 2 2 4 2" xfId="38702"/>
    <cellStyle name="Output 4 3 3 2 2 2 2 5" xfId="25598"/>
    <cellStyle name="Output 4 3 3 2 2 2 3" xfId="2926"/>
    <cellStyle name="Output 4 3 3 2 2 2 3 2" xfId="6768"/>
    <cellStyle name="Output 4 3 3 2 2 2 3 2 2" xfId="14468"/>
    <cellStyle name="Output 4 3 3 2 2 2 3 2 2 2" xfId="35822"/>
    <cellStyle name="Output 4 3 3 2 2 2 3 2 3" xfId="22128"/>
    <cellStyle name="Output 4 3 3 2 2 2 3 2 3 2" xfId="43482"/>
    <cellStyle name="Output 4 3 3 2 2 2 3 2 4" xfId="28890"/>
    <cellStyle name="Output 4 3 3 2 2 2 3 3" xfId="10628"/>
    <cellStyle name="Output 4 3 3 2 2 2 3 3 2" xfId="31982"/>
    <cellStyle name="Output 4 3 3 2 2 2 3 4" xfId="18288"/>
    <cellStyle name="Output 4 3 3 2 2 2 3 4 2" xfId="39642"/>
    <cellStyle name="Output 4 3 3 2 2 2 3 5" xfId="26538"/>
    <cellStyle name="Output 4 3 3 2 2 2 4" xfId="3866"/>
    <cellStyle name="Output 4 3 3 2 2 2 4 2" xfId="7708"/>
    <cellStyle name="Output 4 3 3 2 2 2 4 2 2" xfId="15408"/>
    <cellStyle name="Output 4 3 3 2 2 2 4 2 2 2" xfId="36762"/>
    <cellStyle name="Output 4 3 3 2 2 2 4 2 3" xfId="23068"/>
    <cellStyle name="Output 4 3 3 2 2 2 4 2 3 2" xfId="44422"/>
    <cellStyle name="Output 4 3 3 2 2 2 4 2 4" xfId="29266"/>
    <cellStyle name="Output 4 3 3 2 2 2 4 3" xfId="11568"/>
    <cellStyle name="Output 4 3 3 2 2 2 4 3 2" xfId="32922"/>
    <cellStyle name="Output 4 3 3 2 2 2 4 4" xfId="19228"/>
    <cellStyle name="Output 4 3 3 2 2 2 4 4 2" xfId="40582"/>
    <cellStyle name="Output 4 3 3 2 2 2 4 5" xfId="27478"/>
    <cellStyle name="Output 4 3 3 2 2 2 5" xfId="4828"/>
    <cellStyle name="Output 4 3 3 2 2 2 5 2" xfId="12528"/>
    <cellStyle name="Output 4 3 3 2 2 2 5 2 2" xfId="33882"/>
    <cellStyle name="Output 4 3 3 2 2 2 5 3" xfId="20188"/>
    <cellStyle name="Output 4 3 3 2 2 2 5 3 2" xfId="41542"/>
    <cellStyle name="Output 4 3 3 2 2 2 5 4" xfId="28114"/>
    <cellStyle name="Output 4 3 3 2 2 2 6" xfId="8688"/>
    <cellStyle name="Output 4 3 3 2 2 2 6 2" xfId="30042"/>
    <cellStyle name="Output 4 3 3 2 2 2 7" xfId="16348"/>
    <cellStyle name="Output 4 3 3 2 2 2 7 2" xfId="37702"/>
    <cellStyle name="Output 4 3 3 2 2 2 8" xfId="24598"/>
    <cellStyle name="Output 4 3 3 2 2 3" xfId="1286"/>
    <cellStyle name="Output 4 3 3 2 2 3 2" xfId="2286"/>
    <cellStyle name="Output 4 3 3 2 2 3 2 2" xfId="6128"/>
    <cellStyle name="Output 4 3 3 2 2 3 2 2 2" xfId="13828"/>
    <cellStyle name="Output 4 3 3 2 2 3 2 2 2 2" xfId="35182"/>
    <cellStyle name="Output 4 3 3 2 2 3 2 2 3" xfId="21488"/>
    <cellStyle name="Output 4 3 3 2 2 3 2 2 3 2" xfId="42842"/>
    <cellStyle name="Output 4 3 3 2 2 3 2 2 4" xfId="28634"/>
    <cellStyle name="Output 4 3 3 2 2 3 2 3" xfId="9988"/>
    <cellStyle name="Output 4 3 3 2 2 3 2 3 2" xfId="31342"/>
    <cellStyle name="Output 4 3 3 2 2 3 2 4" xfId="17648"/>
    <cellStyle name="Output 4 3 3 2 2 3 2 4 2" xfId="39002"/>
    <cellStyle name="Output 4 3 3 2 2 3 2 5" xfId="25898"/>
    <cellStyle name="Output 4 3 3 2 2 3 3" xfId="3226"/>
    <cellStyle name="Output 4 3 3 2 2 3 3 2" xfId="7068"/>
    <cellStyle name="Output 4 3 3 2 2 3 3 2 2" xfId="14768"/>
    <cellStyle name="Output 4 3 3 2 2 3 3 2 2 2" xfId="36122"/>
    <cellStyle name="Output 4 3 3 2 2 3 3 2 3" xfId="22428"/>
    <cellStyle name="Output 4 3 3 2 2 3 3 2 3 2" xfId="43782"/>
    <cellStyle name="Output 4 3 3 2 2 3 3 2 4" xfId="29010"/>
    <cellStyle name="Output 4 3 3 2 2 3 3 3" xfId="10928"/>
    <cellStyle name="Output 4 3 3 2 2 3 3 3 2" xfId="32282"/>
    <cellStyle name="Output 4 3 3 2 2 3 3 4" xfId="18588"/>
    <cellStyle name="Output 4 3 3 2 2 3 3 4 2" xfId="39942"/>
    <cellStyle name="Output 4 3 3 2 2 3 3 5" xfId="26838"/>
    <cellStyle name="Output 4 3 3 2 2 3 4" xfId="4166"/>
    <cellStyle name="Output 4 3 3 2 2 3 4 2" xfId="8008"/>
    <cellStyle name="Output 4 3 3 2 2 3 4 2 2" xfId="15708"/>
    <cellStyle name="Output 4 3 3 2 2 3 4 2 2 2" xfId="37062"/>
    <cellStyle name="Output 4 3 3 2 2 3 4 2 3" xfId="23368"/>
    <cellStyle name="Output 4 3 3 2 2 3 4 2 3 2" xfId="44722"/>
    <cellStyle name="Output 4 3 3 2 2 3 4 2 4" xfId="29386"/>
    <cellStyle name="Output 4 3 3 2 2 3 4 3" xfId="11868"/>
    <cellStyle name="Output 4 3 3 2 2 3 4 3 2" xfId="33222"/>
    <cellStyle name="Output 4 3 3 2 2 3 4 4" xfId="19528"/>
    <cellStyle name="Output 4 3 3 2 2 3 4 4 2" xfId="40882"/>
    <cellStyle name="Output 4 3 3 2 2 3 4 5" xfId="27778"/>
    <cellStyle name="Output 4 3 3 2 2 3 5" xfId="5128"/>
    <cellStyle name="Output 4 3 3 2 2 3 5 2" xfId="12828"/>
    <cellStyle name="Output 4 3 3 2 2 3 5 2 2" xfId="34182"/>
    <cellStyle name="Output 4 3 3 2 2 3 5 3" xfId="20488"/>
    <cellStyle name="Output 4 3 3 2 2 3 5 3 2" xfId="41842"/>
    <cellStyle name="Output 4 3 3 2 2 3 5 4" xfId="28234"/>
    <cellStyle name="Output 4 3 3 2 2 3 6" xfId="8988"/>
    <cellStyle name="Output 4 3 3 2 2 3 6 2" xfId="30342"/>
    <cellStyle name="Output 4 3 3 2 2 3 7" xfId="16648"/>
    <cellStyle name="Output 4 3 3 2 2 3 7 2" xfId="38002"/>
    <cellStyle name="Output 4 3 3 2 2 3 8" xfId="24898"/>
    <cellStyle name="Output 4 3 3 2 2 4" xfId="1646"/>
    <cellStyle name="Output 4 3 3 2 2 4 2" xfId="5488"/>
    <cellStyle name="Output 4 3 3 2 2 4 2 2" xfId="13188"/>
    <cellStyle name="Output 4 3 3 2 2 4 2 2 2" xfId="34542"/>
    <cellStyle name="Output 4 3 3 2 2 4 2 3" xfId="20848"/>
    <cellStyle name="Output 4 3 3 2 2 4 2 3 2" xfId="42202"/>
    <cellStyle name="Output 4 3 3 2 2 4 2 4" xfId="28378"/>
    <cellStyle name="Output 4 3 3 2 2 4 3" xfId="9348"/>
    <cellStyle name="Output 4 3 3 2 2 4 3 2" xfId="30702"/>
    <cellStyle name="Output 4 3 3 2 2 4 4" xfId="17008"/>
    <cellStyle name="Output 4 3 3 2 2 4 4 2" xfId="38362"/>
    <cellStyle name="Output 4 3 3 2 2 4 5" xfId="25258"/>
    <cellStyle name="Output 4 3 3 2 2 5" xfId="2586"/>
    <cellStyle name="Output 4 3 3 2 2 5 2" xfId="6428"/>
    <cellStyle name="Output 4 3 3 2 2 5 2 2" xfId="14128"/>
    <cellStyle name="Output 4 3 3 2 2 5 2 2 2" xfId="35482"/>
    <cellStyle name="Output 4 3 3 2 2 5 2 3" xfId="21788"/>
    <cellStyle name="Output 4 3 3 2 2 5 2 3 2" xfId="43142"/>
    <cellStyle name="Output 4 3 3 2 2 5 2 4" xfId="28754"/>
    <cellStyle name="Output 4 3 3 2 2 5 3" xfId="10288"/>
    <cellStyle name="Output 4 3 3 2 2 5 3 2" xfId="31642"/>
    <cellStyle name="Output 4 3 3 2 2 5 4" xfId="17948"/>
    <cellStyle name="Output 4 3 3 2 2 5 4 2" xfId="39302"/>
    <cellStyle name="Output 4 3 3 2 2 5 5" xfId="26198"/>
    <cellStyle name="Output 4 3 3 2 2 6" xfId="3526"/>
    <cellStyle name="Output 4 3 3 2 2 6 2" xfId="7368"/>
    <cellStyle name="Output 4 3 3 2 2 6 2 2" xfId="15068"/>
    <cellStyle name="Output 4 3 3 2 2 6 2 2 2" xfId="36422"/>
    <cellStyle name="Output 4 3 3 2 2 6 2 3" xfId="22728"/>
    <cellStyle name="Output 4 3 3 2 2 6 2 3 2" xfId="44082"/>
    <cellStyle name="Output 4 3 3 2 2 6 2 4" xfId="29130"/>
    <cellStyle name="Output 4 3 3 2 2 6 3" xfId="11228"/>
    <cellStyle name="Output 4 3 3 2 2 6 3 2" xfId="32582"/>
    <cellStyle name="Output 4 3 3 2 2 6 4" xfId="18888"/>
    <cellStyle name="Output 4 3 3 2 2 6 4 2" xfId="40242"/>
    <cellStyle name="Output 4 3 3 2 2 6 5" xfId="27138"/>
    <cellStyle name="Output 4 3 3 2 2 7" xfId="4488"/>
    <cellStyle name="Output 4 3 3 2 2 7 2" xfId="12188"/>
    <cellStyle name="Output 4 3 3 2 2 7 2 2" xfId="33542"/>
    <cellStyle name="Output 4 3 3 2 2 7 3" xfId="19848"/>
    <cellStyle name="Output 4 3 3 2 2 7 3 2" xfId="41202"/>
    <cellStyle name="Output 4 3 3 2 2 7 4" xfId="27978"/>
    <cellStyle name="Output 4 3 3 2 2 8" xfId="8348"/>
    <cellStyle name="Output 4 3 3 2 2 8 2" xfId="29702"/>
    <cellStyle name="Output 4 3 3 2 2 9" xfId="16008"/>
    <cellStyle name="Output 4 3 3 2 2 9 2" xfId="37362"/>
    <cellStyle name="Output 4 3 3 2 3" xfId="826"/>
    <cellStyle name="Output 4 3 3 2 3 2" xfId="1826"/>
    <cellStyle name="Output 4 3 3 2 3 2 2" xfId="5668"/>
    <cellStyle name="Output 4 3 3 2 3 2 2 2" xfId="13368"/>
    <cellStyle name="Output 4 3 3 2 3 2 2 2 2" xfId="34722"/>
    <cellStyle name="Output 4 3 3 2 3 2 2 3" xfId="21028"/>
    <cellStyle name="Output 4 3 3 2 3 2 2 3 2" xfId="42382"/>
    <cellStyle name="Output 4 3 3 2 3 2 2 4" xfId="28450"/>
    <cellStyle name="Output 4 3 3 2 3 2 3" xfId="9528"/>
    <cellStyle name="Output 4 3 3 2 3 2 3 2" xfId="30882"/>
    <cellStyle name="Output 4 3 3 2 3 2 4" xfId="17188"/>
    <cellStyle name="Output 4 3 3 2 3 2 4 2" xfId="38542"/>
    <cellStyle name="Output 4 3 3 2 3 2 5" xfId="25438"/>
    <cellStyle name="Output 4 3 3 2 3 3" xfId="2766"/>
    <cellStyle name="Output 4 3 3 2 3 3 2" xfId="6608"/>
    <cellStyle name="Output 4 3 3 2 3 3 2 2" xfId="14308"/>
    <cellStyle name="Output 4 3 3 2 3 3 2 2 2" xfId="35662"/>
    <cellStyle name="Output 4 3 3 2 3 3 2 3" xfId="21968"/>
    <cellStyle name="Output 4 3 3 2 3 3 2 3 2" xfId="43322"/>
    <cellStyle name="Output 4 3 3 2 3 3 2 4" xfId="28826"/>
    <cellStyle name="Output 4 3 3 2 3 3 3" xfId="10468"/>
    <cellStyle name="Output 4 3 3 2 3 3 3 2" xfId="31822"/>
    <cellStyle name="Output 4 3 3 2 3 3 4" xfId="18128"/>
    <cellStyle name="Output 4 3 3 2 3 3 4 2" xfId="39482"/>
    <cellStyle name="Output 4 3 3 2 3 3 5" xfId="26378"/>
    <cellStyle name="Output 4 3 3 2 3 4" xfId="3706"/>
    <cellStyle name="Output 4 3 3 2 3 4 2" xfId="7548"/>
    <cellStyle name="Output 4 3 3 2 3 4 2 2" xfId="15248"/>
    <cellStyle name="Output 4 3 3 2 3 4 2 2 2" xfId="36602"/>
    <cellStyle name="Output 4 3 3 2 3 4 2 3" xfId="22908"/>
    <cellStyle name="Output 4 3 3 2 3 4 2 3 2" xfId="44262"/>
    <cellStyle name="Output 4 3 3 2 3 4 2 4" xfId="29202"/>
    <cellStyle name="Output 4 3 3 2 3 4 3" xfId="11408"/>
    <cellStyle name="Output 4 3 3 2 3 4 3 2" xfId="32762"/>
    <cellStyle name="Output 4 3 3 2 3 4 4" xfId="19068"/>
    <cellStyle name="Output 4 3 3 2 3 4 4 2" xfId="40422"/>
    <cellStyle name="Output 4 3 3 2 3 4 5" xfId="27318"/>
    <cellStyle name="Output 4 3 3 2 3 5" xfId="4668"/>
    <cellStyle name="Output 4 3 3 2 3 5 2" xfId="12368"/>
    <cellStyle name="Output 4 3 3 2 3 5 2 2" xfId="33722"/>
    <cellStyle name="Output 4 3 3 2 3 5 3" xfId="20028"/>
    <cellStyle name="Output 4 3 3 2 3 5 3 2" xfId="41382"/>
    <cellStyle name="Output 4 3 3 2 3 5 4" xfId="28050"/>
    <cellStyle name="Output 4 3 3 2 3 6" xfId="8528"/>
    <cellStyle name="Output 4 3 3 2 3 6 2" xfId="29882"/>
    <cellStyle name="Output 4 3 3 2 3 7" xfId="16188"/>
    <cellStyle name="Output 4 3 3 2 3 7 2" xfId="37542"/>
    <cellStyle name="Output 4 3 3 2 3 8" xfId="24438"/>
    <cellStyle name="Output 4 3 3 2 4" xfId="1126"/>
    <cellStyle name="Output 4 3 3 2 4 2" xfId="2126"/>
    <cellStyle name="Output 4 3 3 2 4 2 2" xfId="5968"/>
    <cellStyle name="Output 4 3 3 2 4 2 2 2" xfId="13668"/>
    <cellStyle name="Output 4 3 3 2 4 2 2 2 2" xfId="35022"/>
    <cellStyle name="Output 4 3 3 2 4 2 2 3" xfId="21328"/>
    <cellStyle name="Output 4 3 3 2 4 2 2 3 2" xfId="42682"/>
    <cellStyle name="Output 4 3 3 2 4 2 2 4" xfId="28570"/>
    <cellStyle name="Output 4 3 3 2 4 2 3" xfId="9828"/>
    <cellStyle name="Output 4 3 3 2 4 2 3 2" xfId="31182"/>
    <cellStyle name="Output 4 3 3 2 4 2 4" xfId="17488"/>
    <cellStyle name="Output 4 3 3 2 4 2 4 2" xfId="38842"/>
    <cellStyle name="Output 4 3 3 2 4 2 5" xfId="25738"/>
    <cellStyle name="Output 4 3 3 2 4 3" xfId="3066"/>
    <cellStyle name="Output 4 3 3 2 4 3 2" xfId="6908"/>
    <cellStyle name="Output 4 3 3 2 4 3 2 2" xfId="14608"/>
    <cellStyle name="Output 4 3 3 2 4 3 2 2 2" xfId="35962"/>
    <cellStyle name="Output 4 3 3 2 4 3 2 3" xfId="22268"/>
    <cellStyle name="Output 4 3 3 2 4 3 2 3 2" xfId="43622"/>
    <cellStyle name="Output 4 3 3 2 4 3 2 4" xfId="28946"/>
    <cellStyle name="Output 4 3 3 2 4 3 3" xfId="10768"/>
    <cellStyle name="Output 4 3 3 2 4 3 3 2" xfId="32122"/>
    <cellStyle name="Output 4 3 3 2 4 3 4" xfId="18428"/>
    <cellStyle name="Output 4 3 3 2 4 3 4 2" xfId="39782"/>
    <cellStyle name="Output 4 3 3 2 4 3 5" xfId="26678"/>
    <cellStyle name="Output 4 3 3 2 4 4" xfId="4006"/>
    <cellStyle name="Output 4 3 3 2 4 4 2" xfId="7848"/>
    <cellStyle name="Output 4 3 3 2 4 4 2 2" xfId="15548"/>
    <cellStyle name="Output 4 3 3 2 4 4 2 2 2" xfId="36902"/>
    <cellStyle name="Output 4 3 3 2 4 4 2 3" xfId="23208"/>
    <cellStyle name="Output 4 3 3 2 4 4 2 3 2" xfId="44562"/>
    <cellStyle name="Output 4 3 3 2 4 4 2 4" xfId="29322"/>
    <cellStyle name="Output 4 3 3 2 4 4 3" xfId="11708"/>
    <cellStyle name="Output 4 3 3 2 4 4 3 2" xfId="33062"/>
    <cellStyle name="Output 4 3 3 2 4 4 4" xfId="19368"/>
    <cellStyle name="Output 4 3 3 2 4 4 4 2" xfId="40722"/>
    <cellStyle name="Output 4 3 3 2 4 4 5" xfId="27618"/>
    <cellStyle name="Output 4 3 3 2 4 5" xfId="4968"/>
    <cellStyle name="Output 4 3 3 2 4 5 2" xfId="12668"/>
    <cellStyle name="Output 4 3 3 2 4 5 2 2" xfId="34022"/>
    <cellStyle name="Output 4 3 3 2 4 5 3" xfId="20328"/>
    <cellStyle name="Output 4 3 3 2 4 5 3 2" xfId="41682"/>
    <cellStyle name="Output 4 3 3 2 4 5 4" xfId="28170"/>
    <cellStyle name="Output 4 3 3 2 4 6" xfId="8828"/>
    <cellStyle name="Output 4 3 3 2 4 6 2" xfId="30182"/>
    <cellStyle name="Output 4 3 3 2 4 7" xfId="16488"/>
    <cellStyle name="Output 4 3 3 2 4 7 2" xfId="37842"/>
    <cellStyle name="Output 4 3 3 2 4 8" xfId="24738"/>
    <cellStyle name="Output 4 3 3 2 5" xfId="1486"/>
    <cellStyle name="Output 4 3 3 2 5 2" xfId="5328"/>
    <cellStyle name="Output 4 3 3 2 5 2 2" xfId="13028"/>
    <cellStyle name="Output 4 3 3 2 5 2 2 2" xfId="34382"/>
    <cellStyle name="Output 4 3 3 2 5 2 3" xfId="20688"/>
    <cellStyle name="Output 4 3 3 2 5 2 3 2" xfId="42042"/>
    <cellStyle name="Output 4 3 3 2 5 2 4" xfId="28314"/>
    <cellStyle name="Output 4 3 3 2 5 3" xfId="9188"/>
    <cellStyle name="Output 4 3 3 2 5 3 2" xfId="30542"/>
    <cellStyle name="Output 4 3 3 2 5 4" xfId="16848"/>
    <cellStyle name="Output 4 3 3 2 5 4 2" xfId="38202"/>
    <cellStyle name="Output 4 3 3 2 5 5" xfId="25098"/>
    <cellStyle name="Output 4 3 3 2 6" xfId="2426"/>
    <cellStyle name="Output 4 3 3 2 6 2" xfId="6268"/>
    <cellStyle name="Output 4 3 3 2 6 2 2" xfId="13968"/>
    <cellStyle name="Output 4 3 3 2 6 2 2 2" xfId="35322"/>
    <cellStyle name="Output 4 3 3 2 6 2 3" xfId="21628"/>
    <cellStyle name="Output 4 3 3 2 6 2 3 2" xfId="42982"/>
    <cellStyle name="Output 4 3 3 2 6 2 4" xfId="28690"/>
    <cellStyle name="Output 4 3 3 2 6 3" xfId="10128"/>
    <cellStyle name="Output 4 3 3 2 6 3 2" xfId="31482"/>
    <cellStyle name="Output 4 3 3 2 6 4" xfId="17788"/>
    <cellStyle name="Output 4 3 3 2 6 4 2" xfId="39142"/>
    <cellStyle name="Output 4 3 3 2 6 5" xfId="26038"/>
    <cellStyle name="Output 4 3 3 2 7" xfId="3366"/>
    <cellStyle name="Output 4 3 3 2 7 2" xfId="7208"/>
    <cellStyle name="Output 4 3 3 2 7 2 2" xfId="14908"/>
    <cellStyle name="Output 4 3 3 2 7 2 2 2" xfId="36262"/>
    <cellStyle name="Output 4 3 3 2 7 2 3" xfId="22568"/>
    <cellStyle name="Output 4 3 3 2 7 2 3 2" xfId="43922"/>
    <cellStyle name="Output 4 3 3 2 7 2 4" xfId="29066"/>
    <cellStyle name="Output 4 3 3 2 7 3" xfId="11068"/>
    <cellStyle name="Output 4 3 3 2 7 3 2" xfId="32422"/>
    <cellStyle name="Output 4 3 3 2 7 4" xfId="18728"/>
    <cellStyle name="Output 4 3 3 2 7 4 2" xfId="40082"/>
    <cellStyle name="Output 4 3 3 2 7 5" xfId="26978"/>
    <cellStyle name="Output 4 3 3 2 8" xfId="4328"/>
    <cellStyle name="Output 4 3 3 2 8 2" xfId="12028"/>
    <cellStyle name="Output 4 3 3 2 8 2 2" xfId="33382"/>
    <cellStyle name="Output 4 3 3 2 8 3" xfId="19688"/>
    <cellStyle name="Output 4 3 3 2 8 3 2" xfId="41042"/>
    <cellStyle name="Output 4 3 3 2 8 4" xfId="27914"/>
    <cellStyle name="Output 4 3 3 2 9" xfId="8188"/>
    <cellStyle name="Output 4 3 3 2 9 2" xfId="29542"/>
    <cellStyle name="Output 4 3 3 3" xfId="560"/>
    <cellStyle name="Output 4 3 3 3 10" xfId="24178"/>
    <cellStyle name="Output 4 3 3 3 2" xfId="906"/>
    <cellStyle name="Output 4 3 3 3 2 2" xfId="1906"/>
    <cellStyle name="Output 4 3 3 3 2 2 2" xfId="5748"/>
    <cellStyle name="Output 4 3 3 3 2 2 2 2" xfId="13448"/>
    <cellStyle name="Output 4 3 3 3 2 2 2 2 2" xfId="34802"/>
    <cellStyle name="Output 4 3 3 3 2 2 2 3" xfId="21108"/>
    <cellStyle name="Output 4 3 3 3 2 2 2 3 2" xfId="42462"/>
    <cellStyle name="Output 4 3 3 3 2 2 2 4" xfId="28482"/>
    <cellStyle name="Output 4 3 3 3 2 2 3" xfId="9608"/>
    <cellStyle name="Output 4 3 3 3 2 2 3 2" xfId="30962"/>
    <cellStyle name="Output 4 3 3 3 2 2 4" xfId="17268"/>
    <cellStyle name="Output 4 3 3 3 2 2 4 2" xfId="38622"/>
    <cellStyle name="Output 4 3 3 3 2 2 5" xfId="25518"/>
    <cellStyle name="Output 4 3 3 3 2 3" xfId="2846"/>
    <cellStyle name="Output 4 3 3 3 2 3 2" xfId="6688"/>
    <cellStyle name="Output 4 3 3 3 2 3 2 2" xfId="14388"/>
    <cellStyle name="Output 4 3 3 3 2 3 2 2 2" xfId="35742"/>
    <cellStyle name="Output 4 3 3 3 2 3 2 3" xfId="22048"/>
    <cellStyle name="Output 4 3 3 3 2 3 2 3 2" xfId="43402"/>
    <cellStyle name="Output 4 3 3 3 2 3 2 4" xfId="28858"/>
    <cellStyle name="Output 4 3 3 3 2 3 3" xfId="10548"/>
    <cellStyle name="Output 4 3 3 3 2 3 3 2" xfId="31902"/>
    <cellStyle name="Output 4 3 3 3 2 3 4" xfId="18208"/>
    <cellStyle name="Output 4 3 3 3 2 3 4 2" xfId="39562"/>
    <cellStyle name="Output 4 3 3 3 2 3 5" xfId="26458"/>
    <cellStyle name="Output 4 3 3 3 2 4" xfId="3786"/>
    <cellStyle name="Output 4 3 3 3 2 4 2" xfId="7628"/>
    <cellStyle name="Output 4 3 3 3 2 4 2 2" xfId="15328"/>
    <cellStyle name="Output 4 3 3 3 2 4 2 2 2" xfId="36682"/>
    <cellStyle name="Output 4 3 3 3 2 4 2 3" xfId="22988"/>
    <cellStyle name="Output 4 3 3 3 2 4 2 3 2" xfId="44342"/>
    <cellStyle name="Output 4 3 3 3 2 4 2 4" xfId="29234"/>
    <cellStyle name="Output 4 3 3 3 2 4 3" xfId="11488"/>
    <cellStyle name="Output 4 3 3 3 2 4 3 2" xfId="32842"/>
    <cellStyle name="Output 4 3 3 3 2 4 4" xfId="19148"/>
    <cellStyle name="Output 4 3 3 3 2 4 4 2" xfId="40502"/>
    <cellStyle name="Output 4 3 3 3 2 4 5" xfId="27398"/>
    <cellStyle name="Output 4 3 3 3 2 5" xfId="4748"/>
    <cellStyle name="Output 4 3 3 3 2 5 2" xfId="12448"/>
    <cellStyle name="Output 4 3 3 3 2 5 2 2" xfId="33802"/>
    <cellStyle name="Output 4 3 3 3 2 5 3" xfId="20108"/>
    <cellStyle name="Output 4 3 3 3 2 5 3 2" xfId="41462"/>
    <cellStyle name="Output 4 3 3 3 2 5 4" xfId="28082"/>
    <cellStyle name="Output 4 3 3 3 2 6" xfId="8608"/>
    <cellStyle name="Output 4 3 3 3 2 6 2" xfId="29962"/>
    <cellStyle name="Output 4 3 3 3 2 7" xfId="16268"/>
    <cellStyle name="Output 4 3 3 3 2 7 2" xfId="37622"/>
    <cellStyle name="Output 4 3 3 3 2 8" xfId="24518"/>
    <cellStyle name="Output 4 3 3 3 3" xfId="1206"/>
    <cellStyle name="Output 4 3 3 3 3 2" xfId="2206"/>
    <cellStyle name="Output 4 3 3 3 3 2 2" xfId="6048"/>
    <cellStyle name="Output 4 3 3 3 3 2 2 2" xfId="13748"/>
    <cellStyle name="Output 4 3 3 3 3 2 2 2 2" xfId="35102"/>
    <cellStyle name="Output 4 3 3 3 3 2 2 3" xfId="21408"/>
    <cellStyle name="Output 4 3 3 3 3 2 2 3 2" xfId="42762"/>
    <cellStyle name="Output 4 3 3 3 3 2 2 4" xfId="28602"/>
    <cellStyle name="Output 4 3 3 3 3 2 3" xfId="9908"/>
    <cellStyle name="Output 4 3 3 3 3 2 3 2" xfId="31262"/>
    <cellStyle name="Output 4 3 3 3 3 2 4" xfId="17568"/>
    <cellStyle name="Output 4 3 3 3 3 2 4 2" xfId="38922"/>
    <cellStyle name="Output 4 3 3 3 3 2 5" xfId="25818"/>
    <cellStyle name="Output 4 3 3 3 3 3" xfId="3146"/>
    <cellStyle name="Output 4 3 3 3 3 3 2" xfId="6988"/>
    <cellStyle name="Output 4 3 3 3 3 3 2 2" xfId="14688"/>
    <cellStyle name="Output 4 3 3 3 3 3 2 2 2" xfId="36042"/>
    <cellStyle name="Output 4 3 3 3 3 3 2 3" xfId="22348"/>
    <cellStyle name="Output 4 3 3 3 3 3 2 3 2" xfId="43702"/>
    <cellStyle name="Output 4 3 3 3 3 3 2 4" xfId="28978"/>
    <cellStyle name="Output 4 3 3 3 3 3 3" xfId="10848"/>
    <cellStyle name="Output 4 3 3 3 3 3 3 2" xfId="32202"/>
    <cellStyle name="Output 4 3 3 3 3 3 4" xfId="18508"/>
    <cellStyle name="Output 4 3 3 3 3 3 4 2" xfId="39862"/>
    <cellStyle name="Output 4 3 3 3 3 3 5" xfId="26758"/>
    <cellStyle name="Output 4 3 3 3 3 4" xfId="4086"/>
    <cellStyle name="Output 4 3 3 3 3 4 2" xfId="7928"/>
    <cellStyle name="Output 4 3 3 3 3 4 2 2" xfId="15628"/>
    <cellStyle name="Output 4 3 3 3 3 4 2 2 2" xfId="36982"/>
    <cellStyle name="Output 4 3 3 3 3 4 2 3" xfId="23288"/>
    <cellStyle name="Output 4 3 3 3 3 4 2 3 2" xfId="44642"/>
    <cellStyle name="Output 4 3 3 3 3 4 2 4" xfId="29354"/>
    <cellStyle name="Output 4 3 3 3 3 4 3" xfId="11788"/>
    <cellStyle name="Output 4 3 3 3 3 4 3 2" xfId="33142"/>
    <cellStyle name="Output 4 3 3 3 3 4 4" xfId="19448"/>
    <cellStyle name="Output 4 3 3 3 3 4 4 2" xfId="40802"/>
    <cellStyle name="Output 4 3 3 3 3 4 5" xfId="27698"/>
    <cellStyle name="Output 4 3 3 3 3 5" xfId="5048"/>
    <cellStyle name="Output 4 3 3 3 3 5 2" xfId="12748"/>
    <cellStyle name="Output 4 3 3 3 3 5 2 2" xfId="34102"/>
    <cellStyle name="Output 4 3 3 3 3 5 3" xfId="20408"/>
    <cellStyle name="Output 4 3 3 3 3 5 3 2" xfId="41762"/>
    <cellStyle name="Output 4 3 3 3 3 5 4" xfId="28202"/>
    <cellStyle name="Output 4 3 3 3 3 6" xfId="8908"/>
    <cellStyle name="Output 4 3 3 3 3 6 2" xfId="30262"/>
    <cellStyle name="Output 4 3 3 3 3 7" xfId="16568"/>
    <cellStyle name="Output 4 3 3 3 3 7 2" xfId="37922"/>
    <cellStyle name="Output 4 3 3 3 3 8" xfId="24818"/>
    <cellStyle name="Output 4 3 3 3 4" xfId="1566"/>
    <cellStyle name="Output 4 3 3 3 4 2" xfId="5408"/>
    <cellStyle name="Output 4 3 3 3 4 2 2" xfId="13108"/>
    <cellStyle name="Output 4 3 3 3 4 2 2 2" xfId="34462"/>
    <cellStyle name="Output 4 3 3 3 4 2 3" xfId="20768"/>
    <cellStyle name="Output 4 3 3 3 4 2 3 2" xfId="42122"/>
    <cellStyle name="Output 4 3 3 3 4 2 4" xfId="28346"/>
    <cellStyle name="Output 4 3 3 3 4 3" xfId="9268"/>
    <cellStyle name="Output 4 3 3 3 4 3 2" xfId="30622"/>
    <cellStyle name="Output 4 3 3 3 4 4" xfId="16928"/>
    <cellStyle name="Output 4 3 3 3 4 4 2" xfId="38282"/>
    <cellStyle name="Output 4 3 3 3 4 5" xfId="25178"/>
    <cellStyle name="Output 4 3 3 3 5" xfId="2506"/>
    <cellStyle name="Output 4 3 3 3 5 2" xfId="6348"/>
    <cellStyle name="Output 4 3 3 3 5 2 2" xfId="14048"/>
    <cellStyle name="Output 4 3 3 3 5 2 2 2" xfId="35402"/>
    <cellStyle name="Output 4 3 3 3 5 2 3" xfId="21708"/>
    <cellStyle name="Output 4 3 3 3 5 2 3 2" xfId="43062"/>
    <cellStyle name="Output 4 3 3 3 5 2 4" xfId="28722"/>
    <cellStyle name="Output 4 3 3 3 5 3" xfId="10208"/>
    <cellStyle name="Output 4 3 3 3 5 3 2" xfId="31562"/>
    <cellStyle name="Output 4 3 3 3 5 4" xfId="17868"/>
    <cellStyle name="Output 4 3 3 3 5 4 2" xfId="39222"/>
    <cellStyle name="Output 4 3 3 3 5 5" xfId="26118"/>
    <cellStyle name="Output 4 3 3 3 6" xfId="3446"/>
    <cellStyle name="Output 4 3 3 3 6 2" xfId="7288"/>
    <cellStyle name="Output 4 3 3 3 6 2 2" xfId="14988"/>
    <cellStyle name="Output 4 3 3 3 6 2 2 2" xfId="36342"/>
    <cellStyle name="Output 4 3 3 3 6 2 3" xfId="22648"/>
    <cellStyle name="Output 4 3 3 3 6 2 3 2" xfId="44002"/>
    <cellStyle name="Output 4 3 3 3 6 2 4" xfId="29098"/>
    <cellStyle name="Output 4 3 3 3 6 3" xfId="11148"/>
    <cellStyle name="Output 4 3 3 3 6 3 2" xfId="32502"/>
    <cellStyle name="Output 4 3 3 3 6 4" xfId="18808"/>
    <cellStyle name="Output 4 3 3 3 6 4 2" xfId="40162"/>
    <cellStyle name="Output 4 3 3 3 6 5" xfId="27058"/>
    <cellStyle name="Output 4 3 3 3 7" xfId="4408"/>
    <cellStyle name="Output 4 3 3 3 7 2" xfId="12108"/>
    <cellStyle name="Output 4 3 3 3 7 2 2" xfId="33462"/>
    <cellStyle name="Output 4 3 3 3 7 3" xfId="19768"/>
    <cellStyle name="Output 4 3 3 3 7 3 2" xfId="41122"/>
    <cellStyle name="Output 4 3 3 3 7 4" xfId="27946"/>
    <cellStyle name="Output 4 3 3 3 8" xfId="8268"/>
    <cellStyle name="Output 4 3 3 3 8 2" xfId="29622"/>
    <cellStyle name="Output 4 3 3 3 9" xfId="15928"/>
    <cellStyle name="Output 4 3 3 3 9 2" xfId="37282"/>
    <cellStyle name="Output 4 3 3 4" xfId="746"/>
    <cellStyle name="Output 4 3 3 4 2" xfId="1746"/>
    <cellStyle name="Output 4 3 3 4 2 2" xfId="5588"/>
    <cellStyle name="Output 4 3 3 4 2 2 2" xfId="13288"/>
    <cellStyle name="Output 4 3 3 4 2 2 2 2" xfId="34642"/>
    <cellStyle name="Output 4 3 3 4 2 2 3" xfId="20948"/>
    <cellStyle name="Output 4 3 3 4 2 2 3 2" xfId="42302"/>
    <cellStyle name="Output 4 3 3 4 2 2 4" xfId="28418"/>
    <cellStyle name="Output 4 3 3 4 2 3" xfId="9448"/>
    <cellStyle name="Output 4 3 3 4 2 3 2" xfId="30802"/>
    <cellStyle name="Output 4 3 3 4 2 4" xfId="17108"/>
    <cellStyle name="Output 4 3 3 4 2 4 2" xfId="38462"/>
    <cellStyle name="Output 4 3 3 4 2 5" xfId="25358"/>
    <cellStyle name="Output 4 3 3 4 3" xfId="2686"/>
    <cellStyle name="Output 4 3 3 4 3 2" xfId="6528"/>
    <cellStyle name="Output 4 3 3 4 3 2 2" xfId="14228"/>
    <cellStyle name="Output 4 3 3 4 3 2 2 2" xfId="35582"/>
    <cellStyle name="Output 4 3 3 4 3 2 3" xfId="21888"/>
    <cellStyle name="Output 4 3 3 4 3 2 3 2" xfId="43242"/>
    <cellStyle name="Output 4 3 3 4 3 2 4" xfId="28794"/>
    <cellStyle name="Output 4 3 3 4 3 3" xfId="10388"/>
    <cellStyle name="Output 4 3 3 4 3 3 2" xfId="31742"/>
    <cellStyle name="Output 4 3 3 4 3 4" xfId="18048"/>
    <cellStyle name="Output 4 3 3 4 3 4 2" xfId="39402"/>
    <cellStyle name="Output 4 3 3 4 3 5" xfId="26298"/>
    <cellStyle name="Output 4 3 3 4 4" xfId="3626"/>
    <cellStyle name="Output 4 3 3 4 4 2" xfId="7468"/>
    <cellStyle name="Output 4 3 3 4 4 2 2" xfId="15168"/>
    <cellStyle name="Output 4 3 3 4 4 2 2 2" xfId="36522"/>
    <cellStyle name="Output 4 3 3 4 4 2 3" xfId="22828"/>
    <cellStyle name="Output 4 3 3 4 4 2 3 2" xfId="44182"/>
    <cellStyle name="Output 4 3 3 4 4 2 4" xfId="29170"/>
    <cellStyle name="Output 4 3 3 4 4 3" xfId="11328"/>
    <cellStyle name="Output 4 3 3 4 4 3 2" xfId="32682"/>
    <cellStyle name="Output 4 3 3 4 4 4" xfId="18988"/>
    <cellStyle name="Output 4 3 3 4 4 4 2" xfId="40342"/>
    <cellStyle name="Output 4 3 3 4 4 5" xfId="27238"/>
    <cellStyle name="Output 4 3 3 4 5" xfId="4588"/>
    <cellStyle name="Output 4 3 3 4 5 2" xfId="12288"/>
    <cellStyle name="Output 4 3 3 4 5 2 2" xfId="33642"/>
    <cellStyle name="Output 4 3 3 4 5 3" xfId="19948"/>
    <cellStyle name="Output 4 3 3 4 5 3 2" xfId="41302"/>
    <cellStyle name="Output 4 3 3 4 5 4" xfId="28018"/>
    <cellStyle name="Output 4 3 3 4 6" xfId="8448"/>
    <cellStyle name="Output 4 3 3 4 6 2" xfId="29802"/>
    <cellStyle name="Output 4 3 3 4 7" xfId="16108"/>
    <cellStyle name="Output 4 3 3 4 7 2" xfId="37462"/>
    <cellStyle name="Output 4 3 3 4 8" xfId="24358"/>
    <cellStyle name="Output 4 3 3 5" xfId="1046"/>
    <cellStyle name="Output 4 3 3 5 2" xfId="2046"/>
    <cellStyle name="Output 4 3 3 5 2 2" xfId="5888"/>
    <cellStyle name="Output 4 3 3 5 2 2 2" xfId="13588"/>
    <cellStyle name="Output 4 3 3 5 2 2 2 2" xfId="34942"/>
    <cellStyle name="Output 4 3 3 5 2 2 3" xfId="21248"/>
    <cellStyle name="Output 4 3 3 5 2 2 3 2" xfId="42602"/>
    <cellStyle name="Output 4 3 3 5 2 2 4" xfId="28538"/>
    <cellStyle name="Output 4 3 3 5 2 3" xfId="9748"/>
    <cellStyle name="Output 4 3 3 5 2 3 2" xfId="31102"/>
    <cellStyle name="Output 4 3 3 5 2 4" xfId="17408"/>
    <cellStyle name="Output 4 3 3 5 2 4 2" xfId="38762"/>
    <cellStyle name="Output 4 3 3 5 2 5" xfId="25658"/>
    <cellStyle name="Output 4 3 3 5 3" xfId="2986"/>
    <cellStyle name="Output 4 3 3 5 3 2" xfId="6828"/>
    <cellStyle name="Output 4 3 3 5 3 2 2" xfId="14528"/>
    <cellStyle name="Output 4 3 3 5 3 2 2 2" xfId="35882"/>
    <cellStyle name="Output 4 3 3 5 3 2 3" xfId="22188"/>
    <cellStyle name="Output 4 3 3 5 3 2 3 2" xfId="43542"/>
    <cellStyle name="Output 4 3 3 5 3 2 4" xfId="28914"/>
    <cellStyle name="Output 4 3 3 5 3 3" xfId="10688"/>
    <cellStyle name="Output 4 3 3 5 3 3 2" xfId="32042"/>
    <cellStyle name="Output 4 3 3 5 3 4" xfId="18348"/>
    <cellStyle name="Output 4 3 3 5 3 4 2" xfId="39702"/>
    <cellStyle name="Output 4 3 3 5 3 5" xfId="26598"/>
    <cellStyle name="Output 4 3 3 5 4" xfId="3926"/>
    <cellStyle name="Output 4 3 3 5 4 2" xfId="7768"/>
    <cellStyle name="Output 4 3 3 5 4 2 2" xfId="15468"/>
    <cellStyle name="Output 4 3 3 5 4 2 2 2" xfId="36822"/>
    <cellStyle name="Output 4 3 3 5 4 2 3" xfId="23128"/>
    <cellStyle name="Output 4 3 3 5 4 2 3 2" xfId="44482"/>
    <cellStyle name="Output 4 3 3 5 4 2 4" xfId="29290"/>
    <cellStyle name="Output 4 3 3 5 4 3" xfId="11628"/>
    <cellStyle name="Output 4 3 3 5 4 3 2" xfId="32982"/>
    <cellStyle name="Output 4 3 3 5 4 4" xfId="19288"/>
    <cellStyle name="Output 4 3 3 5 4 4 2" xfId="40642"/>
    <cellStyle name="Output 4 3 3 5 4 5" xfId="27538"/>
    <cellStyle name="Output 4 3 3 5 5" xfId="4888"/>
    <cellStyle name="Output 4 3 3 5 5 2" xfId="12588"/>
    <cellStyle name="Output 4 3 3 5 5 2 2" xfId="33942"/>
    <cellStyle name="Output 4 3 3 5 5 3" xfId="20248"/>
    <cellStyle name="Output 4 3 3 5 5 3 2" xfId="41602"/>
    <cellStyle name="Output 4 3 3 5 5 4" xfId="28138"/>
    <cellStyle name="Output 4 3 3 5 6" xfId="8748"/>
    <cellStyle name="Output 4 3 3 5 6 2" xfId="30102"/>
    <cellStyle name="Output 4 3 3 5 7" xfId="16408"/>
    <cellStyle name="Output 4 3 3 5 7 2" xfId="37762"/>
    <cellStyle name="Output 4 3 3 5 8" xfId="24658"/>
    <cellStyle name="Output 4 3 3 6" xfId="1406"/>
    <cellStyle name="Output 4 3 3 6 2" xfId="5248"/>
    <cellStyle name="Output 4 3 3 6 2 2" xfId="12948"/>
    <cellStyle name="Output 4 3 3 6 2 2 2" xfId="34302"/>
    <cellStyle name="Output 4 3 3 6 2 3" xfId="20608"/>
    <cellStyle name="Output 4 3 3 6 2 3 2" xfId="41962"/>
    <cellStyle name="Output 4 3 3 6 2 4" xfId="28282"/>
    <cellStyle name="Output 4 3 3 6 3" xfId="9108"/>
    <cellStyle name="Output 4 3 3 6 3 2" xfId="30462"/>
    <cellStyle name="Output 4 3 3 6 4" xfId="16768"/>
    <cellStyle name="Output 4 3 3 6 4 2" xfId="38122"/>
    <cellStyle name="Output 4 3 3 6 5" xfId="25018"/>
    <cellStyle name="Output 4 3 3 7" xfId="2346"/>
    <cellStyle name="Output 4 3 3 7 2" xfId="6188"/>
    <cellStyle name="Output 4 3 3 7 2 2" xfId="13888"/>
    <cellStyle name="Output 4 3 3 7 2 2 2" xfId="35242"/>
    <cellStyle name="Output 4 3 3 7 2 3" xfId="21548"/>
    <cellStyle name="Output 4 3 3 7 2 3 2" xfId="42902"/>
    <cellStyle name="Output 4 3 3 7 2 4" xfId="28658"/>
    <cellStyle name="Output 4 3 3 7 3" xfId="10048"/>
    <cellStyle name="Output 4 3 3 7 3 2" xfId="31402"/>
    <cellStyle name="Output 4 3 3 7 4" xfId="17708"/>
    <cellStyle name="Output 4 3 3 7 4 2" xfId="39062"/>
    <cellStyle name="Output 4 3 3 7 5" xfId="25958"/>
    <cellStyle name="Output 4 3 3 8" xfId="3286"/>
    <cellStyle name="Output 4 3 3 8 2" xfId="7128"/>
    <cellStyle name="Output 4 3 3 8 2 2" xfId="14828"/>
    <cellStyle name="Output 4 3 3 8 2 2 2" xfId="36182"/>
    <cellStyle name="Output 4 3 3 8 2 3" xfId="22488"/>
    <cellStyle name="Output 4 3 3 8 2 3 2" xfId="43842"/>
    <cellStyle name="Output 4 3 3 8 2 4" xfId="29034"/>
    <cellStyle name="Output 4 3 3 8 3" xfId="10988"/>
    <cellStyle name="Output 4 3 3 8 3 2" xfId="32342"/>
    <cellStyle name="Output 4 3 3 8 4" xfId="18648"/>
    <cellStyle name="Output 4 3 3 8 4 2" xfId="40002"/>
    <cellStyle name="Output 4 3 3 8 5" xfId="26898"/>
    <cellStyle name="Output 4 3 3 9" xfId="4248"/>
    <cellStyle name="Output 4 3 3 9 2" xfId="11948"/>
    <cellStyle name="Output 4 3 3 9 2 2" xfId="33302"/>
    <cellStyle name="Output 4 3 3 9 3" xfId="19608"/>
    <cellStyle name="Output 4 3 3 9 3 2" xfId="40962"/>
    <cellStyle name="Output 4 3 3 9 4" xfId="27858"/>
    <cellStyle name="Output 4 3 4" xfId="434"/>
    <cellStyle name="Output 4 3 4 10" xfId="15808"/>
    <cellStyle name="Output 4 3 4 10 2" xfId="37162"/>
    <cellStyle name="Output 4 3 4 11" xfId="24058"/>
    <cellStyle name="Output 4 3 4 2" xfId="602"/>
    <cellStyle name="Output 4 3 4 2 10" xfId="24218"/>
    <cellStyle name="Output 4 3 4 2 2" xfId="946"/>
    <cellStyle name="Output 4 3 4 2 2 2" xfId="1946"/>
    <cellStyle name="Output 4 3 4 2 2 2 2" xfId="5788"/>
    <cellStyle name="Output 4 3 4 2 2 2 2 2" xfId="13488"/>
    <cellStyle name="Output 4 3 4 2 2 2 2 2 2" xfId="34842"/>
    <cellStyle name="Output 4 3 4 2 2 2 2 3" xfId="21148"/>
    <cellStyle name="Output 4 3 4 2 2 2 2 3 2" xfId="42502"/>
    <cellStyle name="Output 4 3 4 2 2 2 2 4" xfId="28498"/>
    <cellStyle name="Output 4 3 4 2 2 2 3" xfId="9648"/>
    <cellStyle name="Output 4 3 4 2 2 2 3 2" xfId="31002"/>
    <cellStyle name="Output 4 3 4 2 2 2 4" xfId="17308"/>
    <cellStyle name="Output 4 3 4 2 2 2 4 2" xfId="38662"/>
    <cellStyle name="Output 4 3 4 2 2 2 5" xfId="25558"/>
    <cellStyle name="Output 4 3 4 2 2 3" xfId="2886"/>
    <cellStyle name="Output 4 3 4 2 2 3 2" xfId="6728"/>
    <cellStyle name="Output 4 3 4 2 2 3 2 2" xfId="14428"/>
    <cellStyle name="Output 4 3 4 2 2 3 2 2 2" xfId="35782"/>
    <cellStyle name="Output 4 3 4 2 2 3 2 3" xfId="22088"/>
    <cellStyle name="Output 4 3 4 2 2 3 2 3 2" xfId="43442"/>
    <cellStyle name="Output 4 3 4 2 2 3 2 4" xfId="28874"/>
    <cellStyle name="Output 4 3 4 2 2 3 3" xfId="10588"/>
    <cellStyle name="Output 4 3 4 2 2 3 3 2" xfId="31942"/>
    <cellStyle name="Output 4 3 4 2 2 3 4" xfId="18248"/>
    <cellStyle name="Output 4 3 4 2 2 3 4 2" xfId="39602"/>
    <cellStyle name="Output 4 3 4 2 2 3 5" xfId="26498"/>
    <cellStyle name="Output 4 3 4 2 2 4" xfId="3826"/>
    <cellStyle name="Output 4 3 4 2 2 4 2" xfId="7668"/>
    <cellStyle name="Output 4 3 4 2 2 4 2 2" xfId="15368"/>
    <cellStyle name="Output 4 3 4 2 2 4 2 2 2" xfId="36722"/>
    <cellStyle name="Output 4 3 4 2 2 4 2 3" xfId="23028"/>
    <cellStyle name="Output 4 3 4 2 2 4 2 3 2" xfId="44382"/>
    <cellStyle name="Output 4 3 4 2 2 4 2 4" xfId="29250"/>
    <cellStyle name="Output 4 3 4 2 2 4 3" xfId="11528"/>
    <cellStyle name="Output 4 3 4 2 2 4 3 2" xfId="32882"/>
    <cellStyle name="Output 4 3 4 2 2 4 4" xfId="19188"/>
    <cellStyle name="Output 4 3 4 2 2 4 4 2" xfId="40542"/>
    <cellStyle name="Output 4 3 4 2 2 4 5" xfId="27438"/>
    <cellStyle name="Output 4 3 4 2 2 5" xfId="4788"/>
    <cellStyle name="Output 4 3 4 2 2 5 2" xfId="12488"/>
    <cellStyle name="Output 4 3 4 2 2 5 2 2" xfId="33842"/>
    <cellStyle name="Output 4 3 4 2 2 5 3" xfId="20148"/>
    <cellStyle name="Output 4 3 4 2 2 5 3 2" xfId="41502"/>
    <cellStyle name="Output 4 3 4 2 2 5 4" xfId="28098"/>
    <cellStyle name="Output 4 3 4 2 2 6" xfId="8648"/>
    <cellStyle name="Output 4 3 4 2 2 6 2" xfId="30002"/>
    <cellStyle name="Output 4 3 4 2 2 7" xfId="16308"/>
    <cellStyle name="Output 4 3 4 2 2 7 2" xfId="37662"/>
    <cellStyle name="Output 4 3 4 2 2 8" xfId="24558"/>
    <cellStyle name="Output 4 3 4 2 3" xfId="1246"/>
    <cellStyle name="Output 4 3 4 2 3 2" xfId="2246"/>
    <cellStyle name="Output 4 3 4 2 3 2 2" xfId="6088"/>
    <cellStyle name="Output 4 3 4 2 3 2 2 2" xfId="13788"/>
    <cellStyle name="Output 4 3 4 2 3 2 2 2 2" xfId="35142"/>
    <cellStyle name="Output 4 3 4 2 3 2 2 3" xfId="21448"/>
    <cellStyle name="Output 4 3 4 2 3 2 2 3 2" xfId="42802"/>
    <cellStyle name="Output 4 3 4 2 3 2 2 4" xfId="28618"/>
    <cellStyle name="Output 4 3 4 2 3 2 3" xfId="9948"/>
    <cellStyle name="Output 4 3 4 2 3 2 3 2" xfId="31302"/>
    <cellStyle name="Output 4 3 4 2 3 2 4" xfId="17608"/>
    <cellStyle name="Output 4 3 4 2 3 2 4 2" xfId="38962"/>
    <cellStyle name="Output 4 3 4 2 3 2 5" xfId="25858"/>
    <cellStyle name="Output 4 3 4 2 3 3" xfId="3186"/>
    <cellStyle name="Output 4 3 4 2 3 3 2" xfId="7028"/>
    <cellStyle name="Output 4 3 4 2 3 3 2 2" xfId="14728"/>
    <cellStyle name="Output 4 3 4 2 3 3 2 2 2" xfId="36082"/>
    <cellStyle name="Output 4 3 4 2 3 3 2 3" xfId="22388"/>
    <cellStyle name="Output 4 3 4 2 3 3 2 3 2" xfId="43742"/>
    <cellStyle name="Output 4 3 4 2 3 3 2 4" xfId="28994"/>
    <cellStyle name="Output 4 3 4 2 3 3 3" xfId="10888"/>
    <cellStyle name="Output 4 3 4 2 3 3 3 2" xfId="32242"/>
    <cellStyle name="Output 4 3 4 2 3 3 4" xfId="18548"/>
    <cellStyle name="Output 4 3 4 2 3 3 4 2" xfId="39902"/>
    <cellStyle name="Output 4 3 4 2 3 3 5" xfId="26798"/>
    <cellStyle name="Output 4 3 4 2 3 4" xfId="4126"/>
    <cellStyle name="Output 4 3 4 2 3 4 2" xfId="7968"/>
    <cellStyle name="Output 4 3 4 2 3 4 2 2" xfId="15668"/>
    <cellStyle name="Output 4 3 4 2 3 4 2 2 2" xfId="37022"/>
    <cellStyle name="Output 4 3 4 2 3 4 2 3" xfId="23328"/>
    <cellStyle name="Output 4 3 4 2 3 4 2 3 2" xfId="44682"/>
    <cellStyle name="Output 4 3 4 2 3 4 2 4" xfId="29370"/>
    <cellStyle name="Output 4 3 4 2 3 4 3" xfId="11828"/>
    <cellStyle name="Output 4 3 4 2 3 4 3 2" xfId="33182"/>
    <cellStyle name="Output 4 3 4 2 3 4 4" xfId="19488"/>
    <cellStyle name="Output 4 3 4 2 3 4 4 2" xfId="40842"/>
    <cellStyle name="Output 4 3 4 2 3 4 5" xfId="27738"/>
    <cellStyle name="Output 4 3 4 2 3 5" xfId="5088"/>
    <cellStyle name="Output 4 3 4 2 3 5 2" xfId="12788"/>
    <cellStyle name="Output 4 3 4 2 3 5 2 2" xfId="34142"/>
    <cellStyle name="Output 4 3 4 2 3 5 3" xfId="20448"/>
    <cellStyle name="Output 4 3 4 2 3 5 3 2" xfId="41802"/>
    <cellStyle name="Output 4 3 4 2 3 5 4" xfId="28218"/>
    <cellStyle name="Output 4 3 4 2 3 6" xfId="8948"/>
    <cellStyle name="Output 4 3 4 2 3 6 2" xfId="30302"/>
    <cellStyle name="Output 4 3 4 2 3 7" xfId="16608"/>
    <cellStyle name="Output 4 3 4 2 3 7 2" xfId="37962"/>
    <cellStyle name="Output 4 3 4 2 3 8" xfId="24858"/>
    <cellStyle name="Output 4 3 4 2 4" xfId="1606"/>
    <cellStyle name="Output 4 3 4 2 4 2" xfId="5448"/>
    <cellStyle name="Output 4 3 4 2 4 2 2" xfId="13148"/>
    <cellStyle name="Output 4 3 4 2 4 2 2 2" xfId="34502"/>
    <cellStyle name="Output 4 3 4 2 4 2 3" xfId="20808"/>
    <cellStyle name="Output 4 3 4 2 4 2 3 2" xfId="42162"/>
    <cellStyle name="Output 4 3 4 2 4 2 4" xfId="28362"/>
    <cellStyle name="Output 4 3 4 2 4 3" xfId="9308"/>
    <cellStyle name="Output 4 3 4 2 4 3 2" xfId="30662"/>
    <cellStyle name="Output 4 3 4 2 4 4" xfId="16968"/>
    <cellStyle name="Output 4 3 4 2 4 4 2" xfId="38322"/>
    <cellStyle name="Output 4 3 4 2 4 5" xfId="25218"/>
    <cellStyle name="Output 4 3 4 2 5" xfId="2546"/>
    <cellStyle name="Output 4 3 4 2 5 2" xfId="6388"/>
    <cellStyle name="Output 4 3 4 2 5 2 2" xfId="14088"/>
    <cellStyle name="Output 4 3 4 2 5 2 2 2" xfId="35442"/>
    <cellStyle name="Output 4 3 4 2 5 2 3" xfId="21748"/>
    <cellStyle name="Output 4 3 4 2 5 2 3 2" xfId="43102"/>
    <cellStyle name="Output 4 3 4 2 5 2 4" xfId="28738"/>
    <cellStyle name="Output 4 3 4 2 5 3" xfId="10248"/>
    <cellStyle name="Output 4 3 4 2 5 3 2" xfId="31602"/>
    <cellStyle name="Output 4 3 4 2 5 4" xfId="17908"/>
    <cellStyle name="Output 4 3 4 2 5 4 2" xfId="39262"/>
    <cellStyle name="Output 4 3 4 2 5 5" xfId="26158"/>
    <cellStyle name="Output 4 3 4 2 6" xfId="3486"/>
    <cellStyle name="Output 4 3 4 2 6 2" xfId="7328"/>
    <cellStyle name="Output 4 3 4 2 6 2 2" xfId="15028"/>
    <cellStyle name="Output 4 3 4 2 6 2 2 2" xfId="36382"/>
    <cellStyle name="Output 4 3 4 2 6 2 3" xfId="22688"/>
    <cellStyle name="Output 4 3 4 2 6 2 3 2" xfId="44042"/>
    <cellStyle name="Output 4 3 4 2 6 2 4" xfId="29114"/>
    <cellStyle name="Output 4 3 4 2 6 3" xfId="11188"/>
    <cellStyle name="Output 4 3 4 2 6 3 2" xfId="32542"/>
    <cellStyle name="Output 4 3 4 2 6 4" xfId="18848"/>
    <cellStyle name="Output 4 3 4 2 6 4 2" xfId="40202"/>
    <cellStyle name="Output 4 3 4 2 6 5" xfId="27098"/>
    <cellStyle name="Output 4 3 4 2 7" xfId="4448"/>
    <cellStyle name="Output 4 3 4 2 7 2" xfId="12148"/>
    <cellStyle name="Output 4 3 4 2 7 2 2" xfId="33502"/>
    <cellStyle name="Output 4 3 4 2 7 3" xfId="19808"/>
    <cellStyle name="Output 4 3 4 2 7 3 2" xfId="41162"/>
    <cellStyle name="Output 4 3 4 2 7 4" xfId="27962"/>
    <cellStyle name="Output 4 3 4 2 8" xfId="8308"/>
    <cellStyle name="Output 4 3 4 2 8 2" xfId="29662"/>
    <cellStyle name="Output 4 3 4 2 9" xfId="15968"/>
    <cellStyle name="Output 4 3 4 2 9 2" xfId="37322"/>
    <cellStyle name="Output 4 3 4 3" xfId="786"/>
    <cellStyle name="Output 4 3 4 3 2" xfId="1786"/>
    <cellStyle name="Output 4 3 4 3 2 2" xfId="5628"/>
    <cellStyle name="Output 4 3 4 3 2 2 2" xfId="13328"/>
    <cellStyle name="Output 4 3 4 3 2 2 2 2" xfId="34682"/>
    <cellStyle name="Output 4 3 4 3 2 2 3" xfId="20988"/>
    <cellStyle name="Output 4 3 4 3 2 2 3 2" xfId="42342"/>
    <cellStyle name="Output 4 3 4 3 2 2 4" xfId="28434"/>
    <cellStyle name="Output 4 3 4 3 2 3" xfId="9488"/>
    <cellStyle name="Output 4 3 4 3 2 3 2" xfId="30842"/>
    <cellStyle name="Output 4 3 4 3 2 4" xfId="17148"/>
    <cellStyle name="Output 4 3 4 3 2 4 2" xfId="38502"/>
    <cellStyle name="Output 4 3 4 3 2 5" xfId="25398"/>
    <cellStyle name="Output 4 3 4 3 3" xfId="2726"/>
    <cellStyle name="Output 4 3 4 3 3 2" xfId="6568"/>
    <cellStyle name="Output 4 3 4 3 3 2 2" xfId="14268"/>
    <cellStyle name="Output 4 3 4 3 3 2 2 2" xfId="35622"/>
    <cellStyle name="Output 4 3 4 3 3 2 3" xfId="21928"/>
    <cellStyle name="Output 4 3 4 3 3 2 3 2" xfId="43282"/>
    <cellStyle name="Output 4 3 4 3 3 2 4" xfId="28810"/>
    <cellStyle name="Output 4 3 4 3 3 3" xfId="10428"/>
    <cellStyle name="Output 4 3 4 3 3 3 2" xfId="31782"/>
    <cellStyle name="Output 4 3 4 3 3 4" xfId="18088"/>
    <cellStyle name="Output 4 3 4 3 3 4 2" xfId="39442"/>
    <cellStyle name="Output 4 3 4 3 3 5" xfId="26338"/>
    <cellStyle name="Output 4 3 4 3 4" xfId="3666"/>
    <cellStyle name="Output 4 3 4 3 4 2" xfId="7508"/>
    <cellStyle name="Output 4 3 4 3 4 2 2" xfId="15208"/>
    <cellStyle name="Output 4 3 4 3 4 2 2 2" xfId="36562"/>
    <cellStyle name="Output 4 3 4 3 4 2 3" xfId="22868"/>
    <cellStyle name="Output 4 3 4 3 4 2 3 2" xfId="44222"/>
    <cellStyle name="Output 4 3 4 3 4 2 4" xfId="29186"/>
    <cellStyle name="Output 4 3 4 3 4 3" xfId="11368"/>
    <cellStyle name="Output 4 3 4 3 4 3 2" xfId="32722"/>
    <cellStyle name="Output 4 3 4 3 4 4" xfId="19028"/>
    <cellStyle name="Output 4 3 4 3 4 4 2" xfId="40382"/>
    <cellStyle name="Output 4 3 4 3 4 5" xfId="27278"/>
    <cellStyle name="Output 4 3 4 3 5" xfId="4628"/>
    <cellStyle name="Output 4 3 4 3 5 2" xfId="12328"/>
    <cellStyle name="Output 4 3 4 3 5 2 2" xfId="33682"/>
    <cellStyle name="Output 4 3 4 3 5 3" xfId="19988"/>
    <cellStyle name="Output 4 3 4 3 5 3 2" xfId="41342"/>
    <cellStyle name="Output 4 3 4 3 5 4" xfId="28034"/>
    <cellStyle name="Output 4 3 4 3 6" xfId="8488"/>
    <cellStyle name="Output 4 3 4 3 6 2" xfId="29842"/>
    <cellStyle name="Output 4 3 4 3 7" xfId="16148"/>
    <cellStyle name="Output 4 3 4 3 7 2" xfId="37502"/>
    <cellStyle name="Output 4 3 4 3 8" xfId="24398"/>
    <cellStyle name="Output 4 3 4 4" xfId="1086"/>
    <cellStyle name="Output 4 3 4 4 2" xfId="2086"/>
    <cellStyle name="Output 4 3 4 4 2 2" xfId="5928"/>
    <cellStyle name="Output 4 3 4 4 2 2 2" xfId="13628"/>
    <cellStyle name="Output 4 3 4 4 2 2 2 2" xfId="34982"/>
    <cellStyle name="Output 4 3 4 4 2 2 3" xfId="21288"/>
    <cellStyle name="Output 4 3 4 4 2 2 3 2" xfId="42642"/>
    <cellStyle name="Output 4 3 4 4 2 2 4" xfId="28554"/>
    <cellStyle name="Output 4 3 4 4 2 3" xfId="9788"/>
    <cellStyle name="Output 4 3 4 4 2 3 2" xfId="31142"/>
    <cellStyle name="Output 4 3 4 4 2 4" xfId="17448"/>
    <cellStyle name="Output 4 3 4 4 2 4 2" xfId="38802"/>
    <cellStyle name="Output 4 3 4 4 2 5" xfId="25698"/>
    <cellStyle name="Output 4 3 4 4 3" xfId="3026"/>
    <cellStyle name="Output 4 3 4 4 3 2" xfId="6868"/>
    <cellStyle name="Output 4 3 4 4 3 2 2" xfId="14568"/>
    <cellStyle name="Output 4 3 4 4 3 2 2 2" xfId="35922"/>
    <cellStyle name="Output 4 3 4 4 3 2 3" xfId="22228"/>
    <cellStyle name="Output 4 3 4 4 3 2 3 2" xfId="43582"/>
    <cellStyle name="Output 4 3 4 4 3 2 4" xfId="28930"/>
    <cellStyle name="Output 4 3 4 4 3 3" xfId="10728"/>
    <cellStyle name="Output 4 3 4 4 3 3 2" xfId="32082"/>
    <cellStyle name="Output 4 3 4 4 3 4" xfId="18388"/>
    <cellStyle name="Output 4 3 4 4 3 4 2" xfId="39742"/>
    <cellStyle name="Output 4 3 4 4 3 5" xfId="26638"/>
    <cellStyle name="Output 4 3 4 4 4" xfId="3966"/>
    <cellStyle name="Output 4 3 4 4 4 2" xfId="7808"/>
    <cellStyle name="Output 4 3 4 4 4 2 2" xfId="15508"/>
    <cellStyle name="Output 4 3 4 4 4 2 2 2" xfId="36862"/>
    <cellStyle name="Output 4 3 4 4 4 2 3" xfId="23168"/>
    <cellStyle name="Output 4 3 4 4 4 2 3 2" xfId="44522"/>
    <cellStyle name="Output 4 3 4 4 4 2 4" xfId="29306"/>
    <cellStyle name="Output 4 3 4 4 4 3" xfId="11668"/>
    <cellStyle name="Output 4 3 4 4 4 3 2" xfId="33022"/>
    <cellStyle name="Output 4 3 4 4 4 4" xfId="19328"/>
    <cellStyle name="Output 4 3 4 4 4 4 2" xfId="40682"/>
    <cellStyle name="Output 4 3 4 4 4 5" xfId="27578"/>
    <cellStyle name="Output 4 3 4 4 5" xfId="4928"/>
    <cellStyle name="Output 4 3 4 4 5 2" xfId="12628"/>
    <cellStyle name="Output 4 3 4 4 5 2 2" xfId="33982"/>
    <cellStyle name="Output 4 3 4 4 5 3" xfId="20288"/>
    <cellStyle name="Output 4 3 4 4 5 3 2" xfId="41642"/>
    <cellStyle name="Output 4 3 4 4 5 4" xfId="28154"/>
    <cellStyle name="Output 4 3 4 4 6" xfId="8788"/>
    <cellStyle name="Output 4 3 4 4 6 2" xfId="30142"/>
    <cellStyle name="Output 4 3 4 4 7" xfId="16448"/>
    <cellStyle name="Output 4 3 4 4 7 2" xfId="37802"/>
    <cellStyle name="Output 4 3 4 4 8" xfId="24698"/>
    <cellStyle name="Output 4 3 4 5" xfId="1446"/>
    <cellStyle name="Output 4 3 4 5 2" xfId="5288"/>
    <cellStyle name="Output 4 3 4 5 2 2" xfId="12988"/>
    <cellStyle name="Output 4 3 4 5 2 2 2" xfId="34342"/>
    <cellStyle name="Output 4 3 4 5 2 3" xfId="20648"/>
    <cellStyle name="Output 4 3 4 5 2 3 2" xfId="42002"/>
    <cellStyle name="Output 4 3 4 5 2 4" xfId="28298"/>
    <cellStyle name="Output 4 3 4 5 3" xfId="9148"/>
    <cellStyle name="Output 4 3 4 5 3 2" xfId="30502"/>
    <cellStyle name="Output 4 3 4 5 4" xfId="16808"/>
    <cellStyle name="Output 4 3 4 5 4 2" xfId="38162"/>
    <cellStyle name="Output 4 3 4 5 5" xfId="25058"/>
    <cellStyle name="Output 4 3 4 6" xfId="2386"/>
    <cellStyle name="Output 4 3 4 6 2" xfId="6228"/>
    <cellStyle name="Output 4 3 4 6 2 2" xfId="13928"/>
    <cellStyle name="Output 4 3 4 6 2 2 2" xfId="35282"/>
    <cellStyle name="Output 4 3 4 6 2 3" xfId="21588"/>
    <cellStyle name="Output 4 3 4 6 2 3 2" xfId="42942"/>
    <cellStyle name="Output 4 3 4 6 2 4" xfId="28674"/>
    <cellStyle name="Output 4 3 4 6 3" xfId="10088"/>
    <cellStyle name="Output 4 3 4 6 3 2" xfId="31442"/>
    <cellStyle name="Output 4 3 4 6 4" xfId="17748"/>
    <cellStyle name="Output 4 3 4 6 4 2" xfId="39102"/>
    <cellStyle name="Output 4 3 4 6 5" xfId="25998"/>
    <cellStyle name="Output 4 3 4 7" xfId="3326"/>
    <cellStyle name="Output 4 3 4 7 2" xfId="7168"/>
    <cellStyle name="Output 4 3 4 7 2 2" xfId="14868"/>
    <cellStyle name="Output 4 3 4 7 2 2 2" xfId="36222"/>
    <cellStyle name="Output 4 3 4 7 2 3" xfId="22528"/>
    <cellStyle name="Output 4 3 4 7 2 3 2" xfId="43882"/>
    <cellStyle name="Output 4 3 4 7 2 4" xfId="29050"/>
    <cellStyle name="Output 4 3 4 7 3" xfId="11028"/>
    <cellStyle name="Output 4 3 4 7 3 2" xfId="32382"/>
    <cellStyle name="Output 4 3 4 7 4" xfId="18688"/>
    <cellStyle name="Output 4 3 4 7 4 2" xfId="40042"/>
    <cellStyle name="Output 4 3 4 7 5" xfId="26938"/>
    <cellStyle name="Output 4 3 4 8" xfId="4288"/>
    <cellStyle name="Output 4 3 4 8 2" xfId="11988"/>
    <cellStyle name="Output 4 3 4 8 2 2" xfId="33342"/>
    <cellStyle name="Output 4 3 4 8 3" xfId="19648"/>
    <cellStyle name="Output 4 3 4 8 3 2" xfId="41002"/>
    <cellStyle name="Output 4 3 4 8 4" xfId="27898"/>
    <cellStyle name="Output 4 3 4 9" xfId="8148"/>
    <cellStyle name="Output 4 3 4 9 2" xfId="29502"/>
    <cellStyle name="Output 4 3 5" xfId="518"/>
    <cellStyle name="Output 4 3 5 10" xfId="24138"/>
    <cellStyle name="Output 4 3 5 2" xfId="866"/>
    <cellStyle name="Output 4 3 5 2 2" xfId="1866"/>
    <cellStyle name="Output 4 3 5 2 2 2" xfId="5708"/>
    <cellStyle name="Output 4 3 5 2 2 2 2" xfId="13408"/>
    <cellStyle name="Output 4 3 5 2 2 2 2 2" xfId="34762"/>
    <cellStyle name="Output 4 3 5 2 2 2 3" xfId="21068"/>
    <cellStyle name="Output 4 3 5 2 2 2 3 2" xfId="42422"/>
    <cellStyle name="Output 4 3 5 2 2 2 4" xfId="28466"/>
    <cellStyle name="Output 4 3 5 2 2 3" xfId="9568"/>
    <cellStyle name="Output 4 3 5 2 2 3 2" xfId="30922"/>
    <cellStyle name="Output 4 3 5 2 2 4" xfId="17228"/>
    <cellStyle name="Output 4 3 5 2 2 4 2" xfId="38582"/>
    <cellStyle name="Output 4 3 5 2 2 5" xfId="25478"/>
    <cellStyle name="Output 4 3 5 2 3" xfId="2806"/>
    <cellStyle name="Output 4 3 5 2 3 2" xfId="6648"/>
    <cellStyle name="Output 4 3 5 2 3 2 2" xfId="14348"/>
    <cellStyle name="Output 4 3 5 2 3 2 2 2" xfId="35702"/>
    <cellStyle name="Output 4 3 5 2 3 2 3" xfId="22008"/>
    <cellStyle name="Output 4 3 5 2 3 2 3 2" xfId="43362"/>
    <cellStyle name="Output 4 3 5 2 3 2 4" xfId="28842"/>
    <cellStyle name="Output 4 3 5 2 3 3" xfId="10508"/>
    <cellStyle name="Output 4 3 5 2 3 3 2" xfId="31862"/>
    <cellStyle name="Output 4 3 5 2 3 4" xfId="18168"/>
    <cellStyle name="Output 4 3 5 2 3 4 2" xfId="39522"/>
    <cellStyle name="Output 4 3 5 2 3 5" xfId="26418"/>
    <cellStyle name="Output 4 3 5 2 4" xfId="3746"/>
    <cellStyle name="Output 4 3 5 2 4 2" xfId="7588"/>
    <cellStyle name="Output 4 3 5 2 4 2 2" xfId="15288"/>
    <cellStyle name="Output 4 3 5 2 4 2 2 2" xfId="36642"/>
    <cellStyle name="Output 4 3 5 2 4 2 3" xfId="22948"/>
    <cellStyle name="Output 4 3 5 2 4 2 3 2" xfId="44302"/>
    <cellStyle name="Output 4 3 5 2 4 2 4" xfId="29218"/>
    <cellStyle name="Output 4 3 5 2 4 3" xfId="11448"/>
    <cellStyle name="Output 4 3 5 2 4 3 2" xfId="32802"/>
    <cellStyle name="Output 4 3 5 2 4 4" xfId="19108"/>
    <cellStyle name="Output 4 3 5 2 4 4 2" xfId="40462"/>
    <cellStyle name="Output 4 3 5 2 4 5" xfId="27358"/>
    <cellStyle name="Output 4 3 5 2 5" xfId="4708"/>
    <cellStyle name="Output 4 3 5 2 5 2" xfId="12408"/>
    <cellStyle name="Output 4 3 5 2 5 2 2" xfId="33762"/>
    <cellStyle name="Output 4 3 5 2 5 3" xfId="20068"/>
    <cellStyle name="Output 4 3 5 2 5 3 2" xfId="41422"/>
    <cellStyle name="Output 4 3 5 2 5 4" xfId="28066"/>
    <cellStyle name="Output 4 3 5 2 6" xfId="8568"/>
    <cellStyle name="Output 4 3 5 2 6 2" xfId="29922"/>
    <cellStyle name="Output 4 3 5 2 7" xfId="16228"/>
    <cellStyle name="Output 4 3 5 2 7 2" xfId="37582"/>
    <cellStyle name="Output 4 3 5 2 8" xfId="24478"/>
    <cellStyle name="Output 4 3 5 3" xfId="1166"/>
    <cellStyle name="Output 4 3 5 3 2" xfId="2166"/>
    <cellStyle name="Output 4 3 5 3 2 2" xfId="6008"/>
    <cellStyle name="Output 4 3 5 3 2 2 2" xfId="13708"/>
    <cellStyle name="Output 4 3 5 3 2 2 2 2" xfId="35062"/>
    <cellStyle name="Output 4 3 5 3 2 2 3" xfId="21368"/>
    <cellStyle name="Output 4 3 5 3 2 2 3 2" xfId="42722"/>
    <cellStyle name="Output 4 3 5 3 2 2 4" xfId="28586"/>
    <cellStyle name="Output 4 3 5 3 2 3" xfId="9868"/>
    <cellStyle name="Output 4 3 5 3 2 3 2" xfId="31222"/>
    <cellStyle name="Output 4 3 5 3 2 4" xfId="17528"/>
    <cellStyle name="Output 4 3 5 3 2 4 2" xfId="38882"/>
    <cellStyle name="Output 4 3 5 3 2 5" xfId="25778"/>
    <cellStyle name="Output 4 3 5 3 3" xfId="3106"/>
    <cellStyle name="Output 4 3 5 3 3 2" xfId="6948"/>
    <cellStyle name="Output 4 3 5 3 3 2 2" xfId="14648"/>
    <cellStyle name="Output 4 3 5 3 3 2 2 2" xfId="36002"/>
    <cellStyle name="Output 4 3 5 3 3 2 3" xfId="22308"/>
    <cellStyle name="Output 4 3 5 3 3 2 3 2" xfId="43662"/>
    <cellStyle name="Output 4 3 5 3 3 2 4" xfId="28962"/>
    <cellStyle name="Output 4 3 5 3 3 3" xfId="10808"/>
    <cellStyle name="Output 4 3 5 3 3 3 2" xfId="32162"/>
    <cellStyle name="Output 4 3 5 3 3 4" xfId="18468"/>
    <cellStyle name="Output 4 3 5 3 3 4 2" xfId="39822"/>
    <cellStyle name="Output 4 3 5 3 3 5" xfId="26718"/>
    <cellStyle name="Output 4 3 5 3 4" xfId="4046"/>
    <cellStyle name="Output 4 3 5 3 4 2" xfId="7888"/>
    <cellStyle name="Output 4 3 5 3 4 2 2" xfId="15588"/>
    <cellStyle name="Output 4 3 5 3 4 2 2 2" xfId="36942"/>
    <cellStyle name="Output 4 3 5 3 4 2 3" xfId="23248"/>
    <cellStyle name="Output 4 3 5 3 4 2 3 2" xfId="44602"/>
    <cellStyle name="Output 4 3 5 3 4 2 4" xfId="29338"/>
    <cellStyle name="Output 4 3 5 3 4 3" xfId="11748"/>
    <cellStyle name="Output 4 3 5 3 4 3 2" xfId="33102"/>
    <cellStyle name="Output 4 3 5 3 4 4" xfId="19408"/>
    <cellStyle name="Output 4 3 5 3 4 4 2" xfId="40762"/>
    <cellStyle name="Output 4 3 5 3 4 5" xfId="27658"/>
    <cellStyle name="Output 4 3 5 3 5" xfId="5008"/>
    <cellStyle name="Output 4 3 5 3 5 2" xfId="12708"/>
    <cellStyle name="Output 4 3 5 3 5 2 2" xfId="34062"/>
    <cellStyle name="Output 4 3 5 3 5 3" xfId="20368"/>
    <cellStyle name="Output 4 3 5 3 5 3 2" xfId="41722"/>
    <cellStyle name="Output 4 3 5 3 5 4" xfId="28186"/>
    <cellStyle name="Output 4 3 5 3 6" xfId="8868"/>
    <cellStyle name="Output 4 3 5 3 6 2" xfId="30222"/>
    <cellStyle name="Output 4 3 5 3 7" xfId="16528"/>
    <cellStyle name="Output 4 3 5 3 7 2" xfId="37882"/>
    <cellStyle name="Output 4 3 5 3 8" xfId="24778"/>
    <cellStyle name="Output 4 3 5 4" xfId="1526"/>
    <cellStyle name="Output 4 3 5 4 2" xfId="5368"/>
    <cellStyle name="Output 4 3 5 4 2 2" xfId="13068"/>
    <cellStyle name="Output 4 3 5 4 2 2 2" xfId="34422"/>
    <cellStyle name="Output 4 3 5 4 2 3" xfId="20728"/>
    <cellStyle name="Output 4 3 5 4 2 3 2" xfId="42082"/>
    <cellStyle name="Output 4 3 5 4 2 4" xfId="28330"/>
    <cellStyle name="Output 4 3 5 4 3" xfId="9228"/>
    <cellStyle name="Output 4 3 5 4 3 2" xfId="30582"/>
    <cellStyle name="Output 4 3 5 4 4" xfId="16888"/>
    <cellStyle name="Output 4 3 5 4 4 2" xfId="38242"/>
    <cellStyle name="Output 4 3 5 4 5" xfId="25138"/>
    <cellStyle name="Output 4 3 5 5" xfId="2466"/>
    <cellStyle name="Output 4 3 5 5 2" xfId="6308"/>
    <cellStyle name="Output 4 3 5 5 2 2" xfId="14008"/>
    <cellStyle name="Output 4 3 5 5 2 2 2" xfId="35362"/>
    <cellStyle name="Output 4 3 5 5 2 3" xfId="21668"/>
    <cellStyle name="Output 4 3 5 5 2 3 2" xfId="43022"/>
    <cellStyle name="Output 4 3 5 5 2 4" xfId="28706"/>
    <cellStyle name="Output 4 3 5 5 3" xfId="10168"/>
    <cellStyle name="Output 4 3 5 5 3 2" xfId="31522"/>
    <cellStyle name="Output 4 3 5 5 4" xfId="17828"/>
    <cellStyle name="Output 4 3 5 5 4 2" xfId="39182"/>
    <cellStyle name="Output 4 3 5 5 5" xfId="26078"/>
    <cellStyle name="Output 4 3 5 6" xfId="3406"/>
    <cellStyle name="Output 4 3 5 6 2" xfId="7248"/>
    <cellStyle name="Output 4 3 5 6 2 2" xfId="14948"/>
    <cellStyle name="Output 4 3 5 6 2 2 2" xfId="36302"/>
    <cellStyle name="Output 4 3 5 6 2 3" xfId="22608"/>
    <cellStyle name="Output 4 3 5 6 2 3 2" xfId="43962"/>
    <cellStyle name="Output 4 3 5 6 2 4" xfId="29082"/>
    <cellStyle name="Output 4 3 5 6 3" xfId="11108"/>
    <cellStyle name="Output 4 3 5 6 3 2" xfId="32462"/>
    <cellStyle name="Output 4 3 5 6 4" xfId="18768"/>
    <cellStyle name="Output 4 3 5 6 4 2" xfId="40122"/>
    <cellStyle name="Output 4 3 5 6 5" xfId="27018"/>
    <cellStyle name="Output 4 3 5 7" xfId="4368"/>
    <cellStyle name="Output 4 3 5 7 2" xfId="12068"/>
    <cellStyle name="Output 4 3 5 7 2 2" xfId="33422"/>
    <cellStyle name="Output 4 3 5 7 3" xfId="19728"/>
    <cellStyle name="Output 4 3 5 7 3 2" xfId="41082"/>
    <cellStyle name="Output 4 3 5 7 4" xfId="27930"/>
    <cellStyle name="Output 4 3 5 8" xfId="8228"/>
    <cellStyle name="Output 4 3 5 8 2" xfId="29582"/>
    <cellStyle name="Output 4 3 5 9" xfId="15888"/>
    <cellStyle name="Output 4 3 5 9 2" xfId="37242"/>
    <cellStyle name="Output 4 3 6" xfId="706"/>
    <cellStyle name="Output 4 3 6 2" xfId="1706"/>
    <cellStyle name="Output 4 3 6 2 2" xfId="5548"/>
    <cellStyle name="Output 4 3 6 2 2 2" xfId="13248"/>
    <cellStyle name="Output 4 3 6 2 2 2 2" xfId="34602"/>
    <cellStyle name="Output 4 3 6 2 2 3" xfId="20908"/>
    <cellStyle name="Output 4 3 6 2 2 3 2" xfId="42262"/>
    <cellStyle name="Output 4 3 6 2 2 4" xfId="28402"/>
    <cellStyle name="Output 4 3 6 2 3" xfId="9408"/>
    <cellStyle name="Output 4 3 6 2 3 2" xfId="30762"/>
    <cellStyle name="Output 4 3 6 2 4" xfId="17068"/>
    <cellStyle name="Output 4 3 6 2 4 2" xfId="38422"/>
    <cellStyle name="Output 4 3 6 2 5" xfId="25318"/>
    <cellStyle name="Output 4 3 6 3" xfId="2646"/>
    <cellStyle name="Output 4 3 6 3 2" xfId="6488"/>
    <cellStyle name="Output 4 3 6 3 2 2" xfId="14188"/>
    <cellStyle name="Output 4 3 6 3 2 2 2" xfId="35542"/>
    <cellStyle name="Output 4 3 6 3 2 3" xfId="21848"/>
    <cellStyle name="Output 4 3 6 3 2 3 2" xfId="43202"/>
    <cellStyle name="Output 4 3 6 3 2 4" xfId="28778"/>
    <cellStyle name="Output 4 3 6 3 3" xfId="10348"/>
    <cellStyle name="Output 4 3 6 3 3 2" xfId="31702"/>
    <cellStyle name="Output 4 3 6 3 4" xfId="18008"/>
    <cellStyle name="Output 4 3 6 3 4 2" xfId="39362"/>
    <cellStyle name="Output 4 3 6 3 5" xfId="26258"/>
    <cellStyle name="Output 4 3 6 4" xfId="3586"/>
    <cellStyle name="Output 4 3 6 4 2" xfId="7428"/>
    <cellStyle name="Output 4 3 6 4 2 2" xfId="15128"/>
    <cellStyle name="Output 4 3 6 4 2 2 2" xfId="36482"/>
    <cellStyle name="Output 4 3 6 4 2 3" xfId="22788"/>
    <cellStyle name="Output 4 3 6 4 2 3 2" xfId="44142"/>
    <cellStyle name="Output 4 3 6 4 2 4" xfId="29154"/>
    <cellStyle name="Output 4 3 6 4 3" xfId="11288"/>
    <cellStyle name="Output 4 3 6 4 3 2" xfId="32642"/>
    <cellStyle name="Output 4 3 6 4 4" xfId="18948"/>
    <cellStyle name="Output 4 3 6 4 4 2" xfId="40302"/>
    <cellStyle name="Output 4 3 6 4 5" xfId="27198"/>
    <cellStyle name="Output 4 3 6 5" xfId="4548"/>
    <cellStyle name="Output 4 3 6 5 2" xfId="12248"/>
    <cellStyle name="Output 4 3 6 5 2 2" xfId="33602"/>
    <cellStyle name="Output 4 3 6 5 3" xfId="19908"/>
    <cellStyle name="Output 4 3 6 5 3 2" xfId="41262"/>
    <cellStyle name="Output 4 3 6 5 4" xfId="28002"/>
    <cellStyle name="Output 4 3 6 6" xfId="8408"/>
    <cellStyle name="Output 4 3 6 6 2" xfId="29762"/>
    <cellStyle name="Output 4 3 6 7" xfId="16068"/>
    <cellStyle name="Output 4 3 6 7 2" xfId="37422"/>
    <cellStyle name="Output 4 3 6 8" xfId="24318"/>
    <cellStyle name="Output 4 3 7" xfId="703"/>
    <cellStyle name="Output 4 3 7 2" xfId="1703"/>
    <cellStyle name="Output 4 3 7 2 2" xfId="5545"/>
    <cellStyle name="Output 4 3 7 2 2 2" xfId="13245"/>
    <cellStyle name="Output 4 3 7 2 2 2 2" xfId="34599"/>
    <cellStyle name="Output 4 3 7 2 2 3" xfId="20905"/>
    <cellStyle name="Output 4 3 7 2 2 3 2" xfId="42259"/>
    <cellStyle name="Output 4 3 7 2 2 4" xfId="28399"/>
    <cellStyle name="Output 4 3 7 2 3" xfId="9405"/>
    <cellStyle name="Output 4 3 7 2 3 2" xfId="30759"/>
    <cellStyle name="Output 4 3 7 2 4" xfId="17065"/>
    <cellStyle name="Output 4 3 7 2 4 2" xfId="38419"/>
    <cellStyle name="Output 4 3 7 2 5" xfId="25315"/>
    <cellStyle name="Output 4 3 7 3" xfId="2643"/>
    <cellStyle name="Output 4 3 7 3 2" xfId="6485"/>
    <cellStyle name="Output 4 3 7 3 2 2" xfId="14185"/>
    <cellStyle name="Output 4 3 7 3 2 2 2" xfId="35539"/>
    <cellStyle name="Output 4 3 7 3 2 3" xfId="21845"/>
    <cellStyle name="Output 4 3 7 3 2 3 2" xfId="43199"/>
    <cellStyle name="Output 4 3 7 3 2 4" xfId="28775"/>
    <cellStyle name="Output 4 3 7 3 3" xfId="10345"/>
    <cellStyle name="Output 4 3 7 3 3 2" xfId="31699"/>
    <cellStyle name="Output 4 3 7 3 4" xfId="18005"/>
    <cellStyle name="Output 4 3 7 3 4 2" xfId="39359"/>
    <cellStyle name="Output 4 3 7 3 5" xfId="26255"/>
    <cellStyle name="Output 4 3 7 4" xfId="3583"/>
    <cellStyle name="Output 4 3 7 4 2" xfId="7425"/>
    <cellStyle name="Output 4 3 7 4 2 2" xfId="15125"/>
    <cellStyle name="Output 4 3 7 4 2 2 2" xfId="36479"/>
    <cellStyle name="Output 4 3 7 4 2 3" xfId="22785"/>
    <cellStyle name="Output 4 3 7 4 2 3 2" xfId="44139"/>
    <cellStyle name="Output 4 3 7 4 2 4" xfId="29151"/>
    <cellStyle name="Output 4 3 7 4 3" xfId="11285"/>
    <cellStyle name="Output 4 3 7 4 3 2" xfId="32639"/>
    <cellStyle name="Output 4 3 7 4 4" xfId="18945"/>
    <cellStyle name="Output 4 3 7 4 4 2" xfId="40299"/>
    <cellStyle name="Output 4 3 7 4 5" xfId="27195"/>
    <cellStyle name="Output 4 3 7 5" xfId="4545"/>
    <cellStyle name="Output 4 3 7 5 2" xfId="12245"/>
    <cellStyle name="Output 4 3 7 5 2 2" xfId="33599"/>
    <cellStyle name="Output 4 3 7 5 3" xfId="19905"/>
    <cellStyle name="Output 4 3 7 5 3 2" xfId="41259"/>
    <cellStyle name="Output 4 3 7 5 4" xfId="27999"/>
    <cellStyle name="Output 4 3 7 6" xfId="8405"/>
    <cellStyle name="Output 4 3 7 6 2" xfId="29759"/>
    <cellStyle name="Output 4 3 7 7" xfId="16065"/>
    <cellStyle name="Output 4 3 7 7 2" xfId="37419"/>
    <cellStyle name="Output 4 3 7 8" xfId="24315"/>
    <cellStyle name="Output 4 3 8" xfId="1363"/>
    <cellStyle name="Output 4 3 8 2" xfId="5205"/>
    <cellStyle name="Output 4 3 8 2 2" xfId="12905"/>
    <cellStyle name="Output 4 3 8 2 2 2" xfId="34259"/>
    <cellStyle name="Output 4 3 8 2 3" xfId="20565"/>
    <cellStyle name="Output 4 3 8 2 3 2" xfId="41919"/>
    <cellStyle name="Output 4 3 8 2 4" xfId="28263"/>
    <cellStyle name="Output 4 3 8 3" xfId="9065"/>
    <cellStyle name="Output 4 3 8 3 2" xfId="30419"/>
    <cellStyle name="Output 4 3 8 4" xfId="16725"/>
    <cellStyle name="Output 4 3 8 4 2" xfId="38079"/>
    <cellStyle name="Output 4 3 8 5" xfId="24975"/>
    <cellStyle name="Output 4 3 9" xfId="1343"/>
    <cellStyle name="Output 4 3 9 2" xfId="5185"/>
    <cellStyle name="Output 4 3 9 2 2" xfId="12885"/>
    <cellStyle name="Output 4 3 9 2 2 2" xfId="34239"/>
    <cellStyle name="Output 4 3 9 2 3" xfId="20545"/>
    <cellStyle name="Output 4 3 9 2 3 2" xfId="41899"/>
    <cellStyle name="Output 4 3 9 2 4" xfId="28255"/>
    <cellStyle name="Output 4 3 9 3" xfId="9045"/>
    <cellStyle name="Output 4 3 9 3 2" xfId="30399"/>
    <cellStyle name="Output 4 3 9 4" xfId="16705"/>
    <cellStyle name="Output 4 3 9 4 2" xfId="38059"/>
    <cellStyle name="Output 4 3 9 5" xfId="24955"/>
    <cellStyle name="Percent 2" xfId="321"/>
    <cellStyle name="Percent 2 2" xfId="339"/>
    <cellStyle name="Percent 2 3" xfId="23972"/>
    <cellStyle name="Percent 2 4" xfId="23973"/>
    <cellStyle name="Percent 2 5" xfId="23974"/>
    <cellStyle name="Percent 3" xfId="322"/>
    <cellStyle name="Percent 3 2" xfId="323"/>
    <cellStyle name="Percent 4" xfId="338"/>
    <cellStyle name="Percent 4 2" xfId="361"/>
    <cellStyle name="Percent 4 3" xfId="365"/>
    <cellStyle name="Percent 4 3 2" xfId="390"/>
    <cellStyle name="Percent 5" xfId="23975"/>
    <cellStyle name="Percent 53" xfId="23976"/>
    <cellStyle name="Title 2" xfId="324"/>
    <cellStyle name="Title 2 2" xfId="325"/>
    <cellStyle name="Total 2" xfId="326"/>
    <cellStyle name="Total 2 2" xfId="357"/>
    <cellStyle name="Total 2 2 10" xfId="1404"/>
    <cellStyle name="Total 2 2 10 2" xfId="5246"/>
    <cellStyle name="Total 2 2 10 2 2" xfId="12946"/>
    <cellStyle name="Total 2 2 10 2 2 2" xfId="34300"/>
    <cellStyle name="Total 2 2 10 2 3" xfId="20606"/>
    <cellStyle name="Total 2 2 10 2 3 2" xfId="41960"/>
    <cellStyle name="Total 2 2 10 2 4" xfId="28280"/>
    <cellStyle name="Total 2 2 10 3" xfId="9106"/>
    <cellStyle name="Total 2 2 10 3 2" xfId="30460"/>
    <cellStyle name="Total 2 2 10 4" xfId="16766"/>
    <cellStyle name="Total 2 2 10 4 2" xfId="38120"/>
    <cellStyle name="Total 2 2 10 5" xfId="25016"/>
    <cellStyle name="Total 2 2 11" xfId="4224"/>
    <cellStyle name="Total 2 2 11 2" xfId="11924"/>
    <cellStyle name="Total 2 2 11 2 2" xfId="33278"/>
    <cellStyle name="Total 2 2 11 3" xfId="19584"/>
    <cellStyle name="Total 2 2 11 3 2" xfId="40938"/>
    <cellStyle name="Total 2 2 11 4" xfId="27834"/>
    <cellStyle name="Total 2 2 12" xfId="8084"/>
    <cellStyle name="Total 2 2 12 2" xfId="29438"/>
    <cellStyle name="Total 2 2 13" xfId="8049"/>
    <cellStyle name="Total 2 2 13 2" xfId="29403"/>
    <cellStyle name="Total 2 2 14" xfId="23994"/>
    <cellStyle name="Total 2 2 2" xfId="385"/>
    <cellStyle name="Total 2 2 2 10" xfId="4244"/>
    <cellStyle name="Total 2 2 2 10 2" xfId="11944"/>
    <cellStyle name="Total 2 2 2 10 2 2" xfId="33298"/>
    <cellStyle name="Total 2 2 2 10 3" xfId="19604"/>
    <cellStyle name="Total 2 2 2 10 3 2" xfId="40958"/>
    <cellStyle name="Total 2 2 2 10 4" xfId="27854"/>
    <cellStyle name="Total 2 2 2 11" xfId="8104"/>
    <cellStyle name="Total 2 2 2 11 2" xfId="29458"/>
    <cellStyle name="Total 2 2 2 12" xfId="15764"/>
    <cellStyle name="Total 2 2 2 12 2" xfId="37118"/>
    <cellStyle name="Total 2 2 2 13" xfId="24014"/>
    <cellStyle name="Total 2 2 2 2" xfId="430"/>
    <cellStyle name="Total 2 2 2 2 10" xfId="8144"/>
    <cellStyle name="Total 2 2 2 2 10 2" xfId="29498"/>
    <cellStyle name="Total 2 2 2 2 11" xfId="15804"/>
    <cellStyle name="Total 2 2 2 2 11 2" xfId="37158"/>
    <cellStyle name="Total 2 2 2 2 12" xfId="24054"/>
    <cellStyle name="Total 2 2 2 2 2" xfId="514"/>
    <cellStyle name="Total 2 2 2 2 2 10" xfId="15884"/>
    <cellStyle name="Total 2 2 2 2 2 10 2" xfId="37238"/>
    <cellStyle name="Total 2 2 2 2 2 11" xfId="24134"/>
    <cellStyle name="Total 2 2 2 2 2 2" xfId="682"/>
    <cellStyle name="Total 2 2 2 2 2 2 10" xfId="24294"/>
    <cellStyle name="Total 2 2 2 2 2 2 2" xfId="1022"/>
    <cellStyle name="Total 2 2 2 2 2 2 2 2" xfId="2022"/>
    <cellStyle name="Total 2 2 2 2 2 2 2 2 2" xfId="5864"/>
    <cellStyle name="Total 2 2 2 2 2 2 2 2 2 2" xfId="13564"/>
    <cellStyle name="Total 2 2 2 2 2 2 2 2 2 2 2" xfId="34918"/>
    <cellStyle name="Total 2 2 2 2 2 2 2 2 2 3" xfId="21224"/>
    <cellStyle name="Total 2 2 2 2 2 2 2 2 2 3 2" xfId="42578"/>
    <cellStyle name="Total 2 2 2 2 2 2 2 2 2 4" xfId="28526"/>
    <cellStyle name="Total 2 2 2 2 2 2 2 2 3" xfId="9724"/>
    <cellStyle name="Total 2 2 2 2 2 2 2 2 3 2" xfId="31078"/>
    <cellStyle name="Total 2 2 2 2 2 2 2 2 4" xfId="17384"/>
    <cellStyle name="Total 2 2 2 2 2 2 2 2 4 2" xfId="38738"/>
    <cellStyle name="Total 2 2 2 2 2 2 2 2 5" xfId="25634"/>
    <cellStyle name="Total 2 2 2 2 2 2 2 3" xfId="2962"/>
    <cellStyle name="Total 2 2 2 2 2 2 2 3 2" xfId="6804"/>
    <cellStyle name="Total 2 2 2 2 2 2 2 3 2 2" xfId="14504"/>
    <cellStyle name="Total 2 2 2 2 2 2 2 3 2 2 2" xfId="35858"/>
    <cellStyle name="Total 2 2 2 2 2 2 2 3 2 3" xfId="22164"/>
    <cellStyle name="Total 2 2 2 2 2 2 2 3 2 3 2" xfId="43518"/>
    <cellStyle name="Total 2 2 2 2 2 2 2 3 2 4" xfId="28902"/>
    <cellStyle name="Total 2 2 2 2 2 2 2 3 3" xfId="10664"/>
    <cellStyle name="Total 2 2 2 2 2 2 2 3 3 2" xfId="32018"/>
    <cellStyle name="Total 2 2 2 2 2 2 2 3 4" xfId="18324"/>
    <cellStyle name="Total 2 2 2 2 2 2 2 3 4 2" xfId="39678"/>
    <cellStyle name="Total 2 2 2 2 2 2 2 3 5" xfId="26574"/>
    <cellStyle name="Total 2 2 2 2 2 2 2 4" xfId="3902"/>
    <cellStyle name="Total 2 2 2 2 2 2 2 4 2" xfId="7744"/>
    <cellStyle name="Total 2 2 2 2 2 2 2 4 2 2" xfId="15444"/>
    <cellStyle name="Total 2 2 2 2 2 2 2 4 2 2 2" xfId="36798"/>
    <cellStyle name="Total 2 2 2 2 2 2 2 4 2 3" xfId="23104"/>
    <cellStyle name="Total 2 2 2 2 2 2 2 4 2 3 2" xfId="44458"/>
    <cellStyle name="Total 2 2 2 2 2 2 2 4 2 4" xfId="29278"/>
    <cellStyle name="Total 2 2 2 2 2 2 2 4 3" xfId="11604"/>
    <cellStyle name="Total 2 2 2 2 2 2 2 4 3 2" xfId="32958"/>
    <cellStyle name="Total 2 2 2 2 2 2 2 4 4" xfId="19264"/>
    <cellStyle name="Total 2 2 2 2 2 2 2 4 4 2" xfId="40618"/>
    <cellStyle name="Total 2 2 2 2 2 2 2 4 5" xfId="27514"/>
    <cellStyle name="Total 2 2 2 2 2 2 2 5" xfId="4864"/>
    <cellStyle name="Total 2 2 2 2 2 2 2 5 2" xfId="12564"/>
    <cellStyle name="Total 2 2 2 2 2 2 2 5 2 2" xfId="33918"/>
    <cellStyle name="Total 2 2 2 2 2 2 2 5 3" xfId="20224"/>
    <cellStyle name="Total 2 2 2 2 2 2 2 5 3 2" xfId="41578"/>
    <cellStyle name="Total 2 2 2 2 2 2 2 5 4" xfId="28126"/>
    <cellStyle name="Total 2 2 2 2 2 2 2 6" xfId="8724"/>
    <cellStyle name="Total 2 2 2 2 2 2 2 6 2" xfId="30078"/>
    <cellStyle name="Total 2 2 2 2 2 2 2 7" xfId="16384"/>
    <cellStyle name="Total 2 2 2 2 2 2 2 7 2" xfId="37738"/>
    <cellStyle name="Total 2 2 2 2 2 2 2 8" xfId="24634"/>
    <cellStyle name="Total 2 2 2 2 2 2 3" xfId="1322"/>
    <cellStyle name="Total 2 2 2 2 2 2 3 2" xfId="2322"/>
    <cellStyle name="Total 2 2 2 2 2 2 3 2 2" xfId="6164"/>
    <cellStyle name="Total 2 2 2 2 2 2 3 2 2 2" xfId="13864"/>
    <cellStyle name="Total 2 2 2 2 2 2 3 2 2 2 2" xfId="35218"/>
    <cellStyle name="Total 2 2 2 2 2 2 3 2 2 3" xfId="21524"/>
    <cellStyle name="Total 2 2 2 2 2 2 3 2 2 3 2" xfId="42878"/>
    <cellStyle name="Total 2 2 2 2 2 2 3 2 2 4" xfId="28646"/>
    <cellStyle name="Total 2 2 2 2 2 2 3 2 3" xfId="10024"/>
    <cellStyle name="Total 2 2 2 2 2 2 3 2 3 2" xfId="31378"/>
    <cellStyle name="Total 2 2 2 2 2 2 3 2 4" xfId="17684"/>
    <cellStyle name="Total 2 2 2 2 2 2 3 2 4 2" xfId="39038"/>
    <cellStyle name="Total 2 2 2 2 2 2 3 2 5" xfId="25934"/>
    <cellStyle name="Total 2 2 2 2 2 2 3 3" xfId="3262"/>
    <cellStyle name="Total 2 2 2 2 2 2 3 3 2" xfId="7104"/>
    <cellStyle name="Total 2 2 2 2 2 2 3 3 2 2" xfId="14804"/>
    <cellStyle name="Total 2 2 2 2 2 2 3 3 2 2 2" xfId="36158"/>
    <cellStyle name="Total 2 2 2 2 2 2 3 3 2 3" xfId="22464"/>
    <cellStyle name="Total 2 2 2 2 2 2 3 3 2 3 2" xfId="43818"/>
    <cellStyle name="Total 2 2 2 2 2 2 3 3 2 4" xfId="29022"/>
    <cellStyle name="Total 2 2 2 2 2 2 3 3 3" xfId="10964"/>
    <cellStyle name="Total 2 2 2 2 2 2 3 3 3 2" xfId="32318"/>
    <cellStyle name="Total 2 2 2 2 2 2 3 3 4" xfId="18624"/>
    <cellStyle name="Total 2 2 2 2 2 2 3 3 4 2" xfId="39978"/>
    <cellStyle name="Total 2 2 2 2 2 2 3 3 5" xfId="26874"/>
    <cellStyle name="Total 2 2 2 2 2 2 3 4" xfId="4202"/>
    <cellStyle name="Total 2 2 2 2 2 2 3 4 2" xfId="8044"/>
    <cellStyle name="Total 2 2 2 2 2 2 3 4 2 2" xfId="15744"/>
    <cellStyle name="Total 2 2 2 2 2 2 3 4 2 2 2" xfId="37098"/>
    <cellStyle name="Total 2 2 2 2 2 2 3 4 2 3" xfId="23404"/>
    <cellStyle name="Total 2 2 2 2 2 2 3 4 2 3 2" xfId="44758"/>
    <cellStyle name="Total 2 2 2 2 2 2 3 4 2 4" xfId="29398"/>
    <cellStyle name="Total 2 2 2 2 2 2 3 4 3" xfId="11904"/>
    <cellStyle name="Total 2 2 2 2 2 2 3 4 3 2" xfId="33258"/>
    <cellStyle name="Total 2 2 2 2 2 2 3 4 4" xfId="19564"/>
    <cellStyle name="Total 2 2 2 2 2 2 3 4 4 2" xfId="40918"/>
    <cellStyle name="Total 2 2 2 2 2 2 3 4 5" xfId="27814"/>
    <cellStyle name="Total 2 2 2 2 2 2 3 5" xfId="5164"/>
    <cellStyle name="Total 2 2 2 2 2 2 3 5 2" xfId="12864"/>
    <cellStyle name="Total 2 2 2 2 2 2 3 5 2 2" xfId="34218"/>
    <cellStyle name="Total 2 2 2 2 2 2 3 5 3" xfId="20524"/>
    <cellStyle name="Total 2 2 2 2 2 2 3 5 3 2" xfId="41878"/>
    <cellStyle name="Total 2 2 2 2 2 2 3 5 4" xfId="28246"/>
    <cellStyle name="Total 2 2 2 2 2 2 3 6" xfId="9024"/>
    <cellStyle name="Total 2 2 2 2 2 2 3 6 2" xfId="30378"/>
    <cellStyle name="Total 2 2 2 2 2 2 3 7" xfId="16684"/>
    <cellStyle name="Total 2 2 2 2 2 2 3 7 2" xfId="38038"/>
    <cellStyle name="Total 2 2 2 2 2 2 3 8" xfId="24934"/>
    <cellStyle name="Total 2 2 2 2 2 2 4" xfId="1682"/>
    <cellStyle name="Total 2 2 2 2 2 2 4 2" xfId="5524"/>
    <cellStyle name="Total 2 2 2 2 2 2 4 2 2" xfId="13224"/>
    <cellStyle name="Total 2 2 2 2 2 2 4 2 2 2" xfId="34578"/>
    <cellStyle name="Total 2 2 2 2 2 2 4 2 3" xfId="20884"/>
    <cellStyle name="Total 2 2 2 2 2 2 4 2 3 2" xfId="42238"/>
    <cellStyle name="Total 2 2 2 2 2 2 4 2 4" xfId="28390"/>
    <cellStyle name="Total 2 2 2 2 2 2 4 3" xfId="9384"/>
    <cellStyle name="Total 2 2 2 2 2 2 4 3 2" xfId="30738"/>
    <cellStyle name="Total 2 2 2 2 2 2 4 4" xfId="17044"/>
    <cellStyle name="Total 2 2 2 2 2 2 4 4 2" xfId="38398"/>
    <cellStyle name="Total 2 2 2 2 2 2 4 5" xfId="25294"/>
    <cellStyle name="Total 2 2 2 2 2 2 5" xfId="2622"/>
    <cellStyle name="Total 2 2 2 2 2 2 5 2" xfId="6464"/>
    <cellStyle name="Total 2 2 2 2 2 2 5 2 2" xfId="14164"/>
    <cellStyle name="Total 2 2 2 2 2 2 5 2 2 2" xfId="35518"/>
    <cellStyle name="Total 2 2 2 2 2 2 5 2 3" xfId="21824"/>
    <cellStyle name="Total 2 2 2 2 2 2 5 2 3 2" xfId="43178"/>
    <cellStyle name="Total 2 2 2 2 2 2 5 2 4" xfId="28766"/>
    <cellStyle name="Total 2 2 2 2 2 2 5 3" xfId="10324"/>
    <cellStyle name="Total 2 2 2 2 2 2 5 3 2" xfId="31678"/>
    <cellStyle name="Total 2 2 2 2 2 2 5 4" xfId="17984"/>
    <cellStyle name="Total 2 2 2 2 2 2 5 4 2" xfId="39338"/>
    <cellStyle name="Total 2 2 2 2 2 2 5 5" xfId="26234"/>
    <cellStyle name="Total 2 2 2 2 2 2 6" xfId="3562"/>
    <cellStyle name="Total 2 2 2 2 2 2 6 2" xfId="7404"/>
    <cellStyle name="Total 2 2 2 2 2 2 6 2 2" xfId="15104"/>
    <cellStyle name="Total 2 2 2 2 2 2 6 2 2 2" xfId="36458"/>
    <cellStyle name="Total 2 2 2 2 2 2 6 2 3" xfId="22764"/>
    <cellStyle name="Total 2 2 2 2 2 2 6 2 3 2" xfId="44118"/>
    <cellStyle name="Total 2 2 2 2 2 2 6 2 4" xfId="29142"/>
    <cellStyle name="Total 2 2 2 2 2 2 6 3" xfId="11264"/>
    <cellStyle name="Total 2 2 2 2 2 2 6 3 2" xfId="32618"/>
    <cellStyle name="Total 2 2 2 2 2 2 6 4" xfId="18924"/>
    <cellStyle name="Total 2 2 2 2 2 2 6 4 2" xfId="40278"/>
    <cellStyle name="Total 2 2 2 2 2 2 6 5" xfId="27174"/>
    <cellStyle name="Total 2 2 2 2 2 2 7" xfId="4524"/>
    <cellStyle name="Total 2 2 2 2 2 2 7 2" xfId="12224"/>
    <cellStyle name="Total 2 2 2 2 2 2 7 2 2" xfId="33578"/>
    <cellStyle name="Total 2 2 2 2 2 2 7 3" xfId="19884"/>
    <cellStyle name="Total 2 2 2 2 2 2 7 3 2" xfId="41238"/>
    <cellStyle name="Total 2 2 2 2 2 2 7 4" xfId="27990"/>
    <cellStyle name="Total 2 2 2 2 2 2 8" xfId="8384"/>
    <cellStyle name="Total 2 2 2 2 2 2 8 2" xfId="29738"/>
    <cellStyle name="Total 2 2 2 2 2 2 9" xfId="16044"/>
    <cellStyle name="Total 2 2 2 2 2 2 9 2" xfId="37398"/>
    <cellStyle name="Total 2 2 2 2 2 3" xfId="862"/>
    <cellStyle name="Total 2 2 2 2 2 3 2" xfId="1862"/>
    <cellStyle name="Total 2 2 2 2 2 3 2 2" xfId="5704"/>
    <cellStyle name="Total 2 2 2 2 2 3 2 2 2" xfId="13404"/>
    <cellStyle name="Total 2 2 2 2 2 3 2 2 2 2" xfId="34758"/>
    <cellStyle name="Total 2 2 2 2 2 3 2 2 3" xfId="21064"/>
    <cellStyle name="Total 2 2 2 2 2 3 2 2 3 2" xfId="42418"/>
    <cellStyle name="Total 2 2 2 2 2 3 2 2 4" xfId="28462"/>
    <cellStyle name="Total 2 2 2 2 2 3 2 3" xfId="9564"/>
    <cellStyle name="Total 2 2 2 2 2 3 2 3 2" xfId="30918"/>
    <cellStyle name="Total 2 2 2 2 2 3 2 4" xfId="17224"/>
    <cellStyle name="Total 2 2 2 2 2 3 2 4 2" xfId="38578"/>
    <cellStyle name="Total 2 2 2 2 2 3 2 5" xfId="25474"/>
    <cellStyle name="Total 2 2 2 2 2 3 3" xfId="2802"/>
    <cellStyle name="Total 2 2 2 2 2 3 3 2" xfId="6644"/>
    <cellStyle name="Total 2 2 2 2 2 3 3 2 2" xfId="14344"/>
    <cellStyle name="Total 2 2 2 2 2 3 3 2 2 2" xfId="35698"/>
    <cellStyle name="Total 2 2 2 2 2 3 3 2 3" xfId="22004"/>
    <cellStyle name="Total 2 2 2 2 2 3 3 2 3 2" xfId="43358"/>
    <cellStyle name="Total 2 2 2 2 2 3 3 2 4" xfId="28838"/>
    <cellStyle name="Total 2 2 2 2 2 3 3 3" xfId="10504"/>
    <cellStyle name="Total 2 2 2 2 2 3 3 3 2" xfId="31858"/>
    <cellStyle name="Total 2 2 2 2 2 3 3 4" xfId="18164"/>
    <cellStyle name="Total 2 2 2 2 2 3 3 4 2" xfId="39518"/>
    <cellStyle name="Total 2 2 2 2 2 3 3 5" xfId="26414"/>
    <cellStyle name="Total 2 2 2 2 2 3 4" xfId="3742"/>
    <cellStyle name="Total 2 2 2 2 2 3 4 2" xfId="7584"/>
    <cellStyle name="Total 2 2 2 2 2 3 4 2 2" xfId="15284"/>
    <cellStyle name="Total 2 2 2 2 2 3 4 2 2 2" xfId="36638"/>
    <cellStyle name="Total 2 2 2 2 2 3 4 2 3" xfId="22944"/>
    <cellStyle name="Total 2 2 2 2 2 3 4 2 3 2" xfId="44298"/>
    <cellStyle name="Total 2 2 2 2 2 3 4 2 4" xfId="29214"/>
    <cellStyle name="Total 2 2 2 2 2 3 4 3" xfId="11444"/>
    <cellStyle name="Total 2 2 2 2 2 3 4 3 2" xfId="32798"/>
    <cellStyle name="Total 2 2 2 2 2 3 4 4" xfId="19104"/>
    <cellStyle name="Total 2 2 2 2 2 3 4 4 2" xfId="40458"/>
    <cellStyle name="Total 2 2 2 2 2 3 4 5" xfId="27354"/>
    <cellStyle name="Total 2 2 2 2 2 3 5" xfId="4704"/>
    <cellStyle name="Total 2 2 2 2 2 3 5 2" xfId="12404"/>
    <cellStyle name="Total 2 2 2 2 2 3 5 2 2" xfId="33758"/>
    <cellStyle name="Total 2 2 2 2 2 3 5 3" xfId="20064"/>
    <cellStyle name="Total 2 2 2 2 2 3 5 3 2" xfId="41418"/>
    <cellStyle name="Total 2 2 2 2 2 3 5 4" xfId="28062"/>
    <cellStyle name="Total 2 2 2 2 2 3 6" xfId="8564"/>
    <cellStyle name="Total 2 2 2 2 2 3 6 2" xfId="29918"/>
    <cellStyle name="Total 2 2 2 2 2 3 7" xfId="16224"/>
    <cellStyle name="Total 2 2 2 2 2 3 7 2" xfId="37578"/>
    <cellStyle name="Total 2 2 2 2 2 3 8" xfId="24474"/>
    <cellStyle name="Total 2 2 2 2 2 4" xfId="1162"/>
    <cellStyle name="Total 2 2 2 2 2 4 2" xfId="2162"/>
    <cellStyle name="Total 2 2 2 2 2 4 2 2" xfId="6004"/>
    <cellStyle name="Total 2 2 2 2 2 4 2 2 2" xfId="13704"/>
    <cellStyle name="Total 2 2 2 2 2 4 2 2 2 2" xfId="35058"/>
    <cellStyle name="Total 2 2 2 2 2 4 2 2 3" xfId="21364"/>
    <cellStyle name="Total 2 2 2 2 2 4 2 2 3 2" xfId="42718"/>
    <cellStyle name="Total 2 2 2 2 2 4 2 2 4" xfId="28582"/>
    <cellStyle name="Total 2 2 2 2 2 4 2 3" xfId="9864"/>
    <cellStyle name="Total 2 2 2 2 2 4 2 3 2" xfId="31218"/>
    <cellStyle name="Total 2 2 2 2 2 4 2 4" xfId="17524"/>
    <cellStyle name="Total 2 2 2 2 2 4 2 4 2" xfId="38878"/>
    <cellStyle name="Total 2 2 2 2 2 4 2 5" xfId="25774"/>
    <cellStyle name="Total 2 2 2 2 2 4 3" xfId="3102"/>
    <cellStyle name="Total 2 2 2 2 2 4 3 2" xfId="6944"/>
    <cellStyle name="Total 2 2 2 2 2 4 3 2 2" xfId="14644"/>
    <cellStyle name="Total 2 2 2 2 2 4 3 2 2 2" xfId="35998"/>
    <cellStyle name="Total 2 2 2 2 2 4 3 2 3" xfId="22304"/>
    <cellStyle name="Total 2 2 2 2 2 4 3 2 3 2" xfId="43658"/>
    <cellStyle name="Total 2 2 2 2 2 4 3 2 4" xfId="28958"/>
    <cellStyle name="Total 2 2 2 2 2 4 3 3" xfId="10804"/>
    <cellStyle name="Total 2 2 2 2 2 4 3 3 2" xfId="32158"/>
    <cellStyle name="Total 2 2 2 2 2 4 3 4" xfId="18464"/>
    <cellStyle name="Total 2 2 2 2 2 4 3 4 2" xfId="39818"/>
    <cellStyle name="Total 2 2 2 2 2 4 3 5" xfId="26714"/>
    <cellStyle name="Total 2 2 2 2 2 4 4" xfId="4042"/>
    <cellStyle name="Total 2 2 2 2 2 4 4 2" xfId="7884"/>
    <cellStyle name="Total 2 2 2 2 2 4 4 2 2" xfId="15584"/>
    <cellStyle name="Total 2 2 2 2 2 4 4 2 2 2" xfId="36938"/>
    <cellStyle name="Total 2 2 2 2 2 4 4 2 3" xfId="23244"/>
    <cellStyle name="Total 2 2 2 2 2 4 4 2 3 2" xfId="44598"/>
    <cellStyle name="Total 2 2 2 2 2 4 4 2 4" xfId="29334"/>
    <cellStyle name="Total 2 2 2 2 2 4 4 3" xfId="11744"/>
    <cellStyle name="Total 2 2 2 2 2 4 4 3 2" xfId="33098"/>
    <cellStyle name="Total 2 2 2 2 2 4 4 4" xfId="19404"/>
    <cellStyle name="Total 2 2 2 2 2 4 4 4 2" xfId="40758"/>
    <cellStyle name="Total 2 2 2 2 2 4 4 5" xfId="27654"/>
    <cellStyle name="Total 2 2 2 2 2 4 5" xfId="5004"/>
    <cellStyle name="Total 2 2 2 2 2 4 5 2" xfId="12704"/>
    <cellStyle name="Total 2 2 2 2 2 4 5 2 2" xfId="34058"/>
    <cellStyle name="Total 2 2 2 2 2 4 5 3" xfId="20364"/>
    <cellStyle name="Total 2 2 2 2 2 4 5 3 2" xfId="41718"/>
    <cellStyle name="Total 2 2 2 2 2 4 5 4" xfId="28182"/>
    <cellStyle name="Total 2 2 2 2 2 4 6" xfId="8864"/>
    <cellStyle name="Total 2 2 2 2 2 4 6 2" xfId="30218"/>
    <cellStyle name="Total 2 2 2 2 2 4 7" xfId="16524"/>
    <cellStyle name="Total 2 2 2 2 2 4 7 2" xfId="37878"/>
    <cellStyle name="Total 2 2 2 2 2 4 8" xfId="24774"/>
    <cellStyle name="Total 2 2 2 2 2 5" xfId="1522"/>
    <cellStyle name="Total 2 2 2 2 2 5 2" xfId="5364"/>
    <cellStyle name="Total 2 2 2 2 2 5 2 2" xfId="13064"/>
    <cellStyle name="Total 2 2 2 2 2 5 2 2 2" xfId="34418"/>
    <cellStyle name="Total 2 2 2 2 2 5 2 3" xfId="20724"/>
    <cellStyle name="Total 2 2 2 2 2 5 2 3 2" xfId="42078"/>
    <cellStyle name="Total 2 2 2 2 2 5 2 4" xfId="28326"/>
    <cellStyle name="Total 2 2 2 2 2 5 3" xfId="9224"/>
    <cellStyle name="Total 2 2 2 2 2 5 3 2" xfId="30578"/>
    <cellStyle name="Total 2 2 2 2 2 5 4" xfId="16884"/>
    <cellStyle name="Total 2 2 2 2 2 5 4 2" xfId="38238"/>
    <cellStyle name="Total 2 2 2 2 2 5 5" xfId="25134"/>
    <cellStyle name="Total 2 2 2 2 2 6" xfId="2462"/>
    <cellStyle name="Total 2 2 2 2 2 6 2" xfId="6304"/>
    <cellStyle name="Total 2 2 2 2 2 6 2 2" xfId="14004"/>
    <cellStyle name="Total 2 2 2 2 2 6 2 2 2" xfId="35358"/>
    <cellStyle name="Total 2 2 2 2 2 6 2 3" xfId="21664"/>
    <cellStyle name="Total 2 2 2 2 2 6 2 3 2" xfId="43018"/>
    <cellStyle name="Total 2 2 2 2 2 6 2 4" xfId="28702"/>
    <cellStyle name="Total 2 2 2 2 2 6 3" xfId="10164"/>
    <cellStyle name="Total 2 2 2 2 2 6 3 2" xfId="31518"/>
    <cellStyle name="Total 2 2 2 2 2 6 4" xfId="17824"/>
    <cellStyle name="Total 2 2 2 2 2 6 4 2" xfId="39178"/>
    <cellStyle name="Total 2 2 2 2 2 6 5" xfId="26074"/>
    <cellStyle name="Total 2 2 2 2 2 7" xfId="3402"/>
    <cellStyle name="Total 2 2 2 2 2 7 2" xfId="7244"/>
    <cellStyle name="Total 2 2 2 2 2 7 2 2" xfId="14944"/>
    <cellStyle name="Total 2 2 2 2 2 7 2 2 2" xfId="36298"/>
    <cellStyle name="Total 2 2 2 2 2 7 2 3" xfId="22604"/>
    <cellStyle name="Total 2 2 2 2 2 7 2 3 2" xfId="43958"/>
    <cellStyle name="Total 2 2 2 2 2 7 2 4" xfId="29078"/>
    <cellStyle name="Total 2 2 2 2 2 7 3" xfId="11104"/>
    <cellStyle name="Total 2 2 2 2 2 7 3 2" xfId="32458"/>
    <cellStyle name="Total 2 2 2 2 2 7 4" xfId="18764"/>
    <cellStyle name="Total 2 2 2 2 2 7 4 2" xfId="40118"/>
    <cellStyle name="Total 2 2 2 2 2 7 5" xfId="27014"/>
    <cellStyle name="Total 2 2 2 2 2 8" xfId="4364"/>
    <cellStyle name="Total 2 2 2 2 2 8 2" xfId="12064"/>
    <cellStyle name="Total 2 2 2 2 2 8 2 2" xfId="33418"/>
    <cellStyle name="Total 2 2 2 2 2 8 3" xfId="19724"/>
    <cellStyle name="Total 2 2 2 2 2 8 3 2" xfId="41078"/>
    <cellStyle name="Total 2 2 2 2 2 8 4" xfId="27926"/>
    <cellStyle name="Total 2 2 2 2 2 9" xfId="8224"/>
    <cellStyle name="Total 2 2 2 2 2 9 2" xfId="29578"/>
    <cellStyle name="Total 2 2 2 2 3" xfId="598"/>
    <cellStyle name="Total 2 2 2 2 3 10" xfId="24214"/>
    <cellStyle name="Total 2 2 2 2 3 2" xfId="942"/>
    <cellStyle name="Total 2 2 2 2 3 2 2" xfId="1942"/>
    <cellStyle name="Total 2 2 2 2 3 2 2 2" xfId="5784"/>
    <cellStyle name="Total 2 2 2 2 3 2 2 2 2" xfId="13484"/>
    <cellStyle name="Total 2 2 2 2 3 2 2 2 2 2" xfId="34838"/>
    <cellStyle name="Total 2 2 2 2 3 2 2 2 3" xfId="21144"/>
    <cellStyle name="Total 2 2 2 2 3 2 2 2 3 2" xfId="42498"/>
    <cellStyle name="Total 2 2 2 2 3 2 2 2 4" xfId="28494"/>
    <cellStyle name="Total 2 2 2 2 3 2 2 3" xfId="9644"/>
    <cellStyle name="Total 2 2 2 2 3 2 2 3 2" xfId="30998"/>
    <cellStyle name="Total 2 2 2 2 3 2 2 4" xfId="17304"/>
    <cellStyle name="Total 2 2 2 2 3 2 2 4 2" xfId="38658"/>
    <cellStyle name="Total 2 2 2 2 3 2 2 5" xfId="25554"/>
    <cellStyle name="Total 2 2 2 2 3 2 3" xfId="2882"/>
    <cellStyle name="Total 2 2 2 2 3 2 3 2" xfId="6724"/>
    <cellStyle name="Total 2 2 2 2 3 2 3 2 2" xfId="14424"/>
    <cellStyle name="Total 2 2 2 2 3 2 3 2 2 2" xfId="35778"/>
    <cellStyle name="Total 2 2 2 2 3 2 3 2 3" xfId="22084"/>
    <cellStyle name="Total 2 2 2 2 3 2 3 2 3 2" xfId="43438"/>
    <cellStyle name="Total 2 2 2 2 3 2 3 2 4" xfId="28870"/>
    <cellStyle name="Total 2 2 2 2 3 2 3 3" xfId="10584"/>
    <cellStyle name="Total 2 2 2 2 3 2 3 3 2" xfId="31938"/>
    <cellStyle name="Total 2 2 2 2 3 2 3 4" xfId="18244"/>
    <cellStyle name="Total 2 2 2 2 3 2 3 4 2" xfId="39598"/>
    <cellStyle name="Total 2 2 2 2 3 2 3 5" xfId="26494"/>
    <cellStyle name="Total 2 2 2 2 3 2 4" xfId="3822"/>
    <cellStyle name="Total 2 2 2 2 3 2 4 2" xfId="7664"/>
    <cellStyle name="Total 2 2 2 2 3 2 4 2 2" xfId="15364"/>
    <cellStyle name="Total 2 2 2 2 3 2 4 2 2 2" xfId="36718"/>
    <cellStyle name="Total 2 2 2 2 3 2 4 2 3" xfId="23024"/>
    <cellStyle name="Total 2 2 2 2 3 2 4 2 3 2" xfId="44378"/>
    <cellStyle name="Total 2 2 2 2 3 2 4 2 4" xfId="29246"/>
    <cellStyle name="Total 2 2 2 2 3 2 4 3" xfId="11524"/>
    <cellStyle name="Total 2 2 2 2 3 2 4 3 2" xfId="32878"/>
    <cellStyle name="Total 2 2 2 2 3 2 4 4" xfId="19184"/>
    <cellStyle name="Total 2 2 2 2 3 2 4 4 2" xfId="40538"/>
    <cellStyle name="Total 2 2 2 2 3 2 4 5" xfId="27434"/>
    <cellStyle name="Total 2 2 2 2 3 2 5" xfId="4784"/>
    <cellStyle name="Total 2 2 2 2 3 2 5 2" xfId="12484"/>
    <cellStyle name="Total 2 2 2 2 3 2 5 2 2" xfId="33838"/>
    <cellStyle name="Total 2 2 2 2 3 2 5 3" xfId="20144"/>
    <cellStyle name="Total 2 2 2 2 3 2 5 3 2" xfId="41498"/>
    <cellStyle name="Total 2 2 2 2 3 2 5 4" xfId="28094"/>
    <cellStyle name="Total 2 2 2 2 3 2 6" xfId="8644"/>
    <cellStyle name="Total 2 2 2 2 3 2 6 2" xfId="29998"/>
    <cellStyle name="Total 2 2 2 2 3 2 7" xfId="16304"/>
    <cellStyle name="Total 2 2 2 2 3 2 7 2" xfId="37658"/>
    <cellStyle name="Total 2 2 2 2 3 2 8" xfId="24554"/>
    <cellStyle name="Total 2 2 2 2 3 3" xfId="1242"/>
    <cellStyle name="Total 2 2 2 2 3 3 2" xfId="2242"/>
    <cellStyle name="Total 2 2 2 2 3 3 2 2" xfId="6084"/>
    <cellStyle name="Total 2 2 2 2 3 3 2 2 2" xfId="13784"/>
    <cellStyle name="Total 2 2 2 2 3 3 2 2 2 2" xfId="35138"/>
    <cellStyle name="Total 2 2 2 2 3 3 2 2 3" xfId="21444"/>
    <cellStyle name="Total 2 2 2 2 3 3 2 2 3 2" xfId="42798"/>
    <cellStyle name="Total 2 2 2 2 3 3 2 2 4" xfId="28614"/>
    <cellStyle name="Total 2 2 2 2 3 3 2 3" xfId="9944"/>
    <cellStyle name="Total 2 2 2 2 3 3 2 3 2" xfId="31298"/>
    <cellStyle name="Total 2 2 2 2 3 3 2 4" xfId="17604"/>
    <cellStyle name="Total 2 2 2 2 3 3 2 4 2" xfId="38958"/>
    <cellStyle name="Total 2 2 2 2 3 3 2 5" xfId="25854"/>
    <cellStyle name="Total 2 2 2 2 3 3 3" xfId="3182"/>
    <cellStyle name="Total 2 2 2 2 3 3 3 2" xfId="7024"/>
    <cellStyle name="Total 2 2 2 2 3 3 3 2 2" xfId="14724"/>
    <cellStyle name="Total 2 2 2 2 3 3 3 2 2 2" xfId="36078"/>
    <cellStyle name="Total 2 2 2 2 3 3 3 2 3" xfId="22384"/>
    <cellStyle name="Total 2 2 2 2 3 3 3 2 3 2" xfId="43738"/>
    <cellStyle name="Total 2 2 2 2 3 3 3 2 4" xfId="28990"/>
    <cellStyle name="Total 2 2 2 2 3 3 3 3" xfId="10884"/>
    <cellStyle name="Total 2 2 2 2 3 3 3 3 2" xfId="32238"/>
    <cellStyle name="Total 2 2 2 2 3 3 3 4" xfId="18544"/>
    <cellStyle name="Total 2 2 2 2 3 3 3 4 2" xfId="39898"/>
    <cellStyle name="Total 2 2 2 2 3 3 3 5" xfId="26794"/>
    <cellStyle name="Total 2 2 2 2 3 3 4" xfId="4122"/>
    <cellStyle name="Total 2 2 2 2 3 3 4 2" xfId="7964"/>
    <cellStyle name="Total 2 2 2 2 3 3 4 2 2" xfId="15664"/>
    <cellStyle name="Total 2 2 2 2 3 3 4 2 2 2" xfId="37018"/>
    <cellStyle name="Total 2 2 2 2 3 3 4 2 3" xfId="23324"/>
    <cellStyle name="Total 2 2 2 2 3 3 4 2 3 2" xfId="44678"/>
    <cellStyle name="Total 2 2 2 2 3 3 4 2 4" xfId="29366"/>
    <cellStyle name="Total 2 2 2 2 3 3 4 3" xfId="11824"/>
    <cellStyle name="Total 2 2 2 2 3 3 4 3 2" xfId="33178"/>
    <cellStyle name="Total 2 2 2 2 3 3 4 4" xfId="19484"/>
    <cellStyle name="Total 2 2 2 2 3 3 4 4 2" xfId="40838"/>
    <cellStyle name="Total 2 2 2 2 3 3 4 5" xfId="27734"/>
    <cellStyle name="Total 2 2 2 2 3 3 5" xfId="5084"/>
    <cellStyle name="Total 2 2 2 2 3 3 5 2" xfId="12784"/>
    <cellStyle name="Total 2 2 2 2 3 3 5 2 2" xfId="34138"/>
    <cellStyle name="Total 2 2 2 2 3 3 5 3" xfId="20444"/>
    <cellStyle name="Total 2 2 2 2 3 3 5 3 2" xfId="41798"/>
    <cellStyle name="Total 2 2 2 2 3 3 5 4" xfId="28214"/>
    <cellStyle name="Total 2 2 2 2 3 3 6" xfId="8944"/>
    <cellStyle name="Total 2 2 2 2 3 3 6 2" xfId="30298"/>
    <cellStyle name="Total 2 2 2 2 3 3 7" xfId="16604"/>
    <cellStyle name="Total 2 2 2 2 3 3 7 2" xfId="37958"/>
    <cellStyle name="Total 2 2 2 2 3 3 8" xfId="24854"/>
    <cellStyle name="Total 2 2 2 2 3 4" xfId="1602"/>
    <cellStyle name="Total 2 2 2 2 3 4 2" xfId="5444"/>
    <cellStyle name="Total 2 2 2 2 3 4 2 2" xfId="13144"/>
    <cellStyle name="Total 2 2 2 2 3 4 2 2 2" xfId="34498"/>
    <cellStyle name="Total 2 2 2 2 3 4 2 3" xfId="20804"/>
    <cellStyle name="Total 2 2 2 2 3 4 2 3 2" xfId="42158"/>
    <cellStyle name="Total 2 2 2 2 3 4 2 4" xfId="28358"/>
    <cellStyle name="Total 2 2 2 2 3 4 3" xfId="9304"/>
    <cellStyle name="Total 2 2 2 2 3 4 3 2" xfId="30658"/>
    <cellStyle name="Total 2 2 2 2 3 4 4" xfId="16964"/>
    <cellStyle name="Total 2 2 2 2 3 4 4 2" xfId="38318"/>
    <cellStyle name="Total 2 2 2 2 3 4 5" xfId="25214"/>
    <cellStyle name="Total 2 2 2 2 3 5" xfId="2542"/>
    <cellStyle name="Total 2 2 2 2 3 5 2" xfId="6384"/>
    <cellStyle name="Total 2 2 2 2 3 5 2 2" xfId="14084"/>
    <cellStyle name="Total 2 2 2 2 3 5 2 2 2" xfId="35438"/>
    <cellStyle name="Total 2 2 2 2 3 5 2 3" xfId="21744"/>
    <cellStyle name="Total 2 2 2 2 3 5 2 3 2" xfId="43098"/>
    <cellStyle name="Total 2 2 2 2 3 5 2 4" xfId="28734"/>
    <cellStyle name="Total 2 2 2 2 3 5 3" xfId="10244"/>
    <cellStyle name="Total 2 2 2 2 3 5 3 2" xfId="31598"/>
    <cellStyle name="Total 2 2 2 2 3 5 4" xfId="17904"/>
    <cellStyle name="Total 2 2 2 2 3 5 4 2" xfId="39258"/>
    <cellStyle name="Total 2 2 2 2 3 5 5" xfId="26154"/>
    <cellStyle name="Total 2 2 2 2 3 6" xfId="3482"/>
    <cellStyle name="Total 2 2 2 2 3 6 2" xfId="7324"/>
    <cellStyle name="Total 2 2 2 2 3 6 2 2" xfId="15024"/>
    <cellStyle name="Total 2 2 2 2 3 6 2 2 2" xfId="36378"/>
    <cellStyle name="Total 2 2 2 2 3 6 2 3" xfId="22684"/>
    <cellStyle name="Total 2 2 2 2 3 6 2 3 2" xfId="44038"/>
    <cellStyle name="Total 2 2 2 2 3 6 2 4" xfId="29110"/>
    <cellStyle name="Total 2 2 2 2 3 6 3" xfId="11184"/>
    <cellStyle name="Total 2 2 2 2 3 6 3 2" xfId="32538"/>
    <cellStyle name="Total 2 2 2 2 3 6 4" xfId="18844"/>
    <cellStyle name="Total 2 2 2 2 3 6 4 2" xfId="40198"/>
    <cellStyle name="Total 2 2 2 2 3 6 5" xfId="27094"/>
    <cellStyle name="Total 2 2 2 2 3 7" xfId="4444"/>
    <cellStyle name="Total 2 2 2 2 3 7 2" xfId="12144"/>
    <cellStyle name="Total 2 2 2 2 3 7 2 2" xfId="33498"/>
    <cellStyle name="Total 2 2 2 2 3 7 3" xfId="19804"/>
    <cellStyle name="Total 2 2 2 2 3 7 3 2" xfId="41158"/>
    <cellStyle name="Total 2 2 2 2 3 7 4" xfId="27958"/>
    <cellStyle name="Total 2 2 2 2 3 8" xfId="8304"/>
    <cellStyle name="Total 2 2 2 2 3 8 2" xfId="29658"/>
    <cellStyle name="Total 2 2 2 2 3 9" xfId="15964"/>
    <cellStyle name="Total 2 2 2 2 3 9 2" xfId="37318"/>
    <cellStyle name="Total 2 2 2 2 4" xfId="782"/>
    <cellStyle name="Total 2 2 2 2 4 2" xfId="1782"/>
    <cellStyle name="Total 2 2 2 2 4 2 2" xfId="5624"/>
    <cellStyle name="Total 2 2 2 2 4 2 2 2" xfId="13324"/>
    <cellStyle name="Total 2 2 2 2 4 2 2 2 2" xfId="34678"/>
    <cellStyle name="Total 2 2 2 2 4 2 2 3" xfId="20984"/>
    <cellStyle name="Total 2 2 2 2 4 2 2 3 2" xfId="42338"/>
    <cellStyle name="Total 2 2 2 2 4 2 2 4" xfId="28430"/>
    <cellStyle name="Total 2 2 2 2 4 2 3" xfId="9484"/>
    <cellStyle name="Total 2 2 2 2 4 2 3 2" xfId="30838"/>
    <cellStyle name="Total 2 2 2 2 4 2 4" xfId="17144"/>
    <cellStyle name="Total 2 2 2 2 4 2 4 2" xfId="38498"/>
    <cellStyle name="Total 2 2 2 2 4 2 5" xfId="25394"/>
    <cellStyle name="Total 2 2 2 2 4 3" xfId="2722"/>
    <cellStyle name="Total 2 2 2 2 4 3 2" xfId="6564"/>
    <cellStyle name="Total 2 2 2 2 4 3 2 2" xfId="14264"/>
    <cellStyle name="Total 2 2 2 2 4 3 2 2 2" xfId="35618"/>
    <cellStyle name="Total 2 2 2 2 4 3 2 3" xfId="21924"/>
    <cellStyle name="Total 2 2 2 2 4 3 2 3 2" xfId="43278"/>
    <cellStyle name="Total 2 2 2 2 4 3 2 4" xfId="28806"/>
    <cellStyle name="Total 2 2 2 2 4 3 3" xfId="10424"/>
    <cellStyle name="Total 2 2 2 2 4 3 3 2" xfId="31778"/>
    <cellStyle name="Total 2 2 2 2 4 3 4" xfId="18084"/>
    <cellStyle name="Total 2 2 2 2 4 3 4 2" xfId="39438"/>
    <cellStyle name="Total 2 2 2 2 4 3 5" xfId="26334"/>
    <cellStyle name="Total 2 2 2 2 4 4" xfId="3662"/>
    <cellStyle name="Total 2 2 2 2 4 4 2" xfId="7504"/>
    <cellStyle name="Total 2 2 2 2 4 4 2 2" xfId="15204"/>
    <cellStyle name="Total 2 2 2 2 4 4 2 2 2" xfId="36558"/>
    <cellStyle name="Total 2 2 2 2 4 4 2 3" xfId="22864"/>
    <cellStyle name="Total 2 2 2 2 4 4 2 3 2" xfId="44218"/>
    <cellStyle name="Total 2 2 2 2 4 4 2 4" xfId="29182"/>
    <cellStyle name="Total 2 2 2 2 4 4 3" xfId="11364"/>
    <cellStyle name="Total 2 2 2 2 4 4 3 2" xfId="32718"/>
    <cellStyle name="Total 2 2 2 2 4 4 4" xfId="19024"/>
    <cellStyle name="Total 2 2 2 2 4 4 4 2" xfId="40378"/>
    <cellStyle name="Total 2 2 2 2 4 4 5" xfId="27274"/>
    <cellStyle name="Total 2 2 2 2 4 5" xfId="4624"/>
    <cellStyle name="Total 2 2 2 2 4 5 2" xfId="12324"/>
    <cellStyle name="Total 2 2 2 2 4 5 2 2" xfId="33678"/>
    <cellStyle name="Total 2 2 2 2 4 5 3" xfId="19984"/>
    <cellStyle name="Total 2 2 2 2 4 5 3 2" xfId="41338"/>
    <cellStyle name="Total 2 2 2 2 4 5 4" xfId="28030"/>
    <cellStyle name="Total 2 2 2 2 4 6" xfId="8484"/>
    <cellStyle name="Total 2 2 2 2 4 6 2" xfId="29838"/>
    <cellStyle name="Total 2 2 2 2 4 7" xfId="16144"/>
    <cellStyle name="Total 2 2 2 2 4 7 2" xfId="37498"/>
    <cellStyle name="Total 2 2 2 2 4 8" xfId="24394"/>
    <cellStyle name="Total 2 2 2 2 5" xfId="1082"/>
    <cellStyle name="Total 2 2 2 2 5 2" xfId="2082"/>
    <cellStyle name="Total 2 2 2 2 5 2 2" xfId="5924"/>
    <cellStyle name="Total 2 2 2 2 5 2 2 2" xfId="13624"/>
    <cellStyle name="Total 2 2 2 2 5 2 2 2 2" xfId="34978"/>
    <cellStyle name="Total 2 2 2 2 5 2 2 3" xfId="21284"/>
    <cellStyle name="Total 2 2 2 2 5 2 2 3 2" xfId="42638"/>
    <cellStyle name="Total 2 2 2 2 5 2 2 4" xfId="28550"/>
    <cellStyle name="Total 2 2 2 2 5 2 3" xfId="9784"/>
    <cellStyle name="Total 2 2 2 2 5 2 3 2" xfId="31138"/>
    <cellStyle name="Total 2 2 2 2 5 2 4" xfId="17444"/>
    <cellStyle name="Total 2 2 2 2 5 2 4 2" xfId="38798"/>
    <cellStyle name="Total 2 2 2 2 5 2 5" xfId="25694"/>
    <cellStyle name="Total 2 2 2 2 5 3" xfId="3022"/>
    <cellStyle name="Total 2 2 2 2 5 3 2" xfId="6864"/>
    <cellStyle name="Total 2 2 2 2 5 3 2 2" xfId="14564"/>
    <cellStyle name="Total 2 2 2 2 5 3 2 2 2" xfId="35918"/>
    <cellStyle name="Total 2 2 2 2 5 3 2 3" xfId="22224"/>
    <cellStyle name="Total 2 2 2 2 5 3 2 3 2" xfId="43578"/>
    <cellStyle name="Total 2 2 2 2 5 3 2 4" xfId="28926"/>
    <cellStyle name="Total 2 2 2 2 5 3 3" xfId="10724"/>
    <cellStyle name="Total 2 2 2 2 5 3 3 2" xfId="32078"/>
    <cellStyle name="Total 2 2 2 2 5 3 4" xfId="18384"/>
    <cellStyle name="Total 2 2 2 2 5 3 4 2" xfId="39738"/>
    <cellStyle name="Total 2 2 2 2 5 3 5" xfId="26634"/>
    <cellStyle name="Total 2 2 2 2 5 4" xfId="3962"/>
    <cellStyle name="Total 2 2 2 2 5 4 2" xfId="7804"/>
    <cellStyle name="Total 2 2 2 2 5 4 2 2" xfId="15504"/>
    <cellStyle name="Total 2 2 2 2 5 4 2 2 2" xfId="36858"/>
    <cellStyle name="Total 2 2 2 2 5 4 2 3" xfId="23164"/>
    <cellStyle name="Total 2 2 2 2 5 4 2 3 2" xfId="44518"/>
    <cellStyle name="Total 2 2 2 2 5 4 2 4" xfId="29302"/>
    <cellStyle name="Total 2 2 2 2 5 4 3" xfId="11664"/>
    <cellStyle name="Total 2 2 2 2 5 4 3 2" xfId="33018"/>
    <cellStyle name="Total 2 2 2 2 5 4 4" xfId="19324"/>
    <cellStyle name="Total 2 2 2 2 5 4 4 2" xfId="40678"/>
    <cellStyle name="Total 2 2 2 2 5 4 5" xfId="27574"/>
    <cellStyle name="Total 2 2 2 2 5 5" xfId="4924"/>
    <cellStyle name="Total 2 2 2 2 5 5 2" xfId="12624"/>
    <cellStyle name="Total 2 2 2 2 5 5 2 2" xfId="33978"/>
    <cellStyle name="Total 2 2 2 2 5 5 3" xfId="20284"/>
    <cellStyle name="Total 2 2 2 2 5 5 3 2" xfId="41638"/>
    <cellStyle name="Total 2 2 2 2 5 5 4" xfId="28150"/>
    <cellStyle name="Total 2 2 2 2 5 6" xfId="8784"/>
    <cellStyle name="Total 2 2 2 2 5 6 2" xfId="30138"/>
    <cellStyle name="Total 2 2 2 2 5 7" xfId="16444"/>
    <cellStyle name="Total 2 2 2 2 5 7 2" xfId="37798"/>
    <cellStyle name="Total 2 2 2 2 5 8" xfId="24694"/>
    <cellStyle name="Total 2 2 2 2 6" xfId="1442"/>
    <cellStyle name="Total 2 2 2 2 6 2" xfId="5284"/>
    <cellStyle name="Total 2 2 2 2 6 2 2" xfId="12984"/>
    <cellStyle name="Total 2 2 2 2 6 2 2 2" xfId="34338"/>
    <cellStyle name="Total 2 2 2 2 6 2 3" xfId="20644"/>
    <cellStyle name="Total 2 2 2 2 6 2 3 2" xfId="41998"/>
    <cellStyle name="Total 2 2 2 2 6 2 4" xfId="28294"/>
    <cellStyle name="Total 2 2 2 2 6 3" xfId="9144"/>
    <cellStyle name="Total 2 2 2 2 6 3 2" xfId="30498"/>
    <cellStyle name="Total 2 2 2 2 6 4" xfId="16804"/>
    <cellStyle name="Total 2 2 2 2 6 4 2" xfId="38158"/>
    <cellStyle name="Total 2 2 2 2 6 5" xfId="25054"/>
    <cellStyle name="Total 2 2 2 2 7" xfId="2382"/>
    <cellStyle name="Total 2 2 2 2 7 2" xfId="6224"/>
    <cellStyle name="Total 2 2 2 2 7 2 2" xfId="13924"/>
    <cellStyle name="Total 2 2 2 2 7 2 2 2" xfId="35278"/>
    <cellStyle name="Total 2 2 2 2 7 2 3" xfId="21584"/>
    <cellStyle name="Total 2 2 2 2 7 2 3 2" xfId="42938"/>
    <cellStyle name="Total 2 2 2 2 7 2 4" xfId="28670"/>
    <cellStyle name="Total 2 2 2 2 7 3" xfId="10084"/>
    <cellStyle name="Total 2 2 2 2 7 3 2" xfId="31438"/>
    <cellStyle name="Total 2 2 2 2 7 4" xfId="17744"/>
    <cellStyle name="Total 2 2 2 2 7 4 2" xfId="39098"/>
    <cellStyle name="Total 2 2 2 2 7 5" xfId="25994"/>
    <cellStyle name="Total 2 2 2 2 8" xfId="3322"/>
    <cellStyle name="Total 2 2 2 2 8 2" xfId="7164"/>
    <cellStyle name="Total 2 2 2 2 8 2 2" xfId="14864"/>
    <cellStyle name="Total 2 2 2 2 8 2 2 2" xfId="36218"/>
    <cellStyle name="Total 2 2 2 2 8 2 3" xfId="22524"/>
    <cellStyle name="Total 2 2 2 2 8 2 3 2" xfId="43878"/>
    <cellStyle name="Total 2 2 2 2 8 2 4" xfId="29046"/>
    <cellStyle name="Total 2 2 2 2 8 3" xfId="11024"/>
    <cellStyle name="Total 2 2 2 2 8 3 2" xfId="32378"/>
    <cellStyle name="Total 2 2 2 2 8 4" xfId="18684"/>
    <cellStyle name="Total 2 2 2 2 8 4 2" xfId="40038"/>
    <cellStyle name="Total 2 2 2 2 8 5" xfId="26934"/>
    <cellStyle name="Total 2 2 2 2 9" xfId="4284"/>
    <cellStyle name="Total 2 2 2 2 9 2" xfId="11984"/>
    <cellStyle name="Total 2 2 2 2 9 2 2" xfId="33338"/>
    <cellStyle name="Total 2 2 2 2 9 3" xfId="19644"/>
    <cellStyle name="Total 2 2 2 2 9 3 2" xfId="40998"/>
    <cellStyle name="Total 2 2 2 2 9 4" xfId="27894"/>
    <cellStyle name="Total 2 2 2 3" xfId="472"/>
    <cellStyle name="Total 2 2 2 3 10" xfId="15844"/>
    <cellStyle name="Total 2 2 2 3 10 2" xfId="37198"/>
    <cellStyle name="Total 2 2 2 3 11" xfId="24094"/>
    <cellStyle name="Total 2 2 2 3 2" xfId="640"/>
    <cellStyle name="Total 2 2 2 3 2 10" xfId="24254"/>
    <cellStyle name="Total 2 2 2 3 2 2" xfId="982"/>
    <cellStyle name="Total 2 2 2 3 2 2 2" xfId="1982"/>
    <cellStyle name="Total 2 2 2 3 2 2 2 2" xfId="5824"/>
    <cellStyle name="Total 2 2 2 3 2 2 2 2 2" xfId="13524"/>
    <cellStyle name="Total 2 2 2 3 2 2 2 2 2 2" xfId="34878"/>
    <cellStyle name="Total 2 2 2 3 2 2 2 2 3" xfId="21184"/>
    <cellStyle name="Total 2 2 2 3 2 2 2 2 3 2" xfId="42538"/>
    <cellStyle name="Total 2 2 2 3 2 2 2 2 4" xfId="28510"/>
    <cellStyle name="Total 2 2 2 3 2 2 2 3" xfId="9684"/>
    <cellStyle name="Total 2 2 2 3 2 2 2 3 2" xfId="31038"/>
    <cellStyle name="Total 2 2 2 3 2 2 2 4" xfId="17344"/>
    <cellStyle name="Total 2 2 2 3 2 2 2 4 2" xfId="38698"/>
    <cellStyle name="Total 2 2 2 3 2 2 2 5" xfId="25594"/>
    <cellStyle name="Total 2 2 2 3 2 2 3" xfId="2922"/>
    <cellStyle name="Total 2 2 2 3 2 2 3 2" xfId="6764"/>
    <cellStyle name="Total 2 2 2 3 2 2 3 2 2" xfId="14464"/>
    <cellStyle name="Total 2 2 2 3 2 2 3 2 2 2" xfId="35818"/>
    <cellStyle name="Total 2 2 2 3 2 2 3 2 3" xfId="22124"/>
    <cellStyle name="Total 2 2 2 3 2 2 3 2 3 2" xfId="43478"/>
    <cellStyle name="Total 2 2 2 3 2 2 3 2 4" xfId="28886"/>
    <cellStyle name="Total 2 2 2 3 2 2 3 3" xfId="10624"/>
    <cellStyle name="Total 2 2 2 3 2 2 3 3 2" xfId="31978"/>
    <cellStyle name="Total 2 2 2 3 2 2 3 4" xfId="18284"/>
    <cellStyle name="Total 2 2 2 3 2 2 3 4 2" xfId="39638"/>
    <cellStyle name="Total 2 2 2 3 2 2 3 5" xfId="26534"/>
    <cellStyle name="Total 2 2 2 3 2 2 4" xfId="3862"/>
    <cellStyle name="Total 2 2 2 3 2 2 4 2" xfId="7704"/>
    <cellStyle name="Total 2 2 2 3 2 2 4 2 2" xfId="15404"/>
    <cellStyle name="Total 2 2 2 3 2 2 4 2 2 2" xfId="36758"/>
    <cellStyle name="Total 2 2 2 3 2 2 4 2 3" xfId="23064"/>
    <cellStyle name="Total 2 2 2 3 2 2 4 2 3 2" xfId="44418"/>
    <cellStyle name="Total 2 2 2 3 2 2 4 2 4" xfId="29262"/>
    <cellStyle name="Total 2 2 2 3 2 2 4 3" xfId="11564"/>
    <cellStyle name="Total 2 2 2 3 2 2 4 3 2" xfId="32918"/>
    <cellStyle name="Total 2 2 2 3 2 2 4 4" xfId="19224"/>
    <cellStyle name="Total 2 2 2 3 2 2 4 4 2" xfId="40578"/>
    <cellStyle name="Total 2 2 2 3 2 2 4 5" xfId="27474"/>
    <cellStyle name="Total 2 2 2 3 2 2 5" xfId="4824"/>
    <cellStyle name="Total 2 2 2 3 2 2 5 2" xfId="12524"/>
    <cellStyle name="Total 2 2 2 3 2 2 5 2 2" xfId="33878"/>
    <cellStyle name="Total 2 2 2 3 2 2 5 3" xfId="20184"/>
    <cellStyle name="Total 2 2 2 3 2 2 5 3 2" xfId="41538"/>
    <cellStyle name="Total 2 2 2 3 2 2 5 4" xfId="28110"/>
    <cellStyle name="Total 2 2 2 3 2 2 6" xfId="8684"/>
    <cellStyle name="Total 2 2 2 3 2 2 6 2" xfId="30038"/>
    <cellStyle name="Total 2 2 2 3 2 2 7" xfId="16344"/>
    <cellStyle name="Total 2 2 2 3 2 2 7 2" xfId="37698"/>
    <cellStyle name="Total 2 2 2 3 2 2 8" xfId="24594"/>
    <cellStyle name="Total 2 2 2 3 2 3" xfId="1282"/>
    <cellStyle name="Total 2 2 2 3 2 3 2" xfId="2282"/>
    <cellStyle name="Total 2 2 2 3 2 3 2 2" xfId="6124"/>
    <cellStyle name="Total 2 2 2 3 2 3 2 2 2" xfId="13824"/>
    <cellStyle name="Total 2 2 2 3 2 3 2 2 2 2" xfId="35178"/>
    <cellStyle name="Total 2 2 2 3 2 3 2 2 3" xfId="21484"/>
    <cellStyle name="Total 2 2 2 3 2 3 2 2 3 2" xfId="42838"/>
    <cellStyle name="Total 2 2 2 3 2 3 2 2 4" xfId="28630"/>
    <cellStyle name="Total 2 2 2 3 2 3 2 3" xfId="9984"/>
    <cellStyle name="Total 2 2 2 3 2 3 2 3 2" xfId="31338"/>
    <cellStyle name="Total 2 2 2 3 2 3 2 4" xfId="17644"/>
    <cellStyle name="Total 2 2 2 3 2 3 2 4 2" xfId="38998"/>
    <cellStyle name="Total 2 2 2 3 2 3 2 5" xfId="25894"/>
    <cellStyle name="Total 2 2 2 3 2 3 3" xfId="3222"/>
    <cellStyle name="Total 2 2 2 3 2 3 3 2" xfId="7064"/>
    <cellStyle name="Total 2 2 2 3 2 3 3 2 2" xfId="14764"/>
    <cellStyle name="Total 2 2 2 3 2 3 3 2 2 2" xfId="36118"/>
    <cellStyle name="Total 2 2 2 3 2 3 3 2 3" xfId="22424"/>
    <cellStyle name="Total 2 2 2 3 2 3 3 2 3 2" xfId="43778"/>
    <cellStyle name="Total 2 2 2 3 2 3 3 2 4" xfId="29006"/>
    <cellStyle name="Total 2 2 2 3 2 3 3 3" xfId="10924"/>
    <cellStyle name="Total 2 2 2 3 2 3 3 3 2" xfId="32278"/>
    <cellStyle name="Total 2 2 2 3 2 3 3 4" xfId="18584"/>
    <cellStyle name="Total 2 2 2 3 2 3 3 4 2" xfId="39938"/>
    <cellStyle name="Total 2 2 2 3 2 3 3 5" xfId="26834"/>
    <cellStyle name="Total 2 2 2 3 2 3 4" xfId="4162"/>
    <cellStyle name="Total 2 2 2 3 2 3 4 2" xfId="8004"/>
    <cellStyle name="Total 2 2 2 3 2 3 4 2 2" xfId="15704"/>
    <cellStyle name="Total 2 2 2 3 2 3 4 2 2 2" xfId="37058"/>
    <cellStyle name="Total 2 2 2 3 2 3 4 2 3" xfId="23364"/>
    <cellStyle name="Total 2 2 2 3 2 3 4 2 3 2" xfId="44718"/>
    <cellStyle name="Total 2 2 2 3 2 3 4 2 4" xfId="29382"/>
    <cellStyle name="Total 2 2 2 3 2 3 4 3" xfId="11864"/>
    <cellStyle name="Total 2 2 2 3 2 3 4 3 2" xfId="33218"/>
    <cellStyle name="Total 2 2 2 3 2 3 4 4" xfId="19524"/>
    <cellStyle name="Total 2 2 2 3 2 3 4 4 2" xfId="40878"/>
    <cellStyle name="Total 2 2 2 3 2 3 4 5" xfId="27774"/>
    <cellStyle name="Total 2 2 2 3 2 3 5" xfId="5124"/>
    <cellStyle name="Total 2 2 2 3 2 3 5 2" xfId="12824"/>
    <cellStyle name="Total 2 2 2 3 2 3 5 2 2" xfId="34178"/>
    <cellStyle name="Total 2 2 2 3 2 3 5 3" xfId="20484"/>
    <cellStyle name="Total 2 2 2 3 2 3 5 3 2" xfId="41838"/>
    <cellStyle name="Total 2 2 2 3 2 3 5 4" xfId="28230"/>
    <cellStyle name="Total 2 2 2 3 2 3 6" xfId="8984"/>
    <cellStyle name="Total 2 2 2 3 2 3 6 2" xfId="30338"/>
    <cellStyle name="Total 2 2 2 3 2 3 7" xfId="16644"/>
    <cellStyle name="Total 2 2 2 3 2 3 7 2" xfId="37998"/>
    <cellStyle name="Total 2 2 2 3 2 3 8" xfId="24894"/>
    <cellStyle name="Total 2 2 2 3 2 4" xfId="1642"/>
    <cellStyle name="Total 2 2 2 3 2 4 2" xfId="5484"/>
    <cellStyle name="Total 2 2 2 3 2 4 2 2" xfId="13184"/>
    <cellStyle name="Total 2 2 2 3 2 4 2 2 2" xfId="34538"/>
    <cellStyle name="Total 2 2 2 3 2 4 2 3" xfId="20844"/>
    <cellStyle name="Total 2 2 2 3 2 4 2 3 2" xfId="42198"/>
    <cellStyle name="Total 2 2 2 3 2 4 2 4" xfId="28374"/>
    <cellStyle name="Total 2 2 2 3 2 4 3" xfId="9344"/>
    <cellStyle name="Total 2 2 2 3 2 4 3 2" xfId="30698"/>
    <cellStyle name="Total 2 2 2 3 2 4 4" xfId="17004"/>
    <cellStyle name="Total 2 2 2 3 2 4 4 2" xfId="38358"/>
    <cellStyle name="Total 2 2 2 3 2 4 5" xfId="25254"/>
    <cellStyle name="Total 2 2 2 3 2 5" xfId="2582"/>
    <cellStyle name="Total 2 2 2 3 2 5 2" xfId="6424"/>
    <cellStyle name="Total 2 2 2 3 2 5 2 2" xfId="14124"/>
    <cellStyle name="Total 2 2 2 3 2 5 2 2 2" xfId="35478"/>
    <cellStyle name="Total 2 2 2 3 2 5 2 3" xfId="21784"/>
    <cellStyle name="Total 2 2 2 3 2 5 2 3 2" xfId="43138"/>
    <cellStyle name="Total 2 2 2 3 2 5 2 4" xfId="28750"/>
    <cellStyle name="Total 2 2 2 3 2 5 3" xfId="10284"/>
    <cellStyle name="Total 2 2 2 3 2 5 3 2" xfId="31638"/>
    <cellStyle name="Total 2 2 2 3 2 5 4" xfId="17944"/>
    <cellStyle name="Total 2 2 2 3 2 5 4 2" xfId="39298"/>
    <cellStyle name="Total 2 2 2 3 2 5 5" xfId="26194"/>
    <cellStyle name="Total 2 2 2 3 2 6" xfId="3522"/>
    <cellStyle name="Total 2 2 2 3 2 6 2" xfId="7364"/>
    <cellStyle name="Total 2 2 2 3 2 6 2 2" xfId="15064"/>
    <cellStyle name="Total 2 2 2 3 2 6 2 2 2" xfId="36418"/>
    <cellStyle name="Total 2 2 2 3 2 6 2 3" xfId="22724"/>
    <cellStyle name="Total 2 2 2 3 2 6 2 3 2" xfId="44078"/>
    <cellStyle name="Total 2 2 2 3 2 6 2 4" xfId="29126"/>
    <cellStyle name="Total 2 2 2 3 2 6 3" xfId="11224"/>
    <cellStyle name="Total 2 2 2 3 2 6 3 2" xfId="32578"/>
    <cellStyle name="Total 2 2 2 3 2 6 4" xfId="18884"/>
    <cellStyle name="Total 2 2 2 3 2 6 4 2" xfId="40238"/>
    <cellStyle name="Total 2 2 2 3 2 6 5" xfId="27134"/>
    <cellStyle name="Total 2 2 2 3 2 7" xfId="4484"/>
    <cellStyle name="Total 2 2 2 3 2 7 2" xfId="12184"/>
    <cellStyle name="Total 2 2 2 3 2 7 2 2" xfId="33538"/>
    <cellStyle name="Total 2 2 2 3 2 7 3" xfId="19844"/>
    <cellStyle name="Total 2 2 2 3 2 7 3 2" xfId="41198"/>
    <cellStyle name="Total 2 2 2 3 2 7 4" xfId="27974"/>
    <cellStyle name="Total 2 2 2 3 2 8" xfId="8344"/>
    <cellStyle name="Total 2 2 2 3 2 8 2" xfId="29698"/>
    <cellStyle name="Total 2 2 2 3 2 9" xfId="16004"/>
    <cellStyle name="Total 2 2 2 3 2 9 2" xfId="37358"/>
    <cellStyle name="Total 2 2 2 3 3" xfId="822"/>
    <cellStyle name="Total 2 2 2 3 3 2" xfId="1822"/>
    <cellStyle name="Total 2 2 2 3 3 2 2" xfId="5664"/>
    <cellStyle name="Total 2 2 2 3 3 2 2 2" xfId="13364"/>
    <cellStyle name="Total 2 2 2 3 3 2 2 2 2" xfId="34718"/>
    <cellStyle name="Total 2 2 2 3 3 2 2 3" xfId="21024"/>
    <cellStyle name="Total 2 2 2 3 3 2 2 3 2" xfId="42378"/>
    <cellStyle name="Total 2 2 2 3 3 2 2 4" xfId="28446"/>
    <cellStyle name="Total 2 2 2 3 3 2 3" xfId="9524"/>
    <cellStyle name="Total 2 2 2 3 3 2 3 2" xfId="30878"/>
    <cellStyle name="Total 2 2 2 3 3 2 4" xfId="17184"/>
    <cellStyle name="Total 2 2 2 3 3 2 4 2" xfId="38538"/>
    <cellStyle name="Total 2 2 2 3 3 2 5" xfId="25434"/>
    <cellStyle name="Total 2 2 2 3 3 3" xfId="2762"/>
    <cellStyle name="Total 2 2 2 3 3 3 2" xfId="6604"/>
    <cellStyle name="Total 2 2 2 3 3 3 2 2" xfId="14304"/>
    <cellStyle name="Total 2 2 2 3 3 3 2 2 2" xfId="35658"/>
    <cellStyle name="Total 2 2 2 3 3 3 2 3" xfId="21964"/>
    <cellStyle name="Total 2 2 2 3 3 3 2 3 2" xfId="43318"/>
    <cellStyle name="Total 2 2 2 3 3 3 2 4" xfId="28822"/>
    <cellStyle name="Total 2 2 2 3 3 3 3" xfId="10464"/>
    <cellStyle name="Total 2 2 2 3 3 3 3 2" xfId="31818"/>
    <cellStyle name="Total 2 2 2 3 3 3 4" xfId="18124"/>
    <cellStyle name="Total 2 2 2 3 3 3 4 2" xfId="39478"/>
    <cellStyle name="Total 2 2 2 3 3 3 5" xfId="26374"/>
    <cellStyle name="Total 2 2 2 3 3 4" xfId="3702"/>
    <cellStyle name="Total 2 2 2 3 3 4 2" xfId="7544"/>
    <cellStyle name="Total 2 2 2 3 3 4 2 2" xfId="15244"/>
    <cellStyle name="Total 2 2 2 3 3 4 2 2 2" xfId="36598"/>
    <cellStyle name="Total 2 2 2 3 3 4 2 3" xfId="22904"/>
    <cellStyle name="Total 2 2 2 3 3 4 2 3 2" xfId="44258"/>
    <cellStyle name="Total 2 2 2 3 3 4 2 4" xfId="29198"/>
    <cellStyle name="Total 2 2 2 3 3 4 3" xfId="11404"/>
    <cellStyle name="Total 2 2 2 3 3 4 3 2" xfId="32758"/>
    <cellStyle name="Total 2 2 2 3 3 4 4" xfId="19064"/>
    <cellStyle name="Total 2 2 2 3 3 4 4 2" xfId="40418"/>
    <cellStyle name="Total 2 2 2 3 3 4 5" xfId="27314"/>
    <cellStyle name="Total 2 2 2 3 3 5" xfId="4664"/>
    <cellStyle name="Total 2 2 2 3 3 5 2" xfId="12364"/>
    <cellStyle name="Total 2 2 2 3 3 5 2 2" xfId="33718"/>
    <cellStyle name="Total 2 2 2 3 3 5 3" xfId="20024"/>
    <cellStyle name="Total 2 2 2 3 3 5 3 2" xfId="41378"/>
    <cellStyle name="Total 2 2 2 3 3 5 4" xfId="28046"/>
    <cellStyle name="Total 2 2 2 3 3 6" xfId="8524"/>
    <cellStyle name="Total 2 2 2 3 3 6 2" xfId="29878"/>
    <cellStyle name="Total 2 2 2 3 3 7" xfId="16184"/>
    <cellStyle name="Total 2 2 2 3 3 7 2" xfId="37538"/>
    <cellStyle name="Total 2 2 2 3 3 8" xfId="24434"/>
    <cellStyle name="Total 2 2 2 3 4" xfId="1122"/>
    <cellStyle name="Total 2 2 2 3 4 2" xfId="2122"/>
    <cellStyle name="Total 2 2 2 3 4 2 2" xfId="5964"/>
    <cellStyle name="Total 2 2 2 3 4 2 2 2" xfId="13664"/>
    <cellStyle name="Total 2 2 2 3 4 2 2 2 2" xfId="35018"/>
    <cellStyle name="Total 2 2 2 3 4 2 2 3" xfId="21324"/>
    <cellStyle name="Total 2 2 2 3 4 2 2 3 2" xfId="42678"/>
    <cellStyle name="Total 2 2 2 3 4 2 2 4" xfId="28566"/>
    <cellStyle name="Total 2 2 2 3 4 2 3" xfId="9824"/>
    <cellStyle name="Total 2 2 2 3 4 2 3 2" xfId="31178"/>
    <cellStyle name="Total 2 2 2 3 4 2 4" xfId="17484"/>
    <cellStyle name="Total 2 2 2 3 4 2 4 2" xfId="38838"/>
    <cellStyle name="Total 2 2 2 3 4 2 5" xfId="25734"/>
    <cellStyle name="Total 2 2 2 3 4 3" xfId="3062"/>
    <cellStyle name="Total 2 2 2 3 4 3 2" xfId="6904"/>
    <cellStyle name="Total 2 2 2 3 4 3 2 2" xfId="14604"/>
    <cellStyle name="Total 2 2 2 3 4 3 2 2 2" xfId="35958"/>
    <cellStyle name="Total 2 2 2 3 4 3 2 3" xfId="22264"/>
    <cellStyle name="Total 2 2 2 3 4 3 2 3 2" xfId="43618"/>
    <cellStyle name="Total 2 2 2 3 4 3 2 4" xfId="28942"/>
    <cellStyle name="Total 2 2 2 3 4 3 3" xfId="10764"/>
    <cellStyle name="Total 2 2 2 3 4 3 3 2" xfId="32118"/>
    <cellStyle name="Total 2 2 2 3 4 3 4" xfId="18424"/>
    <cellStyle name="Total 2 2 2 3 4 3 4 2" xfId="39778"/>
    <cellStyle name="Total 2 2 2 3 4 3 5" xfId="26674"/>
    <cellStyle name="Total 2 2 2 3 4 4" xfId="4002"/>
    <cellStyle name="Total 2 2 2 3 4 4 2" xfId="7844"/>
    <cellStyle name="Total 2 2 2 3 4 4 2 2" xfId="15544"/>
    <cellStyle name="Total 2 2 2 3 4 4 2 2 2" xfId="36898"/>
    <cellStyle name="Total 2 2 2 3 4 4 2 3" xfId="23204"/>
    <cellStyle name="Total 2 2 2 3 4 4 2 3 2" xfId="44558"/>
    <cellStyle name="Total 2 2 2 3 4 4 2 4" xfId="29318"/>
    <cellStyle name="Total 2 2 2 3 4 4 3" xfId="11704"/>
    <cellStyle name="Total 2 2 2 3 4 4 3 2" xfId="33058"/>
    <cellStyle name="Total 2 2 2 3 4 4 4" xfId="19364"/>
    <cellStyle name="Total 2 2 2 3 4 4 4 2" xfId="40718"/>
    <cellStyle name="Total 2 2 2 3 4 4 5" xfId="27614"/>
    <cellStyle name="Total 2 2 2 3 4 5" xfId="4964"/>
    <cellStyle name="Total 2 2 2 3 4 5 2" xfId="12664"/>
    <cellStyle name="Total 2 2 2 3 4 5 2 2" xfId="34018"/>
    <cellStyle name="Total 2 2 2 3 4 5 3" xfId="20324"/>
    <cellStyle name="Total 2 2 2 3 4 5 3 2" xfId="41678"/>
    <cellStyle name="Total 2 2 2 3 4 5 4" xfId="28166"/>
    <cellStyle name="Total 2 2 2 3 4 6" xfId="8824"/>
    <cellStyle name="Total 2 2 2 3 4 6 2" xfId="30178"/>
    <cellStyle name="Total 2 2 2 3 4 7" xfId="16484"/>
    <cellStyle name="Total 2 2 2 3 4 7 2" xfId="37838"/>
    <cellStyle name="Total 2 2 2 3 4 8" xfId="24734"/>
    <cellStyle name="Total 2 2 2 3 5" xfId="1482"/>
    <cellStyle name="Total 2 2 2 3 5 2" xfId="5324"/>
    <cellStyle name="Total 2 2 2 3 5 2 2" xfId="13024"/>
    <cellStyle name="Total 2 2 2 3 5 2 2 2" xfId="34378"/>
    <cellStyle name="Total 2 2 2 3 5 2 3" xfId="20684"/>
    <cellStyle name="Total 2 2 2 3 5 2 3 2" xfId="42038"/>
    <cellStyle name="Total 2 2 2 3 5 2 4" xfId="28310"/>
    <cellStyle name="Total 2 2 2 3 5 3" xfId="9184"/>
    <cellStyle name="Total 2 2 2 3 5 3 2" xfId="30538"/>
    <cellStyle name="Total 2 2 2 3 5 4" xfId="16844"/>
    <cellStyle name="Total 2 2 2 3 5 4 2" xfId="38198"/>
    <cellStyle name="Total 2 2 2 3 5 5" xfId="25094"/>
    <cellStyle name="Total 2 2 2 3 6" xfId="2422"/>
    <cellStyle name="Total 2 2 2 3 6 2" xfId="6264"/>
    <cellStyle name="Total 2 2 2 3 6 2 2" xfId="13964"/>
    <cellStyle name="Total 2 2 2 3 6 2 2 2" xfId="35318"/>
    <cellStyle name="Total 2 2 2 3 6 2 3" xfId="21624"/>
    <cellStyle name="Total 2 2 2 3 6 2 3 2" xfId="42978"/>
    <cellStyle name="Total 2 2 2 3 6 2 4" xfId="28686"/>
    <cellStyle name="Total 2 2 2 3 6 3" xfId="10124"/>
    <cellStyle name="Total 2 2 2 3 6 3 2" xfId="31478"/>
    <cellStyle name="Total 2 2 2 3 6 4" xfId="17784"/>
    <cellStyle name="Total 2 2 2 3 6 4 2" xfId="39138"/>
    <cellStyle name="Total 2 2 2 3 6 5" xfId="26034"/>
    <cellStyle name="Total 2 2 2 3 7" xfId="3362"/>
    <cellStyle name="Total 2 2 2 3 7 2" xfId="7204"/>
    <cellStyle name="Total 2 2 2 3 7 2 2" xfId="14904"/>
    <cellStyle name="Total 2 2 2 3 7 2 2 2" xfId="36258"/>
    <cellStyle name="Total 2 2 2 3 7 2 3" xfId="22564"/>
    <cellStyle name="Total 2 2 2 3 7 2 3 2" xfId="43918"/>
    <cellStyle name="Total 2 2 2 3 7 2 4" xfId="29062"/>
    <cellStyle name="Total 2 2 2 3 7 3" xfId="11064"/>
    <cellStyle name="Total 2 2 2 3 7 3 2" xfId="32418"/>
    <cellStyle name="Total 2 2 2 3 7 4" xfId="18724"/>
    <cellStyle name="Total 2 2 2 3 7 4 2" xfId="40078"/>
    <cellStyle name="Total 2 2 2 3 7 5" xfId="26974"/>
    <cellStyle name="Total 2 2 2 3 8" xfId="4324"/>
    <cellStyle name="Total 2 2 2 3 8 2" xfId="12024"/>
    <cellStyle name="Total 2 2 2 3 8 2 2" xfId="33378"/>
    <cellStyle name="Total 2 2 2 3 8 3" xfId="19684"/>
    <cellStyle name="Total 2 2 2 3 8 3 2" xfId="41038"/>
    <cellStyle name="Total 2 2 2 3 8 4" xfId="27910"/>
    <cellStyle name="Total 2 2 2 3 9" xfId="8184"/>
    <cellStyle name="Total 2 2 2 3 9 2" xfId="29538"/>
    <cellStyle name="Total 2 2 2 4" xfId="556"/>
    <cellStyle name="Total 2 2 2 4 10" xfId="24174"/>
    <cellStyle name="Total 2 2 2 4 2" xfId="902"/>
    <cellStyle name="Total 2 2 2 4 2 2" xfId="1902"/>
    <cellStyle name="Total 2 2 2 4 2 2 2" xfId="5744"/>
    <cellStyle name="Total 2 2 2 4 2 2 2 2" xfId="13444"/>
    <cellStyle name="Total 2 2 2 4 2 2 2 2 2" xfId="34798"/>
    <cellStyle name="Total 2 2 2 4 2 2 2 3" xfId="21104"/>
    <cellStyle name="Total 2 2 2 4 2 2 2 3 2" xfId="42458"/>
    <cellStyle name="Total 2 2 2 4 2 2 2 4" xfId="28478"/>
    <cellStyle name="Total 2 2 2 4 2 2 3" xfId="9604"/>
    <cellStyle name="Total 2 2 2 4 2 2 3 2" xfId="30958"/>
    <cellStyle name="Total 2 2 2 4 2 2 4" xfId="17264"/>
    <cellStyle name="Total 2 2 2 4 2 2 4 2" xfId="38618"/>
    <cellStyle name="Total 2 2 2 4 2 2 5" xfId="25514"/>
    <cellStyle name="Total 2 2 2 4 2 3" xfId="2842"/>
    <cellStyle name="Total 2 2 2 4 2 3 2" xfId="6684"/>
    <cellStyle name="Total 2 2 2 4 2 3 2 2" xfId="14384"/>
    <cellStyle name="Total 2 2 2 4 2 3 2 2 2" xfId="35738"/>
    <cellStyle name="Total 2 2 2 4 2 3 2 3" xfId="22044"/>
    <cellStyle name="Total 2 2 2 4 2 3 2 3 2" xfId="43398"/>
    <cellStyle name="Total 2 2 2 4 2 3 2 4" xfId="28854"/>
    <cellStyle name="Total 2 2 2 4 2 3 3" xfId="10544"/>
    <cellStyle name="Total 2 2 2 4 2 3 3 2" xfId="31898"/>
    <cellStyle name="Total 2 2 2 4 2 3 4" xfId="18204"/>
    <cellStyle name="Total 2 2 2 4 2 3 4 2" xfId="39558"/>
    <cellStyle name="Total 2 2 2 4 2 3 5" xfId="26454"/>
    <cellStyle name="Total 2 2 2 4 2 4" xfId="3782"/>
    <cellStyle name="Total 2 2 2 4 2 4 2" xfId="7624"/>
    <cellStyle name="Total 2 2 2 4 2 4 2 2" xfId="15324"/>
    <cellStyle name="Total 2 2 2 4 2 4 2 2 2" xfId="36678"/>
    <cellStyle name="Total 2 2 2 4 2 4 2 3" xfId="22984"/>
    <cellStyle name="Total 2 2 2 4 2 4 2 3 2" xfId="44338"/>
    <cellStyle name="Total 2 2 2 4 2 4 2 4" xfId="29230"/>
    <cellStyle name="Total 2 2 2 4 2 4 3" xfId="11484"/>
    <cellStyle name="Total 2 2 2 4 2 4 3 2" xfId="32838"/>
    <cellStyle name="Total 2 2 2 4 2 4 4" xfId="19144"/>
    <cellStyle name="Total 2 2 2 4 2 4 4 2" xfId="40498"/>
    <cellStyle name="Total 2 2 2 4 2 4 5" xfId="27394"/>
    <cellStyle name="Total 2 2 2 4 2 5" xfId="4744"/>
    <cellStyle name="Total 2 2 2 4 2 5 2" xfId="12444"/>
    <cellStyle name="Total 2 2 2 4 2 5 2 2" xfId="33798"/>
    <cellStyle name="Total 2 2 2 4 2 5 3" xfId="20104"/>
    <cellStyle name="Total 2 2 2 4 2 5 3 2" xfId="41458"/>
    <cellStyle name="Total 2 2 2 4 2 5 4" xfId="28078"/>
    <cellStyle name="Total 2 2 2 4 2 6" xfId="8604"/>
    <cellStyle name="Total 2 2 2 4 2 6 2" xfId="29958"/>
    <cellStyle name="Total 2 2 2 4 2 7" xfId="16264"/>
    <cellStyle name="Total 2 2 2 4 2 7 2" xfId="37618"/>
    <cellStyle name="Total 2 2 2 4 2 8" xfId="24514"/>
    <cellStyle name="Total 2 2 2 4 3" xfId="1202"/>
    <cellStyle name="Total 2 2 2 4 3 2" xfId="2202"/>
    <cellStyle name="Total 2 2 2 4 3 2 2" xfId="6044"/>
    <cellStyle name="Total 2 2 2 4 3 2 2 2" xfId="13744"/>
    <cellStyle name="Total 2 2 2 4 3 2 2 2 2" xfId="35098"/>
    <cellStyle name="Total 2 2 2 4 3 2 2 3" xfId="21404"/>
    <cellStyle name="Total 2 2 2 4 3 2 2 3 2" xfId="42758"/>
    <cellStyle name="Total 2 2 2 4 3 2 2 4" xfId="28598"/>
    <cellStyle name="Total 2 2 2 4 3 2 3" xfId="9904"/>
    <cellStyle name="Total 2 2 2 4 3 2 3 2" xfId="31258"/>
    <cellStyle name="Total 2 2 2 4 3 2 4" xfId="17564"/>
    <cellStyle name="Total 2 2 2 4 3 2 4 2" xfId="38918"/>
    <cellStyle name="Total 2 2 2 4 3 2 5" xfId="25814"/>
    <cellStyle name="Total 2 2 2 4 3 3" xfId="3142"/>
    <cellStyle name="Total 2 2 2 4 3 3 2" xfId="6984"/>
    <cellStyle name="Total 2 2 2 4 3 3 2 2" xfId="14684"/>
    <cellStyle name="Total 2 2 2 4 3 3 2 2 2" xfId="36038"/>
    <cellStyle name="Total 2 2 2 4 3 3 2 3" xfId="22344"/>
    <cellStyle name="Total 2 2 2 4 3 3 2 3 2" xfId="43698"/>
    <cellStyle name="Total 2 2 2 4 3 3 2 4" xfId="28974"/>
    <cellStyle name="Total 2 2 2 4 3 3 3" xfId="10844"/>
    <cellStyle name="Total 2 2 2 4 3 3 3 2" xfId="32198"/>
    <cellStyle name="Total 2 2 2 4 3 3 4" xfId="18504"/>
    <cellStyle name="Total 2 2 2 4 3 3 4 2" xfId="39858"/>
    <cellStyle name="Total 2 2 2 4 3 3 5" xfId="26754"/>
    <cellStyle name="Total 2 2 2 4 3 4" xfId="4082"/>
    <cellStyle name="Total 2 2 2 4 3 4 2" xfId="7924"/>
    <cellStyle name="Total 2 2 2 4 3 4 2 2" xfId="15624"/>
    <cellStyle name="Total 2 2 2 4 3 4 2 2 2" xfId="36978"/>
    <cellStyle name="Total 2 2 2 4 3 4 2 3" xfId="23284"/>
    <cellStyle name="Total 2 2 2 4 3 4 2 3 2" xfId="44638"/>
    <cellStyle name="Total 2 2 2 4 3 4 2 4" xfId="29350"/>
    <cellStyle name="Total 2 2 2 4 3 4 3" xfId="11784"/>
    <cellStyle name="Total 2 2 2 4 3 4 3 2" xfId="33138"/>
    <cellStyle name="Total 2 2 2 4 3 4 4" xfId="19444"/>
    <cellStyle name="Total 2 2 2 4 3 4 4 2" xfId="40798"/>
    <cellStyle name="Total 2 2 2 4 3 4 5" xfId="27694"/>
    <cellStyle name="Total 2 2 2 4 3 5" xfId="5044"/>
    <cellStyle name="Total 2 2 2 4 3 5 2" xfId="12744"/>
    <cellStyle name="Total 2 2 2 4 3 5 2 2" xfId="34098"/>
    <cellStyle name="Total 2 2 2 4 3 5 3" xfId="20404"/>
    <cellStyle name="Total 2 2 2 4 3 5 3 2" xfId="41758"/>
    <cellStyle name="Total 2 2 2 4 3 5 4" xfId="28198"/>
    <cellStyle name="Total 2 2 2 4 3 6" xfId="8904"/>
    <cellStyle name="Total 2 2 2 4 3 6 2" xfId="30258"/>
    <cellStyle name="Total 2 2 2 4 3 7" xfId="16564"/>
    <cellStyle name="Total 2 2 2 4 3 7 2" xfId="37918"/>
    <cellStyle name="Total 2 2 2 4 3 8" xfId="24814"/>
    <cellStyle name="Total 2 2 2 4 4" xfId="1562"/>
    <cellStyle name="Total 2 2 2 4 4 2" xfId="5404"/>
    <cellStyle name="Total 2 2 2 4 4 2 2" xfId="13104"/>
    <cellStyle name="Total 2 2 2 4 4 2 2 2" xfId="34458"/>
    <cellStyle name="Total 2 2 2 4 4 2 3" xfId="20764"/>
    <cellStyle name="Total 2 2 2 4 4 2 3 2" xfId="42118"/>
    <cellStyle name="Total 2 2 2 4 4 2 4" xfId="28342"/>
    <cellStyle name="Total 2 2 2 4 4 3" xfId="9264"/>
    <cellStyle name="Total 2 2 2 4 4 3 2" xfId="30618"/>
    <cellStyle name="Total 2 2 2 4 4 4" xfId="16924"/>
    <cellStyle name="Total 2 2 2 4 4 4 2" xfId="38278"/>
    <cellStyle name="Total 2 2 2 4 4 5" xfId="25174"/>
    <cellStyle name="Total 2 2 2 4 5" xfId="2502"/>
    <cellStyle name="Total 2 2 2 4 5 2" xfId="6344"/>
    <cellStyle name="Total 2 2 2 4 5 2 2" xfId="14044"/>
    <cellStyle name="Total 2 2 2 4 5 2 2 2" xfId="35398"/>
    <cellStyle name="Total 2 2 2 4 5 2 3" xfId="21704"/>
    <cellStyle name="Total 2 2 2 4 5 2 3 2" xfId="43058"/>
    <cellStyle name="Total 2 2 2 4 5 2 4" xfId="28718"/>
    <cellStyle name="Total 2 2 2 4 5 3" xfId="10204"/>
    <cellStyle name="Total 2 2 2 4 5 3 2" xfId="31558"/>
    <cellStyle name="Total 2 2 2 4 5 4" xfId="17864"/>
    <cellStyle name="Total 2 2 2 4 5 4 2" xfId="39218"/>
    <cellStyle name="Total 2 2 2 4 5 5" xfId="26114"/>
    <cellStyle name="Total 2 2 2 4 6" xfId="3442"/>
    <cellStyle name="Total 2 2 2 4 6 2" xfId="7284"/>
    <cellStyle name="Total 2 2 2 4 6 2 2" xfId="14984"/>
    <cellStyle name="Total 2 2 2 4 6 2 2 2" xfId="36338"/>
    <cellStyle name="Total 2 2 2 4 6 2 3" xfId="22644"/>
    <cellStyle name="Total 2 2 2 4 6 2 3 2" xfId="43998"/>
    <cellStyle name="Total 2 2 2 4 6 2 4" xfId="29094"/>
    <cellStyle name="Total 2 2 2 4 6 3" xfId="11144"/>
    <cellStyle name="Total 2 2 2 4 6 3 2" xfId="32498"/>
    <cellStyle name="Total 2 2 2 4 6 4" xfId="18804"/>
    <cellStyle name="Total 2 2 2 4 6 4 2" xfId="40158"/>
    <cellStyle name="Total 2 2 2 4 6 5" xfId="27054"/>
    <cellStyle name="Total 2 2 2 4 7" xfId="4404"/>
    <cellStyle name="Total 2 2 2 4 7 2" xfId="12104"/>
    <cellStyle name="Total 2 2 2 4 7 2 2" xfId="33458"/>
    <cellStyle name="Total 2 2 2 4 7 3" xfId="19764"/>
    <cellStyle name="Total 2 2 2 4 7 3 2" xfId="41118"/>
    <cellStyle name="Total 2 2 2 4 7 4" xfId="27942"/>
    <cellStyle name="Total 2 2 2 4 8" xfId="8264"/>
    <cellStyle name="Total 2 2 2 4 8 2" xfId="29618"/>
    <cellStyle name="Total 2 2 2 4 9" xfId="15924"/>
    <cellStyle name="Total 2 2 2 4 9 2" xfId="37278"/>
    <cellStyle name="Total 2 2 2 5" xfId="742"/>
    <cellStyle name="Total 2 2 2 5 2" xfId="1742"/>
    <cellStyle name="Total 2 2 2 5 2 2" xfId="5584"/>
    <cellStyle name="Total 2 2 2 5 2 2 2" xfId="13284"/>
    <cellStyle name="Total 2 2 2 5 2 2 2 2" xfId="34638"/>
    <cellStyle name="Total 2 2 2 5 2 2 3" xfId="20944"/>
    <cellStyle name="Total 2 2 2 5 2 2 3 2" xfId="42298"/>
    <cellStyle name="Total 2 2 2 5 2 2 4" xfId="28414"/>
    <cellStyle name="Total 2 2 2 5 2 3" xfId="9444"/>
    <cellStyle name="Total 2 2 2 5 2 3 2" xfId="30798"/>
    <cellStyle name="Total 2 2 2 5 2 4" xfId="17104"/>
    <cellStyle name="Total 2 2 2 5 2 4 2" xfId="38458"/>
    <cellStyle name="Total 2 2 2 5 2 5" xfId="25354"/>
    <cellStyle name="Total 2 2 2 5 3" xfId="2682"/>
    <cellStyle name="Total 2 2 2 5 3 2" xfId="6524"/>
    <cellStyle name="Total 2 2 2 5 3 2 2" xfId="14224"/>
    <cellStyle name="Total 2 2 2 5 3 2 2 2" xfId="35578"/>
    <cellStyle name="Total 2 2 2 5 3 2 3" xfId="21884"/>
    <cellStyle name="Total 2 2 2 5 3 2 3 2" xfId="43238"/>
    <cellStyle name="Total 2 2 2 5 3 2 4" xfId="28790"/>
    <cellStyle name="Total 2 2 2 5 3 3" xfId="10384"/>
    <cellStyle name="Total 2 2 2 5 3 3 2" xfId="31738"/>
    <cellStyle name="Total 2 2 2 5 3 4" xfId="18044"/>
    <cellStyle name="Total 2 2 2 5 3 4 2" xfId="39398"/>
    <cellStyle name="Total 2 2 2 5 3 5" xfId="26294"/>
    <cellStyle name="Total 2 2 2 5 4" xfId="3622"/>
    <cellStyle name="Total 2 2 2 5 4 2" xfId="7464"/>
    <cellStyle name="Total 2 2 2 5 4 2 2" xfId="15164"/>
    <cellStyle name="Total 2 2 2 5 4 2 2 2" xfId="36518"/>
    <cellStyle name="Total 2 2 2 5 4 2 3" xfId="22824"/>
    <cellStyle name="Total 2 2 2 5 4 2 3 2" xfId="44178"/>
    <cellStyle name="Total 2 2 2 5 4 2 4" xfId="29166"/>
    <cellStyle name="Total 2 2 2 5 4 3" xfId="11324"/>
    <cellStyle name="Total 2 2 2 5 4 3 2" xfId="32678"/>
    <cellStyle name="Total 2 2 2 5 4 4" xfId="18984"/>
    <cellStyle name="Total 2 2 2 5 4 4 2" xfId="40338"/>
    <cellStyle name="Total 2 2 2 5 4 5" xfId="27234"/>
    <cellStyle name="Total 2 2 2 5 5" xfId="4584"/>
    <cellStyle name="Total 2 2 2 5 5 2" xfId="12284"/>
    <cellStyle name="Total 2 2 2 5 5 2 2" xfId="33638"/>
    <cellStyle name="Total 2 2 2 5 5 3" xfId="19944"/>
    <cellStyle name="Total 2 2 2 5 5 3 2" xfId="41298"/>
    <cellStyle name="Total 2 2 2 5 5 4" xfId="28014"/>
    <cellStyle name="Total 2 2 2 5 6" xfId="8444"/>
    <cellStyle name="Total 2 2 2 5 6 2" xfId="29798"/>
    <cellStyle name="Total 2 2 2 5 7" xfId="16104"/>
    <cellStyle name="Total 2 2 2 5 7 2" xfId="37458"/>
    <cellStyle name="Total 2 2 2 5 8" xfId="24354"/>
    <cellStyle name="Total 2 2 2 6" xfId="1042"/>
    <cellStyle name="Total 2 2 2 6 2" xfId="2042"/>
    <cellStyle name="Total 2 2 2 6 2 2" xfId="5884"/>
    <cellStyle name="Total 2 2 2 6 2 2 2" xfId="13584"/>
    <cellStyle name="Total 2 2 2 6 2 2 2 2" xfId="34938"/>
    <cellStyle name="Total 2 2 2 6 2 2 3" xfId="21244"/>
    <cellStyle name="Total 2 2 2 6 2 2 3 2" xfId="42598"/>
    <cellStyle name="Total 2 2 2 6 2 2 4" xfId="28534"/>
    <cellStyle name="Total 2 2 2 6 2 3" xfId="9744"/>
    <cellStyle name="Total 2 2 2 6 2 3 2" xfId="31098"/>
    <cellStyle name="Total 2 2 2 6 2 4" xfId="17404"/>
    <cellStyle name="Total 2 2 2 6 2 4 2" xfId="38758"/>
    <cellStyle name="Total 2 2 2 6 2 5" xfId="25654"/>
    <cellStyle name="Total 2 2 2 6 3" xfId="2982"/>
    <cellStyle name="Total 2 2 2 6 3 2" xfId="6824"/>
    <cellStyle name="Total 2 2 2 6 3 2 2" xfId="14524"/>
    <cellStyle name="Total 2 2 2 6 3 2 2 2" xfId="35878"/>
    <cellStyle name="Total 2 2 2 6 3 2 3" xfId="22184"/>
    <cellStyle name="Total 2 2 2 6 3 2 3 2" xfId="43538"/>
    <cellStyle name="Total 2 2 2 6 3 2 4" xfId="28910"/>
    <cellStyle name="Total 2 2 2 6 3 3" xfId="10684"/>
    <cellStyle name="Total 2 2 2 6 3 3 2" xfId="32038"/>
    <cellStyle name="Total 2 2 2 6 3 4" xfId="18344"/>
    <cellStyle name="Total 2 2 2 6 3 4 2" xfId="39698"/>
    <cellStyle name="Total 2 2 2 6 3 5" xfId="26594"/>
    <cellStyle name="Total 2 2 2 6 4" xfId="3922"/>
    <cellStyle name="Total 2 2 2 6 4 2" xfId="7764"/>
    <cellStyle name="Total 2 2 2 6 4 2 2" xfId="15464"/>
    <cellStyle name="Total 2 2 2 6 4 2 2 2" xfId="36818"/>
    <cellStyle name="Total 2 2 2 6 4 2 3" xfId="23124"/>
    <cellStyle name="Total 2 2 2 6 4 2 3 2" xfId="44478"/>
    <cellStyle name="Total 2 2 2 6 4 2 4" xfId="29286"/>
    <cellStyle name="Total 2 2 2 6 4 3" xfId="11624"/>
    <cellStyle name="Total 2 2 2 6 4 3 2" xfId="32978"/>
    <cellStyle name="Total 2 2 2 6 4 4" xfId="19284"/>
    <cellStyle name="Total 2 2 2 6 4 4 2" xfId="40638"/>
    <cellStyle name="Total 2 2 2 6 4 5" xfId="27534"/>
    <cellStyle name="Total 2 2 2 6 5" xfId="4884"/>
    <cellStyle name="Total 2 2 2 6 5 2" xfId="12584"/>
    <cellStyle name="Total 2 2 2 6 5 2 2" xfId="33938"/>
    <cellStyle name="Total 2 2 2 6 5 3" xfId="20244"/>
    <cellStyle name="Total 2 2 2 6 5 3 2" xfId="41598"/>
    <cellStyle name="Total 2 2 2 6 5 4" xfId="28134"/>
    <cellStyle name="Total 2 2 2 6 6" xfId="8744"/>
    <cellStyle name="Total 2 2 2 6 6 2" xfId="30098"/>
    <cellStyle name="Total 2 2 2 6 7" xfId="16404"/>
    <cellStyle name="Total 2 2 2 6 7 2" xfId="37758"/>
    <cellStyle name="Total 2 2 2 6 8" xfId="24654"/>
    <cellStyle name="Total 2 2 2 7" xfId="1401"/>
    <cellStyle name="Total 2 2 2 7 2" xfId="5243"/>
    <cellStyle name="Total 2 2 2 7 2 2" xfId="12943"/>
    <cellStyle name="Total 2 2 2 7 2 2 2" xfId="34297"/>
    <cellStyle name="Total 2 2 2 7 2 3" xfId="20603"/>
    <cellStyle name="Total 2 2 2 7 2 3 2" xfId="41957"/>
    <cellStyle name="Total 2 2 2 7 2 4" xfId="28277"/>
    <cellStyle name="Total 2 2 2 7 3" xfId="9103"/>
    <cellStyle name="Total 2 2 2 7 3 2" xfId="30457"/>
    <cellStyle name="Total 2 2 2 7 4" xfId="16763"/>
    <cellStyle name="Total 2 2 2 7 4 2" xfId="38117"/>
    <cellStyle name="Total 2 2 2 7 5" xfId="25013"/>
    <cellStyle name="Total 2 2 2 8" xfId="2342"/>
    <cellStyle name="Total 2 2 2 8 2" xfId="6184"/>
    <cellStyle name="Total 2 2 2 8 2 2" xfId="13884"/>
    <cellStyle name="Total 2 2 2 8 2 2 2" xfId="35238"/>
    <cellStyle name="Total 2 2 2 8 2 3" xfId="21544"/>
    <cellStyle name="Total 2 2 2 8 2 3 2" xfId="42898"/>
    <cellStyle name="Total 2 2 2 8 2 4" xfId="28654"/>
    <cellStyle name="Total 2 2 2 8 3" xfId="10044"/>
    <cellStyle name="Total 2 2 2 8 3 2" xfId="31398"/>
    <cellStyle name="Total 2 2 2 8 4" xfId="17704"/>
    <cellStyle name="Total 2 2 2 8 4 2" xfId="39058"/>
    <cellStyle name="Total 2 2 2 8 5" xfId="25954"/>
    <cellStyle name="Total 2 2 2 9" xfId="3282"/>
    <cellStyle name="Total 2 2 2 9 2" xfId="7124"/>
    <cellStyle name="Total 2 2 2 9 2 2" xfId="14824"/>
    <cellStyle name="Total 2 2 2 9 2 2 2" xfId="36178"/>
    <cellStyle name="Total 2 2 2 9 2 3" xfId="22484"/>
    <cellStyle name="Total 2 2 2 9 2 3 2" xfId="43838"/>
    <cellStyle name="Total 2 2 2 9 2 4" xfId="29030"/>
    <cellStyle name="Total 2 2 2 9 3" xfId="10984"/>
    <cellStyle name="Total 2 2 2 9 3 2" xfId="32338"/>
    <cellStyle name="Total 2 2 2 9 4" xfId="18644"/>
    <cellStyle name="Total 2 2 2 9 4 2" xfId="39998"/>
    <cellStyle name="Total 2 2 2 9 5" xfId="26894"/>
    <cellStyle name="Total 2 2 3" xfId="408"/>
    <cellStyle name="Total 2 2 3 10" xfId="8124"/>
    <cellStyle name="Total 2 2 3 10 2" xfId="29478"/>
    <cellStyle name="Total 2 2 3 11" xfId="15784"/>
    <cellStyle name="Total 2 2 3 11 2" xfId="37138"/>
    <cellStyle name="Total 2 2 3 12" xfId="24034"/>
    <cellStyle name="Total 2 2 3 2" xfId="492"/>
    <cellStyle name="Total 2 2 3 2 10" xfId="15864"/>
    <cellStyle name="Total 2 2 3 2 10 2" xfId="37218"/>
    <cellStyle name="Total 2 2 3 2 11" xfId="24114"/>
    <cellStyle name="Total 2 2 3 2 2" xfId="660"/>
    <cellStyle name="Total 2 2 3 2 2 10" xfId="24274"/>
    <cellStyle name="Total 2 2 3 2 2 2" xfId="1002"/>
    <cellStyle name="Total 2 2 3 2 2 2 2" xfId="2002"/>
    <cellStyle name="Total 2 2 3 2 2 2 2 2" xfId="5844"/>
    <cellStyle name="Total 2 2 3 2 2 2 2 2 2" xfId="13544"/>
    <cellStyle name="Total 2 2 3 2 2 2 2 2 2 2" xfId="34898"/>
    <cellStyle name="Total 2 2 3 2 2 2 2 2 3" xfId="21204"/>
    <cellStyle name="Total 2 2 3 2 2 2 2 2 3 2" xfId="42558"/>
    <cellStyle name="Total 2 2 3 2 2 2 2 2 4" xfId="28518"/>
    <cellStyle name="Total 2 2 3 2 2 2 2 3" xfId="9704"/>
    <cellStyle name="Total 2 2 3 2 2 2 2 3 2" xfId="31058"/>
    <cellStyle name="Total 2 2 3 2 2 2 2 4" xfId="17364"/>
    <cellStyle name="Total 2 2 3 2 2 2 2 4 2" xfId="38718"/>
    <cellStyle name="Total 2 2 3 2 2 2 2 5" xfId="25614"/>
    <cellStyle name="Total 2 2 3 2 2 2 3" xfId="2942"/>
    <cellStyle name="Total 2 2 3 2 2 2 3 2" xfId="6784"/>
    <cellStyle name="Total 2 2 3 2 2 2 3 2 2" xfId="14484"/>
    <cellStyle name="Total 2 2 3 2 2 2 3 2 2 2" xfId="35838"/>
    <cellStyle name="Total 2 2 3 2 2 2 3 2 3" xfId="22144"/>
    <cellStyle name="Total 2 2 3 2 2 2 3 2 3 2" xfId="43498"/>
    <cellStyle name="Total 2 2 3 2 2 2 3 2 4" xfId="28894"/>
    <cellStyle name="Total 2 2 3 2 2 2 3 3" xfId="10644"/>
    <cellStyle name="Total 2 2 3 2 2 2 3 3 2" xfId="31998"/>
    <cellStyle name="Total 2 2 3 2 2 2 3 4" xfId="18304"/>
    <cellStyle name="Total 2 2 3 2 2 2 3 4 2" xfId="39658"/>
    <cellStyle name="Total 2 2 3 2 2 2 3 5" xfId="26554"/>
    <cellStyle name="Total 2 2 3 2 2 2 4" xfId="3882"/>
    <cellStyle name="Total 2 2 3 2 2 2 4 2" xfId="7724"/>
    <cellStyle name="Total 2 2 3 2 2 2 4 2 2" xfId="15424"/>
    <cellStyle name="Total 2 2 3 2 2 2 4 2 2 2" xfId="36778"/>
    <cellStyle name="Total 2 2 3 2 2 2 4 2 3" xfId="23084"/>
    <cellStyle name="Total 2 2 3 2 2 2 4 2 3 2" xfId="44438"/>
    <cellStyle name="Total 2 2 3 2 2 2 4 2 4" xfId="29270"/>
    <cellStyle name="Total 2 2 3 2 2 2 4 3" xfId="11584"/>
    <cellStyle name="Total 2 2 3 2 2 2 4 3 2" xfId="32938"/>
    <cellStyle name="Total 2 2 3 2 2 2 4 4" xfId="19244"/>
    <cellStyle name="Total 2 2 3 2 2 2 4 4 2" xfId="40598"/>
    <cellStyle name="Total 2 2 3 2 2 2 4 5" xfId="27494"/>
    <cellStyle name="Total 2 2 3 2 2 2 5" xfId="4844"/>
    <cellStyle name="Total 2 2 3 2 2 2 5 2" xfId="12544"/>
    <cellStyle name="Total 2 2 3 2 2 2 5 2 2" xfId="33898"/>
    <cellStyle name="Total 2 2 3 2 2 2 5 3" xfId="20204"/>
    <cellStyle name="Total 2 2 3 2 2 2 5 3 2" xfId="41558"/>
    <cellStyle name="Total 2 2 3 2 2 2 5 4" xfId="28118"/>
    <cellStyle name="Total 2 2 3 2 2 2 6" xfId="8704"/>
    <cellStyle name="Total 2 2 3 2 2 2 6 2" xfId="30058"/>
    <cellStyle name="Total 2 2 3 2 2 2 7" xfId="16364"/>
    <cellStyle name="Total 2 2 3 2 2 2 7 2" xfId="37718"/>
    <cellStyle name="Total 2 2 3 2 2 2 8" xfId="24614"/>
    <cellStyle name="Total 2 2 3 2 2 3" xfId="1302"/>
    <cellStyle name="Total 2 2 3 2 2 3 2" xfId="2302"/>
    <cellStyle name="Total 2 2 3 2 2 3 2 2" xfId="6144"/>
    <cellStyle name="Total 2 2 3 2 2 3 2 2 2" xfId="13844"/>
    <cellStyle name="Total 2 2 3 2 2 3 2 2 2 2" xfId="35198"/>
    <cellStyle name="Total 2 2 3 2 2 3 2 2 3" xfId="21504"/>
    <cellStyle name="Total 2 2 3 2 2 3 2 2 3 2" xfId="42858"/>
    <cellStyle name="Total 2 2 3 2 2 3 2 2 4" xfId="28638"/>
    <cellStyle name="Total 2 2 3 2 2 3 2 3" xfId="10004"/>
    <cellStyle name="Total 2 2 3 2 2 3 2 3 2" xfId="31358"/>
    <cellStyle name="Total 2 2 3 2 2 3 2 4" xfId="17664"/>
    <cellStyle name="Total 2 2 3 2 2 3 2 4 2" xfId="39018"/>
    <cellStyle name="Total 2 2 3 2 2 3 2 5" xfId="25914"/>
    <cellStyle name="Total 2 2 3 2 2 3 3" xfId="3242"/>
    <cellStyle name="Total 2 2 3 2 2 3 3 2" xfId="7084"/>
    <cellStyle name="Total 2 2 3 2 2 3 3 2 2" xfId="14784"/>
    <cellStyle name="Total 2 2 3 2 2 3 3 2 2 2" xfId="36138"/>
    <cellStyle name="Total 2 2 3 2 2 3 3 2 3" xfId="22444"/>
    <cellStyle name="Total 2 2 3 2 2 3 3 2 3 2" xfId="43798"/>
    <cellStyle name="Total 2 2 3 2 2 3 3 2 4" xfId="29014"/>
    <cellStyle name="Total 2 2 3 2 2 3 3 3" xfId="10944"/>
    <cellStyle name="Total 2 2 3 2 2 3 3 3 2" xfId="32298"/>
    <cellStyle name="Total 2 2 3 2 2 3 3 4" xfId="18604"/>
    <cellStyle name="Total 2 2 3 2 2 3 3 4 2" xfId="39958"/>
    <cellStyle name="Total 2 2 3 2 2 3 3 5" xfId="26854"/>
    <cellStyle name="Total 2 2 3 2 2 3 4" xfId="4182"/>
    <cellStyle name="Total 2 2 3 2 2 3 4 2" xfId="8024"/>
    <cellStyle name="Total 2 2 3 2 2 3 4 2 2" xfId="15724"/>
    <cellStyle name="Total 2 2 3 2 2 3 4 2 2 2" xfId="37078"/>
    <cellStyle name="Total 2 2 3 2 2 3 4 2 3" xfId="23384"/>
    <cellStyle name="Total 2 2 3 2 2 3 4 2 3 2" xfId="44738"/>
    <cellStyle name="Total 2 2 3 2 2 3 4 2 4" xfId="29390"/>
    <cellStyle name="Total 2 2 3 2 2 3 4 3" xfId="11884"/>
    <cellStyle name="Total 2 2 3 2 2 3 4 3 2" xfId="33238"/>
    <cellStyle name="Total 2 2 3 2 2 3 4 4" xfId="19544"/>
    <cellStyle name="Total 2 2 3 2 2 3 4 4 2" xfId="40898"/>
    <cellStyle name="Total 2 2 3 2 2 3 4 5" xfId="27794"/>
    <cellStyle name="Total 2 2 3 2 2 3 5" xfId="5144"/>
    <cellStyle name="Total 2 2 3 2 2 3 5 2" xfId="12844"/>
    <cellStyle name="Total 2 2 3 2 2 3 5 2 2" xfId="34198"/>
    <cellStyle name="Total 2 2 3 2 2 3 5 3" xfId="20504"/>
    <cellStyle name="Total 2 2 3 2 2 3 5 3 2" xfId="41858"/>
    <cellStyle name="Total 2 2 3 2 2 3 5 4" xfId="28238"/>
    <cellStyle name="Total 2 2 3 2 2 3 6" xfId="9004"/>
    <cellStyle name="Total 2 2 3 2 2 3 6 2" xfId="30358"/>
    <cellStyle name="Total 2 2 3 2 2 3 7" xfId="16664"/>
    <cellStyle name="Total 2 2 3 2 2 3 7 2" xfId="38018"/>
    <cellStyle name="Total 2 2 3 2 2 3 8" xfId="24914"/>
    <cellStyle name="Total 2 2 3 2 2 4" xfId="1662"/>
    <cellStyle name="Total 2 2 3 2 2 4 2" xfId="5504"/>
    <cellStyle name="Total 2 2 3 2 2 4 2 2" xfId="13204"/>
    <cellStyle name="Total 2 2 3 2 2 4 2 2 2" xfId="34558"/>
    <cellStyle name="Total 2 2 3 2 2 4 2 3" xfId="20864"/>
    <cellStyle name="Total 2 2 3 2 2 4 2 3 2" xfId="42218"/>
    <cellStyle name="Total 2 2 3 2 2 4 2 4" xfId="28382"/>
    <cellStyle name="Total 2 2 3 2 2 4 3" xfId="9364"/>
    <cellStyle name="Total 2 2 3 2 2 4 3 2" xfId="30718"/>
    <cellStyle name="Total 2 2 3 2 2 4 4" xfId="17024"/>
    <cellStyle name="Total 2 2 3 2 2 4 4 2" xfId="38378"/>
    <cellStyle name="Total 2 2 3 2 2 4 5" xfId="25274"/>
    <cellStyle name="Total 2 2 3 2 2 5" xfId="2602"/>
    <cellStyle name="Total 2 2 3 2 2 5 2" xfId="6444"/>
    <cellStyle name="Total 2 2 3 2 2 5 2 2" xfId="14144"/>
    <cellStyle name="Total 2 2 3 2 2 5 2 2 2" xfId="35498"/>
    <cellStyle name="Total 2 2 3 2 2 5 2 3" xfId="21804"/>
    <cellStyle name="Total 2 2 3 2 2 5 2 3 2" xfId="43158"/>
    <cellStyle name="Total 2 2 3 2 2 5 2 4" xfId="28758"/>
    <cellStyle name="Total 2 2 3 2 2 5 3" xfId="10304"/>
    <cellStyle name="Total 2 2 3 2 2 5 3 2" xfId="31658"/>
    <cellStyle name="Total 2 2 3 2 2 5 4" xfId="17964"/>
    <cellStyle name="Total 2 2 3 2 2 5 4 2" xfId="39318"/>
    <cellStyle name="Total 2 2 3 2 2 5 5" xfId="26214"/>
    <cellStyle name="Total 2 2 3 2 2 6" xfId="3542"/>
    <cellStyle name="Total 2 2 3 2 2 6 2" xfId="7384"/>
    <cellStyle name="Total 2 2 3 2 2 6 2 2" xfId="15084"/>
    <cellStyle name="Total 2 2 3 2 2 6 2 2 2" xfId="36438"/>
    <cellStyle name="Total 2 2 3 2 2 6 2 3" xfId="22744"/>
    <cellStyle name="Total 2 2 3 2 2 6 2 3 2" xfId="44098"/>
    <cellStyle name="Total 2 2 3 2 2 6 2 4" xfId="29134"/>
    <cellStyle name="Total 2 2 3 2 2 6 3" xfId="11244"/>
    <cellStyle name="Total 2 2 3 2 2 6 3 2" xfId="32598"/>
    <cellStyle name="Total 2 2 3 2 2 6 4" xfId="18904"/>
    <cellStyle name="Total 2 2 3 2 2 6 4 2" xfId="40258"/>
    <cellStyle name="Total 2 2 3 2 2 6 5" xfId="27154"/>
    <cellStyle name="Total 2 2 3 2 2 7" xfId="4504"/>
    <cellStyle name="Total 2 2 3 2 2 7 2" xfId="12204"/>
    <cellStyle name="Total 2 2 3 2 2 7 2 2" xfId="33558"/>
    <cellStyle name="Total 2 2 3 2 2 7 3" xfId="19864"/>
    <cellStyle name="Total 2 2 3 2 2 7 3 2" xfId="41218"/>
    <cellStyle name="Total 2 2 3 2 2 7 4" xfId="27982"/>
    <cellStyle name="Total 2 2 3 2 2 8" xfId="8364"/>
    <cellStyle name="Total 2 2 3 2 2 8 2" xfId="29718"/>
    <cellStyle name="Total 2 2 3 2 2 9" xfId="16024"/>
    <cellStyle name="Total 2 2 3 2 2 9 2" xfId="37378"/>
    <cellStyle name="Total 2 2 3 2 3" xfId="842"/>
    <cellStyle name="Total 2 2 3 2 3 2" xfId="1842"/>
    <cellStyle name="Total 2 2 3 2 3 2 2" xfId="5684"/>
    <cellStyle name="Total 2 2 3 2 3 2 2 2" xfId="13384"/>
    <cellStyle name="Total 2 2 3 2 3 2 2 2 2" xfId="34738"/>
    <cellStyle name="Total 2 2 3 2 3 2 2 3" xfId="21044"/>
    <cellStyle name="Total 2 2 3 2 3 2 2 3 2" xfId="42398"/>
    <cellStyle name="Total 2 2 3 2 3 2 2 4" xfId="28454"/>
    <cellStyle name="Total 2 2 3 2 3 2 3" xfId="9544"/>
    <cellStyle name="Total 2 2 3 2 3 2 3 2" xfId="30898"/>
    <cellStyle name="Total 2 2 3 2 3 2 4" xfId="17204"/>
    <cellStyle name="Total 2 2 3 2 3 2 4 2" xfId="38558"/>
    <cellStyle name="Total 2 2 3 2 3 2 5" xfId="25454"/>
    <cellStyle name="Total 2 2 3 2 3 3" xfId="2782"/>
    <cellStyle name="Total 2 2 3 2 3 3 2" xfId="6624"/>
    <cellStyle name="Total 2 2 3 2 3 3 2 2" xfId="14324"/>
    <cellStyle name="Total 2 2 3 2 3 3 2 2 2" xfId="35678"/>
    <cellStyle name="Total 2 2 3 2 3 3 2 3" xfId="21984"/>
    <cellStyle name="Total 2 2 3 2 3 3 2 3 2" xfId="43338"/>
    <cellStyle name="Total 2 2 3 2 3 3 2 4" xfId="28830"/>
    <cellStyle name="Total 2 2 3 2 3 3 3" xfId="10484"/>
    <cellStyle name="Total 2 2 3 2 3 3 3 2" xfId="31838"/>
    <cellStyle name="Total 2 2 3 2 3 3 4" xfId="18144"/>
    <cellStyle name="Total 2 2 3 2 3 3 4 2" xfId="39498"/>
    <cellStyle name="Total 2 2 3 2 3 3 5" xfId="26394"/>
    <cellStyle name="Total 2 2 3 2 3 4" xfId="3722"/>
    <cellStyle name="Total 2 2 3 2 3 4 2" xfId="7564"/>
    <cellStyle name="Total 2 2 3 2 3 4 2 2" xfId="15264"/>
    <cellStyle name="Total 2 2 3 2 3 4 2 2 2" xfId="36618"/>
    <cellStyle name="Total 2 2 3 2 3 4 2 3" xfId="22924"/>
    <cellStyle name="Total 2 2 3 2 3 4 2 3 2" xfId="44278"/>
    <cellStyle name="Total 2 2 3 2 3 4 2 4" xfId="29206"/>
    <cellStyle name="Total 2 2 3 2 3 4 3" xfId="11424"/>
    <cellStyle name="Total 2 2 3 2 3 4 3 2" xfId="32778"/>
    <cellStyle name="Total 2 2 3 2 3 4 4" xfId="19084"/>
    <cellStyle name="Total 2 2 3 2 3 4 4 2" xfId="40438"/>
    <cellStyle name="Total 2 2 3 2 3 4 5" xfId="27334"/>
    <cellStyle name="Total 2 2 3 2 3 5" xfId="4684"/>
    <cellStyle name="Total 2 2 3 2 3 5 2" xfId="12384"/>
    <cellStyle name="Total 2 2 3 2 3 5 2 2" xfId="33738"/>
    <cellStyle name="Total 2 2 3 2 3 5 3" xfId="20044"/>
    <cellStyle name="Total 2 2 3 2 3 5 3 2" xfId="41398"/>
    <cellStyle name="Total 2 2 3 2 3 5 4" xfId="28054"/>
    <cellStyle name="Total 2 2 3 2 3 6" xfId="8544"/>
    <cellStyle name="Total 2 2 3 2 3 6 2" xfId="29898"/>
    <cellStyle name="Total 2 2 3 2 3 7" xfId="16204"/>
    <cellStyle name="Total 2 2 3 2 3 7 2" xfId="37558"/>
    <cellStyle name="Total 2 2 3 2 3 8" xfId="24454"/>
    <cellStyle name="Total 2 2 3 2 4" xfId="1142"/>
    <cellStyle name="Total 2 2 3 2 4 2" xfId="2142"/>
    <cellStyle name="Total 2 2 3 2 4 2 2" xfId="5984"/>
    <cellStyle name="Total 2 2 3 2 4 2 2 2" xfId="13684"/>
    <cellStyle name="Total 2 2 3 2 4 2 2 2 2" xfId="35038"/>
    <cellStyle name="Total 2 2 3 2 4 2 2 3" xfId="21344"/>
    <cellStyle name="Total 2 2 3 2 4 2 2 3 2" xfId="42698"/>
    <cellStyle name="Total 2 2 3 2 4 2 2 4" xfId="28574"/>
    <cellStyle name="Total 2 2 3 2 4 2 3" xfId="9844"/>
    <cellStyle name="Total 2 2 3 2 4 2 3 2" xfId="31198"/>
    <cellStyle name="Total 2 2 3 2 4 2 4" xfId="17504"/>
    <cellStyle name="Total 2 2 3 2 4 2 4 2" xfId="38858"/>
    <cellStyle name="Total 2 2 3 2 4 2 5" xfId="25754"/>
    <cellStyle name="Total 2 2 3 2 4 3" xfId="3082"/>
    <cellStyle name="Total 2 2 3 2 4 3 2" xfId="6924"/>
    <cellStyle name="Total 2 2 3 2 4 3 2 2" xfId="14624"/>
    <cellStyle name="Total 2 2 3 2 4 3 2 2 2" xfId="35978"/>
    <cellStyle name="Total 2 2 3 2 4 3 2 3" xfId="22284"/>
    <cellStyle name="Total 2 2 3 2 4 3 2 3 2" xfId="43638"/>
    <cellStyle name="Total 2 2 3 2 4 3 2 4" xfId="28950"/>
    <cellStyle name="Total 2 2 3 2 4 3 3" xfId="10784"/>
    <cellStyle name="Total 2 2 3 2 4 3 3 2" xfId="32138"/>
    <cellStyle name="Total 2 2 3 2 4 3 4" xfId="18444"/>
    <cellStyle name="Total 2 2 3 2 4 3 4 2" xfId="39798"/>
    <cellStyle name="Total 2 2 3 2 4 3 5" xfId="26694"/>
    <cellStyle name="Total 2 2 3 2 4 4" xfId="4022"/>
    <cellStyle name="Total 2 2 3 2 4 4 2" xfId="7864"/>
    <cellStyle name="Total 2 2 3 2 4 4 2 2" xfId="15564"/>
    <cellStyle name="Total 2 2 3 2 4 4 2 2 2" xfId="36918"/>
    <cellStyle name="Total 2 2 3 2 4 4 2 3" xfId="23224"/>
    <cellStyle name="Total 2 2 3 2 4 4 2 3 2" xfId="44578"/>
    <cellStyle name="Total 2 2 3 2 4 4 2 4" xfId="29326"/>
    <cellStyle name="Total 2 2 3 2 4 4 3" xfId="11724"/>
    <cellStyle name="Total 2 2 3 2 4 4 3 2" xfId="33078"/>
    <cellStyle name="Total 2 2 3 2 4 4 4" xfId="19384"/>
    <cellStyle name="Total 2 2 3 2 4 4 4 2" xfId="40738"/>
    <cellStyle name="Total 2 2 3 2 4 4 5" xfId="27634"/>
    <cellStyle name="Total 2 2 3 2 4 5" xfId="4984"/>
    <cellStyle name="Total 2 2 3 2 4 5 2" xfId="12684"/>
    <cellStyle name="Total 2 2 3 2 4 5 2 2" xfId="34038"/>
    <cellStyle name="Total 2 2 3 2 4 5 3" xfId="20344"/>
    <cellStyle name="Total 2 2 3 2 4 5 3 2" xfId="41698"/>
    <cellStyle name="Total 2 2 3 2 4 5 4" xfId="28174"/>
    <cellStyle name="Total 2 2 3 2 4 6" xfId="8844"/>
    <cellStyle name="Total 2 2 3 2 4 6 2" xfId="30198"/>
    <cellStyle name="Total 2 2 3 2 4 7" xfId="16504"/>
    <cellStyle name="Total 2 2 3 2 4 7 2" xfId="37858"/>
    <cellStyle name="Total 2 2 3 2 4 8" xfId="24754"/>
    <cellStyle name="Total 2 2 3 2 5" xfId="1502"/>
    <cellStyle name="Total 2 2 3 2 5 2" xfId="5344"/>
    <cellStyle name="Total 2 2 3 2 5 2 2" xfId="13044"/>
    <cellStyle name="Total 2 2 3 2 5 2 2 2" xfId="34398"/>
    <cellStyle name="Total 2 2 3 2 5 2 3" xfId="20704"/>
    <cellStyle name="Total 2 2 3 2 5 2 3 2" xfId="42058"/>
    <cellStyle name="Total 2 2 3 2 5 2 4" xfId="28318"/>
    <cellStyle name="Total 2 2 3 2 5 3" xfId="9204"/>
    <cellStyle name="Total 2 2 3 2 5 3 2" xfId="30558"/>
    <cellStyle name="Total 2 2 3 2 5 4" xfId="16864"/>
    <cellStyle name="Total 2 2 3 2 5 4 2" xfId="38218"/>
    <cellStyle name="Total 2 2 3 2 5 5" xfId="25114"/>
    <cellStyle name="Total 2 2 3 2 6" xfId="2442"/>
    <cellStyle name="Total 2 2 3 2 6 2" xfId="6284"/>
    <cellStyle name="Total 2 2 3 2 6 2 2" xfId="13984"/>
    <cellStyle name="Total 2 2 3 2 6 2 2 2" xfId="35338"/>
    <cellStyle name="Total 2 2 3 2 6 2 3" xfId="21644"/>
    <cellStyle name="Total 2 2 3 2 6 2 3 2" xfId="42998"/>
    <cellStyle name="Total 2 2 3 2 6 2 4" xfId="28694"/>
    <cellStyle name="Total 2 2 3 2 6 3" xfId="10144"/>
    <cellStyle name="Total 2 2 3 2 6 3 2" xfId="31498"/>
    <cellStyle name="Total 2 2 3 2 6 4" xfId="17804"/>
    <cellStyle name="Total 2 2 3 2 6 4 2" xfId="39158"/>
    <cellStyle name="Total 2 2 3 2 6 5" xfId="26054"/>
    <cellStyle name="Total 2 2 3 2 7" xfId="3382"/>
    <cellStyle name="Total 2 2 3 2 7 2" xfId="7224"/>
    <cellStyle name="Total 2 2 3 2 7 2 2" xfId="14924"/>
    <cellStyle name="Total 2 2 3 2 7 2 2 2" xfId="36278"/>
    <cellStyle name="Total 2 2 3 2 7 2 3" xfId="22584"/>
    <cellStyle name="Total 2 2 3 2 7 2 3 2" xfId="43938"/>
    <cellStyle name="Total 2 2 3 2 7 2 4" xfId="29070"/>
    <cellStyle name="Total 2 2 3 2 7 3" xfId="11084"/>
    <cellStyle name="Total 2 2 3 2 7 3 2" xfId="32438"/>
    <cellStyle name="Total 2 2 3 2 7 4" xfId="18744"/>
    <cellStyle name="Total 2 2 3 2 7 4 2" xfId="40098"/>
    <cellStyle name="Total 2 2 3 2 7 5" xfId="26994"/>
    <cellStyle name="Total 2 2 3 2 8" xfId="4344"/>
    <cellStyle name="Total 2 2 3 2 8 2" xfId="12044"/>
    <cellStyle name="Total 2 2 3 2 8 2 2" xfId="33398"/>
    <cellStyle name="Total 2 2 3 2 8 3" xfId="19704"/>
    <cellStyle name="Total 2 2 3 2 8 3 2" xfId="41058"/>
    <cellStyle name="Total 2 2 3 2 8 4" xfId="27918"/>
    <cellStyle name="Total 2 2 3 2 9" xfId="8204"/>
    <cellStyle name="Total 2 2 3 2 9 2" xfId="29558"/>
    <cellStyle name="Total 2 2 3 3" xfId="576"/>
    <cellStyle name="Total 2 2 3 3 10" xfId="24194"/>
    <cellStyle name="Total 2 2 3 3 2" xfId="922"/>
    <cellStyle name="Total 2 2 3 3 2 2" xfId="1922"/>
    <cellStyle name="Total 2 2 3 3 2 2 2" xfId="5764"/>
    <cellStyle name="Total 2 2 3 3 2 2 2 2" xfId="13464"/>
    <cellStyle name="Total 2 2 3 3 2 2 2 2 2" xfId="34818"/>
    <cellStyle name="Total 2 2 3 3 2 2 2 3" xfId="21124"/>
    <cellStyle name="Total 2 2 3 3 2 2 2 3 2" xfId="42478"/>
    <cellStyle name="Total 2 2 3 3 2 2 2 4" xfId="28486"/>
    <cellStyle name="Total 2 2 3 3 2 2 3" xfId="9624"/>
    <cellStyle name="Total 2 2 3 3 2 2 3 2" xfId="30978"/>
    <cellStyle name="Total 2 2 3 3 2 2 4" xfId="17284"/>
    <cellStyle name="Total 2 2 3 3 2 2 4 2" xfId="38638"/>
    <cellStyle name="Total 2 2 3 3 2 2 5" xfId="25534"/>
    <cellStyle name="Total 2 2 3 3 2 3" xfId="2862"/>
    <cellStyle name="Total 2 2 3 3 2 3 2" xfId="6704"/>
    <cellStyle name="Total 2 2 3 3 2 3 2 2" xfId="14404"/>
    <cellStyle name="Total 2 2 3 3 2 3 2 2 2" xfId="35758"/>
    <cellStyle name="Total 2 2 3 3 2 3 2 3" xfId="22064"/>
    <cellStyle name="Total 2 2 3 3 2 3 2 3 2" xfId="43418"/>
    <cellStyle name="Total 2 2 3 3 2 3 2 4" xfId="28862"/>
    <cellStyle name="Total 2 2 3 3 2 3 3" xfId="10564"/>
    <cellStyle name="Total 2 2 3 3 2 3 3 2" xfId="31918"/>
    <cellStyle name="Total 2 2 3 3 2 3 4" xfId="18224"/>
    <cellStyle name="Total 2 2 3 3 2 3 4 2" xfId="39578"/>
    <cellStyle name="Total 2 2 3 3 2 3 5" xfId="26474"/>
    <cellStyle name="Total 2 2 3 3 2 4" xfId="3802"/>
    <cellStyle name="Total 2 2 3 3 2 4 2" xfId="7644"/>
    <cellStyle name="Total 2 2 3 3 2 4 2 2" xfId="15344"/>
    <cellStyle name="Total 2 2 3 3 2 4 2 2 2" xfId="36698"/>
    <cellStyle name="Total 2 2 3 3 2 4 2 3" xfId="23004"/>
    <cellStyle name="Total 2 2 3 3 2 4 2 3 2" xfId="44358"/>
    <cellStyle name="Total 2 2 3 3 2 4 2 4" xfId="29238"/>
    <cellStyle name="Total 2 2 3 3 2 4 3" xfId="11504"/>
    <cellStyle name="Total 2 2 3 3 2 4 3 2" xfId="32858"/>
    <cellStyle name="Total 2 2 3 3 2 4 4" xfId="19164"/>
    <cellStyle name="Total 2 2 3 3 2 4 4 2" xfId="40518"/>
    <cellStyle name="Total 2 2 3 3 2 4 5" xfId="27414"/>
    <cellStyle name="Total 2 2 3 3 2 5" xfId="4764"/>
    <cellStyle name="Total 2 2 3 3 2 5 2" xfId="12464"/>
    <cellStyle name="Total 2 2 3 3 2 5 2 2" xfId="33818"/>
    <cellStyle name="Total 2 2 3 3 2 5 3" xfId="20124"/>
    <cellStyle name="Total 2 2 3 3 2 5 3 2" xfId="41478"/>
    <cellStyle name="Total 2 2 3 3 2 5 4" xfId="28086"/>
    <cellStyle name="Total 2 2 3 3 2 6" xfId="8624"/>
    <cellStyle name="Total 2 2 3 3 2 6 2" xfId="29978"/>
    <cellStyle name="Total 2 2 3 3 2 7" xfId="16284"/>
    <cellStyle name="Total 2 2 3 3 2 7 2" xfId="37638"/>
    <cellStyle name="Total 2 2 3 3 2 8" xfId="24534"/>
    <cellStyle name="Total 2 2 3 3 3" xfId="1222"/>
    <cellStyle name="Total 2 2 3 3 3 2" xfId="2222"/>
    <cellStyle name="Total 2 2 3 3 3 2 2" xfId="6064"/>
    <cellStyle name="Total 2 2 3 3 3 2 2 2" xfId="13764"/>
    <cellStyle name="Total 2 2 3 3 3 2 2 2 2" xfId="35118"/>
    <cellStyle name="Total 2 2 3 3 3 2 2 3" xfId="21424"/>
    <cellStyle name="Total 2 2 3 3 3 2 2 3 2" xfId="42778"/>
    <cellStyle name="Total 2 2 3 3 3 2 2 4" xfId="28606"/>
    <cellStyle name="Total 2 2 3 3 3 2 3" xfId="9924"/>
    <cellStyle name="Total 2 2 3 3 3 2 3 2" xfId="31278"/>
    <cellStyle name="Total 2 2 3 3 3 2 4" xfId="17584"/>
    <cellStyle name="Total 2 2 3 3 3 2 4 2" xfId="38938"/>
    <cellStyle name="Total 2 2 3 3 3 2 5" xfId="25834"/>
    <cellStyle name="Total 2 2 3 3 3 3" xfId="3162"/>
    <cellStyle name="Total 2 2 3 3 3 3 2" xfId="7004"/>
    <cellStyle name="Total 2 2 3 3 3 3 2 2" xfId="14704"/>
    <cellStyle name="Total 2 2 3 3 3 3 2 2 2" xfId="36058"/>
    <cellStyle name="Total 2 2 3 3 3 3 2 3" xfId="22364"/>
    <cellStyle name="Total 2 2 3 3 3 3 2 3 2" xfId="43718"/>
    <cellStyle name="Total 2 2 3 3 3 3 2 4" xfId="28982"/>
    <cellStyle name="Total 2 2 3 3 3 3 3" xfId="10864"/>
    <cellStyle name="Total 2 2 3 3 3 3 3 2" xfId="32218"/>
    <cellStyle name="Total 2 2 3 3 3 3 4" xfId="18524"/>
    <cellStyle name="Total 2 2 3 3 3 3 4 2" xfId="39878"/>
    <cellStyle name="Total 2 2 3 3 3 3 5" xfId="26774"/>
    <cellStyle name="Total 2 2 3 3 3 4" xfId="4102"/>
    <cellStyle name="Total 2 2 3 3 3 4 2" xfId="7944"/>
    <cellStyle name="Total 2 2 3 3 3 4 2 2" xfId="15644"/>
    <cellStyle name="Total 2 2 3 3 3 4 2 2 2" xfId="36998"/>
    <cellStyle name="Total 2 2 3 3 3 4 2 3" xfId="23304"/>
    <cellStyle name="Total 2 2 3 3 3 4 2 3 2" xfId="44658"/>
    <cellStyle name="Total 2 2 3 3 3 4 2 4" xfId="29358"/>
    <cellStyle name="Total 2 2 3 3 3 4 3" xfId="11804"/>
    <cellStyle name="Total 2 2 3 3 3 4 3 2" xfId="33158"/>
    <cellStyle name="Total 2 2 3 3 3 4 4" xfId="19464"/>
    <cellStyle name="Total 2 2 3 3 3 4 4 2" xfId="40818"/>
    <cellStyle name="Total 2 2 3 3 3 4 5" xfId="27714"/>
    <cellStyle name="Total 2 2 3 3 3 5" xfId="5064"/>
    <cellStyle name="Total 2 2 3 3 3 5 2" xfId="12764"/>
    <cellStyle name="Total 2 2 3 3 3 5 2 2" xfId="34118"/>
    <cellStyle name="Total 2 2 3 3 3 5 3" xfId="20424"/>
    <cellStyle name="Total 2 2 3 3 3 5 3 2" xfId="41778"/>
    <cellStyle name="Total 2 2 3 3 3 5 4" xfId="28206"/>
    <cellStyle name="Total 2 2 3 3 3 6" xfId="8924"/>
    <cellStyle name="Total 2 2 3 3 3 6 2" xfId="30278"/>
    <cellStyle name="Total 2 2 3 3 3 7" xfId="16584"/>
    <cellStyle name="Total 2 2 3 3 3 7 2" xfId="37938"/>
    <cellStyle name="Total 2 2 3 3 3 8" xfId="24834"/>
    <cellStyle name="Total 2 2 3 3 4" xfId="1582"/>
    <cellStyle name="Total 2 2 3 3 4 2" xfId="5424"/>
    <cellStyle name="Total 2 2 3 3 4 2 2" xfId="13124"/>
    <cellStyle name="Total 2 2 3 3 4 2 2 2" xfId="34478"/>
    <cellStyle name="Total 2 2 3 3 4 2 3" xfId="20784"/>
    <cellStyle name="Total 2 2 3 3 4 2 3 2" xfId="42138"/>
    <cellStyle name="Total 2 2 3 3 4 2 4" xfId="28350"/>
    <cellStyle name="Total 2 2 3 3 4 3" xfId="9284"/>
    <cellStyle name="Total 2 2 3 3 4 3 2" xfId="30638"/>
    <cellStyle name="Total 2 2 3 3 4 4" xfId="16944"/>
    <cellStyle name="Total 2 2 3 3 4 4 2" xfId="38298"/>
    <cellStyle name="Total 2 2 3 3 4 5" xfId="25194"/>
    <cellStyle name="Total 2 2 3 3 5" xfId="2522"/>
    <cellStyle name="Total 2 2 3 3 5 2" xfId="6364"/>
    <cellStyle name="Total 2 2 3 3 5 2 2" xfId="14064"/>
    <cellStyle name="Total 2 2 3 3 5 2 2 2" xfId="35418"/>
    <cellStyle name="Total 2 2 3 3 5 2 3" xfId="21724"/>
    <cellStyle name="Total 2 2 3 3 5 2 3 2" xfId="43078"/>
    <cellStyle name="Total 2 2 3 3 5 2 4" xfId="28726"/>
    <cellStyle name="Total 2 2 3 3 5 3" xfId="10224"/>
    <cellStyle name="Total 2 2 3 3 5 3 2" xfId="31578"/>
    <cellStyle name="Total 2 2 3 3 5 4" xfId="17884"/>
    <cellStyle name="Total 2 2 3 3 5 4 2" xfId="39238"/>
    <cellStyle name="Total 2 2 3 3 5 5" xfId="26134"/>
    <cellStyle name="Total 2 2 3 3 6" xfId="3462"/>
    <cellStyle name="Total 2 2 3 3 6 2" xfId="7304"/>
    <cellStyle name="Total 2 2 3 3 6 2 2" xfId="15004"/>
    <cellStyle name="Total 2 2 3 3 6 2 2 2" xfId="36358"/>
    <cellStyle name="Total 2 2 3 3 6 2 3" xfId="22664"/>
    <cellStyle name="Total 2 2 3 3 6 2 3 2" xfId="44018"/>
    <cellStyle name="Total 2 2 3 3 6 2 4" xfId="29102"/>
    <cellStyle name="Total 2 2 3 3 6 3" xfId="11164"/>
    <cellStyle name="Total 2 2 3 3 6 3 2" xfId="32518"/>
    <cellStyle name="Total 2 2 3 3 6 4" xfId="18824"/>
    <cellStyle name="Total 2 2 3 3 6 4 2" xfId="40178"/>
    <cellStyle name="Total 2 2 3 3 6 5" xfId="27074"/>
    <cellStyle name="Total 2 2 3 3 7" xfId="4424"/>
    <cellStyle name="Total 2 2 3 3 7 2" xfId="12124"/>
    <cellStyle name="Total 2 2 3 3 7 2 2" xfId="33478"/>
    <cellStyle name="Total 2 2 3 3 7 3" xfId="19784"/>
    <cellStyle name="Total 2 2 3 3 7 3 2" xfId="41138"/>
    <cellStyle name="Total 2 2 3 3 7 4" xfId="27950"/>
    <cellStyle name="Total 2 2 3 3 8" xfId="8284"/>
    <cellStyle name="Total 2 2 3 3 8 2" xfId="29638"/>
    <cellStyle name="Total 2 2 3 3 9" xfId="15944"/>
    <cellStyle name="Total 2 2 3 3 9 2" xfId="37298"/>
    <cellStyle name="Total 2 2 3 4" xfId="762"/>
    <cellStyle name="Total 2 2 3 4 2" xfId="1762"/>
    <cellStyle name="Total 2 2 3 4 2 2" xfId="5604"/>
    <cellStyle name="Total 2 2 3 4 2 2 2" xfId="13304"/>
    <cellStyle name="Total 2 2 3 4 2 2 2 2" xfId="34658"/>
    <cellStyle name="Total 2 2 3 4 2 2 3" xfId="20964"/>
    <cellStyle name="Total 2 2 3 4 2 2 3 2" xfId="42318"/>
    <cellStyle name="Total 2 2 3 4 2 2 4" xfId="28422"/>
    <cellStyle name="Total 2 2 3 4 2 3" xfId="9464"/>
    <cellStyle name="Total 2 2 3 4 2 3 2" xfId="30818"/>
    <cellStyle name="Total 2 2 3 4 2 4" xfId="17124"/>
    <cellStyle name="Total 2 2 3 4 2 4 2" xfId="38478"/>
    <cellStyle name="Total 2 2 3 4 2 5" xfId="25374"/>
    <cellStyle name="Total 2 2 3 4 3" xfId="2702"/>
    <cellStyle name="Total 2 2 3 4 3 2" xfId="6544"/>
    <cellStyle name="Total 2 2 3 4 3 2 2" xfId="14244"/>
    <cellStyle name="Total 2 2 3 4 3 2 2 2" xfId="35598"/>
    <cellStyle name="Total 2 2 3 4 3 2 3" xfId="21904"/>
    <cellStyle name="Total 2 2 3 4 3 2 3 2" xfId="43258"/>
    <cellStyle name="Total 2 2 3 4 3 2 4" xfId="28798"/>
    <cellStyle name="Total 2 2 3 4 3 3" xfId="10404"/>
    <cellStyle name="Total 2 2 3 4 3 3 2" xfId="31758"/>
    <cellStyle name="Total 2 2 3 4 3 4" xfId="18064"/>
    <cellStyle name="Total 2 2 3 4 3 4 2" xfId="39418"/>
    <cellStyle name="Total 2 2 3 4 3 5" xfId="26314"/>
    <cellStyle name="Total 2 2 3 4 4" xfId="3642"/>
    <cellStyle name="Total 2 2 3 4 4 2" xfId="7484"/>
    <cellStyle name="Total 2 2 3 4 4 2 2" xfId="15184"/>
    <cellStyle name="Total 2 2 3 4 4 2 2 2" xfId="36538"/>
    <cellStyle name="Total 2 2 3 4 4 2 3" xfId="22844"/>
    <cellStyle name="Total 2 2 3 4 4 2 3 2" xfId="44198"/>
    <cellStyle name="Total 2 2 3 4 4 2 4" xfId="29174"/>
    <cellStyle name="Total 2 2 3 4 4 3" xfId="11344"/>
    <cellStyle name="Total 2 2 3 4 4 3 2" xfId="32698"/>
    <cellStyle name="Total 2 2 3 4 4 4" xfId="19004"/>
    <cellStyle name="Total 2 2 3 4 4 4 2" xfId="40358"/>
    <cellStyle name="Total 2 2 3 4 4 5" xfId="27254"/>
    <cellStyle name="Total 2 2 3 4 5" xfId="4604"/>
    <cellStyle name="Total 2 2 3 4 5 2" xfId="12304"/>
    <cellStyle name="Total 2 2 3 4 5 2 2" xfId="33658"/>
    <cellStyle name="Total 2 2 3 4 5 3" xfId="19964"/>
    <cellStyle name="Total 2 2 3 4 5 3 2" xfId="41318"/>
    <cellStyle name="Total 2 2 3 4 5 4" xfId="28022"/>
    <cellStyle name="Total 2 2 3 4 6" xfId="8464"/>
    <cellStyle name="Total 2 2 3 4 6 2" xfId="29818"/>
    <cellStyle name="Total 2 2 3 4 7" xfId="16124"/>
    <cellStyle name="Total 2 2 3 4 7 2" xfId="37478"/>
    <cellStyle name="Total 2 2 3 4 8" xfId="24374"/>
    <cellStyle name="Total 2 2 3 5" xfId="1062"/>
    <cellStyle name="Total 2 2 3 5 2" xfId="2062"/>
    <cellStyle name="Total 2 2 3 5 2 2" xfId="5904"/>
    <cellStyle name="Total 2 2 3 5 2 2 2" xfId="13604"/>
    <cellStyle name="Total 2 2 3 5 2 2 2 2" xfId="34958"/>
    <cellStyle name="Total 2 2 3 5 2 2 3" xfId="21264"/>
    <cellStyle name="Total 2 2 3 5 2 2 3 2" xfId="42618"/>
    <cellStyle name="Total 2 2 3 5 2 2 4" xfId="28542"/>
    <cellStyle name="Total 2 2 3 5 2 3" xfId="9764"/>
    <cellStyle name="Total 2 2 3 5 2 3 2" xfId="31118"/>
    <cellStyle name="Total 2 2 3 5 2 4" xfId="17424"/>
    <cellStyle name="Total 2 2 3 5 2 4 2" xfId="38778"/>
    <cellStyle name="Total 2 2 3 5 2 5" xfId="25674"/>
    <cellStyle name="Total 2 2 3 5 3" xfId="3002"/>
    <cellStyle name="Total 2 2 3 5 3 2" xfId="6844"/>
    <cellStyle name="Total 2 2 3 5 3 2 2" xfId="14544"/>
    <cellStyle name="Total 2 2 3 5 3 2 2 2" xfId="35898"/>
    <cellStyle name="Total 2 2 3 5 3 2 3" xfId="22204"/>
    <cellStyle name="Total 2 2 3 5 3 2 3 2" xfId="43558"/>
    <cellStyle name="Total 2 2 3 5 3 2 4" xfId="28918"/>
    <cellStyle name="Total 2 2 3 5 3 3" xfId="10704"/>
    <cellStyle name="Total 2 2 3 5 3 3 2" xfId="32058"/>
    <cellStyle name="Total 2 2 3 5 3 4" xfId="18364"/>
    <cellStyle name="Total 2 2 3 5 3 4 2" xfId="39718"/>
    <cellStyle name="Total 2 2 3 5 3 5" xfId="26614"/>
    <cellStyle name="Total 2 2 3 5 4" xfId="3942"/>
    <cellStyle name="Total 2 2 3 5 4 2" xfId="7784"/>
    <cellStyle name="Total 2 2 3 5 4 2 2" xfId="15484"/>
    <cellStyle name="Total 2 2 3 5 4 2 2 2" xfId="36838"/>
    <cellStyle name="Total 2 2 3 5 4 2 3" xfId="23144"/>
    <cellStyle name="Total 2 2 3 5 4 2 3 2" xfId="44498"/>
    <cellStyle name="Total 2 2 3 5 4 2 4" xfId="29294"/>
    <cellStyle name="Total 2 2 3 5 4 3" xfId="11644"/>
    <cellStyle name="Total 2 2 3 5 4 3 2" xfId="32998"/>
    <cellStyle name="Total 2 2 3 5 4 4" xfId="19304"/>
    <cellStyle name="Total 2 2 3 5 4 4 2" xfId="40658"/>
    <cellStyle name="Total 2 2 3 5 4 5" xfId="27554"/>
    <cellStyle name="Total 2 2 3 5 5" xfId="4904"/>
    <cellStyle name="Total 2 2 3 5 5 2" xfId="12604"/>
    <cellStyle name="Total 2 2 3 5 5 2 2" xfId="33958"/>
    <cellStyle name="Total 2 2 3 5 5 3" xfId="20264"/>
    <cellStyle name="Total 2 2 3 5 5 3 2" xfId="41618"/>
    <cellStyle name="Total 2 2 3 5 5 4" xfId="28142"/>
    <cellStyle name="Total 2 2 3 5 6" xfId="8764"/>
    <cellStyle name="Total 2 2 3 5 6 2" xfId="30118"/>
    <cellStyle name="Total 2 2 3 5 7" xfId="16424"/>
    <cellStyle name="Total 2 2 3 5 7 2" xfId="37778"/>
    <cellStyle name="Total 2 2 3 5 8" xfId="24674"/>
    <cellStyle name="Total 2 2 3 6" xfId="1422"/>
    <cellStyle name="Total 2 2 3 6 2" xfId="5264"/>
    <cellStyle name="Total 2 2 3 6 2 2" xfId="12964"/>
    <cellStyle name="Total 2 2 3 6 2 2 2" xfId="34318"/>
    <cellStyle name="Total 2 2 3 6 2 3" xfId="20624"/>
    <cellStyle name="Total 2 2 3 6 2 3 2" xfId="41978"/>
    <cellStyle name="Total 2 2 3 6 2 4" xfId="28286"/>
    <cellStyle name="Total 2 2 3 6 3" xfId="9124"/>
    <cellStyle name="Total 2 2 3 6 3 2" xfId="30478"/>
    <cellStyle name="Total 2 2 3 6 4" xfId="16784"/>
    <cellStyle name="Total 2 2 3 6 4 2" xfId="38138"/>
    <cellStyle name="Total 2 2 3 6 5" xfId="25034"/>
    <cellStyle name="Total 2 2 3 7" xfId="2362"/>
    <cellStyle name="Total 2 2 3 7 2" xfId="6204"/>
    <cellStyle name="Total 2 2 3 7 2 2" xfId="13904"/>
    <cellStyle name="Total 2 2 3 7 2 2 2" xfId="35258"/>
    <cellStyle name="Total 2 2 3 7 2 3" xfId="21564"/>
    <cellStyle name="Total 2 2 3 7 2 3 2" xfId="42918"/>
    <cellStyle name="Total 2 2 3 7 2 4" xfId="28662"/>
    <cellStyle name="Total 2 2 3 7 3" xfId="10064"/>
    <cellStyle name="Total 2 2 3 7 3 2" xfId="31418"/>
    <cellStyle name="Total 2 2 3 7 4" xfId="17724"/>
    <cellStyle name="Total 2 2 3 7 4 2" xfId="39078"/>
    <cellStyle name="Total 2 2 3 7 5" xfId="25974"/>
    <cellStyle name="Total 2 2 3 8" xfId="3302"/>
    <cellStyle name="Total 2 2 3 8 2" xfId="7144"/>
    <cellStyle name="Total 2 2 3 8 2 2" xfId="14844"/>
    <cellStyle name="Total 2 2 3 8 2 2 2" xfId="36198"/>
    <cellStyle name="Total 2 2 3 8 2 3" xfId="22504"/>
    <cellStyle name="Total 2 2 3 8 2 3 2" xfId="43858"/>
    <cellStyle name="Total 2 2 3 8 2 4" xfId="29038"/>
    <cellStyle name="Total 2 2 3 8 3" xfId="11004"/>
    <cellStyle name="Total 2 2 3 8 3 2" xfId="32358"/>
    <cellStyle name="Total 2 2 3 8 4" xfId="18664"/>
    <cellStyle name="Total 2 2 3 8 4 2" xfId="40018"/>
    <cellStyle name="Total 2 2 3 8 5" xfId="26914"/>
    <cellStyle name="Total 2 2 3 9" xfId="4264"/>
    <cellStyle name="Total 2 2 3 9 2" xfId="11964"/>
    <cellStyle name="Total 2 2 3 9 2 2" xfId="33318"/>
    <cellStyle name="Total 2 2 3 9 3" xfId="19624"/>
    <cellStyle name="Total 2 2 3 9 3 2" xfId="40978"/>
    <cellStyle name="Total 2 2 3 9 4" xfId="27874"/>
    <cellStyle name="Total 2 2 4" xfId="450"/>
    <cellStyle name="Total 2 2 4 10" xfId="15824"/>
    <cellStyle name="Total 2 2 4 10 2" xfId="37178"/>
    <cellStyle name="Total 2 2 4 11" xfId="24074"/>
    <cellStyle name="Total 2 2 4 2" xfId="618"/>
    <cellStyle name="Total 2 2 4 2 10" xfId="24234"/>
    <cellStyle name="Total 2 2 4 2 2" xfId="962"/>
    <cellStyle name="Total 2 2 4 2 2 2" xfId="1962"/>
    <cellStyle name="Total 2 2 4 2 2 2 2" xfId="5804"/>
    <cellStyle name="Total 2 2 4 2 2 2 2 2" xfId="13504"/>
    <cellStyle name="Total 2 2 4 2 2 2 2 2 2" xfId="34858"/>
    <cellStyle name="Total 2 2 4 2 2 2 2 3" xfId="21164"/>
    <cellStyle name="Total 2 2 4 2 2 2 2 3 2" xfId="42518"/>
    <cellStyle name="Total 2 2 4 2 2 2 2 4" xfId="28502"/>
    <cellStyle name="Total 2 2 4 2 2 2 3" xfId="9664"/>
    <cellStyle name="Total 2 2 4 2 2 2 3 2" xfId="31018"/>
    <cellStyle name="Total 2 2 4 2 2 2 4" xfId="17324"/>
    <cellStyle name="Total 2 2 4 2 2 2 4 2" xfId="38678"/>
    <cellStyle name="Total 2 2 4 2 2 2 5" xfId="25574"/>
    <cellStyle name="Total 2 2 4 2 2 3" xfId="2902"/>
    <cellStyle name="Total 2 2 4 2 2 3 2" xfId="6744"/>
    <cellStyle name="Total 2 2 4 2 2 3 2 2" xfId="14444"/>
    <cellStyle name="Total 2 2 4 2 2 3 2 2 2" xfId="35798"/>
    <cellStyle name="Total 2 2 4 2 2 3 2 3" xfId="22104"/>
    <cellStyle name="Total 2 2 4 2 2 3 2 3 2" xfId="43458"/>
    <cellStyle name="Total 2 2 4 2 2 3 2 4" xfId="28878"/>
    <cellStyle name="Total 2 2 4 2 2 3 3" xfId="10604"/>
    <cellStyle name="Total 2 2 4 2 2 3 3 2" xfId="31958"/>
    <cellStyle name="Total 2 2 4 2 2 3 4" xfId="18264"/>
    <cellStyle name="Total 2 2 4 2 2 3 4 2" xfId="39618"/>
    <cellStyle name="Total 2 2 4 2 2 3 5" xfId="26514"/>
    <cellStyle name="Total 2 2 4 2 2 4" xfId="3842"/>
    <cellStyle name="Total 2 2 4 2 2 4 2" xfId="7684"/>
    <cellStyle name="Total 2 2 4 2 2 4 2 2" xfId="15384"/>
    <cellStyle name="Total 2 2 4 2 2 4 2 2 2" xfId="36738"/>
    <cellStyle name="Total 2 2 4 2 2 4 2 3" xfId="23044"/>
    <cellStyle name="Total 2 2 4 2 2 4 2 3 2" xfId="44398"/>
    <cellStyle name="Total 2 2 4 2 2 4 2 4" xfId="29254"/>
    <cellStyle name="Total 2 2 4 2 2 4 3" xfId="11544"/>
    <cellStyle name="Total 2 2 4 2 2 4 3 2" xfId="32898"/>
    <cellStyle name="Total 2 2 4 2 2 4 4" xfId="19204"/>
    <cellStyle name="Total 2 2 4 2 2 4 4 2" xfId="40558"/>
    <cellStyle name="Total 2 2 4 2 2 4 5" xfId="27454"/>
    <cellStyle name="Total 2 2 4 2 2 5" xfId="4804"/>
    <cellStyle name="Total 2 2 4 2 2 5 2" xfId="12504"/>
    <cellStyle name="Total 2 2 4 2 2 5 2 2" xfId="33858"/>
    <cellStyle name="Total 2 2 4 2 2 5 3" xfId="20164"/>
    <cellStyle name="Total 2 2 4 2 2 5 3 2" xfId="41518"/>
    <cellStyle name="Total 2 2 4 2 2 5 4" xfId="28102"/>
    <cellStyle name="Total 2 2 4 2 2 6" xfId="8664"/>
    <cellStyle name="Total 2 2 4 2 2 6 2" xfId="30018"/>
    <cellStyle name="Total 2 2 4 2 2 7" xfId="16324"/>
    <cellStyle name="Total 2 2 4 2 2 7 2" xfId="37678"/>
    <cellStyle name="Total 2 2 4 2 2 8" xfId="24574"/>
    <cellStyle name="Total 2 2 4 2 3" xfId="1262"/>
    <cellStyle name="Total 2 2 4 2 3 2" xfId="2262"/>
    <cellStyle name="Total 2 2 4 2 3 2 2" xfId="6104"/>
    <cellStyle name="Total 2 2 4 2 3 2 2 2" xfId="13804"/>
    <cellStyle name="Total 2 2 4 2 3 2 2 2 2" xfId="35158"/>
    <cellStyle name="Total 2 2 4 2 3 2 2 3" xfId="21464"/>
    <cellStyle name="Total 2 2 4 2 3 2 2 3 2" xfId="42818"/>
    <cellStyle name="Total 2 2 4 2 3 2 2 4" xfId="28622"/>
    <cellStyle name="Total 2 2 4 2 3 2 3" xfId="9964"/>
    <cellStyle name="Total 2 2 4 2 3 2 3 2" xfId="31318"/>
    <cellStyle name="Total 2 2 4 2 3 2 4" xfId="17624"/>
    <cellStyle name="Total 2 2 4 2 3 2 4 2" xfId="38978"/>
    <cellStyle name="Total 2 2 4 2 3 2 5" xfId="25874"/>
    <cellStyle name="Total 2 2 4 2 3 3" xfId="3202"/>
    <cellStyle name="Total 2 2 4 2 3 3 2" xfId="7044"/>
    <cellStyle name="Total 2 2 4 2 3 3 2 2" xfId="14744"/>
    <cellStyle name="Total 2 2 4 2 3 3 2 2 2" xfId="36098"/>
    <cellStyle name="Total 2 2 4 2 3 3 2 3" xfId="22404"/>
    <cellStyle name="Total 2 2 4 2 3 3 2 3 2" xfId="43758"/>
    <cellStyle name="Total 2 2 4 2 3 3 2 4" xfId="28998"/>
    <cellStyle name="Total 2 2 4 2 3 3 3" xfId="10904"/>
    <cellStyle name="Total 2 2 4 2 3 3 3 2" xfId="32258"/>
    <cellStyle name="Total 2 2 4 2 3 3 4" xfId="18564"/>
    <cellStyle name="Total 2 2 4 2 3 3 4 2" xfId="39918"/>
    <cellStyle name="Total 2 2 4 2 3 3 5" xfId="26814"/>
    <cellStyle name="Total 2 2 4 2 3 4" xfId="4142"/>
    <cellStyle name="Total 2 2 4 2 3 4 2" xfId="7984"/>
    <cellStyle name="Total 2 2 4 2 3 4 2 2" xfId="15684"/>
    <cellStyle name="Total 2 2 4 2 3 4 2 2 2" xfId="37038"/>
    <cellStyle name="Total 2 2 4 2 3 4 2 3" xfId="23344"/>
    <cellStyle name="Total 2 2 4 2 3 4 2 3 2" xfId="44698"/>
    <cellStyle name="Total 2 2 4 2 3 4 2 4" xfId="29374"/>
    <cellStyle name="Total 2 2 4 2 3 4 3" xfId="11844"/>
    <cellStyle name="Total 2 2 4 2 3 4 3 2" xfId="33198"/>
    <cellStyle name="Total 2 2 4 2 3 4 4" xfId="19504"/>
    <cellStyle name="Total 2 2 4 2 3 4 4 2" xfId="40858"/>
    <cellStyle name="Total 2 2 4 2 3 4 5" xfId="27754"/>
    <cellStyle name="Total 2 2 4 2 3 5" xfId="5104"/>
    <cellStyle name="Total 2 2 4 2 3 5 2" xfId="12804"/>
    <cellStyle name="Total 2 2 4 2 3 5 2 2" xfId="34158"/>
    <cellStyle name="Total 2 2 4 2 3 5 3" xfId="20464"/>
    <cellStyle name="Total 2 2 4 2 3 5 3 2" xfId="41818"/>
    <cellStyle name="Total 2 2 4 2 3 5 4" xfId="28222"/>
    <cellStyle name="Total 2 2 4 2 3 6" xfId="8964"/>
    <cellStyle name="Total 2 2 4 2 3 6 2" xfId="30318"/>
    <cellStyle name="Total 2 2 4 2 3 7" xfId="16624"/>
    <cellStyle name="Total 2 2 4 2 3 7 2" xfId="37978"/>
    <cellStyle name="Total 2 2 4 2 3 8" xfId="24874"/>
    <cellStyle name="Total 2 2 4 2 4" xfId="1622"/>
    <cellStyle name="Total 2 2 4 2 4 2" xfId="5464"/>
    <cellStyle name="Total 2 2 4 2 4 2 2" xfId="13164"/>
    <cellStyle name="Total 2 2 4 2 4 2 2 2" xfId="34518"/>
    <cellStyle name="Total 2 2 4 2 4 2 3" xfId="20824"/>
    <cellStyle name="Total 2 2 4 2 4 2 3 2" xfId="42178"/>
    <cellStyle name="Total 2 2 4 2 4 2 4" xfId="28366"/>
    <cellStyle name="Total 2 2 4 2 4 3" xfId="9324"/>
    <cellStyle name="Total 2 2 4 2 4 3 2" xfId="30678"/>
    <cellStyle name="Total 2 2 4 2 4 4" xfId="16984"/>
    <cellStyle name="Total 2 2 4 2 4 4 2" xfId="38338"/>
    <cellStyle name="Total 2 2 4 2 4 5" xfId="25234"/>
    <cellStyle name="Total 2 2 4 2 5" xfId="2562"/>
    <cellStyle name="Total 2 2 4 2 5 2" xfId="6404"/>
    <cellStyle name="Total 2 2 4 2 5 2 2" xfId="14104"/>
    <cellStyle name="Total 2 2 4 2 5 2 2 2" xfId="35458"/>
    <cellStyle name="Total 2 2 4 2 5 2 3" xfId="21764"/>
    <cellStyle name="Total 2 2 4 2 5 2 3 2" xfId="43118"/>
    <cellStyle name="Total 2 2 4 2 5 2 4" xfId="28742"/>
    <cellStyle name="Total 2 2 4 2 5 3" xfId="10264"/>
    <cellStyle name="Total 2 2 4 2 5 3 2" xfId="31618"/>
    <cellStyle name="Total 2 2 4 2 5 4" xfId="17924"/>
    <cellStyle name="Total 2 2 4 2 5 4 2" xfId="39278"/>
    <cellStyle name="Total 2 2 4 2 5 5" xfId="26174"/>
    <cellStyle name="Total 2 2 4 2 6" xfId="3502"/>
    <cellStyle name="Total 2 2 4 2 6 2" xfId="7344"/>
    <cellStyle name="Total 2 2 4 2 6 2 2" xfId="15044"/>
    <cellStyle name="Total 2 2 4 2 6 2 2 2" xfId="36398"/>
    <cellStyle name="Total 2 2 4 2 6 2 3" xfId="22704"/>
    <cellStyle name="Total 2 2 4 2 6 2 3 2" xfId="44058"/>
    <cellStyle name="Total 2 2 4 2 6 2 4" xfId="29118"/>
    <cellStyle name="Total 2 2 4 2 6 3" xfId="11204"/>
    <cellStyle name="Total 2 2 4 2 6 3 2" xfId="32558"/>
    <cellStyle name="Total 2 2 4 2 6 4" xfId="18864"/>
    <cellStyle name="Total 2 2 4 2 6 4 2" xfId="40218"/>
    <cellStyle name="Total 2 2 4 2 6 5" xfId="27114"/>
    <cellStyle name="Total 2 2 4 2 7" xfId="4464"/>
    <cellStyle name="Total 2 2 4 2 7 2" xfId="12164"/>
    <cellStyle name="Total 2 2 4 2 7 2 2" xfId="33518"/>
    <cellStyle name="Total 2 2 4 2 7 3" xfId="19824"/>
    <cellStyle name="Total 2 2 4 2 7 3 2" xfId="41178"/>
    <cellStyle name="Total 2 2 4 2 7 4" xfId="27966"/>
    <cellStyle name="Total 2 2 4 2 8" xfId="8324"/>
    <cellStyle name="Total 2 2 4 2 8 2" xfId="29678"/>
    <cellStyle name="Total 2 2 4 2 9" xfId="15984"/>
    <cellStyle name="Total 2 2 4 2 9 2" xfId="37338"/>
    <cellStyle name="Total 2 2 4 3" xfId="802"/>
    <cellStyle name="Total 2 2 4 3 2" xfId="1802"/>
    <cellStyle name="Total 2 2 4 3 2 2" xfId="5644"/>
    <cellStyle name="Total 2 2 4 3 2 2 2" xfId="13344"/>
    <cellStyle name="Total 2 2 4 3 2 2 2 2" xfId="34698"/>
    <cellStyle name="Total 2 2 4 3 2 2 3" xfId="21004"/>
    <cellStyle name="Total 2 2 4 3 2 2 3 2" xfId="42358"/>
    <cellStyle name="Total 2 2 4 3 2 2 4" xfId="28438"/>
    <cellStyle name="Total 2 2 4 3 2 3" xfId="9504"/>
    <cellStyle name="Total 2 2 4 3 2 3 2" xfId="30858"/>
    <cellStyle name="Total 2 2 4 3 2 4" xfId="17164"/>
    <cellStyle name="Total 2 2 4 3 2 4 2" xfId="38518"/>
    <cellStyle name="Total 2 2 4 3 2 5" xfId="25414"/>
    <cellStyle name="Total 2 2 4 3 3" xfId="2742"/>
    <cellStyle name="Total 2 2 4 3 3 2" xfId="6584"/>
    <cellStyle name="Total 2 2 4 3 3 2 2" xfId="14284"/>
    <cellStyle name="Total 2 2 4 3 3 2 2 2" xfId="35638"/>
    <cellStyle name="Total 2 2 4 3 3 2 3" xfId="21944"/>
    <cellStyle name="Total 2 2 4 3 3 2 3 2" xfId="43298"/>
    <cellStyle name="Total 2 2 4 3 3 2 4" xfId="28814"/>
    <cellStyle name="Total 2 2 4 3 3 3" xfId="10444"/>
    <cellStyle name="Total 2 2 4 3 3 3 2" xfId="31798"/>
    <cellStyle name="Total 2 2 4 3 3 4" xfId="18104"/>
    <cellStyle name="Total 2 2 4 3 3 4 2" xfId="39458"/>
    <cellStyle name="Total 2 2 4 3 3 5" xfId="26354"/>
    <cellStyle name="Total 2 2 4 3 4" xfId="3682"/>
    <cellStyle name="Total 2 2 4 3 4 2" xfId="7524"/>
    <cellStyle name="Total 2 2 4 3 4 2 2" xfId="15224"/>
    <cellStyle name="Total 2 2 4 3 4 2 2 2" xfId="36578"/>
    <cellStyle name="Total 2 2 4 3 4 2 3" xfId="22884"/>
    <cellStyle name="Total 2 2 4 3 4 2 3 2" xfId="44238"/>
    <cellStyle name="Total 2 2 4 3 4 2 4" xfId="29190"/>
    <cellStyle name="Total 2 2 4 3 4 3" xfId="11384"/>
    <cellStyle name="Total 2 2 4 3 4 3 2" xfId="32738"/>
    <cellStyle name="Total 2 2 4 3 4 4" xfId="19044"/>
    <cellStyle name="Total 2 2 4 3 4 4 2" xfId="40398"/>
    <cellStyle name="Total 2 2 4 3 4 5" xfId="27294"/>
    <cellStyle name="Total 2 2 4 3 5" xfId="4644"/>
    <cellStyle name="Total 2 2 4 3 5 2" xfId="12344"/>
    <cellStyle name="Total 2 2 4 3 5 2 2" xfId="33698"/>
    <cellStyle name="Total 2 2 4 3 5 3" xfId="20004"/>
    <cellStyle name="Total 2 2 4 3 5 3 2" xfId="41358"/>
    <cellStyle name="Total 2 2 4 3 5 4" xfId="28038"/>
    <cellStyle name="Total 2 2 4 3 6" xfId="8504"/>
    <cellStyle name="Total 2 2 4 3 6 2" xfId="29858"/>
    <cellStyle name="Total 2 2 4 3 7" xfId="16164"/>
    <cellStyle name="Total 2 2 4 3 7 2" xfId="37518"/>
    <cellStyle name="Total 2 2 4 3 8" xfId="24414"/>
    <cellStyle name="Total 2 2 4 4" xfId="1102"/>
    <cellStyle name="Total 2 2 4 4 2" xfId="2102"/>
    <cellStyle name="Total 2 2 4 4 2 2" xfId="5944"/>
    <cellStyle name="Total 2 2 4 4 2 2 2" xfId="13644"/>
    <cellStyle name="Total 2 2 4 4 2 2 2 2" xfId="34998"/>
    <cellStyle name="Total 2 2 4 4 2 2 3" xfId="21304"/>
    <cellStyle name="Total 2 2 4 4 2 2 3 2" xfId="42658"/>
    <cellStyle name="Total 2 2 4 4 2 2 4" xfId="28558"/>
    <cellStyle name="Total 2 2 4 4 2 3" xfId="9804"/>
    <cellStyle name="Total 2 2 4 4 2 3 2" xfId="31158"/>
    <cellStyle name="Total 2 2 4 4 2 4" xfId="17464"/>
    <cellStyle name="Total 2 2 4 4 2 4 2" xfId="38818"/>
    <cellStyle name="Total 2 2 4 4 2 5" xfId="25714"/>
    <cellStyle name="Total 2 2 4 4 3" xfId="3042"/>
    <cellStyle name="Total 2 2 4 4 3 2" xfId="6884"/>
    <cellStyle name="Total 2 2 4 4 3 2 2" xfId="14584"/>
    <cellStyle name="Total 2 2 4 4 3 2 2 2" xfId="35938"/>
    <cellStyle name="Total 2 2 4 4 3 2 3" xfId="22244"/>
    <cellStyle name="Total 2 2 4 4 3 2 3 2" xfId="43598"/>
    <cellStyle name="Total 2 2 4 4 3 2 4" xfId="28934"/>
    <cellStyle name="Total 2 2 4 4 3 3" xfId="10744"/>
    <cellStyle name="Total 2 2 4 4 3 3 2" xfId="32098"/>
    <cellStyle name="Total 2 2 4 4 3 4" xfId="18404"/>
    <cellStyle name="Total 2 2 4 4 3 4 2" xfId="39758"/>
    <cellStyle name="Total 2 2 4 4 3 5" xfId="26654"/>
    <cellStyle name="Total 2 2 4 4 4" xfId="3982"/>
    <cellStyle name="Total 2 2 4 4 4 2" xfId="7824"/>
    <cellStyle name="Total 2 2 4 4 4 2 2" xfId="15524"/>
    <cellStyle name="Total 2 2 4 4 4 2 2 2" xfId="36878"/>
    <cellStyle name="Total 2 2 4 4 4 2 3" xfId="23184"/>
    <cellStyle name="Total 2 2 4 4 4 2 3 2" xfId="44538"/>
    <cellStyle name="Total 2 2 4 4 4 2 4" xfId="29310"/>
    <cellStyle name="Total 2 2 4 4 4 3" xfId="11684"/>
    <cellStyle name="Total 2 2 4 4 4 3 2" xfId="33038"/>
    <cellStyle name="Total 2 2 4 4 4 4" xfId="19344"/>
    <cellStyle name="Total 2 2 4 4 4 4 2" xfId="40698"/>
    <cellStyle name="Total 2 2 4 4 4 5" xfId="27594"/>
    <cellStyle name="Total 2 2 4 4 5" xfId="4944"/>
    <cellStyle name="Total 2 2 4 4 5 2" xfId="12644"/>
    <cellStyle name="Total 2 2 4 4 5 2 2" xfId="33998"/>
    <cellStyle name="Total 2 2 4 4 5 3" xfId="20304"/>
    <cellStyle name="Total 2 2 4 4 5 3 2" xfId="41658"/>
    <cellStyle name="Total 2 2 4 4 5 4" xfId="28158"/>
    <cellStyle name="Total 2 2 4 4 6" xfId="8804"/>
    <cellStyle name="Total 2 2 4 4 6 2" xfId="30158"/>
    <cellStyle name="Total 2 2 4 4 7" xfId="16464"/>
    <cellStyle name="Total 2 2 4 4 7 2" xfId="37818"/>
    <cellStyle name="Total 2 2 4 4 8" xfId="24714"/>
    <cellStyle name="Total 2 2 4 5" xfId="1462"/>
    <cellStyle name="Total 2 2 4 5 2" xfId="5304"/>
    <cellStyle name="Total 2 2 4 5 2 2" xfId="13004"/>
    <cellStyle name="Total 2 2 4 5 2 2 2" xfId="34358"/>
    <cellStyle name="Total 2 2 4 5 2 3" xfId="20664"/>
    <cellStyle name="Total 2 2 4 5 2 3 2" xfId="42018"/>
    <cellStyle name="Total 2 2 4 5 2 4" xfId="28302"/>
    <cellStyle name="Total 2 2 4 5 3" xfId="9164"/>
    <cellStyle name="Total 2 2 4 5 3 2" xfId="30518"/>
    <cellStyle name="Total 2 2 4 5 4" xfId="16824"/>
    <cellStyle name="Total 2 2 4 5 4 2" xfId="38178"/>
    <cellStyle name="Total 2 2 4 5 5" xfId="25074"/>
    <cellStyle name="Total 2 2 4 6" xfId="2402"/>
    <cellStyle name="Total 2 2 4 6 2" xfId="6244"/>
    <cellStyle name="Total 2 2 4 6 2 2" xfId="13944"/>
    <cellStyle name="Total 2 2 4 6 2 2 2" xfId="35298"/>
    <cellStyle name="Total 2 2 4 6 2 3" xfId="21604"/>
    <cellStyle name="Total 2 2 4 6 2 3 2" xfId="42958"/>
    <cellStyle name="Total 2 2 4 6 2 4" xfId="28678"/>
    <cellStyle name="Total 2 2 4 6 3" xfId="10104"/>
    <cellStyle name="Total 2 2 4 6 3 2" xfId="31458"/>
    <cellStyle name="Total 2 2 4 6 4" xfId="17764"/>
    <cellStyle name="Total 2 2 4 6 4 2" xfId="39118"/>
    <cellStyle name="Total 2 2 4 6 5" xfId="26014"/>
    <cellStyle name="Total 2 2 4 7" xfId="3342"/>
    <cellStyle name="Total 2 2 4 7 2" xfId="7184"/>
    <cellStyle name="Total 2 2 4 7 2 2" xfId="14884"/>
    <cellStyle name="Total 2 2 4 7 2 2 2" xfId="36238"/>
    <cellStyle name="Total 2 2 4 7 2 3" xfId="22544"/>
    <cellStyle name="Total 2 2 4 7 2 3 2" xfId="43898"/>
    <cellStyle name="Total 2 2 4 7 2 4" xfId="29054"/>
    <cellStyle name="Total 2 2 4 7 3" xfId="11044"/>
    <cellStyle name="Total 2 2 4 7 3 2" xfId="32398"/>
    <cellStyle name="Total 2 2 4 7 4" xfId="18704"/>
    <cellStyle name="Total 2 2 4 7 4 2" xfId="40058"/>
    <cellStyle name="Total 2 2 4 7 5" xfId="26954"/>
    <cellStyle name="Total 2 2 4 8" xfId="4304"/>
    <cellStyle name="Total 2 2 4 8 2" xfId="12004"/>
    <cellStyle name="Total 2 2 4 8 2 2" xfId="33358"/>
    <cellStyle name="Total 2 2 4 8 3" xfId="19664"/>
    <cellStyle name="Total 2 2 4 8 3 2" xfId="41018"/>
    <cellStyle name="Total 2 2 4 8 4" xfId="27902"/>
    <cellStyle name="Total 2 2 4 9" xfId="8164"/>
    <cellStyle name="Total 2 2 4 9 2" xfId="29518"/>
    <cellStyle name="Total 2 2 5" xfId="534"/>
    <cellStyle name="Total 2 2 5 10" xfId="24154"/>
    <cellStyle name="Total 2 2 5 2" xfId="882"/>
    <cellStyle name="Total 2 2 5 2 2" xfId="1882"/>
    <cellStyle name="Total 2 2 5 2 2 2" xfId="5724"/>
    <cellStyle name="Total 2 2 5 2 2 2 2" xfId="13424"/>
    <cellStyle name="Total 2 2 5 2 2 2 2 2" xfId="34778"/>
    <cellStyle name="Total 2 2 5 2 2 2 3" xfId="21084"/>
    <cellStyle name="Total 2 2 5 2 2 2 3 2" xfId="42438"/>
    <cellStyle name="Total 2 2 5 2 2 2 4" xfId="28470"/>
    <cellStyle name="Total 2 2 5 2 2 3" xfId="9584"/>
    <cellStyle name="Total 2 2 5 2 2 3 2" xfId="30938"/>
    <cellStyle name="Total 2 2 5 2 2 4" xfId="17244"/>
    <cellStyle name="Total 2 2 5 2 2 4 2" xfId="38598"/>
    <cellStyle name="Total 2 2 5 2 2 5" xfId="25494"/>
    <cellStyle name="Total 2 2 5 2 3" xfId="2822"/>
    <cellStyle name="Total 2 2 5 2 3 2" xfId="6664"/>
    <cellStyle name="Total 2 2 5 2 3 2 2" xfId="14364"/>
    <cellStyle name="Total 2 2 5 2 3 2 2 2" xfId="35718"/>
    <cellStyle name="Total 2 2 5 2 3 2 3" xfId="22024"/>
    <cellStyle name="Total 2 2 5 2 3 2 3 2" xfId="43378"/>
    <cellStyle name="Total 2 2 5 2 3 2 4" xfId="28846"/>
    <cellStyle name="Total 2 2 5 2 3 3" xfId="10524"/>
    <cellStyle name="Total 2 2 5 2 3 3 2" xfId="31878"/>
    <cellStyle name="Total 2 2 5 2 3 4" xfId="18184"/>
    <cellStyle name="Total 2 2 5 2 3 4 2" xfId="39538"/>
    <cellStyle name="Total 2 2 5 2 3 5" xfId="26434"/>
    <cellStyle name="Total 2 2 5 2 4" xfId="3762"/>
    <cellStyle name="Total 2 2 5 2 4 2" xfId="7604"/>
    <cellStyle name="Total 2 2 5 2 4 2 2" xfId="15304"/>
    <cellStyle name="Total 2 2 5 2 4 2 2 2" xfId="36658"/>
    <cellStyle name="Total 2 2 5 2 4 2 3" xfId="22964"/>
    <cellStyle name="Total 2 2 5 2 4 2 3 2" xfId="44318"/>
    <cellStyle name="Total 2 2 5 2 4 2 4" xfId="29222"/>
    <cellStyle name="Total 2 2 5 2 4 3" xfId="11464"/>
    <cellStyle name="Total 2 2 5 2 4 3 2" xfId="32818"/>
    <cellStyle name="Total 2 2 5 2 4 4" xfId="19124"/>
    <cellStyle name="Total 2 2 5 2 4 4 2" xfId="40478"/>
    <cellStyle name="Total 2 2 5 2 4 5" xfId="27374"/>
    <cellStyle name="Total 2 2 5 2 5" xfId="4724"/>
    <cellStyle name="Total 2 2 5 2 5 2" xfId="12424"/>
    <cellStyle name="Total 2 2 5 2 5 2 2" xfId="33778"/>
    <cellStyle name="Total 2 2 5 2 5 3" xfId="20084"/>
    <cellStyle name="Total 2 2 5 2 5 3 2" xfId="41438"/>
    <cellStyle name="Total 2 2 5 2 5 4" xfId="28070"/>
    <cellStyle name="Total 2 2 5 2 6" xfId="8584"/>
    <cellStyle name="Total 2 2 5 2 6 2" xfId="29938"/>
    <cellStyle name="Total 2 2 5 2 7" xfId="16244"/>
    <cellStyle name="Total 2 2 5 2 7 2" xfId="37598"/>
    <cellStyle name="Total 2 2 5 2 8" xfId="24494"/>
    <cellStyle name="Total 2 2 5 3" xfId="1182"/>
    <cellStyle name="Total 2 2 5 3 2" xfId="2182"/>
    <cellStyle name="Total 2 2 5 3 2 2" xfId="6024"/>
    <cellStyle name="Total 2 2 5 3 2 2 2" xfId="13724"/>
    <cellStyle name="Total 2 2 5 3 2 2 2 2" xfId="35078"/>
    <cellStyle name="Total 2 2 5 3 2 2 3" xfId="21384"/>
    <cellStyle name="Total 2 2 5 3 2 2 3 2" xfId="42738"/>
    <cellStyle name="Total 2 2 5 3 2 2 4" xfId="28590"/>
    <cellStyle name="Total 2 2 5 3 2 3" xfId="9884"/>
    <cellStyle name="Total 2 2 5 3 2 3 2" xfId="31238"/>
    <cellStyle name="Total 2 2 5 3 2 4" xfId="17544"/>
    <cellStyle name="Total 2 2 5 3 2 4 2" xfId="38898"/>
    <cellStyle name="Total 2 2 5 3 2 5" xfId="25794"/>
    <cellStyle name="Total 2 2 5 3 3" xfId="3122"/>
    <cellStyle name="Total 2 2 5 3 3 2" xfId="6964"/>
    <cellStyle name="Total 2 2 5 3 3 2 2" xfId="14664"/>
    <cellStyle name="Total 2 2 5 3 3 2 2 2" xfId="36018"/>
    <cellStyle name="Total 2 2 5 3 3 2 3" xfId="22324"/>
    <cellStyle name="Total 2 2 5 3 3 2 3 2" xfId="43678"/>
    <cellStyle name="Total 2 2 5 3 3 2 4" xfId="28966"/>
    <cellStyle name="Total 2 2 5 3 3 3" xfId="10824"/>
    <cellStyle name="Total 2 2 5 3 3 3 2" xfId="32178"/>
    <cellStyle name="Total 2 2 5 3 3 4" xfId="18484"/>
    <cellStyle name="Total 2 2 5 3 3 4 2" xfId="39838"/>
    <cellStyle name="Total 2 2 5 3 3 5" xfId="26734"/>
    <cellStyle name="Total 2 2 5 3 4" xfId="4062"/>
    <cellStyle name="Total 2 2 5 3 4 2" xfId="7904"/>
    <cellStyle name="Total 2 2 5 3 4 2 2" xfId="15604"/>
    <cellStyle name="Total 2 2 5 3 4 2 2 2" xfId="36958"/>
    <cellStyle name="Total 2 2 5 3 4 2 3" xfId="23264"/>
    <cellStyle name="Total 2 2 5 3 4 2 3 2" xfId="44618"/>
    <cellStyle name="Total 2 2 5 3 4 2 4" xfId="29342"/>
    <cellStyle name="Total 2 2 5 3 4 3" xfId="11764"/>
    <cellStyle name="Total 2 2 5 3 4 3 2" xfId="33118"/>
    <cellStyle name="Total 2 2 5 3 4 4" xfId="19424"/>
    <cellStyle name="Total 2 2 5 3 4 4 2" xfId="40778"/>
    <cellStyle name="Total 2 2 5 3 4 5" xfId="27674"/>
    <cellStyle name="Total 2 2 5 3 5" xfId="5024"/>
    <cellStyle name="Total 2 2 5 3 5 2" xfId="12724"/>
    <cellStyle name="Total 2 2 5 3 5 2 2" xfId="34078"/>
    <cellStyle name="Total 2 2 5 3 5 3" xfId="20384"/>
    <cellStyle name="Total 2 2 5 3 5 3 2" xfId="41738"/>
    <cellStyle name="Total 2 2 5 3 5 4" xfId="28190"/>
    <cellStyle name="Total 2 2 5 3 6" xfId="8884"/>
    <cellStyle name="Total 2 2 5 3 6 2" xfId="30238"/>
    <cellStyle name="Total 2 2 5 3 7" xfId="16544"/>
    <cellStyle name="Total 2 2 5 3 7 2" xfId="37898"/>
    <cellStyle name="Total 2 2 5 3 8" xfId="24794"/>
    <cellStyle name="Total 2 2 5 4" xfId="1542"/>
    <cellStyle name="Total 2 2 5 4 2" xfId="5384"/>
    <cellStyle name="Total 2 2 5 4 2 2" xfId="13084"/>
    <cellStyle name="Total 2 2 5 4 2 2 2" xfId="34438"/>
    <cellStyle name="Total 2 2 5 4 2 3" xfId="20744"/>
    <cellStyle name="Total 2 2 5 4 2 3 2" xfId="42098"/>
    <cellStyle name="Total 2 2 5 4 2 4" xfId="28334"/>
    <cellStyle name="Total 2 2 5 4 3" xfId="9244"/>
    <cellStyle name="Total 2 2 5 4 3 2" xfId="30598"/>
    <cellStyle name="Total 2 2 5 4 4" xfId="16904"/>
    <cellStyle name="Total 2 2 5 4 4 2" xfId="38258"/>
    <cellStyle name="Total 2 2 5 4 5" xfId="25154"/>
    <cellStyle name="Total 2 2 5 5" xfId="2482"/>
    <cellStyle name="Total 2 2 5 5 2" xfId="6324"/>
    <cellStyle name="Total 2 2 5 5 2 2" xfId="14024"/>
    <cellStyle name="Total 2 2 5 5 2 2 2" xfId="35378"/>
    <cellStyle name="Total 2 2 5 5 2 3" xfId="21684"/>
    <cellStyle name="Total 2 2 5 5 2 3 2" xfId="43038"/>
    <cellStyle name="Total 2 2 5 5 2 4" xfId="28710"/>
    <cellStyle name="Total 2 2 5 5 3" xfId="10184"/>
    <cellStyle name="Total 2 2 5 5 3 2" xfId="31538"/>
    <cellStyle name="Total 2 2 5 5 4" xfId="17844"/>
    <cellStyle name="Total 2 2 5 5 4 2" xfId="39198"/>
    <cellStyle name="Total 2 2 5 5 5" xfId="26094"/>
    <cellStyle name="Total 2 2 5 6" xfId="3422"/>
    <cellStyle name="Total 2 2 5 6 2" xfId="7264"/>
    <cellStyle name="Total 2 2 5 6 2 2" xfId="14964"/>
    <cellStyle name="Total 2 2 5 6 2 2 2" xfId="36318"/>
    <cellStyle name="Total 2 2 5 6 2 3" xfId="22624"/>
    <cellStyle name="Total 2 2 5 6 2 3 2" xfId="43978"/>
    <cellStyle name="Total 2 2 5 6 2 4" xfId="29086"/>
    <cellStyle name="Total 2 2 5 6 3" xfId="11124"/>
    <cellStyle name="Total 2 2 5 6 3 2" xfId="32478"/>
    <cellStyle name="Total 2 2 5 6 4" xfId="18784"/>
    <cellStyle name="Total 2 2 5 6 4 2" xfId="40138"/>
    <cellStyle name="Total 2 2 5 6 5" xfId="27034"/>
    <cellStyle name="Total 2 2 5 7" xfId="4384"/>
    <cellStyle name="Total 2 2 5 7 2" xfId="12084"/>
    <cellStyle name="Total 2 2 5 7 2 2" xfId="33438"/>
    <cellStyle name="Total 2 2 5 7 3" xfId="19744"/>
    <cellStyle name="Total 2 2 5 7 3 2" xfId="41098"/>
    <cellStyle name="Total 2 2 5 7 4" xfId="27934"/>
    <cellStyle name="Total 2 2 5 8" xfId="8244"/>
    <cellStyle name="Total 2 2 5 8 2" xfId="29598"/>
    <cellStyle name="Total 2 2 5 9" xfId="15904"/>
    <cellStyle name="Total 2 2 5 9 2" xfId="37258"/>
    <cellStyle name="Total 2 2 6" xfId="722"/>
    <cellStyle name="Total 2 2 6 2" xfId="1722"/>
    <cellStyle name="Total 2 2 6 2 2" xfId="5564"/>
    <cellStyle name="Total 2 2 6 2 2 2" xfId="13264"/>
    <cellStyle name="Total 2 2 6 2 2 2 2" xfId="34618"/>
    <cellStyle name="Total 2 2 6 2 2 3" xfId="20924"/>
    <cellStyle name="Total 2 2 6 2 2 3 2" xfId="42278"/>
    <cellStyle name="Total 2 2 6 2 2 4" xfId="28406"/>
    <cellStyle name="Total 2 2 6 2 3" xfId="9424"/>
    <cellStyle name="Total 2 2 6 2 3 2" xfId="30778"/>
    <cellStyle name="Total 2 2 6 2 4" xfId="17084"/>
    <cellStyle name="Total 2 2 6 2 4 2" xfId="38438"/>
    <cellStyle name="Total 2 2 6 2 5" xfId="25334"/>
    <cellStyle name="Total 2 2 6 3" xfId="2662"/>
    <cellStyle name="Total 2 2 6 3 2" xfId="6504"/>
    <cellStyle name="Total 2 2 6 3 2 2" xfId="14204"/>
    <cellStyle name="Total 2 2 6 3 2 2 2" xfId="35558"/>
    <cellStyle name="Total 2 2 6 3 2 3" xfId="21864"/>
    <cellStyle name="Total 2 2 6 3 2 3 2" xfId="43218"/>
    <cellStyle name="Total 2 2 6 3 2 4" xfId="28782"/>
    <cellStyle name="Total 2 2 6 3 3" xfId="10364"/>
    <cellStyle name="Total 2 2 6 3 3 2" xfId="31718"/>
    <cellStyle name="Total 2 2 6 3 4" xfId="18024"/>
    <cellStyle name="Total 2 2 6 3 4 2" xfId="39378"/>
    <cellStyle name="Total 2 2 6 3 5" xfId="26274"/>
    <cellStyle name="Total 2 2 6 4" xfId="3602"/>
    <cellStyle name="Total 2 2 6 4 2" xfId="7444"/>
    <cellStyle name="Total 2 2 6 4 2 2" xfId="15144"/>
    <cellStyle name="Total 2 2 6 4 2 2 2" xfId="36498"/>
    <cellStyle name="Total 2 2 6 4 2 3" xfId="22804"/>
    <cellStyle name="Total 2 2 6 4 2 3 2" xfId="44158"/>
    <cellStyle name="Total 2 2 6 4 2 4" xfId="29158"/>
    <cellStyle name="Total 2 2 6 4 3" xfId="11304"/>
    <cellStyle name="Total 2 2 6 4 3 2" xfId="32658"/>
    <cellStyle name="Total 2 2 6 4 4" xfId="18964"/>
    <cellStyle name="Total 2 2 6 4 4 2" xfId="40318"/>
    <cellStyle name="Total 2 2 6 4 5" xfId="27214"/>
    <cellStyle name="Total 2 2 6 5" xfId="4564"/>
    <cellStyle name="Total 2 2 6 5 2" xfId="12264"/>
    <cellStyle name="Total 2 2 6 5 2 2" xfId="33618"/>
    <cellStyle name="Total 2 2 6 5 3" xfId="19924"/>
    <cellStyle name="Total 2 2 6 5 3 2" xfId="41278"/>
    <cellStyle name="Total 2 2 6 5 4" xfId="28006"/>
    <cellStyle name="Total 2 2 6 6" xfId="8424"/>
    <cellStyle name="Total 2 2 6 6 2" xfId="29778"/>
    <cellStyle name="Total 2 2 6 7" xfId="16084"/>
    <cellStyle name="Total 2 2 6 7 2" xfId="37438"/>
    <cellStyle name="Total 2 2 6 8" xfId="24334"/>
    <cellStyle name="Total 2 2 7" xfId="687"/>
    <cellStyle name="Total 2 2 7 2" xfId="1687"/>
    <cellStyle name="Total 2 2 7 2 2" xfId="5529"/>
    <cellStyle name="Total 2 2 7 2 2 2" xfId="13229"/>
    <cellStyle name="Total 2 2 7 2 2 2 2" xfId="34583"/>
    <cellStyle name="Total 2 2 7 2 2 3" xfId="20889"/>
    <cellStyle name="Total 2 2 7 2 2 3 2" xfId="42243"/>
    <cellStyle name="Total 2 2 7 2 2 4" xfId="28395"/>
    <cellStyle name="Total 2 2 7 2 3" xfId="9389"/>
    <cellStyle name="Total 2 2 7 2 3 2" xfId="30743"/>
    <cellStyle name="Total 2 2 7 2 4" xfId="17049"/>
    <cellStyle name="Total 2 2 7 2 4 2" xfId="38403"/>
    <cellStyle name="Total 2 2 7 2 5" xfId="25299"/>
    <cellStyle name="Total 2 2 7 3" xfId="2627"/>
    <cellStyle name="Total 2 2 7 3 2" xfId="6469"/>
    <cellStyle name="Total 2 2 7 3 2 2" xfId="14169"/>
    <cellStyle name="Total 2 2 7 3 2 2 2" xfId="35523"/>
    <cellStyle name="Total 2 2 7 3 2 3" xfId="21829"/>
    <cellStyle name="Total 2 2 7 3 2 3 2" xfId="43183"/>
    <cellStyle name="Total 2 2 7 3 2 4" xfId="28771"/>
    <cellStyle name="Total 2 2 7 3 3" xfId="10329"/>
    <cellStyle name="Total 2 2 7 3 3 2" xfId="31683"/>
    <cellStyle name="Total 2 2 7 3 4" xfId="17989"/>
    <cellStyle name="Total 2 2 7 3 4 2" xfId="39343"/>
    <cellStyle name="Total 2 2 7 3 5" xfId="26239"/>
    <cellStyle name="Total 2 2 7 4" xfId="3567"/>
    <cellStyle name="Total 2 2 7 4 2" xfId="7409"/>
    <cellStyle name="Total 2 2 7 4 2 2" xfId="15109"/>
    <cellStyle name="Total 2 2 7 4 2 2 2" xfId="36463"/>
    <cellStyle name="Total 2 2 7 4 2 3" xfId="22769"/>
    <cellStyle name="Total 2 2 7 4 2 3 2" xfId="44123"/>
    <cellStyle name="Total 2 2 7 4 2 4" xfId="29147"/>
    <cellStyle name="Total 2 2 7 4 3" xfId="11269"/>
    <cellStyle name="Total 2 2 7 4 3 2" xfId="32623"/>
    <cellStyle name="Total 2 2 7 4 4" xfId="18929"/>
    <cellStyle name="Total 2 2 7 4 4 2" xfId="40283"/>
    <cellStyle name="Total 2 2 7 4 5" xfId="27179"/>
    <cellStyle name="Total 2 2 7 5" xfId="4529"/>
    <cellStyle name="Total 2 2 7 5 2" xfId="12229"/>
    <cellStyle name="Total 2 2 7 5 2 2" xfId="33583"/>
    <cellStyle name="Total 2 2 7 5 3" xfId="19889"/>
    <cellStyle name="Total 2 2 7 5 3 2" xfId="41243"/>
    <cellStyle name="Total 2 2 7 5 4" xfId="27995"/>
    <cellStyle name="Total 2 2 7 6" xfId="8389"/>
    <cellStyle name="Total 2 2 7 6 2" xfId="29743"/>
    <cellStyle name="Total 2 2 7 7" xfId="16049"/>
    <cellStyle name="Total 2 2 7 7 2" xfId="37403"/>
    <cellStyle name="Total 2 2 7 8" xfId="24299"/>
    <cellStyle name="Total 2 2 8" xfId="1379"/>
    <cellStyle name="Total 2 2 8 2" xfId="5221"/>
    <cellStyle name="Total 2 2 8 2 2" xfId="12921"/>
    <cellStyle name="Total 2 2 8 2 2 2" xfId="34275"/>
    <cellStyle name="Total 2 2 8 2 3" xfId="20581"/>
    <cellStyle name="Total 2 2 8 2 3 2" xfId="41935"/>
    <cellStyle name="Total 2 2 8 2 4" xfId="28267"/>
    <cellStyle name="Total 2 2 8 3" xfId="9081"/>
    <cellStyle name="Total 2 2 8 3 2" xfId="30435"/>
    <cellStyle name="Total 2 2 8 4" xfId="16741"/>
    <cellStyle name="Total 2 2 8 4 2" xfId="38095"/>
    <cellStyle name="Total 2 2 8 5" xfId="24991"/>
    <cellStyle name="Total 2 2 9" xfId="1327"/>
    <cellStyle name="Total 2 2 9 2" xfId="5169"/>
    <cellStyle name="Total 2 2 9 2 2" xfId="12869"/>
    <cellStyle name="Total 2 2 9 2 2 2" xfId="34223"/>
    <cellStyle name="Total 2 2 9 2 3" xfId="20529"/>
    <cellStyle name="Total 2 2 9 2 3 2" xfId="41883"/>
    <cellStyle name="Total 2 2 9 2 4" xfId="28251"/>
    <cellStyle name="Total 2 2 9 3" xfId="9029"/>
    <cellStyle name="Total 2 2 9 3 2" xfId="30383"/>
    <cellStyle name="Total 2 2 9 4" xfId="16689"/>
    <cellStyle name="Total 2 2 9 4 2" xfId="38043"/>
    <cellStyle name="Total 2 2 9 5" xfId="24939"/>
    <cellStyle name="Total 2 3" xfId="340"/>
    <cellStyle name="Total 2 3 10" xfId="1345"/>
    <cellStyle name="Total 2 3 10 2" xfId="5187"/>
    <cellStyle name="Total 2 3 10 2 2" xfId="12887"/>
    <cellStyle name="Total 2 3 10 2 2 2" xfId="34241"/>
    <cellStyle name="Total 2 3 10 2 3" xfId="20547"/>
    <cellStyle name="Total 2 3 10 2 3 2" xfId="41901"/>
    <cellStyle name="Total 2 3 10 2 4" xfId="28257"/>
    <cellStyle name="Total 2 3 10 3" xfId="9047"/>
    <cellStyle name="Total 2 3 10 3 2" xfId="30401"/>
    <cellStyle name="Total 2 3 10 4" xfId="16707"/>
    <cellStyle name="Total 2 3 10 4 2" xfId="38061"/>
    <cellStyle name="Total 2 3 10 5" xfId="24957"/>
    <cellStyle name="Total 2 3 11" xfId="4207"/>
    <cellStyle name="Total 2 3 11 2" xfId="11907"/>
    <cellStyle name="Total 2 3 11 2 2" xfId="33261"/>
    <cellStyle name="Total 2 3 11 3" xfId="19567"/>
    <cellStyle name="Total 2 3 11 3 2" xfId="40921"/>
    <cellStyle name="Total 2 3 11 4" xfId="27817"/>
    <cellStyle name="Total 2 3 12" xfId="8067"/>
    <cellStyle name="Total 2 3 12 2" xfId="29421"/>
    <cellStyle name="Total 2 3 13" xfId="8066"/>
    <cellStyle name="Total 2 3 13 2" xfId="29420"/>
    <cellStyle name="Total 2 3 14" xfId="23977"/>
    <cellStyle name="Total 2 3 2" xfId="368"/>
    <cellStyle name="Total 2 3 2 10" xfId="4227"/>
    <cellStyle name="Total 2 3 2 10 2" xfId="11927"/>
    <cellStyle name="Total 2 3 2 10 2 2" xfId="33281"/>
    <cellStyle name="Total 2 3 2 10 3" xfId="19587"/>
    <cellStyle name="Total 2 3 2 10 3 2" xfId="40941"/>
    <cellStyle name="Total 2 3 2 10 4" xfId="27837"/>
    <cellStyle name="Total 2 3 2 11" xfId="8087"/>
    <cellStyle name="Total 2 3 2 11 2" xfId="29441"/>
    <cellStyle name="Total 2 3 2 12" xfId="15747"/>
    <cellStyle name="Total 2 3 2 12 2" xfId="37101"/>
    <cellStyle name="Total 2 3 2 13" xfId="23997"/>
    <cellStyle name="Total 2 3 2 2" xfId="413"/>
    <cellStyle name="Total 2 3 2 2 10" xfId="8127"/>
    <cellStyle name="Total 2 3 2 2 10 2" xfId="29481"/>
    <cellStyle name="Total 2 3 2 2 11" xfId="15787"/>
    <cellStyle name="Total 2 3 2 2 11 2" xfId="37141"/>
    <cellStyle name="Total 2 3 2 2 12" xfId="24037"/>
    <cellStyle name="Total 2 3 2 2 2" xfId="497"/>
    <cellStyle name="Total 2 3 2 2 2 10" xfId="15867"/>
    <cellStyle name="Total 2 3 2 2 2 10 2" xfId="37221"/>
    <cellStyle name="Total 2 3 2 2 2 11" xfId="24117"/>
    <cellStyle name="Total 2 3 2 2 2 2" xfId="665"/>
    <cellStyle name="Total 2 3 2 2 2 2 10" xfId="24277"/>
    <cellStyle name="Total 2 3 2 2 2 2 2" xfId="1005"/>
    <cellStyle name="Total 2 3 2 2 2 2 2 2" xfId="2005"/>
    <cellStyle name="Total 2 3 2 2 2 2 2 2 2" xfId="5847"/>
    <cellStyle name="Total 2 3 2 2 2 2 2 2 2 2" xfId="13547"/>
    <cellStyle name="Total 2 3 2 2 2 2 2 2 2 2 2" xfId="34901"/>
    <cellStyle name="Total 2 3 2 2 2 2 2 2 2 3" xfId="21207"/>
    <cellStyle name="Total 2 3 2 2 2 2 2 2 2 3 2" xfId="42561"/>
    <cellStyle name="Total 2 3 2 2 2 2 2 2 2 4" xfId="28521"/>
    <cellStyle name="Total 2 3 2 2 2 2 2 2 3" xfId="9707"/>
    <cellStyle name="Total 2 3 2 2 2 2 2 2 3 2" xfId="31061"/>
    <cellStyle name="Total 2 3 2 2 2 2 2 2 4" xfId="17367"/>
    <cellStyle name="Total 2 3 2 2 2 2 2 2 4 2" xfId="38721"/>
    <cellStyle name="Total 2 3 2 2 2 2 2 2 5" xfId="25617"/>
    <cellStyle name="Total 2 3 2 2 2 2 2 3" xfId="2945"/>
    <cellStyle name="Total 2 3 2 2 2 2 2 3 2" xfId="6787"/>
    <cellStyle name="Total 2 3 2 2 2 2 2 3 2 2" xfId="14487"/>
    <cellStyle name="Total 2 3 2 2 2 2 2 3 2 2 2" xfId="35841"/>
    <cellStyle name="Total 2 3 2 2 2 2 2 3 2 3" xfId="22147"/>
    <cellStyle name="Total 2 3 2 2 2 2 2 3 2 3 2" xfId="43501"/>
    <cellStyle name="Total 2 3 2 2 2 2 2 3 2 4" xfId="28897"/>
    <cellStyle name="Total 2 3 2 2 2 2 2 3 3" xfId="10647"/>
    <cellStyle name="Total 2 3 2 2 2 2 2 3 3 2" xfId="32001"/>
    <cellStyle name="Total 2 3 2 2 2 2 2 3 4" xfId="18307"/>
    <cellStyle name="Total 2 3 2 2 2 2 2 3 4 2" xfId="39661"/>
    <cellStyle name="Total 2 3 2 2 2 2 2 3 5" xfId="26557"/>
    <cellStyle name="Total 2 3 2 2 2 2 2 4" xfId="3885"/>
    <cellStyle name="Total 2 3 2 2 2 2 2 4 2" xfId="7727"/>
    <cellStyle name="Total 2 3 2 2 2 2 2 4 2 2" xfId="15427"/>
    <cellStyle name="Total 2 3 2 2 2 2 2 4 2 2 2" xfId="36781"/>
    <cellStyle name="Total 2 3 2 2 2 2 2 4 2 3" xfId="23087"/>
    <cellStyle name="Total 2 3 2 2 2 2 2 4 2 3 2" xfId="44441"/>
    <cellStyle name="Total 2 3 2 2 2 2 2 4 2 4" xfId="29273"/>
    <cellStyle name="Total 2 3 2 2 2 2 2 4 3" xfId="11587"/>
    <cellStyle name="Total 2 3 2 2 2 2 2 4 3 2" xfId="32941"/>
    <cellStyle name="Total 2 3 2 2 2 2 2 4 4" xfId="19247"/>
    <cellStyle name="Total 2 3 2 2 2 2 2 4 4 2" xfId="40601"/>
    <cellStyle name="Total 2 3 2 2 2 2 2 4 5" xfId="27497"/>
    <cellStyle name="Total 2 3 2 2 2 2 2 5" xfId="4847"/>
    <cellStyle name="Total 2 3 2 2 2 2 2 5 2" xfId="12547"/>
    <cellStyle name="Total 2 3 2 2 2 2 2 5 2 2" xfId="33901"/>
    <cellStyle name="Total 2 3 2 2 2 2 2 5 3" xfId="20207"/>
    <cellStyle name="Total 2 3 2 2 2 2 2 5 3 2" xfId="41561"/>
    <cellStyle name="Total 2 3 2 2 2 2 2 5 4" xfId="28121"/>
    <cellStyle name="Total 2 3 2 2 2 2 2 6" xfId="8707"/>
    <cellStyle name="Total 2 3 2 2 2 2 2 6 2" xfId="30061"/>
    <cellStyle name="Total 2 3 2 2 2 2 2 7" xfId="16367"/>
    <cellStyle name="Total 2 3 2 2 2 2 2 7 2" xfId="37721"/>
    <cellStyle name="Total 2 3 2 2 2 2 2 8" xfId="24617"/>
    <cellStyle name="Total 2 3 2 2 2 2 3" xfId="1305"/>
    <cellStyle name="Total 2 3 2 2 2 2 3 2" xfId="2305"/>
    <cellStyle name="Total 2 3 2 2 2 2 3 2 2" xfId="6147"/>
    <cellStyle name="Total 2 3 2 2 2 2 3 2 2 2" xfId="13847"/>
    <cellStyle name="Total 2 3 2 2 2 2 3 2 2 2 2" xfId="35201"/>
    <cellStyle name="Total 2 3 2 2 2 2 3 2 2 3" xfId="21507"/>
    <cellStyle name="Total 2 3 2 2 2 2 3 2 2 3 2" xfId="42861"/>
    <cellStyle name="Total 2 3 2 2 2 2 3 2 2 4" xfId="28641"/>
    <cellStyle name="Total 2 3 2 2 2 2 3 2 3" xfId="10007"/>
    <cellStyle name="Total 2 3 2 2 2 2 3 2 3 2" xfId="31361"/>
    <cellStyle name="Total 2 3 2 2 2 2 3 2 4" xfId="17667"/>
    <cellStyle name="Total 2 3 2 2 2 2 3 2 4 2" xfId="39021"/>
    <cellStyle name="Total 2 3 2 2 2 2 3 2 5" xfId="25917"/>
    <cellStyle name="Total 2 3 2 2 2 2 3 3" xfId="3245"/>
    <cellStyle name="Total 2 3 2 2 2 2 3 3 2" xfId="7087"/>
    <cellStyle name="Total 2 3 2 2 2 2 3 3 2 2" xfId="14787"/>
    <cellStyle name="Total 2 3 2 2 2 2 3 3 2 2 2" xfId="36141"/>
    <cellStyle name="Total 2 3 2 2 2 2 3 3 2 3" xfId="22447"/>
    <cellStyle name="Total 2 3 2 2 2 2 3 3 2 3 2" xfId="43801"/>
    <cellStyle name="Total 2 3 2 2 2 2 3 3 2 4" xfId="29017"/>
    <cellStyle name="Total 2 3 2 2 2 2 3 3 3" xfId="10947"/>
    <cellStyle name="Total 2 3 2 2 2 2 3 3 3 2" xfId="32301"/>
    <cellStyle name="Total 2 3 2 2 2 2 3 3 4" xfId="18607"/>
    <cellStyle name="Total 2 3 2 2 2 2 3 3 4 2" xfId="39961"/>
    <cellStyle name="Total 2 3 2 2 2 2 3 3 5" xfId="26857"/>
    <cellStyle name="Total 2 3 2 2 2 2 3 4" xfId="4185"/>
    <cellStyle name="Total 2 3 2 2 2 2 3 4 2" xfId="8027"/>
    <cellStyle name="Total 2 3 2 2 2 2 3 4 2 2" xfId="15727"/>
    <cellStyle name="Total 2 3 2 2 2 2 3 4 2 2 2" xfId="37081"/>
    <cellStyle name="Total 2 3 2 2 2 2 3 4 2 3" xfId="23387"/>
    <cellStyle name="Total 2 3 2 2 2 2 3 4 2 3 2" xfId="44741"/>
    <cellStyle name="Total 2 3 2 2 2 2 3 4 2 4" xfId="29393"/>
    <cellStyle name="Total 2 3 2 2 2 2 3 4 3" xfId="11887"/>
    <cellStyle name="Total 2 3 2 2 2 2 3 4 3 2" xfId="33241"/>
    <cellStyle name="Total 2 3 2 2 2 2 3 4 4" xfId="19547"/>
    <cellStyle name="Total 2 3 2 2 2 2 3 4 4 2" xfId="40901"/>
    <cellStyle name="Total 2 3 2 2 2 2 3 4 5" xfId="27797"/>
    <cellStyle name="Total 2 3 2 2 2 2 3 5" xfId="5147"/>
    <cellStyle name="Total 2 3 2 2 2 2 3 5 2" xfId="12847"/>
    <cellStyle name="Total 2 3 2 2 2 2 3 5 2 2" xfId="34201"/>
    <cellStyle name="Total 2 3 2 2 2 2 3 5 3" xfId="20507"/>
    <cellStyle name="Total 2 3 2 2 2 2 3 5 3 2" xfId="41861"/>
    <cellStyle name="Total 2 3 2 2 2 2 3 5 4" xfId="28241"/>
    <cellStyle name="Total 2 3 2 2 2 2 3 6" xfId="9007"/>
    <cellStyle name="Total 2 3 2 2 2 2 3 6 2" xfId="30361"/>
    <cellStyle name="Total 2 3 2 2 2 2 3 7" xfId="16667"/>
    <cellStyle name="Total 2 3 2 2 2 2 3 7 2" xfId="38021"/>
    <cellStyle name="Total 2 3 2 2 2 2 3 8" xfId="24917"/>
    <cellStyle name="Total 2 3 2 2 2 2 4" xfId="1665"/>
    <cellStyle name="Total 2 3 2 2 2 2 4 2" xfId="5507"/>
    <cellStyle name="Total 2 3 2 2 2 2 4 2 2" xfId="13207"/>
    <cellStyle name="Total 2 3 2 2 2 2 4 2 2 2" xfId="34561"/>
    <cellStyle name="Total 2 3 2 2 2 2 4 2 3" xfId="20867"/>
    <cellStyle name="Total 2 3 2 2 2 2 4 2 3 2" xfId="42221"/>
    <cellStyle name="Total 2 3 2 2 2 2 4 2 4" xfId="28385"/>
    <cellStyle name="Total 2 3 2 2 2 2 4 3" xfId="9367"/>
    <cellStyle name="Total 2 3 2 2 2 2 4 3 2" xfId="30721"/>
    <cellStyle name="Total 2 3 2 2 2 2 4 4" xfId="17027"/>
    <cellStyle name="Total 2 3 2 2 2 2 4 4 2" xfId="38381"/>
    <cellStyle name="Total 2 3 2 2 2 2 4 5" xfId="25277"/>
    <cellStyle name="Total 2 3 2 2 2 2 5" xfId="2605"/>
    <cellStyle name="Total 2 3 2 2 2 2 5 2" xfId="6447"/>
    <cellStyle name="Total 2 3 2 2 2 2 5 2 2" xfId="14147"/>
    <cellStyle name="Total 2 3 2 2 2 2 5 2 2 2" xfId="35501"/>
    <cellStyle name="Total 2 3 2 2 2 2 5 2 3" xfId="21807"/>
    <cellStyle name="Total 2 3 2 2 2 2 5 2 3 2" xfId="43161"/>
    <cellStyle name="Total 2 3 2 2 2 2 5 2 4" xfId="28761"/>
    <cellStyle name="Total 2 3 2 2 2 2 5 3" xfId="10307"/>
    <cellStyle name="Total 2 3 2 2 2 2 5 3 2" xfId="31661"/>
    <cellStyle name="Total 2 3 2 2 2 2 5 4" xfId="17967"/>
    <cellStyle name="Total 2 3 2 2 2 2 5 4 2" xfId="39321"/>
    <cellStyle name="Total 2 3 2 2 2 2 5 5" xfId="26217"/>
    <cellStyle name="Total 2 3 2 2 2 2 6" xfId="3545"/>
    <cellStyle name="Total 2 3 2 2 2 2 6 2" xfId="7387"/>
    <cellStyle name="Total 2 3 2 2 2 2 6 2 2" xfId="15087"/>
    <cellStyle name="Total 2 3 2 2 2 2 6 2 2 2" xfId="36441"/>
    <cellStyle name="Total 2 3 2 2 2 2 6 2 3" xfId="22747"/>
    <cellStyle name="Total 2 3 2 2 2 2 6 2 3 2" xfId="44101"/>
    <cellStyle name="Total 2 3 2 2 2 2 6 2 4" xfId="29137"/>
    <cellStyle name="Total 2 3 2 2 2 2 6 3" xfId="11247"/>
    <cellStyle name="Total 2 3 2 2 2 2 6 3 2" xfId="32601"/>
    <cellStyle name="Total 2 3 2 2 2 2 6 4" xfId="18907"/>
    <cellStyle name="Total 2 3 2 2 2 2 6 4 2" xfId="40261"/>
    <cellStyle name="Total 2 3 2 2 2 2 6 5" xfId="27157"/>
    <cellStyle name="Total 2 3 2 2 2 2 7" xfId="4507"/>
    <cellStyle name="Total 2 3 2 2 2 2 7 2" xfId="12207"/>
    <cellStyle name="Total 2 3 2 2 2 2 7 2 2" xfId="33561"/>
    <cellStyle name="Total 2 3 2 2 2 2 7 3" xfId="19867"/>
    <cellStyle name="Total 2 3 2 2 2 2 7 3 2" xfId="41221"/>
    <cellStyle name="Total 2 3 2 2 2 2 7 4" xfId="27985"/>
    <cellStyle name="Total 2 3 2 2 2 2 8" xfId="8367"/>
    <cellStyle name="Total 2 3 2 2 2 2 8 2" xfId="29721"/>
    <cellStyle name="Total 2 3 2 2 2 2 9" xfId="16027"/>
    <cellStyle name="Total 2 3 2 2 2 2 9 2" xfId="37381"/>
    <cellStyle name="Total 2 3 2 2 2 3" xfId="845"/>
    <cellStyle name="Total 2 3 2 2 2 3 2" xfId="1845"/>
    <cellStyle name="Total 2 3 2 2 2 3 2 2" xfId="5687"/>
    <cellStyle name="Total 2 3 2 2 2 3 2 2 2" xfId="13387"/>
    <cellStyle name="Total 2 3 2 2 2 3 2 2 2 2" xfId="34741"/>
    <cellStyle name="Total 2 3 2 2 2 3 2 2 3" xfId="21047"/>
    <cellStyle name="Total 2 3 2 2 2 3 2 2 3 2" xfId="42401"/>
    <cellStyle name="Total 2 3 2 2 2 3 2 2 4" xfId="28457"/>
    <cellStyle name="Total 2 3 2 2 2 3 2 3" xfId="9547"/>
    <cellStyle name="Total 2 3 2 2 2 3 2 3 2" xfId="30901"/>
    <cellStyle name="Total 2 3 2 2 2 3 2 4" xfId="17207"/>
    <cellStyle name="Total 2 3 2 2 2 3 2 4 2" xfId="38561"/>
    <cellStyle name="Total 2 3 2 2 2 3 2 5" xfId="25457"/>
    <cellStyle name="Total 2 3 2 2 2 3 3" xfId="2785"/>
    <cellStyle name="Total 2 3 2 2 2 3 3 2" xfId="6627"/>
    <cellStyle name="Total 2 3 2 2 2 3 3 2 2" xfId="14327"/>
    <cellStyle name="Total 2 3 2 2 2 3 3 2 2 2" xfId="35681"/>
    <cellStyle name="Total 2 3 2 2 2 3 3 2 3" xfId="21987"/>
    <cellStyle name="Total 2 3 2 2 2 3 3 2 3 2" xfId="43341"/>
    <cellStyle name="Total 2 3 2 2 2 3 3 2 4" xfId="28833"/>
    <cellStyle name="Total 2 3 2 2 2 3 3 3" xfId="10487"/>
    <cellStyle name="Total 2 3 2 2 2 3 3 3 2" xfId="31841"/>
    <cellStyle name="Total 2 3 2 2 2 3 3 4" xfId="18147"/>
    <cellStyle name="Total 2 3 2 2 2 3 3 4 2" xfId="39501"/>
    <cellStyle name="Total 2 3 2 2 2 3 3 5" xfId="26397"/>
    <cellStyle name="Total 2 3 2 2 2 3 4" xfId="3725"/>
    <cellStyle name="Total 2 3 2 2 2 3 4 2" xfId="7567"/>
    <cellStyle name="Total 2 3 2 2 2 3 4 2 2" xfId="15267"/>
    <cellStyle name="Total 2 3 2 2 2 3 4 2 2 2" xfId="36621"/>
    <cellStyle name="Total 2 3 2 2 2 3 4 2 3" xfId="22927"/>
    <cellStyle name="Total 2 3 2 2 2 3 4 2 3 2" xfId="44281"/>
    <cellStyle name="Total 2 3 2 2 2 3 4 2 4" xfId="29209"/>
    <cellStyle name="Total 2 3 2 2 2 3 4 3" xfId="11427"/>
    <cellStyle name="Total 2 3 2 2 2 3 4 3 2" xfId="32781"/>
    <cellStyle name="Total 2 3 2 2 2 3 4 4" xfId="19087"/>
    <cellStyle name="Total 2 3 2 2 2 3 4 4 2" xfId="40441"/>
    <cellStyle name="Total 2 3 2 2 2 3 4 5" xfId="27337"/>
    <cellStyle name="Total 2 3 2 2 2 3 5" xfId="4687"/>
    <cellStyle name="Total 2 3 2 2 2 3 5 2" xfId="12387"/>
    <cellStyle name="Total 2 3 2 2 2 3 5 2 2" xfId="33741"/>
    <cellStyle name="Total 2 3 2 2 2 3 5 3" xfId="20047"/>
    <cellStyle name="Total 2 3 2 2 2 3 5 3 2" xfId="41401"/>
    <cellStyle name="Total 2 3 2 2 2 3 5 4" xfId="28057"/>
    <cellStyle name="Total 2 3 2 2 2 3 6" xfId="8547"/>
    <cellStyle name="Total 2 3 2 2 2 3 6 2" xfId="29901"/>
    <cellStyle name="Total 2 3 2 2 2 3 7" xfId="16207"/>
    <cellStyle name="Total 2 3 2 2 2 3 7 2" xfId="37561"/>
    <cellStyle name="Total 2 3 2 2 2 3 8" xfId="24457"/>
    <cellStyle name="Total 2 3 2 2 2 4" xfId="1145"/>
    <cellStyle name="Total 2 3 2 2 2 4 2" xfId="2145"/>
    <cellStyle name="Total 2 3 2 2 2 4 2 2" xfId="5987"/>
    <cellStyle name="Total 2 3 2 2 2 4 2 2 2" xfId="13687"/>
    <cellStyle name="Total 2 3 2 2 2 4 2 2 2 2" xfId="35041"/>
    <cellStyle name="Total 2 3 2 2 2 4 2 2 3" xfId="21347"/>
    <cellStyle name="Total 2 3 2 2 2 4 2 2 3 2" xfId="42701"/>
    <cellStyle name="Total 2 3 2 2 2 4 2 2 4" xfId="28577"/>
    <cellStyle name="Total 2 3 2 2 2 4 2 3" xfId="9847"/>
    <cellStyle name="Total 2 3 2 2 2 4 2 3 2" xfId="31201"/>
    <cellStyle name="Total 2 3 2 2 2 4 2 4" xfId="17507"/>
    <cellStyle name="Total 2 3 2 2 2 4 2 4 2" xfId="38861"/>
    <cellStyle name="Total 2 3 2 2 2 4 2 5" xfId="25757"/>
    <cellStyle name="Total 2 3 2 2 2 4 3" xfId="3085"/>
    <cellStyle name="Total 2 3 2 2 2 4 3 2" xfId="6927"/>
    <cellStyle name="Total 2 3 2 2 2 4 3 2 2" xfId="14627"/>
    <cellStyle name="Total 2 3 2 2 2 4 3 2 2 2" xfId="35981"/>
    <cellStyle name="Total 2 3 2 2 2 4 3 2 3" xfId="22287"/>
    <cellStyle name="Total 2 3 2 2 2 4 3 2 3 2" xfId="43641"/>
    <cellStyle name="Total 2 3 2 2 2 4 3 2 4" xfId="28953"/>
    <cellStyle name="Total 2 3 2 2 2 4 3 3" xfId="10787"/>
    <cellStyle name="Total 2 3 2 2 2 4 3 3 2" xfId="32141"/>
    <cellStyle name="Total 2 3 2 2 2 4 3 4" xfId="18447"/>
    <cellStyle name="Total 2 3 2 2 2 4 3 4 2" xfId="39801"/>
    <cellStyle name="Total 2 3 2 2 2 4 3 5" xfId="26697"/>
    <cellStyle name="Total 2 3 2 2 2 4 4" xfId="4025"/>
    <cellStyle name="Total 2 3 2 2 2 4 4 2" xfId="7867"/>
    <cellStyle name="Total 2 3 2 2 2 4 4 2 2" xfId="15567"/>
    <cellStyle name="Total 2 3 2 2 2 4 4 2 2 2" xfId="36921"/>
    <cellStyle name="Total 2 3 2 2 2 4 4 2 3" xfId="23227"/>
    <cellStyle name="Total 2 3 2 2 2 4 4 2 3 2" xfId="44581"/>
    <cellStyle name="Total 2 3 2 2 2 4 4 2 4" xfId="29329"/>
    <cellStyle name="Total 2 3 2 2 2 4 4 3" xfId="11727"/>
    <cellStyle name="Total 2 3 2 2 2 4 4 3 2" xfId="33081"/>
    <cellStyle name="Total 2 3 2 2 2 4 4 4" xfId="19387"/>
    <cellStyle name="Total 2 3 2 2 2 4 4 4 2" xfId="40741"/>
    <cellStyle name="Total 2 3 2 2 2 4 4 5" xfId="27637"/>
    <cellStyle name="Total 2 3 2 2 2 4 5" xfId="4987"/>
    <cellStyle name="Total 2 3 2 2 2 4 5 2" xfId="12687"/>
    <cellStyle name="Total 2 3 2 2 2 4 5 2 2" xfId="34041"/>
    <cellStyle name="Total 2 3 2 2 2 4 5 3" xfId="20347"/>
    <cellStyle name="Total 2 3 2 2 2 4 5 3 2" xfId="41701"/>
    <cellStyle name="Total 2 3 2 2 2 4 5 4" xfId="28177"/>
    <cellStyle name="Total 2 3 2 2 2 4 6" xfId="8847"/>
    <cellStyle name="Total 2 3 2 2 2 4 6 2" xfId="30201"/>
    <cellStyle name="Total 2 3 2 2 2 4 7" xfId="16507"/>
    <cellStyle name="Total 2 3 2 2 2 4 7 2" xfId="37861"/>
    <cellStyle name="Total 2 3 2 2 2 4 8" xfId="24757"/>
    <cellStyle name="Total 2 3 2 2 2 5" xfId="1505"/>
    <cellStyle name="Total 2 3 2 2 2 5 2" xfId="5347"/>
    <cellStyle name="Total 2 3 2 2 2 5 2 2" xfId="13047"/>
    <cellStyle name="Total 2 3 2 2 2 5 2 2 2" xfId="34401"/>
    <cellStyle name="Total 2 3 2 2 2 5 2 3" xfId="20707"/>
    <cellStyle name="Total 2 3 2 2 2 5 2 3 2" xfId="42061"/>
    <cellStyle name="Total 2 3 2 2 2 5 2 4" xfId="28321"/>
    <cellStyle name="Total 2 3 2 2 2 5 3" xfId="9207"/>
    <cellStyle name="Total 2 3 2 2 2 5 3 2" xfId="30561"/>
    <cellStyle name="Total 2 3 2 2 2 5 4" xfId="16867"/>
    <cellStyle name="Total 2 3 2 2 2 5 4 2" xfId="38221"/>
    <cellStyle name="Total 2 3 2 2 2 5 5" xfId="25117"/>
    <cellStyle name="Total 2 3 2 2 2 6" xfId="2445"/>
    <cellStyle name="Total 2 3 2 2 2 6 2" xfId="6287"/>
    <cellStyle name="Total 2 3 2 2 2 6 2 2" xfId="13987"/>
    <cellStyle name="Total 2 3 2 2 2 6 2 2 2" xfId="35341"/>
    <cellStyle name="Total 2 3 2 2 2 6 2 3" xfId="21647"/>
    <cellStyle name="Total 2 3 2 2 2 6 2 3 2" xfId="43001"/>
    <cellStyle name="Total 2 3 2 2 2 6 2 4" xfId="28697"/>
    <cellStyle name="Total 2 3 2 2 2 6 3" xfId="10147"/>
    <cellStyle name="Total 2 3 2 2 2 6 3 2" xfId="31501"/>
    <cellStyle name="Total 2 3 2 2 2 6 4" xfId="17807"/>
    <cellStyle name="Total 2 3 2 2 2 6 4 2" xfId="39161"/>
    <cellStyle name="Total 2 3 2 2 2 6 5" xfId="26057"/>
    <cellStyle name="Total 2 3 2 2 2 7" xfId="3385"/>
    <cellStyle name="Total 2 3 2 2 2 7 2" xfId="7227"/>
    <cellStyle name="Total 2 3 2 2 2 7 2 2" xfId="14927"/>
    <cellStyle name="Total 2 3 2 2 2 7 2 2 2" xfId="36281"/>
    <cellStyle name="Total 2 3 2 2 2 7 2 3" xfId="22587"/>
    <cellStyle name="Total 2 3 2 2 2 7 2 3 2" xfId="43941"/>
    <cellStyle name="Total 2 3 2 2 2 7 2 4" xfId="29073"/>
    <cellStyle name="Total 2 3 2 2 2 7 3" xfId="11087"/>
    <cellStyle name="Total 2 3 2 2 2 7 3 2" xfId="32441"/>
    <cellStyle name="Total 2 3 2 2 2 7 4" xfId="18747"/>
    <cellStyle name="Total 2 3 2 2 2 7 4 2" xfId="40101"/>
    <cellStyle name="Total 2 3 2 2 2 7 5" xfId="26997"/>
    <cellStyle name="Total 2 3 2 2 2 8" xfId="4347"/>
    <cellStyle name="Total 2 3 2 2 2 8 2" xfId="12047"/>
    <cellStyle name="Total 2 3 2 2 2 8 2 2" xfId="33401"/>
    <cellStyle name="Total 2 3 2 2 2 8 3" xfId="19707"/>
    <cellStyle name="Total 2 3 2 2 2 8 3 2" xfId="41061"/>
    <cellStyle name="Total 2 3 2 2 2 8 4" xfId="27921"/>
    <cellStyle name="Total 2 3 2 2 2 9" xfId="8207"/>
    <cellStyle name="Total 2 3 2 2 2 9 2" xfId="29561"/>
    <cellStyle name="Total 2 3 2 2 3" xfId="581"/>
    <cellStyle name="Total 2 3 2 2 3 10" xfId="24197"/>
    <cellStyle name="Total 2 3 2 2 3 2" xfId="925"/>
    <cellStyle name="Total 2 3 2 2 3 2 2" xfId="1925"/>
    <cellStyle name="Total 2 3 2 2 3 2 2 2" xfId="5767"/>
    <cellStyle name="Total 2 3 2 2 3 2 2 2 2" xfId="13467"/>
    <cellStyle name="Total 2 3 2 2 3 2 2 2 2 2" xfId="34821"/>
    <cellStyle name="Total 2 3 2 2 3 2 2 2 3" xfId="21127"/>
    <cellStyle name="Total 2 3 2 2 3 2 2 2 3 2" xfId="42481"/>
    <cellStyle name="Total 2 3 2 2 3 2 2 2 4" xfId="28489"/>
    <cellStyle name="Total 2 3 2 2 3 2 2 3" xfId="9627"/>
    <cellStyle name="Total 2 3 2 2 3 2 2 3 2" xfId="30981"/>
    <cellStyle name="Total 2 3 2 2 3 2 2 4" xfId="17287"/>
    <cellStyle name="Total 2 3 2 2 3 2 2 4 2" xfId="38641"/>
    <cellStyle name="Total 2 3 2 2 3 2 2 5" xfId="25537"/>
    <cellStyle name="Total 2 3 2 2 3 2 3" xfId="2865"/>
    <cellStyle name="Total 2 3 2 2 3 2 3 2" xfId="6707"/>
    <cellStyle name="Total 2 3 2 2 3 2 3 2 2" xfId="14407"/>
    <cellStyle name="Total 2 3 2 2 3 2 3 2 2 2" xfId="35761"/>
    <cellStyle name="Total 2 3 2 2 3 2 3 2 3" xfId="22067"/>
    <cellStyle name="Total 2 3 2 2 3 2 3 2 3 2" xfId="43421"/>
    <cellStyle name="Total 2 3 2 2 3 2 3 2 4" xfId="28865"/>
    <cellStyle name="Total 2 3 2 2 3 2 3 3" xfId="10567"/>
    <cellStyle name="Total 2 3 2 2 3 2 3 3 2" xfId="31921"/>
    <cellStyle name="Total 2 3 2 2 3 2 3 4" xfId="18227"/>
    <cellStyle name="Total 2 3 2 2 3 2 3 4 2" xfId="39581"/>
    <cellStyle name="Total 2 3 2 2 3 2 3 5" xfId="26477"/>
    <cellStyle name="Total 2 3 2 2 3 2 4" xfId="3805"/>
    <cellStyle name="Total 2 3 2 2 3 2 4 2" xfId="7647"/>
    <cellStyle name="Total 2 3 2 2 3 2 4 2 2" xfId="15347"/>
    <cellStyle name="Total 2 3 2 2 3 2 4 2 2 2" xfId="36701"/>
    <cellStyle name="Total 2 3 2 2 3 2 4 2 3" xfId="23007"/>
    <cellStyle name="Total 2 3 2 2 3 2 4 2 3 2" xfId="44361"/>
    <cellStyle name="Total 2 3 2 2 3 2 4 2 4" xfId="29241"/>
    <cellStyle name="Total 2 3 2 2 3 2 4 3" xfId="11507"/>
    <cellStyle name="Total 2 3 2 2 3 2 4 3 2" xfId="32861"/>
    <cellStyle name="Total 2 3 2 2 3 2 4 4" xfId="19167"/>
    <cellStyle name="Total 2 3 2 2 3 2 4 4 2" xfId="40521"/>
    <cellStyle name="Total 2 3 2 2 3 2 4 5" xfId="27417"/>
    <cellStyle name="Total 2 3 2 2 3 2 5" xfId="4767"/>
    <cellStyle name="Total 2 3 2 2 3 2 5 2" xfId="12467"/>
    <cellStyle name="Total 2 3 2 2 3 2 5 2 2" xfId="33821"/>
    <cellStyle name="Total 2 3 2 2 3 2 5 3" xfId="20127"/>
    <cellStyle name="Total 2 3 2 2 3 2 5 3 2" xfId="41481"/>
    <cellStyle name="Total 2 3 2 2 3 2 5 4" xfId="28089"/>
    <cellStyle name="Total 2 3 2 2 3 2 6" xfId="8627"/>
    <cellStyle name="Total 2 3 2 2 3 2 6 2" xfId="29981"/>
    <cellStyle name="Total 2 3 2 2 3 2 7" xfId="16287"/>
    <cellStyle name="Total 2 3 2 2 3 2 7 2" xfId="37641"/>
    <cellStyle name="Total 2 3 2 2 3 2 8" xfId="24537"/>
    <cellStyle name="Total 2 3 2 2 3 3" xfId="1225"/>
    <cellStyle name="Total 2 3 2 2 3 3 2" xfId="2225"/>
    <cellStyle name="Total 2 3 2 2 3 3 2 2" xfId="6067"/>
    <cellStyle name="Total 2 3 2 2 3 3 2 2 2" xfId="13767"/>
    <cellStyle name="Total 2 3 2 2 3 3 2 2 2 2" xfId="35121"/>
    <cellStyle name="Total 2 3 2 2 3 3 2 2 3" xfId="21427"/>
    <cellStyle name="Total 2 3 2 2 3 3 2 2 3 2" xfId="42781"/>
    <cellStyle name="Total 2 3 2 2 3 3 2 2 4" xfId="28609"/>
    <cellStyle name="Total 2 3 2 2 3 3 2 3" xfId="9927"/>
    <cellStyle name="Total 2 3 2 2 3 3 2 3 2" xfId="31281"/>
    <cellStyle name="Total 2 3 2 2 3 3 2 4" xfId="17587"/>
    <cellStyle name="Total 2 3 2 2 3 3 2 4 2" xfId="38941"/>
    <cellStyle name="Total 2 3 2 2 3 3 2 5" xfId="25837"/>
    <cellStyle name="Total 2 3 2 2 3 3 3" xfId="3165"/>
    <cellStyle name="Total 2 3 2 2 3 3 3 2" xfId="7007"/>
    <cellStyle name="Total 2 3 2 2 3 3 3 2 2" xfId="14707"/>
    <cellStyle name="Total 2 3 2 2 3 3 3 2 2 2" xfId="36061"/>
    <cellStyle name="Total 2 3 2 2 3 3 3 2 3" xfId="22367"/>
    <cellStyle name="Total 2 3 2 2 3 3 3 2 3 2" xfId="43721"/>
    <cellStyle name="Total 2 3 2 2 3 3 3 2 4" xfId="28985"/>
    <cellStyle name="Total 2 3 2 2 3 3 3 3" xfId="10867"/>
    <cellStyle name="Total 2 3 2 2 3 3 3 3 2" xfId="32221"/>
    <cellStyle name="Total 2 3 2 2 3 3 3 4" xfId="18527"/>
    <cellStyle name="Total 2 3 2 2 3 3 3 4 2" xfId="39881"/>
    <cellStyle name="Total 2 3 2 2 3 3 3 5" xfId="26777"/>
    <cellStyle name="Total 2 3 2 2 3 3 4" xfId="4105"/>
    <cellStyle name="Total 2 3 2 2 3 3 4 2" xfId="7947"/>
    <cellStyle name="Total 2 3 2 2 3 3 4 2 2" xfId="15647"/>
    <cellStyle name="Total 2 3 2 2 3 3 4 2 2 2" xfId="37001"/>
    <cellStyle name="Total 2 3 2 2 3 3 4 2 3" xfId="23307"/>
    <cellStyle name="Total 2 3 2 2 3 3 4 2 3 2" xfId="44661"/>
    <cellStyle name="Total 2 3 2 2 3 3 4 2 4" xfId="29361"/>
    <cellStyle name="Total 2 3 2 2 3 3 4 3" xfId="11807"/>
    <cellStyle name="Total 2 3 2 2 3 3 4 3 2" xfId="33161"/>
    <cellStyle name="Total 2 3 2 2 3 3 4 4" xfId="19467"/>
    <cellStyle name="Total 2 3 2 2 3 3 4 4 2" xfId="40821"/>
    <cellStyle name="Total 2 3 2 2 3 3 4 5" xfId="27717"/>
    <cellStyle name="Total 2 3 2 2 3 3 5" xfId="5067"/>
    <cellStyle name="Total 2 3 2 2 3 3 5 2" xfId="12767"/>
    <cellStyle name="Total 2 3 2 2 3 3 5 2 2" xfId="34121"/>
    <cellStyle name="Total 2 3 2 2 3 3 5 3" xfId="20427"/>
    <cellStyle name="Total 2 3 2 2 3 3 5 3 2" xfId="41781"/>
    <cellStyle name="Total 2 3 2 2 3 3 5 4" xfId="28209"/>
    <cellStyle name="Total 2 3 2 2 3 3 6" xfId="8927"/>
    <cellStyle name="Total 2 3 2 2 3 3 6 2" xfId="30281"/>
    <cellStyle name="Total 2 3 2 2 3 3 7" xfId="16587"/>
    <cellStyle name="Total 2 3 2 2 3 3 7 2" xfId="37941"/>
    <cellStyle name="Total 2 3 2 2 3 3 8" xfId="24837"/>
    <cellStyle name="Total 2 3 2 2 3 4" xfId="1585"/>
    <cellStyle name="Total 2 3 2 2 3 4 2" xfId="5427"/>
    <cellStyle name="Total 2 3 2 2 3 4 2 2" xfId="13127"/>
    <cellStyle name="Total 2 3 2 2 3 4 2 2 2" xfId="34481"/>
    <cellStyle name="Total 2 3 2 2 3 4 2 3" xfId="20787"/>
    <cellStyle name="Total 2 3 2 2 3 4 2 3 2" xfId="42141"/>
    <cellStyle name="Total 2 3 2 2 3 4 2 4" xfId="28353"/>
    <cellStyle name="Total 2 3 2 2 3 4 3" xfId="9287"/>
    <cellStyle name="Total 2 3 2 2 3 4 3 2" xfId="30641"/>
    <cellStyle name="Total 2 3 2 2 3 4 4" xfId="16947"/>
    <cellStyle name="Total 2 3 2 2 3 4 4 2" xfId="38301"/>
    <cellStyle name="Total 2 3 2 2 3 4 5" xfId="25197"/>
    <cellStyle name="Total 2 3 2 2 3 5" xfId="2525"/>
    <cellStyle name="Total 2 3 2 2 3 5 2" xfId="6367"/>
    <cellStyle name="Total 2 3 2 2 3 5 2 2" xfId="14067"/>
    <cellStyle name="Total 2 3 2 2 3 5 2 2 2" xfId="35421"/>
    <cellStyle name="Total 2 3 2 2 3 5 2 3" xfId="21727"/>
    <cellStyle name="Total 2 3 2 2 3 5 2 3 2" xfId="43081"/>
    <cellStyle name="Total 2 3 2 2 3 5 2 4" xfId="28729"/>
    <cellStyle name="Total 2 3 2 2 3 5 3" xfId="10227"/>
    <cellStyle name="Total 2 3 2 2 3 5 3 2" xfId="31581"/>
    <cellStyle name="Total 2 3 2 2 3 5 4" xfId="17887"/>
    <cellStyle name="Total 2 3 2 2 3 5 4 2" xfId="39241"/>
    <cellStyle name="Total 2 3 2 2 3 5 5" xfId="26137"/>
    <cellStyle name="Total 2 3 2 2 3 6" xfId="3465"/>
    <cellStyle name="Total 2 3 2 2 3 6 2" xfId="7307"/>
    <cellStyle name="Total 2 3 2 2 3 6 2 2" xfId="15007"/>
    <cellStyle name="Total 2 3 2 2 3 6 2 2 2" xfId="36361"/>
    <cellStyle name="Total 2 3 2 2 3 6 2 3" xfId="22667"/>
    <cellStyle name="Total 2 3 2 2 3 6 2 3 2" xfId="44021"/>
    <cellStyle name="Total 2 3 2 2 3 6 2 4" xfId="29105"/>
    <cellStyle name="Total 2 3 2 2 3 6 3" xfId="11167"/>
    <cellStyle name="Total 2 3 2 2 3 6 3 2" xfId="32521"/>
    <cellStyle name="Total 2 3 2 2 3 6 4" xfId="18827"/>
    <cellStyle name="Total 2 3 2 2 3 6 4 2" xfId="40181"/>
    <cellStyle name="Total 2 3 2 2 3 6 5" xfId="27077"/>
    <cellStyle name="Total 2 3 2 2 3 7" xfId="4427"/>
    <cellStyle name="Total 2 3 2 2 3 7 2" xfId="12127"/>
    <cellStyle name="Total 2 3 2 2 3 7 2 2" xfId="33481"/>
    <cellStyle name="Total 2 3 2 2 3 7 3" xfId="19787"/>
    <cellStyle name="Total 2 3 2 2 3 7 3 2" xfId="41141"/>
    <cellStyle name="Total 2 3 2 2 3 7 4" xfId="27953"/>
    <cellStyle name="Total 2 3 2 2 3 8" xfId="8287"/>
    <cellStyle name="Total 2 3 2 2 3 8 2" xfId="29641"/>
    <cellStyle name="Total 2 3 2 2 3 9" xfId="15947"/>
    <cellStyle name="Total 2 3 2 2 3 9 2" xfId="37301"/>
    <cellStyle name="Total 2 3 2 2 4" xfId="765"/>
    <cellStyle name="Total 2 3 2 2 4 2" xfId="1765"/>
    <cellStyle name="Total 2 3 2 2 4 2 2" xfId="5607"/>
    <cellStyle name="Total 2 3 2 2 4 2 2 2" xfId="13307"/>
    <cellStyle name="Total 2 3 2 2 4 2 2 2 2" xfId="34661"/>
    <cellStyle name="Total 2 3 2 2 4 2 2 3" xfId="20967"/>
    <cellStyle name="Total 2 3 2 2 4 2 2 3 2" xfId="42321"/>
    <cellStyle name="Total 2 3 2 2 4 2 2 4" xfId="28425"/>
    <cellStyle name="Total 2 3 2 2 4 2 3" xfId="9467"/>
    <cellStyle name="Total 2 3 2 2 4 2 3 2" xfId="30821"/>
    <cellStyle name="Total 2 3 2 2 4 2 4" xfId="17127"/>
    <cellStyle name="Total 2 3 2 2 4 2 4 2" xfId="38481"/>
    <cellStyle name="Total 2 3 2 2 4 2 5" xfId="25377"/>
    <cellStyle name="Total 2 3 2 2 4 3" xfId="2705"/>
    <cellStyle name="Total 2 3 2 2 4 3 2" xfId="6547"/>
    <cellStyle name="Total 2 3 2 2 4 3 2 2" xfId="14247"/>
    <cellStyle name="Total 2 3 2 2 4 3 2 2 2" xfId="35601"/>
    <cellStyle name="Total 2 3 2 2 4 3 2 3" xfId="21907"/>
    <cellStyle name="Total 2 3 2 2 4 3 2 3 2" xfId="43261"/>
    <cellStyle name="Total 2 3 2 2 4 3 2 4" xfId="28801"/>
    <cellStyle name="Total 2 3 2 2 4 3 3" xfId="10407"/>
    <cellStyle name="Total 2 3 2 2 4 3 3 2" xfId="31761"/>
    <cellStyle name="Total 2 3 2 2 4 3 4" xfId="18067"/>
    <cellStyle name="Total 2 3 2 2 4 3 4 2" xfId="39421"/>
    <cellStyle name="Total 2 3 2 2 4 3 5" xfId="26317"/>
    <cellStyle name="Total 2 3 2 2 4 4" xfId="3645"/>
    <cellStyle name="Total 2 3 2 2 4 4 2" xfId="7487"/>
    <cellStyle name="Total 2 3 2 2 4 4 2 2" xfId="15187"/>
    <cellStyle name="Total 2 3 2 2 4 4 2 2 2" xfId="36541"/>
    <cellStyle name="Total 2 3 2 2 4 4 2 3" xfId="22847"/>
    <cellStyle name="Total 2 3 2 2 4 4 2 3 2" xfId="44201"/>
    <cellStyle name="Total 2 3 2 2 4 4 2 4" xfId="29177"/>
    <cellStyle name="Total 2 3 2 2 4 4 3" xfId="11347"/>
    <cellStyle name="Total 2 3 2 2 4 4 3 2" xfId="32701"/>
    <cellStyle name="Total 2 3 2 2 4 4 4" xfId="19007"/>
    <cellStyle name="Total 2 3 2 2 4 4 4 2" xfId="40361"/>
    <cellStyle name="Total 2 3 2 2 4 4 5" xfId="27257"/>
    <cellStyle name="Total 2 3 2 2 4 5" xfId="4607"/>
    <cellStyle name="Total 2 3 2 2 4 5 2" xfId="12307"/>
    <cellStyle name="Total 2 3 2 2 4 5 2 2" xfId="33661"/>
    <cellStyle name="Total 2 3 2 2 4 5 3" xfId="19967"/>
    <cellStyle name="Total 2 3 2 2 4 5 3 2" xfId="41321"/>
    <cellStyle name="Total 2 3 2 2 4 5 4" xfId="28025"/>
    <cellStyle name="Total 2 3 2 2 4 6" xfId="8467"/>
    <cellStyle name="Total 2 3 2 2 4 6 2" xfId="29821"/>
    <cellStyle name="Total 2 3 2 2 4 7" xfId="16127"/>
    <cellStyle name="Total 2 3 2 2 4 7 2" xfId="37481"/>
    <cellStyle name="Total 2 3 2 2 4 8" xfId="24377"/>
    <cellStyle name="Total 2 3 2 2 5" xfId="1065"/>
    <cellStyle name="Total 2 3 2 2 5 2" xfId="2065"/>
    <cellStyle name="Total 2 3 2 2 5 2 2" xfId="5907"/>
    <cellStyle name="Total 2 3 2 2 5 2 2 2" xfId="13607"/>
    <cellStyle name="Total 2 3 2 2 5 2 2 2 2" xfId="34961"/>
    <cellStyle name="Total 2 3 2 2 5 2 2 3" xfId="21267"/>
    <cellStyle name="Total 2 3 2 2 5 2 2 3 2" xfId="42621"/>
    <cellStyle name="Total 2 3 2 2 5 2 2 4" xfId="28545"/>
    <cellStyle name="Total 2 3 2 2 5 2 3" xfId="9767"/>
    <cellStyle name="Total 2 3 2 2 5 2 3 2" xfId="31121"/>
    <cellStyle name="Total 2 3 2 2 5 2 4" xfId="17427"/>
    <cellStyle name="Total 2 3 2 2 5 2 4 2" xfId="38781"/>
    <cellStyle name="Total 2 3 2 2 5 2 5" xfId="25677"/>
    <cellStyle name="Total 2 3 2 2 5 3" xfId="3005"/>
    <cellStyle name="Total 2 3 2 2 5 3 2" xfId="6847"/>
    <cellStyle name="Total 2 3 2 2 5 3 2 2" xfId="14547"/>
    <cellStyle name="Total 2 3 2 2 5 3 2 2 2" xfId="35901"/>
    <cellStyle name="Total 2 3 2 2 5 3 2 3" xfId="22207"/>
    <cellStyle name="Total 2 3 2 2 5 3 2 3 2" xfId="43561"/>
    <cellStyle name="Total 2 3 2 2 5 3 2 4" xfId="28921"/>
    <cellStyle name="Total 2 3 2 2 5 3 3" xfId="10707"/>
    <cellStyle name="Total 2 3 2 2 5 3 3 2" xfId="32061"/>
    <cellStyle name="Total 2 3 2 2 5 3 4" xfId="18367"/>
    <cellStyle name="Total 2 3 2 2 5 3 4 2" xfId="39721"/>
    <cellStyle name="Total 2 3 2 2 5 3 5" xfId="26617"/>
    <cellStyle name="Total 2 3 2 2 5 4" xfId="3945"/>
    <cellStyle name="Total 2 3 2 2 5 4 2" xfId="7787"/>
    <cellStyle name="Total 2 3 2 2 5 4 2 2" xfId="15487"/>
    <cellStyle name="Total 2 3 2 2 5 4 2 2 2" xfId="36841"/>
    <cellStyle name="Total 2 3 2 2 5 4 2 3" xfId="23147"/>
    <cellStyle name="Total 2 3 2 2 5 4 2 3 2" xfId="44501"/>
    <cellStyle name="Total 2 3 2 2 5 4 2 4" xfId="29297"/>
    <cellStyle name="Total 2 3 2 2 5 4 3" xfId="11647"/>
    <cellStyle name="Total 2 3 2 2 5 4 3 2" xfId="33001"/>
    <cellStyle name="Total 2 3 2 2 5 4 4" xfId="19307"/>
    <cellStyle name="Total 2 3 2 2 5 4 4 2" xfId="40661"/>
    <cellStyle name="Total 2 3 2 2 5 4 5" xfId="27557"/>
    <cellStyle name="Total 2 3 2 2 5 5" xfId="4907"/>
    <cellStyle name="Total 2 3 2 2 5 5 2" xfId="12607"/>
    <cellStyle name="Total 2 3 2 2 5 5 2 2" xfId="33961"/>
    <cellStyle name="Total 2 3 2 2 5 5 3" xfId="20267"/>
    <cellStyle name="Total 2 3 2 2 5 5 3 2" xfId="41621"/>
    <cellStyle name="Total 2 3 2 2 5 5 4" xfId="28145"/>
    <cellStyle name="Total 2 3 2 2 5 6" xfId="8767"/>
    <cellStyle name="Total 2 3 2 2 5 6 2" xfId="30121"/>
    <cellStyle name="Total 2 3 2 2 5 7" xfId="16427"/>
    <cellStyle name="Total 2 3 2 2 5 7 2" xfId="37781"/>
    <cellStyle name="Total 2 3 2 2 5 8" xfId="24677"/>
    <cellStyle name="Total 2 3 2 2 6" xfId="1425"/>
    <cellStyle name="Total 2 3 2 2 6 2" xfId="5267"/>
    <cellStyle name="Total 2 3 2 2 6 2 2" xfId="12967"/>
    <cellStyle name="Total 2 3 2 2 6 2 2 2" xfId="34321"/>
    <cellStyle name="Total 2 3 2 2 6 2 3" xfId="20627"/>
    <cellStyle name="Total 2 3 2 2 6 2 3 2" xfId="41981"/>
    <cellStyle name="Total 2 3 2 2 6 2 4" xfId="28289"/>
    <cellStyle name="Total 2 3 2 2 6 3" xfId="9127"/>
    <cellStyle name="Total 2 3 2 2 6 3 2" xfId="30481"/>
    <cellStyle name="Total 2 3 2 2 6 4" xfId="16787"/>
    <cellStyle name="Total 2 3 2 2 6 4 2" xfId="38141"/>
    <cellStyle name="Total 2 3 2 2 6 5" xfId="25037"/>
    <cellStyle name="Total 2 3 2 2 7" xfId="2365"/>
    <cellStyle name="Total 2 3 2 2 7 2" xfId="6207"/>
    <cellStyle name="Total 2 3 2 2 7 2 2" xfId="13907"/>
    <cellStyle name="Total 2 3 2 2 7 2 2 2" xfId="35261"/>
    <cellStyle name="Total 2 3 2 2 7 2 3" xfId="21567"/>
    <cellStyle name="Total 2 3 2 2 7 2 3 2" xfId="42921"/>
    <cellStyle name="Total 2 3 2 2 7 2 4" xfId="28665"/>
    <cellStyle name="Total 2 3 2 2 7 3" xfId="10067"/>
    <cellStyle name="Total 2 3 2 2 7 3 2" xfId="31421"/>
    <cellStyle name="Total 2 3 2 2 7 4" xfId="17727"/>
    <cellStyle name="Total 2 3 2 2 7 4 2" xfId="39081"/>
    <cellStyle name="Total 2 3 2 2 7 5" xfId="25977"/>
    <cellStyle name="Total 2 3 2 2 8" xfId="3305"/>
    <cellStyle name="Total 2 3 2 2 8 2" xfId="7147"/>
    <cellStyle name="Total 2 3 2 2 8 2 2" xfId="14847"/>
    <cellStyle name="Total 2 3 2 2 8 2 2 2" xfId="36201"/>
    <cellStyle name="Total 2 3 2 2 8 2 3" xfId="22507"/>
    <cellStyle name="Total 2 3 2 2 8 2 3 2" xfId="43861"/>
    <cellStyle name="Total 2 3 2 2 8 2 4" xfId="29041"/>
    <cellStyle name="Total 2 3 2 2 8 3" xfId="11007"/>
    <cellStyle name="Total 2 3 2 2 8 3 2" xfId="32361"/>
    <cellStyle name="Total 2 3 2 2 8 4" xfId="18667"/>
    <cellStyle name="Total 2 3 2 2 8 4 2" xfId="40021"/>
    <cellStyle name="Total 2 3 2 2 8 5" xfId="26917"/>
    <cellStyle name="Total 2 3 2 2 9" xfId="4267"/>
    <cellStyle name="Total 2 3 2 2 9 2" xfId="11967"/>
    <cellStyle name="Total 2 3 2 2 9 2 2" xfId="33321"/>
    <cellStyle name="Total 2 3 2 2 9 3" xfId="19627"/>
    <cellStyle name="Total 2 3 2 2 9 3 2" xfId="40981"/>
    <cellStyle name="Total 2 3 2 2 9 4" xfId="27877"/>
    <cellStyle name="Total 2 3 2 3" xfId="455"/>
    <cellStyle name="Total 2 3 2 3 10" xfId="15827"/>
    <cellStyle name="Total 2 3 2 3 10 2" xfId="37181"/>
    <cellStyle name="Total 2 3 2 3 11" xfId="24077"/>
    <cellStyle name="Total 2 3 2 3 2" xfId="623"/>
    <cellStyle name="Total 2 3 2 3 2 10" xfId="24237"/>
    <cellStyle name="Total 2 3 2 3 2 2" xfId="965"/>
    <cellStyle name="Total 2 3 2 3 2 2 2" xfId="1965"/>
    <cellStyle name="Total 2 3 2 3 2 2 2 2" xfId="5807"/>
    <cellStyle name="Total 2 3 2 3 2 2 2 2 2" xfId="13507"/>
    <cellStyle name="Total 2 3 2 3 2 2 2 2 2 2" xfId="34861"/>
    <cellStyle name="Total 2 3 2 3 2 2 2 2 3" xfId="21167"/>
    <cellStyle name="Total 2 3 2 3 2 2 2 2 3 2" xfId="42521"/>
    <cellStyle name="Total 2 3 2 3 2 2 2 2 4" xfId="28505"/>
    <cellStyle name="Total 2 3 2 3 2 2 2 3" xfId="9667"/>
    <cellStyle name="Total 2 3 2 3 2 2 2 3 2" xfId="31021"/>
    <cellStyle name="Total 2 3 2 3 2 2 2 4" xfId="17327"/>
    <cellStyle name="Total 2 3 2 3 2 2 2 4 2" xfId="38681"/>
    <cellStyle name="Total 2 3 2 3 2 2 2 5" xfId="25577"/>
    <cellStyle name="Total 2 3 2 3 2 2 3" xfId="2905"/>
    <cellStyle name="Total 2 3 2 3 2 2 3 2" xfId="6747"/>
    <cellStyle name="Total 2 3 2 3 2 2 3 2 2" xfId="14447"/>
    <cellStyle name="Total 2 3 2 3 2 2 3 2 2 2" xfId="35801"/>
    <cellStyle name="Total 2 3 2 3 2 2 3 2 3" xfId="22107"/>
    <cellStyle name="Total 2 3 2 3 2 2 3 2 3 2" xfId="43461"/>
    <cellStyle name="Total 2 3 2 3 2 2 3 2 4" xfId="28881"/>
    <cellStyle name="Total 2 3 2 3 2 2 3 3" xfId="10607"/>
    <cellStyle name="Total 2 3 2 3 2 2 3 3 2" xfId="31961"/>
    <cellStyle name="Total 2 3 2 3 2 2 3 4" xfId="18267"/>
    <cellStyle name="Total 2 3 2 3 2 2 3 4 2" xfId="39621"/>
    <cellStyle name="Total 2 3 2 3 2 2 3 5" xfId="26517"/>
    <cellStyle name="Total 2 3 2 3 2 2 4" xfId="3845"/>
    <cellStyle name="Total 2 3 2 3 2 2 4 2" xfId="7687"/>
    <cellStyle name="Total 2 3 2 3 2 2 4 2 2" xfId="15387"/>
    <cellStyle name="Total 2 3 2 3 2 2 4 2 2 2" xfId="36741"/>
    <cellStyle name="Total 2 3 2 3 2 2 4 2 3" xfId="23047"/>
    <cellStyle name="Total 2 3 2 3 2 2 4 2 3 2" xfId="44401"/>
    <cellStyle name="Total 2 3 2 3 2 2 4 2 4" xfId="29257"/>
    <cellStyle name="Total 2 3 2 3 2 2 4 3" xfId="11547"/>
    <cellStyle name="Total 2 3 2 3 2 2 4 3 2" xfId="32901"/>
    <cellStyle name="Total 2 3 2 3 2 2 4 4" xfId="19207"/>
    <cellStyle name="Total 2 3 2 3 2 2 4 4 2" xfId="40561"/>
    <cellStyle name="Total 2 3 2 3 2 2 4 5" xfId="27457"/>
    <cellStyle name="Total 2 3 2 3 2 2 5" xfId="4807"/>
    <cellStyle name="Total 2 3 2 3 2 2 5 2" xfId="12507"/>
    <cellStyle name="Total 2 3 2 3 2 2 5 2 2" xfId="33861"/>
    <cellStyle name="Total 2 3 2 3 2 2 5 3" xfId="20167"/>
    <cellStyle name="Total 2 3 2 3 2 2 5 3 2" xfId="41521"/>
    <cellStyle name="Total 2 3 2 3 2 2 5 4" xfId="28105"/>
    <cellStyle name="Total 2 3 2 3 2 2 6" xfId="8667"/>
    <cellStyle name="Total 2 3 2 3 2 2 6 2" xfId="30021"/>
    <cellStyle name="Total 2 3 2 3 2 2 7" xfId="16327"/>
    <cellStyle name="Total 2 3 2 3 2 2 7 2" xfId="37681"/>
    <cellStyle name="Total 2 3 2 3 2 2 8" xfId="24577"/>
    <cellStyle name="Total 2 3 2 3 2 3" xfId="1265"/>
    <cellStyle name="Total 2 3 2 3 2 3 2" xfId="2265"/>
    <cellStyle name="Total 2 3 2 3 2 3 2 2" xfId="6107"/>
    <cellStyle name="Total 2 3 2 3 2 3 2 2 2" xfId="13807"/>
    <cellStyle name="Total 2 3 2 3 2 3 2 2 2 2" xfId="35161"/>
    <cellStyle name="Total 2 3 2 3 2 3 2 2 3" xfId="21467"/>
    <cellStyle name="Total 2 3 2 3 2 3 2 2 3 2" xfId="42821"/>
    <cellStyle name="Total 2 3 2 3 2 3 2 2 4" xfId="28625"/>
    <cellStyle name="Total 2 3 2 3 2 3 2 3" xfId="9967"/>
    <cellStyle name="Total 2 3 2 3 2 3 2 3 2" xfId="31321"/>
    <cellStyle name="Total 2 3 2 3 2 3 2 4" xfId="17627"/>
    <cellStyle name="Total 2 3 2 3 2 3 2 4 2" xfId="38981"/>
    <cellStyle name="Total 2 3 2 3 2 3 2 5" xfId="25877"/>
    <cellStyle name="Total 2 3 2 3 2 3 3" xfId="3205"/>
    <cellStyle name="Total 2 3 2 3 2 3 3 2" xfId="7047"/>
    <cellStyle name="Total 2 3 2 3 2 3 3 2 2" xfId="14747"/>
    <cellStyle name="Total 2 3 2 3 2 3 3 2 2 2" xfId="36101"/>
    <cellStyle name="Total 2 3 2 3 2 3 3 2 3" xfId="22407"/>
    <cellStyle name="Total 2 3 2 3 2 3 3 2 3 2" xfId="43761"/>
    <cellStyle name="Total 2 3 2 3 2 3 3 2 4" xfId="29001"/>
    <cellStyle name="Total 2 3 2 3 2 3 3 3" xfId="10907"/>
    <cellStyle name="Total 2 3 2 3 2 3 3 3 2" xfId="32261"/>
    <cellStyle name="Total 2 3 2 3 2 3 3 4" xfId="18567"/>
    <cellStyle name="Total 2 3 2 3 2 3 3 4 2" xfId="39921"/>
    <cellStyle name="Total 2 3 2 3 2 3 3 5" xfId="26817"/>
    <cellStyle name="Total 2 3 2 3 2 3 4" xfId="4145"/>
    <cellStyle name="Total 2 3 2 3 2 3 4 2" xfId="7987"/>
    <cellStyle name="Total 2 3 2 3 2 3 4 2 2" xfId="15687"/>
    <cellStyle name="Total 2 3 2 3 2 3 4 2 2 2" xfId="37041"/>
    <cellStyle name="Total 2 3 2 3 2 3 4 2 3" xfId="23347"/>
    <cellStyle name="Total 2 3 2 3 2 3 4 2 3 2" xfId="44701"/>
    <cellStyle name="Total 2 3 2 3 2 3 4 2 4" xfId="29377"/>
    <cellStyle name="Total 2 3 2 3 2 3 4 3" xfId="11847"/>
    <cellStyle name="Total 2 3 2 3 2 3 4 3 2" xfId="33201"/>
    <cellStyle name="Total 2 3 2 3 2 3 4 4" xfId="19507"/>
    <cellStyle name="Total 2 3 2 3 2 3 4 4 2" xfId="40861"/>
    <cellStyle name="Total 2 3 2 3 2 3 4 5" xfId="27757"/>
    <cellStyle name="Total 2 3 2 3 2 3 5" xfId="5107"/>
    <cellStyle name="Total 2 3 2 3 2 3 5 2" xfId="12807"/>
    <cellStyle name="Total 2 3 2 3 2 3 5 2 2" xfId="34161"/>
    <cellStyle name="Total 2 3 2 3 2 3 5 3" xfId="20467"/>
    <cellStyle name="Total 2 3 2 3 2 3 5 3 2" xfId="41821"/>
    <cellStyle name="Total 2 3 2 3 2 3 5 4" xfId="28225"/>
    <cellStyle name="Total 2 3 2 3 2 3 6" xfId="8967"/>
    <cellStyle name="Total 2 3 2 3 2 3 6 2" xfId="30321"/>
    <cellStyle name="Total 2 3 2 3 2 3 7" xfId="16627"/>
    <cellStyle name="Total 2 3 2 3 2 3 7 2" xfId="37981"/>
    <cellStyle name="Total 2 3 2 3 2 3 8" xfId="24877"/>
    <cellStyle name="Total 2 3 2 3 2 4" xfId="1625"/>
    <cellStyle name="Total 2 3 2 3 2 4 2" xfId="5467"/>
    <cellStyle name="Total 2 3 2 3 2 4 2 2" xfId="13167"/>
    <cellStyle name="Total 2 3 2 3 2 4 2 2 2" xfId="34521"/>
    <cellStyle name="Total 2 3 2 3 2 4 2 3" xfId="20827"/>
    <cellStyle name="Total 2 3 2 3 2 4 2 3 2" xfId="42181"/>
    <cellStyle name="Total 2 3 2 3 2 4 2 4" xfId="28369"/>
    <cellStyle name="Total 2 3 2 3 2 4 3" xfId="9327"/>
    <cellStyle name="Total 2 3 2 3 2 4 3 2" xfId="30681"/>
    <cellStyle name="Total 2 3 2 3 2 4 4" xfId="16987"/>
    <cellStyle name="Total 2 3 2 3 2 4 4 2" xfId="38341"/>
    <cellStyle name="Total 2 3 2 3 2 4 5" xfId="25237"/>
    <cellStyle name="Total 2 3 2 3 2 5" xfId="2565"/>
    <cellStyle name="Total 2 3 2 3 2 5 2" xfId="6407"/>
    <cellStyle name="Total 2 3 2 3 2 5 2 2" xfId="14107"/>
    <cellStyle name="Total 2 3 2 3 2 5 2 2 2" xfId="35461"/>
    <cellStyle name="Total 2 3 2 3 2 5 2 3" xfId="21767"/>
    <cellStyle name="Total 2 3 2 3 2 5 2 3 2" xfId="43121"/>
    <cellStyle name="Total 2 3 2 3 2 5 2 4" xfId="28745"/>
    <cellStyle name="Total 2 3 2 3 2 5 3" xfId="10267"/>
    <cellStyle name="Total 2 3 2 3 2 5 3 2" xfId="31621"/>
    <cellStyle name="Total 2 3 2 3 2 5 4" xfId="17927"/>
    <cellStyle name="Total 2 3 2 3 2 5 4 2" xfId="39281"/>
    <cellStyle name="Total 2 3 2 3 2 5 5" xfId="26177"/>
    <cellStyle name="Total 2 3 2 3 2 6" xfId="3505"/>
    <cellStyle name="Total 2 3 2 3 2 6 2" xfId="7347"/>
    <cellStyle name="Total 2 3 2 3 2 6 2 2" xfId="15047"/>
    <cellStyle name="Total 2 3 2 3 2 6 2 2 2" xfId="36401"/>
    <cellStyle name="Total 2 3 2 3 2 6 2 3" xfId="22707"/>
    <cellStyle name="Total 2 3 2 3 2 6 2 3 2" xfId="44061"/>
    <cellStyle name="Total 2 3 2 3 2 6 2 4" xfId="29121"/>
    <cellStyle name="Total 2 3 2 3 2 6 3" xfId="11207"/>
    <cellStyle name="Total 2 3 2 3 2 6 3 2" xfId="32561"/>
    <cellStyle name="Total 2 3 2 3 2 6 4" xfId="18867"/>
    <cellStyle name="Total 2 3 2 3 2 6 4 2" xfId="40221"/>
    <cellStyle name="Total 2 3 2 3 2 6 5" xfId="27117"/>
    <cellStyle name="Total 2 3 2 3 2 7" xfId="4467"/>
    <cellStyle name="Total 2 3 2 3 2 7 2" xfId="12167"/>
    <cellStyle name="Total 2 3 2 3 2 7 2 2" xfId="33521"/>
    <cellStyle name="Total 2 3 2 3 2 7 3" xfId="19827"/>
    <cellStyle name="Total 2 3 2 3 2 7 3 2" xfId="41181"/>
    <cellStyle name="Total 2 3 2 3 2 7 4" xfId="27969"/>
    <cellStyle name="Total 2 3 2 3 2 8" xfId="8327"/>
    <cellStyle name="Total 2 3 2 3 2 8 2" xfId="29681"/>
    <cellStyle name="Total 2 3 2 3 2 9" xfId="15987"/>
    <cellStyle name="Total 2 3 2 3 2 9 2" xfId="37341"/>
    <cellStyle name="Total 2 3 2 3 3" xfId="805"/>
    <cellStyle name="Total 2 3 2 3 3 2" xfId="1805"/>
    <cellStyle name="Total 2 3 2 3 3 2 2" xfId="5647"/>
    <cellStyle name="Total 2 3 2 3 3 2 2 2" xfId="13347"/>
    <cellStyle name="Total 2 3 2 3 3 2 2 2 2" xfId="34701"/>
    <cellStyle name="Total 2 3 2 3 3 2 2 3" xfId="21007"/>
    <cellStyle name="Total 2 3 2 3 3 2 2 3 2" xfId="42361"/>
    <cellStyle name="Total 2 3 2 3 3 2 2 4" xfId="28441"/>
    <cellStyle name="Total 2 3 2 3 3 2 3" xfId="9507"/>
    <cellStyle name="Total 2 3 2 3 3 2 3 2" xfId="30861"/>
    <cellStyle name="Total 2 3 2 3 3 2 4" xfId="17167"/>
    <cellStyle name="Total 2 3 2 3 3 2 4 2" xfId="38521"/>
    <cellStyle name="Total 2 3 2 3 3 2 5" xfId="25417"/>
    <cellStyle name="Total 2 3 2 3 3 3" xfId="2745"/>
    <cellStyle name="Total 2 3 2 3 3 3 2" xfId="6587"/>
    <cellStyle name="Total 2 3 2 3 3 3 2 2" xfId="14287"/>
    <cellStyle name="Total 2 3 2 3 3 3 2 2 2" xfId="35641"/>
    <cellStyle name="Total 2 3 2 3 3 3 2 3" xfId="21947"/>
    <cellStyle name="Total 2 3 2 3 3 3 2 3 2" xfId="43301"/>
    <cellStyle name="Total 2 3 2 3 3 3 2 4" xfId="28817"/>
    <cellStyle name="Total 2 3 2 3 3 3 3" xfId="10447"/>
    <cellStyle name="Total 2 3 2 3 3 3 3 2" xfId="31801"/>
    <cellStyle name="Total 2 3 2 3 3 3 4" xfId="18107"/>
    <cellStyle name="Total 2 3 2 3 3 3 4 2" xfId="39461"/>
    <cellStyle name="Total 2 3 2 3 3 3 5" xfId="26357"/>
    <cellStyle name="Total 2 3 2 3 3 4" xfId="3685"/>
    <cellStyle name="Total 2 3 2 3 3 4 2" xfId="7527"/>
    <cellStyle name="Total 2 3 2 3 3 4 2 2" xfId="15227"/>
    <cellStyle name="Total 2 3 2 3 3 4 2 2 2" xfId="36581"/>
    <cellStyle name="Total 2 3 2 3 3 4 2 3" xfId="22887"/>
    <cellStyle name="Total 2 3 2 3 3 4 2 3 2" xfId="44241"/>
    <cellStyle name="Total 2 3 2 3 3 4 2 4" xfId="29193"/>
    <cellStyle name="Total 2 3 2 3 3 4 3" xfId="11387"/>
    <cellStyle name="Total 2 3 2 3 3 4 3 2" xfId="32741"/>
    <cellStyle name="Total 2 3 2 3 3 4 4" xfId="19047"/>
    <cellStyle name="Total 2 3 2 3 3 4 4 2" xfId="40401"/>
    <cellStyle name="Total 2 3 2 3 3 4 5" xfId="27297"/>
    <cellStyle name="Total 2 3 2 3 3 5" xfId="4647"/>
    <cellStyle name="Total 2 3 2 3 3 5 2" xfId="12347"/>
    <cellStyle name="Total 2 3 2 3 3 5 2 2" xfId="33701"/>
    <cellStyle name="Total 2 3 2 3 3 5 3" xfId="20007"/>
    <cellStyle name="Total 2 3 2 3 3 5 3 2" xfId="41361"/>
    <cellStyle name="Total 2 3 2 3 3 5 4" xfId="28041"/>
    <cellStyle name="Total 2 3 2 3 3 6" xfId="8507"/>
    <cellStyle name="Total 2 3 2 3 3 6 2" xfId="29861"/>
    <cellStyle name="Total 2 3 2 3 3 7" xfId="16167"/>
    <cellStyle name="Total 2 3 2 3 3 7 2" xfId="37521"/>
    <cellStyle name="Total 2 3 2 3 3 8" xfId="24417"/>
    <cellStyle name="Total 2 3 2 3 4" xfId="1105"/>
    <cellStyle name="Total 2 3 2 3 4 2" xfId="2105"/>
    <cellStyle name="Total 2 3 2 3 4 2 2" xfId="5947"/>
    <cellStyle name="Total 2 3 2 3 4 2 2 2" xfId="13647"/>
    <cellStyle name="Total 2 3 2 3 4 2 2 2 2" xfId="35001"/>
    <cellStyle name="Total 2 3 2 3 4 2 2 3" xfId="21307"/>
    <cellStyle name="Total 2 3 2 3 4 2 2 3 2" xfId="42661"/>
    <cellStyle name="Total 2 3 2 3 4 2 2 4" xfId="28561"/>
    <cellStyle name="Total 2 3 2 3 4 2 3" xfId="9807"/>
    <cellStyle name="Total 2 3 2 3 4 2 3 2" xfId="31161"/>
    <cellStyle name="Total 2 3 2 3 4 2 4" xfId="17467"/>
    <cellStyle name="Total 2 3 2 3 4 2 4 2" xfId="38821"/>
    <cellStyle name="Total 2 3 2 3 4 2 5" xfId="25717"/>
    <cellStyle name="Total 2 3 2 3 4 3" xfId="3045"/>
    <cellStyle name="Total 2 3 2 3 4 3 2" xfId="6887"/>
    <cellStyle name="Total 2 3 2 3 4 3 2 2" xfId="14587"/>
    <cellStyle name="Total 2 3 2 3 4 3 2 2 2" xfId="35941"/>
    <cellStyle name="Total 2 3 2 3 4 3 2 3" xfId="22247"/>
    <cellStyle name="Total 2 3 2 3 4 3 2 3 2" xfId="43601"/>
    <cellStyle name="Total 2 3 2 3 4 3 2 4" xfId="28937"/>
    <cellStyle name="Total 2 3 2 3 4 3 3" xfId="10747"/>
    <cellStyle name="Total 2 3 2 3 4 3 3 2" xfId="32101"/>
    <cellStyle name="Total 2 3 2 3 4 3 4" xfId="18407"/>
    <cellStyle name="Total 2 3 2 3 4 3 4 2" xfId="39761"/>
    <cellStyle name="Total 2 3 2 3 4 3 5" xfId="26657"/>
    <cellStyle name="Total 2 3 2 3 4 4" xfId="3985"/>
    <cellStyle name="Total 2 3 2 3 4 4 2" xfId="7827"/>
    <cellStyle name="Total 2 3 2 3 4 4 2 2" xfId="15527"/>
    <cellStyle name="Total 2 3 2 3 4 4 2 2 2" xfId="36881"/>
    <cellStyle name="Total 2 3 2 3 4 4 2 3" xfId="23187"/>
    <cellStyle name="Total 2 3 2 3 4 4 2 3 2" xfId="44541"/>
    <cellStyle name="Total 2 3 2 3 4 4 2 4" xfId="29313"/>
    <cellStyle name="Total 2 3 2 3 4 4 3" xfId="11687"/>
    <cellStyle name="Total 2 3 2 3 4 4 3 2" xfId="33041"/>
    <cellStyle name="Total 2 3 2 3 4 4 4" xfId="19347"/>
    <cellStyle name="Total 2 3 2 3 4 4 4 2" xfId="40701"/>
    <cellStyle name="Total 2 3 2 3 4 4 5" xfId="27597"/>
    <cellStyle name="Total 2 3 2 3 4 5" xfId="4947"/>
    <cellStyle name="Total 2 3 2 3 4 5 2" xfId="12647"/>
    <cellStyle name="Total 2 3 2 3 4 5 2 2" xfId="34001"/>
    <cellStyle name="Total 2 3 2 3 4 5 3" xfId="20307"/>
    <cellStyle name="Total 2 3 2 3 4 5 3 2" xfId="41661"/>
    <cellStyle name="Total 2 3 2 3 4 5 4" xfId="28161"/>
    <cellStyle name="Total 2 3 2 3 4 6" xfId="8807"/>
    <cellStyle name="Total 2 3 2 3 4 6 2" xfId="30161"/>
    <cellStyle name="Total 2 3 2 3 4 7" xfId="16467"/>
    <cellStyle name="Total 2 3 2 3 4 7 2" xfId="37821"/>
    <cellStyle name="Total 2 3 2 3 4 8" xfId="24717"/>
    <cellStyle name="Total 2 3 2 3 5" xfId="1465"/>
    <cellStyle name="Total 2 3 2 3 5 2" xfId="5307"/>
    <cellStyle name="Total 2 3 2 3 5 2 2" xfId="13007"/>
    <cellStyle name="Total 2 3 2 3 5 2 2 2" xfId="34361"/>
    <cellStyle name="Total 2 3 2 3 5 2 3" xfId="20667"/>
    <cellStyle name="Total 2 3 2 3 5 2 3 2" xfId="42021"/>
    <cellStyle name="Total 2 3 2 3 5 2 4" xfId="28305"/>
    <cellStyle name="Total 2 3 2 3 5 3" xfId="9167"/>
    <cellStyle name="Total 2 3 2 3 5 3 2" xfId="30521"/>
    <cellStyle name="Total 2 3 2 3 5 4" xfId="16827"/>
    <cellStyle name="Total 2 3 2 3 5 4 2" xfId="38181"/>
    <cellStyle name="Total 2 3 2 3 5 5" xfId="25077"/>
    <cellStyle name="Total 2 3 2 3 6" xfId="2405"/>
    <cellStyle name="Total 2 3 2 3 6 2" xfId="6247"/>
    <cellStyle name="Total 2 3 2 3 6 2 2" xfId="13947"/>
    <cellStyle name="Total 2 3 2 3 6 2 2 2" xfId="35301"/>
    <cellStyle name="Total 2 3 2 3 6 2 3" xfId="21607"/>
    <cellStyle name="Total 2 3 2 3 6 2 3 2" xfId="42961"/>
    <cellStyle name="Total 2 3 2 3 6 2 4" xfId="28681"/>
    <cellStyle name="Total 2 3 2 3 6 3" xfId="10107"/>
    <cellStyle name="Total 2 3 2 3 6 3 2" xfId="31461"/>
    <cellStyle name="Total 2 3 2 3 6 4" xfId="17767"/>
    <cellStyle name="Total 2 3 2 3 6 4 2" xfId="39121"/>
    <cellStyle name="Total 2 3 2 3 6 5" xfId="26017"/>
    <cellStyle name="Total 2 3 2 3 7" xfId="3345"/>
    <cellStyle name="Total 2 3 2 3 7 2" xfId="7187"/>
    <cellStyle name="Total 2 3 2 3 7 2 2" xfId="14887"/>
    <cellStyle name="Total 2 3 2 3 7 2 2 2" xfId="36241"/>
    <cellStyle name="Total 2 3 2 3 7 2 3" xfId="22547"/>
    <cellStyle name="Total 2 3 2 3 7 2 3 2" xfId="43901"/>
    <cellStyle name="Total 2 3 2 3 7 2 4" xfId="29057"/>
    <cellStyle name="Total 2 3 2 3 7 3" xfId="11047"/>
    <cellStyle name="Total 2 3 2 3 7 3 2" xfId="32401"/>
    <cellStyle name="Total 2 3 2 3 7 4" xfId="18707"/>
    <cellStyle name="Total 2 3 2 3 7 4 2" xfId="40061"/>
    <cellStyle name="Total 2 3 2 3 7 5" xfId="26957"/>
    <cellStyle name="Total 2 3 2 3 8" xfId="4307"/>
    <cellStyle name="Total 2 3 2 3 8 2" xfId="12007"/>
    <cellStyle name="Total 2 3 2 3 8 2 2" xfId="33361"/>
    <cellStyle name="Total 2 3 2 3 8 3" xfId="19667"/>
    <cellStyle name="Total 2 3 2 3 8 3 2" xfId="41021"/>
    <cellStyle name="Total 2 3 2 3 8 4" xfId="27905"/>
    <cellStyle name="Total 2 3 2 3 9" xfId="8167"/>
    <cellStyle name="Total 2 3 2 3 9 2" xfId="29521"/>
    <cellStyle name="Total 2 3 2 4" xfId="539"/>
    <cellStyle name="Total 2 3 2 4 10" xfId="24157"/>
    <cellStyle name="Total 2 3 2 4 2" xfId="885"/>
    <cellStyle name="Total 2 3 2 4 2 2" xfId="1885"/>
    <cellStyle name="Total 2 3 2 4 2 2 2" xfId="5727"/>
    <cellStyle name="Total 2 3 2 4 2 2 2 2" xfId="13427"/>
    <cellStyle name="Total 2 3 2 4 2 2 2 2 2" xfId="34781"/>
    <cellStyle name="Total 2 3 2 4 2 2 2 3" xfId="21087"/>
    <cellStyle name="Total 2 3 2 4 2 2 2 3 2" xfId="42441"/>
    <cellStyle name="Total 2 3 2 4 2 2 2 4" xfId="28473"/>
    <cellStyle name="Total 2 3 2 4 2 2 3" xfId="9587"/>
    <cellStyle name="Total 2 3 2 4 2 2 3 2" xfId="30941"/>
    <cellStyle name="Total 2 3 2 4 2 2 4" xfId="17247"/>
    <cellStyle name="Total 2 3 2 4 2 2 4 2" xfId="38601"/>
    <cellStyle name="Total 2 3 2 4 2 2 5" xfId="25497"/>
    <cellStyle name="Total 2 3 2 4 2 3" xfId="2825"/>
    <cellStyle name="Total 2 3 2 4 2 3 2" xfId="6667"/>
    <cellStyle name="Total 2 3 2 4 2 3 2 2" xfId="14367"/>
    <cellStyle name="Total 2 3 2 4 2 3 2 2 2" xfId="35721"/>
    <cellStyle name="Total 2 3 2 4 2 3 2 3" xfId="22027"/>
    <cellStyle name="Total 2 3 2 4 2 3 2 3 2" xfId="43381"/>
    <cellStyle name="Total 2 3 2 4 2 3 2 4" xfId="28849"/>
    <cellStyle name="Total 2 3 2 4 2 3 3" xfId="10527"/>
    <cellStyle name="Total 2 3 2 4 2 3 3 2" xfId="31881"/>
    <cellStyle name="Total 2 3 2 4 2 3 4" xfId="18187"/>
    <cellStyle name="Total 2 3 2 4 2 3 4 2" xfId="39541"/>
    <cellStyle name="Total 2 3 2 4 2 3 5" xfId="26437"/>
    <cellStyle name="Total 2 3 2 4 2 4" xfId="3765"/>
    <cellStyle name="Total 2 3 2 4 2 4 2" xfId="7607"/>
    <cellStyle name="Total 2 3 2 4 2 4 2 2" xfId="15307"/>
    <cellStyle name="Total 2 3 2 4 2 4 2 2 2" xfId="36661"/>
    <cellStyle name="Total 2 3 2 4 2 4 2 3" xfId="22967"/>
    <cellStyle name="Total 2 3 2 4 2 4 2 3 2" xfId="44321"/>
    <cellStyle name="Total 2 3 2 4 2 4 2 4" xfId="29225"/>
    <cellStyle name="Total 2 3 2 4 2 4 3" xfId="11467"/>
    <cellStyle name="Total 2 3 2 4 2 4 3 2" xfId="32821"/>
    <cellStyle name="Total 2 3 2 4 2 4 4" xfId="19127"/>
    <cellStyle name="Total 2 3 2 4 2 4 4 2" xfId="40481"/>
    <cellStyle name="Total 2 3 2 4 2 4 5" xfId="27377"/>
    <cellStyle name="Total 2 3 2 4 2 5" xfId="4727"/>
    <cellStyle name="Total 2 3 2 4 2 5 2" xfId="12427"/>
    <cellStyle name="Total 2 3 2 4 2 5 2 2" xfId="33781"/>
    <cellStyle name="Total 2 3 2 4 2 5 3" xfId="20087"/>
    <cellStyle name="Total 2 3 2 4 2 5 3 2" xfId="41441"/>
    <cellStyle name="Total 2 3 2 4 2 5 4" xfId="28073"/>
    <cellStyle name="Total 2 3 2 4 2 6" xfId="8587"/>
    <cellStyle name="Total 2 3 2 4 2 6 2" xfId="29941"/>
    <cellStyle name="Total 2 3 2 4 2 7" xfId="16247"/>
    <cellStyle name="Total 2 3 2 4 2 7 2" xfId="37601"/>
    <cellStyle name="Total 2 3 2 4 2 8" xfId="24497"/>
    <cellStyle name="Total 2 3 2 4 3" xfId="1185"/>
    <cellStyle name="Total 2 3 2 4 3 2" xfId="2185"/>
    <cellStyle name="Total 2 3 2 4 3 2 2" xfId="6027"/>
    <cellStyle name="Total 2 3 2 4 3 2 2 2" xfId="13727"/>
    <cellStyle name="Total 2 3 2 4 3 2 2 2 2" xfId="35081"/>
    <cellStyle name="Total 2 3 2 4 3 2 2 3" xfId="21387"/>
    <cellStyle name="Total 2 3 2 4 3 2 2 3 2" xfId="42741"/>
    <cellStyle name="Total 2 3 2 4 3 2 2 4" xfId="28593"/>
    <cellStyle name="Total 2 3 2 4 3 2 3" xfId="9887"/>
    <cellStyle name="Total 2 3 2 4 3 2 3 2" xfId="31241"/>
    <cellStyle name="Total 2 3 2 4 3 2 4" xfId="17547"/>
    <cellStyle name="Total 2 3 2 4 3 2 4 2" xfId="38901"/>
    <cellStyle name="Total 2 3 2 4 3 2 5" xfId="25797"/>
    <cellStyle name="Total 2 3 2 4 3 3" xfId="3125"/>
    <cellStyle name="Total 2 3 2 4 3 3 2" xfId="6967"/>
    <cellStyle name="Total 2 3 2 4 3 3 2 2" xfId="14667"/>
    <cellStyle name="Total 2 3 2 4 3 3 2 2 2" xfId="36021"/>
    <cellStyle name="Total 2 3 2 4 3 3 2 3" xfId="22327"/>
    <cellStyle name="Total 2 3 2 4 3 3 2 3 2" xfId="43681"/>
    <cellStyle name="Total 2 3 2 4 3 3 2 4" xfId="28969"/>
    <cellStyle name="Total 2 3 2 4 3 3 3" xfId="10827"/>
    <cellStyle name="Total 2 3 2 4 3 3 3 2" xfId="32181"/>
    <cellStyle name="Total 2 3 2 4 3 3 4" xfId="18487"/>
    <cellStyle name="Total 2 3 2 4 3 3 4 2" xfId="39841"/>
    <cellStyle name="Total 2 3 2 4 3 3 5" xfId="26737"/>
    <cellStyle name="Total 2 3 2 4 3 4" xfId="4065"/>
    <cellStyle name="Total 2 3 2 4 3 4 2" xfId="7907"/>
    <cellStyle name="Total 2 3 2 4 3 4 2 2" xfId="15607"/>
    <cellStyle name="Total 2 3 2 4 3 4 2 2 2" xfId="36961"/>
    <cellStyle name="Total 2 3 2 4 3 4 2 3" xfId="23267"/>
    <cellStyle name="Total 2 3 2 4 3 4 2 3 2" xfId="44621"/>
    <cellStyle name="Total 2 3 2 4 3 4 2 4" xfId="29345"/>
    <cellStyle name="Total 2 3 2 4 3 4 3" xfId="11767"/>
    <cellStyle name="Total 2 3 2 4 3 4 3 2" xfId="33121"/>
    <cellStyle name="Total 2 3 2 4 3 4 4" xfId="19427"/>
    <cellStyle name="Total 2 3 2 4 3 4 4 2" xfId="40781"/>
    <cellStyle name="Total 2 3 2 4 3 4 5" xfId="27677"/>
    <cellStyle name="Total 2 3 2 4 3 5" xfId="5027"/>
    <cellStyle name="Total 2 3 2 4 3 5 2" xfId="12727"/>
    <cellStyle name="Total 2 3 2 4 3 5 2 2" xfId="34081"/>
    <cellStyle name="Total 2 3 2 4 3 5 3" xfId="20387"/>
    <cellStyle name="Total 2 3 2 4 3 5 3 2" xfId="41741"/>
    <cellStyle name="Total 2 3 2 4 3 5 4" xfId="28193"/>
    <cellStyle name="Total 2 3 2 4 3 6" xfId="8887"/>
    <cellStyle name="Total 2 3 2 4 3 6 2" xfId="30241"/>
    <cellStyle name="Total 2 3 2 4 3 7" xfId="16547"/>
    <cellStyle name="Total 2 3 2 4 3 7 2" xfId="37901"/>
    <cellStyle name="Total 2 3 2 4 3 8" xfId="24797"/>
    <cellStyle name="Total 2 3 2 4 4" xfId="1545"/>
    <cellStyle name="Total 2 3 2 4 4 2" xfId="5387"/>
    <cellStyle name="Total 2 3 2 4 4 2 2" xfId="13087"/>
    <cellStyle name="Total 2 3 2 4 4 2 2 2" xfId="34441"/>
    <cellStyle name="Total 2 3 2 4 4 2 3" xfId="20747"/>
    <cellStyle name="Total 2 3 2 4 4 2 3 2" xfId="42101"/>
    <cellStyle name="Total 2 3 2 4 4 2 4" xfId="28337"/>
    <cellStyle name="Total 2 3 2 4 4 3" xfId="9247"/>
    <cellStyle name="Total 2 3 2 4 4 3 2" xfId="30601"/>
    <cellStyle name="Total 2 3 2 4 4 4" xfId="16907"/>
    <cellStyle name="Total 2 3 2 4 4 4 2" xfId="38261"/>
    <cellStyle name="Total 2 3 2 4 4 5" xfId="25157"/>
    <cellStyle name="Total 2 3 2 4 5" xfId="2485"/>
    <cellStyle name="Total 2 3 2 4 5 2" xfId="6327"/>
    <cellStyle name="Total 2 3 2 4 5 2 2" xfId="14027"/>
    <cellStyle name="Total 2 3 2 4 5 2 2 2" xfId="35381"/>
    <cellStyle name="Total 2 3 2 4 5 2 3" xfId="21687"/>
    <cellStyle name="Total 2 3 2 4 5 2 3 2" xfId="43041"/>
    <cellStyle name="Total 2 3 2 4 5 2 4" xfId="28713"/>
    <cellStyle name="Total 2 3 2 4 5 3" xfId="10187"/>
    <cellStyle name="Total 2 3 2 4 5 3 2" xfId="31541"/>
    <cellStyle name="Total 2 3 2 4 5 4" xfId="17847"/>
    <cellStyle name="Total 2 3 2 4 5 4 2" xfId="39201"/>
    <cellStyle name="Total 2 3 2 4 5 5" xfId="26097"/>
    <cellStyle name="Total 2 3 2 4 6" xfId="3425"/>
    <cellStyle name="Total 2 3 2 4 6 2" xfId="7267"/>
    <cellStyle name="Total 2 3 2 4 6 2 2" xfId="14967"/>
    <cellStyle name="Total 2 3 2 4 6 2 2 2" xfId="36321"/>
    <cellStyle name="Total 2 3 2 4 6 2 3" xfId="22627"/>
    <cellStyle name="Total 2 3 2 4 6 2 3 2" xfId="43981"/>
    <cellStyle name="Total 2 3 2 4 6 2 4" xfId="29089"/>
    <cellStyle name="Total 2 3 2 4 6 3" xfId="11127"/>
    <cellStyle name="Total 2 3 2 4 6 3 2" xfId="32481"/>
    <cellStyle name="Total 2 3 2 4 6 4" xfId="18787"/>
    <cellStyle name="Total 2 3 2 4 6 4 2" xfId="40141"/>
    <cellStyle name="Total 2 3 2 4 6 5" xfId="27037"/>
    <cellStyle name="Total 2 3 2 4 7" xfId="4387"/>
    <cellStyle name="Total 2 3 2 4 7 2" xfId="12087"/>
    <cellStyle name="Total 2 3 2 4 7 2 2" xfId="33441"/>
    <cellStyle name="Total 2 3 2 4 7 3" xfId="19747"/>
    <cellStyle name="Total 2 3 2 4 7 3 2" xfId="41101"/>
    <cellStyle name="Total 2 3 2 4 7 4" xfId="27937"/>
    <cellStyle name="Total 2 3 2 4 8" xfId="8247"/>
    <cellStyle name="Total 2 3 2 4 8 2" xfId="29601"/>
    <cellStyle name="Total 2 3 2 4 9" xfId="15907"/>
    <cellStyle name="Total 2 3 2 4 9 2" xfId="37261"/>
    <cellStyle name="Total 2 3 2 5" xfId="725"/>
    <cellStyle name="Total 2 3 2 5 2" xfId="1725"/>
    <cellStyle name="Total 2 3 2 5 2 2" xfId="5567"/>
    <cellStyle name="Total 2 3 2 5 2 2 2" xfId="13267"/>
    <cellStyle name="Total 2 3 2 5 2 2 2 2" xfId="34621"/>
    <cellStyle name="Total 2 3 2 5 2 2 3" xfId="20927"/>
    <cellStyle name="Total 2 3 2 5 2 2 3 2" xfId="42281"/>
    <cellStyle name="Total 2 3 2 5 2 2 4" xfId="28409"/>
    <cellStyle name="Total 2 3 2 5 2 3" xfId="9427"/>
    <cellStyle name="Total 2 3 2 5 2 3 2" xfId="30781"/>
    <cellStyle name="Total 2 3 2 5 2 4" xfId="17087"/>
    <cellStyle name="Total 2 3 2 5 2 4 2" xfId="38441"/>
    <cellStyle name="Total 2 3 2 5 2 5" xfId="25337"/>
    <cellStyle name="Total 2 3 2 5 3" xfId="2665"/>
    <cellStyle name="Total 2 3 2 5 3 2" xfId="6507"/>
    <cellStyle name="Total 2 3 2 5 3 2 2" xfId="14207"/>
    <cellStyle name="Total 2 3 2 5 3 2 2 2" xfId="35561"/>
    <cellStyle name="Total 2 3 2 5 3 2 3" xfId="21867"/>
    <cellStyle name="Total 2 3 2 5 3 2 3 2" xfId="43221"/>
    <cellStyle name="Total 2 3 2 5 3 2 4" xfId="28785"/>
    <cellStyle name="Total 2 3 2 5 3 3" xfId="10367"/>
    <cellStyle name="Total 2 3 2 5 3 3 2" xfId="31721"/>
    <cellStyle name="Total 2 3 2 5 3 4" xfId="18027"/>
    <cellStyle name="Total 2 3 2 5 3 4 2" xfId="39381"/>
    <cellStyle name="Total 2 3 2 5 3 5" xfId="26277"/>
    <cellStyle name="Total 2 3 2 5 4" xfId="3605"/>
    <cellStyle name="Total 2 3 2 5 4 2" xfId="7447"/>
    <cellStyle name="Total 2 3 2 5 4 2 2" xfId="15147"/>
    <cellStyle name="Total 2 3 2 5 4 2 2 2" xfId="36501"/>
    <cellStyle name="Total 2 3 2 5 4 2 3" xfId="22807"/>
    <cellStyle name="Total 2 3 2 5 4 2 3 2" xfId="44161"/>
    <cellStyle name="Total 2 3 2 5 4 2 4" xfId="29161"/>
    <cellStyle name="Total 2 3 2 5 4 3" xfId="11307"/>
    <cellStyle name="Total 2 3 2 5 4 3 2" xfId="32661"/>
    <cellStyle name="Total 2 3 2 5 4 4" xfId="18967"/>
    <cellStyle name="Total 2 3 2 5 4 4 2" xfId="40321"/>
    <cellStyle name="Total 2 3 2 5 4 5" xfId="27217"/>
    <cellStyle name="Total 2 3 2 5 5" xfId="4567"/>
    <cellStyle name="Total 2 3 2 5 5 2" xfId="12267"/>
    <cellStyle name="Total 2 3 2 5 5 2 2" xfId="33621"/>
    <cellStyle name="Total 2 3 2 5 5 3" xfId="19927"/>
    <cellStyle name="Total 2 3 2 5 5 3 2" xfId="41281"/>
    <cellStyle name="Total 2 3 2 5 5 4" xfId="28009"/>
    <cellStyle name="Total 2 3 2 5 6" xfId="8427"/>
    <cellStyle name="Total 2 3 2 5 6 2" xfId="29781"/>
    <cellStyle name="Total 2 3 2 5 7" xfId="16087"/>
    <cellStyle name="Total 2 3 2 5 7 2" xfId="37441"/>
    <cellStyle name="Total 2 3 2 5 8" xfId="24337"/>
    <cellStyle name="Total 2 3 2 6" xfId="1025"/>
    <cellStyle name="Total 2 3 2 6 2" xfId="2025"/>
    <cellStyle name="Total 2 3 2 6 2 2" xfId="5867"/>
    <cellStyle name="Total 2 3 2 6 2 2 2" xfId="13567"/>
    <cellStyle name="Total 2 3 2 6 2 2 2 2" xfId="34921"/>
    <cellStyle name="Total 2 3 2 6 2 2 3" xfId="21227"/>
    <cellStyle name="Total 2 3 2 6 2 2 3 2" xfId="42581"/>
    <cellStyle name="Total 2 3 2 6 2 2 4" xfId="28529"/>
    <cellStyle name="Total 2 3 2 6 2 3" xfId="9727"/>
    <cellStyle name="Total 2 3 2 6 2 3 2" xfId="31081"/>
    <cellStyle name="Total 2 3 2 6 2 4" xfId="17387"/>
    <cellStyle name="Total 2 3 2 6 2 4 2" xfId="38741"/>
    <cellStyle name="Total 2 3 2 6 2 5" xfId="25637"/>
    <cellStyle name="Total 2 3 2 6 3" xfId="2965"/>
    <cellStyle name="Total 2 3 2 6 3 2" xfId="6807"/>
    <cellStyle name="Total 2 3 2 6 3 2 2" xfId="14507"/>
    <cellStyle name="Total 2 3 2 6 3 2 2 2" xfId="35861"/>
    <cellStyle name="Total 2 3 2 6 3 2 3" xfId="22167"/>
    <cellStyle name="Total 2 3 2 6 3 2 3 2" xfId="43521"/>
    <cellStyle name="Total 2 3 2 6 3 2 4" xfId="28905"/>
    <cellStyle name="Total 2 3 2 6 3 3" xfId="10667"/>
    <cellStyle name="Total 2 3 2 6 3 3 2" xfId="32021"/>
    <cellStyle name="Total 2 3 2 6 3 4" xfId="18327"/>
    <cellStyle name="Total 2 3 2 6 3 4 2" xfId="39681"/>
    <cellStyle name="Total 2 3 2 6 3 5" xfId="26577"/>
    <cellStyle name="Total 2 3 2 6 4" xfId="3905"/>
    <cellStyle name="Total 2 3 2 6 4 2" xfId="7747"/>
    <cellStyle name="Total 2 3 2 6 4 2 2" xfId="15447"/>
    <cellStyle name="Total 2 3 2 6 4 2 2 2" xfId="36801"/>
    <cellStyle name="Total 2 3 2 6 4 2 3" xfId="23107"/>
    <cellStyle name="Total 2 3 2 6 4 2 3 2" xfId="44461"/>
    <cellStyle name="Total 2 3 2 6 4 2 4" xfId="29281"/>
    <cellStyle name="Total 2 3 2 6 4 3" xfId="11607"/>
    <cellStyle name="Total 2 3 2 6 4 3 2" xfId="32961"/>
    <cellStyle name="Total 2 3 2 6 4 4" xfId="19267"/>
    <cellStyle name="Total 2 3 2 6 4 4 2" xfId="40621"/>
    <cellStyle name="Total 2 3 2 6 4 5" xfId="27517"/>
    <cellStyle name="Total 2 3 2 6 5" xfId="4867"/>
    <cellStyle name="Total 2 3 2 6 5 2" xfId="12567"/>
    <cellStyle name="Total 2 3 2 6 5 2 2" xfId="33921"/>
    <cellStyle name="Total 2 3 2 6 5 3" xfId="20227"/>
    <cellStyle name="Total 2 3 2 6 5 3 2" xfId="41581"/>
    <cellStyle name="Total 2 3 2 6 5 4" xfId="28129"/>
    <cellStyle name="Total 2 3 2 6 6" xfId="8727"/>
    <cellStyle name="Total 2 3 2 6 6 2" xfId="30081"/>
    <cellStyle name="Total 2 3 2 6 7" xfId="16387"/>
    <cellStyle name="Total 2 3 2 6 7 2" xfId="37741"/>
    <cellStyle name="Total 2 3 2 6 8" xfId="24637"/>
    <cellStyle name="Total 2 3 2 7" xfId="1384"/>
    <cellStyle name="Total 2 3 2 7 2" xfId="5226"/>
    <cellStyle name="Total 2 3 2 7 2 2" xfId="12926"/>
    <cellStyle name="Total 2 3 2 7 2 2 2" xfId="34280"/>
    <cellStyle name="Total 2 3 2 7 2 3" xfId="20586"/>
    <cellStyle name="Total 2 3 2 7 2 3 2" xfId="41940"/>
    <cellStyle name="Total 2 3 2 7 2 4" xfId="28272"/>
    <cellStyle name="Total 2 3 2 7 3" xfId="9086"/>
    <cellStyle name="Total 2 3 2 7 3 2" xfId="30440"/>
    <cellStyle name="Total 2 3 2 7 4" xfId="16746"/>
    <cellStyle name="Total 2 3 2 7 4 2" xfId="38100"/>
    <cellStyle name="Total 2 3 2 7 5" xfId="24996"/>
    <cellStyle name="Total 2 3 2 8" xfId="2325"/>
    <cellStyle name="Total 2 3 2 8 2" xfId="6167"/>
    <cellStyle name="Total 2 3 2 8 2 2" xfId="13867"/>
    <cellStyle name="Total 2 3 2 8 2 2 2" xfId="35221"/>
    <cellStyle name="Total 2 3 2 8 2 3" xfId="21527"/>
    <cellStyle name="Total 2 3 2 8 2 3 2" xfId="42881"/>
    <cellStyle name="Total 2 3 2 8 2 4" xfId="28649"/>
    <cellStyle name="Total 2 3 2 8 3" xfId="10027"/>
    <cellStyle name="Total 2 3 2 8 3 2" xfId="31381"/>
    <cellStyle name="Total 2 3 2 8 4" xfId="17687"/>
    <cellStyle name="Total 2 3 2 8 4 2" xfId="39041"/>
    <cellStyle name="Total 2 3 2 8 5" xfId="25937"/>
    <cellStyle name="Total 2 3 2 9" xfId="3265"/>
    <cellStyle name="Total 2 3 2 9 2" xfId="7107"/>
    <cellStyle name="Total 2 3 2 9 2 2" xfId="14807"/>
    <cellStyle name="Total 2 3 2 9 2 2 2" xfId="36161"/>
    <cellStyle name="Total 2 3 2 9 2 3" xfId="22467"/>
    <cellStyle name="Total 2 3 2 9 2 3 2" xfId="43821"/>
    <cellStyle name="Total 2 3 2 9 2 4" xfId="29025"/>
    <cellStyle name="Total 2 3 2 9 3" xfId="10967"/>
    <cellStyle name="Total 2 3 2 9 3 2" xfId="32321"/>
    <cellStyle name="Total 2 3 2 9 4" xfId="18627"/>
    <cellStyle name="Total 2 3 2 9 4 2" xfId="39981"/>
    <cellStyle name="Total 2 3 2 9 5" xfId="26877"/>
    <cellStyle name="Total 2 3 3" xfId="391"/>
    <cellStyle name="Total 2 3 3 10" xfId="8107"/>
    <cellStyle name="Total 2 3 3 10 2" xfId="29461"/>
    <cellStyle name="Total 2 3 3 11" xfId="15767"/>
    <cellStyle name="Total 2 3 3 11 2" xfId="37121"/>
    <cellStyle name="Total 2 3 3 12" xfId="24017"/>
    <cellStyle name="Total 2 3 3 2" xfId="475"/>
    <cellStyle name="Total 2 3 3 2 10" xfId="15847"/>
    <cellStyle name="Total 2 3 3 2 10 2" xfId="37201"/>
    <cellStyle name="Total 2 3 3 2 11" xfId="24097"/>
    <cellStyle name="Total 2 3 3 2 2" xfId="643"/>
    <cellStyle name="Total 2 3 3 2 2 10" xfId="24257"/>
    <cellStyle name="Total 2 3 3 2 2 2" xfId="985"/>
    <cellStyle name="Total 2 3 3 2 2 2 2" xfId="1985"/>
    <cellStyle name="Total 2 3 3 2 2 2 2 2" xfId="5827"/>
    <cellStyle name="Total 2 3 3 2 2 2 2 2 2" xfId="13527"/>
    <cellStyle name="Total 2 3 3 2 2 2 2 2 2 2" xfId="34881"/>
    <cellStyle name="Total 2 3 3 2 2 2 2 2 3" xfId="21187"/>
    <cellStyle name="Total 2 3 3 2 2 2 2 2 3 2" xfId="42541"/>
    <cellStyle name="Total 2 3 3 2 2 2 2 2 4" xfId="28513"/>
    <cellStyle name="Total 2 3 3 2 2 2 2 3" xfId="9687"/>
    <cellStyle name="Total 2 3 3 2 2 2 2 3 2" xfId="31041"/>
    <cellStyle name="Total 2 3 3 2 2 2 2 4" xfId="17347"/>
    <cellStyle name="Total 2 3 3 2 2 2 2 4 2" xfId="38701"/>
    <cellStyle name="Total 2 3 3 2 2 2 2 5" xfId="25597"/>
    <cellStyle name="Total 2 3 3 2 2 2 3" xfId="2925"/>
    <cellStyle name="Total 2 3 3 2 2 2 3 2" xfId="6767"/>
    <cellStyle name="Total 2 3 3 2 2 2 3 2 2" xfId="14467"/>
    <cellStyle name="Total 2 3 3 2 2 2 3 2 2 2" xfId="35821"/>
    <cellStyle name="Total 2 3 3 2 2 2 3 2 3" xfId="22127"/>
    <cellStyle name="Total 2 3 3 2 2 2 3 2 3 2" xfId="43481"/>
    <cellStyle name="Total 2 3 3 2 2 2 3 2 4" xfId="28889"/>
    <cellStyle name="Total 2 3 3 2 2 2 3 3" xfId="10627"/>
    <cellStyle name="Total 2 3 3 2 2 2 3 3 2" xfId="31981"/>
    <cellStyle name="Total 2 3 3 2 2 2 3 4" xfId="18287"/>
    <cellStyle name="Total 2 3 3 2 2 2 3 4 2" xfId="39641"/>
    <cellStyle name="Total 2 3 3 2 2 2 3 5" xfId="26537"/>
    <cellStyle name="Total 2 3 3 2 2 2 4" xfId="3865"/>
    <cellStyle name="Total 2 3 3 2 2 2 4 2" xfId="7707"/>
    <cellStyle name="Total 2 3 3 2 2 2 4 2 2" xfId="15407"/>
    <cellStyle name="Total 2 3 3 2 2 2 4 2 2 2" xfId="36761"/>
    <cellStyle name="Total 2 3 3 2 2 2 4 2 3" xfId="23067"/>
    <cellStyle name="Total 2 3 3 2 2 2 4 2 3 2" xfId="44421"/>
    <cellStyle name="Total 2 3 3 2 2 2 4 2 4" xfId="29265"/>
    <cellStyle name="Total 2 3 3 2 2 2 4 3" xfId="11567"/>
    <cellStyle name="Total 2 3 3 2 2 2 4 3 2" xfId="32921"/>
    <cellStyle name="Total 2 3 3 2 2 2 4 4" xfId="19227"/>
    <cellStyle name="Total 2 3 3 2 2 2 4 4 2" xfId="40581"/>
    <cellStyle name="Total 2 3 3 2 2 2 4 5" xfId="27477"/>
    <cellStyle name="Total 2 3 3 2 2 2 5" xfId="4827"/>
    <cellStyle name="Total 2 3 3 2 2 2 5 2" xfId="12527"/>
    <cellStyle name="Total 2 3 3 2 2 2 5 2 2" xfId="33881"/>
    <cellStyle name="Total 2 3 3 2 2 2 5 3" xfId="20187"/>
    <cellStyle name="Total 2 3 3 2 2 2 5 3 2" xfId="41541"/>
    <cellStyle name="Total 2 3 3 2 2 2 5 4" xfId="28113"/>
    <cellStyle name="Total 2 3 3 2 2 2 6" xfId="8687"/>
    <cellStyle name="Total 2 3 3 2 2 2 6 2" xfId="30041"/>
    <cellStyle name="Total 2 3 3 2 2 2 7" xfId="16347"/>
    <cellStyle name="Total 2 3 3 2 2 2 7 2" xfId="37701"/>
    <cellStyle name="Total 2 3 3 2 2 2 8" xfId="24597"/>
    <cellStyle name="Total 2 3 3 2 2 3" xfId="1285"/>
    <cellStyle name="Total 2 3 3 2 2 3 2" xfId="2285"/>
    <cellStyle name="Total 2 3 3 2 2 3 2 2" xfId="6127"/>
    <cellStyle name="Total 2 3 3 2 2 3 2 2 2" xfId="13827"/>
    <cellStyle name="Total 2 3 3 2 2 3 2 2 2 2" xfId="35181"/>
    <cellStyle name="Total 2 3 3 2 2 3 2 2 3" xfId="21487"/>
    <cellStyle name="Total 2 3 3 2 2 3 2 2 3 2" xfId="42841"/>
    <cellStyle name="Total 2 3 3 2 2 3 2 2 4" xfId="28633"/>
    <cellStyle name="Total 2 3 3 2 2 3 2 3" xfId="9987"/>
    <cellStyle name="Total 2 3 3 2 2 3 2 3 2" xfId="31341"/>
    <cellStyle name="Total 2 3 3 2 2 3 2 4" xfId="17647"/>
    <cellStyle name="Total 2 3 3 2 2 3 2 4 2" xfId="39001"/>
    <cellStyle name="Total 2 3 3 2 2 3 2 5" xfId="25897"/>
    <cellStyle name="Total 2 3 3 2 2 3 3" xfId="3225"/>
    <cellStyle name="Total 2 3 3 2 2 3 3 2" xfId="7067"/>
    <cellStyle name="Total 2 3 3 2 2 3 3 2 2" xfId="14767"/>
    <cellStyle name="Total 2 3 3 2 2 3 3 2 2 2" xfId="36121"/>
    <cellStyle name="Total 2 3 3 2 2 3 3 2 3" xfId="22427"/>
    <cellStyle name="Total 2 3 3 2 2 3 3 2 3 2" xfId="43781"/>
    <cellStyle name="Total 2 3 3 2 2 3 3 2 4" xfId="29009"/>
    <cellStyle name="Total 2 3 3 2 2 3 3 3" xfId="10927"/>
    <cellStyle name="Total 2 3 3 2 2 3 3 3 2" xfId="32281"/>
    <cellStyle name="Total 2 3 3 2 2 3 3 4" xfId="18587"/>
    <cellStyle name="Total 2 3 3 2 2 3 3 4 2" xfId="39941"/>
    <cellStyle name="Total 2 3 3 2 2 3 3 5" xfId="26837"/>
    <cellStyle name="Total 2 3 3 2 2 3 4" xfId="4165"/>
    <cellStyle name="Total 2 3 3 2 2 3 4 2" xfId="8007"/>
    <cellStyle name="Total 2 3 3 2 2 3 4 2 2" xfId="15707"/>
    <cellStyle name="Total 2 3 3 2 2 3 4 2 2 2" xfId="37061"/>
    <cellStyle name="Total 2 3 3 2 2 3 4 2 3" xfId="23367"/>
    <cellStyle name="Total 2 3 3 2 2 3 4 2 3 2" xfId="44721"/>
    <cellStyle name="Total 2 3 3 2 2 3 4 2 4" xfId="29385"/>
    <cellStyle name="Total 2 3 3 2 2 3 4 3" xfId="11867"/>
    <cellStyle name="Total 2 3 3 2 2 3 4 3 2" xfId="33221"/>
    <cellStyle name="Total 2 3 3 2 2 3 4 4" xfId="19527"/>
    <cellStyle name="Total 2 3 3 2 2 3 4 4 2" xfId="40881"/>
    <cellStyle name="Total 2 3 3 2 2 3 4 5" xfId="27777"/>
    <cellStyle name="Total 2 3 3 2 2 3 5" xfId="5127"/>
    <cellStyle name="Total 2 3 3 2 2 3 5 2" xfId="12827"/>
    <cellStyle name="Total 2 3 3 2 2 3 5 2 2" xfId="34181"/>
    <cellStyle name="Total 2 3 3 2 2 3 5 3" xfId="20487"/>
    <cellStyle name="Total 2 3 3 2 2 3 5 3 2" xfId="41841"/>
    <cellStyle name="Total 2 3 3 2 2 3 5 4" xfId="28233"/>
    <cellStyle name="Total 2 3 3 2 2 3 6" xfId="8987"/>
    <cellStyle name="Total 2 3 3 2 2 3 6 2" xfId="30341"/>
    <cellStyle name="Total 2 3 3 2 2 3 7" xfId="16647"/>
    <cellStyle name="Total 2 3 3 2 2 3 7 2" xfId="38001"/>
    <cellStyle name="Total 2 3 3 2 2 3 8" xfId="24897"/>
    <cellStyle name="Total 2 3 3 2 2 4" xfId="1645"/>
    <cellStyle name="Total 2 3 3 2 2 4 2" xfId="5487"/>
    <cellStyle name="Total 2 3 3 2 2 4 2 2" xfId="13187"/>
    <cellStyle name="Total 2 3 3 2 2 4 2 2 2" xfId="34541"/>
    <cellStyle name="Total 2 3 3 2 2 4 2 3" xfId="20847"/>
    <cellStyle name="Total 2 3 3 2 2 4 2 3 2" xfId="42201"/>
    <cellStyle name="Total 2 3 3 2 2 4 2 4" xfId="28377"/>
    <cellStyle name="Total 2 3 3 2 2 4 3" xfId="9347"/>
    <cellStyle name="Total 2 3 3 2 2 4 3 2" xfId="30701"/>
    <cellStyle name="Total 2 3 3 2 2 4 4" xfId="17007"/>
    <cellStyle name="Total 2 3 3 2 2 4 4 2" xfId="38361"/>
    <cellStyle name="Total 2 3 3 2 2 4 5" xfId="25257"/>
    <cellStyle name="Total 2 3 3 2 2 5" xfId="2585"/>
    <cellStyle name="Total 2 3 3 2 2 5 2" xfId="6427"/>
    <cellStyle name="Total 2 3 3 2 2 5 2 2" xfId="14127"/>
    <cellStyle name="Total 2 3 3 2 2 5 2 2 2" xfId="35481"/>
    <cellStyle name="Total 2 3 3 2 2 5 2 3" xfId="21787"/>
    <cellStyle name="Total 2 3 3 2 2 5 2 3 2" xfId="43141"/>
    <cellStyle name="Total 2 3 3 2 2 5 2 4" xfId="28753"/>
    <cellStyle name="Total 2 3 3 2 2 5 3" xfId="10287"/>
    <cellStyle name="Total 2 3 3 2 2 5 3 2" xfId="31641"/>
    <cellStyle name="Total 2 3 3 2 2 5 4" xfId="17947"/>
    <cellStyle name="Total 2 3 3 2 2 5 4 2" xfId="39301"/>
    <cellStyle name="Total 2 3 3 2 2 5 5" xfId="26197"/>
    <cellStyle name="Total 2 3 3 2 2 6" xfId="3525"/>
    <cellStyle name="Total 2 3 3 2 2 6 2" xfId="7367"/>
    <cellStyle name="Total 2 3 3 2 2 6 2 2" xfId="15067"/>
    <cellStyle name="Total 2 3 3 2 2 6 2 2 2" xfId="36421"/>
    <cellStyle name="Total 2 3 3 2 2 6 2 3" xfId="22727"/>
    <cellStyle name="Total 2 3 3 2 2 6 2 3 2" xfId="44081"/>
    <cellStyle name="Total 2 3 3 2 2 6 2 4" xfId="29129"/>
    <cellStyle name="Total 2 3 3 2 2 6 3" xfId="11227"/>
    <cellStyle name="Total 2 3 3 2 2 6 3 2" xfId="32581"/>
    <cellStyle name="Total 2 3 3 2 2 6 4" xfId="18887"/>
    <cellStyle name="Total 2 3 3 2 2 6 4 2" xfId="40241"/>
    <cellStyle name="Total 2 3 3 2 2 6 5" xfId="27137"/>
    <cellStyle name="Total 2 3 3 2 2 7" xfId="4487"/>
    <cellStyle name="Total 2 3 3 2 2 7 2" xfId="12187"/>
    <cellStyle name="Total 2 3 3 2 2 7 2 2" xfId="33541"/>
    <cellStyle name="Total 2 3 3 2 2 7 3" xfId="19847"/>
    <cellStyle name="Total 2 3 3 2 2 7 3 2" xfId="41201"/>
    <cellStyle name="Total 2 3 3 2 2 7 4" xfId="27977"/>
    <cellStyle name="Total 2 3 3 2 2 8" xfId="8347"/>
    <cellStyle name="Total 2 3 3 2 2 8 2" xfId="29701"/>
    <cellStyle name="Total 2 3 3 2 2 9" xfId="16007"/>
    <cellStyle name="Total 2 3 3 2 2 9 2" xfId="37361"/>
    <cellStyle name="Total 2 3 3 2 3" xfId="825"/>
    <cellStyle name="Total 2 3 3 2 3 2" xfId="1825"/>
    <cellStyle name="Total 2 3 3 2 3 2 2" xfId="5667"/>
    <cellStyle name="Total 2 3 3 2 3 2 2 2" xfId="13367"/>
    <cellStyle name="Total 2 3 3 2 3 2 2 2 2" xfId="34721"/>
    <cellStyle name="Total 2 3 3 2 3 2 2 3" xfId="21027"/>
    <cellStyle name="Total 2 3 3 2 3 2 2 3 2" xfId="42381"/>
    <cellStyle name="Total 2 3 3 2 3 2 2 4" xfId="28449"/>
    <cellStyle name="Total 2 3 3 2 3 2 3" xfId="9527"/>
    <cellStyle name="Total 2 3 3 2 3 2 3 2" xfId="30881"/>
    <cellStyle name="Total 2 3 3 2 3 2 4" xfId="17187"/>
    <cellStyle name="Total 2 3 3 2 3 2 4 2" xfId="38541"/>
    <cellStyle name="Total 2 3 3 2 3 2 5" xfId="25437"/>
    <cellStyle name="Total 2 3 3 2 3 3" xfId="2765"/>
    <cellStyle name="Total 2 3 3 2 3 3 2" xfId="6607"/>
    <cellStyle name="Total 2 3 3 2 3 3 2 2" xfId="14307"/>
    <cellStyle name="Total 2 3 3 2 3 3 2 2 2" xfId="35661"/>
    <cellStyle name="Total 2 3 3 2 3 3 2 3" xfId="21967"/>
    <cellStyle name="Total 2 3 3 2 3 3 2 3 2" xfId="43321"/>
    <cellStyle name="Total 2 3 3 2 3 3 2 4" xfId="28825"/>
    <cellStyle name="Total 2 3 3 2 3 3 3" xfId="10467"/>
    <cellStyle name="Total 2 3 3 2 3 3 3 2" xfId="31821"/>
    <cellStyle name="Total 2 3 3 2 3 3 4" xfId="18127"/>
    <cellStyle name="Total 2 3 3 2 3 3 4 2" xfId="39481"/>
    <cellStyle name="Total 2 3 3 2 3 3 5" xfId="26377"/>
    <cellStyle name="Total 2 3 3 2 3 4" xfId="3705"/>
    <cellStyle name="Total 2 3 3 2 3 4 2" xfId="7547"/>
    <cellStyle name="Total 2 3 3 2 3 4 2 2" xfId="15247"/>
    <cellStyle name="Total 2 3 3 2 3 4 2 2 2" xfId="36601"/>
    <cellStyle name="Total 2 3 3 2 3 4 2 3" xfId="22907"/>
    <cellStyle name="Total 2 3 3 2 3 4 2 3 2" xfId="44261"/>
    <cellStyle name="Total 2 3 3 2 3 4 2 4" xfId="29201"/>
    <cellStyle name="Total 2 3 3 2 3 4 3" xfId="11407"/>
    <cellStyle name="Total 2 3 3 2 3 4 3 2" xfId="32761"/>
    <cellStyle name="Total 2 3 3 2 3 4 4" xfId="19067"/>
    <cellStyle name="Total 2 3 3 2 3 4 4 2" xfId="40421"/>
    <cellStyle name="Total 2 3 3 2 3 4 5" xfId="27317"/>
    <cellStyle name="Total 2 3 3 2 3 5" xfId="4667"/>
    <cellStyle name="Total 2 3 3 2 3 5 2" xfId="12367"/>
    <cellStyle name="Total 2 3 3 2 3 5 2 2" xfId="33721"/>
    <cellStyle name="Total 2 3 3 2 3 5 3" xfId="20027"/>
    <cellStyle name="Total 2 3 3 2 3 5 3 2" xfId="41381"/>
    <cellStyle name="Total 2 3 3 2 3 5 4" xfId="28049"/>
    <cellStyle name="Total 2 3 3 2 3 6" xfId="8527"/>
    <cellStyle name="Total 2 3 3 2 3 6 2" xfId="29881"/>
    <cellStyle name="Total 2 3 3 2 3 7" xfId="16187"/>
    <cellStyle name="Total 2 3 3 2 3 7 2" xfId="37541"/>
    <cellStyle name="Total 2 3 3 2 3 8" xfId="24437"/>
    <cellStyle name="Total 2 3 3 2 4" xfId="1125"/>
    <cellStyle name="Total 2 3 3 2 4 2" xfId="2125"/>
    <cellStyle name="Total 2 3 3 2 4 2 2" xfId="5967"/>
    <cellStyle name="Total 2 3 3 2 4 2 2 2" xfId="13667"/>
    <cellStyle name="Total 2 3 3 2 4 2 2 2 2" xfId="35021"/>
    <cellStyle name="Total 2 3 3 2 4 2 2 3" xfId="21327"/>
    <cellStyle name="Total 2 3 3 2 4 2 2 3 2" xfId="42681"/>
    <cellStyle name="Total 2 3 3 2 4 2 2 4" xfId="28569"/>
    <cellStyle name="Total 2 3 3 2 4 2 3" xfId="9827"/>
    <cellStyle name="Total 2 3 3 2 4 2 3 2" xfId="31181"/>
    <cellStyle name="Total 2 3 3 2 4 2 4" xfId="17487"/>
    <cellStyle name="Total 2 3 3 2 4 2 4 2" xfId="38841"/>
    <cellStyle name="Total 2 3 3 2 4 2 5" xfId="25737"/>
    <cellStyle name="Total 2 3 3 2 4 3" xfId="3065"/>
    <cellStyle name="Total 2 3 3 2 4 3 2" xfId="6907"/>
    <cellStyle name="Total 2 3 3 2 4 3 2 2" xfId="14607"/>
    <cellStyle name="Total 2 3 3 2 4 3 2 2 2" xfId="35961"/>
    <cellStyle name="Total 2 3 3 2 4 3 2 3" xfId="22267"/>
    <cellStyle name="Total 2 3 3 2 4 3 2 3 2" xfId="43621"/>
    <cellStyle name="Total 2 3 3 2 4 3 2 4" xfId="28945"/>
    <cellStyle name="Total 2 3 3 2 4 3 3" xfId="10767"/>
    <cellStyle name="Total 2 3 3 2 4 3 3 2" xfId="32121"/>
    <cellStyle name="Total 2 3 3 2 4 3 4" xfId="18427"/>
    <cellStyle name="Total 2 3 3 2 4 3 4 2" xfId="39781"/>
    <cellStyle name="Total 2 3 3 2 4 3 5" xfId="26677"/>
    <cellStyle name="Total 2 3 3 2 4 4" xfId="4005"/>
    <cellStyle name="Total 2 3 3 2 4 4 2" xfId="7847"/>
    <cellStyle name="Total 2 3 3 2 4 4 2 2" xfId="15547"/>
    <cellStyle name="Total 2 3 3 2 4 4 2 2 2" xfId="36901"/>
    <cellStyle name="Total 2 3 3 2 4 4 2 3" xfId="23207"/>
    <cellStyle name="Total 2 3 3 2 4 4 2 3 2" xfId="44561"/>
    <cellStyle name="Total 2 3 3 2 4 4 2 4" xfId="29321"/>
    <cellStyle name="Total 2 3 3 2 4 4 3" xfId="11707"/>
    <cellStyle name="Total 2 3 3 2 4 4 3 2" xfId="33061"/>
    <cellStyle name="Total 2 3 3 2 4 4 4" xfId="19367"/>
    <cellStyle name="Total 2 3 3 2 4 4 4 2" xfId="40721"/>
    <cellStyle name="Total 2 3 3 2 4 4 5" xfId="27617"/>
    <cellStyle name="Total 2 3 3 2 4 5" xfId="4967"/>
    <cellStyle name="Total 2 3 3 2 4 5 2" xfId="12667"/>
    <cellStyle name="Total 2 3 3 2 4 5 2 2" xfId="34021"/>
    <cellStyle name="Total 2 3 3 2 4 5 3" xfId="20327"/>
    <cellStyle name="Total 2 3 3 2 4 5 3 2" xfId="41681"/>
    <cellStyle name="Total 2 3 3 2 4 5 4" xfId="28169"/>
    <cellStyle name="Total 2 3 3 2 4 6" xfId="8827"/>
    <cellStyle name="Total 2 3 3 2 4 6 2" xfId="30181"/>
    <cellStyle name="Total 2 3 3 2 4 7" xfId="16487"/>
    <cellStyle name="Total 2 3 3 2 4 7 2" xfId="37841"/>
    <cellStyle name="Total 2 3 3 2 4 8" xfId="24737"/>
    <cellStyle name="Total 2 3 3 2 5" xfId="1485"/>
    <cellStyle name="Total 2 3 3 2 5 2" xfId="5327"/>
    <cellStyle name="Total 2 3 3 2 5 2 2" xfId="13027"/>
    <cellStyle name="Total 2 3 3 2 5 2 2 2" xfId="34381"/>
    <cellStyle name="Total 2 3 3 2 5 2 3" xfId="20687"/>
    <cellStyle name="Total 2 3 3 2 5 2 3 2" xfId="42041"/>
    <cellStyle name="Total 2 3 3 2 5 2 4" xfId="28313"/>
    <cellStyle name="Total 2 3 3 2 5 3" xfId="9187"/>
    <cellStyle name="Total 2 3 3 2 5 3 2" xfId="30541"/>
    <cellStyle name="Total 2 3 3 2 5 4" xfId="16847"/>
    <cellStyle name="Total 2 3 3 2 5 4 2" xfId="38201"/>
    <cellStyle name="Total 2 3 3 2 5 5" xfId="25097"/>
    <cellStyle name="Total 2 3 3 2 6" xfId="2425"/>
    <cellStyle name="Total 2 3 3 2 6 2" xfId="6267"/>
    <cellStyle name="Total 2 3 3 2 6 2 2" xfId="13967"/>
    <cellStyle name="Total 2 3 3 2 6 2 2 2" xfId="35321"/>
    <cellStyle name="Total 2 3 3 2 6 2 3" xfId="21627"/>
    <cellStyle name="Total 2 3 3 2 6 2 3 2" xfId="42981"/>
    <cellStyle name="Total 2 3 3 2 6 2 4" xfId="28689"/>
    <cellStyle name="Total 2 3 3 2 6 3" xfId="10127"/>
    <cellStyle name="Total 2 3 3 2 6 3 2" xfId="31481"/>
    <cellStyle name="Total 2 3 3 2 6 4" xfId="17787"/>
    <cellStyle name="Total 2 3 3 2 6 4 2" xfId="39141"/>
    <cellStyle name="Total 2 3 3 2 6 5" xfId="26037"/>
    <cellStyle name="Total 2 3 3 2 7" xfId="3365"/>
    <cellStyle name="Total 2 3 3 2 7 2" xfId="7207"/>
    <cellStyle name="Total 2 3 3 2 7 2 2" xfId="14907"/>
    <cellStyle name="Total 2 3 3 2 7 2 2 2" xfId="36261"/>
    <cellStyle name="Total 2 3 3 2 7 2 3" xfId="22567"/>
    <cellStyle name="Total 2 3 3 2 7 2 3 2" xfId="43921"/>
    <cellStyle name="Total 2 3 3 2 7 2 4" xfId="29065"/>
    <cellStyle name="Total 2 3 3 2 7 3" xfId="11067"/>
    <cellStyle name="Total 2 3 3 2 7 3 2" xfId="32421"/>
    <cellStyle name="Total 2 3 3 2 7 4" xfId="18727"/>
    <cellStyle name="Total 2 3 3 2 7 4 2" xfId="40081"/>
    <cellStyle name="Total 2 3 3 2 7 5" xfId="26977"/>
    <cellStyle name="Total 2 3 3 2 8" xfId="4327"/>
    <cellStyle name="Total 2 3 3 2 8 2" xfId="12027"/>
    <cellStyle name="Total 2 3 3 2 8 2 2" xfId="33381"/>
    <cellStyle name="Total 2 3 3 2 8 3" xfId="19687"/>
    <cellStyle name="Total 2 3 3 2 8 3 2" xfId="41041"/>
    <cellStyle name="Total 2 3 3 2 8 4" xfId="27913"/>
    <cellStyle name="Total 2 3 3 2 9" xfId="8187"/>
    <cellStyle name="Total 2 3 3 2 9 2" xfId="29541"/>
    <cellStyle name="Total 2 3 3 3" xfId="559"/>
    <cellStyle name="Total 2 3 3 3 10" xfId="24177"/>
    <cellStyle name="Total 2 3 3 3 2" xfId="905"/>
    <cellStyle name="Total 2 3 3 3 2 2" xfId="1905"/>
    <cellStyle name="Total 2 3 3 3 2 2 2" xfId="5747"/>
    <cellStyle name="Total 2 3 3 3 2 2 2 2" xfId="13447"/>
    <cellStyle name="Total 2 3 3 3 2 2 2 2 2" xfId="34801"/>
    <cellStyle name="Total 2 3 3 3 2 2 2 3" xfId="21107"/>
    <cellStyle name="Total 2 3 3 3 2 2 2 3 2" xfId="42461"/>
    <cellStyle name="Total 2 3 3 3 2 2 2 4" xfId="28481"/>
    <cellStyle name="Total 2 3 3 3 2 2 3" xfId="9607"/>
    <cellStyle name="Total 2 3 3 3 2 2 3 2" xfId="30961"/>
    <cellStyle name="Total 2 3 3 3 2 2 4" xfId="17267"/>
    <cellStyle name="Total 2 3 3 3 2 2 4 2" xfId="38621"/>
    <cellStyle name="Total 2 3 3 3 2 2 5" xfId="25517"/>
    <cellStyle name="Total 2 3 3 3 2 3" xfId="2845"/>
    <cellStyle name="Total 2 3 3 3 2 3 2" xfId="6687"/>
    <cellStyle name="Total 2 3 3 3 2 3 2 2" xfId="14387"/>
    <cellStyle name="Total 2 3 3 3 2 3 2 2 2" xfId="35741"/>
    <cellStyle name="Total 2 3 3 3 2 3 2 3" xfId="22047"/>
    <cellStyle name="Total 2 3 3 3 2 3 2 3 2" xfId="43401"/>
    <cellStyle name="Total 2 3 3 3 2 3 2 4" xfId="28857"/>
    <cellStyle name="Total 2 3 3 3 2 3 3" xfId="10547"/>
    <cellStyle name="Total 2 3 3 3 2 3 3 2" xfId="31901"/>
    <cellStyle name="Total 2 3 3 3 2 3 4" xfId="18207"/>
    <cellStyle name="Total 2 3 3 3 2 3 4 2" xfId="39561"/>
    <cellStyle name="Total 2 3 3 3 2 3 5" xfId="26457"/>
    <cellStyle name="Total 2 3 3 3 2 4" xfId="3785"/>
    <cellStyle name="Total 2 3 3 3 2 4 2" xfId="7627"/>
    <cellStyle name="Total 2 3 3 3 2 4 2 2" xfId="15327"/>
    <cellStyle name="Total 2 3 3 3 2 4 2 2 2" xfId="36681"/>
    <cellStyle name="Total 2 3 3 3 2 4 2 3" xfId="22987"/>
    <cellStyle name="Total 2 3 3 3 2 4 2 3 2" xfId="44341"/>
    <cellStyle name="Total 2 3 3 3 2 4 2 4" xfId="29233"/>
    <cellStyle name="Total 2 3 3 3 2 4 3" xfId="11487"/>
    <cellStyle name="Total 2 3 3 3 2 4 3 2" xfId="32841"/>
    <cellStyle name="Total 2 3 3 3 2 4 4" xfId="19147"/>
    <cellStyle name="Total 2 3 3 3 2 4 4 2" xfId="40501"/>
    <cellStyle name="Total 2 3 3 3 2 4 5" xfId="27397"/>
    <cellStyle name="Total 2 3 3 3 2 5" xfId="4747"/>
    <cellStyle name="Total 2 3 3 3 2 5 2" xfId="12447"/>
    <cellStyle name="Total 2 3 3 3 2 5 2 2" xfId="33801"/>
    <cellStyle name="Total 2 3 3 3 2 5 3" xfId="20107"/>
    <cellStyle name="Total 2 3 3 3 2 5 3 2" xfId="41461"/>
    <cellStyle name="Total 2 3 3 3 2 5 4" xfId="28081"/>
    <cellStyle name="Total 2 3 3 3 2 6" xfId="8607"/>
    <cellStyle name="Total 2 3 3 3 2 6 2" xfId="29961"/>
    <cellStyle name="Total 2 3 3 3 2 7" xfId="16267"/>
    <cellStyle name="Total 2 3 3 3 2 7 2" xfId="37621"/>
    <cellStyle name="Total 2 3 3 3 2 8" xfId="24517"/>
    <cellStyle name="Total 2 3 3 3 3" xfId="1205"/>
    <cellStyle name="Total 2 3 3 3 3 2" xfId="2205"/>
    <cellStyle name="Total 2 3 3 3 3 2 2" xfId="6047"/>
    <cellStyle name="Total 2 3 3 3 3 2 2 2" xfId="13747"/>
    <cellStyle name="Total 2 3 3 3 3 2 2 2 2" xfId="35101"/>
    <cellStyle name="Total 2 3 3 3 3 2 2 3" xfId="21407"/>
    <cellStyle name="Total 2 3 3 3 3 2 2 3 2" xfId="42761"/>
    <cellStyle name="Total 2 3 3 3 3 2 2 4" xfId="28601"/>
    <cellStyle name="Total 2 3 3 3 3 2 3" xfId="9907"/>
    <cellStyle name="Total 2 3 3 3 3 2 3 2" xfId="31261"/>
    <cellStyle name="Total 2 3 3 3 3 2 4" xfId="17567"/>
    <cellStyle name="Total 2 3 3 3 3 2 4 2" xfId="38921"/>
    <cellStyle name="Total 2 3 3 3 3 2 5" xfId="25817"/>
    <cellStyle name="Total 2 3 3 3 3 3" xfId="3145"/>
    <cellStyle name="Total 2 3 3 3 3 3 2" xfId="6987"/>
    <cellStyle name="Total 2 3 3 3 3 3 2 2" xfId="14687"/>
    <cellStyle name="Total 2 3 3 3 3 3 2 2 2" xfId="36041"/>
    <cellStyle name="Total 2 3 3 3 3 3 2 3" xfId="22347"/>
    <cellStyle name="Total 2 3 3 3 3 3 2 3 2" xfId="43701"/>
    <cellStyle name="Total 2 3 3 3 3 3 2 4" xfId="28977"/>
    <cellStyle name="Total 2 3 3 3 3 3 3" xfId="10847"/>
    <cellStyle name="Total 2 3 3 3 3 3 3 2" xfId="32201"/>
    <cellStyle name="Total 2 3 3 3 3 3 4" xfId="18507"/>
    <cellStyle name="Total 2 3 3 3 3 3 4 2" xfId="39861"/>
    <cellStyle name="Total 2 3 3 3 3 3 5" xfId="26757"/>
    <cellStyle name="Total 2 3 3 3 3 4" xfId="4085"/>
    <cellStyle name="Total 2 3 3 3 3 4 2" xfId="7927"/>
    <cellStyle name="Total 2 3 3 3 3 4 2 2" xfId="15627"/>
    <cellStyle name="Total 2 3 3 3 3 4 2 2 2" xfId="36981"/>
    <cellStyle name="Total 2 3 3 3 3 4 2 3" xfId="23287"/>
    <cellStyle name="Total 2 3 3 3 3 4 2 3 2" xfId="44641"/>
    <cellStyle name="Total 2 3 3 3 3 4 2 4" xfId="29353"/>
    <cellStyle name="Total 2 3 3 3 3 4 3" xfId="11787"/>
    <cellStyle name="Total 2 3 3 3 3 4 3 2" xfId="33141"/>
    <cellStyle name="Total 2 3 3 3 3 4 4" xfId="19447"/>
    <cellStyle name="Total 2 3 3 3 3 4 4 2" xfId="40801"/>
    <cellStyle name="Total 2 3 3 3 3 4 5" xfId="27697"/>
    <cellStyle name="Total 2 3 3 3 3 5" xfId="5047"/>
    <cellStyle name="Total 2 3 3 3 3 5 2" xfId="12747"/>
    <cellStyle name="Total 2 3 3 3 3 5 2 2" xfId="34101"/>
    <cellStyle name="Total 2 3 3 3 3 5 3" xfId="20407"/>
    <cellStyle name="Total 2 3 3 3 3 5 3 2" xfId="41761"/>
    <cellStyle name="Total 2 3 3 3 3 5 4" xfId="28201"/>
    <cellStyle name="Total 2 3 3 3 3 6" xfId="8907"/>
    <cellStyle name="Total 2 3 3 3 3 6 2" xfId="30261"/>
    <cellStyle name="Total 2 3 3 3 3 7" xfId="16567"/>
    <cellStyle name="Total 2 3 3 3 3 7 2" xfId="37921"/>
    <cellStyle name="Total 2 3 3 3 3 8" xfId="24817"/>
    <cellStyle name="Total 2 3 3 3 4" xfId="1565"/>
    <cellStyle name="Total 2 3 3 3 4 2" xfId="5407"/>
    <cellStyle name="Total 2 3 3 3 4 2 2" xfId="13107"/>
    <cellStyle name="Total 2 3 3 3 4 2 2 2" xfId="34461"/>
    <cellStyle name="Total 2 3 3 3 4 2 3" xfId="20767"/>
    <cellStyle name="Total 2 3 3 3 4 2 3 2" xfId="42121"/>
    <cellStyle name="Total 2 3 3 3 4 2 4" xfId="28345"/>
    <cellStyle name="Total 2 3 3 3 4 3" xfId="9267"/>
    <cellStyle name="Total 2 3 3 3 4 3 2" xfId="30621"/>
    <cellStyle name="Total 2 3 3 3 4 4" xfId="16927"/>
    <cellStyle name="Total 2 3 3 3 4 4 2" xfId="38281"/>
    <cellStyle name="Total 2 3 3 3 4 5" xfId="25177"/>
    <cellStyle name="Total 2 3 3 3 5" xfId="2505"/>
    <cellStyle name="Total 2 3 3 3 5 2" xfId="6347"/>
    <cellStyle name="Total 2 3 3 3 5 2 2" xfId="14047"/>
    <cellStyle name="Total 2 3 3 3 5 2 2 2" xfId="35401"/>
    <cellStyle name="Total 2 3 3 3 5 2 3" xfId="21707"/>
    <cellStyle name="Total 2 3 3 3 5 2 3 2" xfId="43061"/>
    <cellStyle name="Total 2 3 3 3 5 2 4" xfId="28721"/>
    <cellStyle name="Total 2 3 3 3 5 3" xfId="10207"/>
    <cellStyle name="Total 2 3 3 3 5 3 2" xfId="31561"/>
    <cellStyle name="Total 2 3 3 3 5 4" xfId="17867"/>
    <cellStyle name="Total 2 3 3 3 5 4 2" xfId="39221"/>
    <cellStyle name="Total 2 3 3 3 5 5" xfId="26117"/>
    <cellStyle name="Total 2 3 3 3 6" xfId="3445"/>
    <cellStyle name="Total 2 3 3 3 6 2" xfId="7287"/>
    <cellStyle name="Total 2 3 3 3 6 2 2" xfId="14987"/>
    <cellStyle name="Total 2 3 3 3 6 2 2 2" xfId="36341"/>
    <cellStyle name="Total 2 3 3 3 6 2 3" xfId="22647"/>
    <cellStyle name="Total 2 3 3 3 6 2 3 2" xfId="44001"/>
    <cellStyle name="Total 2 3 3 3 6 2 4" xfId="29097"/>
    <cellStyle name="Total 2 3 3 3 6 3" xfId="11147"/>
    <cellStyle name="Total 2 3 3 3 6 3 2" xfId="32501"/>
    <cellStyle name="Total 2 3 3 3 6 4" xfId="18807"/>
    <cellStyle name="Total 2 3 3 3 6 4 2" xfId="40161"/>
    <cellStyle name="Total 2 3 3 3 6 5" xfId="27057"/>
    <cellStyle name="Total 2 3 3 3 7" xfId="4407"/>
    <cellStyle name="Total 2 3 3 3 7 2" xfId="12107"/>
    <cellStyle name="Total 2 3 3 3 7 2 2" xfId="33461"/>
    <cellStyle name="Total 2 3 3 3 7 3" xfId="19767"/>
    <cellStyle name="Total 2 3 3 3 7 3 2" xfId="41121"/>
    <cellStyle name="Total 2 3 3 3 7 4" xfId="27945"/>
    <cellStyle name="Total 2 3 3 3 8" xfId="8267"/>
    <cellStyle name="Total 2 3 3 3 8 2" xfId="29621"/>
    <cellStyle name="Total 2 3 3 3 9" xfId="15927"/>
    <cellStyle name="Total 2 3 3 3 9 2" xfId="37281"/>
    <cellStyle name="Total 2 3 3 4" xfId="745"/>
    <cellStyle name="Total 2 3 3 4 2" xfId="1745"/>
    <cellStyle name="Total 2 3 3 4 2 2" xfId="5587"/>
    <cellStyle name="Total 2 3 3 4 2 2 2" xfId="13287"/>
    <cellStyle name="Total 2 3 3 4 2 2 2 2" xfId="34641"/>
    <cellStyle name="Total 2 3 3 4 2 2 3" xfId="20947"/>
    <cellStyle name="Total 2 3 3 4 2 2 3 2" xfId="42301"/>
    <cellStyle name="Total 2 3 3 4 2 2 4" xfId="28417"/>
    <cellStyle name="Total 2 3 3 4 2 3" xfId="9447"/>
    <cellStyle name="Total 2 3 3 4 2 3 2" xfId="30801"/>
    <cellStyle name="Total 2 3 3 4 2 4" xfId="17107"/>
    <cellStyle name="Total 2 3 3 4 2 4 2" xfId="38461"/>
    <cellStyle name="Total 2 3 3 4 2 5" xfId="25357"/>
    <cellStyle name="Total 2 3 3 4 3" xfId="2685"/>
    <cellStyle name="Total 2 3 3 4 3 2" xfId="6527"/>
    <cellStyle name="Total 2 3 3 4 3 2 2" xfId="14227"/>
    <cellStyle name="Total 2 3 3 4 3 2 2 2" xfId="35581"/>
    <cellStyle name="Total 2 3 3 4 3 2 3" xfId="21887"/>
    <cellStyle name="Total 2 3 3 4 3 2 3 2" xfId="43241"/>
    <cellStyle name="Total 2 3 3 4 3 2 4" xfId="28793"/>
    <cellStyle name="Total 2 3 3 4 3 3" xfId="10387"/>
    <cellStyle name="Total 2 3 3 4 3 3 2" xfId="31741"/>
    <cellStyle name="Total 2 3 3 4 3 4" xfId="18047"/>
    <cellStyle name="Total 2 3 3 4 3 4 2" xfId="39401"/>
    <cellStyle name="Total 2 3 3 4 3 5" xfId="26297"/>
    <cellStyle name="Total 2 3 3 4 4" xfId="3625"/>
    <cellStyle name="Total 2 3 3 4 4 2" xfId="7467"/>
    <cellStyle name="Total 2 3 3 4 4 2 2" xfId="15167"/>
    <cellStyle name="Total 2 3 3 4 4 2 2 2" xfId="36521"/>
    <cellStyle name="Total 2 3 3 4 4 2 3" xfId="22827"/>
    <cellStyle name="Total 2 3 3 4 4 2 3 2" xfId="44181"/>
    <cellStyle name="Total 2 3 3 4 4 2 4" xfId="29169"/>
    <cellStyle name="Total 2 3 3 4 4 3" xfId="11327"/>
    <cellStyle name="Total 2 3 3 4 4 3 2" xfId="32681"/>
    <cellStyle name="Total 2 3 3 4 4 4" xfId="18987"/>
    <cellStyle name="Total 2 3 3 4 4 4 2" xfId="40341"/>
    <cellStyle name="Total 2 3 3 4 4 5" xfId="27237"/>
    <cellStyle name="Total 2 3 3 4 5" xfId="4587"/>
    <cellStyle name="Total 2 3 3 4 5 2" xfId="12287"/>
    <cellStyle name="Total 2 3 3 4 5 2 2" xfId="33641"/>
    <cellStyle name="Total 2 3 3 4 5 3" xfId="19947"/>
    <cellStyle name="Total 2 3 3 4 5 3 2" xfId="41301"/>
    <cellStyle name="Total 2 3 3 4 5 4" xfId="28017"/>
    <cellStyle name="Total 2 3 3 4 6" xfId="8447"/>
    <cellStyle name="Total 2 3 3 4 6 2" xfId="29801"/>
    <cellStyle name="Total 2 3 3 4 7" xfId="16107"/>
    <cellStyle name="Total 2 3 3 4 7 2" xfId="37461"/>
    <cellStyle name="Total 2 3 3 4 8" xfId="24357"/>
    <cellStyle name="Total 2 3 3 5" xfId="1045"/>
    <cellStyle name="Total 2 3 3 5 2" xfId="2045"/>
    <cellStyle name="Total 2 3 3 5 2 2" xfId="5887"/>
    <cellStyle name="Total 2 3 3 5 2 2 2" xfId="13587"/>
    <cellStyle name="Total 2 3 3 5 2 2 2 2" xfId="34941"/>
    <cellStyle name="Total 2 3 3 5 2 2 3" xfId="21247"/>
    <cellStyle name="Total 2 3 3 5 2 2 3 2" xfId="42601"/>
    <cellStyle name="Total 2 3 3 5 2 2 4" xfId="28537"/>
    <cellStyle name="Total 2 3 3 5 2 3" xfId="9747"/>
    <cellStyle name="Total 2 3 3 5 2 3 2" xfId="31101"/>
    <cellStyle name="Total 2 3 3 5 2 4" xfId="17407"/>
    <cellStyle name="Total 2 3 3 5 2 4 2" xfId="38761"/>
    <cellStyle name="Total 2 3 3 5 2 5" xfId="25657"/>
    <cellStyle name="Total 2 3 3 5 3" xfId="2985"/>
    <cellStyle name="Total 2 3 3 5 3 2" xfId="6827"/>
    <cellStyle name="Total 2 3 3 5 3 2 2" xfId="14527"/>
    <cellStyle name="Total 2 3 3 5 3 2 2 2" xfId="35881"/>
    <cellStyle name="Total 2 3 3 5 3 2 3" xfId="22187"/>
    <cellStyle name="Total 2 3 3 5 3 2 3 2" xfId="43541"/>
    <cellStyle name="Total 2 3 3 5 3 2 4" xfId="28913"/>
    <cellStyle name="Total 2 3 3 5 3 3" xfId="10687"/>
    <cellStyle name="Total 2 3 3 5 3 3 2" xfId="32041"/>
    <cellStyle name="Total 2 3 3 5 3 4" xfId="18347"/>
    <cellStyle name="Total 2 3 3 5 3 4 2" xfId="39701"/>
    <cellStyle name="Total 2 3 3 5 3 5" xfId="26597"/>
    <cellStyle name="Total 2 3 3 5 4" xfId="3925"/>
    <cellStyle name="Total 2 3 3 5 4 2" xfId="7767"/>
    <cellStyle name="Total 2 3 3 5 4 2 2" xfId="15467"/>
    <cellStyle name="Total 2 3 3 5 4 2 2 2" xfId="36821"/>
    <cellStyle name="Total 2 3 3 5 4 2 3" xfId="23127"/>
    <cellStyle name="Total 2 3 3 5 4 2 3 2" xfId="44481"/>
    <cellStyle name="Total 2 3 3 5 4 2 4" xfId="29289"/>
    <cellStyle name="Total 2 3 3 5 4 3" xfId="11627"/>
    <cellStyle name="Total 2 3 3 5 4 3 2" xfId="32981"/>
    <cellStyle name="Total 2 3 3 5 4 4" xfId="19287"/>
    <cellStyle name="Total 2 3 3 5 4 4 2" xfId="40641"/>
    <cellStyle name="Total 2 3 3 5 4 5" xfId="27537"/>
    <cellStyle name="Total 2 3 3 5 5" xfId="4887"/>
    <cellStyle name="Total 2 3 3 5 5 2" xfId="12587"/>
    <cellStyle name="Total 2 3 3 5 5 2 2" xfId="33941"/>
    <cellStyle name="Total 2 3 3 5 5 3" xfId="20247"/>
    <cellStyle name="Total 2 3 3 5 5 3 2" xfId="41601"/>
    <cellStyle name="Total 2 3 3 5 5 4" xfId="28137"/>
    <cellStyle name="Total 2 3 3 5 6" xfId="8747"/>
    <cellStyle name="Total 2 3 3 5 6 2" xfId="30101"/>
    <cellStyle name="Total 2 3 3 5 7" xfId="16407"/>
    <cellStyle name="Total 2 3 3 5 7 2" xfId="37761"/>
    <cellStyle name="Total 2 3 3 5 8" xfId="24657"/>
    <cellStyle name="Total 2 3 3 6" xfId="1405"/>
    <cellStyle name="Total 2 3 3 6 2" xfId="5247"/>
    <cellStyle name="Total 2 3 3 6 2 2" xfId="12947"/>
    <cellStyle name="Total 2 3 3 6 2 2 2" xfId="34301"/>
    <cellStyle name="Total 2 3 3 6 2 3" xfId="20607"/>
    <cellStyle name="Total 2 3 3 6 2 3 2" xfId="41961"/>
    <cellStyle name="Total 2 3 3 6 2 4" xfId="28281"/>
    <cellStyle name="Total 2 3 3 6 3" xfId="9107"/>
    <cellStyle name="Total 2 3 3 6 3 2" xfId="30461"/>
    <cellStyle name="Total 2 3 3 6 4" xfId="16767"/>
    <cellStyle name="Total 2 3 3 6 4 2" xfId="38121"/>
    <cellStyle name="Total 2 3 3 6 5" xfId="25017"/>
    <cellStyle name="Total 2 3 3 7" xfId="2345"/>
    <cellStyle name="Total 2 3 3 7 2" xfId="6187"/>
    <cellStyle name="Total 2 3 3 7 2 2" xfId="13887"/>
    <cellStyle name="Total 2 3 3 7 2 2 2" xfId="35241"/>
    <cellStyle name="Total 2 3 3 7 2 3" xfId="21547"/>
    <cellStyle name="Total 2 3 3 7 2 3 2" xfId="42901"/>
    <cellStyle name="Total 2 3 3 7 2 4" xfId="28657"/>
    <cellStyle name="Total 2 3 3 7 3" xfId="10047"/>
    <cellStyle name="Total 2 3 3 7 3 2" xfId="31401"/>
    <cellStyle name="Total 2 3 3 7 4" xfId="17707"/>
    <cellStyle name="Total 2 3 3 7 4 2" xfId="39061"/>
    <cellStyle name="Total 2 3 3 7 5" xfId="25957"/>
    <cellStyle name="Total 2 3 3 8" xfId="3285"/>
    <cellStyle name="Total 2 3 3 8 2" xfId="7127"/>
    <cellStyle name="Total 2 3 3 8 2 2" xfId="14827"/>
    <cellStyle name="Total 2 3 3 8 2 2 2" xfId="36181"/>
    <cellStyle name="Total 2 3 3 8 2 3" xfId="22487"/>
    <cellStyle name="Total 2 3 3 8 2 3 2" xfId="43841"/>
    <cellStyle name="Total 2 3 3 8 2 4" xfId="29033"/>
    <cellStyle name="Total 2 3 3 8 3" xfId="10987"/>
    <cellStyle name="Total 2 3 3 8 3 2" xfId="32341"/>
    <cellStyle name="Total 2 3 3 8 4" xfId="18647"/>
    <cellStyle name="Total 2 3 3 8 4 2" xfId="40001"/>
    <cellStyle name="Total 2 3 3 8 5" xfId="26897"/>
    <cellStyle name="Total 2 3 3 9" xfId="4247"/>
    <cellStyle name="Total 2 3 3 9 2" xfId="11947"/>
    <cellStyle name="Total 2 3 3 9 2 2" xfId="33301"/>
    <cellStyle name="Total 2 3 3 9 3" xfId="19607"/>
    <cellStyle name="Total 2 3 3 9 3 2" xfId="40961"/>
    <cellStyle name="Total 2 3 3 9 4" xfId="27857"/>
    <cellStyle name="Total 2 3 4" xfId="433"/>
    <cellStyle name="Total 2 3 4 10" xfId="15807"/>
    <cellStyle name="Total 2 3 4 10 2" xfId="37161"/>
    <cellStyle name="Total 2 3 4 11" xfId="24057"/>
    <cellStyle name="Total 2 3 4 2" xfId="601"/>
    <cellStyle name="Total 2 3 4 2 10" xfId="24217"/>
    <cellStyle name="Total 2 3 4 2 2" xfId="945"/>
    <cellStyle name="Total 2 3 4 2 2 2" xfId="1945"/>
    <cellStyle name="Total 2 3 4 2 2 2 2" xfId="5787"/>
    <cellStyle name="Total 2 3 4 2 2 2 2 2" xfId="13487"/>
    <cellStyle name="Total 2 3 4 2 2 2 2 2 2" xfId="34841"/>
    <cellStyle name="Total 2 3 4 2 2 2 2 3" xfId="21147"/>
    <cellStyle name="Total 2 3 4 2 2 2 2 3 2" xfId="42501"/>
    <cellStyle name="Total 2 3 4 2 2 2 2 4" xfId="28497"/>
    <cellStyle name="Total 2 3 4 2 2 2 3" xfId="9647"/>
    <cellStyle name="Total 2 3 4 2 2 2 3 2" xfId="31001"/>
    <cellStyle name="Total 2 3 4 2 2 2 4" xfId="17307"/>
    <cellStyle name="Total 2 3 4 2 2 2 4 2" xfId="38661"/>
    <cellStyle name="Total 2 3 4 2 2 2 5" xfId="25557"/>
    <cellStyle name="Total 2 3 4 2 2 3" xfId="2885"/>
    <cellStyle name="Total 2 3 4 2 2 3 2" xfId="6727"/>
    <cellStyle name="Total 2 3 4 2 2 3 2 2" xfId="14427"/>
    <cellStyle name="Total 2 3 4 2 2 3 2 2 2" xfId="35781"/>
    <cellStyle name="Total 2 3 4 2 2 3 2 3" xfId="22087"/>
    <cellStyle name="Total 2 3 4 2 2 3 2 3 2" xfId="43441"/>
    <cellStyle name="Total 2 3 4 2 2 3 2 4" xfId="28873"/>
    <cellStyle name="Total 2 3 4 2 2 3 3" xfId="10587"/>
    <cellStyle name="Total 2 3 4 2 2 3 3 2" xfId="31941"/>
    <cellStyle name="Total 2 3 4 2 2 3 4" xfId="18247"/>
    <cellStyle name="Total 2 3 4 2 2 3 4 2" xfId="39601"/>
    <cellStyle name="Total 2 3 4 2 2 3 5" xfId="26497"/>
    <cellStyle name="Total 2 3 4 2 2 4" xfId="3825"/>
    <cellStyle name="Total 2 3 4 2 2 4 2" xfId="7667"/>
    <cellStyle name="Total 2 3 4 2 2 4 2 2" xfId="15367"/>
    <cellStyle name="Total 2 3 4 2 2 4 2 2 2" xfId="36721"/>
    <cellStyle name="Total 2 3 4 2 2 4 2 3" xfId="23027"/>
    <cellStyle name="Total 2 3 4 2 2 4 2 3 2" xfId="44381"/>
    <cellStyle name="Total 2 3 4 2 2 4 2 4" xfId="29249"/>
    <cellStyle name="Total 2 3 4 2 2 4 3" xfId="11527"/>
    <cellStyle name="Total 2 3 4 2 2 4 3 2" xfId="32881"/>
    <cellStyle name="Total 2 3 4 2 2 4 4" xfId="19187"/>
    <cellStyle name="Total 2 3 4 2 2 4 4 2" xfId="40541"/>
    <cellStyle name="Total 2 3 4 2 2 4 5" xfId="27437"/>
    <cellStyle name="Total 2 3 4 2 2 5" xfId="4787"/>
    <cellStyle name="Total 2 3 4 2 2 5 2" xfId="12487"/>
    <cellStyle name="Total 2 3 4 2 2 5 2 2" xfId="33841"/>
    <cellStyle name="Total 2 3 4 2 2 5 3" xfId="20147"/>
    <cellStyle name="Total 2 3 4 2 2 5 3 2" xfId="41501"/>
    <cellStyle name="Total 2 3 4 2 2 5 4" xfId="28097"/>
    <cellStyle name="Total 2 3 4 2 2 6" xfId="8647"/>
    <cellStyle name="Total 2 3 4 2 2 6 2" xfId="30001"/>
    <cellStyle name="Total 2 3 4 2 2 7" xfId="16307"/>
    <cellStyle name="Total 2 3 4 2 2 7 2" xfId="37661"/>
    <cellStyle name="Total 2 3 4 2 2 8" xfId="24557"/>
    <cellStyle name="Total 2 3 4 2 3" xfId="1245"/>
    <cellStyle name="Total 2 3 4 2 3 2" xfId="2245"/>
    <cellStyle name="Total 2 3 4 2 3 2 2" xfId="6087"/>
    <cellStyle name="Total 2 3 4 2 3 2 2 2" xfId="13787"/>
    <cellStyle name="Total 2 3 4 2 3 2 2 2 2" xfId="35141"/>
    <cellStyle name="Total 2 3 4 2 3 2 2 3" xfId="21447"/>
    <cellStyle name="Total 2 3 4 2 3 2 2 3 2" xfId="42801"/>
    <cellStyle name="Total 2 3 4 2 3 2 2 4" xfId="28617"/>
    <cellStyle name="Total 2 3 4 2 3 2 3" xfId="9947"/>
    <cellStyle name="Total 2 3 4 2 3 2 3 2" xfId="31301"/>
    <cellStyle name="Total 2 3 4 2 3 2 4" xfId="17607"/>
    <cellStyle name="Total 2 3 4 2 3 2 4 2" xfId="38961"/>
    <cellStyle name="Total 2 3 4 2 3 2 5" xfId="25857"/>
    <cellStyle name="Total 2 3 4 2 3 3" xfId="3185"/>
    <cellStyle name="Total 2 3 4 2 3 3 2" xfId="7027"/>
    <cellStyle name="Total 2 3 4 2 3 3 2 2" xfId="14727"/>
    <cellStyle name="Total 2 3 4 2 3 3 2 2 2" xfId="36081"/>
    <cellStyle name="Total 2 3 4 2 3 3 2 3" xfId="22387"/>
    <cellStyle name="Total 2 3 4 2 3 3 2 3 2" xfId="43741"/>
    <cellStyle name="Total 2 3 4 2 3 3 2 4" xfId="28993"/>
    <cellStyle name="Total 2 3 4 2 3 3 3" xfId="10887"/>
    <cellStyle name="Total 2 3 4 2 3 3 3 2" xfId="32241"/>
    <cellStyle name="Total 2 3 4 2 3 3 4" xfId="18547"/>
    <cellStyle name="Total 2 3 4 2 3 3 4 2" xfId="39901"/>
    <cellStyle name="Total 2 3 4 2 3 3 5" xfId="26797"/>
    <cellStyle name="Total 2 3 4 2 3 4" xfId="4125"/>
    <cellStyle name="Total 2 3 4 2 3 4 2" xfId="7967"/>
    <cellStyle name="Total 2 3 4 2 3 4 2 2" xfId="15667"/>
    <cellStyle name="Total 2 3 4 2 3 4 2 2 2" xfId="37021"/>
    <cellStyle name="Total 2 3 4 2 3 4 2 3" xfId="23327"/>
    <cellStyle name="Total 2 3 4 2 3 4 2 3 2" xfId="44681"/>
    <cellStyle name="Total 2 3 4 2 3 4 2 4" xfId="29369"/>
    <cellStyle name="Total 2 3 4 2 3 4 3" xfId="11827"/>
    <cellStyle name="Total 2 3 4 2 3 4 3 2" xfId="33181"/>
    <cellStyle name="Total 2 3 4 2 3 4 4" xfId="19487"/>
    <cellStyle name="Total 2 3 4 2 3 4 4 2" xfId="40841"/>
    <cellStyle name="Total 2 3 4 2 3 4 5" xfId="27737"/>
    <cellStyle name="Total 2 3 4 2 3 5" xfId="5087"/>
    <cellStyle name="Total 2 3 4 2 3 5 2" xfId="12787"/>
    <cellStyle name="Total 2 3 4 2 3 5 2 2" xfId="34141"/>
    <cellStyle name="Total 2 3 4 2 3 5 3" xfId="20447"/>
    <cellStyle name="Total 2 3 4 2 3 5 3 2" xfId="41801"/>
    <cellStyle name="Total 2 3 4 2 3 5 4" xfId="28217"/>
    <cellStyle name="Total 2 3 4 2 3 6" xfId="8947"/>
    <cellStyle name="Total 2 3 4 2 3 6 2" xfId="30301"/>
    <cellStyle name="Total 2 3 4 2 3 7" xfId="16607"/>
    <cellStyle name="Total 2 3 4 2 3 7 2" xfId="37961"/>
    <cellStyle name="Total 2 3 4 2 3 8" xfId="24857"/>
    <cellStyle name="Total 2 3 4 2 4" xfId="1605"/>
    <cellStyle name="Total 2 3 4 2 4 2" xfId="5447"/>
    <cellStyle name="Total 2 3 4 2 4 2 2" xfId="13147"/>
    <cellStyle name="Total 2 3 4 2 4 2 2 2" xfId="34501"/>
    <cellStyle name="Total 2 3 4 2 4 2 3" xfId="20807"/>
    <cellStyle name="Total 2 3 4 2 4 2 3 2" xfId="42161"/>
    <cellStyle name="Total 2 3 4 2 4 2 4" xfId="28361"/>
    <cellStyle name="Total 2 3 4 2 4 3" xfId="9307"/>
    <cellStyle name="Total 2 3 4 2 4 3 2" xfId="30661"/>
    <cellStyle name="Total 2 3 4 2 4 4" xfId="16967"/>
    <cellStyle name="Total 2 3 4 2 4 4 2" xfId="38321"/>
    <cellStyle name="Total 2 3 4 2 4 5" xfId="25217"/>
    <cellStyle name="Total 2 3 4 2 5" xfId="2545"/>
    <cellStyle name="Total 2 3 4 2 5 2" xfId="6387"/>
    <cellStyle name="Total 2 3 4 2 5 2 2" xfId="14087"/>
    <cellStyle name="Total 2 3 4 2 5 2 2 2" xfId="35441"/>
    <cellStyle name="Total 2 3 4 2 5 2 3" xfId="21747"/>
    <cellStyle name="Total 2 3 4 2 5 2 3 2" xfId="43101"/>
    <cellStyle name="Total 2 3 4 2 5 2 4" xfId="28737"/>
    <cellStyle name="Total 2 3 4 2 5 3" xfId="10247"/>
    <cellStyle name="Total 2 3 4 2 5 3 2" xfId="31601"/>
    <cellStyle name="Total 2 3 4 2 5 4" xfId="17907"/>
    <cellStyle name="Total 2 3 4 2 5 4 2" xfId="39261"/>
    <cellStyle name="Total 2 3 4 2 5 5" xfId="26157"/>
    <cellStyle name="Total 2 3 4 2 6" xfId="3485"/>
    <cellStyle name="Total 2 3 4 2 6 2" xfId="7327"/>
    <cellStyle name="Total 2 3 4 2 6 2 2" xfId="15027"/>
    <cellStyle name="Total 2 3 4 2 6 2 2 2" xfId="36381"/>
    <cellStyle name="Total 2 3 4 2 6 2 3" xfId="22687"/>
    <cellStyle name="Total 2 3 4 2 6 2 3 2" xfId="44041"/>
    <cellStyle name="Total 2 3 4 2 6 2 4" xfId="29113"/>
    <cellStyle name="Total 2 3 4 2 6 3" xfId="11187"/>
    <cellStyle name="Total 2 3 4 2 6 3 2" xfId="32541"/>
    <cellStyle name="Total 2 3 4 2 6 4" xfId="18847"/>
    <cellStyle name="Total 2 3 4 2 6 4 2" xfId="40201"/>
    <cellStyle name="Total 2 3 4 2 6 5" xfId="27097"/>
    <cellStyle name="Total 2 3 4 2 7" xfId="4447"/>
    <cellStyle name="Total 2 3 4 2 7 2" xfId="12147"/>
    <cellStyle name="Total 2 3 4 2 7 2 2" xfId="33501"/>
    <cellStyle name="Total 2 3 4 2 7 3" xfId="19807"/>
    <cellStyle name="Total 2 3 4 2 7 3 2" xfId="41161"/>
    <cellStyle name="Total 2 3 4 2 7 4" xfId="27961"/>
    <cellStyle name="Total 2 3 4 2 8" xfId="8307"/>
    <cellStyle name="Total 2 3 4 2 8 2" xfId="29661"/>
    <cellStyle name="Total 2 3 4 2 9" xfId="15967"/>
    <cellStyle name="Total 2 3 4 2 9 2" xfId="37321"/>
    <cellStyle name="Total 2 3 4 3" xfId="785"/>
    <cellStyle name="Total 2 3 4 3 2" xfId="1785"/>
    <cellStyle name="Total 2 3 4 3 2 2" xfId="5627"/>
    <cellStyle name="Total 2 3 4 3 2 2 2" xfId="13327"/>
    <cellStyle name="Total 2 3 4 3 2 2 2 2" xfId="34681"/>
    <cellStyle name="Total 2 3 4 3 2 2 3" xfId="20987"/>
    <cellStyle name="Total 2 3 4 3 2 2 3 2" xfId="42341"/>
    <cellStyle name="Total 2 3 4 3 2 2 4" xfId="28433"/>
    <cellStyle name="Total 2 3 4 3 2 3" xfId="9487"/>
    <cellStyle name="Total 2 3 4 3 2 3 2" xfId="30841"/>
    <cellStyle name="Total 2 3 4 3 2 4" xfId="17147"/>
    <cellStyle name="Total 2 3 4 3 2 4 2" xfId="38501"/>
    <cellStyle name="Total 2 3 4 3 2 5" xfId="25397"/>
    <cellStyle name="Total 2 3 4 3 3" xfId="2725"/>
    <cellStyle name="Total 2 3 4 3 3 2" xfId="6567"/>
    <cellStyle name="Total 2 3 4 3 3 2 2" xfId="14267"/>
    <cellStyle name="Total 2 3 4 3 3 2 2 2" xfId="35621"/>
    <cellStyle name="Total 2 3 4 3 3 2 3" xfId="21927"/>
    <cellStyle name="Total 2 3 4 3 3 2 3 2" xfId="43281"/>
    <cellStyle name="Total 2 3 4 3 3 2 4" xfId="28809"/>
    <cellStyle name="Total 2 3 4 3 3 3" xfId="10427"/>
    <cellStyle name="Total 2 3 4 3 3 3 2" xfId="31781"/>
    <cellStyle name="Total 2 3 4 3 3 4" xfId="18087"/>
    <cellStyle name="Total 2 3 4 3 3 4 2" xfId="39441"/>
    <cellStyle name="Total 2 3 4 3 3 5" xfId="26337"/>
    <cellStyle name="Total 2 3 4 3 4" xfId="3665"/>
    <cellStyle name="Total 2 3 4 3 4 2" xfId="7507"/>
    <cellStyle name="Total 2 3 4 3 4 2 2" xfId="15207"/>
    <cellStyle name="Total 2 3 4 3 4 2 2 2" xfId="36561"/>
    <cellStyle name="Total 2 3 4 3 4 2 3" xfId="22867"/>
    <cellStyle name="Total 2 3 4 3 4 2 3 2" xfId="44221"/>
    <cellStyle name="Total 2 3 4 3 4 2 4" xfId="29185"/>
    <cellStyle name="Total 2 3 4 3 4 3" xfId="11367"/>
    <cellStyle name="Total 2 3 4 3 4 3 2" xfId="32721"/>
    <cellStyle name="Total 2 3 4 3 4 4" xfId="19027"/>
    <cellStyle name="Total 2 3 4 3 4 4 2" xfId="40381"/>
    <cellStyle name="Total 2 3 4 3 4 5" xfId="27277"/>
    <cellStyle name="Total 2 3 4 3 5" xfId="4627"/>
    <cellStyle name="Total 2 3 4 3 5 2" xfId="12327"/>
    <cellStyle name="Total 2 3 4 3 5 2 2" xfId="33681"/>
    <cellStyle name="Total 2 3 4 3 5 3" xfId="19987"/>
    <cellStyle name="Total 2 3 4 3 5 3 2" xfId="41341"/>
    <cellStyle name="Total 2 3 4 3 5 4" xfId="28033"/>
    <cellStyle name="Total 2 3 4 3 6" xfId="8487"/>
    <cellStyle name="Total 2 3 4 3 6 2" xfId="29841"/>
    <cellStyle name="Total 2 3 4 3 7" xfId="16147"/>
    <cellStyle name="Total 2 3 4 3 7 2" xfId="37501"/>
    <cellStyle name="Total 2 3 4 3 8" xfId="24397"/>
    <cellStyle name="Total 2 3 4 4" xfId="1085"/>
    <cellStyle name="Total 2 3 4 4 2" xfId="2085"/>
    <cellStyle name="Total 2 3 4 4 2 2" xfId="5927"/>
    <cellStyle name="Total 2 3 4 4 2 2 2" xfId="13627"/>
    <cellStyle name="Total 2 3 4 4 2 2 2 2" xfId="34981"/>
    <cellStyle name="Total 2 3 4 4 2 2 3" xfId="21287"/>
    <cellStyle name="Total 2 3 4 4 2 2 3 2" xfId="42641"/>
    <cellStyle name="Total 2 3 4 4 2 2 4" xfId="28553"/>
    <cellStyle name="Total 2 3 4 4 2 3" xfId="9787"/>
    <cellStyle name="Total 2 3 4 4 2 3 2" xfId="31141"/>
    <cellStyle name="Total 2 3 4 4 2 4" xfId="17447"/>
    <cellStyle name="Total 2 3 4 4 2 4 2" xfId="38801"/>
    <cellStyle name="Total 2 3 4 4 2 5" xfId="25697"/>
    <cellStyle name="Total 2 3 4 4 3" xfId="3025"/>
    <cellStyle name="Total 2 3 4 4 3 2" xfId="6867"/>
    <cellStyle name="Total 2 3 4 4 3 2 2" xfId="14567"/>
    <cellStyle name="Total 2 3 4 4 3 2 2 2" xfId="35921"/>
    <cellStyle name="Total 2 3 4 4 3 2 3" xfId="22227"/>
    <cellStyle name="Total 2 3 4 4 3 2 3 2" xfId="43581"/>
    <cellStyle name="Total 2 3 4 4 3 2 4" xfId="28929"/>
    <cellStyle name="Total 2 3 4 4 3 3" xfId="10727"/>
    <cellStyle name="Total 2 3 4 4 3 3 2" xfId="32081"/>
    <cellStyle name="Total 2 3 4 4 3 4" xfId="18387"/>
    <cellStyle name="Total 2 3 4 4 3 4 2" xfId="39741"/>
    <cellStyle name="Total 2 3 4 4 3 5" xfId="26637"/>
    <cellStyle name="Total 2 3 4 4 4" xfId="3965"/>
    <cellStyle name="Total 2 3 4 4 4 2" xfId="7807"/>
    <cellStyle name="Total 2 3 4 4 4 2 2" xfId="15507"/>
    <cellStyle name="Total 2 3 4 4 4 2 2 2" xfId="36861"/>
    <cellStyle name="Total 2 3 4 4 4 2 3" xfId="23167"/>
    <cellStyle name="Total 2 3 4 4 4 2 3 2" xfId="44521"/>
    <cellStyle name="Total 2 3 4 4 4 2 4" xfId="29305"/>
    <cellStyle name="Total 2 3 4 4 4 3" xfId="11667"/>
    <cellStyle name="Total 2 3 4 4 4 3 2" xfId="33021"/>
    <cellStyle name="Total 2 3 4 4 4 4" xfId="19327"/>
    <cellStyle name="Total 2 3 4 4 4 4 2" xfId="40681"/>
    <cellStyle name="Total 2 3 4 4 4 5" xfId="27577"/>
    <cellStyle name="Total 2 3 4 4 5" xfId="4927"/>
    <cellStyle name="Total 2 3 4 4 5 2" xfId="12627"/>
    <cellStyle name="Total 2 3 4 4 5 2 2" xfId="33981"/>
    <cellStyle name="Total 2 3 4 4 5 3" xfId="20287"/>
    <cellStyle name="Total 2 3 4 4 5 3 2" xfId="41641"/>
    <cellStyle name="Total 2 3 4 4 5 4" xfId="28153"/>
    <cellStyle name="Total 2 3 4 4 6" xfId="8787"/>
    <cellStyle name="Total 2 3 4 4 6 2" xfId="30141"/>
    <cellStyle name="Total 2 3 4 4 7" xfId="16447"/>
    <cellStyle name="Total 2 3 4 4 7 2" xfId="37801"/>
    <cellStyle name="Total 2 3 4 4 8" xfId="24697"/>
    <cellStyle name="Total 2 3 4 5" xfId="1445"/>
    <cellStyle name="Total 2 3 4 5 2" xfId="5287"/>
    <cellStyle name="Total 2 3 4 5 2 2" xfId="12987"/>
    <cellStyle name="Total 2 3 4 5 2 2 2" xfId="34341"/>
    <cellStyle name="Total 2 3 4 5 2 3" xfId="20647"/>
    <cellStyle name="Total 2 3 4 5 2 3 2" xfId="42001"/>
    <cellStyle name="Total 2 3 4 5 2 4" xfId="28297"/>
    <cellStyle name="Total 2 3 4 5 3" xfId="9147"/>
    <cellStyle name="Total 2 3 4 5 3 2" xfId="30501"/>
    <cellStyle name="Total 2 3 4 5 4" xfId="16807"/>
    <cellStyle name="Total 2 3 4 5 4 2" xfId="38161"/>
    <cellStyle name="Total 2 3 4 5 5" xfId="25057"/>
    <cellStyle name="Total 2 3 4 6" xfId="2385"/>
    <cellStyle name="Total 2 3 4 6 2" xfId="6227"/>
    <cellStyle name="Total 2 3 4 6 2 2" xfId="13927"/>
    <cellStyle name="Total 2 3 4 6 2 2 2" xfId="35281"/>
    <cellStyle name="Total 2 3 4 6 2 3" xfId="21587"/>
    <cellStyle name="Total 2 3 4 6 2 3 2" xfId="42941"/>
    <cellStyle name="Total 2 3 4 6 2 4" xfId="28673"/>
    <cellStyle name="Total 2 3 4 6 3" xfId="10087"/>
    <cellStyle name="Total 2 3 4 6 3 2" xfId="31441"/>
    <cellStyle name="Total 2 3 4 6 4" xfId="17747"/>
    <cellStyle name="Total 2 3 4 6 4 2" xfId="39101"/>
    <cellStyle name="Total 2 3 4 6 5" xfId="25997"/>
    <cellStyle name="Total 2 3 4 7" xfId="3325"/>
    <cellStyle name="Total 2 3 4 7 2" xfId="7167"/>
    <cellStyle name="Total 2 3 4 7 2 2" xfId="14867"/>
    <cellStyle name="Total 2 3 4 7 2 2 2" xfId="36221"/>
    <cellStyle name="Total 2 3 4 7 2 3" xfId="22527"/>
    <cellStyle name="Total 2 3 4 7 2 3 2" xfId="43881"/>
    <cellStyle name="Total 2 3 4 7 2 4" xfId="29049"/>
    <cellStyle name="Total 2 3 4 7 3" xfId="11027"/>
    <cellStyle name="Total 2 3 4 7 3 2" xfId="32381"/>
    <cellStyle name="Total 2 3 4 7 4" xfId="18687"/>
    <cellStyle name="Total 2 3 4 7 4 2" xfId="40041"/>
    <cellStyle name="Total 2 3 4 7 5" xfId="26937"/>
    <cellStyle name="Total 2 3 4 8" xfId="4287"/>
    <cellStyle name="Total 2 3 4 8 2" xfId="11987"/>
    <cellStyle name="Total 2 3 4 8 2 2" xfId="33341"/>
    <cellStyle name="Total 2 3 4 8 3" xfId="19647"/>
    <cellStyle name="Total 2 3 4 8 3 2" xfId="41001"/>
    <cellStyle name="Total 2 3 4 8 4" xfId="27897"/>
    <cellStyle name="Total 2 3 4 9" xfId="8147"/>
    <cellStyle name="Total 2 3 4 9 2" xfId="29501"/>
    <cellStyle name="Total 2 3 5" xfId="517"/>
    <cellStyle name="Total 2 3 5 10" xfId="24137"/>
    <cellStyle name="Total 2 3 5 2" xfId="865"/>
    <cellStyle name="Total 2 3 5 2 2" xfId="1865"/>
    <cellStyle name="Total 2 3 5 2 2 2" xfId="5707"/>
    <cellStyle name="Total 2 3 5 2 2 2 2" xfId="13407"/>
    <cellStyle name="Total 2 3 5 2 2 2 2 2" xfId="34761"/>
    <cellStyle name="Total 2 3 5 2 2 2 3" xfId="21067"/>
    <cellStyle name="Total 2 3 5 2 2 2 3 2" xfId="42421"/>
    <cellStyle name="Total 2 3 5 2 2 2 4" xfId="28465"/>
    <cellStyle name="Total 2 3 5 2 2 3" xfId="9567"/>
    <cellStyle name="Total 2 3 5 2 2 3 2" xfId="30921"/>
    <cellStyle name="Total 2 3 5 2 2 4" xfId="17227"/>
    <cellStyle name="Total 2 3 5 2 2 4 2" xfId="38581"/>
    <cellStyle name="Total 2 3 5 2 2 5" xfId="25477"/>
    <cellStyle name="Total 2 3 5 2 3" xfId="2805"/>
    <cellStyle name="Total 2 3 5 2 3 2" xfId="6647"/>
    <cellStyle name="Total 2 3 5 2 3 2 2" xfId="14347"/>
    <cellStyle name="Total 2 3 5 2 3 2 2 2" xfId="35701"/>
    <cellStyle name="Total 2 3 5 2 3 2 3" xfId="22007"/>
    <cellStyle name="Total 2 3 5 2 3 2 3 2" xfId="43361"/>
    <cellStyle name="Total 2 3 5 2 3 2 4" xfId="28841"/>
    <cellStyle name="Total 2 3 5 2 3 3" xfId="10507"/>
    <cellStyle name="Total 2 3 5 2 3 3 2" xfId="31861"/>
    <cellStyle name="Total 2 3 5 2 3 4" xfId="18167"/>
    <cellStyle name="Total 2 3 5 2 3 4 2" xfId="39521"/>
    <cellStyle name="Total 2 3 5 2 3 5" xfId="26417"/>
    <cellStyle name="Total 2 3 5 2 4" xfId="3745"/>
    <cellStyle name="Total 2 3 5 2 4 2" xfId="7587"/>
    <cellStyle name="Total 2 3 5 2 4 2 2" xfId="15287"/>
    <cellStyle name="Total 2 3 5 2 4 2 2 2" xfId="36641"/>
    <cellStyle name="Total 2 3 5 2 4 2 3" xfId="22947"/>
    <cellStyle name="Total 2 3 5 2 4 2 3 2" xfId="44301"/>
    <cellStyle name="Total 2 3 5 2 4 2 4" xfId="29217"/>
    <cellStyle name="Total 2 3 5 2 4 3" xfId="11447"/>
    <cellStyle name="Total 2 3 5 2 4 3 2" xfId="32801"/>
    <cellStyle name="Total 2 3 5 2 4 4" xfId="19107"/>
    <cellStyle name="Total 2 3 5 2 4 4 2" xfId="40461"/>
    <cellStyle name="Total 2 3 5 2 4 5" xfId="27357"/>
    <cellStyle name="Total 2 3 5 2 5" xfId="4707"/>
    <cellStyle name="Total 2 3 5 2 5 2" xfId="12407"/>
    <cellStyle name="Total 2 3 5 2 5 2 2" xfId="33761"/>
    <cellStyle name="Total 2 3 5 2 5 3" xfId="20067"/>
    <cellStyle name="Total 2 3 5 2 5 3 2" xfId="41421"/>
    <cellStyle name="Total 2 3 5 2 5 4" xfId="28065"/>
    <cellStyle name="Total 2 3 5 2 6" xfId="8567"/>
    <cellStyle name="Total 2 3 5 2 6 2" xfId="29921"/>
    <cellStyle name="Total 2 3 5 2 7" xfId="16227"/>
    <cellStyle name="Total 2 3 5 2 7 2" xfId="37581"/>
    <cellStyle name="Total 2 3 5 2 8" xfId="24477"/>
    <cellStyle name="Total 2 3 5 3" xfId="1165"/>
    <cellStyle name="Total 2 3 5 3 2" xfId="2165"/>
    <cellStyle name="Total 2 3 5 3 2 2" xfId="6007"/>
    <cellStyle name="Total 2 3 5 3 2 2 2" xfId="13707"/>
    <cellStyle name="Total 2 3 5 3 2 2 2 2" xfId="35061"/>
    <cellStyle name="Total 2 3 5 3 2 2 3" xfId="21367"/>
    <cellStyle name="Total 2 3 5 3 2 2 3 2" xfId="42721"/>
    <cellStyle name="Total 2 3 5 3 2 2 4" xfId="28585"/>
    <cellStyle name="Total 2 3 5 3 2 3" xfId="9867"/>
    <cellStyle name="Total 2 3 5 3 2 3 2" xfId="31221"/>
    <cellStyle name="Total 2 3 5 3 2 4" xfId="17527"/>
    <cellStyle name="Total 2 3 5 3 2 4 2" xfId="38881"/>
    <cellStyle name="Total 2 3 5 3 2 5" xfId="25777"/>
    <cellStyle name="Total 2 3 5 3 3" xfId="3105"/>
    <cellStyle name="Total 2 3 5 3 3 2" xfId="6947"/>
    <cellStyle name="Total 2 3 5 3 3 2 2" xfId="14647"/>
    <cellStyle name="Total 2 3 5 3 3 2 2 2" xfId="36001"/>
    <cellStyle name="Total 2 3 5 3 3 2 3" xfId="22307"/>
    <cellStyle name="Total 2 3 5 3 3 2 3 2" xfId="43661"/>
    <cellStyle name="Total 2 3 5 3 3 2 4" xfId="28961"/>
    <cellStyle name="Total 2 3 5 3 3 3" xfId="10807"/>
    <cellStyle name="Total 2 3 5 3 3 3 2" xfId="32161"/>
    <cellStyle name="Total 2 3 5 3 3 4" xfId="18467"/>
    <cellStyle name="Total 2 3 5 3 3 4 2" xfId="39821"/>
    <cellStyle name="Total 2 3 5 3 3 5" xfId="26717"/>
    <cellStyle name="Total 2 3 5 3 4" xfId="4045"/>
    <cellStyle name="Total 2 3 5 3 4 2" xfId="7887"/>
    <cellStyle name="Total 2 3 5 3 4 2 2" xfId="15587"/>
    <cellStyle name="Total 2 3 5 3 4 2 2 2" xfId="36941"/>
    <cellStyle name="Total 2 3 5 3 4 2 3" xfId="23247"/>
    <cellStyle name="Total 2 3 5 3 4 2 3 2" xfId="44601"/>
    <cellStyle name="Total 2 3 5 3 4 2 4" xfId="29337"/>
    <cellStyle name="Total 2 3 5 3 4 3" xfId="11747"/>
    <cellStyle name="Total 2 3 5 3 4 3 2" xfId="33101"/>
    <cellStyle name="Total 2 3 5 3 4 4" xfId="19407"/>
    <cellStyle name="Total 2 3 5 3 4 4 2" xfId="40761"/>
    <cellStyle name="Total 2 3 5 3 4 5" xfId="27657"/>
    <cellStyle name="Total 2 3 5 3 5" xfId="5007"/>
    <cellStyle name="Total 2 3 5 3 5 2" xfId="12707"/>
    <cellStyle name="Total 2 3 5 3 5 2 2" xfId="34061"/>
    <cellStyle name="Total 2 3 5 3 5 3" xfId="20367"/>
    <cellStyle name="Total 2 3 5 3 5 3 2" xfId="41721"/>
    <cellStyle name="Total 2 3 5 3 5 4" xfId="28185"/>
    <cellStyle name="Total 2 3 5 3 6" xfId="8867"/>
    <cellStyle name="Total 2 3 5 3 6 2" xfId="30221"/>
    <cellStyle name="Total 2 3 5 3 7" xfId="16527"/>
    <cellStyle name="Total 2 3 5 3 7 2" xfId="37881"/>
    <cellStyle name="Total 2 3 5 3 8" xfId="24777"/>
    <cellStyle name="Total 2 3 5 4" xfId="1525"/>
    <cellStyle name="Total 2 3 5 4 2" xfId="5367"/>
    <cellStyle name="Total 2 3 5 4 2 2" xfId="13067"/>
    <cellStyle name="Total 2 3 5 4 2 2 2" xfId="34421"/>
    <cellStyle name="Total 2 3 5 4 2 3" xfId="20727"/>
    <cellStyle name="Total 2 3 5 4 2 3 2" xfId="42081"/>
    <cellStyle name="Total 2 3 5 4 2 4" xfId="28329"/>
    <cellStyle name="Total 2 3 5 4 3" xfId="9227"/>
    <cellStyle name="Total 2 3 5 4 3 2" xfId="30581"/>
    <cellStyle name="Total 2 3 5 4 4" xfId="16887"/>
    <cellStyle name="Total 2 3 5 4 4 2" xfId="38241"/>
    <cellStyle name="Total 2 3 5 4 5" xfId="25137"/>
    <cellStyle name="Total 2 3 5 5" xfId="2465"/>
    <cellStyle name="Total 2 3 5 5 2" xfId="6307"/>
    <cellStyle name="Total 2 3 5 5 2 2" xfId="14007"/>
    <cellStyle name="Total 2 3 5 5 2 2 2" xfId="35361"/>
    <cellStyle name="Total 2 3 5 5 2 3" xfId="21667"/>
    <cellStyle name="Total 2 3 5 5 2 3 2" xfId="43021"/>
    <cellStyle name="Total 2 3 5 5 2 4" xfId="28705"/>
    <cellStyle name="Total 2 3 5 5 3" xfId="10167"/>
    <cellStyle name="Total 2 3 5 5 3 2" xfId="31521"/>
    <cellStyle name="Total 2 3 5 5 4" xfId="17827"/>
    <cellStyle name="Total 2 3 5 5 4 2" xfId="39181"/>
    <cellStyle name="Total 2 3 5 5 5" xfId="26077"/>
    <cellStyle name="Total 2 3 5 6" xfId="3405"/>
    <cellStyle name="Total 2 3 5 6 2" xfId="7247"/>
    <cellStyle name="Total 2 3 5 6 2 2" xfId="14947"/>
    <cellStyle name="Total 2 3 5 6 2 2 2" xfId="36301"/>
    <cellStyle name="Total 2 3 5 6 2 3" xfId="22607"/>
    <cellStyle name="Total 2 3 5 6 2 3 2" xfId="43961"/>
    <cellStyle name="Total 2 3 5 6 2 4" xfId="29081"/>
    <cellStyle name="Total 2 3 5 6 3" xfId="11107"/>
    <cellStyle name="Total 2 3 5 6 3 2" xfId="32461"/>
    <cellStyle name="Total 2 3 5 6 4" xfId="18767"/>
    <cellStyle name="Total 2 3 5 6 4 2" xfId="40121"/>
    <cellStyle name="Total 2 3 5 6 5" xfId="27017"/>
    <cellStyle name="Total 2 3 5 7" xfId="4367"/>
    <cellStyle name="Total 2 3 5 7 2" xfId="12067"/>
    <cellStyle name="Total 2 3 5 7 2 2" xfId="33421"/>
    <cellStyle name="Total 2 3 5 7 3" xfId="19727"/>
    <cellStyle name="Total 2 3 5 7 3 2" xfId="41081"/>
    <cellStyle name="Total 2 3 5 7 4" xfId="27929"/>
    <cellStyle name="Total 2 3 5 8" xfId="8227"/>
    <cellStyle name="Total 2 3 5 8 2" xfId="29581"/>
    <cellStyle name="Total 2 3 5 9" xfId="15887"/>
    <cellStyle name="Total 2 3 5 9 2" xfId="37241"/>
    <cellStyle name="Total 2 3 6" xfId="705"/>
    <cellStyle name="Total 2 3 6 2" xfId="1705"/>
    <cellStyle name="Total 2 3 6 2 2" xfId="5547"/>
    <cellStyle name="Total 2 3 6 2 2 2" xfId="13247"/>
    <cellStyle name="Total 2 3 6 2 2 2 2" xfId="34601"/>
    <cellStyle name="Total 2 3 6 2 2 3" xfId="20907"/>
    <cellStyle name="Total 2 3 6 2 2 3 2" xfId="42261"/>
    <cellStyle name="Total 2 3 6 2 2 4" xfId="28401"/>
    <cellStyle name="Total 2 3 6 2 3" xfId="9407"/>
    <cellStyle name="Total 2 3 6 2 3 2" xfId="30761"/>
    <cellStyle name="Total 2 3 6 2 4" xfId="17067"/>
    <cellStyle name="Total 2 3 6 2 4 2" xfId="38421"/>
    <cellStyle name="Total 2 3 6 2 5" xfId="25317"/>
    <cellStyle name="Total 2 3 6 3" xfId="2645"/>
    <cellStyle name="Total 2 3 6 3 2" xfId="6487"/>
    <cellStyle name="Total 2 3 6 3 2 2" xfId="14187"/>
    <cellStyle name="Total 2 3 6 3 2 2 2" xfId="35541"/>
    <cellStyle name="Total 2 3 6 3 2 3" xfId="21847"/>
    <cellStyle name="Total 2 3 6 3 2 3 2" xfId="43201"/>
    <cellStyle name="Total 2 3 6 3 2 4" xfId="28777"/>
    <cellStyle name="Total 2 3 6 3 3" xfId="10347"/>
    <cellStyle name="Total 2 3 6 3 3 2" xfId="31701"/>
    <cellStyle name="Total 2 3 6 3 4" xfId="18007"/>
    <cellStyle name="Total 2 3 6 3 4 2" xfId="39361"/>
    <cellStyle name="Total 2 3 6 3 5" xfId="26257"/>
    <cellStyle name="Total 2 3 6 4" xfId="3585"/>
    <cellStyle name="Total 2 3 6 4 2" xfId="7427"/>
    <cellStyle name="Total 2 3 6 4 2 2" xfId="15127"/>
    <cellStyle name="Total 2 3 6 4 2 2 2" xfId="36481"/>
    <cellStyle name="Total 2 3 6 4 2 3" xfId="22787"/>
    <cellStyle name="Total 2 3 6 4 2 3 2" xfId="44141"/>
    <cellStyle name="Total 2 3 6 4 2 4" xfId="29153"/>
    <cellStyle name="Total 2 3 6 4 3" xfId="11287"/>
    <cellStyle name="Total 2 3 6 4 3 2" xfId="32641"/>
    <cellStyle name="Total 2 3 6 4 4" xfId="18947"/>
    <cellStyle name="Total 2 3 6 4 4 2" xfId="40301"/>
    <cellStyle name="Total 2 3 6 4 5" xfId="27197"/>
    <cellStyle name="Total 2 3 6 5" xfId="4547"/>
    <cellStyle name="Total 2 3 6 5 2" xfId="12247"/>
    <cellStyle name="Total 2 3 6 5 2 2" xfId="33601"/>
    <cellStyle name="Total 2 3 6 5 3" xfId="19907"/>
    <cellStyle name="Total 2 3 6 5 3 2" xfId="41261"/>
    <cellStyle name="Total 2 3 6 5 4" xfId="28001"/>
    <cellStyle name="Total 2 3 6 6" xfId="8407"/>
    <cellStyle name="Total 2 3 6 6 2" xfId="29761"/>
    <cellStyle name="Total 2 3 6 7" xfId="16067"/>
    <cellStyle name="Total 2 3 6 7 2" xfId="37421"/>
    <cellStyle name="Total 2 3 6 8" xfId="24317"/>
    <cellStyle name="Total 2 3 7" xfId="704"/>
    <cellStyle name="Total 2 3 7 2" xfId="1704"/>
    <cellStyle name="Total 2 3 7 2 2" xfId="5546"/>
    <cellStyle name="Total 2 3 7 2 2 2" xfId="13246"/>
    <cellStyle name="Total 2 3 7 2 2 2 2" xfId="34600"/>
    <cellStyle name="Total 2 3 7 2 2 3" xfId="20906"/>
    <cellStyle name="Total 2 3 7 2 2 3 2" xfId="42260"/>
    <cellStyle name="Total 2 3 7 2 2 4" xfId="28400"/>
    <cellStyle name="Total 2 3 7 2 3" xfId="9406"/>
    <cellStyle name="Total 2 3 7 2 3 2" xfId="30760"/>
    <cellStyle name="Total 2 3 7 2 4" xfId="17066"/>
    <cellStyle name="Total 2 3 7 2 4 2" xfId="38420"/>
    <cellStyle name="Total 2 3 7 2 5" xfId="25316"/>
    <cellStyle name="Total 2 3 7 3" xfId="2644"/>
    <cellStyle name="Total 2 3 7 3 2" xfId="6486"/>
    <cellStyle name="Total 2 3 7 3 2 2" xfId="14186"/>
    <cellStyle name="Total 2 3 7 3 2 2 2" xfId="35540"/>
    <cellStyle name="Total 2 3 7 3 2 3" xfId="21846"/>
    <cellStyle name="Total 2 3 7 3 2 3 2" xfId="43200"/>
    <cellStyle name="Total 2 3 7 3 2 4" xfId="28776"/>
    <cellStyle name="Total 2 3 7 3 3" xfId="10346"/>
    <cellStyle name="Total 2 3 7 3 3 2" xfId="31700"/>
    <cellStyle name="Total 2 3 7 3 4" xfId="18006"/>
    <cellStyle name="Total 2 3 7 3 4 2" xfId="39360"/>
    <cellStyle name="Total 2 3 7 3 5" xfId="26256"/>
    <cellStyle name="Total 2 3 7 4" xfId="3584"/>
    <cellStyle name="Total 2 3 7 4 2" xfId="7426"/>
    <cellStyle name="Total 2 3 7 4 2 2" xfId="15126"/>
    <cellStyle name="Total 2 3 7 4 2 2 2" xfId="36480"/>
    <cellStyle name="Total 2 3 7 4 2 3" xfId="22786"/>
    <cellStyle name="Total 2 3 7 4 2 3 2" xfId="44140"/>
    <cellStyle name="Total 2 3 7 4 2 4" xfId="29152"/>
    <cellStyle name="Total 2 3 7 4 3" xfId="11286"/>
    <cellStyle name="Total 2 3 7 4 3 2" xfId="32640"/>
    <cellStyle name="Total 2 3 7 4 4" xfId="18946"/>
    <cellStyle name="Total 2 3 7 4 4 2" xfId="40300"/>
    <cellStyle name="Total 2 3 7 4 5" xfId="27196"/>
    <cellStyle name="Total 2 3 7 5" xfId="4546"/>
    <cellStyle name="Total 2 3 7 5 2" xfId="12246"/>
    <cellStyle name="Total 2 3 7 5 2 2" xfId="33600"/>
    <cellStyle name="Total 2 3 7 5 3" xfId="19906"/>
    <cellStyle name="Total 2 3 7 5 3 2" xfId="41260"/>
    <cellStyle name="Total 2 3 7 5 4" xfId="28000"/>
    <cellStyle name="Total 2 3 7 6" xfId="8406"/>
    <cellStyle name="Total 2 3 7 6 2" xfId="29760"/>
    <cellStyle name="Total 2 3 7 7" xfId="16066"/>
    <cellStyle name="Total 2 3 7 7 2" xfId="37420"/>
    <cellStyle name="Total 2 3 7 8" xfId="24316"/>
    <cellStyle name="Total 2 3 8" xfId="1362"/>
    <cellStyle name="Total 2 3 8 2" xfId="5204"/>
    <cellStyle name="Total 2 3 8 2 2" xfId="12904"/>
    <cellStyle name="Total 2 3 8 2 2 2" xfId="34258"/>
    <cellStyle name="Total 2 3 8 2 3" xfId="20564"/>
    <cellStyle name="Total 2 3 8 2 3 2" xfId="41918"/>
    <cellStyle name="Total 2 3 8 2 4" xfId="28262"/>
    <cellStyle name="Total 2 3 8 3" xfId="9064"/>
    <cellStyle name="Total 2 3 8 3 2" xfId="30418"/>
    <cellStyle name="Total 2 3 8 4" xfId="16724"/>
    <cellStyle name="Total 2 3 8 4 2" xfId="38078"/>
    <cellStyle name="Total 2 3 8 5" xfId="24974"/>
    <cellStyle name="Total 2 3 9" xfId="1344"/>
    <cellStyle name="Total 2 3 9 2" xfId="5186"/>
    <cellStyle name="Total 2 3 9 2 2" xfId="12886"/>
    <cellStyle name="Total 2 3 9 2 2 2" xfId="34240"/>
    <cellStyle name="Total 2 3 9 2 3" xfId="20546"/>
    <cellStyle name="Total 2 3 9 2 3 2" xfId="41900"/>
    <cellStyle name="Total 2 3 9 2 4" xfId="28256"/>
    <cellStyle name="Total 2 3 9 3" xfId="9046"/>
    <cellStyle name="Total 2 3 9 3 2" xfId="30400"/>
    <cellStyle name="Total 2 3 9 4" xfId="16706"/>
    <cellStyle name="Total 2 3 9 4 2" xfId="38060"/>
    <cellStyle name="Total 2 3 9 5" xfId="24956"/>
    <cellStyle name="Total 3" xfId="327"/>
    <cellStyle name="Total 4" xfId="328"/>
    <cellStyle name="Total 4 2" xfId="358"/>
    <cellStyle name="Total 4 2 10" xfId="1358"/>
    <cellStyle name="Total 4 2 10 2" xfId="5200"/>
    <cellStyle name="Total 4 2 10 2 2" xfId="12900"/>
    <cellStyle name="Total 4 2 10 2 2 2" xfId="34254"/>
    <cellStyle name="Total 4 2 10 2 3" xfId="20560"/>
    <cellStyle name="Total 4 2 10 2 3 2" xfId="41914"/>
    <cellStyle name="Total 4 2 10 2 4" xfId="28260"/>
    <cellStyle name="Total 4 2 10 3" xfId="9060"/>
    <cellStyle name="Total 4 2 10 3 2" xfId="30414"/>
    <cellStyle name="Total 4 2 10 4" xfId="16720"/>
    <cellStyle name="Total 4 2 10 4 2" xfId="38074"/>
    <cellStyle name="Total 4 2 10 5" xfId="24970"/>
    <cellStyle name="Total 4 2 11" xfId="4225"/>
    <cellStyle name="Total 4 2 11 2" xfId="11925"/>
    <cellStyle name="Total 4 2 11 2 2" xfId="33279"/>
    <cellStyle name="Total 4 2 11 3" xfId="19585"/>
    <cellStyle name="Total 4 2 11 3 2" xfId="40939"/>
    <cellStyle name="Total 4 2 11 4" xfId="27835"/>
    <cellStyle name="Total 4 2 12" xfId="8085"/>
    <cellStyle name="Total 4 2 12 2" xfId="29439"/>
    <cellStyle name="Total 4 2 13" xfId="8048"/>
    <cellStyle name="Total 4 2 13 2" xfId="29402"/>
    <cellStyle name="Total 4 2 14" xfId="23995"/>
    <cellStyle name="Total 4 2 2" xfId="386"/>
    <cellStyle name="Total 4 2 2 10" xfId="4245"/>
    <cellStyle name="Total 4 2 2 10 2" xfId="11945"/>
    <cellStyle name="Total 4 2 2 10 2 2" xfId="33299"/>
    <cellStyle name="Total 4 2 2 10 3" xfId="19605"/>
    <cellStyle name="Total 4 2 2 10 3 2" xfId="40959"/>
    <cellStyle name="Total 4 2 2 10 4" xfId="27855"/>
    <cellStyle name="Total 4 2 2 11" xfId="8105"/>
    <cellStyle name="Total 4 2 2 11 2" xfId="29459"/>
    <cellStyle name="Total 4 2 2 12" xfId="15765"/>
    <cellStyle name="Total 4 2 2 12 2" xfId="37119"/>
    <cellStyle name="Total 4 2 2 13" xfId="24015"/>
    <cellStyle name="Total 4 2 2 2" xfId="431"/>
    <cellStyle name="Total 4 2 2 2 10" xfId="8145"/>
    <cellStyle name="Total 4 2 2 2 10 2" xfId="29499"/>
    <cellStyle name="Total 4 2 2 2 11" xfId="15805"/>
    <cellStyle name="Total 4 2 2 2 11 2" xfId="37159"/>
    <cellStyle name="Total 4 2 2 2 12" xfId="24055"/>
    <cellStyle name="Total 4 2 2 2 2" xfId="515"/>
    <cellStyle name="Total 4 2 2 2 2 10" xfId="15885"/>
    <cellStyle name="Total 4 2 2 2 2 10 2" xfId="37239"/>
    <cellStyle name="Total 4 2 2 2 2 11" xfId="24135"/>
    <cellStyle name="Total 4 2 2 2 2 2" xfId="683"/>
    <cellStyle name="Total 4 2 2 2 2 2 10" xfId="24295"/>
    <cellStyle name="Total 4 2 2 2 2 2 2" xfId="1023"/>
    <cellStyle name="Total 4 2 2 2 2 2 2 2" xfId="2023"/>
    <cellStyle name="Total 4 2 2 2 2 2 2 2 2" xfId="5865"/>
    <cellStyle name="Total 4 2 2 2 2 2 2 2 2 2" xfId="13565"/>
    <cellStyle name="Total 4 2 2 2 2 2 2 2 2 2 2" xfId="34919"/>
    <cellStyle name="Total 4 2 2 2 2 2 2 2 2 3" xfId="21225"/>
    <cellStyle name="Total 4 2 2 2 2 2 2 2 2 3 2" xfId="42579"/>
    <cellStyle name="Total 4 2 2 2 2 2 2 2 2 4" xfId="28527"/>
    <cellStyle name="Total 4 2 2 2 2 2 2 2 3" xfId="9725"/>
    <cellStyle name="Total 4 2 2 2 2 2 2 2 3 2" xfId="31079"/>
    <cellStyle name="Total 4 2 2 2 2 2 2 2 4" xfId="17385"/>
    <cellStyle name="Total 4 2 2 2 2 2 2 2 4 2" xfId="38739"/>
    <cellStyle name="Total 4 2 2 2 2 2 2 2 5" xfId="25635"/>
    <cellStyle name="Total 4 2 2 2 2 2 2 3" xfId="2963"/>
    <cellStyle name="Total 4 2 2 2 2 2 2 3 2" xfId="6805"/>
    <cellStyle name="Total 4 2 2 2 2 2 2 3 2 2" xfId="14505"/>
    <cellStyle name="Total 4 2 2 2 2 2 2 3 2 2 2" xfId="35859"/>
    <cellStyle name="Total 4 2 2 2 2 2 2 3 2 3" xfId="22165"/>
    <cellStyle name="Total 4 2 2 2 2 2 2 3 2 3 2" xfId="43519"/>
    <cellStyle name="Total 4 2 2 2 2 2 2 3 2 4" xfId="28903"/>
    <cellStyle name="Total 4 2 2 2 2 2 2 3 3" xfId="10665"/>
    <cellStyle name="Total 4 2 2 2 2 2 2 3 3 2" xfId="32019"/>
    <cellStyle name="Total 4 2 2 2 2 2 2 3 4" xfId="18325"/>
    <cellStyle name="Total 4 2 2 2 2 2 2 3 4 2" xfId="39679"/>
    <cellStyle name="Total 4 2 2 2 2 2 2 3 5" xfId="26575"/>
    <cellStyle name="Total 4 2 2 2 2 2 2 4" xfId="3903"/>
    <cellStyle name="Total 4 2 2 2 2 2 2 4 2" xfId="7745"/>
    <cellStyle name="Total 4 2 2 2 2 2 2 4 2 2" xfId="15445"/>
    <cellStyle name="Total 4 2 2 2 2 2 2 4 2 2 2" xfId="36799"/>
    <cellStyle name="Total 4 2 2 2 2 2 2 4 2 3" xfId="23105"/>
    <cellStyle name="Total 4 2 2 2 2 2 2 4 2 3 2" xfId="44459"/>
    <cellStyle name="Total 4 2 2 2 2 2 2 4 2 4" xfId="29279"/>
    <cellStyle name="Total 4 2 2 2 2 2 2 4 3" xfId="11605"/>
    <cellStyle name="Total 4 2 2 2 2 2 2 4 3 2" xfId="32959"/>
    <cellStyle name="Total 4 2 2 2 2 2 2 4 4" xfId="19265"/>
    <cellStyle name="Total 4 2 2 2 2 2 2 4 4 2" xfId="40619"/>
    <cellStyle name="Total 4 2 2 2 2 2 2 4 5" xfId="27515"/>
    <cellStyle name="Total 4 2 2 2 2 2 2 5" xfId="4865"/>
    <cellStyle name="Total 4 2 2 2 2 2 2 5 2" xfId="12565"/>
    <cellStyle name="Total 4 2 2 2 2 2 2 5 2 2" xfId="33919"/>
    <cellStyle name="Total 4 2 2 2 2 2 2 5 3" xfId="20225"/>
    <cellStyle name="Total 4 2 2 2 2 2 2 5 3 2" xfId="41579"/>
    <cellStyle name="Total 4 2 2 2 2 2 2 5 4" xfId="28127"/>
    <cellStyle name="Total 4 2 2 2 2 2 2 6" xfId="8725"/>
    <cellStyle name="Total 4 2 2 2 2 2 2 6 2" xfId="30079"/>
    <cellStyle name="Total 4 2 2 2 2 2 2 7" xfId="16385"/>
    <cellStyle name="Total 4 2 2 2 2 2 2 7 2" xfId="37739"/>
    <cellStyle name="Total 4 2 2 2 2 2 2 8" xfId="24635"/>
    <cellStyle name="Total 4 2 2 2 2 2 3" xfId="1323"/>
    <cellStyle name="Total 4 2 2 2 2 2 3 2" xfId="2323"/>
    <cellStyle name="Total 4 2 2 2 2 2 3 2 2" xfId="6165"/>
    <cellStyle name="Total 4 2 2 2 2 2 3 2 2 2" xfId="13865"/>
    <cellStyle name="Total 4 2 2 2 2 2 3 2 2 2 2" xfId="35219"/>
    <cellStyle name="Total 4 2 2 2 2 2 3 2 2 3" xfId="21525"/>
    <cellStyle name="Total 4 2 2 2 2 2 3 2 2 3 2" xfId="42879"/>
    <cellStyle name="Total 4 2 2 2 2 2 3 2 2 4" xfId="28647"/>
    <cellStyle name="Total 4 2 2 2 2 2 3 2 3" xfId="10025"/>
    <cellStyle name="Total 4 2 2 2 2 2 3 2 3 2" xfId="31379"/>
    <cellStyle name="Total 4 2 2 2 2 2 3 2 4" xfId="17685"/>
    <cellStyle name="Total 4 2 2 2 2 2 3 2 4 2" xfId="39039"/>
    <cellStyle name="Total 4 2 2 2 2 2 3 2 5" xfId="25935"/>
    <cellStyle name="Total 4 2 2 2 2 2 3 3" xfId="3263"/>
    <cellStyle name="Total 4 2 2 2 2 2 3 3 2" xfId="7105"/>
    <cellStyle name="Total 4 2 2 2 2 2 3 3 2 2" xfId="14805"/>
    <cellStyle name="Total 4 2 2 2 2 2 3 3 2 2 2" xfId="36159"/>
    <cellStyle name="Total 4 2 2 2 2 2 3 3 2 3" xfId="22465"/>
    <cellStyle name="Total 4 2 2 2 2 2 3 3 2 3 2" xfId="43819"/>
    <cellStyle name="Total 4 2 2 2 2 2 3 3 2 4" xfId="29023"/>
    <cellStyle name="Total 4 2 2 2 2 2 3 3 3" xfId="10965"/>
    <cellStyle name="Total 4 2 2 2 2 2 3 3 3 2" xfId="32319"/>
    <cellStyle name="Total 4 2 2 2 2 2 3 3 4" xfId="18625"/>
    <cellStyle name="Total 4 2 2 2 2 2 3 3 4 2" xfId="39979"/>
    <cellStyle name="Total 4 2 2 2 2 2 3 3 5" xfId="26875"/>
    <cellStyle name="Total 4 2 2 2 2 2 3 4" xfId="4203"/>
    <cellStyle name="Total 4 2 2 2 2 2 3 4 2" xfId="8045"/>
    <cellStyle name="Total 4 2 2 2 2 2 3 4 2 2" xfId="15745"/>
    <cellStyle name="Total 4 2 2 2 2 2 3 4 2 2 2" xfId="37099"/>
    <cellStyle name="Total 4 2 2 2 2 2 3 4 2 3" xfId="23405"/>
    <cellStyle name="Total 4 2 2 2 2 2 3 4 2 3 2" xfId="44759"/>
    <cellStyle name="Total 4 2 2 2 2 2 3 4 2 4" xfId="29399"/>
    <cellStyle name="Total 4 2 2 2 2 2 3 4 3" xfId="11905"/>
    <cellStyle name="Total 4 2 2 2 2 2 3 4 3 2" xfId="33259"/>
    <cellStyle name="Total 4 2 2 2 2 2 3 4 4" xfId="19565"/>
    <cellStyle name="Total 4 2 2 2 2 2 3 4 4 2" xfId="40919"/>
    <cellStyle name="Total 4 2 2 2 2 2 3 4 5" xfId="27815"/>
    <cellStyle name="Total 4 2 2 2 2 2 3 5" xfId="5165"/>
    <cellStyle name="Total 4 2 2 2 2 2 3 5 2" xfId="12865"/>
    <cellStyle name="Total 4 2 2 2 2 2 3 5 2 2" xfId="34219"/>
    <cellStyle name="Total 4 2 2 2 2 2 3 5 3" xfId="20525"/>
    <cellStyle name="Total 4 2 2 2 2 2 3 5 3 2" xfId="41879"/>
    <cellStyle name="Total 4 2 2 2 2 2 3 5 4" xfId="28247"/>
    <cellStyle name="Total 4 2 2 2 2 2 3 6" xfId="9025"/>
    <cellStyle name="Total 4 2 2 2 2 2 3 6 2" xfId="30379"/>
    <cellStyle name="Total 4 2 2 2 2 2 3 7" xfId="16685"/>
    <cellStyle name="Total 4 2 2 2 2 2 3 7 2" xfId="38039"/>
    <cellStyle name="Total 4 2 2 2 2 2 3 8" xfId="24935"/>
    <cellStyle name="Total 4 2 2 2 2 2 4" xfId="1683"/>
    <cellStyle name="Total 4 2 2 2 2 2 4 2" xfId="5525"/>
    <cellStyle name="Total 4 2 2 2 2 2 4 2 2" xfId="13225"/>
    <cellStyle name="Total 4 2 2 2 2 2 4 2 2 2" xfId="34579"/>
    <cellStyle name="Total 4 2 2 2 2 2 4 2 3" xfId="20885"/>
    <cellStyle name="Total 4 2 2 2 2 2 4 2 3 2" xfId="42239"/>
    <cellStyle name="Total 4 2 2 2 2 2 4 2 4" xfId="28391"/>
    <cellStyle name="Total 4 2 2 2 2 2 4 3" xfId="9385"/>
    <cellStyle name="Total 4 2 2 2 2 2 4 3 2" xfId="30739"/>
    <cellStyle name="Total 4 2 2 2 2 2 4 4" xfId="17045"/>
    <cellStyle name="Total 4 2 2 2 2 2 4 4 2" xfId="38399"/>
    <cellStyle name="Total 4 2 2 2 2 2 4 5" xfId="25295"/>
    <cellStyle name="Total 4 2 2 2 2 2 5" xfId="2623"/>
    <cellStyle name="Total 4 2 2 2 2 2 5 2" xfId="6465"/>
    <cellStyle name="Total 4 2 2 2 2 2 5 2 2" xfId="14165"/>
    <cellStyle name="Total 4 2 2 2 2 2 5 2 2 2" xfId="35519"/>
    <cellStyle name="Total 4 2 2 2 2 2 5 2 3" xfId="21825"/>
    <cellStyle name="Total 4 2 2 2 2 2 5 2 3 2" xfId="43179"/>
    <cellStyle name="Total 4 2 2 2 2 2 5 2 4" xfId="28767"/>
    <cellStyle name="Total 4 2 2 2 2 2 5 3" xfId="10325"/>
    <cellStyle name="Total 4 2 2 2 2 2 5 3 2" xfId="31679"/>
    <cellStyle name="Total 4 2 2 2 2 2 5 4" xfId="17985"/>
    <cellStyle name="Total 4 2 2 2 2 2 5 4 2" xfId="39339"/>
    <cellStyle name="Total 4 2 2 2 2 2 5 5" xfId="26235"/>
    <cellStyle name="Total 4 2 2 2 2 2 6" xfId="3563"/>
    <cellStyle name="Total 4 2 2 2 2 2 6 2" xfId="7405"/>
    <cellStyle name="Total 4 2 2 2 2 2 6 2 2" xfId="15105"/>
    <cellStyle name="Total 4 2 2 2 2 2 6 2 2 2" xfId="36459"/>
    <cellStyle name="Total 4 2 2 2 2 2 6 2 3" xfId="22765"/>
    <cellStyle name="Total 4 2 2 2 2 2 6 2 3 2" xfId="44119"/>
    <cellStyle name="Total 4 2 2 2 2 2 6 2 4" xfId="29143"/>
    <cellStyle name="Total 4 2 2 2 2 2 6 3" xfId="11265"/>
    <cellStyle name="Total 4 2 2 2 2 2 6 3 2" xfId="32619"/>
    <cellStyle name="Total 4 2 2 2 2 2 6 4" xfId="18925"/>
    <cellStyle name="Total 4 2 2 2 2 2 6 4 2" xfId="40279"/>
    <cellStyle name="Total 4 2 2 2 2 2 6 5" xfId="27175"/>
    <cellStyle name="Total 4 2 2 2 2 2 7" xfId="4525"/>
    <cellStyle name="Total 4 2 2 2 2 2 7 2" xfId="12225"/>
    <cellStyle name="Total 4 2 2 2 2 2 7 2 2" xfId="33579"/>
    <cellStyle name="Total 4 2 2 2 2 2 7 3" xfId="19885"/>
    <cellStyle name="Total 4 2 2 2 2 2 7 3 2" xfId="41239"/>
    <cellStyle name="Total 4 2 2 2 2 2 7 4" xfId="27991"/>
    <cellStyle name="Total 4 2 2 2 2 2 8" xfId="8385"/>
    <cellStyle name="Total 4 2 2 2 2 2 8 2" xfId="29739"/>
    <cellStyle name="Total 4 2 2 2 2 2 9" xfId="16045"/>
    <cellStyle name="Total 4 2 2 2 2 2 9 2" xfId="37399"/>
    <cellStyle name="Total 4 2 2 2 2 3" xfId="863"/>
    <cellStyle name="Total 4 2 2 2 2 3 2" xfId="1863"/>
    <cellStyle name="Total 4 2 2 2 2 3 2 2" xfId="5705"/>
    <cellStyle name="Total 4 2 2 2 2 3 2 2 2" xfId="13405"/>
    <cellStyle name="Total 4 2 2 2 2 3 2 2 2 2" xfId="34759"/>
    <cellStyle name="Total 4 2 2 2 2 3 2 2 3" xfId="21065"/>
    <cellStyle name="Total 4 2 2 2 2 3 2 2 3 2" xfId="42419"/>
    <cellStyle name="Total 4 2 2 2 2 3 2 2 4" xfId="28463"/>
    <cellStyle name="Total 4 2 2 2 2 3 2 3" xfId="9565"/>
    <cellStyle name="Total 4 2 2 2 2 3 2 3 2" xfId="30919"/>
    <cellStyle name="Total 4 2 2 2 2 3 2 4" xfId="17225"/>
    <cellStyle name="Total 4 2 2 2 2 3 2 4 2" xfId="38579"/>
    <cellStyle name="Total 4 2 2 2 2 3 2 5" xfId="25475"/>
    <cellStyle name="Total 4 2 2 2 2 3 3" xfId="2803"/>
    <cellStyle name="Total 4 2 2 2 2 3 3 2" xfId="6645"/>
    <cellStyle name="Total 4 2 2 2 2 3 3 2 2" xfId="14345"/>
    <cellStyle name="Total 4 2 2 2 2 3 3 2 2 2" xfId="35699"/>
    <cellStyle name="Total 4 2 2 2 2 3 3 2 3" xfId="22005"/>
    <cellStyle name="Total 4 2 2 2 2 3 3 2 3 2" xfId="43359"/>
    <cellStyle name="Total 4 2 2 2 2 3 3 2 4" xfId="28839"/>
    <cellStyle name="Total 4 2 2 2 2 3 3 3" xfId="10505"/>
    <cellStyle name="Total 4 2 2 2 2 3 3 3 2" xfId="31859"/>
    <cellStyle name="Total 4 2 2 2 2 3 3 4" xfId="18165"/>
    <cellStyle name="Total 4 2 2 2 2 3 3 4 2" xfId="39519"/>
    <cellStyle name="Total 4 2 2 2 2 3 3 5" xfId="26415"/>
    <cellStyle name="Total 4 2 2 2 2 3 4" xfId="3743"/>
    <cellStyle name="Total 4 2 2 2 2 3 4 2" xfId="7585"/>
    <cellStyle name="Total 4 2 2 2 2 3 4 2 2" xfId="15285"/>
    <cellStyle name="Total 4 2 2 2 2 3 4 2 2 2" xfId="36639"/>
    <cellStyle name="Total 4 2 2 2 2 3 4 2 3" xfId="22945"/>
    <cellStyle name="Total 4 2 2 2 2 3 4 2 3 2" xfId="44299"/>
    <cellStyle name="Total 4 2 2 2 2 3 4 2 4" xfId="29215"/>
    <cellStyle name="Total 4 2 2 2 2 3 4 3" xfId="11445"/>
    <cellStyle name="Total 4 2 2 2 2 3 4 3 2" xfId="32799"/>
    <cellStyle name="Total 4 2 2 2 2 3 4 4" xfId="19105"/>
    <cellStyle name="Total 4 2 2 2 2 3 4 4 2" xfId="40459"/>
    <cellStyle name="Total 4 2 2 2 2 3 4 5" xfId="27355"/>
    <cellStyle name="Total 4 2 2 2 2 3 5" xfId="4705"/>
    <cellStyle name="Total 4 2 2 2 2 3 5 2" xfId="12405"/>
    <cellStyle name="Total 4 2 2 2 2 3 5 2 2" xfId="33759"/>
    <cellStyle name="Total 4 2 2 2 2 3 5 3" xfId="20065"/>
    <cellStyle name="Total 4 2 2 2 2 3 5 3 2" xfId="41419"/>
    <cellStyle name="Total 4 2 2 2 2 3 5 4" xfId="28063"/>
    <cellStyle name="Total 4 2 2 2 2 3 6" xfId="8565"/>
    <cellStyle name="Total 4 2 2 2 2 3 6 2" xfId="29919"/>
    <cellStyle name="Total 4 2 2 2 2 3 7" xfId="16225"/>
    <cellStyle name="Total 4 2 2 2 2 3 7 2" xfId="37579"/>
    <cellStyle name="Total 4 2 2 2 2 3 8" xfId="24475"/>
    <cellStyle name="Total 4 2 2 2 2 4" xfId="1163"/>
    <cellStyle name="Total 4 2 2 2 2 4 2" xfId="2163"/>
    <cellStyle name="Total 4 2 2 2 2 4 2 2" xfId="6005"/>
    <cellStyle name="Total 4 2 2 2 2 4 2 2 2" xfId="13705"/>
    <cellStyle name="Total 4 2 2 2 2 4 2 2 2 2" xfId="35059"/>
    <cellStyle name="Total 4 2 2 2 2 4 2 2 3" xfId="21365"/>
    <cellStyle name="Total 4 2 2 2 2 4 2 2 3 2" xfId="42719"/>
    <cellStyle name="Total 4 2 2 2 2 4 2 2 4" xfId="28583"/>
    <cellStyle name="Total 4 2 2 2 2 4 2 3" xfId="9865"/>
    <cellStyle name="Total 4 2 2 2 2 4 2 3 2" xfId="31219"/>
    <cellStyle name="Total 4 2 2 2 2 4 2 4" xfId="17525"/>
    <cellStyle name="Total 4 2 2 2 2 4 2 4 2" xfId="38879"/>
    <cellStyle name="Total 4 2 2 2 2 4 2 5" xfId="25775"/>
    <cellStyle name="Total 4 2 2 2 2 4 3" xfId="3103"/>
    <cellStyle name="Total 4 2 2 2 2 4 3 2" xfId="6945"/>
    <cellStyle name="Total 4 2 2 2 2 4 3 2 2" xfId="14645"/>
    <cellStyle name="Total 4 2 2 2 2 4 3 2 2 2" xfId="35999"/>
    <cellStyle name="Total 4 2 2 2 2 4 3 2 3" xfId="22305"/>
    <cellStyle name="Total 4 2 2 2 2 4 3 2 3 2" xfId="43659"/>
    <cellStyle name="Total 4 2 2 2 2 4 3 2 4" xfId="28959"/>
    <cellStyle name="Total 4 2 2 2 2 4 3 3" xfId="10805"/>
    <cellStyle name="Total 4 2 2 2 2 4 3 3 2" xfId="32159"/>
    <cellStyle name="Total 4 2 2 2 2 4 3 4" xfId="18465"/>
    <cellStyle name="Total 4 2 2 2 2 4 3 4 2" xfId="39819"/>
    <cellStyle name="Total 4 2 2 2 2 4 3 5" xfId="26715"/>
    <cellStyle name="Total 4 2 2 2 2 4 4" xfId="4043"/>
    <cellStyle name="Total 4 2 2 2 2 4 4 2" xfId="7885"/>
    <cellStyle name="Total 4 2 2 2 2 4 4 2 2" xfId="15585"/>
    <cellStyle name="Total 4 2 2 2 2 4 4 2 2 2" xfId="36939"/>
    <cellStyle name="Total 4 2 2 2 2 4 4 2 3" xfId="23245"/>
    <cellStyle name="Total 4 2 2 2 2 4 4 2 3 2" xfId="44599"/>
    <cellStyle name="Total 4 2 2 2 2 4 4 2 4" xfId="29335"/>
    <cellStyle name="Total 4 2 2 2 2 4 4 3" xfId="11745"/>
    <cellStyle name="Total 4 2 2 2 2 4 4 3 2" xfId="33099"/>
    <cellStyle name="Total 4 2 2 2 2 4 4 4" xfId="19405"/>
    <cellStyle name="Total 4 2 2 2 2 4 4 4 2" xfId="40759"/>
    <cellStyle name="Total 4 2 2 2 2 4 4 5" xfId="27655"/>
    <cellStyle name="Total 4 2 2 2 2 4 5" xfId="5005"/>
    <cellStyle name="Total 4 2 2 2 2 4 5 2" xfId="12705"/>
    <cellStyle name="Total 4 2 2 2 2 4 5 2 2" xfId="34059"/>
    <cellStyle name="Total 4 2 2 2 2 4 5 3" xfId="20365"/>
    <cellStyle name="Total 4 2 2 2 2 4 5 3 2" xfId="41719"/>
    <cellStyle name="Total 4 2 2 2 2 4 5 4" xfId="28183"/>
    <cellStyle name="Total 4 2 2 2 2 4 6" xfId="8865"/>
    <cellStyle name="Total 4 2 2 2 2 4 6 2" xfId="30219"/>
    <cellStyle name="Total 4 2 2 2 2 4 7" xfId="16525"/>
    <cellStyle name="Total 4 2 2 2 2 4 7 2" xfId="37879"/>
    <cellStyle name="Total 4 2 2 2 2 4 8" xfId="24775"/>
    <cellStyle name="Total 4 2 2 2 2 5" xfId="1523"/>
    <cellStyle name="Total 4 2 2 2 2 5 2" xfId="5365"/>
    <cellStyle name="Total 4 2 2 2 2 5 2 2" xfId="13065"/>
    <cellStyle name="Total 4 2 2 2 2 5 2 2 2" xfId="34419"/>
    <cellStyle name="Total 4 2 2 2 2 5 2 3" xfId="20725"/>
    <cellStyle name="Total 4 2 2 2 2 5 2 3 2" xfId="42079"/>
    <cellStyle name="Total 4 2 2 2 2 5 2 4" xfId="28327"/>
    <cellStyle name="Total 4 2 2 2 2 5 3" xfId="9225"/>
    <cellStyle name="Total 4 2 2 2 2 5 3 2" xfId="30579"/>
    <cellStyle name="Total 4 2 2 2 2 5 4" xfId="16885"/>
    <cellStyle name="Total 4 2 2 2 2 5 4 2" xfId="38239"/>
    <cellStyle name="Total 4 2 2 2 2 5 5" xfId="25135"/>
    <cellStyle name="Total 4 2 2 2 2 6" xfId="2463"/>
    <cellStyle name="Total 4 2 2 2 2 6 2" xfId="6305"/>
    <cellStyle name="Total 4 2 2 2 2 6 2 2" xfId="14005"/>
    <cellStyle name="Total 4 2 2 2 2 6 2 2 2" xfId="35359"/>
    <cellStyle name="Total 4 2 2 2 2 6 2 3" xfId="21665"/>
    <cellStyle name="Total 4 2 2 2 2 6 2 3 2" xfId="43019"/>
    <cellStyle name="Total 4 2 2 2 2 6 2 4" xfId="28703"/>
    <cellStyle name="Total 4 2 2 2 2 6 3" xfId="10165"/>
    <cellStyle name="Total 4 2 2 2 2 6 3 2" xfId="31519"/>
    <cellStyle name="Total 4 2 2 2 2 6 4" xfId="17825"/>
    <cellStyle name="Total 4 2 2 2 2 6 4 2" xfId="39179"/>
    <cellStyle name="Total 4 2 2 2 2 6 5" xfId="26075"/>
    <cellStyle name="Total 4 2 2 2 2 7" xfId="3403"/>
    <cellStyle name="Total 4 2 2 2 2 7 2" xfId="7245"/>
    <cellStyle name="Total 4 2 2 2 2 7 2 2" xfId="14945"/>
    <cellStyle name="Total 4 2 2 2 2 7 2 2 2" xfId="36299"/>
    <cellStyle name="Total 4 2 2 2 2 7 2 3" xfId="22605"/>
    <cellStyle name="Total 4 2 2 2 2 7 2 3 2" xfId="43959"/>
    <cellStyle name="Total 4 2 2 2 2 7 2 4" xfId="29079"/>
    <cellStyle name="Total 4 2 2 2 2 7 3" xfId="11105"/>
    <cellStyle name="Total 4 2 2 2 2 7 3 2" xfId="32459"/>
    <cellStyle name="Total 4 2 2 2 2 7 4" xfId="18765"/>
    <cellStyle name="Total 4 2 2 2 2 7 4 2" xfId="40119"/>
    <cellStyle name="Total 4 2 2 2 2 7 5" xfId="27015"/>
    <cellStyle name="Total 4 2 2 2 2 8" xfId="4365"/>
    <cellStyle name="Total 4 2 2 2 2 8 2" xfId="12065"/>
    <cellStyle name="Total 4 2 2 2 2 8 2 2" xfId="33419"/>
    <cellStyle name="Total 4 2 2 2 2 8 3" xfId="19725"/>
    <cellStyle name="Total 4 2 2 2 2 8 3 2" xfId="41079"/>
    <cellStyle name="Total 4 2 2 2 2 8 4" xfId="27927"/>
    <cellStyle name="Total 4 2 2 2 2 9" xfId="8225"/>
    <cellStyle name="Total 4 2 2 2 2 9 2" xfId="29579"/>
    <cellStyle name="Total 4 2 2 2 3" xfId="599"/>
    <cellStyle name="Total 4 2 2 2 3 10" xfId="24215"/>
    <cellStyle name="Total 4 2 2 2 3 2" xfId="943"/>
    <cellStyle name="Total 4 2 2 2 3 2 2" xfId="1943"/>
    <cellStyle name="Total 4 2 2 2 3 2 2 2" xfId="5785"/>
    <cellStyle name="Total 4 2 2 2 3 2 2 2 2" xfId="13485"/>
    <cellStyle name="Total 4 2 2 2 3 2 2 2 2 2" xfId="34839"/>
    <cellStyle name="Total 4 2 2 2 3 2 2 2 3" xfId="21145"/>
    <cellStyle name="Total 4 2 2 2 3 2 2 2 3 2" xfId="42499"/>
    <cellStyle name="Total 4 2 2 2 3 2 2 2 4" xfId="28495"/>
    <cellStyle name="Total 4 2 2 2 3 2 2 3" xfId="9645"/>
    <cellStyle name="Total 4 2 2 2 3 2 2 3 2" xfId="30999"/>
    <cellStyle name="Total 4 2 2 2 3 2 2 4" xfId="17305"/>
    <cellStyle name="Total 4 2 2 2 3 2 2 4 2" xfId="38659"/>
    <cellStyle name="Total 4 2 2 2 3 2 2 5" xfId="25555"/>
    <cellStyle name="Total 4 2 2 2 3 2 3" xfId="2883"/>
    <cellStyle name="Total 4 2 2 2 3 2 3 2" xfId="6725"/>
    <cellStyle name="Total 4 2 2 2 3 2 3 2 2" xfId="14425"/>
    <cellStyle name="Total 4 2 2 2 3 2 3 2 2 2" xfId="35779"/>
    <cellStyle name="Total 4 2 2 2 3 2 3 2 3" xfId="22085"/>
    <cellStyle name="Total 4 2 2 2 3 2 3 2 3 2" xfId="43439"/>
    <cellStyle name="Total 4 2 2 2 3 2 3 2 4" xfId="28871"/>
    <cellStyle name="Total 4 2 2 2 3 2 3 3" xfId="10585"/>
    <cellStyle name="Total 4 2 2 2 3 2 3 3 2" xfId="31939"/>
    <cellStyle name="Total 4 2 2 2 3 2 3 4" xfId="18245"/>
    <cellStyle name="Total 4 2 2 2 3 2 3 4 2" xfId="39599"/>
    <cellStyle name="Total 4 2 2 2 3 2 3 5" xfId="26495"/>
    <cellStyle name="Total 4 2 2 2 3 2 4" xfId="3823"/>
    <cellStyle name="Total 4 2 2 2 3 2 4 2" xfId="7665"/>
    <cellStyle name="Total 4 2 2 2 3 2 4 2 2" xfId="15365"/>
    <cellStyle name="Total 4 2 2 2 3 2 4 2 2 2" xfId="36719"/>
    <cellStyle name="Total 4 2 2 2 3 2 4 2 3" xfId="23025"/>
    <cellStyle name="Total 4 2 2 2 3 2 4 2 3 2" xfId="44379"/>
    <cellStyle name="Total 4 2 2 2 3 2 4 2 4" xfId="29247"/>
    <cellStyle name="Total 4 2 2 2 3 2 4 3" xfId="11525"/>
    <cellStyle name="Total 4 2 2 2 3 2 4 3 2" xfId="32879"/>
    <cellStyle name="Total 4 2 2 2 3 2 4 4" xfId="19185"/>
    <cellStyle name="Total 4 2 2 2 3 2 4 4 2" xfId="40539"/>
    <cellStyle name="Total 4 2 2 2 3 2 4 5" xfId="27435"/>
    <cellStyle name="Total 4 2 2 2 3 2 5" xfId="4785"/>
    <cellStyle name="Total 4 2 2 2 3 2 5 2" xfId="12485"/>
    <cellStyle name="Total 4 2 2 2 3 2 5 2 2" xfId="33839"/>
    <cellStyle name="Total 4 2 2 2 3 2 5 3" xfId="20145"/>
    <cellStyle name="Total 4 2 2 2 3 2 5 3 2" xfId="41499"/>
    <cellStyle name="Total 4 2 2 2 3 2 5 4" xfId="28095"/>
    <cellStyle name="Total 4 2 2 2 3 2 6" xfId="8645"/>
    <cellStyle name="Total 4 2 2 2 3 2 6 2" xfId="29999"/>
    <cellStyle name="Total 4 2 2 2 3 2 7" xfId="16305"/>
    <cellStyle name="Total 4 2 2 2 3 2 7 2" xfId="37659"/>
    <cellStyle name="Total 4 2 2 2 3 2 8" xfId="24555"/>
    <cellStyle name="Total 4 2 2 2 3 3" xfId="1243"/>
    <cellStyle name="Total 4 2 2 2 3 3 2" xfId="2243"/>
    <cellStyle name="Total 4 2 2 2 3 3 2 2" xfId="6085"/>
    <cellStyle name="Total 4 2 2 2 3 3 2 2 2" xfId="13785"/>
    <cellStyle name="Total 4 2 2 2 3 3 2 2 2 2" xfId="35139"/>
    <cellStyle name="Total 4 2 2 2 3 3 2 2 3" xfId="21445"/>
    <cellStyle name="Total 4 2 2 2 3 3 2 2 3 2" xfId="42799"/>
    <cellStyle name="Total 4 2 2 2 3 3 2 2 4" xfId="28615"/>
    <cellStyle name="Total 4 2 2 2 3 3 2 3" xfId="9945"/>
    <cellStyle name="Total 4 2 2 2 3 3 2 3 2" xfId="31299"/>
    <cellStyle name="Total 4 2 2 2 3 3 2 4" xfId="17605"/>
    <cellStyle name="Total 4 2 2 2 3 3 2 4 2" xfId="38959"/>
    <cellStyle name="Total 4 2 2 2 3 3 2 5" xfId="25855"/>
    <cellStyle name="Total 4 2 2 2 3 3 3" xfId="3183"/>
    <cellStyle name="Total 4 2 2 2 3 3 3 2" xfId="7025"/>
    <cellStyle name="Total 4 2 2 2 3 3 3 2 2" xfId="14725"/>
    <cellStyle name="Total 4 2 2 2 3 3 3 2 2 2" xfId="36079"/>
    <cellStyle name="Total 4 2 2 2 3 3 3 2 3" xfId="22385"/>
    <cellStyle name="Total 4 2 2 2 3 3 3 2 3 2" xfId="43739"/>
    <cellStyle name="Total 4 2 2 2 3 3 3 2 4" xfId="28991"/>
    <cellStyle name="Total 4 2 2 2 3 3 3 3" xfId="10885"/>
    <cellStyle name="Total 4 2 2 2 3 3 3 3 2" xfId="32239"/>
    <cellStyle name="Total 4 2 2 2 3 3 3 4" xfId="18545"/>
    <cellStyle name="Total 4 2 2 2 3 3 3 4 2" xfId="39899"/>
    <cellStyle name="Total 4 2 2 2 3 3 3 5" xfId="26795"/>
    <cellStyle name="Total 4 2 2 2 3 3 4" xfId="4123"/>
    <cellStyle name="Total 4 2 2 2 3 3 4 2" xfId="7965"/>
    <cellStyle name="Total 4 2 2 2 3 3 4 2 2" xfId="15665"/>
    <cellStyle name="Total 4 2 2 2 3 3 4 2 2 2" xfId="37019"/>
    <cellStyle name="Total 4 2 2 2 3 3 4 2 3" xfId="23325"/>
    <cellStyle name="Total 4 2 2 2 3 3 4 2 3 2" xfId="44679"/>
    <cellStyle name="Total 4 2 2 2 3 3 4 2 4" xfId="29367"/>
    <cellStyle name="Total 4 2 2 2 3 3 4 3" xfId="11825"/>
    <cellStyle name="Total 4 2 2 2 3 3 4 3 2" xfId="33179"/>
    <cellStyle name="Total 4 2 2 2 3 3 4 4" xfId="19485"/>
    <cellStyle name="Total 4 2 2 2 3 3 4 4 2" xfId="40839"/>
    <cellStyle name="Total 4 2 2 2 3 3 4 5" xfId="27735"/>
    <cellStyle name="Total 4 2 2 2 3 3 5" xfId="5085"/>
    <cellStyle name="Total 4 2 2 2 3 3 5 2" xfId="12785"/>
    <cellStyle name="Total 4 2 2 2 3 3 5 2 2" xfId="34139"/>
    <cellStyle name="Total 4 2 2 2 3 3 5 3" xfId="20445"/>
    <cellStyle name="Total 4 2 2 2 3 3 5 3 2" xfId="41799"/>
    <cellStyle name="Total 4 2 2 2 3 3 5 4" xfId="28215"/>
    <cellStyle name="Total 4 2 2 2 3 3 6" xfId="8945"/>
    <cellStyle name="Total 4 2 2 2 3 3 6 2" xfId="30299"/>
    <cellStyle name="Total 4 2 2 2 3 3 7" xfId="16605"/>
    <cellStyle name="Total 4 2 2 2 3 3 7 2" xfId="37959"/>
    <cellStyle name="Total 4 2 2 2 3 3 8" xfId="24855"/>
    <cellStyle name="Total 4 2 2 2 3 4" xfId="1603"/>
    <cellStyle name="Total 4 2 2 2 3 4 2" xfId="5445"/>
    <cellStyle name="Total 4 2 2 2 3 4 2 2" xfId="13145"/>
    <cellStyle name="Total 4 2 2 2 3 4 2 2 2" xfId="34499"/>
    <cellStyle name="Total 4 2 2 2 3 4 2 3" xfId="20805"/>
    <cellStyle name="Total 4 2 2 2 3 4 2 3 2" xfId="42159"/>
    <cellStyle name="Total 4 2 2 2 3 4 2 4" xfId="28359"/>
    <cellStyle name="Total 4 2 2 2 3 4 3" xfId="9305"/>
    <cellStyle name="Total 4 2 2 2 3 4 3 2" xfId="30659"/>
    <cellStyle name="Total 4 2 2 2 3 4 4" xfId="16965"/>
    <cellStyle name="Total 4 2 2 2 3 4 4 2" xfId="38319"/>
    <cellStyle name="Total 4 2 2 2 3 4 5" xfId="25215"/>
    <cellStyle name="Total 4 2 2 2 3 5" xfId="2543"/>
    <cellStyle name="Total 4 2 2 2 3 5 2" xfId="6385"/>
    <cellStyle name="Total 4 2 2 2 3 5 2 2" xfId="14085"/>
    <cellStyle name="Total 4 2 2 2 3 5 2 2 2" xfId="35439"/>
    <cellStyle name="Total 4 2 2 2 3 5 2 3" xfId="21745"/>
    <cellStyle name="Total 4 2 2 2 3 5 2 3 2" xfId="43099"/>
    <cellStyle name="Total 4 2 2 2 3 5 2 4" xfId="28735"/>
    <cellStyle name="Total 4 2 2 2 3 5 3" xfId="10245"/>
    <cellStyle name="Total 4 2 2 2 3 5 3 2" xfId="31599"/>
    <cellStyle name="Total 4 2 2 2 3 5 4" xfId="17905"/>
    <cellStyle name="Total 4 2 2 2 3 5 4 2" xfId="39259"/>
    <cellStyle name="Total 4 2 2 2 3 5 5" xfId="26155"/>
    <cellStyle name="Total 4 2 2 2 3 6" xfId="3483"/>
    <cellStyle name="Total 4 2 2 2 3 6 2" xfId="7325"/>
    <cellStyle name="Total 4 2 2 2 3 6 2 2" xfId="15025"/>
    <cellStyle name="Total 4 2 2 2 3 6 2 2 2" xfId="36379"/>
    <cellStyle name="Total 4 2 2 2 3 6 2 3" xfId="22685"/>
    <cellStyle name="Total 4 2 2 2 3 6 2 3 2" xfId="44039"/>
    <cellStyle name="Total 4 2 2 2 3 6 2 4" xfId="29111"/>
    <cellStyle name="Total 4 2 2 2 3 6 3" xfId="11185"/>
    <cellStyle name="Total 4 2 2 2 3 6 3 2" xfId="32539"/>
    <cellStyle name="Total 4 2 2 2 3 6 4" xfId="18845"/>
    <cellStyle name="Total 4 2 2 2 3 6 4 2" xfId="40199"/>
    <cellStyle name="Total 4 2 2 2 3 6 5" xfId="27095"/>
    <cellStyle name="Total 4 2 2 2 3 7" xfId="4445"/>
    <cellStyle name="Total 4 2 2 2 3 7 2" xfId="12145"/>
    <cellStyle name="Total 4 2 2 2 3 7 2 2" xfId="33499"/>
    <cellStyle name="Total 4 2 2 2 3 7 3" xfId="19805"/>
    <cellStyle name="Total 4 2 2 2 3 7 3 2" xfId="41159"/>
    <cellStyle name="Total 4 2 2 2 3 7 4" xfId="27959"/>
    <cellStyle name="Total 4 2 2 2 3 8" xfId="8305"/>
    <cellStyle name="Total 4 2 2 2 3 8 2" xfId="29659"/>
    <cellStyle name="Total 4 2 2 2 3 9" xfId="15965"/>
    <cellStyle name="Total 4 2 2 2 3 9 2" xfId="37319"/>
    <cellStyle name="Total 4 2 2 2 4" xfId="783"/>
    <cellStyle name="Total 4 2 2 2 4 2" xfId="1783"/>
    <cellStyle name="Total 4 2 2 2 4 2 2" xfId="5625"/>
    <cellStyle name="Total 4 2 2 2 4 2 2 2" xfId="13325"/>
    <cellStyle name="Total 4 2 2 2 4 2 2 2 2" xfId="34679"/>
    <cellStyle name="Total 4 2 2 2 4 2 2 3" xfId="20985"/>
    <cellStyle name="Total 4 2 2 2 4 2 2 3 2" xfId="42339"/>
    <cellStyle name="Total 4 2 2 2 4 2 2 4" xfId="28431"/>
    <cellStyle name="Total 4 2 2 2 4 2 3" xfId="9485"/>
    <cellStyle name="Total 4 2 2 2 4 2 3 2" xfId="30839"/>
    <cellStyle name="Total 4 2 2 2 4 2 4" xfId="17145"/>
    <cellStyle name="Total 4 2 2 2 4 2 4 2" xfId="38499"/>
    <cellStyle name="Total 4 2 2 2 4 2 5" xfId="25395"/>
    <cellStyle name="Total 4 2 2 2 4 3" xfId="2723"/>
    <cellStyle name="Total 4 2 2 2 4 3 2" xfId="6565"/>
    <cellStyle name="Total 4 2 2 2 4 3 2 2" xfId="14265"/>
    <cellStyle name="Total 4 2 2 2 4 3 2 2 2" xfId="35619"/>
    <cellStyle name="Total 4 2 2 2 4 3 2 3" xfId="21925"/>
    <cellStyle name="Total 4 2 2 2 4 3 2 3 2" xfId="43279"/>
    <cellStyle name="Total 4 2 2 2 4 3 2 4" xfId="28807"/>
    <cellStyle name="Total 4 2 2 2 4 3 3" xfId="10425"/>
    <cellStyle name="Total 4 2 2 2 4 3 3 2" xfId="31779"/>
    <cellStyle name="Total 4 2 2 2 4 3 4" xfId="18085"/>
    <cellStyle name="Total 4 2 2 2 4 3 4 2" xfId="39439"/>
    <cellStyle name="Total 4 2 2 2 4 3 5" xfId="26335"/>
    <cellStyle name="Total 4 2 2 2 4 4" xfId="3663"/>
    <cellStyle name="Total 4 2 2 2 4 4 2" xfId="7505"/>
    <cellStyle name="Total 4 2 2 2 4 4 2 2" xfId="15205"/>
    <cellStyle name="Total 4 2 2 2 4 4 2 2 2" xfId="36559"/>
    <cellStyle name="Total 4 2 2 2 4 4 2 3" xfId="22865"/>
    <cellStyle name="Total 4 2 2 2 4 4 2 3 2" xfId="44219"/>
    <cellStyle name="Total 4 2 2 2 4 4 2 4" xfId="29183"/>
    <cellStyle name="Total 4 2 2 2 4 4 3" xfId="11365"/>
    <cellStyle name="Total 4 2 2 2 4 4 3 2" xfId="32719"/>
    <cellStyle name="Total 4 2 2 2 4 4 4" xfId="19025"/>
    <cellStyle name="Total 4 2 2 2 4 4 4 2" xfId="40379"/>
    <cellStyle name="Total 4 2 2 2 4 4 5" xfId="27275"/>
    <cellStyle name="Total 4 2 2 2 4 5" xfId="4625"/>
    <cellStyle name="Total 4 2 2 2 4 5 2" xfId="12325"/>
    <cellStyle name="Total 4 2 2 2 4 5 2 2" xfId="33679"/>
    <cellStyle name="Total 4 2 2 2 4 5 3" xfId="19985"/>
    <cellStyle name="Total 4 2 2 2 4 5 3 2" xfId="41339"/>
    <cellStyle name="Total 4 2 2 2 4 5 4" xfId="28031"/>
    <cellStyle name="Total 4 2 2 2 4 6" xfId="8485"/>
    <cellStyle name="Total 4 2 2 2 4 6 2" xfId="29839"/>
    <cellStyle name="Total 4 2 2 2 4 7" xfId="16145"/>
    <cellStyle name="Total 4 2 2 2 4 7 2" xfId="37499"/>
    <cellStyle name="Total 4 2 2 2 4 8" xfId="24395"/>
    <cellStyle name="Total 4 2 2 2 5" xfId="1083"/>
    <cellStyle name="Total 4 2 2 2 5 2" xfId="2083"/>
    <cellStyle name="Total 4 2 2 2 5 2 2" xfId="5925"/>
    <cellStyle name="Total 4 2 2 2 5 2 2 2" xfId="13625"/>
    <cellStyle name="Total 4 2 2 2 5 2 2 2 2" xfId="34979"/>
    <cellStyle name="Total 4 2 2 2 5 2 2 3" xfId="21285"/>
    <cellStyle name="Total 4 2 2 2 5 2 2 3 2" xfId="42639"/>
    <cellStyle name="Total 4 2 2 2 5 2 2 4" xfId="28551"/>
    <cellStyle name="Total 4 2 2 2 5 2 3" xfId="9785"/>
    <cellStyle name="Total 4 2 2 2 5 2 3 2" xfId="31139"/>
    <cellStyle name="Total 4 2 2 2 5 2 4" xfId="17445"/>
    <cellStyle name="Total 4 2 2 2 5 2 4 2" xfId="38799"/>
    <cellStyle name="Total 4 2 2 2 5 2 5" xfId="25695"/>
    <cellStyle name="Total 4 2 2 2 5 3" xfId="3023"/>
    <cellStyle name="Total 4 2 2 2 5 3 2" xfId="6865"/>
    <cellStyle name="Total 4 2 2 2 5 3 2 2" xfId="14565"/>
    <cellStyle name="Total 4 2 2 2 5 3 2 2 2" xfId="35919"/>
    <cellStyle name="Total 4 2 2 2 5 3 2 3" xfId="22225"/>
    <cellStyle name="Total 4 2 2 2 5 3 2 3 2" xfId="43579"/>
    <cellStyle name="Total 4 2 2 2 5 3 2 4" xfId="28927"/>
    <cellStyle name="Total 4 2 2 2 5 3 3" xfId="10725"/>
    <cellStyle name="Total 4 2 2 2 5 3 3 2" xfId="32079"/>
    <cellStyle name="Total 4 2 2 2 5 3 4" xfId="18385"/>
    <cellStyle name="Total 4 2 2 2 5 3 4 2" xfId="39739"/>
    <cellStyle name="Total 4 2 2 2 5 3 5" xfId="26635"/>
    <cellStyle name="Total 4 2 2 2 5 4" xfId="3963"/>
    <cellStyle name="Total 4 2 2 2 5 4 2" xfId="7805"/>
    <cellStyle name="Total 4 2 2 2 5 4 2 2" xfId="15505"/>
    <cellStyle name="Total 4 2 2 2 5 4 2 2 2" xfId="36859"/>
    <cellStyle name="Total 4 2 2 2 5 4 2 3" xfId="23165"/>
    <cellStyle name="Total 4 2 2 2 5 4 2 3 2" xfId="44519"/>
    <cellStyle name="Total 4 2 2 2 5 4 2 4" xfId="29303"/>
    <cellStyle name="Total 4 2 2 2 5 4 3" xfId="11665"/>
    <cellStyle name="Total 4 2 2 2 5 4 3 2" xfId="33019"/>
    <cellStyle name="Total 4 2 2 2 5 4 4" xfId="19325"/>
    <cellStyle name="Total 4 2 2 2 5 4 4 2" xfId="40679"/>
    <cellStyle name="Total 4 2 2 2 5 4 5" xfId="27575"/>
    <cellStyle name="Total 4 2 2 2 5 5" xfId="4925"/>
    <cellStyle name="Total 4 2 2 2 5 5 2" xfId="12625"/>
    <cellStyle name="Total 4 2 2 2 5 5 2 2" xfId="33979"/>
    <cellStyle name="Total 4 2 2 2 5 5 3" xfId="20285"/>
    <cellStyle name="Total 4 2 2 2 5 5 3 2" xfId="41639"/>
    <cellStyle name="Total 4 2 2 2 5 5 4" xfId="28151"/>
    <cellStyle name="Total 4 2 2 2 5 6" xfId="8785"/>
    <cellStyle name="Total 4 2 2 2 5 6 2" xfId="30139"/>
    <cellStyle name="Total 4 2 2 2 5 7" xfId="16445"/>
    <cellStyle name="Total 4 2 2 2 5 7 2" xfId="37799"/>
    <cellStyle name="Total 4 2 2 2 5 8" xfId="24695"/>
    <cellStyle name="Total 4 2 2 2 6" xfId="1443"/>
    <cellStyle name="Total 4 2 2 2 6 2" xfId="5285"/>
    <cellStyle name="Total 4 2 2 2 6 2 2" xfId="12985"/>
    <cellStyle name="Total 4 2 2 2 6 2 2 2" xfId="34339"/>
    <cellStyle name="Total 4 2 2 2 6 2 3" xfId="20645"/>
    <cellStyle name="Total 4 2 2 2 6 2 3 2" xfId="41999"/>
    <cellStyle name="Total 4 2 2 2 6 2 4" xfId="28295"/>
    <cellStyle name="Total 4 2 2 2 6 3" xfId="9145"/>
    <cellStyle name="Total 4 2 2 2 6 3 2" xfId="30499"/>
    <cellStyle name="Total 4 2 2 2 6 4" xfId="16805"/>
    <cellStyle name="Total 4 2 2 2 6 4 2" xfId="38159"/>
    <cellStyle name="Total 4 2 2 2 6 5" xfId="25055"/>
    <cellStyle name="Total 4 2 2 2 7" xfId="2383"/>
    <cellStyle name="Total 4 2 2 2 7 2" xfId="6225"/>
    <cellStyle name="Total 4 2 2 2 7 2 2" xfId="13925"/>
    <cellStyle name="Total 4 2 2 2 7 2 2 2" xfId="35279"/>
    <cellStyle name="Total 4 2 2 2 7 2 3" xfId="21585"/>
    <cellStyle name="Total 4 2 2 2 7 2 3 2" xfId="42939"/>
    <cellStyle name="Total 4 2 2 2 7 2 4" xfId="28671"/>
    <cellStyle name="Total 4 2 2 2 7 3" xfId="10085"/>
    <cellStyle name="Total 4 2 2 2 7 3 2" xfId="31439"/>
    <cellStyle name="Total 4 2 2 2 7 4" xfId="17745"/>
    <cellStyle name="Total 4 2 2 2 7 4 2" xfId="39099"/>
    <cellStyle name="Total 4 2 2 2 7 5" xfId="25995"/>
    <cellStyle name="Total 4 2 2 2 8" xfId="3323"/>
    <cellStyle name="Total 4 2 2 2 8 2" xfId="7165"/>
    <cellStyle name="Total 4 2 2 2 8 2 2" xfId="14865"/>
    <cellStyle name="Total 4 2 2 2 8 2 2 2" xfId="36219"/>
    <cellStyle name="Total 4 2 2 2 8 2 3" xfId="22525"/>
    <cellStyle name="Total 4 2 2 2 8 2 3 2" xfId="43879"/>
    <cellStyle name="Total 4 2 2 2 8 2 4" xfId="29047"/>
    <cellStyle name="Total 4 2 2 2 8 3" xfId="11025"/>
    <cellStyle name="Total 4 2 2 2 8 3 2" xfId="32379"/>
    <cellStyle name="Total 4 2 2 2 8 4" xfId="18685"/>
    <cellStyle name="Total 4 2 2 2 8 4 2" xfId="40039"/>
    <cellStyle name="Total 4 2 2 2 8 5" xfId="26935"/>
    <cellStyle name="Total 4 2 2 2 9" xfId="4285"/>
    <cellStyle name="Total 4 2 2 2 9 2" xfId="11985"/>
    <cellStyle name="Total 4 2 2 2 9 2 2" xfId="33339"/>
    <cellStyle name="Total 4 2 2 2 9 3" xfId="19645"/>
    <cellStyle name="Total 4 2 2 2 9 3 2" xfId="40999"/>
    <cellStyle name="Total 4 2 2 2 9 4" xfId="27895"/>
    <cellStyle name="Total 4 2 2 3" xfId="473"/>
    <cellStyle name="Total 4 2 2 3 10" xfId="15845"/>
    <cellStyle name="Total 4 2 2 3 10 2" xfId="37199"/>
    <cellStyle name="Total 4 2 2 3 11" xfId="24095"/>
    <cellStyle name="Total 4 2 2 3 2" xfId="641"/>
    <cellStyle name="Total 4 2 2 3 2 10" xfId="24255"/>
    <cellStyle name="Total 4 2 2 3 2 2" xfId="983"/>
    <cellStyle name="Total 4 2 2 3 2 2 2" xfId="1983"/>
    <cellStyle name="Total 4 2 2 3 2 2 2 2" xfId="5825"/>
    <cellStyle name="Total 4 2 2 3 2 2 2 2 2" xfId="13525"/>
    <cellStyle name="Total 4 2 2 3 2 2 2 2 2 2" xfId="34879"/>
    <cellStyle name="Total 4 2 2 3 2 2 2 2 3" xfId="21185"/>
    <cellStyle name="Total 4 2 2 3 2 2 2 2 3 2" xfId="42539"/>
    <cellStyle name="Total 4 2 2 3 2 2 2 2 4" xfId="28511"/>
    <cellStyle name="Total 4 2 2 3 2 2 2 3" xfId="9685"/>
    <cellStyle name="Total 4 2 2 3 2 2 2 3 2" xfId="31039"/>
    <cellStyle name="Total 4 2 2 3 2 2 2 4" xfId="17345"/>
    <cellStyle name="Total 4 2 2 3 2 2 2 4 2" xfId="38699"/>
    <cellStyle name="Total 4 2 2 3 2 2 2 5" xfId="25595"/>
    <cellStyle name="Total 4 2 2 3 2 2 3" xfId="2923"/>
    <cellStyle name="Total 4 2 2 3 2 2 3 2" xfId="6765"/>
    <cellStyle name="Total 4 2 2 3 2 2 3 2 2" xfId="14465"/>
    <cellStyle name="Total 4 2 2 3 2 2 3 2 2 2" xfId="35819"/>
    <cellStyle name="Total 4 2 2 3 2 2 3 2 3" xfId="22125"/>
    <cellStyle name="Total 4 2 2 3 2 2 3 2 3 2" xfId="43479"/>
    <cellStyle name="Total 4 2 2 3 2 2 3 2 4" xfId="28887"/>
    <cellStyle name="Total 4 2 2 3 2 2 3 3" xfId="10625"/>
    <cellStyle name="Total 4 2 2 3 2 2 3 3 2" xfId="31979"/>
    <cellStyle name="Total 4 2 2 3 2 2 3 4" xfId="18285"/>
    <cellStyle name="Total 4 2 2 3 2 2 3 4 2" xfId="39639"/>
    <cellStyle name="Total 4 2 2 3 2 2 3 5" xfId="26535"/>
    <cellStyle name="Total 4 2 2 3 2 2 4" xfId="3863"/>
    <cellStyle name="Total 4 2 2 3 2 2 4 2" xfId="7705"/>
    <cellStyle name="Total 4 2 2 3 2 2 4 2 2" xfId="15405"/>
    <cellStyle name="Total 4 2 2 3 2 2 4 2 2 2" xfId="36759"/>
    <cellStyle name="Total 4 2 2 3 2 2 4 2 3" xfId="23065"/>
    <cellStyle name="Total 4 2 2 3 2 2 4 2 3 2" xfId="44419"/>
    <cellStyle name="Total 4 2 2 3 2 2 4 2 4" xfId="29263"/>
    <cellStyle name="Total 4 2 2 3 2 2 4 3" xfId="11565"/>
    <cellStyle name="Total 4 2 2 3 2 2 4 3 2" xfId="32919"/>
    <cellStyle name="Total 4 2 2 3 2 2 4 4" xfId="19225"/>
    <cellStyle name="Total 4 2 2 3 2 2 4 4 2" xfId="40579"/>
    <cellStyle name="Total 4 2 2 3 2 2 4 5" xfId="27475"/>
    <cellStyle name="Total 4 2 2 3 2 2 5" xfId="4825"/>
    <cellStyle name="Total 4 2 2 3 2 2 5 2" xfId="12525"/>
    <cellStyle name="Total 4 2 2 3 2 2 5 2 2" xfId="33879"/>
    <cellStyle name="Total 4 2 2 3 2 2 5 3" xfId="20185"/>
    <cellStyle name="Total 4 2 2 3 2 2 5 3 2" xfId="41539"/>
    <cellStyle name="Total 4 2 2 3 2 2 5 4" xfId="28111"/>
    <cellStyle name="Total 4 2 2 3 2 2 6" xfId="8685"/>
    <cellStyle name="Total 4 2 2 3 2 2 6 2" xfId="30039"/>
    <cellStyle name="Total 4 2 2 3 2 2 7" xfId="16345"/>
    <cellStyle name="Total 4 2 2 3 2 2 7 2" xfId="37699"/>
    <cellStyle name="Total 4 2 2 3 2 2 8" xfId="24595"/>
    <cellStyle name="Total 4 2 2 3 2 3" xfId="1283"/>
    <cellStyle name="Total 4 2 2 3 2 3 2" xfId="2283"/>
    <cellStyle name="Total 4 2 2 3 2 3 2 2" xfId="6125"/>
    <cellStyle name="Total 4 2 2 3 2 3 2 2 2" xfId="13825"/>
    <cellStyle name="Total 4 2 2 3 2 3 2 2 2 2" xfId="35179"/>
    <cellStyle name="Total 4 2 2 3 2 3 2 2 3" xfId="21485"/>
    <cellStyle name="Total 4 2 2 3 2 3 2 2 3 2" xfId="42839"/>
    <cellStyle name="Total 4 2 2 3 2 3 2 2 4" xfId="28631"/>
    <cellStyle name="Total 4 2 2 3 2 3 2 3" xfId="9985"/>
    <cellStyle name="Total 4 2 2 3 2 3 2 3 2" xfId="31339"/>
    <cellStyle name="Total 4 2 2 3 2 3 2 4" xfId="17645"/>
    <cellStyle name="Total 4 2 2 3 2 3 2 4 2" xfId="38999"/>
    <cellStyle name="Total 4 2 2 3 2 3 2 5" xfId="25895"/>
    <cellStyle name="Total 4 2 2 3 2 3 3" xfId="3223"/>
    <cellStyle name="Total 4 2 2 3 2 3 3 2" xfId="7065"/>
    <cellStyle name="Total 4 2 2 3 2 3 3 2 2" xfId="14765"/>
    <cellStyle name="Total 4 2 2 3 2 3 3 2 2 2" xfId="36119"/>
    <cellStyle name="Total 4 2 2 3 2 3 3 2 3" xfId="22425"/>
    <cellStyle name="Total 4 2 2 3 2 3 3 2 3 2" xfId="43779"/>
    <cellStyle name="Total 4 2 2 3 2 3 3 2 4" xfId="29007"/>
    <cellStyle name="Total 4 2 2 3 2 3 3 3" xfId="10925"/>
    <cellStyle name="Total 4 2 2 3 2 3 3 3 2" xfId="32279"/>
    <cellStyle name="Total 4 2 2 3 2 3 3 4" xfId="18585"/>
    <cellStyle name="Total 4 2 2 3 2 3 3 4 2" xfId="39939"/>
    <cellStyle name="Total 4 2 2 3 2 3 3 5" xfId="26835"/>
    <cellStyle name="Total 4 2 2 3 2 3 4" xfId="4163"/>
    <cellStyle name="Total 4 2 2 3 2 3 4 2" xfId="8005"/>
    <cellStyle name="Total 4 2 2 3 2 3 4 2 2" xfId="15705"/>
    <cellStyle name="Total 4 2 2 3 2 3 4 2 2 2" xfId="37059"/>
    <cellStyle name="Total 4 2 2 3 2 3 4 2 3" xfId="23365"/>
    <cellStyle name="Total 4 2 2 3 2 3 4 2 3 2" xfId="44719"/>
    <cellStyle name="Total 4 2 2 3 2 3 4 2 4" xfId="29383"/>
    <cellStyle name="Total 4 2 2 3 2 3 4 3" xfId="11865"/>
    <cellStyle name="Total 4 2 2 3 2 3 4 3 2" xfId="33219"/>
    <cellStyle name="Total 4 2 2 3 2 3 4 4" xfId="19525"/>
    <cellStyle name="Total 4 2 2 3 2 3 4 4 2" xfId="40879"/>
    <cellStyle name="Total 4 2 2 3 2 3 4 5" xfId="27775"/>
    <cellStyle name="Total 4 2 2 3 2 3 5" xfId="5125"/>
    <cellStyle name="Total 4 2 2 3 2 3 5 2" xfId="12825"/>
    <cellStyle name="Total 4 2 2 3 2 3 5 2 2" xfId="34179"/>
    <cellStyle name="Total 4 2 2 3 2 3 5 3" xfId="20485"/>
    <cellStyle name="Total 4 2 2 3 2 3 5 3 2" xfId="41839"/>
    <cellStyle name="Total 4 2 2 3 2 3 5 4" xfId="28231"/>
    <cellStyle name="Total 4 2 2 3 2 3 6" xfId="8985"/>
    <cellStyle name="Total 4 2 2 3 2 3 6 2" xfId="30339"/>
    <cellStyle name="Total 4 2 2 3 2 3 7" xfId="16645"/>
    <cellStyle name="Total 4 2 2 3 2 3 7 2" xfId="37999"/>
    <cellStyle name="Total 4 2 2 3 2 3 8" xfId="24895"/>
    <cellStyle name="Total 4 2 2 3 2 4" xfId="1643"/>
    <cellStyle name="Total 4 2 2 3 2 4 2" xfId="5485"/>
    <cellStyle name="Total 4 2 2 3 2 4 2 2" xfId="13185"/>
    <cellStyle name="Total 4 2 2 3 2 4 2 2 2" xfId="34539"/>
    <cellStyle name="Total 4 2 2 3 2 4 2 3" xfId="20845"/>
    <cellStyle name="Total 4 2 2 3 2 4 2 3 2" xfId="42199"/>
    <cellStyle name="Total 4 2 2 3 2 4 2 4" xfId="28375"/>
    <cellStyle name="Total 4 2 2 3 2 4 3" xfId="9345"/>
    <cellStyle name="Total 4 2 2 3 2 4 3 2" xfId="30699"/>
    <cellStyle name="Total 4 2 2 3 2 4 4" xfId="17005"/>
    <cellStyle name="Total 4 2 2 3 2 4 4 2" xfId="38359"/>
    <cellStyle name="Total 4 2 2 3 2 4 5" xfId="25255"/>
    <cellStyle name="Total 4 2 2 3 2 5" xfId="2583"/>
    <cellStyle name="Total 4 2 2 3 2 5 2" xfId="6425"/>
    <cellStyle name="Total 4 2 2 3 2 5 2 2" xfId="14125"/>
    <cellStyle name="Total 4 2 2 3 2 5 2 2 2" xfId="35479"/>
    <cellStyle name="Total 4 2 2 3 2 5 2 3" xfId="21785"/>
    <cellStyle name="Total 4 2 2 3 2 5 2 3 2" xfId="43139"/>
    <cellStyle name="Total 4 2 2 3 2 5 2 4" xfId="28751"/>
    <cellStyle name="Total 4 2 2 3 2 5 3" xfId="10285"/>
    <cellStyle name="Total 4 2 2 3 2 5 3 2" xfId="31639"/>
    <cellStyle name="Total 4 2 2 3 2 5 4" xfId="17945"/>
    <cellStyle name="Total 4 2 2 3 2 5 4 2" xfId="39299"/>
    <cellStyle name="Total 4 2 2 3 2 5 5" xfId="26195"/>
    <cellStyle name="Total 4 2 2 3 2 6" xfId="3523"/>
    <cellStyle name="Total 4 2 2 3 2 6 2" xfId="7365"/>
    <cellStyle name="Total 4 2 2 3 2 6 2 2" xfId="15065"/>
    <cellStyle name="Total 4 2 2 3 2 6 2 2 2" xfId="36419"/>
    <cellStyle name="Total 4 2 2 3 2 6 2 3" xfId="22725"/>
    <cellStyle name="Total 4 2 2 3 2 6 2 3 2" xfId="44079"/>
    <cellStyle name="Total 4 2 2 3 2 6 2 4" xfId="29127"/>
    <cellStyle name="Total 4 2 2 3 2 6 3" xfId="11225"/>
    <cellStyle name="Total 4 2 2 3 2 6 3 2" xfId="32579"/>
    <cellStyle name="Total 4 2 2 3 2 6 4" xfId="18885"/>
    <cellStyle name="Total 4 2 2 3 2 6 4 2" xfId="40239"/>
    <cellStyle name="Total 4 2 2 3 2 6 5" xfId="27135"/>
    <cellStyle name="Total 4 2 2 3 2 7" xfId="4485"/>
    <cellStyle name="Total 4 2 2 3 2 7 2" xfId="12185"/>
    <cellStyle name="Total 4 2 2 3 2 7 2 2" xfId="33539"/>
    <cellStyle name="Total 4 2 2 3 2 7 3" xfId="19845"/>
    <cellStyle name="Total 4 2 2 3 2 7 3 2" xfId="41199"/>
    <cellStyle name="Total 4 2 2 3 2 7 4" xfId="27975"/>
    <cellStyle name="Total 4 2 2 3 2 8" xfId="8345"/>
    <cellStyle name="Total 4 2 2 3 2 8 2" xfId="29699"/>
    <cellStyle name="Total 4 2 2 3 2 9" xfId="16005"/>
    <cellStyle name="Total 4 2 2 3 2 9 2" xfId="37359"/>
    <cellStyle name="Total 4 2 2 3 3" xfId="823"/>
    <cellStyle name="Total 4 2 2 3 3 2" xfId="1823"/>
    <cellStyle name="Total 4 2 2 3 3 2 2" xfId="5665"/>
    <cellStyle name="Total 4 2 2 3 3 2 2 2" xfId="13365"/>
    <cellStyle name="Total 4 2 2 3 3 2 2 2 2" xfId="34719"/>
    <cellStyle name="Total 4 2 2 3 3 2 2 3" xfId="21025"/>
    <cellStyle name="Total 4 2 2 3 3 2 2 3 2" xfId="42379"/>
    <cellStyle name="Total 4 2 2 3 3 2 2 4" xfId="28447"/>
    <cellStyle name="Total 4 2 2 3 3 2 3" xfId="9525"/>
    <cellStyle name="Total 4 2 2 3 3 2 3 2" xfId="30879"/>
    <cellStyle name="Total 4 2 2 3 3 2 4" xfId="17185"/>
    <cellStyle name="Total 4 2 2 3 3 2 4 2" xfId="38539"/>
    <cellStyle name="Total 4 2 2 3 3 2 5" xfId="25435"/>
    <cellStyle name="Total 4 2 2 3 3 3" xfId="2763"/>
    <cellStyle name="Total 4 2 2 3 3 3 2" xfId="6605"/>
    <cellStyle name="Total 4 2 2 3 3 3 2 2" xfId="14305"/>
    <cellStyle name="Total 4 2 2 3 3 3 2 2 2" xfId="35659"/>
    <cellStyle name="Total 4 2 2 3 3 3 2 3" xfId="21965"/>
    <cellStyle name="Total 4 2 2 3 3 3 2 3 2" xfId="43319"/>
    <cellStyle name="Total 4 2 2 3 3 3 2 4" xfId="28823"/>
    <cellStyle name="Total 4 2 2 3 3 3 3" xfId="10465"/>
    <cellStyle name="Total 4 2 2 3 3 3 3 2" xfId="31819"/>
    <cellStyle name="Total 4 2 2 3 3 3 4" xfId="18125"/>
    <cellStyle name="Total 4 2 2 3 3 3 4 2" xfId="39479"/>
    <cellStyle name="Total 4 2 2 3 3 3 5" xfId="26375"/>
    <cellStyle name="Total 4 2 2 3 3 4" xfId="3703"/>
    <cellStyle name="Total 4 2 2 3 3 4 2" xfId="7545"/>
    <cellStyle name="Total 4 2 2 3 3 4 2 2" xfId="15245"/>
    <cellStyle name="Total 4 2 2 3 3 4 2 2 2" xfId="36599"/>
    <cellStyle name="Total 4 2 2 3 3 4 2 3" xfId="22905"/>
    <cellStyle name="Total 4 2 2 3 3 4 2 3 2" xfId="44259"/>
    <cellStyle name="Total 4 2 2 3 3 4 2 4" xfId="29199"/>
    <cellStyle name="Total 4 2 2 3 3 4 3" xfId="11405"/>
    <cellStyle name="Total 4 2 2 3 3 4 3 2" xfId="32759"/>
    <cellStyle name="Total 4 2 2 3 3 4 4" xfId="19065"/>
    <cellStyle name="Total 4 2 2 3 3 4 4 2" xfId="40419"/>
    <cellStyle name="Total 4 2 2 3 3 4 5" xfId="27315"/>
    <cellStyle name="Total 4 2 2 3 3 5" xfId="4665"/>
    <cellStyle name="Total 4 2 2 3 3 5 2" xfId="12365"/>
    <cellStyle name="Total 4 2 2 3 3 5 2 2" xfId="33719"/>
    <cellStyle name="Total 4 2 2 3 3 5 3" xfId="20025"/>
    <cellStyle name="Total 4 2 2 3 3 5 3 2" xfId="41379"/>
    <cellStyle name="Total 4 2 2 3 3 5 4" xfId="28047"/>
    <cellStyle name="Total 4 2 2 3 3 6" xfId="8525"/>
    <cellStyle name="Total 4 2 2 3 3 6 2" xfId="29879"/>
    <cellStyle name="Total 4 2 2 3 3 7" xfId="16185"/>
    <cellStyle name="Total 4 2 2 3 3 7 2" xfId="37539"/>
    <cellStyle name="Total 4 2 2 3 3 8" xfId="24435"/>
    <cellStyle name="Total 4 2 2 3 4" xfId="1123"/>
    <cellStyle name="Total 4 2 2 3 4 2" xfId="2123"/>
    <cellStyle name="Total 4 2 2 3 4 2 2" xfId="5965"/>
    <cellStyle name="Total 4 2 2 3 4 2 2 2" xfId="13665"/>
    <cellStyle name="Total 4 2 2 3 4 2 2 2 2" xfId="35019"/>
    <cellStyle name="Total 4 2 2 3 4 2 2 3" xfId="21325"/>
    <cellStyle name="Total 4 2 2 3 4 2 2 3 2" xfId="42679"/>
    <cellStyle name="Total 4 2 2 3 4 2 2 4" xfId="28567"/>
    <cellStyle name="Total 4 2 2 3 4 2 3" xfId="9825"/>
    <cellStyle name="Total 4 2 2 3 4 2 3 2" xfId="31179"/>
    <cellStyle name="Total 4 2 2 3 4 2 4" xfId="17485"/>
    <cellStyle name="Total 4 2 2 3 4 2 4 2" xfId="38839"/>
    <cellStyle name="Total 4 2 2 3 4 2 5" xfId="25735"/>
    <cellStyle name="Total 4 2 2 3 4 3" xfId="3063"/>
    <cellStyle name="Total 4 2 2 3 4 3 2" xfId="6905"/>
    <cellStyle name="Total 4 2 2 3 4 3 2 2" xfId="14605"/>
    <cellStyle name="Total 4 2 2 3 4 3 2 2 2" xfId="35959"/>
    <cellStyle name="Total 4 2 2 3 4 3 2 3" xfId="22265"/>
    <cellStyle name="Total 4 2 2 3 4 3 2 3 2" xfId="43619"/>
    <cellStyle name="Total 4 2 2 3 4 3 2 4" xfId="28943"/>
    <cellStyle name="Total 4 2 2 3 4 3 3" xfId="10765"/>
    <cellStyle name="Total 4 2 2 3 4 3 3 2" xfId="32119"/>
    <cellStyle name="Total 4 2 2 3 4 3 4" xfId="18425"/>
    <cellStyle name="Total 4 2 2 3 4 3 4 2" xfId="39779"/>
    <cellStyle name="Total 4 2 2 3 4 3 5" xfId="26675"/>
    <cellStyle name="Total 4 2 2 3 4 4" xfId="4003"/>
    <cellStyle name="Total 4 2 2 3 4 4 2" xfId="7845"/>
    <cellStyle name="Total 4 2 2 3 4 4 2 2" xfId="15545"/>
    <cellStyle name="Total 4 2 2 3 4 4 2 2 2" xfId="36899"/>
    <cellStyle name="Total 4 2 2 3 4 4 2 3" xfId="23205"/>
    <cellStyle name="Total 4 2 2 3 4 4 2 3 2" xfId="44559"/>
    <cellStyle name="Total 4 2 2 3 4 4 2 4" xfId="29319"/>
    <cellStyle name="Total 4 2 2 3 4 4 3" xfId="11705"/>
    <cellStyle name="Total 4 2 2 3 4 4 3 2" xfId="33059"/>
    <cellStyle name="Total 4 2 2 3 4 4 4" xfId="19365"/>
    <cellStyle name="Total 4 2 2 3 4 4 4 2" xfId="40719"/>
    <cellStyle name="Total 4 2 2 3 4 4 5" xfId="27615"/>
    <cellStyle name="Total 4 2 2 3 4 5" xfId="4965"/>
    <cellStyle name="Total 4 2 2 3 4 5 2" xfId="12665"/>
    <cellStyle name="Total 4 2 2 3 4 5 2 2" xfId="34019"/>
    <cellStyle name="Total 4 2 2 3 4 5 3" xfId="20325"/>
    <cellStyle name="Total 4 2 2 3 4 5 3 2" xfId="41679"/>
    <cellStyle name="Total 4 2 2 3 4 5 4" xfId="28167"/>
    <cellStyle name="Total 4 2 2 3 4 6" xfId="8825"/>
    <cellStyle name="Total 4 2 2 3 4 6 2" xfId="30179"/>
    <cellStyle name="Total 4 2 2 3 4 7" xfId="16485"/>
    <cellStyle name="Total 4 2 2 3 4 7 2" xfId="37839"/>
    <cellStyle name="Total 4 2 2 3 4 8" xfId="24735"/>
    <cellStyle name="Total 4 2 2 3 5" xfId="1483"/>
    <cellStyle name="Total 4 2 2 3 5 2" xfId="5325"/>
    <cellStyle name="Total 4 2 2 3 5 2 2" xfId="13025"/>
    <cellStyle name="Total 4 2 2 3 5 2 2 2" xfId="34379"/>
    <cellStyle name="Total 4 2 2 3 5 2 3" xfId="20685"/>
    <cellStyle name="Total 4 2 2 3 5 2 3 2" xfId="42039"/>
    <cellStyle name="Total 4 2 2 3 5 2 4" xfId="28311"/>
    <cellStyle name="Total 4 2 2 3 5 3" xfId="9185"/>
    <cellStyle name="Total 4 2 2 3 5 3 2" xfId="30539"/>
    <cellStyle name="Total 4 2 2 3 5 4" xfId="16845"/>
    <cellStyle name="Total 4 2 2 3 5 4 2" xfId="38199"/>
    <cellStyle name="Total 4 2 2 3 5 5" xfId="25095"/>
    <cellStyle name="Total 4 2 2 3 6" xfId="2423"/>
    <cellStyle name="Total 4 2 2 3 6 2" xfId="6265"/>
    <cellStyle name="Total 4 2 2 3 6 2 2" xfId="13965"/>
    <cellStyle name="Total 4 2 2 3 6 2 2 2" xfId="35319"/>
    <cellStyle name="Total 4 2 2 3 6 2 3" xfId="21625"/>
    <cellStyle name="Total 4 2 2 3 6 2 3 2" xfId="42979"/>
    <cellStyle name="Total 4 2 2 3 6 2 4" xfId="28687"/>
    <cellStyle name="Total 4 2 2 3 6 3" xfId="10125"/>
    <cellStyle name="Total 4 2 2 3 6 3 2" xfId="31479"/>
    <cellStyle name="Total 4 2 2 3 6 4" xfId="17785"/>
    <cellStyle name="Total 4 2 2 3 6 4 2" xfId="39139"/>
    <cellStyle name="Total 4 2 2 3 6 5" xfId="26035"/>
    <cellStyle name="Total 4 2 2 3 7" xfId="3363"/>
    <cellStyle name="Total 4 2 2 3 7 2" xfId="7205"/>
    <cellStyle name="Total 4 2 2 3 7 2 2" xfId="14905"/>
    <cellStyle name="Total 4 2 2 3 7 2 2 2" xfId="36259"/>
    <cellStyle name="Total 4 2 2 3 7 2 3" xfId="22565"/>
    <cellStyle name="Total 4 2 2 3 7 2 3 2" xfId="43919"/>
    <cellStyle name="Total 4 2 2 3 7 2 4" xfId="29063"/>
    <cellStyle name="Total 4 2 2 3 7 3" xfId="11065"/>
    <cellStyle name="Total 4 2 2 3 7 3 2" xfId="32419"/>
    <cellStyle name="Total 4 2 2 3 7 4" xfId="18725"/>
    <cellStyle name="Total 4 2 2 3 7 4 2" xfId="40079"/>
    <cellStyle name="Total 4 2 2 3 7 5" xfId="26975"/>
    <cellStyle name="Total 4 2 2 3 8" xfId="4325"/>
    <cellStyle name="Total 4 2 2 3 8 2" xfId="12025"/>
    <cellStyle name="Total 4 2 2 3 8 2 2" xfId="33379"/>
    <cellStyle name="Total 4 2 2 3 8 3" xfId="19685"/>
    <cellStyle name="Total 4 2 2 3 8 3 2" xfId="41039"/>
    <cellStyle name="Total 4 2 2 3 8 4" xfId="27911"/>
    <cellStyle name="Total 4 2 2 3 9" xfId="8185"/>
    <cellStyle name="Total 4 2 2 3 9 2" xfId="29539"/>
    <cellStyle name="Total 4 2 2 4" xfId="557"/>
    <cellStyle name="Total 4 2 2 4 10" xfId="24175"/>
    <cellStyle name="Total 4 2 2 4 2" xfId="903"/>
    <cellStyle name="Total 4 2 2 4 2 2" xfId="1903"/>
    <cellStyle name="Total 4 2 2 4 2 2 2" xfId="5745"/>
    <cellStyle name="Total 4 2 2 4 2 2 2 2" xfId="13445"/>
    <cellStyle name="Total 4 2 2 4 2 2 2 2 2" xfId="34799"/>
    <cellStyle name="Total 4 2 2 4 2 2 2 3" xfId="21105"/>
    <cellStyle name="Total 4 2 2 4 2 2 2 3 2" xfId="42459"/>
    <cellStyle name="Total 4 2 2 4 2 2 2 4" xfId="28479"/>
    <cellStyle name="Total 4 2 2 4 2 2 3" xfId="9605"/>
    <cellStyle name="Total 4 2 2 4 2 2 3 2" xfId="30959"/>
    <cellStyle name="Total 4 2 2 4 2 2 4" xfId="17265"/>
    <cellStyle name="Total 4 2 2 4 2 2 4 2" xfId="38619"/>
    <cellStyle name="Total 4 2 2 4 2 2 5" xfId="25515"/>
    <cellStyle name="Total 4 2 2 4 2 3" xfId="2843"/>
    <cellStyle name="Total 4 2 2 4 2 3 2" xfId="6685"/>
    <cellStyle name="Total 4 2 2 4 2 3 2 2" xfId="14385"/>
    <cellStyle name="Total 4 2 2 4 2 3 2 2 2" xfId="35739"/>
    <cellStyle name="Total 4 2 2 4 2 3 2 3" xfId="22045"/>
    <cellStyle name="Total 4 2 2 4 2 3 2 3 2" xfId="43399"/>
    <cellStyle name="Total 4 2 2 4 2 3 2 4" xfId="28855"/>
    <cellStyle name="Total 4 2 2 4 2 3 3" xfId="10545"/>
    <cellStyle name="Total 4 2 2 4 2 3 3 2" xfId="31899"/>
    <cellStyle name="Total 4 2 2 4 2 3 4" xfId="18205"/>
    <cellStyle name="Total 4 2 2 4 2 3 4 2" xfId="39559"/>
    <cellStyle name="Total 4 2 2 4 2 3 5" xfId="26455"/>
    <cellStyle name="Total 4 2 2 4 2 4" xfId="3783"/>
    <cellStyle name="Total 4 2 2 4 2 4 2" xfId="7625"/>
    <cellStyle name="Total 4 2 2 4 2 4 2 2" xfId="15325"/>
    <cellStyle name="Total 4 2 2 4 2 4 2 2 2" xfId="36679"/>
    <cellStyle name="Total 4 2 2 4 2 4 2 3" xfId="22985"/>
    <cellStyle name="Total 4 2 2 4 2 4 2 3 2" xfId="44339"/>
    <cellStyle name="Total 4 2 2 4 2 4 2 4" xfId="29231"/>
    <cellStyle name="Total 4 2 2 4 2 4 3" xfId="11485"/>
    <cellStyle name="Total 4 2 2 4 2 4 3 2" xfId="32839"/>
    <cellStyle name="Total 4 2 2 4 2 4 4" xfId="19145"/>
    <cellStyle name="Total 4 2 2 4 2 4 4 2" xfId="40499"/>
    <cellStyle name="Total 4 2 2 4 2 4 5" xfId="27395"/>
    <cellStyle name="Total 4 2 2 4 2 5" xfId="4745"/>
    <cellStyle name="Total 4 2 2 4 2 5 2" xfId="12445"/>
    <cellStyle name="Total 4 2 2 4 2 5 2 2" xfId="33799"/>
    <cellStyle name="Total 4 2 2 4 2 5 3" xfId="20105"/>
    <cellStyle name="Total 4 2 2 4 2 5 3 2" xfId="41459"/>
    <cellStyle name="Total 4 2 2 4 2 5 4" xfId="28079"/>
    <cellStyle name="Total 4 2 2 4 2 6" xfId="8605"/>
    <cellStyle name="Total 4 2 2 4 2 6 2" xfId="29959"/>
    <cellStyle name="Total 4 2 2 4 2 7" xfId="16265"/>
    <cellStyle name="Total 4 2 2 4 2 7 2" xfId="37619"/>
    <cellStyle name="Total 4 2 2 4 2 8" xfId="24515"/>
    <cellStyle name="Total 4 2 2 4 3" xfId="1203"/>
    <cellStyle name="Total 4 2 2 4 3 2" xfId="2203"/>
    <cellStyle name="Total 4 2 2 4 3 2 2" xfId="6045"/>
    <cellStyle name="Total 4 2 2 4 3 2 2 2" xfId="13745"/>
    <cellStyle name="Total 4 2 2 4 3 2 2 2 2" xfId="35099"/>
    <cellStyle name="Total 4 2 2 4 3 2 2 3" xfId="21405"/>
    <cellStyle name="Total 4 2 2 4 3 2 2 3 2" xfId="42759"/>
    <cellStyle name="Total 4 2 2 4 3 2 2 4" xfId="28599"/>
    <cellStyle name="Total 4 2 2 4 3 2 3" xfId="9905"/>
    <cellStyle name="Total 4 2 2 4 3 2 3 2" xfId="31259"/>
    <cellStyle name="Total 4 2 2 4 3 2 4" xfId="17565"/>
    <cellStyle name="Total 4 2 2 4 3 2 4 2" xfId="38919"/>
    <cellStyle name="Total 4 2 2 4 3 2 5" xfId="25815"/>
    <cellStyle name="Total 4 2 2 4 3 3" xfId="3143"/>
    <cellStyle name="Total 4 2 2 4 3 3 2" xfId="6985"/>
    <cellStyle name="Total 4 2 2 4 3 3 2 2" xfId="14685"/>
    <cellStyle name="Total 4 2 2 4 3 3 2 2 2" xfId="36039"/>
    <cellStyle name="Total 4 2 2 4 3 3 2 3" xfId="22345"/>
    <cellStyle name="Total 4 2 2 4 3 3 2 3 2" xfId="43699"/>
    <cellStyle name="Total 4 2 2 4 3 3 2 4" xfId="28975"/>
    <cellStyle name="Total 4 2 2 4 3 3 3" xfId="10845"/>
    <cellStyle name="Total 4 2 2 4 3 3 3 2" xfId="32199"/>
    <cellStyle name="Total 4 2 2 4 3 3 4" xfId="18505"/>
    <cellStyle name="Total 4 2 2 4 3 3 4 2" xfId="39859"/>
    <cellStyle name="Total 4 2 2 4 3 3 5" xfId="26755"/>
    <cellStyle name="Total 4 2 2 4 3 4" xfId="4083"/>
    <cellStyle name="Total 4 2 2 4 3 4 2" xfId="7925"/>
    <cellStyle name="Total 4 2 2 4 3 4 2 2" xfId="15625"/>
    <cellStyle name="Total 4 2 2 4 3 4 2 2 2" xfId="36979"/>
    <cellStyle name="Total 4 2 2 4 3 4 2 3" xfId="23285"/>
    <cellStyle name="Total 4 2 2 4 3 4 2 3 2" xfId="44639"/>
    <cellStyle name="Total 4 2 2 4 3 4 2 4" xfId="29351"/>
    <cellStyle name="Total 4 2 2 4 3 4 3" xfId="11785"/>
    <cellStyle name="Total 4 2 2 4 3 4 3 2" xfId="33139"/>
    <cellStyle name="Total 4 2 2 4 3 4 4" xfId="19445"/>
    <cellStyle name="Total 4 2 2 4 3 4 4 2" xfId="40799"/>
    <cellStyle name="Total 4 2 2 4 3 4 5" xfId="27695"/>
    <cellStyle name="Total 4 2 2 4 3 5" xfId="5045"/>
    <cellStyle name="Total 4 2 2 4 3 5 2" xfId="12745"/>
    <cellStyle name="Total 4 2 2 4 3 5 2 2" xfId="34099"/>
    <cellStyle name="Total 4 2 2 4 3 5 3" xfId="20405"/>
    <cellStyle name="Total 4 2 2 4 3 5 3 2" xfId="41759"/>
    <cellStyle name="Total 4 2 2 4 3 5 4" xfId="28199"/>
    <cellStyle name="Total 4 2 2 4 3 6" xfId="8905"/>
    <cellStyle name="Total 4 2 2 4 3 6 2" xfId="30259"/>
    <cellStyle name="Total 4 2 2 4 3 7" xfId="16565"/>
    <cellStyle name="Total 4 2 2 4 3 7 2" xfId="37919"/>
    <cellStyle name="Total 4 2 2 4 3 8" xfId="24815"/>
    <cellStyle name="Total 4 2 2 4 4" xfId="1563"/>
    <cellStyle name="Total 4 2 2 4 4 2" xfId="5405"/>
    <cellStyle name="Total 4 2 2 4 4 2 2" xfId="13105"/>
    <cellStyle name="Total 4 2 2 4 4 2 2 2" xfId="34459"/>
    <cellStyle name="Total 4 2 2 4 4 2 3" xfId="20765"/>
    <cellStyle name="Total 4 2 2 4 4 2 3 2" xfId="42119"/>
    <cellStyle name="Total 4 2 2 4 4 2 4" xfId="28343"/>
    <cellStyle name="Total 4 2 2 4 4 3" xfId="9265"/>
    <cellStyle name="Total 4 2 2 4 4 3 2" xfId="30619"/>
    <cellStyle name="Total 4 2 2 4 4 4" xfId="16925"/>
    <cellStyle name="Total 4 2 2 4 4 4 2" xfId="38279"/>
    <cellStyle name="Total 4 2 2 4 4 5" xfId="25175"/>
    <cellStyle name="Total 4 2 2 4 5" xfId="2503"/>
    <cellStyle name="Total 4 2 2 4 5 2" xfId="6345"/>
    <cellStyle name="Total 4 2 2 4 5 2 2" xfId="14045"/>
    <cellStyle name="Total 4 2 2 4 5 2 2 2" xfId="35399"/>
    <cellStyle name="Total 4 2 2 4 5 2 3" xfId="21705"/>
    <cellStyle name="Total 4 2 2 4 5 2 3 2" xfId="43059"/>
    <cellStyle name="Total 4 2 2 4 5 2 4" xfId="28719"/>
    <cellStyle name="Total 4 2 2 4 5 3" xfId="10205"/>
    <cellStyle name="Total 4 2 2 4 5 3 2" xfId="31559"/>
    <cellStyle name="Total 4 2 2 4 5 4" xfId="17865"/>
    <cellStyle name="Total 4 2 2 4 5 4 2" xfId="39219"/>
    <cellStyle name="Total 4 2 2 4 5 5" xfId="26115"/>
    <cellStyle name="Total 4 2 2 4 6" xfId="3443"/>
    <cellStyle name="Total 4 2 2 4 6 2" xfId="7285"/>
    <cellStyle name="Total 4 2 2 4 6 2 2" xfId="14985"/>
    <cellStyle name="Total 4 2 2 4 6 2 2 2" xfId="36339"/>
    <cellStyle name="Total 4 2 2 4 6 2 3" xfId="22645"/>
    <cellStyle name="Total 4 2 2 4 6 2 3 2" xfId="43999"/>
    <cellStyle name="Total 4 2 2 4 6 2 4" xfId="29095"/>
    <cellStyle name="Total 4 2 2 4 6 3" xfId="11145"/>
    <cellStyle name="Total 4 2 2 4 6 3 2" xfId="32499"/>
    <cellStyle name="Total 4 2 2 4 6 4" xfId="18805"/>
    <cellStyle name="Total 4 2 2 4 6 4 2" xfId="40159"/>
    <cellStyle name="Total 4 2 2 4 6 5" xfId="27055"/>
    <cellStyle name="Total 4 2 2 4 7" xfId="4405"/>
    <cellStyle name="Total 4 2 2 4 7 2" xfId="12105"/>
    <cellStyle name="Total 4 2 2 4 7 2 2" xfId="33459"/>
    <cellStyle name="Total 4 2 2 4 7 3" xfId="19765"/>
    <cellStyle name="Total 4 2 2 4 7 3 2" xfId="41119"/>
    <cellStyle name="Total 4 2 2 4 7 4" xfId="27943"/>
    <cellStyle name="Total 4 2 2 4 8" xfId="8265"/>
    <cellStyle name="Total 4 2 2 4 8 2" xfId="29619"/>
    <cellStyle name="Total 4 2 2 4 9" xfId="15925"/>
    <cellStyle name="Total 4 2 2 4 9 2" xfId="37279"/>
    <cellStyle name="Total 4 2 2 5" xfId="743"/>
    <cellStyle name="Total 4 2 2 5 2" xfId="1743"/>
    <cellStyle name="Total 4 2 2 5 2 2" xfId="5585"/>
    <cellStyle name="Total 4 2 2 5 2 2 2" xfId="13285"/>
    <cellStyle name="Total 4 2 2 5 2 2 2 2" xfId="34639"/>
    <cellStyle name="Total 4 2 2 5 2 2 3" xfId="20945"/>
    <cellStyle name="Total 4 2 2 5 2 2 3 2" xfId="42299"/>
    <cellStyle name="Total 4 2 2 5 2 2 4" xfId="28415"/>
    <cellStyle name="Total 4 2 2 5 2 3" xfId="9445"/>
    <cellStyle name="Total 4 2 2 5 2 3 2" xfId="30799"/>
    <cellStyle name="Total 4 2 2 5 2 4" xfId="17105"/>
    <cellStyle name="Total 4 2 2 5 2 4 2" xfId="38459"/>
    <cellStyle name="Total 4 2 2 5 2 5" xfId="25355"/>
    <cellStyle name="Total 4 2 2 5 3" xfId="2683"/>
    <cellStyle name="Total 4 2 2 5 3 2" xfId="6525"/>
    <cellStyle name="Total 4 2 2 5 3 2 2" xfId="14225"/>
    <cellStyle name="Total 4 2 2 5 3 2 2 2" xfId="35579"/>
    <cellStyle name="Total 4 2 2 5 3 2 3" xfId="21885"/>
    <cellStyle name="Total 4 2 2 5 3 2 3 2" xfId="43239"/>
    <cellStyle name="Total 4 2 2 5 3 2 4" xfId="28791"/>
    <cellStyle name="Total 4 2 2 5 3 3" xfId="10385"/>
    <cellStyle name="Total 4 2 2 5 3 3 2" xfId="31739"/>
    <cellStyle name="Total 4 2 2 5 3 4" xfId="18045"/>
    <cellStyle name="Total 4 2 2 5 3 4 2" xfId="39399"/>
    <cellStyle name="Total 4 2 2 5 3 5" xfId="26295"/>
    <cellStyle name="Total 4 2 2 5 4" xfId="3623"/>
    <cellStyle name="Total 4 2 2 5 4 2" xfId="7465"/>
    <cellStyle name="Total 4 2 2 5 4 2 2" xfId="15165"/>
    <cellStyle name="Total 4 2 2 5 4 2 2 2" xfId="36519"/>
    <cellStyle name="Total 4 2 2 5 4 2 3" xfId="22825"/>
    <cellStyle name="Total 4 2 2 5 4 2 3 2" xfId="44179"/>
    <cellStyle name="Total 4 2 2 5 4 2 4" xfId="29167"/>
    <cellStyle name="Total 4 2 2 5 4 3" xfId="11325"/>
    <cellStyle name="Total 4 2 2 5 4 3 2" xfId="32679"/>
    <cellStyle name="Total 4 2 2 5 4 4" xfId="18985"/>
    <cellStyle name="Total 4 2 2 5 4 4 2" xfId="40339"/>
    <cellStyle name="Total 4 2 2 5 4 5" xfId="27235"/>
    <cellStyle name="Total 4 2 2 5 5" xfId="4585"/>
    <cellStyle name="Total 4 2 2 5 5 2" xfId="12285"/>
    <cellStyle name="Total 4 2 2 5 5 2 2" xfId="33639"/>
    <cellStyle name="Total 4 2 2 5 5 3" xfId="19945"/>
    <cellStyle name="Total 4 2 2 5 5 3 2" xfId="41299"/>
    <cellStyle name="Total 4 2 2 5 5 4" xfId="28015"/>
    <cellStyle name="Total 4 2 2 5 6" xfId="8445"/>
    <cellStyle name="Total 4 2 2 5 6 2" xfId="29799"/>
    <cellStyle name="Total 4 2 2 5 7" xfId="16105"/>
    <cellStyle name="Total 4 2 2 5 7 2" xfId="37459"/>
    <cellStyle name="Total 4 2 2 5 8" xfId="24355"/>
    <cellStyle name="Total 4 2 2 6" xfId="1043"/>
    <cellStyle name="Total 4 2 2 6 2" xfId="2043"/>
    <cellStyle name="Total 4 2 2 6 2 2" xfId="5885"/>
    <cellStyle name="Total 4 2 2 6 2 2 2" xfId="13585"/>
    <cellStyle name="Total 4 2 2 6 2 2 2 2" xfId="34939"/>
    <cellStyle name="Total 4 2 2 6 2 2 3" xfId="21245"/>
    <cellStyle name="Total 4 2 2 6 2 2 3 2" xfId="42599"/>
    <cellStyle name="Total 4 2 2 6 2 2 4" xfId="28535"/>
    <cellStyle name="Total 4 2 2 6 2 3" xfId="9745"/>
    <cellStyle name="Total 4 2 2 6 2 3 2" xfId="31099"/>
    <cellStyle name="Total 4 2 2 6 2 4" xfId="17405"/>
    <cellStyle name="Total 4 2 2 6 2 4 2" xfId="38759"/>
    <cellStyle name="Total 4 2 2 6 2 5" xfId="25655"/>
    <cellStyle name="Total 4 2 2 6 3" xfId="2983"/>
    <cellStyle name="Total 4 2 2 6 3 2" xfId="6825"/>
    <cellStyle name="Total 4 2 2 6 3 2 2" xfId="14525"/>
    <cellStyle name="Total 4 2 2 6 3 2 2 2" xfId="35879"/>
    <cellStyle name="Total 4 2 2 6 3 2 3" xfId="22185"/>
    <cellStyle name="Total 4 2 2 6 3 2 3 2" xfId="43539"/>
    <cellStyle name="Total 4 2 2 6 3 2 4" xfId="28911"/>
    <cellStyle name="Total 4 2 2 6 3 3" xfId="10685"/>
    <cellStyle name="Total 4 2 2 6 3 3 2" xfId="32039"/>
    <cellStyle name="Total 4 2 2 6 3 4" xfId="18345"/>
    <cellStyle name="Total 4 2 2 6 3 4 2" xfId="39699"/>
    <cellStyle name="Total 4 2 2 6 3 5" xfId="26595"/>
    <cellStyle name="Total 4 2 2 6 4" xfId="3923"/>
    <cellStyle name="Total 4 2 2 6 4 2" xfId="7765"/>
    <cellStyle name="Total 4 2 2 6 4 2 2" xfId="15465"/>
    <cellStyle name="Total 4 2 2 6 4 2 2 2" xfId="36819"/>
    <cellStyle name="Total 4 2 2 6 4 2 3" xfId="23125"/>
    <cellStyle name="Total 4 2 2 6 4 2 3 2" xfId="44479"/>
    <cellStyle name="Total 4 2 2 6 4 2 4" xfId="29287"/>
    <cellStyle name="Total 4 2 2 6 4 3" xfId="11625"/>
    <cellStyle name="Total 4 2 2 6 4 3 2" xfId="32979"/>
    <cellStyle name="Total 4 2 2 6 4 4" xfId="19285"/>
    <cellStyle name="Total 4 2 2 6 4 4 2" xfId="40639"/>
    <cellStyle name="Total 4 2 2 6 4 5" xfId="27535"/>
    <cellStyle name="Total 4 2 2 6 5" xfId="4885"/>
    <cellStyle name="Total 4 2 2 6 5 2" xfId="12585"/>
    <cellStyle name="Total 4 2 2 6 5 2 2" xfId="33939"/>
    <cellStyle name="Total 4 2 2 6 5 3" xfId="20245"/>
    <cellStyle name="Total 4 2 2 6 5 3 2" xfId="41599"/>
    <cellStyle name="Total 4 2 2 6 5 4" xfId="28135"/>
    <cellStyle name="Total 4 2 2 6 6" xfId="8745"/>
    <cellStyle name="Total 4 2 2 6 6 2" xfId="30099"/>
    <cellStyle name="Total 4 2 2 6 7" xfId="16405"/>
    <cellStyle name="Total 4 2 2 6 7 2" xfId="37759"/>
    <cellStyle name="Total 4 2 2 6 8" xfId="24655"/>
    <cellStyle name="Total 4 2 2 7" xfId="1402"/>
    <cellStyle name="Total 4 2 2 7 2" xfId="5244"/>
    <cellStyle name="Total 4 2 2 7 2 2" xfId="12944"/>
    <cellStyle name="Total 4 2 2 7 2 2 2" xfId="34298"/>
    <cellStyle name="Total 4 2 2 7 2 3" xfId="20604"/>
    <cellStyle name="Total 4 2 2 7 2 3 2" xfId="41958"/>
    <cellStyle name="Total 4 2 2 7 2 4" xfId="28278"/>
    <cellStyle name="Total 4 2 2 7 3" xfId="9104"/>
    <cellStyle name="Total 4 2 2 7 3 2" xfId="30458"/>
    <cellStyle name="Total 4 2 2 7 4" xfId="16764"/>
    <cellStyle name="Total 4 2 2 7 4 2" xfId="38118"/>
    <cellStyle name="Total 4 2 2 7 5" xfId="25014"/>
    <cellStyle name="Total 4 2 2 8" xfId="2343"/>
    <cellStyle name="Total 4 2 2 8 2" xfId="6185"/>
    <cellStyle name="Total 4 2 2 8 2 2" xfId="13885"/>
    <cellStyle name="Total 4 2 2 8 2 2 2" xfId="35239"/>
    <cellStyle name="Total 4 2 2 8 2 3" xfId="21545"/>
    <cellStyle name="Total 4 2 2 8 2 3 2" xfId="42899"/>
    <cellStyle name="Total 4 2 2 8 2 4" xfId="28655"/>
    <cellStyle name="Total 4 2 2 8 3" xfId="10045"/>
    <cellStyle name="Total 4 2 2 8 3 2" xfId="31399"/>
    <cellStyle name="Total 4 2 2 8 4" xfId="17705"/>
    <cellStyle name="Total 4 2 2 8 4 2" xfId="39059"/>
    <cellStyle name="Total 4 2 2 8 5" xfId="25955"/>
    <cellStyle name="Total 4 2 2 9" xfId="3283"/>
    <cellStyle name="Total 4 2 2 9 2" xfId="7125"/>
    <cellStyle name="Total 4 2 2 9 2 2" xfId="14825"/>
    <cellStyle name="Total 4 2 2 9 2 2 2" xfId="36179"/>
    <cellStyle name="Total 4 2 2 9 2 3" xfId="22485"/>
    <cellStyle name="Total 4 2 2 9 2 3 2" xfId="43839"/>
    <cellStyle name="Total 4 2 2 9 2 4" xfId="29031"/>
    <cellStyle name="Total 4 2 2 9 3" xfId="10985"/>
    <cellStyle name="Total 4 2 2 9 3 2" xfId="32339"/>
    <cellStyle name="Total 4 2 2 9 4" xfId="18645"/>
    <cellStyle name="Total 4 2 2 9 4 2" xfId="39999"/>
    <cellStyle name="Total 4 2 2 9 5" xfId="26895"/>
    <cellStyle name="Total 4 2 3" xfId="409"/>
    <cellStyle name="Total 4 2 3 10" xfId="8125"/>
    <cellStyle name="Total 4 2 3 10 2" xfId="29479"/>
    <cellStyle name="Total 4 2 3 11" xfId="15785"/>
    <cellStyle name="Total 4 2 3 11 2" xfId="37139"/>
    <cellStyle name="Total 4 2 3 12" xfId="24035"/>
    <cellStyle name="Total 4 2 3 2" xfId="493"/>
    <cellStyle name="Total 4 2 3 2 10" xfId="15865"/>
    <cellStyle name="Total 4 2 3 2 10 2" xfId="37219"/>
    <cellStyle name="Total 4 2 3 2 11" xfId="24115"/>
    <cellStyle name="Total 4 2 3 2 2" xfId="661"/>
    <cellStyle name="Total 4 2 3 2 2 10" xfId="24275"/>
    <cellStyle name="Total 4 2 3 2 2 2" xfId="1003"/>
    <cellStyle name="Total 4 2 3 2 2 2 2" xfId="2003"/>
    <cellStyle name="Total 4 2 3 2 2 2 2 2" xfId="5845"/>
    <cellStyle name="Total 4 2 3 2 2 2 2 2 2" xfId="13545"/>
    <cellStyle name="Total 4 2 3 2 2 2 2 2 2 2" xfId="34899"/>
    <cellStyle name="Total 4 2 3 2 2 2 2 2 3" xfId="21205"/>
    <cellStyle name="Total 4 2 3 2 2 2 2 2 3 2" xfId="42559"/>
    <cellStyle name="Total 4 2 3 2 2 2 2 2 4" xfId="28519"/>
    <cellStyle name="Total 4 2 3 2 2 2 2 3" xfId="9705"/>
    <cellStyle name="Total 4 2 3 2 2 2 2 3 2" xfId="31059"/>
    <cellStyle name="Total 4 2 3 2 2 2 2 4" xfId="17365"/>
    <cellStyle name="Total 4 2 3 2 2 2 2 4 2" xfId="38719"/>
    <cellStyle name="Total 4 2 3 2 2 2 2 5" xfId="25615"/>
    <cellStyle name="Total 4 2 3 2 2 2 3" xfId="2943"/>
    <cellStyle name="Total 4 2 3 2 2 2 3 2" xfId="6785"/>
    <cellStyle name="Total 4 2 3 2 2 2 3 2 2" xfId="14485"/>
    <cellStyle name="Total 4 2 3 2 2 2 3 2 2 2" xfId="35839"/>
    <cellStyle name="Total 4 2 3 2 2 2 3 2 3" xfId="22145"/>
    <cellStyle name="Total 4 2 3 2 2 2 3 2 3 2" xfId="43499"/>
    <cellStyle name="Total 4 2 3 2 2 2 3 2 4" xfId="28895"/>
    <cellStyle name="Total 4 2 3 2 2 2 3 3" xfId="10645"/>
    <cellStyle name="Total 4 2 3 2 2 2 3 3 2" xfId="31999"/>
    <cellStyle name="Total 4 2 3 2 2 2 3 4" xfId="18305"/>
    <cellStyle name="Total 4 2 3 2 2 2 3 4 2" xfId="39659"/>
    <cellStyle name="Total 4 2 3 2 2 2 3 5" xfId="26555"/>
    <cellStyle name="Total 4 2 3 2 2 2 4" xfId="3883"/>
    <cellStyle name="Total 4 2 3 2 2 2 4 2" xfId="7725"/>
    <cellStyle name="Total 4 2 3 2 2 2 4 2 2" xfId="15425"/>
    <cellStyle name="Total 4 2 3 2 2 2 4 2 2 2" xfId="36779"/>
    <cellStyle name="Total 4 2 3 2 2 2 4 2 3" xfId="23085"/>
    <cellStyle name="Total 4 2 3 2 2 2 4 2 3 2" xfId="44439"/>
    <cellStyle name="Total 4 2 3 2 2 2 4 2 4" xfId="29271"/>
    <cellStyle name="Total 4 2 3 2 2 2 4 3" xfId="11585"/>
    <cellStyle name="Total 4 2 3 2 2 2 4 3 2" xfId="32939"/>
    <cellStyle name="Total 4 2 3 2 2 2 4 4" xfId="19245"/>
    <cellStyle name="Total 4 2 3 2 2 2 4 4 2" xfId="40599"/>
    <cellStyle name="Total 4 2 3 2 2 2 4 5" xfId="27495"/>
    <cellStyle name="Total 4 2 3 2 2 2 5" xfId="4845"/>
    <cellStyle name="Total 4 2 3 2 2 2 5 2" xfId="12545"/>
    <cellStyle name="Total 4 2 3 2 2 2 5 2 2" xfId="33899"/>
    <cellStyle name="Total 4 2 3 2 2 2 5 3" xfId="20205"/>
    <cellStyle name="Total 4 2 3 2 2 2 5 3 2" xfId="41559"/>
    <cellStyle name="Total 4 2 3 2 2 2 5 4" xfId="28119"/>
    <cellStyle name="Total 4 2 3 2 2 2 6" xfId="8705"/>
    <cellStyle name="Total 4 2 3 2 2 2 6 2" xfId="30059"/>
    <cellStyle name="Total 4 2 3 2 2 2 7" xfId="16365"/>
    <cellStyle name="Total 4 2 3 2 2 2 7 2" xfId="37719"/>
    <cellStyle name="Total 4 2 3 2 2 2 8" xfId="24615"/>
    <cellStyle name="Total 4 2 3 2 2 3" xfId="1303"/>
    <cellStyle name="Total 4 2 3 2 2 3 2" xfId="2303"/>
    <cellStyle name="Total 4 2 3 2 2 3 2 2" xfId="6145"/>
    <cellStyle name="Total 4 2 3 2 2 3 2 2 2" xfId="13845"/>
    <cellStyle name="Total 4 2 3 2 2 3 2 2 2 2" xfId="35199"/>
    <cellStyle name="Total 4 2 3 2 2 3 2 2 3" xfId="21505"/>
    <cellStyle name="Total 4 2 3 2 2 3 2 2 3 2" xfId="42859"/>
    <cellStyle name="Total 4 2 3 2 2 3 2 2 4" xfId="28639"/>
    <cellStyle name="Total 4 2 3 2 2 3 2 3" xfId="10005"/>
    <cellStyle name="Total 4 2 3 2 2 3 2 3 2" xfId="31359"/>
    <cellStyle name="Total 4 2 3 2 2 3 2 4" xfId="17665"/>
    <cellStyle name="Total 4 2 3 2 2 3 2 4 2" xfId="39019"/>
    <cellStyle name="Total 4 2 3 2 2 3 2 5" xfId="25915"/>
    <cellStyle name="Total 4 2 3 2 2 3 3" xfId="3243"/>
    <cellStyle name="Total 4 2 3 2 2 3 3 2" xfId="7085"/>
    <cellStyle name="Total 4 2 3 2 2 3 3 2 2" xfId="14785"/>
    <cellStyle name="Total 4 2 3 2 2 3 3 2 2 2" xfId="36139"/>
    <cellStyle name="Total 4 2 3 2 2 3 3 2 3" xfId="22445"/>
    <cellStyle name="Total 4 2 3 2 2 3 3 2 3 2" xfId="43799"/>
    <cellStyle name="Total 4 2 3 2 2 3 3 2 4" xfId="29015"/>
    <cellStyle name="Total 4 2 3 2 2 3 3 3" xfId="10945"/>
    <cellStyle name="Total 4 2 3 2 2 3 3 3 2" xfId="32299"/>
    <cellStyle name="Total 4 2 3 2 2 3 3 4" xfId="18605"/>
    <cellStyle name="Total 4 2 3 2 2 3 3 4 2" xfId="39959"/>
    <cellStyle name="Total 4 2 3 2 2 3 3 5" xfId="26855"/>
    <cellStyle name="Total 4 2 3 2 2 3 4" xfId="4183"/>
    <cellStyle name="Total 4 2 3 2 2 3 4 2" xfId="8025"/>
    <cellStyle name="Total 4 2 3 2 2 3 4 2 2" xfId="15725"/>
    <cellStyle name="Total 4 2 3 2 2 3 4 2 2 2" xfId="37079"/>
    <cellStyle name="Total 4 2 3 2 2 3 4 2 3" xfId="23385"/>
    <cellStyle name="Total 4 2 3 2 2 3 4 2 3 2" xfId="44739"/>
    <cellStyle name="Total 4 2 3 2 2 3 4 2 4" xfId="29391"/>
    <cellStyle name="Total 4 2 3 2 2 3 4 3" xfId="11885"/>
    <cellStyle name="Total 4 2 3 2 2 3 4 3 2" xfId="33239"/>
    <cellStyle name="Total 4 2 3 2 2 3 4 4" xfId="19545"/>
    <cellStyle name="Total 4 2 3 2 2 3 4 4 2" xfId="40899"/>
    <cellStyle name="Total 4 2 3 2 2 3 4 5" xfId="27795"/>
    <cellStyle name="Total 4 2 3 2 2 3 5" xfId="5145"/>
    <cellStyle name="Total 4 2 3 2 2 3 5 2" xfId="12845"/>
    <cellStyle name="Total 4 2 3 2 2 3 5 2 2" xfId="34199"/>
    <cellStyle name="Total 4 2 3 2 2 3 5 3" xfId="20505"/>
    <cellStyle name="Total 4 2 3 2 2 3 5 3 2" xfId="41859"/>
    <cellStyle name="Total 4 2 3 2 2 3 5 4" xfId="28239"/>
    <cellStyle name="Total 4 2 3 2 2 3 6" xfId="9005"/>
    <cellStyle name="Total 4 2 3 2 2 3 6 2" xfId="30359"/>
    <cellStyle name="Total 4 2 3 2 2 3 7" xfId="16665"/>
    <cellStyle name="Total 4 2 3 2 2 3 7 2" xfId="38019"/>
    <cellStyle name="Total 4 2 3 2 2 3 8" xfId="24915"/>
    <cellStyle name="Total 4 2 3 2 2 4" xfId="1663"/>
    <cellStyle name="Total 4 2 3 2 2 4 2" xfId="5505"/>
    <cellStyle name="Total 4 2 3 2 2 4 2 2" xfId="13205"/>
    <cellStyle name="Total 4 2 3 2 2 4 2 2 2" xfId="34559"/>
    <cellStyle name="Total 4 2 3 2 2 4 2 3" xfId="20865"/>
    <cellStyle name="Total 4 2 3 2 2 4 2 3 2" xfId="42219"/>
    <cellStyle name="Total 4 2 3 2 2 4 2 4" xfId="28383"/>
    <cellStyle name="Total 4 2 3 2 2 4 3" xfId="9365"/>
    <cellStyle name="Total 4 2 3 2 2 4 3 2" xfId="30719"/>
    <cellStyle name="Total 4 2 3 2 2 4 4" xfId="17025"/>
    <cellStyle name="Total 4 2 3 2 2 4 4 2" xfId="38379"/>
    <cellStyle name="Total 4 2 3 2 2 4 5" xfId="25275"/>
    <cellStyle name="Total 4 2 3 2 2 5" xfId="2603"/>
    <cellStyle name="Total 4 2 3 2 2 5 2" xfId="6445"/>
    <cellStyle name="Total 4 2 3 2 2 5 2 2" xfId="14145"/>
    <cellStyle name="Total 4 2 3 2 2 5 2 2 2" xfId="35499"/>
    <cellStyle name="Total 4 2 3 2 2 5 2 3" xfId="21805"/>
    <cellStyle name="Total 4 2 3 2 2 5 2 3 2" xfId="43159"/>
    <cellStyle name="Total 4 2 3 2 2 5 2 4" xfId="28759"/>
    <cellStyle name="Total 4 2 3 2 2 5 3" xfId="10305"/>
    <cellStyle name="Total 4 2 3 2 2 5 3 2" xfId="31659"/>
    <cellStyle name="Total 4 2 3 2 2 5 4" xfId="17965"/>
    <cellStyle name="Total 4 2 3 2 2 5 4 2" xfId="39319"/>
    <cellStyle name="Total 4 2 3 2 2 5 5" xfId="26215"/>
    <cellStyle name="Total 4 2 3 2 2 6" xfId="3543"/>
    <cellStyle name="Total 4 2 3 2 2 6 2" xfId="7385"/>
    <cellStyle name="Total 4 2 3 2 2 6 2 2" xfId="15085"/>
    <cellStyle name="Total 4 2 3 2 2 6 2 2 2" xfId="36439"/>
    <cellStyle name="Total 4 2 3 2 2 6 2 3" xfId="22745"/>
    <cellStyle name="Total 4 2 3 2 2 6 2 3 2" xfId="44099"/>
    <cellStyle name="Total 4 2 3 2 2 6 2 4" xfId="29135"/>
    <cellStyle name="Total 4 2 3 2 2 6 3" xfId="11245"/>
    <cellStyle name="Total 4 2 3 2 2 6 3 2" xfId="32599"/>
    <cellStyle name="Total 4 2 3 2 2 6 4" xfId="18905"/>
    <cellStyle name="Total 4 2 3 2 2 6 4 2" xfId="40259"/>
    <cellStyle name="Total 4 2 3 2 2 6 5" xfId="27155"/>
    <cellStyle name="Total 4 2 3 2 2 7" xfId="4505"/>
    <cellStyle name="Total 4 2 3 2 2 7 2" xfId="12205"/>
    <cellStyle name="Total 4 2 3 2 2 7 2 2" xfId="33559"/>
    <cellStyle name="Total 4 2 3 2 2 7 3" xfId="19865"/>
    <cellStyle name="Total 4 2 3 2 2 7 3 2" xfId="41219"/>
    <cellStyle name="Total 4 2 3 2 2 7 4" xfId="27983"/>
    <cellStyle name="Total 4 2 3 2 2 8" xfId="8365"/>
    <cellStyle name="Total 4 2 3 2 2 8 2" xfId="29719"/>
    <cellStyle name="Total 4 2 3 2 2 9" xfId="16025"/>
    <cellStyle name="Total 4 2 3 2 2 9 2" xfId="37379"/>
    <cellStyle name="Total 4 2 3 2 3" xfId="843"/>
    <cellStyle name="Total 4 2 3 2 3 2" xfId="1843"/>
    <cellStyle name="Total 4 2 3 2 3 2 2" xfId="5685"/>
    <cellStyle name="Total 4 2 3 2 3 2 2 2" xfId="13385"/>
    <cellStyle name="Total 4 2 3 2 3 2 2 2 2" xfId="34739"/>
    <cellStyle name="Total 4 2 3 2 3 2 2 3" xfId="21045"/>
    <cellStyle name="Total 4 2 3 2 3 2 2 3 2" xfId="42399"/>
    <cellStyle name="Total 4 2 3 2 3 2 2 4" xfId="28455"/>
    <cellStyle name="Total 4 2 3 2 3 2 3" xfId="9545"/>
    <cellStyle name="Total 4 2 3 2 3 2 3 2" xfId="30899"/>
    <cellStyle name="Total 4 2 3 2 3 2 4" xfId="17205"/>
    <cellStyle name="Total 4 2 3 2 3 2 4 2" xfId="38559"/>
    <cellStyle name="Total 4 2 3 2 3 2 5" xfId="25455"/>
    <cellStyle name="Total 4 2 3 2 3 3" xfId="2783"/>
    <cellStyle name="Total 4 2 3 2 3 3 2" xfId="6625"/>
    <cellStyle name="Total 4 2 3 2 3 3 2 2" xfId="14325"/>
    <cellStyle name="Total 4 2 3 2 3 3 2 2 2" xfId="35679"/>
    <cellStyle name="Total 4 2 3 2 3 3 2 3" xfId="21985"/>
    <cellStyle name="Total 4 2 3 2 3 3 2 3 2" xfId="43339"/>
    <cellStyle name="Total 4 2 3 2 3 3 2 4" xfId="28831"/>
    <cellStyle name="Total 4 2 3 2 3 3 3" xfId="10485"/>
    <cellStyle name="Total 4 2 3 2 3 3 3 2" xfId="31839"/>
    <cellStyle name="Total 4 2 3 2 3 3 4" xfId="18145"/>
    <cellStyle name="Total 4 2 3 2 3 3 4 2" xfId="39499"/>
    <cellStyle name="Total 4 2 3 2 3 3 5" xfId="26395"/>
    <cellStyle name="Total 4 2 3 2 3 4" xfId="3723"/>
    <cellStyle name="Total 4 2 3 2 3 4 2" xfId="7565"/>
    <cellStyle name="Total 4 2 3 2 3 4 2 2" xfId="15265"/>
    <cellStyle name="Total 4 2 3 2 3 4 2 2 2" xfId="36619"/>
    <cellStyle name="Total 4 2 3 2 3 4 2 3" xfId="22925"/>
    <cellStyle name="Total 4 2 3 2 3 4 2 3 2" xfId="44279"/>
    <cellStyle name="Total 4 2 3 2 3 4 2 4" xfId="29207"/>
    <cellStyle name="Total 4 2 3 2 3 4 3" xfId="11425"/>
    <cellStyle name="Total 4 2 3 2 3 4 3 2" xfId="32779"/>
    <cellStyle name="Total 4 2 3 2 3 4 4" xfId="19085"/>
    <cellStyle name="Total 4 2 3 2 3 4 4 2" xfId="40439"/>
    <cellStyle name="Total 4 2 3 2 3 4 5" xfId="27335"/>
    <cellStyle name="Total 4 2 3 2 3 5" xfId="4685"/>
    <cellStyle name="Total 4 2 3 2 3 5 2" xfId="12385"/>
    <cellStyle name="Total 4 2 3 2 3 5 2 2" xfId="33739"/>
    <cellStyle name="Total 4 2 3 2 3 5 3" xfId="20045"/>
    <cellStyle name="Total 4 2 3 2 3 5 3 2" xfId="41399"/>
    <cellStyle name="Total 4 2 3 2 3 5 4" xfId="28055"/>
    <cellStyle name="Total 4 2 3 2 3 6" xfId="8545"/>
    <cellStyle name="Total 4 2 3 2 3 6 2" xfId="29899"/>
    <cellStyle name="Total 4 2 3 2 3 7" xfId="16205"/>
    <cellStyle name="Total 4 2 3 2 3 7 2" xfId="37559"/>
    <cellStyle name="Total 4 2 3 2 3 8" xfId="24455"/>
    <cellStyle name="Total 4 2 3 2 4" xfId="1143"/>
    <cellStyle name="Total 4 2 3 2 4 2" xfId="2143"/>
    <cellStyle name="Total 4 2 3 2 4 2 2" xfId="5985"/>
    <cellStyle name="Total 4 2 3 2 4 2 2 2" xfId="13685"/>
    <cellStyle name="Total 4 2 3 2 4 2 2 2 2" xfId="35039"/>
    <cellStyle name="Total 4 2 3 2 4 2 2 3" xfId="21345"/>
    <cellStyle name="Total 4 2 3 2 4 2 2 3 2" xfId="42699"/>
    <cellStyle name="Total 4 2 3 2 4 2 2 4" xfId="28575"/>
    <cellStyle name="Total 4 2 3 2 4 2 3" xfId="9845"/>
    <cellStyle name="Total 4 2 3 2 4 2 3 2" xfId="31199"/>
    <cellStyle name="Total 4 2 3 2 4 2 4" xfId="17505"/>
    <cellStyle name="Total 4 2 3 2 4 2 4 2" xfId="38859"/>
    <cellStyle name="Total 4 2 3 2 4 2 5" xfId="25755"/>
    <cellStyle name="Total 4 2 3 2 4 3" xfId="3083"/>
    <cellStyle name="Total 4 2 3 2 4 3 2" xfId="6925"/>
    <cellStyle name="Total 4 2 3 2 4 3 2 2" xfId="14625"/>
    <cellStyle name="Total 4 2 3 2 4 3 2 2 2" xfId="35979"/>
    <cellStyle name="Total 4 2 3 2 4 3 2 3" xfId="22285"/>
    <cellStyle name="Total 4 2 3 2 4 3 2 3 2" xfId="43639"/>
    <cellStyle name="Total 4 2 3 2 4 3 2 4" xfId="28951"/>
    <cellStyle name="Total 4 2 3 2 4 3 3" xfId="10785"/>
    <cellStyle name="Total 4 2 3 2 4 3 3 2" xfId="32139"/>
    <cellStyle name="Total 4 2 3 2 4 3 4" xfId="18445"/>
    <cellStyle name="Total 4 2 3 2 4 3 4 2" xfId="39799"/>
    <cellStyle name="Total 4 2 3 2 4 3 5" xfId="26695"/>
    <cellStyle name="Total 4 2 3 2 4 4" xfId="4023"/>
    <cellStyle name="Total 4 2 3 2 4 4 2" xfId="7865"/>
    <cellStyle name="Total 4 2 3 2 4 4 2 2" xfId="15565"/>
    <cellStyle name="Total 4 2 3 2 4 4 2 2 2" xfId="36919"/>
    <cellStyle name="Total 4 2 3 2 4 4 2 3" xfId="23225"/>
    <cellStyle name="Total 4 2 3 2 4 4 2 3 2" xfId="44579"/>
    <cellStyle name="Total 4 2 3 2 4 4 2 4" xfId="29327"/>
    <cellStyle name="Total 4 2 3 2 4 4 3" xfId="11725"/>
    <cellStyle name="Total 4 2 3 2 4 4 3 2" xfId="33079"/>
    <cellStyle name="Total 4 2 3 2 4 4 4" xfId="19385"/>
    <cellStyle name="Total 4 2 3 2 4 4 4 2" xfId="40739"/>
    <cellStyle name="Total 4 2 3 2 4 4 5" xfId="27635"/>
    <cellStyle name="Total 4 2 3 2 4 5" xfId="4985"/>
    <cellStyle name="Total 4 2 3 2 4 5 2" xfId="12685"/>
    <cellStyle name="Total 4 2 3 2 4 5 2 2" xfId="34039"/>
    <cellStyle name="Total 4 2 3 2 4 5 3" xfId="20345"/>
    <cellStyle name="Total 4 2 3 2 4 5 3 2" xfId="41699"/>
    <cellStyle name="Total 4 2 3 2 4 5 4" xfId="28175"/>
    <cellStyle name="Total 4 2 3 2 4 6" xfId="8845"/>
    <cellStyle name="Total 4 2 3 2 4 6 2" xfId="30199"/>
    <cellStyle name="Total 4 2 3 2 4 7" xfId="16505"/>
    <cellStyle name="Total 4 2 3 2 4 7 2" xfId="37859"/>
    <cellStyle name="Total 4 2 3 2 4 8" xfId="24755"/>
    <cellStyle name="Total 4 2 3 2 5" xfId="1503"/>
    <cellStyle name="Total 4 2 3 2 5 2" xfId="5345"/>
    <cellStyle name="Total 4 2 3 2 5 2 2" xfId="13045"/>
    <cellStyle name="Total 4 2 3 2 5 2 2 2" xfId="34399"/>
    <cellStyle name="Total 4 2 3 2 5 2 3" xfId="20705"/>
    <cellStyle name="Total 4 2 3 2 5 2 3 2" xfId="42059"/>
    <cellStyle name="Total 4 2 3 2 5 2 4" xfId="28319"/>
    <cellStyle name="Total 4 2 3 2 5 3" xfId="9205"/>
    <cellStyle name="Total 4 2 3 2 5 3 2" xfId="30559"/>
    <cellStyle name="Total 4 2 3 2 5 4" xfId="16865"/>
    <cellStyle name="Total 4 2 3 2 5 4 2" xfId="38219"/>
    <cellStyle name="Total 4 2 3 2 5 5" xfId="25115"/>
    <cellStyle name="Total 4 2 3 2 6" xfId="2443"/>
    <cellStyle name="Total 4 2 3 2 6 2" xfId="6285"/>
    <cellStyle name="Total 4 2 3 2 6 2 2" xfId="13985"/>
    <cellStyle name="Total 4 2 3 2 6 2 2 2" xfId="35339"/>
    <cellStyle name="Total 4 2 3 2 6 2 3" xfId="21645"/>
    <cellStyle name="Total 4 2 3 2 6 2 3 2" xfId="42999"/>
    <cellStyle name="Total 4 2 3 2 6 2 4" xfId="28695"/>
    <cellStyle name="Total 4 2 3 2 6 3" xfId="10145"/>
    <cellStyle name="Total 4 2 3 2 6 3 2" xfId="31499"/>
    <cellStyle name="Total 4 2 3 2 6 4" xfId="17805"/>
    <cellStyle name="Total 4 2 3 2 6 4 2" xfId="39159"/>
    <cellStyle name="Total 4 2 3 2 6 5" xfId="26055"/>
    <cellStyle name="Total 4 2 3 2 7" xfId="3383"/>
    <cellStyle name="Total 4 2 3 2 7 2" xfId="7225"/>
    <cellStyle name="Total 4 2 3 2 7 2 2" xfId="14925"/>
    <cellStyle name="Total 4 2 3 2 7 2 2 2" xfId="36279"/>
    <cellStyle name="Total 4 2 3 2 7 2 3" xfId="22585"/>
    <cellStyle name="Total 4 2 3 2 7 2 3 2" xfId="43939"/>
    <cellStyle name="Total 4 2 3 2 7 2 4" xfId="29071"/>
    <cellStyle name="Total 4 2 3 2 7 3" xfId="11085"/>
    <cellStyle name="Total 4 2 3 2 7 3 2" xfId="32439"/>
    <cellStyle name="Total 4 2 3 2 7 4" xfId="18745"/>
    <cellStyle name="Total 4 2 3 2 7 4 2" xfId="40099"/>
    <cellStyle name="Total 4 2 3 2 7 5" xfId="26995"/>
    <cellStyle name="Total 4 2 3 2 8" xfId="4345"/>
    <cellStyle name="Total 4 2 3 2 8 2" xfId="12045"/>
    <cellStyle name="Total 4 2 3 2 8 2 2" xfId="33399"/>
    <cellStyle name="Total 4 2 3 2 8 3" xfId="19705"/>
    <cellStyle name="Total 4 2 3 2 8 3 2" xfId="41059"/>
    <cellStyle name="Total 4 2 3 2 8 4" xfId="27919"/>
    <cellStyle name="Total 4 2 3 2 9" xfId="8205"/>
    <cellStyle name="Total 4 2 3 2 9 2" xfId="29559"/>
    <cellStyle name="Total 4 2 3 3" xfId="577"/>
    <cellStyle name="Total 4 2 3 3 10" xfId="24195"/>
    <cellStyle name="Total 4 2 3 3 2" xfId="923"/>
    <cellStyle name="Total 4 2 3 3 2 2" xfId="1923"/>
    <cellStyle name="Total 4 2 3 3 2 2 2" xfId="5765"/>
    <cellStyle name="Total 4 2 3 3 2 2 2 2" xfId="13465"/>
    <cellStyle name="Total 4 2 3 3 2 2 2 2 2" xfId="34819"/>
    <cellStyle name="Total 4 2 3 3 2 2 2 3" xfId="21125"/>
    <cellStyle name="Total 4 2 3 3 2 2 2 3 2" xfId="42479"/>
    <cellStyle name="Total 4 2 3 3 2 2 2 4" xfId="28487"/>
    <cellStyle name="Total 4 2 3 3 2 2 3" xfId="9625"/>
    <cellStyle name="Total 4 2 3 3 2 2 3 2" xfId="30979"/>
    <cellStyle name="Total 4 2 3 3 2 2 4" xfId="17285"/>
    <cellStyle name="Total 4 2 3 3 2 2 4 2" xfId="38639"/>
    <cellStyle name="Total 4 2 3 3 2 2 5" xfId="25535"/>
    <cellStyle name="Total 4 2 3 3 2 3" xfId="2863"/>
    <cellStyle name="Total 4 2 3 3 2 3 2" xfId="6705"/>
    <cellStyle name="Total 4 2 3 3 2 3 2 2" xfId="14405"/>
    <cellStyle name="Total 4 2 3 3 2 3 2 2 2" xfId="35759"/>
    <cellStyle name="Total 4 2 3 3 2 3 2 3" xfId="22065"/>
    <cellStyle name="Total 4 2 3 3 2 3 2 3 2" xfId="43419"/>
    <cellStyle name="Total 4 2 3 3 2 3 2 4" xfId="28863"/>
    <cellStyle name="Total 4 2 3 3 2 3 3" xfId="10565"/>
    <cellStyle name="Total 4 2 3 3 2 3 3 2" xfId="31919"/>
    <cellStyle name="Total 4 2 3 3 2 3 4" xfId="18225"/>
    <cellStyle name="Total 4 2 3 3 2 3 4 2" xfId="39579"/>
    <cellStyle name="Total 4 2 3 3 2 3 5" xfId="26475"/>
    <cellStyle name="Total 4 2 3 3 2 4" xfId="3803"/>
    <cellStyle name="Total 4 2 3 3 2 4 2" xfId="7645"/>
    <cellStyle name="Total 4 2 3 3 2 4 2 2" xfId="15345"/>
    <cellStyle name="Total 4 2 3 3 2 4 2 2 2" xfId="36699"/>
    <cellStyle name="Total 4 2 3 3 2 4 2 3" xfId="23005"/>
    <cellStyle name="Total 4 2 3 3 2 4 2 3 2" xfId="44359"/>
    <cellStyle name="Total 4 2 3 3 2 4 2 4" xfId="29239"/>
    <cellStyle name="Total 4 2 3 3 2 4 3" xfId="11505"/>
    <cellStyle name="Total 4 2 3 3 2 4 3 2" xfId="32859"/>
    <cellStyle name="Total 4 2 3 3 2 4 4" xfId="19165"/>
    <cellStyle name="Total 4 2 3 3 2 4 4 2" xfId="40519"/>
    <cellStyle name="Total 4 2 3 3 2 4 5" xfId="27415"/>
    <cellStyle name="Total 4 2 3 3 2 5" xfId="4765"/>
    <cellStyle name="Total 4 2 3 3 2 5 2" xfId="12465"/>
    <cellStyle name="Total 4 2 3 3 2 5 2 2" xfId="33819"/>
    <cellStyle name="Total 4 2 3 3 2 5 3" xfId="20125"/>
    <cellStyle name="Total 4 2 3 3 2 5 3 2" xfId="41479"/>
    <cellStyle name="Total 4 2 3 3 2 5 4" xfId="28087"/>
    <cellStyle name="Total 4 2 3 3 2 6" xfId="8625"/>
    <cellStyle name="Total 4 2 3 3 2 6 2" xfId="29979"/>
    <cellStyle name="Total 4 2 3 3 2 7" xfId="16285"/>
    <cellStyle name="Total 4 2 3 3 2 7 2" xfId="37639"/>
    <cellStyle name="Total 4 2 3 3 2 8" xfId="24535"/>
    <cellStyle name="Total 4 2 3 3 3" xfId="1223"/>
    <cellStyle name="Total 4 2 3 3 3 2" xfId="2223"/>
    <cellStyle name="Total 4 2 3 3 3 2 2" xfId="6065"/>
    <cellStyle name="Total 4 2 3 3 3 2 2 2" xfId="13765"/>
    <cellStyle name="Total 4 2 3 3 3 2 2 2 2" xfId="35119"/>
    <cellStyle name="Total 4 2 3 3 3 2 2 3" xfId="21425"/>
    <cellStyle name="Total 4 2 3 3 3 2 2 3 2" xfId="42779"/>
    <cellStyle name="Total 4 2 3 3 3 2 2 4" xfId="28607"/>
    <cellStyle name="Total 4 2 3 3 3 2 3" xfId="9925"/>
    <cellStyle name="Total 4 2 3 3 3 2 3 2" xfId="31279"/>
    <cellStyle name="Total 4 2 3 3 3 2 4" xfId="17585"/>
    <cellStyle name="Total 4 2 3 3 3 2 4 2" xfId="38939"/>
    <cellStyle name="Total 4 2 3 3 3 2 5" xfId="25835"/>
    <cellStyle name="Total 4 2 3 3 3 3" xfId="3163"/>
    <cellStyle name="Total 4 2 3 3 3 3 2" xfId="7005"/>
    <cellStyle name="Total 4 2 3 3 3 3 2 2" xfId="14705"/>
    <cellStyle name="Total 4 2 3 3 3 3 2 2 2" xfId="36059"/>
    <cellStyle name="Total 4 2 3 3 3 3 2 3" xfId="22365"/>
    <cellStyle name="Total 4 2 3 3 3 3 2 3 2" xfId="43719"/>
    <cellStyle name="Total 4 2 3 3 3 3 2 4" xfId="28983"/>
    <cellStyle name="Total 4 2 3 3 3 3 3" xfId="10865"/>
    <cellStyle name="Total 4 2 3 3 3 3 3 2" xfId="32219"/>
    <cellStyle name="Total 4 2 3 3 3 3 4" xfId="18525"/>
    <cellStyle name="Total 4 2 3 3 3 3 4 2" xfId="39879"/>
    <cellStyle name="Total 4 2 3 3 3 3 5" xfId="26775"/>
    <cellStyle name="Total 4 2 3 3 3 4" xfId="4103"/>
    <cellStyle name="Total 4 2 3 3 3 4 2" xfId="7945"/>
    <cellStyle name="Total 4 2 3 3 3 4 2 2" xfId="15645"/>
    <cellStyle name="Total 4 2 3 3 3 4 2 2 2" xfId="36999"/>
    <cellStyle name="Total 4 2 3 3 3 4 2 3" xfId="23305"/>
    <cellStyle name="Total 4 2 3 3 3 4 2 3 2" xfId="44659"/>
    <cellStyle name="Total 4 2 3 3 3 4 2 4" xfId="29359"/>
    <cellStyle name="Total 4 2 3 3 3 4 3" xfId="11805"/>
    <cellStyle name="Total 4 2 3 3 3 4 3 2" xfId="33159"/>
    <cellStyle name="Total 4 2 3 3 3 4 4" xfId="19465"/>
    <cellStyle name="Total 4 2 3 3 3 4 4 2" xfId="40819"/>
    <cellStyle name="Total 4 2 3 3 3 4 5" xfId="27715"/>
    <cellStyle name="Total 4 2 3 3 3 5" xfId="5065"/>
    <cellStyle name="Total 4 2 3 3 3 5 2" xfId="12765"/>
    <cellStyle name="Total 4 2 3 3 3 5 2 2" xfId="34119"/>
    <cellStyle name="Total 4 2 3 3 3 5 3" xfId="20425"/>
    <cellStyle name="Total 4 2 3 3 3 5 3 2" xfId="41779"/>
    <cellStyle name="Total 4 2 3 3 3 5 4" xfId="28207"/>
    <cellStyle name="Total 4 2 3 3 3 6" xfId="8925"/>
    <cellStyle name="Total 4 2 3 3 3 6 2" xfId="30279"/>
    <cellStyle name="Total 4 2 3 3 3 7" xfId="16585"/>
    <cellStyle name="Total 4 2 3 3 3 7 2" xfId="37939"/>
    <cellStyle name="Total 4 2 3 3 3 8" xfId="24835"/>
    <cellStyle name="Total 4 2 3 3 4" xfId="1583"/>
    <cellStyle name="Total 4 2 3 3 4 2" xfId="5425"/>
    <cellStyle name="Total 4 2 3 3 4 2 2" xfId="13125"/>
    <cellStyle name="Total 4 2 3 3 4 2 2 2" xfId="34479"/>
    <cellStyle name="Total 4 2 3 3 4 2 3" xfId="20785"/>
    <cellStyle name="Total 4 2 3 3 4 2 3 2" xfId="42139"/>
    <cellStyle name="Total 4 2 3 3 4 2 4" xfId="28351"/>
    <cellStyle name="Total 4 2 3 3 4 3" xfId="9285"/>
    <cellStyle name="Total 4 2 3 3 4 3 2" xfId="30639"/>
    <cellStyle name="Total 4 2 3 3 4 4" xfId="16945"/>
    <cellStyle name="Total 4 2 3 3 4 4 2" xfId="38299"/>
    <cellStyle name="Total 4 2 3 3 4 5" xfId="25195"/>
    <cellStyle name="Total 4 2 3 3 5" xfId="2523"/>
    <cellStyle name="Total 4 2 3 3 5 2" xfId="6365"/>
    <cellStyle name="Total 4 2 3 3 5 2 2" xfId="14065"/>
    <cellStyle name="Total 4 2 3 3 5 2 2 2" xfId="35419"/>
    <cellStyle name="Total 4 2 3 3 5 2 3" xfId="21725"/>
    <cellStyle name="Total 4 2 3 3 5 2 3 2" xfId="43079"/>
    <cellStyle name="Total 4 2 3 3 5 2 4" xfId="28727"/>
    <cellStyle name="Total 4 2 3 3 5 3" xfId="10225"/>
    <cellStyle name="Total 4 2 3 3 5 3 2" xfId="31579"/>
    <cellStyle name="Total 4 2 3 3 5 4" xfId="17885"/>
    <cellStyle name="Total 4 2 3 3 5 4 2" xfId="39239"/>
    <cellStyle name="Total 4 2 3 3 5 5" xfId="26135"/>
    <cellStyle name="Total 4 2 3 3 6" xfId="3463"/>
    <cellStyle name="Total 4 2 3 3 6 2" xfId="7305"/>
    <cellStyle name="Total 4 2 3 3 6 2 2" xfId="15005"/>
    <cellStyle name="Total 4 2 3 3 6 2 2 2" xfId="36359"/>
    <cellStyle name="Total 4 2 3 3 6 2 3" xfId="22665"/>
    <cellStyle name="Total 4 2 3 3 6 2 3 2" xfId="44019"/>
    <cellStyle name="Total 4 2 3 3 6 2 4" xfId="29103"/>
    <cellStyle name="Total 4 2 3 3 6 3" xfId="11165"/>
    <cellStyle name="Total 4 2 3 3 6 3 2" xfId="32519"/>
    <cellStyle name="Total 4 2 3 3 6 4" xfId="18825"/>
    <cellStyle name="Total 4 2 3 3 6 4 2" xfId="40179"/>
    <cellStyle name="Total 4 2 3 3 6 5" xfId="27075"/>
    <cellStyle name="Total 4 2 3 3 7" xfId="4425"/>
    <cellStyle name="Total 4 2 3 3 7 2" xfId="12125"/>
    <cellStyle name="Total 4 2 3 3 7 2 2" xfId="33479"/>
    <cellStyle name="Total 4 2 3 3 7 3" xfId="19785"/>
    <cellStyle name="Total 4 2 3 3 7 3 2" xfId="41139"/>
    <cellStyle name="Total 4 2 3 3 7 4" xfId="27951"/>
    <cellStyle name="Total 4 2 3 3 8" xfId="8285"/>
    <cellStyle name="Total 4 2 3 3 8 2" xfId="29639"/>
    <cellStyle name="Total 4 2 3 3 9" xfId="15945"/>
    <cellStyle name="Total 4 2 3 3 9 2" xfId="37299"/>
    <cellStyle name="Total 4 2 3 4" xfId="763"/>
    <cellStyle name="Total 4 2 3 4 2" xfId="1763"/>
    <cellStyle name="Total 4 2 3 4 2 2" xfId="5605"/>
    <cellStyle name="Total 4 2 3 4 2 2 2" xfId="13305"/>
    <cellStyle name="Total 4 2 3 4 2 2 2 2" xfId="34659"/>
    <cellStyle name="Total 4 2 3 4 2 2 3" xfId="20965"/>
    <cellStyle name="Total 4 2 3 4 2 2 3 2" xfId="42319"/>
    <cellStyle name="Total 4 2 3 4 2 2 4" xfId="28423"/>
    <cellStyle name="Total 4 2 3 4 2 3" xfId="9465"/>
    <cellStyle name="Total 4 2 3 4 2 3 2" xfId="30819"/>
    <cellStyle name="Total 4 2 3 4 2 4" xfId="17125"/>
    <cellStyle name="Total 4 2 3 4 2 4 2" xfId="38479"/>
    <cellStyle name="Total 4 2 3 4 2 5" xfId="25375"/>
    <cellStyle name="Total 4 2 3 4 3" xfId="2703"/>
    <cellStyle name="Total 4 2 3 4 3 2" xfId="6545"/>
    <cellStyle name="Total 4 2 3 4 3 2 2" xfId="14245"/>
    <cellStyle name="Total 4 2 3 4 3 2 2 2" xfId="35599"/>
    <cellStyle name="Total 4 2 3 4 3 2 3" xfId="21905"/>
    <cellStyle name="Total 4 2 3 4 3 2 3 2" xfId="43259"/>
    <cellStyle name="Total 4 2 3 4 3 2 4" xfId="28799"/>
    <cellStyle name="Total 4 2 3 4 3 3" xfId="10405"/>
    <cellStyle name="Total 4 2 3 4 3 3 2" xfId="31759"/>
    <cellStyle name="Total 4 2 3 4 3 4" xfId="18065"/>
    <cellStyle name="Total 4 2 3 4 3 4 2" xfId="39419"/>
    <cellStyle name="Total 4 2 3 4 3 5" xfId="26315"/>
    <cellStyle name="Total 4 2 3 4 4" xfId="3643"/>
    <cellStyle name="Total 4 2 3 4 4 2" xfId="7485"/>
    <cellStyle name="Total 4 2 3 4 4 2 2" xfId="15185"/>
    <cellStyle name="Total 4 2 3 4 4 2 2 2" xfId="36539"/>
    <cellStyle name="Total 4 2 3 4 4 2 3" xfId="22845"/>
    <cellStyle name="Total 4 2 3 4 4 2 3 2" xfId="44199"/>
    <cellStyle name="Total 4 2 3 4 4 2 4" xfId="29175"/>
    <cellStyle name="Total 4 2 3 4 4 3" xfId="11345"/>
    <cellStyle name="Total 4 2 3 4 4 3 2" xfId="32699"/>
    <cellStyle name="Total 4 2 3 4 4 4" xfId="19005"/>
    <cellStyle name="Total 4 2 3 4 4 4 2" xfId="40359"/>
    <cellStyle name="Total 4 2 3 4 4 5" xfId="27255"/>
    <cellStyle name="Total 4 2 3 4 5" xfId="4605"/>
    <cellStyle name="Total 4 2 3 4 5 2" xfId="12305"/>
    <cellStyle name="Total 4 2 3 4 5 2 2" xfId="33659"/>
    <cellStyle name="Total 4 2 3 4 5 3" xfId="19965"/>
    <cellStyle name="Total 4 2 3 4 5 3 2" xfId="41319"/>
    <cellStyle name="Total 4 2 3 4 5 4" xfId="28023"/>
    <cellStyle name="Total 4 2 3 4 6" xfId="8465"/>
    <cellStyle name="Total 4 2 3 4 6 2" xfId="29819"/>
    <cellStyle name="Total 4 2 3 4 7" xfId="16125"/>
    <cellStyle name="Total 4 2 3 4 7 2" xfId="37479"/>
    <cellStyle name="Total 4 2 3 4 8" xfId="24375"/>
    <cellStyle name="Total 4 2 3 5" xfId="1063"/>
    <cellStyle name="Total 4 2 3 5 2" xfId="2063"/>
    <cellStyle name="Total 4 2 3 5 2 2" xfId="5905"/>
    <cellStyle name="Total 4 2 3 5 2 2 2" xfId="13605"/>
    <cellStyle name="Total 4 2 3 5 2 2 2 2" xfId="34959"/>
    <cellStyle name="Total 4 2 3 5 2 2 3" xfId="21265"/>
    <cellStyle name="Total 4 2 3 5 2 2 3 2" xfId="42619"/>
    <cellStyle name="Total 4 2 3 5 2 2 4" xfId="28543"/>
    <cellStyle name="Total 4 2 3 5 2 3" xfId="9765"/>
    <cellStyle name="Total 4 2 3 5 2 3 2" xfId="31119"/>
    <cellStyle name="Total 4 2 3 5 2 4" xfId="17425"/>
    <cellStyle name="Total 4 2 3 5 2 4 2" xfId="38779"/>
    <cellStyle name="Total 4 2 3 5 2 5" xfId="25675"/>
    <cellStyle name="Total 4 2 3 5 3" xfId="3003"/>
    <cellStyle name="Total 4 2 3 5 3 2" xfId="6845"/>
    <cellStyle name="Total 4 2 3 5 3 2 2" xfId="14545"/>
    <cellStyle name="Total 4 2 3 5 3 2 2 2" xfId="35899"/>
    <cellStyle name="Total 4 2 3 5 3 2 3" xfId="22205"/>
    <cellStyle name="Total 4 2 3 5 3 2 3 2" xfId="43559"/>
    <cellStyle name="Total 4 2 3 5 3 2 4" xfId="28919"/>
    <cellStyle name="Total 4 2 3 5 3 3" xfId="10705"/>
    <cellStyle name="Total 4 2 3 5 3 3 2" xfId="32059"/>
    <cellStyle name="Total 4 2 3 5 3 4" xfId="18365"/>
    <cellStyle name="Total 4 2 3 5 3 4 2" xfId="39719"/>
    <cellStyle name="Total 4 2 3 5 3 5" xfId="26615"/>
    <cellStyle name="Total 4 2 3 5 4" xfId="3943"/>
    <cellStyle name="Total 4 2 3 5 4 2" xfId="7785"/>
    <cellStyle name="Total 4 2 3 5 4 2 2" xfId="15485"/>
    <cellStyle name="Total 4 2 3 5 4 2 2 2" xfId="36839"/>
    <cellStyle name="Total 4 2 3 5 4 2 3" xfId="23145"/>
    <cellStyle name="Total 4 2 3 5 4 2 3 2" xfId="44499"/>
    <cellStyle name="Total 4 2 3 5 4 2 4" xfId="29295"/>
    <cellStyle name="Total 4 2 3 5 4 3" xfId="11645"/>
    <cellStyle name="Total 4 2 3 5 4 3 2" xfId="32999"/>
    <cellStyle name="Total 4 2 3 5 4 4" xfId="19305"/>
    <cellStyle name="Total 4 2 3 5 4 4 2" xfId="40659"/>
    <cellStyle name="Total 4 2 3 5 4 5" xfId="27555"/>
    <cellStyle name="Total 4 2 3 5 5" xfId="4905"/>
    <cellStyle name="Total 4 2 3 5 5 2" xfId="12605"/>
    <cellStyle name="Total 4 2 3 5 5 2 2" xfId="33959"/>
    <cellStyle name="Total 4 2 3 5 5 3" xfId="20265"/>
    <cellStyle name="Total 4 2 3 5 5 3 2" xfId="41619"/>
    <cellStyle name="Total 4 2 3 5 5 4" xfId="28143"/>
    <cellStyle name="Total 4 2 3 5 6" xfId="8765"/>
    <cellStyle name="Total 4 2 3 5 6 2" xfId="30119"/>
    <cellStyle name="Total 4 2 3 5 7" xfId="16425"/>
    <cellStyle name="Total 4 2 3 5 7 2" xfId="37779"/>
    <cellStyle name="Total 4 2 3 5 8" xfId="24675"/>
    <cellStyle name="Total 4 2 3 6" xfId="1423"/>
    <cellStyle name="Total 4 2 3 6 2" xfId="5265"/>
    <cellStyle name="Total 4 2 3 6 2 2" xfId="12965"/>
    <cellStyle name="Total 4 2 3 6 2 2 2" xfId="34319"/>
    <cellStyle name="Total 4 2 3 6 2 3" xfId="20625"/>
    <cellStyle name="Total 4 2 3 6 2 3 2" xfId="41979"/>
    <cellStyle name="Total 4 2 3 6 2 4" xfId="28287"/>
    <cellStyle name="Total 4 2 3 6 3" xfId="9125"/>
    <cellStyle name="Total 4 2 3 6 3 2" xfId="30479"/>
    <cellStyle name="Total 4 2 3 6 4" xfId="16785"/>
    <cellStyle name="Total 4 2 3 6 4 2" xfId="38139"/>
    <cellStyle name="Total 4 2 3 6 5" xfId="25035"/>
    <cellStyle name="Total 4 2 3 7" xfId="2363"/>
    <cellStyle name="Total 4 2 3 7 2" xfId="6205"/>
    <cellStyle name="Total 4 2 3 7 2 2" xfId="13905"/>
    <cellStyle name="Total 4 2 3 7 2 2 2" xfId="35259"/>
    <cellStyle name="Total 4 2 3 7 2 3" xfId="21565"/>
    <cellStyle name="Total 4 2 3 7 2 3 2" xfId="42919"/>
    <cellStyle name="Total 4 2 3 7 2 4" xfId="28663"/>
    <cellStyle name="Total 4 2 3 7 3" xfId="10065"/>
    <cellStyle name="Total 4 2 3 7 3 2" xfId="31419"/>
    <cellStyle name="Total 4 2 3 7 4" xfId="17725"/>
    <cellStyle name="Total 4 2 3 7 4 2" xfId="39079"/>
    <cellStyle name="Total 4 2 3 7 5" xfId="25975"/>
    <cellStyle name="Total 4 2 3 8" xfId="3303"/>
    <cellStyle name="Total 4 2 3 8 2" xfId="7145"/>
    <cellStyle name="Total 4 2 3 8 2 2" xfId="14845"/>
    <cellStyle name="Total 4 2 3 8 2 2 2" xfId="36199"/>
    <cellStyle name="Total 4 2 3 8 2 3" xfId="22505"/>
    <cellStyle name="Total 4 2 3 8 2 3 2" xfId="43859"/>
    <cellStyle name="Total 4 2 3 8 2 4" xfId="29039"/>
    <cellStyle name="Total 4 2 3 8 3" xfId="11005"/>
    <cellStyle name="Total 4 2 3 8 3 2" xfId="32359"/>
    <cellStyle name="Total 4 2 3 8 4" xfId="18665"/>
    <cellStyle name="Total 4 2 3 8 4 2" xfId="40019"/>
    <cellStyle name="Total 4 2 3 8 5" xfId="26915"/>
    <cellStyle name="Total 4 2 3 9" xfId="4265"/>
    <cellStyle name="Total 4 2 3 9 2" xfId="11965"/>
    <cellStyle name="Total 4 2 3 9 2 2" xfId="33319"/>
    <cellStyle name="Total 4 2 3 9 3" xfId="19625"/>
    <cellStyle name="Total 4 2 3 9 3 2" xfId="40979"/>
    <cellStyle name="Total 4 2 3 9 4" xfId="27875"/>
    <cellStyle name="Total 4 2 4" xfId="451"/>
    <cellStyle name="Total 4 2 4 10" xfId="15825"/>
    <cellStyle name="Total 4 2 4 10 2" xfId="37179"/>
    <cellStyle name="Total 4 2 4 11" xfId="24075"/>
    <cellStyle name="Total 4 2 4 2" xfId="619"/>
    <cellStyle name="Total 4 2 4 2 10" xfId="24235"/>
    <cellStyle name="Total 4 2 4 2 2" xfId="963"/>
    <cellStyle name="Total 4 2 4 2 2 2" xfId="1963"/>
    <cellStyle name="Total 4 2 4 2 2 2 2" xfId="5805"/>
    <cellStyle name="Total 4 2 4 2 2 2 2 2" xfId="13505"/>
    <cellStyle name="Total 4 2 4 2 2 2 2 2 2" xfId="34859"/>
    <cellStyle name="Total 4 2 4 2 2 2 2 3" xfId="21165"/>
    <cellStyle name="Total 4 2 4 2 2 2 2 3 2" xfId="42519"/>
    <cellStyle name="Total 4 2 4 2 2 2 2 4" xfId="28503"/>
    <cellStyle name="Total 4 2 4 2 2 2 3" xfId="9665"/>
    <cellStyle name="Total 4 2 4 2 2 2 3 2" xfId="31019"/>
    <cellStyle name="Total 4 2 4 2 2 2 4" xfId="17325"/>
    <cellStyle name="Total 4 2 4 2 2 2 4 2" xfId="38679"/>
    <cellStyle name="Total 4 2 4 2 2 2 5" xfId="25575"/>
    <cellStyle name="Total 4 2 4 2 2 3" xfId="2903"/>
    <cellStyle name="Total 4 2 4 2 2 3 2" xfId="6745"/>
    <cellStyle name="Total 4 2 4 2 2 3 2 2" xfId="14445"/>
    <cellStyle name="Total 4 2 4 2 2 3 2 2 2" xfId="35799"/>
    <cellStyle name="Total 4 2 4 2 2 3 2 3" xfId="22105"/>
    <cellStyle name="Total 4 2 4 2 2 3 2 3 2" xfId="43459"/>
    <cellStyle name="Total 4 2 4 2 2 3 2 4" xfId="28879"/>
    <cellStyle name="Total 4 2 4 2 2 3 3" xfId="10605"/>
    <cellStyle name="Total 4 2 4 2 2 3 3 2" xfId="31959"/>
    <cellStyle name="Total 4 2 4 2 2 3 4" xfId="18265"/>
    <cellStyle name="Total 4 2 4 2 2 3 4 2" xfId="39619"/>
    <cellStyle name="Total 4 2 4 2 2 3 5" xfId="26515"/>
    <cellStyle name="Total 4 2 4 2 2 4" xfId="3843"/>
    <cellStyle name="Total 4 2 4 2 2 4 2" xfId="7685"/>
    <cellStyle name="Total 4 2 4 2 2 4 2 2" xfId="15385"/>
    <cellStyle name="Total 4 2 4 2 2 4 2 2 2" xfId="36739"/>
    <cellStyle name="Total 4 2 4 2 2 4 2 3" xfId="23045"/>
    <cellStyle name="Total 4 2 4 2 2 4 2 3 2" xfId="44399"/>
    <cellStyle name="Total 4 2 4 2 2 4 2 4" xfId="29255"/>
    <cellStyle name="Total 4 2 4 2 2 4 3" xfId="11545"/>
    <cellStyle name="Total 4 2 4 2 2 4 3 2" xfId="32899"/>
    <cellStyle name="Total 4 2 4 2 2 4 4" xfId="19205"/>
    <cellStyle name="Total 4 2 4 2 2 4 4 2" xfId="40559"/>
    <cellStyle name="Total 4 2 4 2 2 4 5" xfId="27455"/>
    <cellStyle name="Total 4 2 4 2 2 5" xfId="4805"/>
    <cellStyle name="Total 4 2 4 2 2 5 2" xfId="12505"/>
    <cellStyle name="Total 4 2 4 2 2 5 2 2" xfId="33859"/>
    <cellStyle name="Total 4 2 4 2 2 5 3" xfId="20165"/>
    <cellStyle name="Total 4 2 4 2 2 5 3 2" xfId="41519"/>
    <cellStyle name="Total 4 2 4 2 2 5 4" xfId="28103"/>
    <cellStyle name="Total 4 2 4 2 2 6" xfId="8665"/>
    <cellStyle name="Total 4 2 4 2 2 6 2" xfId="30019"/>
    <cellStyle name="Total 4 2 4 2 2 7" xfId="16325"/>
    <cellStyle name="Total 4 2 4 2 2 7 2" xfId="37679"/>
    <cellStyle name="Total 4 2 4 2 2 8" xfId="24575"/>
    <cellStyle name="Total 4 2 4 2 3" xfId="1263"/>
    <cellStyle name="Total 4 2 4 2 3 2" xfId="2263"/>
    <cellStyle name="Total 4 2 4 2 3 2 2" xfId="6105"/>
    <cellStyle name="Total 4 2 4 2 3 2 2 2" xfId="13805"/>
    <cellStyle name="Total 4 2 4 2 3 2 2 2 2" xfId="35159"/>
    <cellStyle name="Total 4 2 4 2 3 2 2 3" xfId="21465"/>
    <cellStyle name="Total 4 2 4 2 3 2 2 3 2" xfId="42819"/>
    <cellStyle name="Total 4 2 4 2 3 2 2 4" xfId="28623"/>
    <cellStyle name="Total 4 2 4 2 3 2 3" xfId="9965"/>
    <cellStyle name="Total 4 2 4 2 3 2 3 2" xfId="31319"/>
    <cellStyle name="Total 4 2 4 2 3 2 4" xfId="17625"/>
    <cellStyle name="Total 4 2 4 2 3 2 4 2" xfId="38979"/>
    <cellStyle name="Total 4 2 4 2 3 2 5" xfId="25875"/>
    <cellStyle name="Total 4 2 4 2 3 3" xfId="3203"/>
    <cellStyle name="Total 4 2 4 2 3 3 2" xfId="7045"/>
    <cellStyle name="Total 4 2 4 2 3 3 2 2" xfId="14745"/>
    <cellStyle name="Total 4 2 4 2 3 3 2 2 2" xfId="36099"/>
    <cellStyle name="Total 4 2 4 2 3 3 2 3" xfId="22405"/>
    <cellStyle name="Total 4 2 4 2 3 3 2 3 2" xfId="43759"/>
    <cellStyle name="Total 4 2 4 2 3 3 2 4" xfId="28999"/>
    <cellStyle name="Total 4 2 4 2 3 3 3" xfId="10905"/>
    <cellStyle name="Total 4 2 4 2 3 3 3 2" xfId="32259"/>
    <cellStyle name="Total 4 2 4 2 3 3 4" xfId="18565"/>
    <cellStyle name="Total 4 2 4 2 3 3 4 2" xfId="39919"/>
    <cellStyle name="Total 4 2 4 2 3 3 5" xfId="26815"/>
    <cellStyle name="Total 4 2 4 2 3 4" xfId="4143"/>
    <cellStyle name="Total 4 2 4 2 3 4 2" xfId="7985"/>
    <cellStyle name="Total 4 2 4 2 3 4 2 2" xfId="15685"/>
    <cellStyle name="Total 4 2 4 2 3 4 2 2 2" xfId="37039"/>
    <cellStyle name="Total 4 2 4 2 3 4 2 3" xfId="23345"/>
    <cellStyle name="Total 4 2 4 2 3 4 2 3 2" xfId="44699"/>
    <cellStyle name="Total 4 2 4 2 3 4 2 4" xfId="29375"/>
    <cellStyle name="Total 4 2 4 2 3 4 3" xfId="11845"/>
    <cellStyle name="Total 4 2 4 2 3 4 3 2" xfId="33199"/>
    <cellStyle name="Total 4 2 4 2 3 4 4" xfId="19505"/>
    <cellStyle name="Total 4 2 4 2 3 4 4 2" xfId="40859"/>
    <cellStyle name="Total 4 2 4 2 3 4 5" xfId="27755"/>
    <cellStyle name="Total 4 2 4 2 3 5" xfId="5105"/>
    <cellStyle name="Total 4 2 4 2 3 5 2" xfId="12805"/>
    <cellStyle name="Total 4 2 4 2 3 5 2 2" xfId="34159"/>
    <cellStyle name="Total 4 2 4 2 3 5 3" xfId="20465"/>
    <cellStyle name="Total 4 2 4 2 3 5 3 2" xfId="41819"/>
    <cellStyle name="Total 4 2 4 2 3 5 4" xfId="28223"/>
    <cellStyle name="Total 4 2 4 2 3 6" xfId="8965"/>
    <cellStyle name="Total 4 2 4 2 3 6 2" xfId="30319"/>
    <cellStyle name="Total 4 2 4 2 3 7" xfId="16625"/>
    <cellStyle name="Total 4 2 4 2 3 7 2" xfId="37979"/>
    <cellStyle name="Total 4 2 4 2 3 8" xfId="24875"/>
    <cellStyle name="Total 4 2 4 2 4" xfId="1623"/>
    <cellStyle name="Total 4 2 4 2 4 2" xfId="5465"/>
    <cellStyle name="Total 4 2 4 2 4 2 2" xfId="13165"/>
    <cellStyle name="Total 4 2 4 2 4 2 2 2" xfId="34519"/>
    <cellStyle name="Total 4 2 4 2 4 2 3" xfId="20825"/>
    <cellStyle name="Total 4 2 4 2 4 2 3 2" xfId="42179"/>
    <cellStyle name="Total 4 2 4 2 4 2 4" xfId="28367"/>
    <cellStyle name="Total 4 2 4 2 4 3" xfId="9325"/>
    <cellStyle name="Total 4 2 4 2 4 3 2" xfId="30679"/>
    <cellStyle name="Total 4 2 4 2 4 4" xfId="16985"/>
    <cellStyle name="Total 4 2 4 2 4 4 2" xfId="38339"/>
    <cellStyle name="Total 4 2 4 2 4 5" xfId="25235"/>
    <cellStyle name="Total 4 2 4 2 5" xfId="2563"/>
    <cellStyle name="Total 4 2 4 2 5 2" xfId="6405"/>
    <cellStyle name="Total 4 2 4 2 5 2 2" xfId="14105"/>
    <cellStyle name="Total 4 2 4 2 5 2 2 2" xfId="35459"/>
    <cellStyle name="Total 4 2 4 2 5 2 3" xfId="21765"/>
    <cellStyle name="Total 4 2 4 2 5 2 3 2" xfId="43119"/>
    <cellStyle name="Total 4 2 4 2 5 2 4" xfId="28743"/>
    <cellStyle name="Total 4 2 4 2 5 3" xfId="10265"/>
    <cellStyle name="Total 4 2 4 2 5 3 2" xfId="31619"/>
    <cellStyle name="Total 4 2 4 2 5 4" xfId="17925"/>
    <cellStyle name="Total 4 2 4 2 5 4 2" xfId="39279"/>
    <cellStyle name="Total 4 2 4 2 5 5" xfId="26175"/>
    <cellStyle name="Total 4 2 4 2 6" xfId="3503"/>
    <cellStyle name="Total 4 2 4 2 6 2" xfId="7345"/>
    <cellStyle name="Total 4 2 4 2 6 2 2" xfId="15045"/>
    <cellStyle name="Total 4 2 4 2 6 2 2 2" xfId="36399"/>
    <cellStyle name="Total 4 2 4 2 6 2 3" xfId="22705"/>
    <cellStyle name="Total 4 2 4 2 6 2 3 2" xfId="44059"/>
    <cellStyle name="Total 4 2 4 2 6 2 4" xfId="29119"/>
    <cellStyle name="Total 4 2 4 2 6 3" xfId="11205"/>
    <cellStyle name="Total 4 2 4 2 6 3 2" xfId="32559"/>
    <cellStyle name="Total 4 2 4 2 6 4" xfId="18865"/>
    <cellStyle name="Total 4 2 4 2 6 4 2" xfId="40219"/>
    <cellStyle name="Total 4 2 4 2 6 5" xfId="27115"/>
    <cellStyle name="Total 4 2 4 2 7" xfId="4465"/>
    <cellStyle name="Total 4 2 4 2 7 2" xfId="12165"/>
    <cellStyle name="Total 4 2 4 2 7 2 2" xfId="33519"/>
    <cellStyle name="Total 4 2 4 2 7 3" xfId="19825"/>
    <cellStyle name="Total 4 2 4 2 7 3 2" xfId="41179"/>
    <cellStyle name="Total 4 2 4 2 7 4" xfId="27967"/>
    <cellStyle name="Total 4 2 4 2 8" xfId="8325"/>
    <cellStyle name="Total 4 2 4 2 8 2" xfId="29679"/>
    <cellStyle name="Total 4 2 4 2 9" xfId="15985"/>
    <cellStyle name="Total 4 2 4 2 9 2" xfId="37339"/>
    <cellStyle name="Total 4 2 4 3" xfId="803"/>
    <cellStyle name="Total 4 2 4 3 2" xfId="1803"/>
    <cellStyle name="Total 4 2 4 3 2 2" xfId="5645"/>
    <cellStyle name="Total 4 2 4 3 2 2 2" xfId="13345"/>
    <cellStyle name="Total 4 2 4 3 2 2 2 2" xfId="34699"/>
    <cellStyle name="Total 4 2 4 3 2 2 3" xfId="21005"/>
    <cellStyle name="Total 4 2 4 3 2 2 3 2" xfId="42359"/>
    <cellStyle name="Total 4 2 4 3 2 2 4" xfId="28439"/>
    <cellStyle name="Total 4 2 4 3 2 3" xfId="9505"/>
    <cellStyle name="Total 4 2 4 3 2 3 2" xfId="30859"/>
    <cellStyle name="Total 4 2 4 3 2 4" xfId="17165"/>
    <cellStyle name="Total 4 2 4 3 2 4 2" xfId="38519"/>
    <cellStyle name="Total 4 2 4 3 2 5" xfId="25415"/>
    <cellStyle name="Total 4 2 4 3 3" xfId="2743"/>
    <cellStyle name="Total 4 2 4 3 3 2" xfId="6585"/>
    <cellStyle name="Total 4 2 4 3 3 2 2" xfId="14285"/>
    <cellStyle name="Total 4 2 4 3 3 2 2 2" xfId="35639"/>
    <cellStyle name="Total 4 2 4 3 3 2 3" xfId="21945"/>
    <cellStyle name="Total 4 2 4 3 3 2 3 2" xfId="43299"/>
    <cellStyle name="Total 4 2 4 3 3 2 4" xfId="28815"/>
    <cellStyle name="Total 4 2 4 3 3 3" xfId="10445"/>
    <cellStyle name="Total 4 2 4 3 3 3 2" xfId="31799"/>
    <cellStyle name="Total 4 2 4 3 3 4" xfId="18105"/>
    <cellStyle name="Total 4 2 4 3 3 4 2" xfId="39459"/>
    <cellStyle name="Total 4 2 4 3 3 5" xfId="26355"/>
    <cellStyle name="Total 4 2 4 3 4" xfId="3683"/>
    <cellStyle name="Total 4 2 4 3 4 2" xfId="7525"/>
    <cellStyle name="Total 4 2 4 3 4 2 2" xfId="15225"/>
    <cellStyle name="Total 4 2 4 3 4 2 2 2" xfId="36579"/>
    <cellStyle name="Total 4 2 4 3 4 2 3" xfId="22885"/>
    <cellStyle name="Total 4 2 4 3 4 2 3 2" xfId="44239"/>
    <cellStyle name="Total 4 2 4 3 4 2 4" xfId="29191"/>
    <cellStyle name="Total 4 2 4 3 4 3" xfId="11385"/>
    <cellStyle name="Total 4 2 4 3 4 3 2" xfId="32739"/>
    <cellStyle name="Total 4 2 4 3 4 4" xfId="19045"/>
    <cellStyle name="Total 4 2 4 3 4 4 2" xfId="40399"/>
    <cellStyle name="Total 4 2 4 3 4 5" xfId="27295"/>
    <cellStyle name="Total 4 2 4 3 5" xfId="4645"/>
    <cellStyle name="Total 4 2 4 3 5 2" xfId="12345"/>
    <cellStyle name="Total 4 2 4 3 5 2 2" xfId="33699"/>
    <cellStyle name="Total 4 2 4 3 5 3" xfId="20005"/>
    <cellStyle name="Total 4 2 4 3 5 3 2" xfId="41359"/>
    <cellStyle name="Total 4 2 4 3 5 4" xfId="28039"/>
    <cellStyle name="Total 4 2 4 3 6" xfId="8505"/>
    <cellStyle name="Total 4 2 4 3 6 2" xfId="29859"/>
    <cellStyle name="Total 4 2 4 3 7" xfId="16165"/>
    <cellStyle name="Total 4 2 4 3 7 2" xfId="37519"/>
    <cellStyle name="Total 4 2 4 3 8" xfId="24415"/>
    <cellStyle name="Total 4 2 4 4" xfId="1103"/>
    <cellStyle name="Total 4 2 4 4 2" xfId="2103"/>
    <cellStyle name="Total 4 2 4 4 2 2" xfId="5945"/>
    <cellStyle name="Total 4 2 4 4 2 2 2" xfId="13645"/>
    <cellStyle name="Total 4 2 4 4 2 2 2 2" xfId="34999"/>
    <cellStyle name="Total 4 2 4 4 2 2 3" xfId="21305"/>
    <cellStyle name="Total 4 2 4 4 2 2 3 2" xfId="42659"/>
    <cellStyle name="Total 4 2 4 4 2 2 4" xfId="28559"/>
    <cellStyle name="Total 4 2 4 4 2 3" xfId="9805"/>
    <cellStyle name="Total 4 2 4 4 2 3 2" xfId="31159"/>
    <cellStyle name="Total 4 2 4 4 2 4" xfId="17465"/>
    <cellStyle name="Total 4 2 4 4 2 4 2" xfId="38819"/>
    <cellStyle name="Total 4 2 4 4 2 5" xfId="25715"/>
    <cellStyle name="Total 4 2 4 4 3" xfId="3043"/>
    <cellStyle name="Total 4 2 4 4 3 2" xfId="6885"/>
    <cellStyle name="Total 4 2 4 4 3 2 2" xfId="14585"/>
    <cellStyle name="Total 4 2 4 4 3 2 2 2" xfId="35939"/>
    <cellStyle name="Total 4 2 4 4 3 2 3" xfId="22245"/>
    <cellStyle name="Total 4 2 4 4 3 2 3 2" xfId="43599"/>
    <cellStyle name="Total 4 2 4 4 3 2 4" xfId="28935"/>
    <cellStyle name="Total 4 2 4 4 3 3" xfId="10745"/>
    <cellStyle name="Total 4 2 4 4 3 3 2" xfId="32099"/>
    <cellStyle name="Total 4 2 4 4 3 4" xfId="18405"/>
    <cellStyle name="Total 4 2 4 4 3 4 2" xfId="39759"/>
    <cellStyle name="Total 4 2 4 4 3 5" xfId="26655"/>
    <cellStyle name="Total 4 2 4 4 4" xfId="3983"/>
    <cellStyle name="Total 4 2 4 4 4 2" xfId="7825"/>
    <cellStyle name="Total 4 2 4 4 4 2 2" xfId="15525"/>
    <cellStyle name="Total 4 2 4 4 4 2 2 2" xfId="36879"/>
    <cellStyle name="Total 4 2 4 4 4 2 3" xfId="23185"/>
    <cellStyle name="Total 4 2 4 4 4 2 3 2" xfId="44539"/>
    <cellStyle name="Total 4 2 4 4 4 2 4" xfId="29311"/>
    <cellStyle name="Total 4 2 4 4 4 3" xfId="11685"/>
    <cellStyle name="Total 4 2 4 4 4 3 2" xfId="33039"/>
    <cellStyle name="Total 4 2 4 4 4 4" xfId="19345"/>
    <cellStyle name="Total 4 2 4 4 4 4 2" xfId="40699"/>
    <cellStyle name="Total 4 2 4 4 4 5" xfId="27595"/>
    <cellStyle name="Total 4 2 4 4 5" xfId="4945"/>
    <cellStyle name="Total 4 2 4 4 5 2" xfId="12645"/>
    <cellStyle name="Total 4 2 4 4 5 2 2" xfId="33999"/>
    <cellStyle name="Total 4 2 4 4 5 3" xfId="20305"/>
    <cellStyle name="Total 4 2 4 4 5 3 2" xfId="41659"/>
    <cellStyle name="Total 4 2 4 4 5 4" xfId="28159"/>
    <cellStyle name="Total 4 2 4 4 6" xfId="8805"/>
    <cellStyle name="Total 4 2 4 4 6 2" xfId="30159"/>
    <cellStyle name="Total 4 2 4 4 7" xfId="16465"/>
    <cellStyle name="Total 4 2 4 4 7 2" xfId="37819"/>
    <cellStyle name="Total 4 2 4 4 8" xfId="24715"/>
    <cellStyle name="Total 4 2 4 5" xfId="1463"/>
    <cellStyle name="Total 4 2 4 5 2" xfId="5305"/>
    <cellStyle name="Total 4 2 4 5 2 2" xfId="13005"/>
    <cellStyle name="Total 4 2 4 5 2 2 2" xfId="34359"/>
    <cellStyle name="Total 4 2 4 5 2 3" xfId="20665"/>
    <cellStyle name="Total 4 2 4 5 2 3 2" xfId="42019"/>
    <cellStyle name="Total 4 2 4 5 2 4" xfId="28303"/>
    <cellStyle name="Total 4 2 4 5 3" xfId="9165"/>
    <cellStyle name="Total 4 2 4 5 3 2" xfId="30519"/>
    <cellStyle name="Total 4 2 4 5 4" xfId="16825"/>
    <cellStyle name="Total 4 2 4 5 4 2" xfId="38179"/>
    <cellStyle name="Total 4 2 4 5 5" xfId="25075"/>
    <cellStyle name="Total 4 2 4 6" xfId="2403"/>
    <cellStyle name="Total 4 2 4 6 2" xfId="6245"/>
    <cellStyle name="Total 4 2 4 6 2 2" xfId="13945"/>
    <cellStyle name="Total 4 2 4 6 2 2 2" xfId="35299"/>
    <cellStyle name="Total 4 2 4 6 2 3" xfId="21605"/>
    <cellStyle name="Total 4 2 4 6 2 3 2" xfId="42959"/>
    <cellStyle name="Total 4 2 4 6 2 4" xfId="28679"/>
    <cellStyle name="Total 4 2 4 6 3" xfId="10105"/>
    <cellStyle name="Total 4 2 4 6 3 2" xfId="31459"/>
    <cellStyle name="Total 4 2 4 6 4" xfId="17765"/>
    <cellStyle name="Total 4 2 4 6 4 2" xfId="39119"/>
    <cellStyle name="Total 4 2 4 6 5" xfId="26015"/>
    <cellStyle name="Total 4 2 4 7" xfId="3343"/>
    <cellStyle name="Total 4 2 4 7 2" xfId="7185"/>
    <cellStyle name="Total 4 2 4 7 2 2" xfId="14885"/>
    <cellStyle name="Total 4 2 4 7 2 2 2" xfId="36239"/>
    <cellStyle name="Total 4 2 4 7 2 3" xfId="22545"/>
    <cellStyle name="Total 4 2 4 7 2 3 2" xfId="43899"/>
    <cellStyle name="Total 4 2 4 7 2 4" xfId="29055"/>
    <cellStyle name="Total 4 2 4 7 3" xfId="11045"/>
    <cellStyle name="Total 4 2 4 7 3 2" xfId="32399"/>
    <cellStyle name="Total 4 2 4 7 4" xfId="18705"/>
    <cellStyle name="Total 4 2 4 7 4 2" xfId="40059"/>
    <cellStyle name="Total 4 2 4 7 5" xfId="26955"/>
    <cellStyle name="Total 4 2 4 8" xfId="4305"/>
    <cellStyle name="Total 4 2 4 8 2" xfId="12005"/>
    <cellStyle name="Total 4 2 4 8 2 2" xfId="33359"/>
    <cellStyle name="Total 4 2 4 8 3" xfId="19665"/>
    <cellStyle name="Total 4 2 4 8 3 2" xfId="41019"/>
    <cellStyle name="Total 4 2 4 8 4" xfId="27903"/>
    <cellStyle name="Total 4 2 4 9" xfId="8165"/>
    <cellStyle name="Total 4 2 4 9 2" xfId="29519"/>
    <cellStyle name="Total 4 2 5" xfId="535"/>
    <cellStyle name="Total 4 2 5 10" xfId="24155"/>
    <cellStyle name="Total 4 2 5 2" xfId="883"/>
    <cellStyle name="Total 4 2 5 2 2" xfId="1883"/>
    <cellStyle name="Total 4 2 5 2 2 2" xfId="5725"/>
    <cellStyle name="Total 4 2 5 2 2 2 2" xfId="13425"/>
    <cellStyle name="Total 4 2 5 2 2 2 2 2" xfId="34779"/>
    <cellStyle name="Total 4 2 5 2 2 2 3" xfId="21085"/>
    <cellStyle name="Total 4 2 5 2 2 2 3 2" xfId="42439"/>
    <cellStyle name="Total 4 2 5 2 2 2 4" xfId="28471"/>
    <cellStyle name="Total 4 2 5 2 2 3" xfId="9585"/>
    <cellStyle name="Total 4 2 5 2 2 3 2" xfId="30939"/>
    <cellStyle name="Total 4 2 5 2 2 4" xfId="17245"/>
    <cellStyle name="Total 4 2 5 2 2 4 2" xfId="38599"/>
    <cellStyle name="Total 4 2 5 2 2 5" xfId="25495"/>
    <cellStyle name="Total 4 2 5 2 3" xfId="2823"/>
    <cellStyle name="Total 4 2 5 2 3 2" xfId="6665"/>
    <cellStyle name="Total 4 2 5 2 3 2 2" xfId="14365"/>
    <cellStyle name="Total 4 2 5 2 3 2 2 2" xfId="35719"/>
    <cellStyle name="Total 4 2 5 2 3 2 3" xfId="22025"/>
    <cellStyle name="Total 4 2 5 2 3 2 3 2" xfId="43379"/>
    <cellStyle name="Total 4 2 5 2 3 2 4" xfId="28847"/>
    <cellStyle name="Total 4 2 5 2 3 3" xfId="10525"/>
    <cellStyle name="Total 4 2 5 2 3 3 2" xfId="31879"/>
    <cellStyle name="Total 4 2 5 2 3 4" xfId="18185"/>
    <cellStyle name="Total 4 2 5 2 3 4 2" xfId="39539"/>
    <cellStyle name="Total 4 2 5 2 3 5" xfId="26435"/>
    <cellStyle name="Total 4 2 5 2 4" xfId="3763"/>
    <cellStyle name="Total 4 2 5 2 4 2" xfId="7605"/>
    <cellStyle name="Total 4 2 5 2 4 2 2" xfId="15305"/>
    <cellStyle name="Total 4 2 5 2 4 2 2 2" xfId="36659"/>
    <cellStyle name="Total 4 2 5 2 4 2 3" xfId="22965"/>
    <cellStyle name="Total 4 2 5 2 4 2 3 2" xfId="44319"/>
    <cellStyle name="Total 4 2 5 2 4 2 4" xfId="29223"/>
    <cellStyle name="Total 4 2 5 2 4 3" xfId="11465"/>
    <cellStyle name="Total 4 2 5 2 4 3 2" xfId="32819"/>
    <cellStyle name="Total 4 2 5 2 4 4" xfId="19125"/>
    <cellStyle name="Total 4 2 5 2 4 4 2" xfId="40479"/>
    <cellStyle name="Total 4 2 5 2 4 5" xfId="27375"/>
    <cellStyle name="Total 4 2 5 2 5" xfId="4725"/>
    <cellStyle name="Total 4 2 5 2 5 2" xfId="12425"/>
    <cellStyle name="Total 4 2 5 2 5 2 2" xfId="33779"/>
    <cellStyle name="Total 4 2 5 2 5 3" xfId="20085"/>
    <cellStyle name="Total 4 2 5 2 5 3 2" xfId="41439"/>
    <cellStyle name="Total 4 2 5 2 5 4" xfId="28071"/>
    <cellStyle name="Total 4 2 5 2 6" xfId="8585"/>
    <cellStyle name="Total 4 2 5 2 6 2" xfId="29939"/>
    <cellStyle name="Total 4 2 5 2 7" xfId="16245"/>
    <cellStyle name="Total 4 2 5 2 7 2" xfId="37599"/>
    <cellStyle name="Total 4 2 5 2 8" xfId="24495"/>
    <cellStyle name="Total 4 2 5 3" xfId="1183"/>
    <cellStyle name="Total 4 2 5 3 2" xfId="2183"/>
    <cellStyle name="Total 4 2 5 3 2 2" xfId="6025"/>
    <cellStyle name="Total 4 2 5 3 2 2 2" xfId="13725"/>
    <cellStyle name="Total 4 2 5 3 2 2 2 2" xfId="35079"/>
    <cellStyle name="Total 4 2 5 3 2 2 3" xfId="21385"/>
    <cellStyle name="Total 4 2 5 3 2 2 3 2" xfId="42739"/>
    <cellStyle name="Total 4 2 5 3 2 2 4" xfId="28591"/>
    <cellStyle name="Total 4 2 5 3 2 3" xfId="9885"/>
    <cellStyle name="Total 4 2 5 3 2 3 2" xfId="31239"/>
    <cellStyle name="Total 4 2 5 3 2 4" xfId="17545"/>
    <cellStyle name="Total 4 2 5 3 2 4 2" xfId="38899"/>
    <cellStyle name="Total 4 2 5 3 2 5" xfId="25795"/>
    <cellStyle name="Total 4 2 5 3 3" xfId="3123"/>
    <cellStyle name="Total 4 2 5 3 3 2" xfId="6965"/>
    <cellStyle name="Total 4 2 5 3 3 2 2" xfId="14665"/>
    <cellStyle name="Total 4 2 5 3 3 2 2 2" xfId="36019"/>
    <cellStyle name="Total 4 2 5 3 3 2 3" xfId="22325"/>
    <cellStyle name="Total 4 2 5 3 3 2 3 2" xfId="43679"/>
    <cellStyle name="Total 4 2 5 3 3 2 4" xfId="28967"/>
    <cellStyle name="Total 4 2 5 3 3 3" xfId="10825"/>
    <cellStyle name="Total 4 2 5 3 3 3 2" xfId="32179"/>
    <cellStyle name="Total 4 2 5 3 3 4" xfId="18485"/>
    <cellStyle name="Total 4 2 5 3 3 4 2" xfId="39839"/>
    <cellStyle name="Total 4 2 5 3 3 5" xfId="26735"/>
    <cellStyle name="Total 4 2 5 3 4" xfId="4063"/>
    <cellStyle name="Total 4 2 5 3 4 2" xfId="7905"/>
    <cellStyle name="Total 4 2 5 3 4 2 2" xfId="15605"/>
    <cellStyle name="Total 4 2 5 3 4 2 2 2" xfId="36959"/>
    <cellStyle name="Total 4 2 5 3 4 2 3" xfId="23265"/>
    <cellStyle name="Total 4 2 5 3 4 2 3 2" xfId="44619"/>
    <cellStyle name="Total 4 2 5 3 4 2 4" xfId="29343"/>
    <cellStyle name="Total 4 2 5 3 4 3" xfId="11765"/>
    <cellStyle name="Total 4 2 5 3 4 3 2" xfId="33119"/>
    <cellStyle name="Total 4 2 5 3 4 4" xfId="19425"/>
    <cellStyle name="Total 4 2 5 3 4 4 2" xfId="40779"/>
    <cellStyle name="Total 4 2 5 3 4 5" xfId="27675"/>
    <cellStyle name="Total 4 2 5 3 5" xfId="5025"/>
    <cellStyle name="Total 4 2 5 3 5 2" xfId="12725"/>
    <cellStyle name="Total 4 2 5 3 5 2 2" xfId="34079"/>
    <cellStyle name="Total 4 2 5 3 5 3" xfId="20385"/>
    <cellStyle name="Total 4 2 5 3 5 3 2" xfId="41739"/>
    <cellStyle name="Total 4 2 5 3 5 4" xfId="28191"/>
    <cellStyle name="Total 4 2 5 3 6" xfId="8885"/>
    <cellStyle name="Total 4 2 5 3 6 2" xfId="30239"/>
    <cellStyle name="Total 4 2 5 3 7" xfId="16545"/>
    <cellStyle name="Total 4 2 5 3 7 2" xfId="37899"/>
    <cellStyle name="Total 4 2 5 3 8" xfId="24795"/>
    <cellStyle name="Total 4 2 5 4" xfId="1543"/>
    <cellStyle name="Total 4 2 5 4 2" xfId="5385"/>
    <cellStyle name="Total 4 2 5 4 2 2" xfId="13085"/>
    <cellStyle name="Total 4 2 5 4 2 2 2" xfId="34439"/>
    <cellStyle name="Total 4 2 5 4 2 3" xfId="20745"/>
    <cellStyle name="Total 4 2 5 4 2 3 2" xfId="42099"/>
    <cellStyle name="Total 4 2 5 4 2 4" xfId="28335"/>
    <cellStyle name="Total 4 2 5 4 3" xfId="9245"/>
    <cellStyle name="Total 4 2 5 4 3 2" xfId="30599"/>
    <cellStyle name="Total 4 2 5 4 4" xfId="16905"/>
    <cellStyle name="Total 4 2 5 4 4 2" xfId="38259"/>
    <cellStyle name="Total 4 2 5 4 5" xfId="25155"/>
    <cellStyle name="Total 4 2 5 5" xfId="2483"/>
    <cellStyle name="Total 4 2 5 5 2" xfId="6325"/>
    <cellStyle name="Total 4 2 5 5 2 2" xfId="14025"/>
    <cellStyle name="Total 4 2 5 5 2 2 2" xfId="35379"/>
    <cellStyle name="Total 4 2 5 5 2 3" xfId="21685"/>
    <cellStyle name="Total 4 2 5 5 2 3 2" xfId="43039"/>
    <cellStyle name="Total 4 2 5 5 2 4" xfId="28711"/>
    <cellStyle name="Total 4 2 5 5 3" xfId="10185"/>
    <cellStyle name="Total 4 2 5 5 3 2" xfId="31539"/>
    <cellStyle name="Total 4 2 5 5 4" xfId="17845"/>
    <cellStyle name="Total 4 2 5 5 4 2" xfId="39199"/>
    <cellStyle name="Total 4 2 5 5 5" xfId="26095"/>
    <cellStyle name="Total 4 2 5 6" xfId="3423"/>
    <cellStyle name="Total 4 2 5 6 2" xfId="7265"/>
    <cellStyle name="Total 4 2 5 6 2 2" xfId="14965"/>
    <cellStyle name="Total 4 2 5 6 2 2 2" xfId="36319"/>
    <cellStyle name="Total 4 2 5 6 2 3" xfId="22625"/>
    <cellStyle name="Total 4 2 5 6 2 3 2" xfId="43979"/>
    <cellStyle name="Total 4 2 5 6 2 4" xfId="29087"/>
    <cellStyle name="Total 4 2 5 6 3" xfId="11125"/>
    <cellStyle name="Total 4 2 5 6 3 2" xfId="32479"/>
    <cellStyle name="Total 4 2 5 6 4" xfId="18785"/>
    <cellStyle name="Total 4 2 5 6 4 2" xfId="40139"/>
    <cellStyle name="Total 4 2 5 6 5" xfId="27035"/>
    <cellStyle name="Total 4 2 5 7" xfId="4385"/>
    <cellStyle name="Total 4 2 5 7 2" xfId="12085"/>
    <cellStyle name="Total 4 2 5 7 2 2" xfId="33439"/>
    <cellStyle name="Total 4 2 5 7 3" xfId="19745"/>
    <cellStyle name="Total 4 2 5 7 3 2" xfId="41099"/>
    <cellStyle name="Total 4 2 5 7 4" xfId="27935"/>
    <cellStyle name="Total 4 2 5 8" xfId="8245"/>
    <cellStyle name="Total 4 2 5 8 2" xfId="29599"/>
    <cellStyle name="Total 4 2 5 9" xfId="15905"/>
    <cellStyle name="Total 4 2 5 9 2" xfId="37259"/>
    <cellStyle name="Total 4 2 6" xfId="723"/>
    <cellStyle name="Total 4 2 6 2" xfId="1723"/>
    <cellStyle name="Total 4 2 6 2 2" xfId="5565"/>
    <cellStyle name="Total 4 2 6 2 2 2" xfId="13265"/>
    <cellStyle name="Total 4 2 6 2 2 2 2" xfId="34619"/>
    <cellStyle name="Total 4 2 6 2 2 3" xfId="20925"/>
    <cellStyle name="Total 4 2 6 2 2 3 2" xfId="42279"/>
    <cellStyle name="Total 4 2 6 2 2 4" xfId="28407"/>
    <cellStyle name="Total 4 2 6 2 3" xfId="9425"/>
    <cellStyle name="Total 4 2 6 2 3 2" xfId="30779"/>
    <cellStyle name="Total 4 2 6 2 4" xfId="17085"/>
    <cellStyle name="Total 4 2 6 2 4 2" xfId="38439"/>
    <cellStyle name="Total 4 2 6 2 5" xfId="25335"/>
    <cellStyle name="Total 4 2 6 3" xfId="2663"/>
    <cellStyle name="Total 4 2 6 3 2" xfId="6505"/>
    <cellStyle name="Total 4 2 6 3 2 2" xfId="14205"/>
    <cellStyle name="Total 4 2 6 3 2 2 2" xfId="35559"/>
    <cellStyle name="Total 4 2 6 3 2 3" xfId="21865"/>
    <cellStyle name="Total 4 2 6 3 2 3 2" xfId="43219"/>
    <cellStyle name="Total 4 2 6 3 2 4" xfId="28783"/>
    <cellStyle name="Total 4 2 6 3 3" xfId="10365"/>
    <cellStyle name="Total 4 2 6 3 3 2" xfId="31719"/>
    <cellStyle name="Total 4 2 6 3 4" xfId="18025"/>
    <cellStyle name="Total 4 2 6 3 4 2" xfId="39379"/>
    <cellStyle name="Total 4 2 6 3 5" xfId="26275"/>
    <cellStyle name="Total 4 2 6 4" xfId="3603"/>
    <cellStyle name="Total 4 2 6 4 2" xfId="7445"/>
    <cellStyle name="Total 4 2 6 4 2 2" xfId="15145"/>
    <cellStyle name="Total 4 2 6 4 2 2 2" xfId="36499"/>
    <cellStyle name="Total 4 2 6 4 2 3" xfId="22805"/>
    <cellStyle name="Total 4 2 6 4 2 3 2" xfId="44159"/>
    <cellStyle name="Total 4 2 6 4 2 4" xfId="29159"/>
    <cellStyle name="Total 4 2 6 4 3" xfId="11305"/>
    <cellStyle name="Total 4 2 6 4 3 2" xfId="32659"/>
    <cellStyle name="Total 4 2 6 4 4" xfId="18965"/>
    <cellStyle name="Total 4 2 6 4 4 2" xfId="40319"/>
    <cellStyle name="Total 4 2 6 4 5" xfId="27215"/>
    <cellStyle name="Total 4 2 6 5" xfId="4565"/>
    <cellStyle name="Total 4 2 6 5 2" xfId="12265"/>
    <cellStyle name="Total 4 2 6 5 2 2" xfId="33619"/>
    <cellStyle name="Total 4 2 6 5 3" xfId="19925"/>
    <cellStyle name="Total 4 2 6 5 3 2" xfId="41279"/>
    <cellStyle name="Total 4 2 6 5 4" xfId="28007"/>
    <cellStyle name="Total 4 2 6 6" xfId="8425"/>
    <cellStyle name="Total 4 2 6 6 2" xfId="29779"/>
    <cellStyle name="Total 4 2 6 7" xfId="16085"/>
    <cellStyle name="Total 4 2 6 7 2" xfId="37439"/>
    <cellStyle name="Total 4 2 6 8" xfId="24335"/>
    <cellStyle name="Total 4 2 7" xfId="686"/>
    <cellStyle name="Total 4 2 7 2" xfId="1686"/>
    <cellStyle name="Total 4 2 7 2 2" xfId="5528"/>
    <cellStyle name="Total 4 2 7 2 2 2" xfId="13228"/>
    <cellStyle name="Total 4 2 7 2 2 2 2" xfId="34582"/>
    <cellStyle name="Total 4 2 7 2 2 3" xfId="20888"/>
    <cellStyle name="Total 4 2 7 2 2 3 2" xfId="42242"/>
    <cellStyle name="Total 4 2 7 2 2 4" xfId="28394"/>
    <cellStyle name="Total 4 2 7 2 3" xfId="9388"/>
    <cellStyle name="Total 4 2 7 2 3 2" xfId="30742"/>
    <cellStyle name="Total 4 2 7 2 4" xfId="17048"/>
    <cellStyle name="Total 4 2 7 2 4 2" xfId="38402"/>
    <cellStyle name="Total 4 2 7 2 5" xfId="25298"/>
    <cellStyle name="Total 4 2 7 3" xfId="2626"/>
    <cellStyle name="Total 4 2 7 3 2" xfId="6468"/>
    <cellStyle name="Total 4 2 7 3 2 2" xfId="14168"/>
    <cellStyle name="Total 4 2 7 3 2 2 2" xfId="35522"/>
    <cellStyle name="Total 4 2 7 3 2 3" xfId="21828"/>
    <cellStyle name="Total 4 2 7 3 2 3 2" xfId="43182"/>
    <cellStyle name="Total 4 2 7 3 2 4" xfId="28770"/>
    <cellStyle name="Total 4 2 7 3 3" xfId="10328"/>
    <cellStyle name="Total 4 2 7 3 3 2" xfId="31682"/>
    <cellStyle name="Total 4 2 7 3 4" xfId="17988"/>
    <cellStyle name="Total 4 2 7 3 4 2" xfId="39342"/>
    <cellStyle name="Total 4 2 7 3 5" xfId="26238"/>
    <cellStyle name="Total 4 2 7 4" xfId="3566"/>
    <cellStyle name="Total 4 2 7 4 2" xfId="7408"/>
    <cellStyle name="Total 4 2 7 4 2 2" xfId="15108"/>
    <cellStyle name="Total 4 2 7 4 2 2 2" xfId="36462"/>
    <cellStyle name="Total 4 2 7 4 2 3" xfId="22768"/>
    <cellStyle name="Total 4 2 7 4 2 3 2" xfId="44122"/>
    <cellStyle name="Total 4 2 7 4 2 4" xfId="29146"/>
    <cellStyle name="Total 4 2 7 4 3" xfId="11268"/>
    <cellStyle name="Total 4 2 7 4 3 2" xfId="32622"/>
    <cellStyle name="Total 4 2 7 4 4" xfId="18928"/>
    <cellStyle name="Total 4 2 7 4 4 2" xfId="40282"/>
    <cellStyle name="Total 4 2 7 4 5" xfId="27178"/>
    <cellStyle name="Total 4 2 7 5" xfId="4528"/>
    <cellStyle name="Total 4 2 7 5 2" xfId="12228"/>
    <cellStyle name="Total 4 2 7 5 2 2" xfId="33582"/>
    <cellStyle name="Total 4 2 7 5 3" xfId="19888"/>
    <cellStyle name="Total 4 2 7 5 3 2" xfId="41242"/>
    <cellStyle name="Total 4 2 7 5 4" xfId="27994"/>
    <cellStyle name="Total 4 2 7 6" xfId="8388"/>
    <cellStyle name="Total 4 2 7 6 2" xfId="29742"/>
    <cellStyle name="Total 4 2 7 7" xfId="16048"/>
    <cellStyle name="Total 4 2 7 7 2" xfId="37402"/>
    <cellStyle name="Total 4 2 7 8" xfId="24298"/>
    <cellStyle name="Total 4 2 8" xfId="1380"/>
    <cellStyle name="Total 4 2 8 2" xfId="5222"/>
    <cellStyle name="Total 4 2 8 2 2" xfId="12922"/>
    <cellStyle name="Total 4 2 8 2 2 2" xfId="34276"/>
    <cellStyle name="Total 4 2 8 2 3" xfId="20582"/>
    <cellStyle name="Total 4 2 8 2 3 2" xfId="41936"/>
    <cellStyle name="Total 4 2 8 2 4" xfId="28268"/>
    <cellStyle name="Total 4 2 8 3" xfId="9082"/>
    <cellStyle name="Total 4 2 8 3 2" xfId="30436"/>
    <cellStyle name="Total 4 2 8 4" xfId="16742"/>
    <cellStyle name="Total 4 2 8 4 2" xfId="38096"/>
    <cellStyle name="Total 4 2 8 5" xfId="24992"/>
    <cellStyle name="Total 4 2 9" xfId="1326"/>
    <cellStyle name="Total 4 2 9 2" xfId="5168"/>
    <cellStyle name="Total 4 2 9 2 2" xfId="12868"/>
    <cellStyle name="Total 4 2 9 2 2 2" xfId="34222"/>
    <cellStyle name="Total 4 2 9 2 3" xfId="20528"/>
    <cellStyle name="Total 4 2 9 2 3 2" xfId="41882"/>
    <cellStyle name="Total 4 2 9 2 4" xfId="28250"/>
    <cellStyle name="Total 4 2 9 3" xfId="9028"/>
    <cellStyle name="Total 4 2 9 3 2" xfId="30382"/>
    <cellStyle name="Total 4 2 9 4" xfId="16688"/>
    <cellStyle name="Total 4 2 9 4 2" xfId="38042"/>
    <cellStyle name="Total 4 2 9 5" xfId="24938"/>
    <cellStyle name="Total 4 3" xfId="362"/>
    <cellStyle name="Total 4 3 10" xfId="1359"/>
    <cellStyle name="Total 4 3 10 2" xfId="5201"/>
    <cellStyle name="Total 4 3 10 2 2" xfId="12901"/>
    <cellStyle name="Total 4 3 10 2 2 2" xfId="34255"/>
    <cellStyle name="Total 4 3 10 2 3" xfId="20561"/>
    <cellStyle name="Total 4 3 10 2 3 2" xfId="41915"/>
    <cellStyle name="Total 4 3 10 2 4" xfId="28261"/>
    <cellStyle name="Total 4 3 10 3" xfId="9061"/>
    <cellStyle name="Total 4 3 10 3 2" xfId="30415"/>
    <cellStyle name="Total 4 3 10 4" xfId="16721"/>
    <cellStyle name="Total 4 3 10 4 2" xfId="38075"/>
    <cellStyle name="Total 4 3 10 5" xfId="24971"/>
    <cellStyle name="Total 4 3 11" xfId="4226"/>
    <cellStyle name="Total 4 3 11 2" xfId="11926"/>
    <cellStyle name="Total 4 3 11 2 2" xfId="33280"/>
    <cellStyle name="Total 4 3 11 3" xfId="19586"/>
    <cellStyle name="Total 4 3 11 3 2" xfId="40940"/>
    <cellStyle name="Total 4 3 11 4" xfId="27836"/>
    <cellStyle name="Total 4 3 12" xfId="8086"/>
    <cellStyle name="Total 4 3 12 2" xfId="29440"/>
    <cellStyle name="Total 4 3 13" xfId="8047"/>
    <cellStyle name="Total 4 3 13 2" xfId="29401"/>
    <cellStyle name="Total 4 3 14" xfId="23996"/>
    <cellStyle name="Total 4 3 2" xfId="387"/>
    <cellStyle name="Total 4 3 2 10" xfId="4246"/>
    <cellStyle name="Total 4 3 2 10 2" xfId="11946"/>
    <cellStyle name="Total 4 3 2 10 2 2" xfId="33300"/>
    <cellStyle name="Total 4 3 2 10 3" xfId="19606"/>
    <cellStyle name="Total 4 3 2 10 3 2" xfId="40960"/>
    <cellStyle name="Total 4 3 2 10 4" xfId="27856"/>
    <cellStyle name="Total 4 3 2 11" xfId="8106"/>
    <cellStyle name="Total 4 3 2 11 2" xfId="29460"/>
    <cellStyle name="Total 4 3 2 12" xfId="15766"/>
    <cellStyle name="Total 4 3 2 12 2" xfId="37120"/>
    <cellStyle name="Total 4 3 2 13" xfId="24016"/>
    <cellStyle name="Total 4 3 2 2" xfId="432"/>
    <cellStyle name="Total 4 3 2 2 10" xfId="8146"/>
    <cellStyle name="Total 4 3 2 2 10 2" xfId="29500"/>
    <cellStyle name="Total 4 3 2 2 11" xfId="15806"/>
    <cellStyle name="Total 4 3 2 2 11 2" xfId="37160"/>
    <cellStyle name="Total 4 3 2 2 12" xfId="24056"/>
    <cellStyle name="Total 4 3 2 2 2" xfId="516"/>
    <cellStyle name="Total 4 3 2 2 2 10" xfId="15886"/>
    <cellStyle name="Total 4 3 2 2 2 10 2" xfId="37240"/>
    <cellStyle name="Total 4 3 2 2 2 11" xfId="24136"/>
    <cellStyle name="Total 4 3 2 2 2 2" xfId="684"/>
    <cellStyle name="Total 4 3 2 2 2 2 10" xfId="24296"/>
    <cellStyle name="Total 4 3 2 2 2 2 2" xfId="1024"/>
    <cellStyle name="Total 4 3 2 2 2 2 2 2" xfId="2024"/>
    <cellStyle name="Total 4 3 2 2 2 2 2 2 2" xfId="5866"/>
    <cellStyle name="Total 4 3 2 2 2 2 2 2 2 2" xfId="13566"/>
    <cellStyle name="Total 4 3 2 2 2 2 2 2 2 2 2" xfId="34920"/>
    <cellStyle name="Total 4 3 2 2 2 2 2 2 2 3" xfId="21226"/>
    <cellStyle name="Total 4 3 2 2 2 2 2 2 2 3 2" xfId="42580"/>
    <cellStyle name="Total 4 3 2 2 2 2 2 2 2 4" xfId="28528"/>
    <cellStyle name="Total 4 3 2 2 2 2 2 2 3" xfId="9726"/>
    <cellStyle name="Total 4 3 2 2 2 2 2 2 3 2" xfId="31080"/>
    <cellStyle name="Total 4 3 2 2 2 2 2 2 4" xfId="17386"/>
    <cellStyle name="Total 4 3 2 2 2 2 2 2 4 2" xfId="38740"/>
    <cellStyle name="Total 4 3 2 2 2 2 2 2 5" xfId="25636"/>
    <cellStyle name="Total 4 3 2 2 2 2 2 3" xfId="2964"/>
    <cellStyle name="Total 4 3 2 2 2 2 2 3 2" xfId="6806"/>
    <cellStyle name="Total 4 3 2 2 2 2 2 3 2 2" xfId="14506"/>
    <cellStyle name="Total 4 3 2 2 2 2 2 3 2 2 2" xfId="35860"/>
    <cellStyle name="Total 4 3 2 2 2 2 2 3 2 3" xfId="22166"/>
    <cellStyle name="Total 4 3 2 2 2 2 2 3 2 3 2" xfId="43520"/>
    <cellStyle name="Total 4 3 2 2 2 2 2 3 2 4" xfId="28904"/>
    <cellStyle name="Total 4 3 2 2 2 2 2 3 3" xfId="10666"/>
    <cellStyle name="Total 4 3 2 2 2 2 2 3 3 2" xfId="32020"/>
    <cellStyle name="Total 4 3 2 2 2 2 2 3 4" xfId="18326"/>
    <cellStyle name="Total 4 3 2 2 2 2 2 3 4 2" xfId="39680"/>
    <cellStyle name="Total 4 3 2 2 2 2 2 3 5" xfId="26576"/>
    <cellStyle name="Total 4 3 2 2 2 2 2 4" xfId="3904"/>
    <cellStyle name="Total 4 3 2 2 2 2 2 4 2" xfId="7746"/>
    <cellStyle name="Total 4 3 2 2 2 2 2 4 2 2" xfId="15446"/>
    <cellStyle name="Total 4 3 2 2 2 2 2 4 2 2 2" xfId="36800"/>
    <cellStyle name="Total 4 3 2 2 2 2 2 4 2 3" xfId="23106"/>
    <cellStyle name="Total 4 3 2 2 2 2 2 4 2 3 2" xfId="44460"/>
    <cellStyle name="Total 4 3 2 2 2 2 2 4 2 4" xfId="29280"/>
    <cellStyle name="Total 4 3 2 2 2 2 2 4 3" xfId="11606"/>
    <cellStyle name="Total 4 3 2 2 2 2 2 4 3 2" xfId="32960"/>
    <cellStyle name="Total 4 3 2 2 2 2 2 4 4" xfId="19266"/>
    <cellStyle name="Total 4 3 2 2 2 2 2 4 4 2" xfId="40620"/>
    <cellStyle name="Total 4 3 2 2 2 2 2 4 5" xfId="27516"/>
    <cellStyle name="Total 4 3 2 2 2 2 2 5" xfId="4866"/>
    <cellStyle name="Total 4 3 2 2 2 2 2 5 2" xfId="12566"/>
    <cellStyle name="Total 4 3 2 2 2 2 2 5 2 2" xfId="33920"/>
    <cellStyle name="Total 4 3 2 2 2 2 2 5 3" xfId="20226"/>
    <cellStyle name="Total 4 3 2 2 2 2 2 5 3 2" xfId="41580"/>
    <cellStyle name="Total 4 3 2 2 2 2 2 5 4" xfId="28128"/>
    <cellStyle name="Total 4 3 2 2 2 2 2 6" xfId="8726"/>
    <cellStyle name="Total 4 3 2 2 2 2 2 6 2" xfId="30080"/>
    <cellStyle name="Total 4 3 2 2 2 2 2 7" xfId="16386"/>
    <cellStyle name="Total 4 3 2 2 2 2 2 7 2" xfId="37740"/>
    <cellStyle name="Total 4 3 2 2 2 2 2 8" xfId="24636"/>
    <cellStyle name="Total 4 3 2 2 2 2 3" xfId="1324"/>
    <cellStyle name="Total 4 3 2 2 2 2 3 2" xfId="2324"/>
    <cellStyle name="Total 4 3 2 2 2 2 3 2 2" xfId="6166"/>
    <cellStyle name="Total 4 3 2 2 2 2 3 2 2 2" xfId="13866"/>
    <cellStyle name="Total 4 3 2 2 2 2 3 2 2 2 2" xfId="35220"/>
    <cellStyle name="Total 4 3 2 2 2 2 3 2 2 3" xfId="21526"/>
    <cellStyle name="Total 4 3 2 2 2 2 3 2 2 3 2" xfId="42880"/>
    <cellStyle name="Total 4 3 2 2 2 2 3 2 2 4" xfId="28648"/>
    <cellStyle name="Total 4 3 2 2 2 2 3 2 3" xfId="10026"/>
    <cellStyle name="Total 4 3 2 2 2 2 3 2 3 2" xfId="31380"/>
    <cellStyle name="Total 4 3 2 2 2 2 3 2 4" xfId="17686"/>
    <cellStyle name="Total 4 3 2 2 2 2 3 2 4 2" xfId="39040"/>
    <cellStyle name="Total 4 3 2 2 2 2 3 2 5" xfId="25936"/>
    <cellStyle name="Total 4 3 2 2 2 2 3 3" xfId="3264"/>
    <cellStyle name="Total 4 3 2 2 2 2 3 3 2" xfId="7106"/>
    <cellStyle name="Total 4 3 2 2 2 2 3 3 2 2" xfId="14806"/>
    <cellStyle name="Total 4 3 2 2 2 2 3 3 2 2 2" xfId="36160"/>
    <cellStyle name="Total 4 3 2 2 2 2 3 3 2 3" xfId="22466"/>
    <cellStyle name="Total 4 3 2 2 2 2 3 3 2 3 2" xfId="43820"/>
    <cellStyle name="Total 4 3 2 2 2 2 3 3 2 4" xfId="29024"/>
    <cellStyle name="Total 4 3 2 2 2 2 3 3 3" xfId="10966"/>
    <cellStyle name="Total 4 3 2 2 2 2 3 3 3 2" xfId="32320"/>
    <cellStyle name="Total 4 3 2 2 2 2 3 3 4" xfId="18626"/>
    <cellStyle name="Total 4 3 2 2 2 2 3 3 4 2" xfId="39980"/>
    <cellStyle name="Total 4 3 2 2 2 2 3 3 5" xfId="26876"/>
    <cellStyle name="Total 4 3 2 2 2 2 3 4" xfId="4204"/>
    <cellStyle name="Total 4 3 2 2 2 2 3 4 2" xfId="8046"/>
    <cellStyle name="Total 4 3 2 2 2 2 3 4 2 2" xfId="15746"/>
    <cellStyle name="Total 4 3 2 2 2 2 3 4 2 2 2" xfId="37100"/>
    <cellStyle name="Total 4 3 2 2 2 2 3 4 2 3" xfId="23406"/>
    <cellStyle name="Total 4 3 2 2 2 2 3 4 2 3 2" xfId="44760"/>
    <cellStyle name="Total 4 3 2 2 2 2 3 4 2 4" xfId="29400"/>
    <cellStyle name="Total 4 3 2 2 2 2 3 4 3" xfId="11906"/>
    <cellStyle name="Total 4 3 2 2 2 2 3 4 3 2" xfId="33260"/>
    <cellStyle name="Total 4 3 2 2 2 2 3 4 4" xfId="19566"/>
    <cellStyle name="Total 4 3 2 2 2 2 3 4 4 2" xfId="40920"/>
    <cellStyle name="Total 4 3 2 2 2 2 3 4 5" xfId="27816"/>
    <cellStyle name="Total 4 3 2 2 2 2 3 5" xfId="5166"/>
    <cellStyle name="Total 4 3 2 2 2 2 3 5 2" xfId="12866"/>
    <cellStyle name="Total 4 3 2 2 2 2 3 5 2 2" xfId="34220"/>
    <cellStyle name="Total 4 3 2 2 2 2 3 5 3" xfId="20526"/>
    <cellStyle name="Total 4 3 2 2 2 2 3 5 3 2" xfId="41880"/>
    <cellStyle name="Total 4 3 2 2 2 2 3 5 4" xfId="28248"/>
    <cellStyle name="Total 4 3 2 2 2 2 3 6" xfId="9026"/>
    <cellStyle name="Total 4 3 2 2 2 2 3 6 2" xfId="30380"/>
    <cellStyle name="Total 4 3 2 2 2 2 3 7" xfId="16686"/>
    <cellStyle name="Total 4 3 2 2 2 2 3 7 2" xfId="38040"/>
    <cellStyle name="Total 4 3 2 2 2 2 3 8" xfId="24936"/>
    <cellStyle name="Total 4 3 2 2 2 2 4" xfId="1684"/>
    <cellStyle name="Total 4 3 2 2 2 2 4 2" xfId="5526"/>
    <cellStyle name="Total 4 3 2 2 2 2 4 2 2" xfId="13226"/>
    <cellStyle name="Total 4 3 2 2 2 2 4 2 2 2" xfId="34580"/>
    <cellStyle name="Total 4 3 2 2 2 2 4 2 3" xfId="20886"/>
    <cellStyle name="Total 4 3 2 2 2 2 4 2 3 2" xfId="42240"/>
    <cellStyle name="Total 4 3 2 2 2 2 4 2 4" xfId="28392"/>
    <cellStyle name="Total 4 3 2 2 2 2 4 3" xfId="9386"/>
    <cellStyle name="Total 4 3 2 2 2 2 4 3 2" xfId="30740"/>
    <cellStyle name="Total 4 3 2 2 2 2 4 4" xfId="17046"/>
    <cellStyle name="Total 4 3 2 2 2 2 4 4 2" xfId="38400"/>
    <cellStyle name="Total 4 3 2 2 2 2 4 5" xfId="25296"/>
    <cellStyle name="Total 4 3 2 2 2 2 5" xfId="2624"/>
    <cellStyle name="Total 4 3 2 2 2 2 5 2" xfId="6466"/>
    <cellStyle name="Total 4 3 2 2 2 2 5 2 2" xfId="14166"/>
    <cellStyle name="Total 4 3 2 2 2 2 5 2 2 2" xfId="35520"/>
    <cellStyle name="Total 4 3 2 2 2 2 5 2 3" xfId="21826"/>
    <cellStyle name="Total 4 3 2 2 2 2 5 2 3 2" xfId="43180"/>
    <cellStyle name="Total 4 3 2 2 2 2 5 2 4" xfId="28768"/>
    <cellStyle name="Total 4 3 2 2 2 2 5 3" xfId="10326"/>
    <cellStyle name="Total 4 3 2 2 2 2 5 3 2" xfId="31680"/>
    <cellStyle name="Total 4 3 2 2 2 2 5 4" xfId="17986"/>
    <cellStyle name="Total 4 3 2 2 2 2 5 4 2" xfId="39340"/>
    <cellStyle name="Total 4 3 2 2 2 2 5 5" xfId="26236"/>
    <cellStyle name="Total 4 3 2 2 2 2 6" xfId="3564"/>
    <cellStyle name="Total 4 3 2 2 2 2 6 2" xfId="7406"/>
    <cellStyle name="Total 4 3 2 2 2 2 6 2 2" xfId="15106"/>
    <cellStyle name="Total 4 3 2 2 2 2 6 2 2 2" xfId="36460"/>
    <cellStyle name="Total 4 3 2 2 2 2 6 2 3" xfId="22766"/>
    <cellStyle name="Total 4 3 2 2 2 2 6 2 3 2" xfId="44120"/>
    <cellStyle name="Total 4 3 2 2 2 2 6 2 4" xfId="29144"/>
    <cellStyle name="Total 4 3 2 2 2 2 6 3" xfId="11266"/>
    <cellStyle name="Total 4 3 2 2 2 2 6 3 2" xfId="32620"/>
    <cellStyle name="Total 4 3 2 2 2 2 6 4" xfId="18926"/>
    <cellStyle name="Total 4 3 2 2 2 2 6 4 2" xfId="40280"/>
    <cellStyle name="Total 4 3 2 2 2 2 6 5" xfId="27176"/>
    <cellStyle name="Total 4 3 2 2 2 2 7" xfId="4526"/>
    <cellStyle name="Total 4 3 2 2 2 2 7 2" xfId="12226"/>
    <cellStyle name="Total 4 3 2 2 2 2 7 2 2" xfId="33580"/>
    <cellStyle name="Total 4 3 2 2 2 2 7 3" xfId="19886"/>
    <cellStyle name="Total 4 3 2 2 2 2 7 3 2" xfId="41240"/>
    <cellStyle name="Total 4 3 2 2 2 2 7 4" xfId="27992"/>
    <cellStyle name="Total 4 3 2 2 2 2 8" xfId="8386"/>
    <cellStyle name="Total 4 3 2 2 2 2 8 2" xfId="29740"/>
    <cellStyle name="Total 4 3 2 2 2 2 9" xfId="16046"/>
    <cellStyle name="Total 4 3 2 2 2 2 9 2" xfId="37400"/>
    <cellStyle name="Total 4 3 2 2 2 3" xfId="864"/>
    <cellStyle name="Total 4 3 2 2 2 3 2" xfId="1864"/>
    <cellStyle name="Total 4 3 2 2 2 3 2 2" xfId="5706"/>
    <cellStyle name="Total 4 3 2 2 2 3 2 2 2" xfId="13406"/>
    <cellStyle name="Total 4 3 2 2 2 3 2 2 2 2" xfId="34760"/>
    <cellStyle name="Total 4 3 2 2 2 3 2 2 3" xfId="21066"/>
    <cellStyle name="Total 4 3 2 2 2 3 2 2 3 2" xfId="42420"/>
    <cellStyle name="Total 4 3 2 2 2 3 2 2 4" xfId="28464"/>
    <cellStyle name="Total 4 3 2 2 2 3 2 3" xfId="9566"/>
    <cellStyle name="Total 4 3 2 2 2 3 2 3 2" xfId="30920"/>
    <cellStyle name="Total 4 3 2 2 2 3 2 4" xfId="17226"/>
    <cellStyle name="Total 4 3 2 2 2 3 2 4 2" xfId="38580"/>
    <cellStyle name="Total 4 3 2 2 2 3 2 5" xfId="25476"/>
    <cellStyle name="Total 4 3 2 2 2 3 3" xfId="2804"/>
    <cellStyle name="Total 4 3 2 2 2 3 3 2" xfId="6646"/>
    <cellStyle name="Total 4 3 2 2 2 3 3 2 2" xfId="14346"/>
    <cellStyle name="Total 4 3 2 2 2 3 3 2 2 2" xfId="35700"/>
    <cellStyle name="Total 4 3 2 2 2 3 3 2 3" xfId="22006"/>
    <cellStyle name="Total 4 3 2 2 2 3 3 2 3 2" xfId="43360"/>
    <cellStyle name="Total 4 3 2 2 2 3 3 2 4" xfId="28840"/>
    <cellStyle name="Total 4 3 2 2 2 3 3 3" xfId="10506"/>
    <cellStyle name="Total 4 3 2 2 2 3 3 3 2" xfId="31860"/>
    <cellStyle name="Total 4 3 2 2 2 3 3 4" xfId="18166"/>
    <cellStyle name="Total 4 3 2 2 2 3 3 4 2" xfId="39520"/>
    <cellStyle name="Total 4 3 2 2 2 3 3 5" xfId="26416"/>
    <cellStyle name="Total 4 3 2 2 2 3 4" xfId="3744"/>
    <cellStyle name="Total 4 3 2 2 2 3 4 2" xfId="7586"/>
    <cellStyle name="Total 4 3 2 2 2 3 4 2 2" xfId="15286"/>
    <cellStyle name="Total 4 3 2 2 2 3 4 2 2 2" xfId="36640"/>
    <cellStyle name="Total 4 3 2 2 2 3 4 2 3" xfId="22946"/>
    <cellStyle name="Total 4 3 2 2 2 3 4 2 3 2" xfId="44300"/>
    <cellStyle name="Total 4 3 2 2 2 3 4 2 4" xfId="29216"/>
    <cellStyle name="Total 4 3 2 2 2 3 4 3" xfId="11446"/>
    <cellStyle name="Total 4 3 2 2 2 3 4 3 2" xfId="32800"/>
    <cellStyle name="Total 4 3 2 2 2 3 4 4" xfId="19106"/>
    <cellStyle name="Total 4 3 2 2 2 3 4 4 2" xfId="40460"/>
    <cellStyle name="Total 4 3 2 2 2 3 4 5" xfId="27356"/>
    <cellStyle name="Total 4 3 2 2 2 3 5" xfId="4706"/>
    <cellStyle name="Total 4 3 2 2 2 3 5 2" xfId="12406"/>
    <cellStyle name="Total 4 3 2 2 2 3 5 2 2" xfId="33760"/>
    <cellStyle name="Total 4 3 2 2 2 3 5 3" xfId="20066"/>
    <cellStyle name="Total 4 3 2 2 2 3 5 3 2" xfId="41420"/>
    <cellStyle name="Total 4 3 2 2 2 3 5 4" xfId="28064"/>
    <cellStyle name="Total 4 3 2 2 2 3 6" xfId="8566"/>
    <cellStyle name="Total 4 3 2 2 2 3 6 2" xfId="29920"/>
    <cellStyle name="Total 4 3 2 2 2 3 7" xfId="16226"/>
    <cellStyle name="Total 4 3 2 2 2 3 7 2" xfId="37580"/>
    <cellStyle name="Total 4 3 2 2 2 3 8" xfId="24476"/>
    <cellStyle name="Total 4 3 2 2 2 4" xfId="1164"/>
    <cellStyle name="Total 4 3 2 2 2 4 2" xfId="2164"/>
    <cellStyle name="Total 4 3 2 2 2 4 2 2" xfId="6006"/>
    <cellStyle name="Total 4 3 2 2 2 4 2 2 2" xfId="13706"/>
    <cellStyle name="Total 4 3 2 2 2 4 2 2 2 2" xfId="35060"/>
    <cellStyle name="Total 4 3 2 2 2 4 2 2 3" xfId="21366"/>
    <cellStyle name="Total 4 3 2 2 2 4 2 2 3 2" xfId="42720"/>
    <cellStyle name="Total 4 3 2 2 2 4 2 2 4" xfId="28584"/>
    <cellStyle name="Total 4 3 2 2 2 4 2 3" xfId="9866"/>
    <cellStyle name="Total 4 3 2 2 2 4 2 3 2" xfId="31220"/>
    <cellStyle name="Total 4 3 2 2 2 4 2 4" xfId="17526"/>
    <cellStyle name="Total 4 3 2 2 2 4 2 4 2" xfId="38880"/>
    <cellStyle name="Total 4 3 2 2 2 4 2 5" xfId="25776"/>
    <cellStyle name="Total 4 3 2 2 2 4 3" xfId="3104"/>
    <cellStyle name="Total 4 3 2 2 2 4 3 2" xfId="6946"/>
    <cellStyle name="Total 4 3 2 2 2 4 3 2 2" xfId="14646"/>
    <cellStyle name="Total 4 3 2 2 2 4 3 2 2 2" xfId="36000"/>
    <cellStyle name="Total 4 3 2 2 2 4 3 2 3" xfId="22306"/>
    <cellStyle name="Total 4 3 2 2 2 4 3 2 3 2" xfId="43660"/>
    <cellStyle name="Total 4 3 2 2 2 4 3 2 4" xfId="28960"/>
    <cellStyle name="Total 4 3 2 2 2 4 3 3" xfId="10806"/>
    <cellStyle name="Total 4 3 2 2 2 4 3 3 2" xfId="32160"/>
    <cellStyle name="Total 4 3 2 2 2 4 3 4" xfId="18466"/>
    <cellStyle name="Total 4 3 2 2 2 4 3 4 2" xfId="39820"/>
    <cellStyle name="Total 4 3 2 2 2 4 3 5" xfId="26716"/>
    <cellStyle name="Total 4 3 2 2 2 4 4" xfId="4044"/>
    <cellStyle name="Total 4 3 2 2 2 4 4 2" xfId="7886"/>
    <cellStyle name="Total 4 3 2 2 2 4 4 2 2" xfId="15586"/>
    <cellStyle name="Total 4 3 2 2 2 4 4 2 2 2" xfId="36940"/>
    <cellStyle name="Total 4 3 2 2 2 4 4 2 3" xfId="23246"/>
    <cellStyle name="Total 4 3 2 2 2 4 4 2 3 2" xfId="44600"/>
    <cellStyle name="Total 4 3 2 2 2 4 4 2 4" xfId="29336"/>
    <cellStyle name="Total 4 3 2 2 2 4 4 3" xfId="11746"/>
    <cellStyle name="Total 4 3 2 2 2 4 4 3 2" xfId="33100"/>
    <cellStyle name="Total 4 3 2 2 2 4 4 4" xfId="19406"/>
    <cellStyle name="Total 4 3 2 2 2 4 4 4 2" xfId="40760"/>
    <cellStyle name="Total 4 3 2 2 2 4 4 5" xfId="27656"/>
    <cellStyle name="Total 4 3 2 2 2 4 5" xfId="5006"/>
    <cellStyle name="Total 4 3 2 2 2 4 5 2" xfId="12706"/>
    <cellStyle name="Total 4 3 2 2 2 4 5 2 2" xfId="34060"/>
    <cellStyle name="Total 4 3 2 2 2 4 5 3" xfId="20366"/>
    <cellStyle name="Total 4 3 2 2 2 4 5 3 2" xfId="41720"/>
    <cellStyle name="Total 4 3 2 2 2 4 5 4" xfId="28184"/>
    <cellStyle name="Total 4 3 2 2 2 4 6" xfId="8866"/>
    <cellStyle name="Total 4 3 2 2 2 4 6 2" xfId="30220"/>
    <cellStyle name="Total 4 3 2 2 2 4 7" xfId="16526"/>
    <cellStyle name="Total 4 3 2 2 2 4 7 2" xfId="37880"/>
    <cellStyle name="Total 4 3 2 2 2 4 8" xfId="24776"/>
    <cellStyle name="Total 4 3 2 2 2 5" xfId="1524"/>
    <cellStyle name="Total 4 3 2 2 2 5 2" xfId="5366"/>
    <cellStyle name="Total 4 3 2 2 2 5 2 2" xfId="13066"/>
    <cellStyle name="Total 4 3 2 2 2 5 2 2 2" xfId="34420"/>
    <cellStyle name="Total 4 3 2 2 2 5 2 3" xfId="20726"/>
    <cellStyle name="Total 4 3 2 2 2 5 2 3 2" xfId="42080"/>
    <cellStyle name="Total 4 3 2 2 2 5 2 4" xfId="28328"/>
    <cellStyle name="Total 4 3 2 2 2 5 3" xfId="9226"/>
    <cellStyle name="Total 4 3 2 2 2 5 3 2" xfId="30580"/>
    <cellStyle name="Total 4 3 2 2 2 5 4" xfId="16886"/>
    <cellStyle name="Total 4 3 2 2 2 5 4 2" xfId="38240"/>
    <cellStyle name="Total 4 3 2 2 2 5 5" xfId="25136"/>
    <cellStyle name="Total 4 3 2 2 2 6" xfId="2464"/>
    <cellStyle name="Total 4 3 2 2 2 6 2" xfId="6306"/>
    <cellStyle name="Total 4 3 2 2 2 6 2 2" xfId="14006"/>
    <cellStyle name="Total 4 3 2 2 2 6 2 2 2" xfId="35360"/>
    <cellStyle name="Total 4 3 2 2 2 6 2 3" xfId="21666"/>
    <cellStyle name="Total 4 3 2 2 2 6 2 3 2" xfId="43020"/>
    <cellStyle name="Total 4 3 2 2 2 6 2 4" xfId="28704"/>
    <cellStyle name="Total 4 3 2 2 2 6 3" xfId="10166"/>
    <cellStyle name="Total 4 3 2 2 2 6 3 2" xfId="31520"/>
    <cellStyle name="Total 4 3 2 2 2 6 4" xfId="17826"/>
    <cellStyle name="Total 4 3 2 2 2 6 4 2" xfId="39180"/>
    <cellStyle name="Total 4 3 2 2 2 6 5" xfId="26076"/>
    <cellStyle name="Total 4 3 2 2 2 7" xfId="3404"/>
    <cellStyle name="Total 4 3 2 2 2 7 2" xfId="7246"/>
    <cellStyle name="Total 4 3 2 2 2 7 2 2" xfId="14946"/>
    <cellStyle name="Total 4 3 2 2 2 7 2 2 2" xfId="36300"/>
    <cellStyle name="Total 4 3 2 2 2 7 2 3" xfId="22606"/>
    <cellStyle name="Total 4 3 2 2 2 7 2 3 2" xfId="43960"/>
    <cellStyle name="Total 4 3 2 2 2 7 2 4" xfId="29080"/>
    <cellStyle name="Total 4 3 2 2 2 7 3" xfId="11106"/>
    <cellStyle name="Total 4 3 2 2 2 7 3 2" xfId="32460"/>
    <cellStyle name="Total 4 3 2 2 2 7 4" xfId="18766"/>
    <cellStyle name="Total 4 3 2 2 2 7 4 2" xfId="40120"/>
    <cellStyle name="Total 4 3 2 2 2 7 5" xfId="27016"/>
    <cellStyle name="Total 4 3 2 2 2 8" xfId="4366"/>
    <cellStyle name="Total 4 3 2 2 2 8 2" xfId="12066"/>
    <cellStyle name="Total 4 3 2 2 2 8 2 2" xfId="33420"/>
    <cellStyle name="Total 4 3 2 2 2 8 3" xfId="19726"/>
    <cellStyle name="Total 4 3 2 2 2 8 3 2" xfId="41080"/>
    <cellStyle name="Total 4 3 2 2 2 8 4" xfId="27928"/>
    <cellStyle name="Total 4 3 2 2 2 9" xfId="8226"/>
    <cellStyle name="Total 4 3 2 2 2 9 2" xfId="29580"/>
    <cellStyle name="Total 4 3 2 2 3" xfId="600"/>
    <cellStyle name="Total 4 3 2 2 3 10" xfId="24216"/>
    <cellStyle name="Total 4 3 2 2 3 2" xfId="944"/>
    <cellStyle name="Total 4 3 2 2 3 2 2" xfId="1944"/>
    <cellStyle name="Total 4 3 2 2 3 2 2 2" xfId="5786"/>
    <cellStyle name="Total 4 3 2 2 3 2 2 2 2" xfId="13486"/>
    <cellStyle name="Total 4 3 2 2 3 2 2 2 2 2" xfId="34840"/>
    <cellStyle name="Total 4 3 2 2 3 2 2 2 3" xfId="21146"/>
    <cellStyle name="Total 4 3 2 2 3 2 2 2 3 2" xfId="42500"/>
    <cellStyle name="Total 4 3 2 2 3 2 2 2 4" xfId="28496"/>
    <cellStyle name="Total 4 3 2 2 3 2 2 3" xfId="9646"/>
    <cellStyle name="Total 4 3 2 2 3 2 2 3 2" xfId="31000"/>
    <cellStyle name="Total 4 3 2 2 3 2 2 4" xfId="17306"/>
    <cellStyle name="Total 4 3 2 2 3 2 2 4 2" xfId="38660"/>
    <cellStyle name="Total 4 3 2 2 3 2 2 5" xfId="25556"/>
    <cellStyle name="Total 4 3 2 2 3 2 3" xfId="2884"/>
    <cellStyle name="Total 4 3 2 2 3 2 3 2" xfId="6726"/>
    <cellStyle name="Total 4 3 2 2 3 2 3 2 2" xfId="14426"/>
    <cellStyle name="Total 4 3 2 2 3 2 3 2 2 2" xfId="35780"/>
    <cellStyle name="Total 4 3 2 2 3 2 3 2 3" xfId="22086"/>
    <cellStyle name="Total 4 3 2 2 3 2 3 2 3 2" xfId="43440"/>
    <cellStyle name="Total 4 3 2 2 3 2 3 2 4" xfId="28872"/>
    <cellStyle name="Total 4 3 2 2 3 2 3 3" xfId="10586"/>
    <cellStyle name="Total 4 3 2 2 3 2 3 3 2" xfId="31940"/>
    <cellStyle name="Total 4 3 2 2 3 2 3 4" xfId="18246"/>
    <cellStyle name="Total 4 3 2 2 3 2 3 4 2" xfId="39600"/>
    <cellStyle name="Total 4 3 2 2 3 2 3 5" xfId="26496"/>
    <cellStyle name="Total 4 3 2 2 3 2 4" xfId="3824"/>
    <cellStyle name="Total 4 3 2 2 3 2 4 2" xfId="7666"/>
    <cellStyle name="Total 4 3 2 2 3 2 4 2 2" xfId="15366"/>
    <cellStyle name="Total 4 3 2 2 3 2 4 2 2 2" xfId="36720"/>
    <cellStyle name="Total 4 3 2 2 3 2 4 2 3" xfId="23026"/>
    <cellStyle name="Total 4 3 2 2 3 2 4 2 3 2" xfId="44380"/>
    <cellStyle name="Total 4 3 2 2 3 2 4 2 4" xfId="29248"/>
    <cellStyle name="Total 4 3 2 2 3 2 4 3" xfId="11526"/>
    <cellStyle name="Total 4 3 2 2 3 2 4 3 2" xfId="32880"/>
    <cellStyle name="Total 4 3 2 2 3 2 4 4" xfId="19186"/>
    <cellStyle name="Total 4 3 2 2 3 2 4 4 2" xfId="40540"/>
    <cellStyle name="Total 4 3 2 2 3 2 4 5" xfId="27436"/>
    <cellStyle name="Total 4 3 2 2 3 2 5" xfId="4786"/>
    <cellStyle name="Total 4 3 2 2 3 2 5 2" xfId="12486"/>
    <cellStyle name="Total 4 3 2 2 3 2 5 2 2" xfId="33840"/>
    <cellStyle name="Total 4 3 2 2 3 2 5 3" xfId="20146"/>
    <cellStyle name="Total 4 3 2 2 3 2 5 3 2" xfId="41500"/>
    <cellStyle name="Total 4 3 2 2 3 2 5 4" xfId="28096"/>
    <cellStyle name="Total 4 3 2 2 3 2 6" xfId="8646"/>
    <cellStyle name="Total 4 3 2 2 3 2 6 2" xfId="30000"/>
    <cellStyle name="Total 4 3 2 2 3 2 7" xfId="16306"/>
    <cellStyle name="Total 4 3 2 2 3 2 7 2" xfId="37660"/>
    <cellStyle name="Total 4 3 2 2 3 2 8" xfId="24556"/>
    <cellStyle name="Total 4 3 2 2 3 3" xfId="1244"/>
    <cellStyle name="Total 4 3 2 2 3 3 2" xfId="2244"/>
    <cellStyle name="Total 4 3 2 2 3 3 2 2" xfId="6086"/>
    <cellStyle name="Total 4 3 2 2 3 3 2 2 2" xfId="13786"/>
    <cellStyle name="Total 4 3 2 2 3 3 2 2 2 2" xfId="35140"/>
    <cellStyle name="Total 4 3 2 2 3 3 2 2 3" xfId="21446"/>
    <cellStyle name="Total 4 3 2 2 3 3 2 2 3 2" xfId="42800"/>
    <cellStyle name="Total 4 3 2 2 3 3 2 2 4" xfId="28616"/>
    <cellStyle name="Total 4 3 2 2 3 3 2 3" xfId="9946"/>
    <cellStyle name="Total 4 3 2 2 3 3 2 3 2" xfId="31300"/>
    <cellStyle name="Total 4 3 2 2 3 3 2 4" xfId="17606"/>
    <cellStyle name="Total 4 3 2 2 3 3 2 4 2" xfId="38960"/>
    <cellStyle name="Total 4 3 2 2 3 3 2 5" xfId="25856"/>
    <cellStyle name="Total 4 3 2 2 3 3 3" xfId="3184"/>
    <cellStyle name="Total 4 3 2 2 3 3 3 2" xfId="7026"/>
    <cellStyle name="Total 4 3 2 2 3 3 3 2 2" xfId="14726"/>
    <cellStyle name="Total 4 3 2 2 3 3 3 2 2 2" xfId="36080"/>
    <cellStyle name="Total 4 3 2 2 3 3 3 2 3" xfId="22386"/>
    <cellStyle name="Total 4 3 2 2 3 3 3 2 3 2" xfId="43740"/>
    <cellStyle name="Total 4 3 2 2 3 3 3 2 4" xfId="28992"/>
    <cellStyle name="Total 4 3 2 2 3 3 3 3" xfId="10886"/>
    <cellStyle name="Total 4 3 2 2 3 3 3 3 2" xfId="32240"/>
    <cellStyle name="Total 4 3 2 2 3 3 3 4" xfId="18546"/>
    <cellStyle name="Total 4 3 2 2 3 3 3 4 2" xfId="39900"/>
    <cellStyle name="Total 4 3 2 2 3 3 3 5" xfId="26796"/>
    <cellStyle name="Total 4 3 2 2 3 3 4" xfId="4124"/>
    <cellStyle name="Total 4 3 2 2 3 3 4 2" xfId="7966"/>
    <cellStyle name="Total 4 3 2 2 3 3 4 2 2" xfId="15666"/>
    <cellStyle name="Total 4 3 2 2 3 3 4 2 2 2" xfId="37020"/>
    <cellStyle name="Total 4 3 2 2 3 3 4 2 3" xfId="23326"/>
    <cellStyle name="Total 4 3 2 2 3 3 4 2 3 2" xfId="44680"/>
    <cellStyle name="Total 4 3 2 2 3 3 4 2 4" xfId="29368"/>
    <cellStyle name="Total 4 3 2 2 3 3 4 3" xfId="11826"/>
    <cellStyle name="Total 4 3 2 2 3 3 4 3 2" xfId="33180"/>
    <cellStyle name="Total 4 3 2 2 3 3 4 4" xfId="19486"/>
    <cellStyle name="Total 4 3 2 2 3 3 4 4 2" xfId="40840"/>
    <cellStyle name="Total 4 3 2 2 3 3 4 5" xfId="27736"/>
    <cellStyle name="Total 4 3 2 2 3 3 5" xfId="5086"/>
    <cellStyle name="Total 4 3 2 2 3 3 5 2" xfId="12786"/>
    <cellStyle name="Total 4 3 2 2 3 3 5 2 2" xfId="34140"/>
    <cellStyle name="Total 4 3 2 2 3 3 5 3" xfId="20446"/>
    <cellStyle name="Total 4 3 2 2 3 3 5 3 2" xfId="41800"/>
    <cellStyle name="Total 4 3 2 2 3 3 5 4" xfId="28216"/>
    <cellStyle name="Total 4 3 2 2 3 3 6" xfId="8946"/>
    <cellStyle name="Total 4 3 2 2 3 3 6 2" xfId="30300"/>
    <cellStyle name="Total 4 3 2 2 3 3 7" xfId="16606"/>
    <cellStyle name="Total 4 3 2 2 3 3 7 2" xfId="37960"/>
    <cellStyle name="Total 4 3 2 2 3 3 8" xfId="24856"/>
    <cellStyle name="Total 4 3 2 2 3 4" xfId="1604"/>
    <cellStyle name="Total 4 3 2 2 3 4 2" xfId="5446"/>
    <cellStyle name="Total 4 3 2 2 3 4 2 2" xfId="13146"/>
    <cellStyle name="Total 4 3 2 2 3 4 2 2 2" xfId="34500"/>
    <cellStyle name="Total 4 3 2 2 3 4 2 3" xfId="20806"/>
    <cellStyle name="Total 4 3 2 2 3 4 2 3 2" xfId="42160"/>
    <cellStyle name="Total 4 3 2 2 3 4 2 4" xfId="28360"/>
    <cellStyle name="Total 4 3 2 2 3 4 3" xfId="9306"/>
    <cellStyle name="Total 4 3 2 2 3 4 3 2" xfId="30660"/>
    <cellStyle name="Total 4 3 2 2 3 4 4" xfId="16966"/>
    <cellStyle name="Total 4 3 2 2 3 4 4 2" xfId="38320"/>
    <cellStyle name="Total 4 3 2 2 3 4 5" xfId="25216"/>
    <cellStyle name="Total 4 3 2 2 3 5" xfId="2544"/>
    <cellStyle name="Total 4 3 2 2 3 5 2" xfId="6386"/>
    <cellStyle name="Total 4 3 2 2 3 5 2 2" xfId="14086"/>
    <cellStyle name="Total 4 3 2 2 3 5 2 2 2" xfId="35440"/>
    <cellStyle name="Total 4 3 2 2 3 5 2 3" xfId="21746"/>
    <cellStyle name="Total 4 3 2 2 3 5 2 3 2" xfId="43100"/>
    <cellStyle name="Total 4 3 2 2 3 5 2 4" xfId="28736"/>
    <cellStyle name="Total 4 3 2 2 3 5 3" xfId="10246"/>
    <cellStyle name="Total 4 3 2 2 3 5 3 2" xfId="31600"/>
    <cellStyle name="Total 4 3 2 2 3 5 4" xfId="17906"/>
    <cellStyle name="Total 4 3 2 2 3 5 4 2" xfId="39260"/>
    <cellStyle name="Total 4 3 2 2 3 5 5" xfId="26156"/>
    <cellStyle name="Total 4 3 2 2 3 6" xfId="3484"/>
    <cellStyle name="Total 4 3 2 2 3 6 2" xfId="7326"/>
    <cellStyle name="Total 4 3 2 2 3 6 2 2" xfId="15026"/>
    <cellStyle name="Total 4 3 2 2 3 6 2 2 2" xfId="36380"/>
    <cellStyle name="Total 4 3 2 2 3 6 2 3" xfId="22686"/>
    <cellStyle name="Total 4 3 2 2 3 6 2 3 2" xfId="44040"/>
    <cellStyle name="Total 4 3 2 2 3 6 2 4" xfId="29112"/>
    <cellStyle name="Total 4 3 2 2 3 6 3" xfId="11186"/>
    <cellStyle name="Total 4 3 2 2 3 6 3 2" xfId="32540"/>
    <cellStyle name="Total 4 3 2 2 3 6 4" xfId="18846"/>
    <cellStyle name="Total 4 3 2 2 3 6 4 2" xfId="40200"/>
    <cellStyle name="Total 4 3 2 2 3 6 5" xfId="27096"/>
    <cellStyle name="Total 4 3 2 2 3 7" xfId="4446"/>
    <cellStyle name="Total 4 3 2 2 3 7 2" xfId="12146"/>
    <cellStyle name="Total 4 3 2 2 3 7 2 2" xfId="33500"/>
    <cellStyle name="Total 4 3 2 2 3 7 3" xfId="19806"/>
    <cellStyle name="Total 4 3 2 2 3 7 3 2" xfId="41160"/>
    <cellStyle name="Total 4 3 2 2 3 7 4" xfId="27960"/>
    <cellStyle name="Total 4 3 2 2 3 8" xfId="8306"/>
    <cellStyle name="Total 4 3 2 2 3 8 2" xfId="29660"/>
    <cellStyle name="Total 4 3 2 2 3 9" xfId="15966"/>
    <cellStyle name="Total 4 3 2 2 3 9 2" xfId="37320"/>
    <cellStyle name="Total 4 3 2 2 4" xfId="784"/>
    <cellStyle name="Total 4 3 2 2 4 2" xfId="1784"/>
    <cellStyle name="Total 4 3 2 2 4 2 2" xfId="5626"/>
    <cellStyle name="Total 4 3 2 2 4 2 2 2" xfId="13326"/>
    <cellStyle name="Total 4 3 2 2 4 2 2 2 2" xfId="34680"/>
    <cellStyle name="Total 4 3 2 2 4 2 2 3" xfId="20986"/>
    <cellStyle name="Total 4 3 2 2 4 2 2 3 2" xfId="42340"/>
    <cellStyle name="Total 4 3 2 2 4 2 2 4" xfId="28432"/>
    <cellStyle name="Total 4 3 2 2 4 2 3" xfId="9486"/>
    <cellStyle name="Total 4 3 2 2 4 2 3 2" xfId="30840"/>
    <cellStyle name="Total 4 3 2 2 4 2 4" xfId="17146"/>
    <cellStyle name="Total 4 3 2 2 4 2 4 2" xfId="38500"/>
    <cellStyle name="Total 4 3 2 2 4 2 5" xfId="25396"/>
    <cellStyle name="Total 4 3 2 2 4 3" xfId="2724"/>
    <cellStyle name="Total 4 3 2 2 4 3 2" xfId="6566"/>
    <cellStyle name="Total 4 3 2 2 4 3 2 2" xfId="14266"/>
    <cellStyle name="Total 4 3 2 2 4 3 2 2 2" xfId="35620"/>
    <cellStyle name="Total 4 3 2 2 4 3 2 3" xfId="21926"/>
    <cellStyle name="Total 4 3 2 2 4 3 2 3 2" xfId="43280"/>
    <cellStyle name="Total 4 3 2 2 4 3 2 4" xfId="28808"/>
    <cellStyle name="Total 4 3 2 2 4 3 3" xfId="10426"/>
    <cellStyle name="Total 4 3 2 2 4 3 3 2" xfId="31780"/>
    <cellStyle name="Total 4 3 2 2 4 3 4" xfId="18086"/>
    <cellStyle name="Total 4 3 2 2 4 3 4 2" xfId="39440"/>
    <cellStyle name="Total 4 3 2 2 4 3 5" xfId="26336"/>
    <cellStyle name="Total 4 3 2 2 4 4" xfId="3664"/>
    <cellStyle name="Total 4 3 2 2 4 4 2" xfId="7506"/>
    <cellStyle name="Total 4 3 2 2 4 4 2 2" xfId="15206"/>
    <cellStyle name="Total 4 3 2 2 4 4 2 2 2" xfId="36560"/>
    <cellStyle name="Total 4 3 2 2 4 4 2 3" xfId="22866"/>
    <cellStyle name="Total 4 3 2 2 4 4 2 3 2" xfId="44220"/>
    <cellStyle name="Total 4 3 2 2 4 4 2 4" xfId="29184"/>
    <cellStyle name="Total 4 3 2 2 4 4 3" xfId="11366"/>
    <cellStyle name="Total 4 3 2 2 4 4 3 2" xfId="32720"/>
    <cellStyle name="Total 4 3 2 2 4 4 4" xfId="19026"/>
    <cellStyle name="Total 4 3 2 2 4 4 4 2" xfId="40380"/>
    <cellStyle name="Total 4 3 2 2 4 4 5" xfId="27276"/>
    <cellStyle name="Total 4 3 2 2 4 5" xfId="4626"/>
    <cellStyle name="Total 4 3 2 2 4 5 2" xfId="12326"/>
    <cellStyle name="Total 4 3 2 2 4 5 2 2" xfId="33680"/>
    <cellStyle name="Total 4 3 2 2 4 5 3" xfId="19986"/>
    <cellStyle name="Total 4 3 2 2 4 5 3 2" xfId="41340"/>
    <cellStyle name="Total 4 3 2 2 4 5 4" xfId="28032"/>
    <cellStyle name="Total 4 3 2 2 4 6" xfId="8486"/>
    <cellStyle name="Total 4 3 2 2 4 6 2" xfId="29840"/>
    <cellStyle name="Total 4 3 2 2 4 7" xfId="16146"/>
    <cellStyle name="Total 4 3 2 2 4 7 2" xfId="37500"/>
    <cellStyle name="Total 4 3 2 2 4 8" xfId="24396"/>
    <cellStyle name="Total 4 3 2 2 5" xfId="1084"/>
    <cellStyle name="Total 4 3 2 2 5 2" xfId="2084"/>
    <cellStyle name="Total 4 3 2 2 5 2 2" xfId="5926"/>
    <cellStyle name="Total 4 3 2 2 5 2 2 2" xfId="13626"/>
    <cellStyle name="Total 4 3 2 2 5 2 2 2 2" xfId="34980"/>
    <cellStyle name="Total 4 3 2 2 5 2 2 3" xfId="21286"/>
    <cellStyle name="Total 4 3 2 2 5 2 2 3 2" xfId="42640"/>
    <cellStyle name="Total 4 3 2 2 5 2 2 4" xfId="28552"/>
    <cellStyle name="Total 4 3 2 2 5 2 3" xfId="9786"/>
    <cellStyle name="Total 4 3 2 2 5 2 3 2" xfId="31140"/>
    <cellStyle name="Total 4 3 2 2 5 2 4" xfId="17446"/>
    <cellStyle name="Total 4 3 2 2 5 2 4 2" xfId="38800"/>
    <cellStyle name="Total 4 3 2 2 5 2 5" xfId="25696"/>
    <cellStyle name="Total 4 3 2 2 5 3" xfId="3024"/>
    <cellStyle name="Total 4 3 2 2 5 3 2" xfId="6866"/>
    <cellStyle name="Total 4 3 2 2 5 3 2 2" xfId="14566"/>
    <cellStyle name="Total 4 3 2 2 5 3 2 2 2" xfId="35920"/>
    <cellStyle name="Total 4 3 2 2 5 3 2 3" xfId="22226"/>
    <cellStyle name="Total 4 3 2 2 5 3 2 3 2" xfId="43580"/>
    <cellStyle name="Total 4 3 2 2 5 3 2 4" xfId="28928"/>
    <cellStyle name="Total 4 3 2 2 5 3 3" xfId="10726"/>
    <cellStyle name="Total 4 3 2 2 5 3 3 2" xfId="32080"/>
    <cellStyle name="Total 4 3 2 2 5 3 4" xfId="18386"/>
    <cellStyle name="Total 4 3 2 2 5 3 4 2" xfId="39740"/>
    <cellStyle name="Total 4 3 2 2 5 3 5" xfId="26636"/>
    <cellStyle name="Total 4 3 2 2 5 4" xfId="3964"/>
    <cellStyle name="Total 4 3 2 2 5 4 2" xfId="7806"/>
    <cellStyle name="Total 4 3 2 2 5 4 2 2" xfId="15506"/>
    <cellStyle name="Total 4 3 2 2 5 4 2 2 2" xfId="36860"/>
    <cellStyle name="Total 4 3 2 2 5 4 2 3" xfId="23166"/>
    <cellStyle name="Total 4 3 2 2 5 4 2 3 2" xfId="44520"/>
    <cellStyle name="Total 4 3 2 2 5 4 2 4" xfId="29304"/>
    <cellStyle name="Total 4 3 2 2 5 4 3" xfId="11666"/>
    <cellStyle name="Total 4 3 2 2 5 4 3 2" xfId="33020"/>
    <cellStyle name="Total 4 3 2 2 5 4 4" xfId="19326"/>
    <cellStyle name="Total 4 3 2 2 5 4 4 2" xfId="40680"/>
    <cellStyle name="Total 4 3 2 2 5 4 5" xfId="27576"/>
    <cellStyle name="Total 4 3 2 2 5 5" xfId="4926"/>
    <cellStyle name="Total 4 3 2 2 5 5 2" xfId="12626"/>
    <cellStyle name="Total 4 3 2 2 5 5 2 2" xfId="33980"/>
    <cellStyle name="Total 4 3 2 2 5 5 3" xfId="20286"/>
    <cellStyle name="Total 4 3 2 2 5 5 3 2" xfId="41640"/>
    <cellStyle name="Total 4 3 2 2 5 5 4" xfId="28152"/>
    <cellStyle name="Total 4 3 2 2 5 6" xfId="8786"/>
    <cellStyle name="Total 4 3 2 2 5 6 2" xfId="30140"/>
    <cellStyle name="Total 4 3 2 2 5 7" xfId="16446"/>
    <cellStyle name="Total 4 3 2 2 5 7 2" xfId="37800"/>
    <cellStyle name="Total 4 3 2 2 5 8" xfId="24696"/>
    <cellStyle name="Total 4 3 2 2 6" xfId="1444"/>
    <cellStyle name="Total 4 3 2 2 6 2" xfId="5286"/>
    <cellStyle name="Total 4 3 2 2 6 2 2" xfId="12986"/>
    <cellStyle name="Total 4 3 2 2 6 2 2 2" xfId="34340"/>
    <cellStyle name="Total 4 3 2 2 6 2 3" xfId="20646"/>
    <cellStyle name="Total 4 3 2 2 6 2 3 2" xfId="42000"/>
    <cellStyle name="Total 4 3 2 2 6 2 4" xfId="28296"/>
    <cellStyle name="Total 4 3 2 2 6 3" xfId="9146"/>
    <cellStyle name="Total 4 3 2 2 6 3 2" xfId="30500"/>
    <cellStyle name="Total 4 3 2 2 6 4" xfId="16806"/>
    <cellStyle name="Total 4 3 2 2 6 4 2" xfId="38160"/>
    <cellStyle name="Total 4 3 2 2 6 5" xfId="25056"/>
    <cellStyle name="Total 4 3 2 2 7" xfId="2384"/>
    <cellStyle name="Total 4 3 2 2 7 2" xfId="6226"/>
    <cellStyle name="Total 4 3 2 2 7 2 2" xfId="13926"/>
    <cellStyle name="Total 4 3 2 2 7 2 2 2" xfId="35280"/>
    <cellStyle name="Total 4 3 2 2 7 2 3" xfId="21586"/>
    <cellStyle name="Total 4 3 2 2 7 2 3 2" xfId="42940"/>
    <cellStyle name="Total 4 3 2 2 7 2 4" xfId="28672"/>
    <cellStyle name="Total 4 3 2 2 7 3" xfId="10086"/>
    <cellStyle name="Total 4 3 2 2 7 3 2" xfId="31440"/>
    <cellStyle name="Total 4 3 2 2 7 4" xfId="17746"/>
    <cellStyle name="Total 4 3 2 2 7 4 2" xfId="39100"/>
    <cellStyle name="Total 4 3 2 2 7 5" xfId="25996"/>
    <cellStyle name="Total 4 3 2 2 8" xfId="3324"/>
    <cellStyle name="Total 4 3 2 2 8 2" xfId="7166"/>
    <cellStyle name="Total 4 3 2 2 8 2 2" xfId="14866"/>
    <cellStyle name="Total 4 3 2 2 8 2 2 2" xfId="36220"/>
    <cellStyle name="Total 4 3 2 2 8 2 3" xfId="22526"/>
    <cellStyle name="Total 4 3 2 2 8 2 3 2" xfId="43880"/>
    <cellStyle name="Total 4 3 2 2 8 2 4" xfId="29048"/>
    <cellStyle name="Total 4 3 2 2 8 3" xfId="11026"/>
    <cellStyle name="Total 4 3 2 2 8 3 2" xfId="32380"/>
    <cellStyle name="Total 4 3 2 2 8 4" xfId="18686"/>
    <cellStyle name="Total 4 3 2 2 8 4 2" xfId="40040"/>
    <cellStyle name="Total 4 3 2 2 8 5" xfId="26936"/>
    <cellStyle name="Total 4 3 2 2 9" xfId="4286"/>
    <cellStyle name="Total 4 3 2 2 9 2" xfId="11986"/>
    <cellStyle name="Total 4 3 2 2 9 2 2" xfId="33340"/>
    <cellStyle name="Total 4 3 2 2 9 3" xfId="19646"/>
    <cellStyle name="Total 4 3 2 2 9 3 2" xfId="41000"/>
    <cellStyle name="Total 4 3 2 2 9 4" xfId="27896"/>
    <cellStyle name="Total 4 3 2 3" xfId="474"/>
    <cellStyle name="Total 4 3 2 3 10" xfId="15846"/>
    <cellStyle name="Total 4 3 2 3 10 2" xfId="37200"/>
    <cellStyle name="Total 4 3 2 3 11" xfId="24096"/>
    <cellStyle name="Total 4 3 2 3 2" xfId="642"/>
    <cellStyle name="Total 4 3 2 3 2 10" xfId="24256"/>
    <cellStyle name="Total 4 3 2 3 2 2" xfId="984"/>
    <cellStyle name="Total 4 3 2 3 2 2 2" xfId="1984"/>
    <cellStyle name="Total 4 3 2 3 2 2 2 2" xfId="5826"/>
    <cellStyle name="Total 4 3 2 3 2 2 2 2 2" xfId="13526"/>
    <cellStyle name="Total 4 3 2 3 2 2 2 2 2 2" xfId="34880"/>
    <cellStyle name="Total 4 3 2 3 2 2 2 2 3" xfId="21186"/>
    <cellStyle name="Total 4 3 2 3 2 2 2 2 3 2" xfId="42540"/>
    <cellStyle name="Total 4 3 2 3 2 2 2 2 4" xfId="28512"/>
    <cellStyle name="Total 4 3 2 3 2 2 2 3" xfId="9686"/>
    <cellStyle name="Total 4 3 2 3 2 2 2 3 2" xfId="31040"/>
    <cellStyle name="Total 4 3 2 3 2 2 2 4" xfId="17346"/>
    <cellStyle name="Total 4 3 2 3 2 2 2 4 2" xfId="38700"/>
    <cellStyle name="Total 4 3 2 3 2 2 2 5" xfId="25596"/>
    <cellStyle name="Total 4 3 2 3 2 2 3" xfId="2924"/>
    <cellStyle name="Total 4 3 2 3 2 2 3 2" xfId="6766"/>
    <cellStyle name="Total 4 3 2 3 2 2 3 2 2" xfId="14466"/>
    <cellStyle name="Total 4 3 2 3 2 2 3 2 2 2" xfId="35820"/>
    <cellStyle name="Total 4 3 2 3 2 2 3 2 3" xfId="22126"/>
    <cellStyle name="Total 4 3 2 3 2 2 3 2 3 2" xfId="43480"/>
    <cellStyle name="Total 4 3 2 3 2 2 3 2 4" xfId="28888"/>
    <cellStyle name="Total 4 3 2 3 2 2 3 3" xfId="10626"/>
    <cellStyle name="Total 4 3 2 3 2 2 3 3 2" xfId="31980"/>
    <cellStyle name="Total 4 3 2 3 2 2 3 4" xfId="18286"/>
    <cellStyle name="Total 4 3 2 3 2 2 3 4 2" xfId="39640"/>
    <cellStyle name="Total 4 3 2 3 2 2 3 5" xfId="26536"/>
    <cellStyle name="Total 4 3 2 3 2 2 4" xfId="3864"/>
    <cellStyle name="Total 4 3 2 3 2 2 4 2" xfId="7706"/>
    <cellStyle name="Total 4 3 2 3 2 2 4 2 2" xfId="15406"/>
    <cellStyle name="Total 4 3 2 3 2 2 4 2 2 2" xfId="36760"/>
    <cellStyle name="Total 4 3 2 3 2 2 4 2 3" xfId="23066"/>
    <cellStyle name="Total 4 3 2 3 2 2 4 2 3 2" xfId="44420"/>
    <cellStyle name="Total 4 3 2 3 2 2 4 2 4" xfId="29264"/>
    <cellStyle name="Total 4 3 2 3 2 2 4 3" xfId="11566"/>
    <cellStyle name="Total 4 3 2 3 2 2 4 3 2" xfId="32920"/>
    <cellStyle name="Total 4 3 2 3 2 2 4 4" xfId="19226"/>
    <cellStyle name="Total 4 3 2 3 2 2 4 4 2" xfId="40580"/>
    <cellStyle name="Total 4 3 2 3 2 2 4 5" xfId="27476"/>
    <cellStyle name="Total 4 3 2 3 2 2 5" xfId="4826"/>
    <cellStyle name="Total 4 3 2 3 2 2 5 2" xfId="12526"/>
    <cellStyle name="Total 4 3 2 3 2 2 5 2 2" xfId="33880"/>
    <cellStyle name="Total 4 3 2 3 2 2 5 3" xfId="20186"/>
    <cellStyle name="Total 4 3 2 3 2 2 5 3 2" xfId="41540"/>
    <cellStyle name="Total 4 3 2 3 2 2 5 4" xfId="28112"/>
    <cellStyle name="Total 4 3 2 3 2 2 6" xfId="8686"/>
    <cellStyle name="Total 4 3 2 3 2 2 6 2" xfId="30040"/>
    <cellStyle name="Total 4 3 2 3 2 2 7" xfId="16346"/>
    <cellStyle name="Total 4 3 2 3 2 2 7 2" xfId="37700"/>
    <cellStyle name="Total 4 3 2 3 2 2 8" xfId="24596"/>
    <cellStyle name="Total 4 3 2 3 2 3" xfId="1284"/>
    <cellStyle name="Total 4 3 2 3 2 3 2" xfId="2284"/>
    <cellStyle name="Total 4 3 2 3 2 3 2 2" xfId="6126"/>
    <cellStyle name="Total 4 3 2 3 2 3 2 2 2" xfId="13826"/>
    <cellStyle name="Total 4 3 2 3 2 3 2 2 2 2" xfId="35180"/>
    <cellStyle name="Total 4 3 2 3 2 3 2 2 3" xfId="21486"/>
    <cellStyle name="Total 4 3 2 3 2 3 2 2 3 2" xfId="42840"/>
    <cellStyle name="Total 4 3 2 3 2 3 2 2 4" xfId="28632"/>
    <cellStyle name="Total 4 3 2 3 2 3 2 3" xfId="9986"/>
    <cellStyle name="Total 4 3 2 3 2 3 2 3 2" xfId="31340"/>
    <cellStyle name="Total 4 3 2 3 2 3 2 4" xfId="17646"/>
    <cellStyle name="Total 4 3 2 3 2 3 2 4 2" xfId="39000"/>
    <cellStyle name="Total 4 3 2 3 2 3 2 5" xfId="25896"/>
    <cellStyle name="Total 4 3 2 3 2 3 3" xfId="3224"/>
    <cellStyle name="Total 4 3 2 3 2 3 3 2" xfId="7066"/>
    <cellStyle name="Total 4 3 2 3 2 3 3 2 2" xfId="14766"/>
    <cellStyle name="Total 4 3 2 3 2 3 3 2 2 2" xfId="36120"/>
    <cellStyle name="Total 4 3 2 3 2 3 3 2 3" xfId="22426"/>
    <cellStyle name="Total 4 3 2 3 2 3 3 2 3 2" xfId="43780"/>
    <cellStyle name="Total 4 3 2 3 2 3 3 2 4" xfId="29008"/>
    <cellStyle name="Total 4 3 2 3 2 3 3 3" xfId="10926"/>
    <cellStyle name="Total 4 3 2 3 2 3 3 3 2" xfId="32280"/>
    <cellStyle name="Total 4 3 2 3 2 3 3 4" xfId="18586"/>
    <cellStyle name="Total 4 3 2 3 2 3 3 4 2" xfId="39940"/>
    <cellStyle name="Total 4 3 2 3 2 3 3 5" xfId="26836"/>
    <cellStyle name="Total 4 3 2 3 2 3 4" xfId="4164"/>
    <cellStyle name="Total 4 3 2 3 2 3 4 2" xfId="8006"/>
    <cellStyle name="Total 4 3 2 3 2 3 4 2 2" xfId="15706"/>
    <cellStyle name="Total 4 3 2 3 2 3 4 2 2 2" xfId="37060"/>
    <cellStyle name="Total 4 3 2 3 2 3 4 2 3" xfId="23366"/>
    <cellStyle name="Total 4 3 2 3 2 3 4 2 3 2" xfId="44720"/>
    <cellStyle name="Total 4 3 2 3 2 3 4 2 4" xfId="29384"/>
    <cellStyle name="Total 4 3 2 3 2 3 4 3" xfId="11866"/>
    <cellStyle name="Total 4 3 2 3 2 3 4 3 2" xfId="33220"/>
    <cellStyle name="Total 4 3 2 3 2 3 4 4" xfId="19526"/>
    <cellStyle name="Total 4 3 2 3 2 3 4 4 2" xfId="40880"/>
    <cellStyle name="Total 4 3 2 3 2 3 4 5" xfId="27776"/>
    <cellStyle name="Total 4 3 2 3 2 3 5" xfId="5126"/>
    <cellStyle name="Total 4 3 2 3 2 3 5 2" xfId="12826"/>
    <cellStyle name="Total 4 3 2 3 2 3 5 2 2" xfId="34180"/>
    <cellStyle name="Total 4 3 2 3 2 3 5 3" xfId="20486"/>
    <cellStyle name="Total 4 3 2 3 2 3 5 3 2" xfId="41840"/>
    <cellStyle name="Total 4 3 2 3 2 3 5 4" xfId="28232"/>
    <cellStyle name="Total 4 3 2 3 2 3 6" xfId="8986"/>
    <cellStyle name="Total 4 3 2 3 2 3 6 2" xfId="30340"/>
    <cellStyle name="Total 4 3 2 3 2 3 7" xfId="16646"/>
    <cellStyle name="Total 4 3 2 3 2 3 7 2" xfId="38000"/>
    <cellStyle name="Total 4 3 2 3 2 3 8" xfId="24896"/>
    <cellStyle name="Total 4 3 2 3 2 4" xfId="1644"/>
    <cellStyle name="Total 4 3 2 3 2 4 2" xfId="5486"/>
    <cellStyle name="Total 4 3 2 3 2 4 2 2" xfId="13186"/>
    <cellStyle name="Total 4 3 2 3 2 4 2 2 2" xfId="34540"/>
    <cellStyle name="Total 4 3 2 3 2 4 2 3" xfId="20846"/>
    <cellStyle name="Total 4 3 2 3 2 4 2 3 2" xfId="42200"/>
    <cellStyle name="Total 4 3 2 3 2 4 2 4" xfId="28376"/>
    <cellStyle name="Total 4 3 2 3 2 4 3" xfId="9346"/>
    <cellStyle name="Total 4 3 2 3 2 4 3 2" xfId="30700"/>
    <cellStyle name="Total 4 3 2 3 2 4 4" xfId="17006"/>
    <cellStyle name="Total 4 3 2 3 2 4 4 2" xfId="38360"/>
    <cellStyle name="Total 4 3 2 3 2 4 5" xfId="25256"/>
    <cellStyle name="Total 4 3 2 3 2 5" xfId="2584"/>
    <cellStyle name="Total 4 3 2 3 2 5 2" xfId="6426"/>
    <cellStyle name="Total 4 3 2 3 2 5 2 2" xfId="14126"/>
    <cellStyle name="Total 4 3 2 3 2 5 2 2 2" xfId="35480"/>
    <cellStyle name="Total 4 3 2 3 2 5 2 3" xfId="21786"/>
    <cellStyle name="Total 4 3 2 3 2 5 2 3 2" xfId="43140"/>
    <cellStyle name="Total 4 3 2 3 2 5 2 4" xfId="28752"/>
    <cellStyle name="Total 4 3 2 3 2 5 3" xfId="10286"/>
    <cellStyle name="Total 4 3 2 3 2 5 3 2" xfId="31640"/>
    <cellStyle name="Total 4 3 2 3 2 5 4" xfId="17946"/>
    <cellStyle name="Total 4 3 2 3 2 5 4 2" xfId="39300"/>
    <cellStyle name="Total 4 3 2 3 2 5 5" xfId="26196"/>
    <cellStyle name="Total 4 3 2 3 2 6" xfId="3524"/>
    <cellStyle name="Total 4 3 2 3 2 6 2" xfId="7366"/>
    <cellStyle name="Total 4 3 2 3 2 6 2 2" xfId="15066"/>
    <cellStyle name="Total 4 3 2 3 2 6 2 2 2" xfId="36420"/>
    <cellStyle name="Total 4 3 2 3 2 6 2 3" xfId="22726"/>
    <cellStyle name="Total 4 3 2 3 2 6 2 3 2" xfId="44080"/>
    <cellStyle name="Total 4 3 2 3 2 6 2 4" xfId="29128"/>
    <cellStyle name="Total 4 3 2 3 2 6 3" xfId="11226"/>
    <cellStyle name="Total 4 3 2 3 2 6 3 2" xfId="32580"/>
    <cellStyle name="Total 4 3 2 3 2 6 4" xfId="18886"/>
    <cellStyle name="Total 4 3 2 3 2 6 4 2" xfId="40240"/>
    <cellStyle name="Total 4 3 2 3 2 6 5" xfId="27136"/>
    <cellStyle name="Total 4 3 2 3 2 7" xfId="4486"/>
    <cellStyle name="Total 4 3 2 3 2 7 2" xfId="12186"/>
    <cellStyle name="Total 4 3 2 3 2 7 2 2" xfId="33540"/>
    <cellStyle name="Total 4 3 2 3 2 7 3" xfId="19846"/>
    <cellStyle name="Total 4 3 2 3 2 7 3 2" xfId="41200"/>
    <cellStyle name="Total 4 3 2 3 2 7 4" xfId="27976"/>
    <cellStyle name="Total 4 3 2 3 2 8" xfId="8346"/>
    <cellStyle name="Total 4 3 2 3 2 8 2" xfId="29700"/>
    <cellStyle name="Total 4 3 2 3 2 9" xfId="16006"/>
    <cellStyle name="Total 4 3 2 3 2 9 2" xfId="37360"/>
    <cellStyle name="Total 4 3 2 3 3" xfId="824"/>
    <cellStyle name="Total 4 3 2 3 3 2" xfId="1824"/>
    <cellStyle name="Total 4 3 2 3 3 2 2" xfId="5666"/>
    <cellStyle name="Total 4 3 2 3 3 2 2 2" xfId="13366"/>
    <cellStyle name="Total 4 3 2 3 3 2 2 2 2" xfId="34720"/>
    <cellStyle name="Total 4 3 2 3 3 2 2 3" xfId="21026"/>
    <cellStyle name="Total 4 3 2 3 3 2 2 3 2" xfId="42380"/>
    <cellStyle name="Total 4 3 2 3 3 2 2 4" xfId="28448"/>
    <cellStyle name="Total 4 3 2 3 3 2 3" xfId="9526"/>
    <cellStyle name="Total 4 3 2 3 3 2 3 2" xfId="30880"/>
    <cellStyle name="Total 4 3 2 3 3 2 4" xfId="17186"/>
    <cellStyle name="Total 4 3 2 3 3 2 4 2" xfId="38540"/>
    <cellStyle name="Total 4 3 2 3 3 2 5" xfId="25436"/>
    <cellStyle name="Total 4 3 2 3 3 3" xfId="2764"/>
    <cellStyle name="Total 4 3 2 3 3 3 2" xfId="6606"/>
    <cellStyle name="Total 4 3 2 3 3 3 2 2" xfId="14306"/>
    <cellStyle name="Total 4 3 2 3 3 3 2 2 2" xfId="35660"/>
    <cellStyle name="Total 4 3 2 3 3 3 2 3" xfId="21966"/>
    <cellStyle name="Total 4 3 2 3 3 3 2 3 2" xfId="43320"/>
    <cellStyle name="Total 4 3 2 3 3 3 2 4" xfId="28824"/>
    <cellStyle name="Total 4 3 2 3 3 3 3" xfId="10466"/>
    <cellStyle name="Total 4 3 2 3 3 3 3 2" xfId="31820"/>
    <cellStyle name="Total 4 3 2 3 3 3 4" xfId="18126"/>
    <cellStyle name="Total 4 3 2 3 3 3 4 2" xfId="39480"/>
    <cellStyle name="Total 4 3 2 3 3 3 5" xfId="26376"/>
    <cellStyle name="Total 4 3 2 3 3 4" xfId="3704"/>
    <cellStyle name="Total 4 3 2 3 3 4 2" xfId="7546"/>
    <cellStyle name="Total 4 3 2 3 3 4 2 2" xfId="15246"/>
    <cellStyle name="Total 4 3 2 3 3 4 2 2 2" xfId="36600"/>
    <cellStyle name="Total 4 3 2 3 3 4 2 3" xfId="22906"/>
    <cellStyle name="Total 4 3 2 3 3 4 2 3 2" xfId="44260"/>
    <cellStyle name="Total 4 3 2 3 3 4 2 4" xfId="29200"/>
    <cellStyle name="Total 4 3 2 3 3 4 3" xfId="11406"/>
    <cellStyle name="Total 4 3 2 3 3 4 3 2" xfId="32760"/>
    <cellStyle name="Total 4 3 2 3 3 4 4" xfId="19066"/>
    <cellStyle name="Total 4 3 2 3 3 4 4 2" xfId="40420"/>
    <cellStyle name="Total 4 3 2 3 3 4 5" xfId="27316"/>
    <cellStyle name="Total 4 3 2 3 3 5" xfId="4666"/>
    <cellStyle name="Total 4 3 2 3 3 5 2" xfId="12366"/>
    <cellStyle name="Total 4 3 2 3 3 5 2 2" xfId="33720"/>
    <cellStyle name="Total 4 3 2 3 3 5 3" xfId="20026"/>
    <cellStyle name="Total 4 3 2 3 3 5 3 2" xfId="41380"/>
    <cellStyle name="Total 4 3 2 3 3 5 4" xfId="28048"/>
    <cellStyle name="Total 4 3 2 3 3 6" xfId="8526"/>
    <cellStyle name="Total 4 3 2 3 3 6 2" xfId="29880"/>
    <cellStyle name="Total 4 3 2 3 3 7" xfId="16186"/>
    <cellStyle name="Total 4 3 2 3 3 7 2" xfId="37540"/>
    <cellStyle name="Total 4 3 2 3 3 8" xfId="24436"/>
    <cellStyle name="Total 4 3 2 3 4" xfId="1124"/>
    <cellStyle name="Total 4 3 2 3 4 2" xfId="2124"/>
    <cellStyle name="Total 4 3 2 3 4 2 2" xfId="5966"/>
    <cellStyle name="Total 4 3 2 3 4 2 2 2" xfId="13666"/>
    <cellStyle name="Total 4 3 2 3 4 2 2 2 2" xfId="35020"/>
    <cellStyle name="Total 4 3 2 3 4 2 2 3" xfId="21326"/>
    <cellStyle name="Total 4 3 2 3 4 2 2 3 2" xfId="42680"/>
    <cellStyle name="Total 4 3 2 3 4 2 2 4" xfId="28568"/>
    <cellStyle name="Total 4 3 2 3 4 2 3" xfId="9826"/>
    <cellStyle name="Total 4 3 2 3 4 2 3 2" xfId="31180"/>
    <cellStyle name="Total 4 3 2 3 4 2 4" xfId="17486"/>
    <cellStyle name="Total 4 3 2 3 4 2 4 2" xfId="38840"/>
    <cellStyle name="Total 4 3 2 3 4 2 5" xfId="25736"/>
    <cellStyle name="Total 4 3 2 3 4 3" xfId="3064"/>
    <cellStyle name="Total 4 3 2 3 4 3 2" xfId="6906"/>
    <cellStyle name="Total 4 3 2 3 4 3 2 2" xfId="14606"/>
    <cellStyle name="Total 4 3 2 3 4 3 2 2 2" xfId="35960"/>
    <cellStyle name="Total 4 3 2 3 4 3 2 3" xfId="22266"/>
    <cellStyle name="Total 4 3 2 3 4 3 2 3 2" xfId="43620"/>
    <cellStyle name="Total 4 3 2 3 4 3 2 4" xfId="28944"/>
    <cellStyle name="Total 4 3 2 3 4 3 3" xfId="10766"/>
    <cellStyle name="Total 4 3 2 3 4 3 3 2" xfId="32120"/>
    <cellStyle name="Total 4 3 2 3 4 3 4" xfId="18426"/>
    <cellStyle name="Total 4 3 2 3 4 3 4 2" xfId="39780"/>
    <cellStyle name="Total 4 3 2 3 4 3 5" xfId="26676"/>
    <cellStyle name="Total 4 3 2 3 4 4" xfId="4004"/>
    <cellStyle name="Total 4 3 2 3 4 4 2" xfId="7846"/>
    <cellStyle name="Total 4 3 2 3 4 4 2 2" xfId="15546"/>
    <cellStyle name="Total 4 3 2 3 4 4 2 2 2" xfId="36900"/>
    <cellStyle name="Total 4 3 2 3 4 4 2 3" xfId="23206"/>
    <cellStyle name="Total 4 3 2 3 4 4 2 3 2" xfId="44560"/>
    <cellStyle name="Total 4 3 2 3 4 4 2 4" xfId="29320"/>
    <cellStyle name="Total 4 3 2 3 4 4 3" xfId="11706"/>
    <cellStyle name="Total 4 3 2 3 4 4 3 2" xfId="33060"/>
    <cellStyle name="Total 4 3 2 3 4 4 4" xfId="19366"/>
    <cellStyle name="Total 4 3 2 3 4 4 4 2" xfId="40720"/>
    <cellStyle name="Total 4 3 2 3 4 4 5" xfId="27616"/>
    <cellStyle name="Total 4 3 2 3 4 5" xfId="4966"/>
    <cellStyle name="Total 4 3 2 3 4 5 2" xfId="12666"/>
    <cellStyle name="Total 4 3 2 3 4 5 2 2" xfId="34020"/>
    <cellStyle name="Total 4 3 2 3 4 5 3" xfId="20326"/>
    <cellStyle name="Total 4 3 2 3 4 5 3 2" xfId="41680"/>
    <cellStyle name="Total 4 3 2 3 4 5 4" xfId="28168"/>
    <cellStyle name="Total 4 3 2 3 4 6" xfId="8826"/>
    <cellStyle name="Total 4 3 2 3 4 6 2" xfId="30180"/>
    <cellStyle name="Total 4 3 2 3 4 7" xfId="16486"/>
    <cellStyle name="Total 4 3 2 3 4 7 2" xfId="37840"/>
    <cellStyle name="Total 4 3 2 3 4 8" xfId="24736"/>
    <cellStyle name="Total 4 3 2 3 5" xfId="1484"/>
    <cellStyle name="Total 4 3 2 3 5 2" xfId="5326"/>
    <cellStyle name="Total 4 3 2 3 5 2 2" xfId="13026"/>
    <cellStyle name="Total 4 3 2 3 5 2 2 2" xfId="34380"/>
    <cellStyle name="Total 4 3 2 3 5 2 3" xfId="20686"/>
    <cellStyle name="Total 4 3 2 3 5 2 3 2" xfId="42040"/>
    <cellStyle name="Total 4 3 2 3 5 2 4" xfId="28312"/>
    <cellStyle name="Total 4 3 2 3 5 3" xfId="9186"/>
    <cellStyle name="Total 4 3 2 3 5 3 2" xfId="30540"/>
    <cellStyle name="Total 4 3 2 3 5 4" xfId="16846"/>
    <cellStyle name="Total 4 3 2 3 5 4 2" xfId="38200"/>
    <cellStyle name="Total 4 3 2 3 5 5" xfId="25096"/>
    <cellStyle name="Total 4 3 2 3 6" xfId="2424"/>
    <cellStyle name="Total 4 3 2 3 6 2" xfId="6266"/>
    <cellStyle name="Total 4 3 2 3 6 2 2" xfId="13966"/>
    <cellStyle name="Total 4 3 2 3 6 2 2 2" xfId="35320"/>
    <cellStyle name="Total 4 3 2 3 6 2 3" xfId="21626"/>
    <cellStyle name="Total 4 3 2 3 6 2 3 2" xfId="42980"/>
    <cellStyle name="Total 4 3 2 3 6 2 4" xfId="28688"/>
    <cellStyle name="Total 4 3 2 3 6 3" xfId="10126"/>
    <cellStyle name="Total 4 3 2 3 6 3 2" xfId="31480"/>
    <cellStyle name="Total 4 3 2 3 6 4" xfId="17786"/>
    <cellStyle name="Total 4 3 2 3 6 4 2" xfId="39140"/>
    <cellStyle name="Total 4 3 2 3 6 5" xfId="26036"/>
    <cellStyle name="Total 4 3 2 3 7" xfId="3364"/>
    <cellStyle name="Total 4 3 2 3 7 2" xfId="7206"/>
    <cellStyle name="Total 4 3 2 3 7 2 2" xfId="14906"/>
    <cellStyle name="Total 4 3 2 3 7 2 2 2" xfId="36260"/>
    <cellStyle name="Total 4 3 2 3 7 2 3" xfId="22566"/>
    <cellStyle name="Total 4 3 2 3 7 2 3 2" xfId="43920"/>
    <cellStyle name="Total 4 3 2 3 7 2 4" xfId="29064"/>
    <cellStyle name="Total 4 3 2 3 7 3" xfId="11066"/>
    <cellStyle name="Total 4 3 2 3 7 3 2" xfId="32420"/>
    <cellStyle name="Total 4 3 2 3 7 4" xfId="18726"/>
    <cellStyle name="Total 4 3 2 3 7 4 2" xfId="40080"/>
    <cellStyle name="Total 4 3 2 3 7 5" xfId="26976"/>
    <cellStyle name="Total 4 3 2 3 8" xfId="4326"/>
    <cellStyle name="Total 4 3 2 3 8 2" xfId="12026"/>
    <cellStyle name="Total 4 3 2 3 8 2 2" xfId="33380"/>
    <cellStyle name="Total 4 3 2 3 8 3" xfId="19686"/>
    <cellStyle name="Total 4 3 2 3 8 3 2" xfId="41040"/>
    <cellStyle name="Total 4 3 2 3 8 4" xfId="27912"/>
    <cellStyle name="Total 4 3 2 3 9" xfId="8186"/>
    <cellStyle name="Total 4 3 2 3 9 2" xfId="29540"/>
    <cellStyle name="Total 4 3 2 4" xfId="558"/>
    <cellStyle name="Total 4 3 2 4 10" xfId="24176"/>
    <cellStyle name="Total 4 3 2 4 2" xfId="904"/>
    <cellStyle name="Total 4 3 2 4 2 2" xfId="1904"/>
    <cellStyle name="Total 4 3 2 4 2 2 2" xfId="5746"/>
    <cellStyle name="Total 4 3 2 4 2 2 2 2" xfId="13446"/>
    <cellStyle name="Total 4 3 2 4 2 2 2 2 2" xfId="34800"/>
    <cellStyle name="Total 4 3 2 4 2 2 2 3" xfId="21106"/>
    <cellStyle name="Total 4 3 2 4 2 2 2 3 2" xfId="42460"/>
    <cellStyle name="Total 4 3 2 4 2 2 2 4" xfId="28480"/>
    <cellStyle name="Total 4 3 2 4 2 2 3" xfId="9606"/>
    <cellStyle name="Total 4 3 2 4 2 2 3 2" xfId="30960"/>
    <cellStyle name="Total 4 3 2 4 2 2 4" xfId="17266"/>
    <cellStyle name="Total 4 3 2 4 2 2 4 2" xfId="38620"/>
    <cellStyle name="Total 4 3 2 4 2 2 5" xfId="25516"/>
    <cellStyle name="Total 4 3 2 4 2 3" xfId="2844"/>
    <cellStyle name="Total 4 3 2 4 2 3 2" xfId="6686"/>
    <cellStyle name="Total 4 3 2 4 2 3 2 2" xfId="14386"/>
    <cellStyle name="Total 4 3 2 4 2 3 2 2 2" xfId="35740"/>
    <cellStyle name="Total 4 3 2 4 2 3 2 3" xfId="22046"/>
    <cellStyle name="Total 4 3 2 4 2 3 2 3 2" xfId="43400"/>
    <cellStyle name="Total 4 3 2 4 2 3 2 4" xfId="28856"/>
    <cellStyle name="Total 4 3 2 4 2 3 3" xfId="10546"/>
    <cellStyle name="Total 4 3 2 4 2 3 3 2" xfId="31900"/>
    <cellStyle name="Total 4 3 2 4 2 3 4" xfId="18206"/>
    <cellStyle name="Total 4 3 2 4 2 3 4 2" xfId="39560"/>
    <cellStyle name="Total 4 3 2 4 2 3 5" xfId="26456"/>
    <cellStyle name="Total 4 3 2 4 2 4" xfId="3784"/>
    <cellStyle name="Total 4 3 2 4 2 4 2" xfId="7626"/>
    <cellStyle name="Total 4 3 2 4 2 4 2 2" xfId="15326"/>
    <cellStyle name="Total 4 3 2 4 2 4 2 2 2" xfId="36680"/>
    <cellStyle name="Total 4 3 2 4 2 4 2 3" xfId="22986"/>
    <cellStyle name="Total 4 3 2 4 2 4 2 3 2" xfId="44340"/>
    <cellStyle name="Total 4 3 2 4 2 4 2 4" xfId="29232"/>
    <cellStyle name="Total 4 3 2 4 2 4 3" xfId="11486"/>
    <cellStyle name="Total 4 3 2 4 2 4 3 2" xfId="32840"/>
    <cellStyle name="Total 4 3 2 4 2 4 4" xfId="19146"/>
    <cellStyle name="Total 4 3 2 4 2 4 4 2" xfId="40500"/>
    <cellStyle name="Total 4 3 2 4 2 4 5" xfId="27396"/>
    <cellStyle name="Total 4 3 2 4 2 5" xfId="4746"/>
    <cellStyle name="Total 4 3 2 4 2 5 2" xfId="12446"/>
    <cellStyle name="Total 4 3 2 4 2 5 2 2" xfId="33800"/>
    <cellStyle name="Total 4 3 2 4 2 5 3" xfId="20106"/>
    <cellStyle name="Total 4 3 2 4 2 5 3 2" xfId="41460"/>
    <cellStyle name="Total 4 3 2 4 2 5 4" xfId="28080"/>
    <cellStyle name="Total 4 3 2 4 2 6" xfId="8606"/>
    <cellStyle name="Total 4 3 2 4 2 6 2" xfId="29960"/>
    <cellStyle name="Total 4 3 2 4 2 7" xfId="16266"/>
    <cellStyle name="Total 4 3 2 4 2 7 2" xfId="37620"/>
    <cellStyle name="Total 4 3 2 4 2 8" xfId="24516"/>
    <cellStyle name="Total 4 3 2 4 3" xfId="1204"/>
    <cellStyle name="Total 4 3 2 4 3 2" xfId="2204"/>
    <cellStyle name="Total 4 3 2 4 3 2 2" xfId="6046"/>
    <cellStyle name="Total 4 3 2 4 3 2 2 2" xfId="13746"/>
    <cellStyle name="Total 4 3 2 4 3 2 2 2 2" xfId="35100"/>
    <cellStyle name="Total 4 3 2 4 3 2 2 3" xfId="21406"/>
    <cellStyle name="Total 4 3 2 4 3 2 2 3 2" xfId="42760"/>
    <cellStyle name="Total 4 3 2 4 3 2 2 4" xfId="28600"/>
    <cellStyle name="Total 4 3 2 4 3 2 3" xfId="9906"/>
    <cellStyle name="Total 4 3 2 4 3 2 3 2" xfId="31260"/>
    <cellStyle name="Total 4 3 2 4 3 2 4" xfId="17566"/>
    <cellStyle name="Total 4 3 2 4 3 2 4 2" xfId="38920"/>
    <cellStyle name="Total 4 3 2 4 3 2 5" xfId="25816"/>
    <cellStyle name="Total 4 3 2 4 3 3" xfId="3144"/>
    <cellStyle name="Total 4 3 2 4 3 3 2" xfId="6986"/>
    <cellStyle name="Total 4 3 2 4 3 3 2 2" xfId="14686"/>
    <cellStyle name="Total 4 3 2 4 3 3 2 2 2" xfId="36040"/>
    <cellStyle name="Total 4 3 2 4 3 3 2 3" xfId="22346"/>
    <cellStyle name="Total 4 3 2 4 3 3 2 3 2" xfId="43700"/>
    <cellStyle name="Total 4 3 2 4 3 3 2 4" xfId="28976"/>
    <cellStyle name="Total 4 3 2 4 3 3 3" xfId="10846"/>
    <cellStyle name="Total 4 3 2 4 3 3 3 2" xfId="32200"/>
    <cellStyle name="Total 4 3 2 4 3 3 4" xfId="18506"/>
    <cellStyle name="Total 4 3 2 4 3 3 4 2" xfId="39860"/>
    <cellStyle name="Total 4 3 2 4 3 3 5" xfId="26756"/>
    <cellStyle name="Total 4 3 2 4 3 4" xfId="4084"/>
    <cellStyle name="Total 4 3 2 4 3 4 2" xfId="7926"/>
    <cellStyle name="Total 4 3 2 4 3 4 2 2" xfId="15626"/>
    <cellStyle name="Total 4 3 2 4 3 4 2 2 2" xfId="36980"/>
    <cellStyle name="Total 4 3 2 4 3 4 2 3" xfId="23286"/>
    <cellStyle name="Total 4 3 2 4 3 4 2 3 2" xfId="44640"/>
    <cellStyle name="Total 4 3 2 4 3 4 2 4" xfId="29352"/>
    <cellStyle name="Total 4 3 2 4 3 4 3" xfId="11786"/>
    <cellStyle name="Total 4 3 2 4 3 4 3 2" xfId="33140"/>
    <cellStyle name="Total 4 3 2 4 3 4 4" xfId="19446"/>
    <cellStyle name="Total 4 3 2 4 3 4 4 2" xfId="40800"/>
    <cellStyle name="Total 4 3 2 4 3 4 5" xfId="27696"/>
    <cellStyle name="Total 4 3 2 4 3 5" xfId="5046"/>
    <cellStyle name="Total 4 3 2 4 3 5 2" xfId="12746"/>
    <cellStyle name="Total 4 3 2 4 3 5 2 2" xfId="34100"/>
    <cellStyle name="Total 4 3 2 4 3 5 3" xfId="20406"/>
    <cellStyle name="Total 4 3 2 4 3 5 3 2" xfId="41760"/>
    <cellStyle name="Total 4 3 2 4 3 5 4" xfId="28200"/>
    <cellStyle name="Total 4 3 2 4 3 6" xfId="8906"/>
    <cellStyle name="Total 4 3 2 4 3 6 2" xfId="30260"/>
    <cellStyle name="Total 4 3 2 4 3 7" xfId="16566"/>
    <cellStyle name="Total 4 3 2 4 3 7 2" xfId="37920"/>
    <cellStyle name="Total 4 3 2 4 3 8" xfId="24816"/>
    <cellStyle name="Total 4 3 2 4 4" xfId="1564"/>
    <cellStyle name="Total 4 3 2 4 4 2" xfId="5406"/>
    <cellStyle name="Total 4 3 2 4 4 2 2" xfId="13106"/>
    <cellStyle name="Total 4 3 2 4 4 2 2 2" xfId="34460"/>
    <cellStyle name="Total 4 3 2 4 4 2 3" xfId="20766"/>
    <cellStyle name="Total 4 3 2 4 4 2 3 2" xfId="42120"/>
    <cellStyle name="Total 4 3 2 4 4 2 4" xfId="28344"/>
    <cellStyle name="Total 4 3 2 4 4 3" xfId="9266"/>
    <cellStyle name="Total 4 3 2 4 4 3 2" xfId="30620"/>
    <cellStyle name="Total 4 3 2 4 4 4" xfId="16926"/>
    <cellStyle name="Total 4 3 2 4 4 4 2" xfId="38280"/>
    <cellStyle name="Total 4 3 2 4 4 5" xfId="25176"/>
    <cellStyle name="Total 4 3 2 4 5" xfId="2504"/>
    <cellStyle name="Total 4 3 2 4 5 2" xfId="6346"/>
    <cellStyle name="Total 4 3 2 4 5 2 2" xfId="14046"/>
    <cellStyle name="Total 4 3 2 4 5 2 2 2" xfId="35400"/>
    <cellStyle name="Total 4 3 2 4 5 2 3" xfId="21706"/>
    <cellStyle name="Total 4 3 2 4 5 2 3 2" xfId="43060"/>
    <cellStyle name="Total 4 3 2 4 5 2 4" xfId="28720"/>
    <cellStyle name="Total 4 3 2 4 5 3" xfId="10206"/>
    <cellStyle name="Total 4 3 2 4 5 3 2" xfId="31560"/>
    <cellStyle name="Total 4 3 2 4 5 4" xfId="17866"/>
    <cellStyle name="Total 4 3 2 4 5 4 2" xfId="39220"/>
    <cellStyle name="Total 4 3 2 4 5 5" xfId="26116"/>
    <cellStyle name="Total 4 3 2 4 6" xfId="3444"/>
    <cellStyle name="Total 4 3 2 4 6 2" xfId="7286"/>
    <cellStyle name="Total 4 3 2 4 6 2 2" xfId="14986"/>
    <cellStyle name="Total 4 3 2 4 6 2 2 2" xfId="36340"/>
    <cellStyle name="Total 4 3 2 4 6 2 3" xfId="22646"/>
    <cellStyle name="Total 4 3 2 4 6 2 3 2" xfId="44000"/>
    <cellStyle name="Total 4 3 2 4 6 2 4" xfId="29096"/>
    <cellStyle name="Total 4 3 2 4 6 3" xfId="11146"/>
    <cellStyle name="Total 4 3 2 4 6 3 2" xfId="32500"/>
    <cellStyle name="Total 4 3 2 4 6 4" xfId="18806"/>
    <cellStyle name="Total 4 3 2 4 6 4 2" xfId="40160"/>
    <cellStyle name="Total 4 3 2 4 6 5" xfId="27056"/>
    <cellStyle name="Total 4 3 2 4 7" xfId="4406"/>
    <cellStyle name="Total 4 3 2 4 7 2" xfId="12106"/>
    <cellStyle name="Total 4 3 2 4 7 2 2" xfId="33460"/>
    <cellStyle name="Total 4 3 2 4 7 3" xfId="19766"/>
    <cellStyle name="Total 4 3 2 4 7 3 2" xfId="41120"/>
    <cellStyle name="Total 4 3 2 4 7 4" xfId="27944"/>
    <cellStyle name="Total 4 3 2 4 8" xfId="8266"/>
    <cellStyle name="Total 4 3 2 4 8 2" xfId="29620"/>
    <cellStyle name="Total 4 3 2 4 9" xfId="15926"/>
    <cellStyle name="Total 4 3 2 4 9 2" xfId="37280"/>
    <cellStyle name="Total 4 3 2 5" xfId="744"/>
    <cellStyle name="Total 4 3 2 5 2" xfId="1744"/>
    <cellStyle name="Total 4 3 2 5 2 2" xfId="5586"/>
    <cellStyle name="Total 4 3 2 5 2 2 2" xfId="13286"/>
    <cellStyle name="Total 4 3 2 5 2 2 2 2" xfId="34640"/>
    <cellStyle name="Total 4 3 2 5 2 2 3" xfId="20946"/>
    <cellStyle name="Total 4 3 2 5 2 2 3 2" xfId="42300"/>
    <cellStyle name="Total 4 3 2 5 2 2 4" xfId="28416"/>
    <cellStyle name="Total 4 3 2 5 2 3" xfId="9446"/>
    <cellStyle name="Total 4 3 2 5 2 3 2" xfId="30800"/>
    <cellStyle name="Total 4 3 2 5 2 4" xfId="17106"/>
    <cellStyle name="Total 4 3 2 5 2 4 2" xfId="38460"/>
    <cellStyle name="Total 4 3 2 5 2 5" xfId="25356"/>
    <cellStyle name="Total 4 3 2 5 3" xfId="2684"/>
    <cellStyle name="Total 4 3 2 5 3 2" xfId="6526"/>
    <cellStyle name="Total 4 3 2 5 3 2 2" xfId="14226"/>
    <cellStyle name="Total 4 3 2 5 3 2 2 2" xfId="35580"/>
    <cellStyle name="Total 4 3 2 5 3 2 3" xfId="21886"/>
    <cellStyle name="Total 4 3 2 5 3 2 3 2" xfId="43240"/>
    <cellStyle name="Total 4 3 2 5 3 2 4" xfId="28792"/>
    <cellStyle name="Total 4 3 2 5 3 3" xfId="10386"/>
    <cellStyle name="Total 4 3 2 5 3 3 2" xfId="31740"/>
    <cellStyle name="Total 4 3 2 5 3 4" xfId="18046"/>
    <cellStyle name="Total 4 3 2 5 3 4 2" xfId="39400"/>
    <cellStyle name="Total 4 3 2 5 3 5" xfId="26296"/>
    <cellStyle name="Total 4 3 2 5 4" xfId="3624"/>
    <cellStyle name="Total 4 3 2 5 4 2" xfId="7466"/>
    <cellStyle name="Total 4 3 2 5 4 2 2" xfId="15166"/>
    <cellStyle name="Total 4 3 2 5 4 2 2 2" xfId="36520"/>
    <cellStyle name="Total 4 3 2 5 4 2 3" xfId="22826"/>
    <cellStyle name="Total 4 3 2 5 4 2 3 2" xfId="44180"/>
    <cellStyle name="Total 4 3 2 5 4 2 4" xfId="29168"/>
    <cellStyle name="Total 4 3 2 5 4 3" xfId="11326"/>
    <cellStyle name="Total 4 3 2 5 4 3 2" xfId="32680"/>
    <cellStyle name="Total 4 3 2 5 4 4" xfId="18986"/>
    <cellStyle name="Total 4 3 2 5 4 4 2" xfId="40340"/>
    <cellStyle name="Total 4 3 2 5 4 5" xfId="27236"/>
    <cellStyle name="Total 4 3 2 5 5" xfId="4586"/>
    <cellStyle name="Total 4 3 2 5 5 2" xfId="12286"/>
    <cellStyle name="Total 4 3 2 5 5 2 2" xfId="33640"/>
    <cellStyle name="Total 4 3 2 5 5 3" xfId="19946"/>
    <cellStyle name="Total 4 3 2 5 5 3 2" xfId="41300"/>
    <cellStyle name="Total 4 3 2 5 5 4" xfId="28016"/>
    <cellStyle name="Total 4 3 2 5 6" xfId="8446"/>
    <cellStyle name="Total 4 3 2 5 6 2" xfId="29800"/>
    <cellStyle name="Total 4 3 2 5 7" xfId="16106"/>
    <cellStyle name="Total 4 3 2 5 7 2" xfId="37460"/>
    <cellStyle name="Total 4 3 2 5 8" xfId="24356"/>
    <cellStyle name="Total 4 3 2 6" xfId="1044"/>
    <cellStyle name="Total 4 3 2 6 2" xfId="2044"/>
    <cellStyle name="Total 4 3 2 6 2 2" xfId="5886"/>
    <cellStyle name="Total 4 3 2 6 2 2 2" xfId="13586"/>
    <cellStyle name="Total 4 3 2 6 2 2 2 2" xfId="34940"/>
    <cellStyle name="Total 4 3 2 6 2 2 3" xfId="21246"/>
    <cellStyle name="Total 4 3 2 6 2 2 3 2" xfId="42600"/>
    <cellStyle name="Total 4 3 2 6 2 2 4" xfId="28536"/>
    <cellStyle name="Total 4 3 2 6 2 3" xfId="9746"/>
    <cellStyle name="Total 4 3 2 6 2 3 2" xfId="31100"/>
    <cellStyle name="Total 4 3 2 6 2 4" xfId="17406"/>
    <cellStyle name="Total 4 3 2 6 2 4 2" xfId="38760"/>
    <cellStyle name="Total 4 3 2 6 2 5" xfId="25656"/>
    <cellStyle name="Total 4 3 2 6 3" xfId="2984"/>
    <cellStyle name="Total 4 3 2 6 3 2" xfId="6826"/>
    <cellStyle name="Total 4 3 2 6 3 2 2" xfId="14526"/>
    <cellStyle name="Total 4 3 2 6 3 2 2 2" xfId="35880"/>
    <cellStyle name="Total 4 3 2 6 3 2 3" xfId="22186"/>
    <cellStyle name="Total 4 3 2 6 3 2 3 2" xfId="43540"/>
    <cellStyle name="Total 4 3 2 6 3 2 4" xfId="28912"/>
    <cellStyle name="Total 4 3 2 6 3 3" xfId="10686"/>
    <cellStyle name="Total 4 3 2 6 3 3 2" xfId="32040"/>
    <cellStyle name="Total 4 3 2 6 3 4" xfId="18346"/>
    <cellStyle name="Total 4 3 2 6 3 4 2" xfId="39700"/>
    <cellStyle name="Total 4 3 2 6 3 5" xfId="26596"/>
    <cellStyle name="Total 4 3 2 6 4" xfId="3924"/>
    <cellStyle name="Total 4 3 2 6 4 2" xfId="7766"/>
    <cellStyle name="Total 4 3 2 6 4 2 2" xfId="15466"/>
    <cellStyle name="Total 4 3 2 6 4 2 2 2" xfId="36820"/>
    <cellStyle name="Total 4 3 2 6 4 2 3" xfId="23126"/>
    <cellStyle name="Total 4 3 2 6 4 2 3 2" xfId="44480"/>
    <cellStyle name="Total 4 3 2 6 4 2 4" xfId="29288"/>
    <cellStyle name="Total 4 3 2 6 4 3" xfId="11626"/>
    <cellStyle name="Total 4 3 2 6 4 3 2" xfId="32980"/>
    <cellStyle name="Total 4 3 2 6 4 4" xfId="19286"/>
    <cellStyle name="Total 4 3 2 6 4 4 2" xfId="40640"/>
    <cellStyle name="Total 4 3 2 6 4 5" xfId="27536"/>
    <cellStyle name="Total 4 3 2 6 5" xfId="4886"/>
    <cellStyle name="Total 4 3 2 6 5 2" xfId="12586"/>
    <cellStyle name="Total 4 3 2 6 5 2 2" xfId="33940"/>
    <cellStyle name="Total 4 3 2 6 5 3" xfId="20246"/>
    <cellStyle name="Total 4 3 2 6 5 3 2" xfId="41600"/>
    <cellStyle name="Total 4 3 2 6 5 4" xfId="28136"/>
    <cellStyle name="Total 4 3 2 6 6" xfId="8746"/>
    <cellStyle name="Total 4 3 2 6 6 2" xfId="30100"/>
    <cellStyle name="Total 4 3 2 6 7" xfId="16406"/>
    <cellStyle name="Total 4 3 2 6 7 2" xfId="37760"/>
    <cellStyle name="Total 4 3 2 6 8" xfId="24656"/>
    <cellStyle name="Total 4 3 2 7" xfId="1403"/>
    <cellStyle name="Total 4 3 2 7 2" xfId="5245"/>
    <cellStyle name="Total 4 3 2 7 2 2" xfId="12945"/>
    <cellStyle name="Total 4 3 2 7 2 2 2" xfId="34299"/>
    <cellStyle name="Total 4 3 2 7 2 3" xfId="20605"/>
    <cellStyle name="Total 4 3 2 7 2 3 2" xfId="41959"/>
    <cellStyle name="Total 4 3 2 7 2 4" xfId="28279"/>
    <cellStyle name="Total 4 3 2 7 3" xfId="9105"/>
    <cellStyle name="Total 4 3 2 7 3 2" xfId="30459"/>
    <cellStyle name="Total 4 3 2 7 4" xfId="16765"/>
    <cellStyle name="Total 4 3 2 7 4 2" xfId="38119"/>
    <cellStyle name="Total 4 3 2 7 5" xfId="25015"/>
    <cellStyle name="Total 4 3 2 8" xfId="2344"/>
    <cellStyle name="Total 4 3 2 8 2" xfId="6186"/>
    <cellStyle name="Total 4 3 2 8 2 2" xfId="13886"/>
    <cellStyle name="Total 4 3 2 8 2 2 2" xfId="35240"/>
    <cellStyle name="Total 4 3 2 8 2 3" xfId="21546"/>
    <cellStyle name="Total 4 3 2 8 2 3 2" xfId="42900"/>
    <cellStyle name="Total 4 3 2 8 2 4" xfId="28656"/>
    <cellStyle name="Total 4 3 2 8 3" xfId="10046"/>
    <cellStyle name="Total 4 3 2 8 3 2" xfId="31400"/>
    <cellStyle name="Total 4 3 2 8 4" xfId="17706"/>
    <cellStyle name="Total 4 3 2 8 4 2" xfId="39060"/>
    <cellStyle name="Total 4 3 2 8 5" xfId="25956"/>
    <cellStyle name="Total 4 3 2 9" xfId="3284"/>
    <cellStyle name="Total 4 3 2 9 2" xfId="7126"/>
    <cellStyle name="Total 4 3 2 9 2 2" xfId="14826"/>
    <cellStyle name="Total 4 3 2 9 2 2 2" xfId="36180"/>
    <cellStyle name="Total 4 3 2 9 2 3" xfId="22486"/>
    <cellStyle name="Total 4 3 2 9 2 3 2" xfId="43840"/>
    <cellStyle name="Total 4 3 2 9 2 4" xfId="29032"/>
    <cellStyle name="Total 4 3 2 9 3" xfId="10986"/>
    <cellStyle name="Total 4 3 2 9 3 2" xfId="32340"/>
    <cellStyle name="Total 4 3 2 9 4" xfId="18646"/>
    <cellStyle name="Total 4 3 2 9 4 2" xfId="40000"/>
    <cellStyle name="Total 4 3 2 9 5" xfId="26896"/>
    <cellStyle name="Total 4 3 3" xfId="410"/>
    <cellStyle name="Total 4 3 3 10" xfId="8126"/>
    <cellStyle name="Total 4 3 3 10 2" xfId="29480"/>
    <cellStyle name="Total 4 3 3 11" xfId="15786"/>
    <cellStyle name="Total 4 3 3 11 2" xfId="37140"/>
    <cellStyle name="Total 4 3 3 12" xfId="24036"/>
    <cellStyle name="Total 4 3 3 2" xfId="494"/>
    <cellStyle name="Total 4 3 3 2 10" xfId="15866"/>
    <cellStyle name="Total 4 3 3 2 10 2" xfId="37220"/>
    <cellStyle name="Total 4 3 3 2 11" xfId="24116"/>
    <cellStyle name="Total 4 3 3 2 2" xfId="662"/>
    <cellStyle name="Total 4 3 3 2 2 10" xfId="24276"/>
    <cellStyle name="Total 4 3 3 2 2 2" xfId="1004"/>
    <cellStyle name="Total 4 3 3 2 2 2 2" xfId="2004"/>
    <cellStyle name="Total 4 3 3 2 2 2 2 2" xfId="5846"/>
    <cellStyle name="Total 4 3 3 2 2 2 2 2 2" xfId="13546"/>
    <cellStyle name="Total 4 3 3 2 2 2 2 2 2 2" xfId="34900"/>
    <cellStyle name="Total 4 3 3 2 2 2 2 2 3" xfId="21206"/>
    <cellStyle name="Total 4 3 3 2 2 2 2 2 3 2" xfId="42560"/>
    <cellStyle name="Total 4 3 3 2 2 2 2 2 4" xfId="28520"/>
    <cellStyle name="Total 4 3 3 2 2 2 2 3" xfId="9706"/>
    <cellStyle name="Total 4 3 3 2 2 2 2 3 2" xfId="31060"/>
    <cellStyle name="Total 4 3 3 2 2 2 2 4" xfId="17366"/>
    <cellStyle name="Total 4 3 3 2 2 2 2 4 2" xfId="38720"/>
    <cellStyle name="Total 4 3 3 2 2 2 2 5" xfId="25616"/>
    <cellStyle name="Total 4 3 3 2 2 2 3" xfId="2944"/>
    <cellStyle name="Total 4 3 3 2 2 2 3 2" xfId="6786"/>
    <cellStyle name="Total 4 3 3 2 2 2 3 2 2" xfId="14486"/>
    <cellStyle name="Total 4 3 3 2 2 2 3 2 2 2" xfId="35840"/>
    <cellStyle name="Total 4 3 3 2 2 2 3 2 3" xfId="22146"/>
    <cellStyle name="Total 4 3 3 2 2 2 3 2 3 2" xfId="43500"/>
    <cellStyle name="Total 4 3 3 2 2 2 3 2 4" xfId="28896"/>
    <cellStyle name="Total 4 3 3 2 2 2 3 3" xfId="10646"/>
    <cellStyle name="Total 4 3 3 2 2 2 3 3 2" xfId="32000"/>
    <cellStyle name="Total 4 3 3 2 2 2 3 4" xfId="18306"/>
    <cellStyle name="Total 4 3 3 2 2 2 3 4 2" xfId="39660"/>
    <cellStyle name="Total 4 3 3 2 2 2 3 5" xfId="26556"/>
    <cellStyle name="Total 4 3 3 2 2 2 4" xfId="3884"/>
    <cellStyle name="Total 4 3 3 2 2 2 4 2" xfId="7726"/>
    <cellStyle name="Total 4 3 3 2 2 2 4 2 2" xfId="15426"/>
    <cellStyle name="Total 4 3 3 2 2 2 4 2 2 2" xfId="36780"/>
    <cellStyle name="Total 4 3 3 2 2 2 4 2 3" xfId="23086"/>
    <cellStyle name="Total 4 3 3 2 2 2 4 2 3 2" xfId="44440"/>
    <cellStyle name="Total 4 3 3 2 2 2 4 2 4" xfId="29272"/>
    <cellStyle name="Total 4 3 3 2 2 2 4 3" xfId="11586"/>
    <cellStyle name="Total 4 3 3 2 2 2 4 3 2" xfId="32940"/>
    <cellStyle name="Total 4 3 3 2 2 2 4 4" xfId="19246"/>
    <cellStyle name="Total 4 3 3 2 2 2 4 4 2" xfId="40600"/>
    <cellStyle name="Total 4 3 3 2 2 2 4 5" xfId="27496"/>
    <cellStyle name="Total 4 3 3 2 2 2 5" xfId="4846"/>
    <cellStyle name="Total 4 3 3 2 2 2 5 2" xfId="12546"/>
    <cellStyle name="Total 4 3 3 2 2 2 5 2 2" xfId="33900"/>
    <cellStyle name="Total 4 3 3 2 2 2 5 3" xfId="20206"/>
    <cellStyle name="Total 4 3 3 2 2 2 5 3 2" xfId="41560"/>
    <cellStyle name="Total 4 3 3 2 2 2 5 4" xfId="28120"/>
    <cellStyle name="Total 4 3 3 2 2 2 6" xfId="8706"/>
    <cellStyle name="Total 4 3 3 2 2 2 6 2" xfId="30060"/>
    <cellStyle name="Total 4 3 3 2 2 2 7" xfId="16366"/>
    <cellStyle name="Total 4 3 3 2 2 2 7 2" xfId="37720"/>
    <cellStyle name="Total 4 3 3 2 2 2 8" xfId="24616"/>
    <cellStyle name="Total 4 3 3 2 2 3" xfId="1304"/>
    <cellStyle name="Total 4 3 3 2 2 3 2" xfId="2304"/>
    <cellStyle name="Total 4 3 3 2 2 3 2 2" xfId="6146"/>
    <cellStyle name="Total 4 3 3 2 2 3 2 2 2" xfId="13846"/>
    <cellStyle name="Total 4 3 3 2 2 3 2 2 2 2" xfId="35200"/>
    <cellStyle name="Total 4 3 3 2 2 3 2 2 3" xfId="21506"/>
    <cellStyle name="Total 4 3 3 2 2 3 2 2 3 2" xfId="42860"/>
    <cellStyle name="Total 4 3 3 2 2 3 2 2 4" xfId="28640"/>
    <cellStyle name="Total 4 3 3 2 2 3 2 3" xfId="10006"/>
    <cellStyle name="Total 4 3 3 2 2 3 2 3 2" xfId="31360"/>
    <cellStyle name="Total 4 3 3 2 2 3 2 4" xfId="17666"/>
    <cellStyle name="Total 4 3 3 2 2 3 2 4 2" xfId="39020"/>
    <cellStyle name="Total 4 3 3 2 2 3 2 5" xfId="25916"/>
    <cellStyle name="Total 4 3 3 2 2 3 3" xfId="3244"/>
    <cellStyle name="Total 4 3 3 2 2 3 3 2" xfId="7086"/>
    <cellStyle name="Total 4 3 3 2 2 3 3 2 2" xfId="14786"/>
    <cellStyle name="Total 4 3 3 2 2 3 3 2 2 2" xfId="36140"/>
    <cellStyle name="Total 4 3 3 2 2 3 3 2 3" xfId="22446"/>
    <cellStyle name="Total 4 3 3 2 2 3 3 2 3 2" xfId="43800"/>
    <cellStyle name="Total 4 3 3 2 2 3 3 2 4" xfId="29016"/>
    <cellStyle name="Total 4 3 3 2 2 3 3 3" xfId="10946"/>
    <cellStyle name="Total 4 3 3 2 2 3 3 3 2" xfId="32300"/>
    <cellStyle name="Total 4 3 3 2 2 3 3 4" xfId="18606"/>
    <cellStyle name="Total 4 3 3 2 2 3 3 4 2" xfId="39960"/>
    <cellStyle name="Total 4 3 3 2 2 3 3 5" xfId="26856"/>
    <cellStyle name="Total 4 3 3 2 2 3 4" xfId="4184"/>
    <cellStyle name="Total 4 3 3 2 2 3 4 2" xfId="8026"/>
    <cellStyle name="Total 4 3 3 2 2 3 4 2 2" xfId="15726"/>
    <cellStyle name="Total 4 3 3 2 2 3 4 2 2 2" xfId="37080"/>
    <cellStyle name="Total 4 3 3 2 2 3 4 2 3" xfId="23386"/>
    <cellStyle name="Total 4 3 3 2 2 3 4 2 3 2" xfId="44740"/>
    <cellStyle name="Total 4 3 3 2 2 3 4 2 4" xfId="29392"/>
    <cellStyle name="Total 4 3 3 2 2 3 4 3" xfId="11886"/>
    <cellStyle name="Total 4 3 3 2 2 3 4 3 2" xfId="33240"/>
    <cellStyle name="Total 4 3 3 2 2 3 4 4" xfId="19546"/>
    <cellStyle name="Total 4 3 3 2 2 3 4 4 2" xfId="40900"/>
    <cellStyle name="Total 4 3 3 2 2 3 4 5" xfId="27796"/>
    <cellStyle name="Total 4 3 3 2 2 3 5" xfId="5146"/>
    <cellStyle name="Total 4 3 3 2 2 3 5 2" xfId="12846"/>
    <cellStyle name="Total 4 3 3 2 2 3 5 2 2" xfId="34200"/>
    <cellStyle name="Total 4 3 3 2 2 3 5 3" xfId="20506"/>
    <cellStyle name="Total 4 3 3 2 2 3 5 3 2" xfId="41860"/>
    <cellStyle name="Total 4 3 3 2 2 3 5 4" xfId="28240"/>
    <cellStyle name="Total 4 3 3 2 2 3 6" xfId="9006"/>
    <cellStyle name="Total 4 3 3 2 2 3 6 2" xfId="30360"/>
    <cellStyle name="Total 4 3 3 2 2 3 7" xfId="16666"/>
    <cellStyle name="Total 4 3 3 2 2 3 7 2" xfId="38020"/>
    <cellStyle name="Total 4 3 3 2 2 3 8" xfId="24916"/>
    <cellStyle name="Total 4 3 3 2 2 4" xfId="1664"/>
    <cellStyle name="Total 4 3 3 2 2 4 2" xfId="5506"/>
    <cellStyle name="Total 4 3 3 2 2 4 2 2" xfId="13206"/>
    <cellStyle name="Total 4 3 3 2 2 4 2 2 2" xfId="34560"/>
    <cellStyle name="Total 4 3 3 2 2 4 2 3" xfId="20866"/>
    <cellStyle name="Total 4 3 3 2 2 4 2 3 2" xfId="42220"/>
    <cellStyle name="Total 4 3 3 2 2 4 2 4" xfId="28384"/>
    <cellStyle name="Total 4 3 3 2 2 4 3" xfId="9366"/>
    <cellStyle name="Total 4 3 3 2 2 4 3 2" xfId="30720"/>
    <cellStyle name="Total 4 3 3 2 2 4 4" xfId="17026"/>
    <cellStyle name="Total 4 3 3 2 2 4 4 2" xfId="38380"/>
    <cellStyle name="Total 4 3 3 2 2 4 5" xfId="25276"/>
    <cellStyle name="Total 4 3 3 2 2 5" xfId="2604"/>
    <cellStyle name="Total 4 3 3 2 2 5 2" xfId="6446"/>
    <cellStyle name="Total 4 3 3 2 2 5 2 2" xfId="14146"/>
    <cellStyle name="Total 4 3 3 2 2 5 2 2 2" xfId="35500"/>
    <cellStyle name="Total 4 3 3 2 2 5 2 3" xfId="21806"/>
    <cellStyle name="Total 4 3 3 2 2 5 2 3 2" xfId="43160"/>
    <cellStyle name="Total 4 3 3 2 2 5 2 4" xfId="28760"/>
    <cellStyle name="Total 4 3 3 2 2 5 3" xfId="10306"/>
    <cellStyle name="Total 4 3 3 2 2 5 3 2" xfId="31660"/>
    <cellStyle name="Total 4 3 3 2 2 5 4" xfId="17966"/>
    <cellStyle name="Total 4 3 3 2 2 5 4 2" xfId="39320"/>
    <cellStyle name="Total 4 3 3 2 2 5 5" xfId="26216"/>
    <cellStyle name="Total 4 3 3 2 2 6" xfId="3544"/>
    <cellStyle name="Total 4 3 3 2 2 6 2" xfId="7386"/>
    <cellStyle name="Total 4 3 3 2 2 6 2 2" xfId="15086"/>
    <cellStyle name="Total 4 3 3 2 2 6 2 2 2" xfId="36440"/>
    <cellStyle name="Total 4 3 3 2 2 6 2 3" xfId="22746"/>
    <cellStyle name="Total 4 3 3 2 2 6 2 3 2" xfId="44100"/>
    <cellStyle name="Total 4 3 3 2 2 6 2 4" xfId="29136"/>
    <cellStyle name="Total 4 3 3 2 2 6 3" xfId="11246"/>
    <cellStyle name="Total 4 3 3 2 2 6 3 2" xfId="32600"/>
    <cellStyle name="Total 4 3 3 2 2 6 4" xfId="18906"/>
    <cellStyle name="Total 4 3 3 2 2 6 4 2" xfId="40260"/>
    <cellStyle name="Total 4 3 3 2 2 6 5" xfId="27156"/>
    <cellStyle name="Total 4 3 3 2 2 7" xfId="4506"/>
    <cellStyle name="Total 4 3 3 2 2 7 2" xfId="12206"/>
    <cellStyle name="Total 4 3 3 2 2 7 2 2" xfId="33560"/>
    <cellStyle name="Total 4 3 3 2 2 7 3" xfId="19866"/>
    <cellStyle name="Total 4 3 3 2 2 7 3 2" xfId="41220"/>
    <cellStyle name="Total 4 3 3 2 2 7 4" xfId="27984"/>
    <cellStyle name="Total 4 3 3 2 2 8" xfId="8366"/>
    <cellStyle name="Total 4 3 3 2 2 8 2" xfId="29720"/>
    <cellStyle name="Total 4 3 3 2 2 9" xfId="16026"/>
    <cellStyle name="Total 4 3 3 2 2 9 2" xfId="37380"/>
    <cellStyle name="Total 4 3 3 2 3" xfId="844"/>
    <cellStyle name="Total 4 3 3 2 3 2" xfId="1844"/>
    <cellStyle name="Total 4 3 3 2 3 2 2" xfId="5686"/>
    <cellStyle name="Total 4 3 3 2 3 2 2 2" xfId="13386"/>
    <cellStyle name="Total 4 3 3 2 3 2 2 2 2" xfId="34740"/>
    <cellStyle name="Total 4 3 3 2 3 2 2 3" xfId="21046"/>
    <cellStyle name="Total 4 3 3 2 3 2 2 3 2" xfId="42400"/>
    <cellStyle name="Total 4 3 3 2 3 2 2 4" xfId="28456"/>
    <cellStyle name="Total 4 3 3 2 3 2 3" xfId="9546"/>
    <cellStyle name="Total 4 3 3 2 3 2 3 2" xfId="30900"/>
    <cellStyle name="Total 4 3 3 2 3 2 4" xfId="17206"/>
    <cellStyle name="Total 4 3 3 2 3 2 4 2" xfId="38560"/>
    <cellStyle name="Total 4 3 3 2 3 2 5" xfId="25456"/>
    <cellStyle name="Total 4 3 3 2 3 3" xfId="2784"/>
    <cellStyle name="Total 4 3 3 2 3 3 2" xfId="6626"/>
    <cellStyle name="Total 4 3 3 2 3 3 2 2" xfId="14326"/>
    <cellStyle name="Total 4 3 3 2 3 3 2 2 2" xfId="35680"/>
    <cellStyle name="Total 4 3 3 2 3 3 2 3" xfId="21986"/>
    <cellStyle name="Total 4 3 3 2 3 3 2 3 2" xfId="43340"/>
    <cellStyle name="Total 4 3 3 2 3 3 2 4" xfId="28832"/>
    <cellStyle name="Total 4 3 3 2 3 3 3" xfId="10486"/>
    <cellStyle name="Total 4 3 3 2 3 3 3 2" xfId="31840"/>
    <cellStyle name="Total 4 3 3 2 3 3 4" xfId="18146"/>
    <cellStyle name="Total 4 3 3 2 3 3 4 2" xfId="39500"/>
    <cellStyle name="Total 4 3 3 2 3 3 5" xfId="26396"/>
    <cellStyle name="Total 4 3 3 2 3 4" xfId="3724"/>
    <cellStyle name="Total 4 3 3 2 3 4 2" xfId="7566"/>
    <cellStyle name="Total 4 3 3 2 3 4 2 2" xfId="15266"/>
    <cellStyle name="Total 4 3 3 2 3 4 2 2 2" xfId="36620"/>
    <cellStyle name="Total 4 3 3 2 3 4 2 3" xfId="22926"/>
    <cellStyle name="Total 4 3 3 2 3 4 2 3 2" xfId="44280"/>
    <cellStyle name="Total 4 3 3 2 3 4 2 4" xfId="29208"/>
    <cellStyle name="Total 4 3 3 2 3 4 3" xfId="11426"/>
    <cellStyle name="Total 4 3 3 2 3 4 3 2" xfId="32780"/>
    <cellStyle name="Total 4 3 3 2 3 4 4" xfId="19086"/>
    <cellStyle name="Total 4 3 3 2 3 4 4 2" xfId="40440"/>
    <cellStyle name="Total 4 3 3 2 3 4 5" xfId="27336"/>
    <cellStyle name="Total 4 3 3 2 3 5" xfId="4686"/>
    <cellStyle name="Total 4 3 3 2 3 5 2" xfId="12386"/>
    <cellStyle name="Total 4 3 3 2 3 5 2 2" xfId="33740"/>
    <cellStyle name="Total 4 3 3 2 3 5 3" xfId="20046"/>
    <cellStyle name="Total 4 3 3 2 3 5 3 2" xfId="41400"/>
    <cellStyle name="Total 4 3 3 2 3 5 4" xfId="28056"/>
    <cellStyle name="Total 4 3 3 2 3 6" xfId="8546"/>
    <cellStyle name="Total 4 3 3 2 3 6 2" xfId="29900"/>
    <cellStyle name="Total 4 3 3 2 3 7" xfId="16206"/>
    <cellStyle name="Total 4 3 3 2 3 7 2" xfId="37560"/>
    <cellStyle name="Total 4 3 3 2 3 8" xfId="24456"/>
    <cellStyle name="Total 4 3 3 2 4" xfId="1144"/>
    <cellStyle name="Total 4 3 3 2 4 2" xfId="2144"/>
    <cellStyle name="Total 4 3 3 2 4 2 2" xfId="5986"/>
    <cellStyle name="Total 4 3 3 2 4 2 2 2" xfId="13686"/>
    <cellStyle name="Total 4 3 3 2 4 2 2 2 2" xfId="35040"/>
    <cellStyle name="Total 4 3 3 2 4 2 2 3" xfId="21346"/>
    <cellStyle name="Total 4 3 3 2 4 2 2 3 2" xfId="42700"/>
    <cellStyle name="Total 4 3 3 2 4 2 2 4" xfId="28576"/>
    <cellStyle name="Total 4 3 3 2 4 2 3" xfId="9846"/>
    <cellStyle name="Total 4 3 3 2 4 2 3 2" xfId="31200"/>
    <cellStyle name="Total 4 3 3 2 4 2 4" xfId="17506"/>
    <cellStyle name="Total 4 3 3 2 4 2 4 2" xfId="38860"/>
    <cellStyle name="Total 4 3 3 2 4 2 5" xfId="25756"/>
    <cellStyle name="Total 4 3 3 2 4 3" xfId="3084"/>
    <cellStyle name="Total 4 3 3 2 4 3 2" xfId="6926"/>
    <cellStyle name="Total 4 3 3 2 4 3 2 2" xfId="14626"/>
    <cellStyle name="Total 4 3 3 2 4 3 2 2 2" xfId="35980"/>
    <cellStyle name="Total 4 3 3 2 4 3 2 3" xfId="22286"/>
    <cellStyle name="Total 4 3 3 2 4 3 2 3 2" xfId="43640"/>
    <cellStyle name="Total 4 3 3 2 4 3 2 4" xfId="28952"/>
    <cellStyle name="Total 4 3 3 2 4 3 3" xfId="10786"/>
    <cellStyle name="Total 4 3 3 2 4 3 3 2" xfId="32140"/>
    <cellStyle name="Total 4 3 3 2 4 3 4" xfId="18446"/>
    <cellStyle name="Total 4 3 3 2 4 3 4 2" xfId="39800"/>
    <cellStyle name="Total 4 3 3 2 4 3 5" xfId="26696"/>
    <cellStyle name="Total 4 3 3 2 4 4" xfId="4024"/>
    <cellStyle name="Total 4 3 3 2 4 4 2" xfId="7866"/>
    <cellStyle name="Total 4 3 3 2 4 4 2 2" xfId="15566"/>
    <cellStyle name="Total 4 3 3 2 4 4 2 2 2" xfId="36920"/>
    <cellStyle name="Total 4 3 3 2 4 4 2 3" xfId="23226"/>
    <cellStyle name="Total 4 3 3 2 4 4 2 3 2" xfId="44580"/>
    <cellStyle name="Total 4 3 3 2 4 4 2 4" xfId="29328"/>
    <cellStyle name="Total 4 3 3 2 4 4 3" xfId="11726"/>
    <cellStyle name="Total 4 3 3 2 4 4 3 2" xfId="33080"/>
    <cellStyle name="Total 4 3 3 2 4 4 4" xfId="19386"/>
    <cellStyle name="Total 4 3 3 2 4 4 4 2" xfId="40740"/>
    <cellStyle name="Total 4 3 3 2 4 4 5" xfId="27636"/>
    <cellStyle name="Total 4 3 3 2 4 5" xfId="4986"/>
    <cellStyle name="Total 4 3 3 2 4 5 2" xfId="12686"/>
    <cellStyle name="Total 4 3 3 2 4 5 2 2" xfId="34040"/>
    <cellStyle name="Total 4 3 3 2 4 5 3" xfId="20346"/>
    <cellStyle name="Total 4 3 3 2 4 5 3 2" xfId="41700"/>
    <cellStyle name="Total 4 3 3 2 4 5 4" xfId="28176"/>
    <cellStyle name="Total 4 3 3 2 4 6" xfId="8846"/>
    <cellStyle name="Total 4 3 3 2 4 6 2" xfId="30200"/>
    <cellStyle name="Total 4 3 3 2 4 7" xfId="16506"/>
    <cellStyle name="Total 4 3 3 2 4 7 2" xfId="37860"/>
    <cellStyle name="Total 4 3 3 2 4 8" xfId="24756"/>
    <cellStyle name="Total 4 3 3 2 5" xfId="1504"/>
    <cellStyle name="Total 4 3 3 2 5 2" xfId="5346"/>
    <cellStyle name="Total 4 3 3 2 5 2 2" xfId="13046"/>
    <cellStyle name="Total 4 3 3 2 5 2 2 2" xfId="34400"/>
    <cellStyle name="Total 4 3 3 2 5 2 3" xfId="20706"/>
    <cellStyle name="Total 4 3 3 2 5 2 3 2" xfId="42060"/>
    <cellStyle name="Total 4 3 3 2 5 2 4" xfId="28320"/>
    <cellStyle name="Total 4 3 3 2 5 3" xfId="9206"/>
    <cellStyle name="Total 4 3 3 2 5 3 2" xfId="30560"/>
    <cellStyle name="Total 4 3 3 2 5 4" xfId="16866"/>
    <cellStyle name="Total 4 3 3 2 5 4 2" xfId="38220"/>
    <cellStyle name="Total 4 3 3 2 5 5" xfId="25116"/>
    <cellStyle name="Total 4 3 3 2 6" xfId="2444"/>
    <cellStyle name="Total 4 3 3 2 6 2" xfId="6286"/>
    <cellStyle name="Total 4 3 3 2 6 2 2" xfId="13986"/>
    <cellStyle name="Total 4 3 3 2 6 2 2 2" xfId="35340"/>
    <cellStyle name="Total 4 3 3 2 6 2 3" xfId="21646"/>
    <cellStyle name="Total 4 3 3 2 6 2 3 2" xfId="43000"/>
    <cellStyle name="Total 4 3 3 2 6 2 4" xfId="28696"/>
    <cellStyle name="Total 4 3 3 2 6 3" xfId="10146"/>
    <cellStyle name="Total 4 3 3 2 6 3 2" xfId="31500"/>
    <cellStyle name="Total 4 3 3 2 6 4" xfId="17806"/>
    <cellStyle name="Total 4 3 3 2 6 4 2" xfId="39160"/>
    <cellStyle name="Total 4 3 3 2 6 5" xfId="26056"/>
    <cellStyle name="Total 4 3 3 2 7" xfId="3384"/>
    <cellStyle name="Total 4 3 3 2 7 2" xfId="7226"/>
    <cellStyle name="Total 4 3 3 2 7 2 2" xfId="14926"/>
    <cellStyle name="Total 4 3 3 2 7 2 2 2" xfId="36280"/>
    <cellStyle name="Total 4 3 3 2 7 2 3" xfId="22586"/>
    <cellStyle name="Total 4 3 3 2 7 2 3 2" xfId="43940"/>
    <cellStyle name="Total 4 3 3 2 7 2 4" xfId="29072"/>
    <cellStyle name="Total 4 3 3 2 7 3" xfId="11086"/>
    <cellStyle name="Total 4 3 3 2 7 3 2" xfId="32440"/>
    <cellStyle name="Total 4 3 3 2 7 4" xfId="18746"/>
    <cellStyle name="Total 4 3 3 2 7 4 2" xfId="40100"/>
    <cellStyle name="Total 4 3 3 2 7 5" xfId="26996"/>
    <cellStyle name="Total 4 3 3 2 8" xfId="4346"/>
    <cellStyle name="Total 4 3 3 2 8 2" xfId="12046"/>
    <cellStyle name="Total 4 3 3 2 8 2 2" xfId="33400"/>
    <cellStyle name="Total 4 3 3 2 8 3" xfId="19706"/>
    <cellStyle name="Total 4 3 3 2 8 3 2" xfId="41060"/>
    <cellStyle name="Total 4 3 3 2 8 4" xfId="27920"/>
    <cellStyle name="Total 4 3 3 2 9" xfId="8206"/>
    <cellStyle name="Total 4 3 3 2 9 2" xfId="29560"/>
    <cellStyle name="Total 4 3 3 3" xfId="578"/>
    <cellStyle name="Total 4 3 3 3 10" xfId="24196"/>
    <cellStyle name="Total 4 3 3 3 2" xfId="924"/>
    <cellStyle name="Total 4 3 3 3 2 2" xfId="1924"/>
    <cellStyle name="Total 4 3 3 3 2 2 2" xfId="5766"/>
    <cellStyle name="Total 4 3 3 3 2 2 2 2" xfId="13466"/>
    <cellStyle name="Total 4 3 3 3 2 2 2 2 2" xfId="34820"/>
    <cellStyle name="Total 4 3 3 3 2 2 2 3" xfId="21126"/>
    <cellStyle name="Total 4 3 3 3 2 2 2 3 2" xfId="42480"/>
    <cellStyle name="Total 4 3 3 3 2 2 2 4" xfId="28488"/>
    <cellStyle name="Total 4 3 3 3 2 2 3" xfId="9626"/>
    <cellStyle name="Total 4 3 3 3 2 2 3 2" xfId="30980"/>
    <cellStyle name="Total 4 3 3 3 2 2 4" xfId="17286"/>
    <cellStyle name="Total 4 3 3 3 2 2 4 2" xfId="38640"/>
    <cellStyle name="Total 4 3 3 3 2 2 5" xfId="25536"/>
    <cellStyle name="Total 4 3 3 3 2 3" xfId="2864"/>
    <cellStyle name="Total 4 3 3 3 2 3 2" xfId="6706"/>
    <cellStyle name="Total 4 3 3 3 2 3 2 2" xfId="14406"/>
    <cellStyle name="Total 4 3 3 3 2 3 2 2 2" xfId="35760"/>
    <cellStyle name="Total 4 3 3 3 2 3 2 3" xfId="22066"/>
    <cellStyle name="Total 4 3 3 3 2 3 2 3 2" xfId="43420"/>
    <cellStyle name="Total 4 3 3 3 2 3 2 4" xfId="28864"/>
    <cellStyle name="Total 4 3 3 3 2 3 3" xfId="10566"/>
    <cellStyle name="Total 4 3 3 3 2 3 3 2" xfId="31920"/>
    <cellStyle name="Total 4 3 3 3 2 3 4" xfId="18226"/>
    <cellStyle name="Total 4 3 3 3 2 3 4 2" xfId="39580"/>
    <cellStyle name="Total 4 3 3 3 2 3 5" xfId="26476"/>
    <cellStyle name="Total 4 3 3 3 2 4" xfId="3804"/>
    <cellStyle name="Total 4 3 3 3 2 4 2" xfId="7646"/>
    <cellStyle name="Total 4 3 3 3 2 4 2 2" xfId="15346"/>
    <cellStyle name="Total 4 3 3 3 2 4 2 2 2" xfId="36700"/>
    <cellStyle name="Total 4 3 3 3 2 4 2 3" xfId="23006"/>
    <cellStyle name="Total 4 3 3 3 2 4 2 3 2" xfId="44360"/>
    <cellStyle name="Total 4 3 3 3 2 4 2 4" xfId="29240"/>
    <cellStyle name="Total 4 3 3 3 2 4 3" xfId="11506"/>
    <cellStyle name="Total 4 3 3 3 2 4 3 2" xfId="32860"/>
    <cellStyle name="Total 4 3 3 3 2 4 4" xfId="19166"/>
    <cellStyle name="Total 4 3 3 3 2 4 4 2" xfId="40520"/>
    <cellStyle name="Total 4 3 3 3 2 4 5" xfId="27416"/>
    <cellStyle name="Total 4 3 3 3 2 5" xfId="4766"/>
    <cellStyle name="Total 4 3 3 3 2 5 2" xfId="12466"/>
    <cellStyle name="Total 4 3 3 3 2 5 2 2" xfId="33820"/>
    <cellStyle name="Total 4 3 3 3 2 5 3" xfId="20126"/>
    <cellStyle name="Total 4 3 3 3 2 5 3 2" xfId="41480"/>
    <cellStyle name="Total 4 3 3 3 2 5 4" xfId="28088"/>
    <cellStyle name="Total 4 3 3 3 2 6" xfId="8626"/>
    <cellStyle name="Total 4 3 3 3 2 6 2" xfId="29980"/>
    <cellStyle name="Total 4 3 3 3 2 7" xfId="16286"/>
    <cellStyle name="Total 4 3 3 3 2 7 2" xfId="37640"/>
    <cellStyle name="Total 4 3 3 3 2 8" xfId="24536"/>
    <cellStyle name="Total 4 3 3 3 3" xfId="1224"/>
    <cellStyle name="Total 4 3 3 3 3 2" xfId="2224"/>
    <cellStyle name="Total 4 3 3 3 3 2 2" xfId="6066"/>
    <cellStyle name="Total 4 3 3 3 3 2 2 2" xfId="13766"/>
    <cellStyle name="Total 4 3 3 3 3 2 2 2 2" xfId="35120"/>
    <cellStyle name="Total 4 3 3 3 3 2 2 3" xfId="21426"/>
    <cellStyle name="Total 4 3 3 3 3 2 2 3 2" xfId="42780"/>
    <cellStyle name="Total 4 3 3 3 3 2 2 4" xfId="28608"/>
    <cellStyle name="Total 4 3 3 3 3 2 3" xfId="9926"/>
    <cellStyle name="Total 4 3 3 3 3 2 3 2" xfId="31280"/>
    <cellStyle name="Total 4 3 3 3 3 2 4" xfId="17586"/>
    <cellStyle name="Total 4 3 3 3 3 2 4 2" xfId="38940"/>
    <cellStyle name="Total 4 3 3 3 3 2 5" xfId="25836"/>
    <cellStyle name="Total 4 3 3 3 3 3" xfId="3164"/>
    <cellStyle name="Total 4 3 3 3 3 3 2" xfId="7006"/>
    <cellStyle name="Total 4 3 3 3 3 3 2 2" xfId="14706"/>
    <cellStyle name="Total 4 3 3 3 3 3 2 2 2" xfId="36060"/>
    <cellStyle name="Total 4 3 3 3 3 3 2 3" xfId="22366"/>
    <cellStyle name="Total 4 3 3 3 3 3 2 3 2" xfId="43720"/>
    <cellStyle name="Total 4 3 3 3 3 3 2 4" xfId="28984"/>
    <cellStyle name="Total 4 3 3 3 3 3 3" xfId="10866"/>
    <cellStyle name="Total 4 3 3 3 3 3 3 2" xfId="32220"/>
    <cellStyle name="Total 4 3 3 3 3 3 4" xfId="18526"/>
    <cellStyle name="Total 4 3 3 3 3 3 4 2" xfId="39880"/>
    <cellStyle name="Total 4 3 3 3 3 3 5" xfId="26776"/>
    <cellStyle name="Total 4 3 3 3 3 4" xfId="4104"/>
    <cellStyle name="Total 4 3 3 3 3 4 2" xfId="7946"/>
    <cellStyle name="Total 4 3 3 3 3 4 2 2" xfId="15646"/>
    <cellStyle name="Total 4 3 3 3 3 4 2 2 2" xfId="37000"/>
    <cellStyle name="Total 4 3 3 3 3 4 2 3" xfId="23306"/>
    <cellStyle name="Total 4 3 3 3 3 4 2 3 2" xfId="44660"/>
    <cellStyle name="Total 4 3 3 3 3 4 2 4" xfId="29360"/>
    <cellStyle name="Total 4 3 3 3 3 4 3" xfId="11806"/>
    <cellStyle name="Total 4 3 3 3 3 4 3 2" xfId="33160"/>
    <cellStyle name="Total 4 3 3 3 3 4 4" xfId="19466"/>
    <cellStyle name="Total 4 3 3 3 3 4 4 2" xfId="40820"/>
    <cellStyle name="Total 4 3 3 3 3 4 5" xfId="27716"/>
    <cellStyle name="Total 4 3 3 3 3 5" xfId="5066"/>
    <cellStyle name="Total 4 3 3 3 3 5 2" xfId="12766"/>
    <cellStyle name="Total 4 3 3 3 3 5 2 2" xfId="34120"/>
    <cellStyle name="Total 4 3 3 3 3 5 3" xfId="20426"/>
    <cellStyle name="Total 4 3 3 3 3 5 3 2" xfId="41780"/>
    <cellStyle name="Total 4 3 3 3 3 5 4" xfId="28208"/>
    <cellStyle name="Total 4 3 3 3 3 6" xfId="8926"/>
    <cellStyle name="Total 4 3 3 3 3 6 2" xfId="30280"/>
    <cellStyle name="Total 4 3 3 3 3 7" xfId="16586"/>
    <cellStyle name="Total 4 3 3 3 3 7 2" xfId="37940"/>
    <cellStyle name="Total 4 3 3 3 3 8" xfId="24836"/>
    <cellStyle name="Total 4 3 3 3 4" xfId="1584"/>
    <cellStyle name="Total 4 3 3 3 4 2" xfId="5426"/>
    <cellStyle name="Total 4 3 3 3 4 2 2" xfId="13126"/>
    <cellStyle name="Total 4 3 3 3 4 2 2 2" xfId="34480"/>
    <cellStyle name="Total 4 3 3 3 4 2 3" xfId="20786"/>
    <cellStyle name="Total 4 3 3 3 4 2 3 2" xfId="42140"/>
    <cellStyle name="Total 4 3 3 3 4 2 4" xfId="28352"/>
    <cellStyle name="Total 4 3 3 3 4 3" xfId="9286"/>
    <cellStyle name="Total 4 3 3 3 4 3 2" xfId="30640"/>
    <cellStyle name="Total 4 3 3 3 4 4" xfId="16946"/>
    <cellStyle name="Total 4 3 3 3 4 4 2" xfId="38300"/>
    <cellStyle name="Total 4 3 3 3 4 5" xfId="25196"/>
    <cellStyle name="Total 4 3 3 3 5" xfId="2524"/>
    <cellStyle name="Total 4 3 3 3 5 2" xfId="6366"/>
    <cellStyle name="Total 4 3 3 3 5 2 2" xfId="14066"/>
    <cellStyle name="Total 4 3 3 3 5 2 2 2" xfId="35420"/>
    <cellStyle name="Total 4 3 3 3 5 2 3" xfId="21726"/>
    <cellStyle name="Total 4 3 3 3 5 2 3 2" xfId="43080"/>
    <cellStyle name="Total 4 3 3 3 5 2 4" xfId="28728"/>
    <cellStyle name="Total 4 3 3 3 5 3" xfId="10226"/>
    <cellStyle name="Total 4 3 3 3 5 3 2" xfId="31580"/>
    <cellStyle name="Total 4 3 3 3 5 4" xfId="17886"/>
    <cellStyle name="Total 4 3 3 3 5 4 2" xfId="39240"/>
    <cellStyle name="Total 4 3 3 3 5 5" xfId="26136"/>
    <cellStyle name="Total 4 3 3 3 6" xfId="3464"/>
    <cellStyle name="Total 4 3 3 3 6 2" xfId="7306"/>
    <cellStyle name="Total 4 3 3 3 6 2 2" xfId="15006"/>
    <cellStyle name="Total 4 3 3 3 6 2 2 2" xfId="36360"/>
    <cellStyle name="Total 4 3 3 3 6 2 3" xfId="22666"/>
    <cellStyle name="Total 4 3 3 3 6 2 3 2" xfId="44020"/>
    <cellStyle name="Total 4 3 3 3 6 2 4" xfId="29104"/>
    <cellStyle name="Total 4 3 3 3 6 3" xfId="11166"/>
    <cellStyle name="Total 4 3 3 3 6 3 2" xfId="32520"/>
    <cellStyle name="Total 4 3 3 3 6 4" xfId="18826"/>
    <cellStyle name="Total 4 3 3 3 6 4 2" xfId="40180"/>
    <cellStyle name="Total 4 3 3 3 6 5" xfId="27076"/>
    <cellStyle name="Total 4 3 3 3 7" xfId="4426"/>
    <cellStyle name="Total 4 3 3 3 7 2" xfId="12126"/>
    <cellStyle name="Total 4 3 3 3 7 2 2" xfId="33480"/>
    <cellStyle name="Total 4 3 3 3 7 3" xfId="19786"/>
    <cellStyle name="Total 4 3 3 3 7 3 2" xfId="41140"/>
    <cellStyle name="Total 4 3 3 3 7 4" xfId="27952"/>
    <cellStyle name="Total 4 3 3 3 8" xfId="8286"/>
    <cellStyle name="Total 4 3 3 3 8 2" xfId="29640"/>
    <cellStyle name="Total 4 3 3 3 9" xfId="15946"/>
    <cellStyle name="Total 4 3 3 3 9 2" xfId="37300"/>
    <cellStyle name="Total 4 3 3 4" xfId="764"/>
    <cellStyle name="Total 4 3 3 4 2" xfId="1764"/>
    <cellStyle name="Total 4 3 3 4 2 2" xfId="5606"/>
    <cellStyle name="Total 4 3 3 4 2 2 2" xfId="13306"/>
    <cellStyle name="Total 4 3 3 4 2 2 2 2" xfId="34660"/>
    <cellStyle name="Total 4 3 3 4 2 2 3" xfId="20966"/>
    <cellStyle name="Total 4 3 3 4 2 2 3 2" xfId="42320"/>
    <cellStyle name="Total 4 3 3 4 2 2 4" xfId="28424"/>
    <cellStyle name="Total 4 3 3 4 2 3" xfId="9466"/>
    <cellStyle name="Total 4 3 3 4 2 3 2" xfId="30820"/>
    <cellStyle name="Total 4 3 3 4 2 4" xfId="17126"/>
    <cellStyle name="Total 4 3 3 4 2 4 2" xfId="38480"/>
    <cellStyle name="Total 4 3 3 4 2 5" xfId="25376"/>
    <cellStyle name="Total 4 3 3 4 3" xfId="2704"/>
    <cellStyle name="Total 4 3 3 4 3 2" xfId="6546"/>
    <cellStyle name="Total 4 3 3 4 3 2 2" xfId="14246"/>
    <cellStyle name="Total 4 3 3 4 3 2 2 2" xfId="35600"/>
    <cellStyle name="Total 4 3 3 4 3 2 3" xfId="21906"/>
    <cellStyle name="Total 4 3 3 4 3 2 3 2" xfId="43260"/>
    <cellStyle name="Total 4 3 3 4 3 2 4" xfId="28800"/>
    <cellStyle name="Total 4 3 3 4 3 3" xfId="10406"/>
    <cellStyle name="Total 4 3 3 4 3 3 2" xfId="31760"/>
    <cellStyle name="Total 4 3 3 4 3 4" xfId="18066"/>
    <cellStyle name="Total 4 3 3 4 3 4 2" xfId="39420"/>
    <cellStyle name="Total 4 3 3 4 3 5" xfId="26316"/>
    <cellStyle name="Total 4 3 3 4 4" xfId="3644"/>
    <cellStyle name="Total 4 3 3 4 4 2" xfId="7486"/>
    <cellStyle name="Total 4 3 3 4 4 2 2" xfId="15186"/>
    <cellStyle name="Total 4 3 3 4 4 2 2 2" xfId="36540"/>
    <cellStyle name="Total 4 3 3 4 4 2 3" xfId="22846"/>
    <cellStyle name="Total 4 3 3 4 4 2 3 2" xfId="44200"/>
    <cellStyle name="Total 4 3 3 4 4 2 4" xfId="29176"/>
    <cellStyle name="Total 4 3 3 4 4 3" xfId="11346"/>
    <cellStyle name="Total 4 3 3 4 4 3 2" xfId="32700"/>
    <cellStyle name="Total 4 3 3 4 4 4" xfId="19006"/>
    <cellStyle name="Total 4 3 3 4 4 4 2" xfId="40360"/>
    <cellStyle name="Total 4 3 3 4 4 5" xfId="27256"/>
    <cellStyle name="Total 4 3 3 4 5" xfId="4606"/>
    <cellStyle name="Total 4 3 3 4 5 2" xfId="12306"/>
    <cellStyle name="Total 4 3 3 4 5 2 2" xfId="33660"/>
    <cellStyle name="Total 4 3 3 4 5 3" xfId="19966"/>
    <cellStyle name="Total 4 3 3 4 5 3 2" xfId="41320"/>
    <cellStyle name="Total 4 3 3 4 5 4" xfId="28024"/>
    <cellStyle name="Total 4 3 3 4 6" xfId="8466"/>
    <cellStyle name="Total 4 3 3 4 6 2" xfId="29820"/>
    <cellStyle name="Total 4 3 3 4 7" xfId="16126"/>
    <cellStyle name="Total 4 3 3 4 7 2" xfId="37480"/>
    <cellStyle name="Total 4 3 3 4 8" xfId="24376"/>
    <cellStyle name="Total 4 3 3 5" xfId="1064"/>
    <cellStyle name="Total 4 3 3 5 2" xfId="2064"/>
    <cellStyle name="Total 4 3 3 5 2 2" xfId="5906"/>
    <cellStyle name="Total 4 3 3 5 2 2 2" xfId="13606"/>
    <cellStyle name="Total 4 3 3 5 2 2 2 2" xfId="34960"/>
    <cellStyle name="Total 4 3 3 5 2 2 3" xfId="21266"/>
    <cellStyle name="Total 4 3 3 5 2 2 3 2" xfId="42620"/>
    <cellStyle name="Total 4 3 3 5 2 2 4" xfId="28544"/>
    <cellStyle name="Total 4 3 3 5 2 3" xfId="9766"/>
    <cellStyle name="Total 4 3 3 5 2 3 2" xfId="31120"/>
    <cellStyle name="Total 4 3 3 5 2 4" xfId="17426"/>
    <cellStyle name="Total 4 3 3 5 2 4 2" xfId="38780"/>
    <cellStyle name="Total 4 3 3 5 2 5" xfId="25676"/>
    <cellStyle name="Total 4 3 3 5 3" xfId="3004"/>
    <cellStyle name="Total 4 3 3 5 3 2" xfId="6846"/>
    <cellStyle name="Total 4 3 3 5 3 2 2" xfId="14546"/>
    <cellStyle name="Total 4 3 3 5 3 2 2 2" xfId="35900"/>
    <cellStyle name="Total 4 3 3 5 3 2 3" xfId="22206"/>
    <cellStyle name="Total 4 3 3 5 3 2 3 2" xfId="43560"/>
    <cellStyle name="Total 4 3 3 5 3 2 4" xfId="28920"/>
    <cellStyle name="Total 4 3 3 5 3 3" xfId="10706"/>
    <cellStyle name="Total 4 3 3 5 3 3 2" xfId="32060"/>
    <cellStyle name="Total 4 3 3 5 3 4" xfId="18366"/>
    <cellStyle name="Total 4 3 3 5 3 4 2" xfId="39720"/>
    <cellStyle name="Total 4 3 3 5 3 5" xfId="26616"/>
    <cellStyle name="Total 4 3 3 5 4" xfId="3944"/>
    <cellStyle name="Total 4 3 3 5 4 2" xfId="7786"/>
    <cellStyle name="Total 4 3 3 5 4 2 2" xfId="15486"/>
    <cellStyle name="Total 4 3 3 5 4 2 2 2" xfId="36840"/>
    <cellStyle name="Total 4 3 3 5 4 2 3" xfId="23146"/>
    <cellStyle name="Total 4 3 3 5 4 2 3 2" xfId="44500"/>
    <cellStyle name="Total 4 3 3 5 4 2 4" xfId="29296"/>
    <cellStyle name="Total 4 3 3 5 4 3" xfId="11646"/>
    <cellStyle name="Total 4 3 3 5 4 3 2" xfId="33000"/>
    <cellStyle name="Total 4 3 3 5 4 4" xfId="19306"/>
    <cellStyle name="Total 4 3 3 5 4 4 2" xfId="40660"/>
    <cellStyle name="Total 4 3 3 5 4 5" xfId="27556"/>
    <cellStyle name="Total 4 3 3 5 5" xfId="4906"/>
    <cellStyle name="Total 4 3 3 5 5 2" xfId="12606"/>
    <cellStyle name="Total 4 3 3 5 5 2 2" xfId="33960"/>
    <cellStyle name="Total 4 3 3 5 5 3" xfId="20266"/>
    <cellStyle name="Total 4 3 3 5 5 3 2" xfId="41620"/>
    <cellStyle name="Total 4 3 3 5 5 4" xfId="28144"/>
    <cellStyle name="Total 4 3 3 5 6" xfId="8766"/>
    <cellStyle name="Total 4 3 3 5 6 2" xfId="30120"/>
    <cellStyle name="Total 4 3 3 5 7" xfId="16426"/>
    <cellStyle name="Total 4 3 3 5 7 2" xfId="37780"/>
    <cellStyle name="Total 4 3 3 5 8" xfId="24676"/>
    <cellStyle name="Total 4 3 3 6" xfId="1424"/>
    <cellStyle name="Total 4 3 3 6 2" xfId="5266"/>
    <cellStyle name="Total 4 3 3 6 2 2" xfId="12966"/>
    <cellStyle name="Total 4 3 3 6 2 2 2" xfId="34320"/>
    <cellStyle name="Total 4 3 3 6 2 3" xfId="20626"/>
    <cellStyle name="Total 4 3 3 6 2 3 2" xfId="41980"/>
    <cellStyle name="Total 4 3 3 6 2 4" xfId="28288"/>
    <cellStyle name="Total 4 3 3 6 3" xfId="9126"/>
    <cellStyle name="Total 4 3 3 6 3 2" xfId="30480"/>
    <cellStyle name="Total 4 3 3 6 4" xfId="16786"/>
    <cellStyle name="Total 4 3 3 6 4 2" xfId="38140"/>
    <cellStyle name="Total 4 3 3 6 5" xfId="25036"/>
    <cellStyle name="Total 4 3 3 7" xfId="2364"/>
    <cellStyle name="Total 4 3 3 7 2" xfId="6206"/>
    <cellStyle name="Total 4 3 3 7 2 2" xfId="13906"/>
    <cellStyle name="Total 4 3 3 7 2 2 2" xfId="35260"/>
    <cellStyle name="Total 4 3 3 7 2 3" xfId="21566"/>
    <cellStyle name="Total 4 3 3 7 2 3 2" xfId="42920"/>
    <cellStyle name="Total 4 3 3 7 2 4" xfId="28664"/>
    <cellStyle name="Total 4 3 3 7 3" xfId="10066"/>
    <cellStyle name="Total 4 3 3 7 3 2" xfId="31420"/>
    <cellStyle name="Total 4 3 3 7 4" xfId="17726"/>
    <cellStyle name="Total 4 3 3 7 4 2" xfId="39080"/>
    <cellStyle name="Total 4 3 3 7 5" xfId="25976"/>
    <cellStyle name="Total 4 3 3 8" xfId="3304"/>
    <cellStyle name="Total 4 3 3 8 2" xfId="7146"/>
    <cellStyle name="Total 4 3 3 8 2 2" xfId="14846"/>
    <cellStyle name="Total 4 3 3 8 2 2 2" xfId="36200"/>
    <cellStyle name="Total 4 3 3 8 2 3" xfId="22506"/>
    <cellStyle name="Total 4 3 3 8 2 3 2" xfId="43860"/>
    <cellStyle name="Total 4 3 3 8 2 4" xfId="29040"/>
    <cellStyle name="Total 4 3 3 8 3" xfId="11006"/>
    <cellStyle name="Total 4 3 3 8 3 2" xfId="32360"/>
    <cellStyle name="Total 4 3 3 8 4" xfId="18666"/>
    <cellStyle name="Total 4 3 3 8 4 2" xfId="40020"/>
    <cellStyle name="Total 4 3 3 8 5" xfId="26916"/>
    <cellStyle name="Total 4 3 3 9" xfId="4266"/>
    <cellStyle name="Total 4 3 3 9 2" xfId="11966"/>
    <cellStyle name="Total 4 3 3 9 2 2" xfId="33320"/>
    <cellStyle name="Total 4 3 3 9 3" xfId="19626"/>
    <cellStyle name="Total 4 3 3 9 3 2" xfId="40980"/>
    <cellStyle name="Total 4 3 3 9 4" xfId="27876"/>
    <cellStyle name="Total 4 3 4" xfId="452"/>
    <cellStyle name="Total 4 3 4 10" xfId="15826"/>
    <cellStyle name="Total 4 3 4 10 2" xfId="37180"/>
    <cellStyle name="Total 4 3 4 11" xfId="24076"/>
    <cellStyle name="Total 4 3 4 2" xfId="620"/>
    <cellStyle name="Total 4 3 4 2 10" xfId="24236"/>
    <cellStyle name="Total 4 3 4 2 2" xfId="964"/>
    <cellStyle name="Total 4 3 4 2 2 2" xfId="1964"/>
    <cellStyle name="Total 4 3 4 2 2 2 2" xfId="5806"/>
    <cellStyle name="Total 4 3 4 2 2 2 2 2" xfId="13506"/>
    <cellStyle name="Total 4 3 4 2 2 2 2 2 2" xfId="34860"/>
    <cellStyle name="Total 4 3 4 2 2 2 2 3" xfId="21166"/>
    <cellStyle name="Total 4 3 4 2 2 2 2 3 2" xfId="42520"/>
    <cellStyle name="Total 4 3 4 2 2 2 2 4" xfId="28504"/>
    <cellStyle name="Total 4 3 4 2 2 2 3" xfId="9666"/>
    <cellStyle name="Total 4 3 4 2 2 2 3 2" xfId="31020"/>
    <cellStyle name="Total 4 3 4 2 2 2 4" xfId="17326"/>
    <cellStyle name="Total 4 3 4 2 2 2 4 2" xfId="38680"/>
    <cellStyle name="Total 4 3 4 2 2 2 5" xfId="25576"/>
    <cellStyle name="Total 4 3 4 2 2 3" xfId="2904"/>
    <cellStyle name="Total 4 3 4 2 2 3 2" xfId="6746"/>
    <cellStyle name="Total 4 3 4 2 2 3 2 2" xfId="14446"/>
    <cellStyle name="Total 4 3 4 2 2 3 2 2 2" xfId="35800"/>
    <cellStyle name="Total 4 3 4 2 2 3 2 3" xfId="22106"/>
    <cellStyle name="Total 4 3 4 2 2 3 2 3 2" xfId="43460"/>
    <cellStyle name="Total 4 3 4 2 2 3 2 4" xfId="28880"/>
    <cellStyle name="Total 4 3 4 2 2 3 3" xfId="10606"/>
    <cellStyle name="Total 4 3 4 2 2 3 3 2" xfId="31960"/>
    <cellStyle name="Total 4 3 4 2 2 3 4" xfId="18266"/>
    <cellStyle name="Total 4 3 4 2 2 3 4 2" xfId="39620"/>
    <cellStyle name="Total 4 3 4 2 2 3 5" xfId="26516"/>
    <cellStyle name="Total 4 3 4 2 2 4" xfId="3844"/>
    <cellStyle name="Total 4 3 4 2 2 4 2" xfId="7686"/>
    <cellStyle name="Total 4 3 4 2 2 4 2 2" xfId="15386"/>
    <cellStyle name="Total 4 3 4 2 2 4 2 2 2" xfId="36740"/>
    <cellStyle name="Total 4 3 4 2 2 4 2 3" xfId="23046"/>
    <cellStyle name="Total 4 3 4 2 2 4 2 3 2" xfId="44400"/>
    <cellStyle name="Total 4 3 4 2 2 4 2 4" xfId="29256"/>
    <cellStyle name="Total 4 3 4 2 2 4 3" xfId="11546"/>
    <cellStyle name="Total 4 3 4 2 2 4 3 2" xfId="32900"/>
    <cellStyle name="Total 4 3 4 2 2 4 4" xfId="19206"/>
    <cellStyle name="Total 4 3 4 2 2 4 4 2" xfId="40560"/>
    <cellStyle name="Total 4 3 4 2 2 4 5" xfId="27456"/>
    <cellStyle name="Total 4 3 4 2 2 5" xfId="4806"/>
    <cellStyle name="Total 4 3 4 2 2 5 2" xfId="12506"/>
    <cellStyle name="Total 4 3 4 2 2 5 2 2" xfId="33860"/>
    <cellStyle name="Total 4 3 4 2 2 5 3" xfId="20166"/>
    <cellStyle name="Total 4 3 4 2 2 5 3 2" xfId="41520"/>
    <cellStyle name="Total 4 3 4 2 2 5 4" xfId="28104"/>
    <cellStyle name="Total 4 3 4 2 2 6" xfId="8666"/>
    <cellStyle name="Total 4 3 4 2 2 6 2" xfId="30020"/>
    <cellStyle name="Total 4 3 4 2 2 7" xfId="16326"/>
    <cellStyle name="Total 4 3 4 2 2 7 2" xfId="37680"/>
    <cellStyle name="Total 4 3 4 2 2 8" xfId="24576"/>
    <cellStyle name="Total 4 3 4 2 3" xfId="1264"/>
    <cellStyle name="Total 4 3 4 2 3 2" xfId="2264"/>
    <cellStyle name="Total 4 3 4 2 3 2 2" xfId="6106"/>
    <cellStyle name="Total 4 3 4 2 3 2 2 2" xfId="13806"/>
    <cellStyle name="Total 4 3 4 2 3 2 2 2 2" xfId="35160"/>
    <cellStyle name="Total 4 3 4 2 3 2 2 3" xfId="21466"/>
    <cellStyle name="Total 4 3 4 2 3 2 2 3 2" xfId="42820"/>
    <cellStyle name="Total 4 3 4 2 3 2 2 4" xfId="28624"/>
    <cellStyle name="Total 4 3 4 2 3 2 3" xfId="9966"/>
    <cellStyle name="Total 4 3 4 2 3 2 3 2" xfId="31320"/>
    <cellStyle name="Total 4 3 4 2 3 2 4" xfId="17626"/>
    <cellStyle name="Total 4 3 4 2 3 2 4 2" xfId="38980"/>
    <cellStyle name="Total 4 3 4 2 3 2 5" xfId="25876"/>
    <cellStyle name="Total 4 3 4 2 3 3" xfId="3204"/>
    <cellStyle name="Total 4 3 4 2 3 3 2" xfId="7046"/>
    <cellStyle name="Total 4 3 4 2 3 3 2 2" xfId="14746"/>
    <cellStyle name="Total 4 3 4 2 3 3 2 2 2" xfId="36100"/>
    <cellStyle name="Total 4 3 4 2 3 3 2 3" xfId="22406"/>
    <cellStyle name="Total 4 3 4 2 3 3 2 3 2" xfId="43760"/>
    <cellStyle name="Total 4 3 4 2 3 3 2 4" xfId="29000"/>
    <cellStyle name="Total 4 3 4 2 3 3 3" xfId="10906"/>
    <cellStyle name="Total 4 3 4 2 3 3 3 2" xfId="32260"/>
    <cellStyle name="Total 4 3 4 2 3 3 4" xfId="18566"/>
    <cellStyle name="Total 4 3 4 2 3 3 4 2" xfId="39920"/>
    <cellStyle name="Total 4 3 4 2 3 3 5" xfId="26816"/>
    <cellStyle name="Total 4 3 4 2 3 4" xfId="4144"/>
    <cellStyle name="Total 4 3 4 2 3 4 2" xfId="7986"/>
    <cellStyle name="Total 4 3 4 2 3 4 2 2" xfId="15686"/>
    <cellStyle name="Total 4 3 4 2 3 4 2 2 2" xfId="37040"/>
    <cellStyle name="Total 4 3 4 2 3 4 2 3" xfId="23346"/>
    <cellStyle name="Total 4 3 4 2 3 4 2 3 2" xfId="44700"/>
    <cellStyle name="Total 4 3 4 2 3 4 2 4" xfId="29376"/>
    <cellStyle name="Total 4 3 4 2 3 4 3" xfId="11846"/>
    <cellStyle name="Total 4 3 4 2 3 4 3 2" xfId="33200"/>
    <cellStyle name="Total 4 3 4 2 3 4 4" xfId="19506"/>
    <cellStyle name="Total 4 3 4 2 3 4 4 2" xfId="40860"/>
    <cellStyle name="Total 4 3 4 2 3 4 5" xfId="27756"/>
    <cellStyle name="Total 4 3 4 2 3 5" xfId="5106"/>
    <cellStyle name="Total 4 3 4 2 3 5 2" xfId="12806"/>
    <cellStyle name="Total 4 3 4 2 3 5 2 2" xfId="34160"/>
    <cellStyle name="Total 4 3 4 2 3 5 3" xfId="20466"/>
    <cellStyle name="Total 4 3 4 2 3 5 3 2" xfId="41820"/>
    <cellStyle name="Total 4 3 4 2 3 5 4" xfId="28224"/>
    <cellStyle name="Total 4 3 4 2 3 6" xfId="8966"/>
    <cellStyle name="Total 4 3 4 2 3 6 2" xfId="30320"/>
    <cellStyle name="Total 4 3 4 2 3 7" xfId="16626"/>
    <cellStyle name="Total 4 3 4 2 3 7 2" xfId="37980"/>
    <cellStyle name="Total 4 3 4 2 3 8" xfId="24876"/>
    <cellStyle name="Total 4 3 4 2 4" xfId="1624"/>
    <cellStyle name="Total 4 3 4 2 4 2" xfId="5466"/>
    <cellStyle name="Total 4 3 4 2 4 2 2" xfId="13166"/>
    <cellStyle name="Total 4 3 4 2 4 2 2 2" xfId="34520"/>
    <cellStyle name="Total 4 3 4 2 4 2 3" xfId="20826"/>
    <cellStyle name="Total 4 3 4 2 4 2 3 2" xfId="42180"/>
    <cellStyle name="Total 4 3 4 2 4 2 4" xfId="28368"/>
    <cellStyle name="Total 4 3 4 2 4 3" xfId="9326"/>
    <cellStyle name="Total 4 3 4 2 4 3 2" xfId="30680"/>
    <cellStyle name="Total 4 3 4 2 4 4" xfId="16986"/>
    <cellStyle name="Total 4 3 4 2 4 4 2" xfId="38340"/>
    <cellStyle name="Total 4 3 4 2 4 5" xfId="25236"/>
    <cellStyle name="Total 4 3 4 2 5" xfId="2564"/>
    <cellStyle name="Total 4 3 4 2 5 2" xfId="6406"/>
    <cellStyle name="Total 4 3 4 2 5 2 2" xfId="14106"/>
    <cellStyle name="Total 4 3 4 2 5 2 2 2" xfId="35460"/>
    <cellStyle name="Total 4 3 4 2 5 2 3" xfId="21766"/>
    <cellStyle name="Total 4 3 4 2 5 2 3 2" xfId="43120"/>
    <cellStyle name="Total 4 3 4 2 5 2 4" xfId="28744"/>
    <cellStyle name="Total 4 3 4 2 5 3" xfId="10266"/>
    <cellStyle name="Total 4 3 4 2 5 3 2" xfId="31620"/>
    <cellStyle name="Total 4 3 4 2 5 4" xfId="17926"/>
    <cellStyle name="Total 4 3 4 2 5 4 2" xfId="39280"/>
    <cellStyle name="Total 4 3 4 2 5 5" xfId="26176"/>
    <cellStyle name="Total 4 3 4 2 6" xfId="3504"/>
    <cellStyle name="Total 4 3 4 2 6 2" xfId="7346"/>
    <cellStyle name="Total 4 3 4 2 6 2 2" xfId="15046"/>
    <cellStyle name="Total 4 3 4 2 6 2 2 2" xfId="36400"/>
    <cellStyle name="Total 4 3 4 2 6 2 3" xfId="22706"/>
    <cellStyle name="Total 4 3 4 2 6 2 3 2" xfId="44060"/>
    <cellStyle name="Total 4 3 4 2 6 2 4" xfId="29120"/>
    <cellStyle name="Total 4 3 4 2 6 3" xfId="11206"/>
    <cellStyle name="Total 4 3 4 2 6 3 2" xfId="32560"/>
    <cellStyle name="Total 4 3 4 2 6 4" xfId="18866"/>
    <cellStyle name="Total 4 3 4 2 6 4 2" xfId="40220"/>
    <cellStyle name="Total 4 3 4 2 6 5" xfId="27116"/>
    <cellStyle name="Total 4 3 4 2 7" xfId="4466"/>
    <cellStyle name="Total 4 3 4 2 7 2" xfId="12166"/>
    <cellStyle name="Total 4 3 4 2 7 2 2" xfId="33520"/>
    <cellStyle name="Total 4 3 4 2 7 3" xfId="19826"/>
    <cellStyle name="Total 4 3 4 2 7 3 2" xfId="41180"/>
    <cellStyle name="Total 4 3 4 2 7 4" xfId="27968"/>
    <cellStyle name="Total 4 3 4 2 8" xfId="8326"/>
    <cellStyle name="Total 4 3 4 2 8 2" xfId="29680"/>
    <cellStyle name="Total 4 3 4 2 9" xfId="15986"/>
    <cellStyle name="Total 4 3 4 2 9 2" xfId="37340"/>
    <cellStyle name="Total 4 3 4 3" xfId="804"/>
    <cellStyle name="Total 4 3 4 3 2" xfId="1804"/>
    <cellStyle name="Total 4 3 4 3 2 2" xfId="5646"/>
    <cellStyle name="Total 4 3 4 3 2 2 2" xfId="13346"/>
    <cellStyle name="Total 4 3 4 3 2 2 2 2" xfId="34700"/>
    <cellStyle name="Total 4 3 4 3 2 2 3" xfId="21006"/>
    <cellStyle name="Total 4 3 4 3 2 2 3 2" xfId="42360"/>
    <cellStyle name="Total 4 3 4 3 2 2 4" xfId="28440"/>
    <cellStyle name="Total 4 3 4 3 2 3" xfId="9506"/>
    <cellStyle name="Total 4 3 4 3 2 3 2" xfId="30860"/>
    <cellStyle name="Total 4 3 4 3 2 4" xfId="17166"/>
    <cellStyle name="Total 4 3 4 3 2 4 2" xfId="38520"/>
    <cellStyle name="Total 4 3 4 3 2 5" xfId="25416"/>
    <cellStyle name="Total 4 3 4 3 3" xfId="2744"/>
    <cellStyle name="Total 4 3 4 3 3 2" xfId="6586"/>
    <cellStyle name="Total 4 3 4 3 3 2 2" xfId="14286"/>
    <cellStyle name="Total 4 3 4 3 3 2 2 2" xfId="35640"/>
    <cellStyle name="Total 4 3 4 3 3 2 3" xfId="21946"/>
    <cellStyle name="Total 4 3 4 3 3 2 3 2" xfId="43300"/>
    <cellStyle name="Total 4 3 4 3 3 2 4" xfId="28816"/>
    <cellStyle name="Total 4 3 4 3 3 3" xfId="10446"/>
    <cellStyle name="Total 4 3 4 3 3 3 2" xfId="31800"/>
    <cellStyle name="Total 4 3 4 3 3 4" xfId="18106"/>
    <cellStyle name="Total 4 3 4 3 3 4 2" xfId="39460"/>
    <cellStyle name="Total 4 3 4 3 3 5" xfId="26356"/>
    <cellStyle name="Total 4 3 4 3 4" xfId="3684"/>
    <cellStyle name="Total 4 3 4 3 4 2" xfId="7526"/>
    <cellStyle name="Total 4 3 4 3 4 2 2" xfId="15226"/>
    <cellStyle name="Total 4 3 4 3 4 2 2 2" xfId="36580"/>
    <cellStyle name="Total 4 3 4 3 4 2 3" xfId="22886"/>
    <cellStyle name="Total 4 3 4 3 4 2 3 2" xfId="44240"/>
    <cellStyle name="Total 4 3 4 3 4 2 4" xfId="29192"/>
    <cellStyle name="Total 4 3 4 3 4 3" xfId="11386"/>
    <cellStyle name="Total 4 3 4 3 4 3 2" xfId="32740"/>
    <cellStyle name="Total 4 3 4 3 4 4" xfId="19046"/>
    <cellStyle name="Total 4 3 4 3 4 4 2" xfId="40400"/>
    <cellStyle name="Total 4 3 4 3 4 5" xfId="27296"/>
    <cellStyle name="Total 4 3 4 3 5" xfId="4646"/>
    <cellStyle name="Total 4 3 4 3 5 2" xfId="12346"/>
    <cellStyle name="Total 4 3 4 3 5 2 2" xfId="33700"/>
    <cellStyle name="Total 4 3 4 3 5 3" xfId="20006"/>
    <cellStyle name="Total 4 3 4 3 5 3 2" xfId="41360"/>
    <cellStyle name="Total 4 3 4 3 5 4" xfId="28040"/>
    <cellStyle name="Total 4 3 4 3 6" xfId="8506"/>
    <cellStyle name="Total 4 3 4 3 6 2" xfId="29860"/>
    <cellStyle name="Total 4 3 4 3 7" xfId="16166"/>
    <cellStyle name="Total 4 3 4 3 7 2" xfId="37520"/>
    <cellStyle name="Total 4 3 4 3 8" xfId="24416"/>
    <cellStyle name="Total 4 3 4 4" xfId="1104"/>
    <cellStyle name="Total 4 3 4 4 2" xfId="2104"/>
    <cellStyle name="Total 4 3 4 4 2 2" xfId="5946"/>
    <cellStyle name="Total 4 3 4 4 2 2 2" xfId="13646"/>
    <cellStyle name="Total 4 3 4 4 2 2 2 2" xfId="35000"/>
    <cellStyle name="Total 4 3 4 4 2 2 3" xfId="21306"/>
    <cellStyle name="Total 4 3 4 4 2 2 3 2" xfId="42660"/>
    <cellStyle name="Total 4 3 4 4 2 2 4" xfId="28560"/>
    <cellStyle name="Total 4 3 4 4 2 3" xfId="9806"/>
    <cellStyle name="Total 4 3 4 4 2 3 2" xfId="31160"/>
    <cellStyle name="Total 4 3 4 4 2 4" xfId="17466"/>
    <cellStyle name="Total 4 3 4 4 2 4 2" xfId="38820"/>
    <cellStyle name="Total 4 3 4 4 2 5" xfId="25716"/>
    <cellStyle name="Total 4 3 4 4 3" xfId="3044"/>
    <cellStyle name="Total 4 3 4 4 3 2" xfId="6886"/>
    <cellStyle name="Total 4 3 4 4 3 2 2" xfId="14586"/>
    <cellStyle name="Total 4 3 4 4 3 2 2 2" xfId="35940"/>
    <cellStyle name="Total 4 3 4 4 3 2 3" xfId="22246"/>
    <cellStyle name="Total 4 3 4 4 3 2 3 2" xfId="43600"/>
    <cellStyle name="Total 4 3 4 4 3 2 4" xfId="28936"/>
    <cellStyle name="Total 4 3 4 4 3 3" xfId="10746"/>
    <cellStyle name="Total 4 3 4 4 3 3 2" xfId="32100"/>
    <cellStyle name="Total 4 3 4 4 3 4" xfId="18406"/>
    <cellStyle name="Total 4 3 4 4 3 4 2" xfId="39760"/>
    <cellStyle name="Total 4 3 4 4 3 5" xfId="26656"/>
    <cellStyle name="Total 4 3 4 4 4" xfId="3984"/>
    <cellStyle name="Total 4 3 4 4 4 2" xfId="7826"/>
    <cellStyle name="Total 4 3 4 4 4 2 2" xfId="15526"/>
    <cellStyle name="Total 4 3 4 4 4 2 2 2" xfId="36880"/>
    <cellStyle name="Total 4 3 4 4 4 2 3" xfId="23186"/>
    <cellStyle name="Total 4 3 4 4 4 2 3 2" xfId="44540"/>
    <cellStyle name="Total 4 3 4 4 4 2 4" xfId="29312"/>
    <cellStyle name="Total 4 3 4 4 4 3" xfId="11686"/>
    <cellStyle name="Total 4 3 4 4 4 3 2" xfId="33040"/>
    <cellStyle name="Total 4 3 4 4 4 4" xfId="19346"/>
    <cellStyle name="Total 4 3 4 4 4 4 2" xfId="40700"/>
    <cellStyle name="Total 4 3 4 4 4 5" xfId="27596"/>
    <cellStyle name="Total 4 3 4 4 5" xfId="4946"/>
    <cellStyle name="Total 4 3 4 4 5 2" xfId="12646"/>
    <cellStyle name="Total 4 3 4 4 5 2 2" xfId="34000"/>
    <cellStyle name="Total 4 3 4 4 5 3" xfId="20306"/>
    <cellStyle name="Total 4 3 4 4 5 3 2" xfId="41660"/>
    <cellStyle name="Total 4 3 4 4 5 4" xfId="28160"/>
    <cellStyle name="Total 4 3 4 4 6" xfId="8806"/>
    <cellStyle name="Total 4 3 4 4 6 2" xfId="30160"/>
    <cellStyle name="Total 4 3 4 4 7" xfId="16466"/>
    <cellStyle name="Total 4 3 4 4 7 2" xfId="37820"/>
    <cellStyle name="Total 4 3 4 4 8" xfId="24716"/>
    <cellStyle name="Total 4 3 4 5" xfId="1464"/>
    <cellStyle name="Total 4 3 4 5 2" xfId="5306"/>
    <cellStyle name="Total 4 3 4 5 2 2" xfId="13006"/>
    <cellStyle name="Total 4 3 4 5 2 2 2" xfId="34360"/>
    <cellStyle name="Total 4 3 4 5 2 3" xfId="20666"/>
    <cellStyle name="Total 4 3 4 5 2 3 2" xfId="42020"/>
    <cellStyle name="Total 4 3 4 5 2 4" xfId="28304"/>
    <cellStyle name="Total 4 3 4 5 3" xfId="9166"/>
    <cellStyle name="Total 4 3 4 5 3 2" xfId="30520"/>
    <cellStyle name="Total 4 3 4 5 4" xfId="16826"/>
    <cellStyle name="Total 4 3 4 5 4 2" xfId="38180"/>
    <cellStyle name="Total 4 3 4 5 5" xfId="25076"/>
    <cellStyle name="Total 4 3 4 6" xfId="2404"/>
    <cellStyle name="Total 4 3 4 6 2" xfId="6246"/>
    <cellStyle name="Total 4 3 4 6 2 2" xfId="13946"/>
    <cellStyle name="Total 4 3 4 6 2 2 2" xfId="35300"/>
    <cellStyle name="Total 4 3 4 6 2 3" xfId="21606"/>
    <cellStyle name="Total 4 3 4 6 2 3 2" xfId="42960"/>
    <cellStyle name="Total 4 3 4 6 2 4" xfId="28680"/>
    <cellStyle name="Total 4 3 4 6 3" xfId="10106"/>
    <cellStyle name="Total 4 3 4 6 3 2" xfId="31460"/>
    <cellStyle name="Total 4 3 4 6 4" xfId="17766"/>
    <cellStyle name="Total 4 3 4 6 4 2" xfId="39120"/>
    <cellStyle name="Total 4 3 4 6 5" xfId="26016"/>
    <cellStyle name="Total 4 3 4 7" xfId="3344"/>
    <cellStyle name="Total 4 3 4 7 2" xfId="7186"/>
    <cellStyle name="Total 4 3 4 7 2 2" xfId="14886"/>
    <cellStyle name="Total 4 3 4 7 2 2 2" xfId="36240"/>
    <cellStyle name="Total 4 3 4 7 2 3" xfId="22546"/>
    <cellStyle name="Total 4 3 4 7 2 3 2" xfId="43900"/>
    <cellStyle name="Total 4 3 4 7 2 4" xfId="29056"/>
    <cellStyle name="Total 4 3 4 7 3" xfId="11046"/>
    <cellStyle name="Total 4 3 4 7 3 2" xfId="32400"/>
    <cellStyle name="Total 4 3 4 7 4" xfId="18706"/>
    <cellStyle name="Total 4 3 4 7 4 2" xfId="40060"/>
    <cellStyle name="Total 4 3 4 7 5" xfId="26956"/>
    <cellStyle name="Total 4 3 4 8" xfId="4306"/>
    <cellStyle name="Total 4 3 4 8 2" xfId="12006"/>
    <cellStyle name="Total 4 3 4 8 2 2" xfId="33360"/>
    <cellStyle name="Total 4 3 4 8 3" xfId="19666"/>
    <cellStyle name="Total 4 3 4 8 3 2" xfId="41020"/>
    <cellStyle name="Total 4 3 4 8 4" xfId="27904"/>
    <cellStyle name="Total 4 3 4 9" xfId="8166"/>
    <cellStyle name="Total 4 3 4 9 2" xfId="29520"/>
    <cellStyle name="Total 4 3 5" xfId="536"/>
    <cellStyle name="Total 4 3 5 10" xfId="24156"/>
    <cellStyle name="Total 4 3 5 2" xfId="884"/>
    <cellStyle name="Total 4 3 5 2 2" xfId="1884"/>
    <cellStyle name="Total 4 3 5 2 2 2" xfId="5726"/>
    <cellStyle name="Total 4 3 5 2 2 2 2" xfId="13426"/>
    <cellStyle name="Total 4 3 5 2 2 2 2 2" xfId="34780"/>
    <cellStyle name="Total 4 3 5 2 2 2 3" xfId="21086"/>
    <cellStyle name="Total 4 3 5 2 2 2 3 2" xfId="42440"/>
    <cellStyle name="Total 4 3 5 2 2 2 4" xfId="28472"/>
    <cellStyle name="Total 4 3 5 2 2 3" xfId="9586"/>
    <cellStyle name="Total 4 3 5 2 2 3 2" xfId="30940"/>
    <cellStyle name="Total 4 3 5 2 2 4" xfId="17246"/>
    <cellStyle name="Total 4 3 5 2 2 4 2" xfId="38600"/>
    <cellStyle name="Total 4 3 5 2 2 5" xfId="25496"/>
    <cellStyle name="Total 4 3 5 2 3" xfId="2824"/>
    <cellStyle name="Total 4 3 5 2 3 2" xfId="6666"/>
    <cellStyle name="Total 4 3 5 2 3 2 2" xfId="14366"/>
    <cellStyle name="Total 4 3 5 2 3 2 2 2" xfId="35720"/>
    <cellStyle name="Total 4 3 5 2 3 2 3" xfId="22026"/>
    <cellStyle name="Total 4 3 5 2 3 2 3 2" xfId="43380"/>
    <cellStyle name="Total 4 3 5 2 3 2 4" xfId="28848"/>
    <cellStyle name="Total 4 3 5 2 3 3" xfId="10526"/>
    <cellStyle name="Total 4 3 5 2 3 3 2" xfId="31880"/>
    <cellStyle name="Total 4 3 5 2 3 4" xfId="18186"/>
    <cellStyle name="Total 4 3 5 2 3 4 2" xfId="39540"/>
    <cellStyle name="Total 4 3 5 2 3 5" xfId="26436"/>
    <cellStyle name="Total 4 3 5 2 4" xfId="3764"/>
    <cellStyle name="Total 4 3 5 2 4 2" xfId="7606"/>
    <cellStyle name="Total 4 3 5 2 4 2 2" xfId="15306"/>
    <cellStyle name="Total 4 3 5 2 4 2 2 2" xfId="36660"/>
    <cellStyle name="Total 4 3 5 2 4 2 3" xfId="22966"/>
    <cellStyle name="Total 4 3 5 2 4 2 3 2" xfId="44320"/>
    <cellStyle name="Total 4 3 5 2 4 2 4" xfId="29224"/>
    <cellStyle name="Total 4 3 5 2 4 3" xfId="11466"/>
    <cellStyle name="Total 4 3 5 2 4 3 2" xfId="32820"/>
    <cellStyle name="Total 4 3 5 2 4 4" xfId="19126"/>
    <cellStyle name="Total 4 3 5 2 4 4 2" xfId="40480"/>
    <cellStyle name="Total 4 3 5 2 4 5" xfId="27376"/>
    <cellStyle name="Total 4 3 5 2 5" xfId="4726"/>
    <cellStyle name="Total 4 3 5 2 5 2" xfId="12426"/>
    <cellStyle name="Total 4 3 5 2 5 2 2" xfId="33780"/>
    <cellStyle name="Total 4 3 5 2 5 3" xfId="20086"/>
    <cellStyle name="Total 4 3 5 2 5 3 2" xfId="41440"/>
    <cellStyle name="Total 4 3 5 2 5 4" xfId="28072"/>
    <cellStyle name="Total 4 3 5 2 6" xfId="8586"/>
    <cellStyle name="Total 4 3 5 2 6 2" xfId="29940"/>
    <cellStyle name="Total 4 3 5 2 7" xfId="16246"/>
    <cellStyle name="Total 4 3 5 2 7 2" xfId="37600"/>
    <cellStyle name="Total 4 3 5 2 8" xfId="24496"/>
    <cellStyle name="Total 4 3 5 3" xfId="1184"/>
    <cellStyle name="Total 4 3 5 3 2" xfId="2184"/>
    <cellStyle name="Total 4 3 5 3 2 2" xfId="6026"/>
    <cellStyle name="Total 4 3 5 3 2 2 2" xfId="13726"/>
    <cellStyle name="Total 4 3 5 3 2 2 2 2" xfId="35080"/>
    <cellStyle name="Total 4 3 5 3 2 2 3" xfId="21386"/>
    <cellStyle name="Total 4 3 5 3 2 2 3 2" xfId="42740"/>
    <cellStyle name="Total 4 3 5 3 2 2 4" xfId="28592"/>
    <cellStyle name="Total 4 3 5 3 2 3" xfId="9886"/>
    <cellStyle name="Total 4 3 5 3 2 3 2" xfId="31240"/>
    <cellStyle name="Total 4 3 5 3 2 4" xfId="17546"/>
    <cellStyle name="Total 4 3 5 3 2 4 2" xfId="38900"/>
    <cellStyle name="Total 4 3 5 3 2 5" xfId="25796"/>
    <cellStyle name="Total 4 3 5 3 3" xfId="3124"/>
    <cellStyle name="Total 4 3 5 3 3 2" xfId="6966"/>
    <cellStyle name="Total 4 3 5 3 3 2 2" xfId="14666"/>
    <cellStyle name="Total 4 3 5 3 3 2 2 2" xfId="36020"/>
    <cellStyle name="Total 4 3 5 3 3 2 3" xfId="22326"/>
    <cellStyle name="Total 4 3 5 3 3 2 3 2" xfId="43680"/>
    <cellStyle name="Total 4 3 5 3 3 2 4" xfId="28968"/>
    <cellStyle name="Total 4 3 5 3 3 3" xfId="10826"/>
    <cellStyle name="Total 4 3 5 3 3 3 2" xfId="32180"/>
    <cellStyle name="Total 4 3 5 3 3 4" xfId="18486"/>
    <cellStyle name="Total 4 3 5 3 3 4 2" xfId="39840"/>
    <cellStyle name="Total 4 3 5 3 3 5" xfId="26736"/>
    <cellStyle name="Total 4 3 5 3 4" xfId="4064"/>
    <cellStyle name="Total 4 3 5 3 4 2" xfId="7906"/>
    <cellStyle name="Total 4 3 5 3 4 2 2" xfId="15606"/>
    <cellStyle name="Total 4 3 5 3 4 2 2 2" xfId="36960"/>
    <cellStyle name="Total 4 3 5 3 4 2 3" xfId="23266"/>
    <cellStyle name="Total 4 3 5 3 4 2 3 2" xfId="44620"/>
    <cellStyle name="Total 4 3 5 3 4 2 4" xfId="29344"/>
    <cellStyle name="Total 4 3 5 3 4 3" xfId="11766"/>
    <cellStyle name="Total 4 3 5 3 4 3 2" xfId="33120"/>
    <cellStyle name="Total 4 3 5 3 4 4" xfId="19426"/>
    <cellStyle name="Total 4 3 5 3 4 4 2" xfId="40780"/>
    <cellStyle name="Total 4 3 5 3 4 5" xfId="27676"/>
    <cellStyle name="Total 4 3 5 3 5" xfId="5026"/>
    <cellStyle name="Total 4 3 5 3 5 2" xfId="12726"/>
    <cellStyle name="Total 4 3 5 3 5 2 2" xfId="34080"/>
    <cellStyle name="Total 4 3 5 3 5 3" xfId="20386"/>
    <cellStyle name="Total 4 3 5 3 5 3 2" xfId="41740"/>
    <cellStyle name="Total 4 3 5 3 5 4" xfId="28192"/>
    <cellStyle name="Total 4 3 5 3 6" xfId="8886"/>
    <cellStyle name="Total 4 3 5 3 6 2" xfId="30240"/>
    <cellStyle name="Total 4 3 5 3 7" xfId="16546"/>
    <cellStyle name="Total 4 3 5 3 7 2" xfId="37900"/>
    <cellStyle name="Total 4 3 5 3 8" xfId="24796"/>
    <cellStyle name="Total 4 3 5 4" xfId="1544"/>
    <cellStyle name="Total 4 3 5 4 2" xfId="5386"/>
    <cellStyle name="Total 4 3 5 4 2 2" xfId="13086"/>
    <cellStyle name="Total 4 3 5 4 2 2 2" xfId="34440"/>
    <cellStyle name="Total 4 3 5 4 2 3" xfId="20746"/>
    <cellStyle name="Total 4 3 5 4 2 3 2" xfId="42100"/>
    <cellStyle name="Total 4 3 5 4 2 4" xfId="28336"/>
    <cellStyle name="Total 4 3 5 4 3" xfId="9246"/>
    <cellStyle name="Total 4 3 5 4 3 2" xfId="30600"/>
    <cellStyle name="Total 4 3 5 4 4" xfId="16906"/>
    <cellStyle name="Total 4 3 5 4 4 2" xfId="38260"/>
    <cellStyle name="Total 4 3 5 4 5" xfId="25156"/>
    <cellStyle name="Total 4 3 5 5" xfId="2484"/>
    <cellStyle name="Total 4 3 5 5 2" xfId="6326"/>
    <cellStyle name="Total 4 3 5 5 2 2" xfId="14026"/>
    <cellStyle name="Total 4 3 5 5 2 2 2" xfId="35380"/>
    <cellStyle name="Total 4 3 5 5 2 3" xfId="21686"/>
    <cellStyle name="Total 4 3 5 5 2 3 2" xfId="43040"/>
    <cellStyle name="Total 4 3 5 5 2 4" xfId="28712"/>
    <cellStyle name="Total 4 3 5 5 3" xfId="10186"/>
    <cellStyle name="Total 4 3 5 5 3 2" xfId="31540"/>
    <cellStyle name="Total 4 3 5 5 4" xfId="17846"/>
    <cellStyle name="Total 4 3 5 5 4 2" xfId="39200"/>
    <cellStyle name="Total 4 3 5 5 5" xfId="26096"/>
    <cellStyle name="Total 4 3 5 6" xfId="3424"/>
    <cellStyle name="Total 4 3 5 6 2" xfId="7266"/>
    <cellStyle name="Total 4 3 5 6 2 2" xfId="14966"/>
    <cellStyle name="Total 4 3 5 6 2 2 2" xfId="36320"/>
    <cellStyle name="Total 4 3 5 6 2 3" xfId="22626"/>
    <cellStyle name="Total 4 3 5 6 2 3 2" xfId="43980"/>
    <cellStyle name="Total 4 3 5 6 2 4" xfId="29088"/>
    <cellStyle name="Total 4 3 5 6 3" xfId="11126"/>
    <cellStyle name="Total 4 3 5 6 3 2" xfId="32480"/>
    <cellStyle name="Total 4 3 5 6 4" xfId="18786"/>
    <cellStyle name="Total 4 3 5 6 4 2" xfId="40140"/>
    <cellStyle name="Total 4 3 5 6 5" xfId="27036"/>
    <cellStyle name="Total 4 3 5 7" xfId="4386"/>
    <cellStyle name="Total 4 3 5 7 2" xfId="12086"/>
    <cellStyle name="Total 4 3 5 7 2 2" xfId="33440"/>
    <cellStyle name="Total 4 3 5 7 3" xfId="19746"/>
    <cellStyle name="Total 4 3 5 7 3 2" xfId="41100"/>
    <cellStyle name="Total 4 3 5 7 4" xfId="27936"/>
    <cellStyle name="Total 4 3 5 8" xfId="8246"/>
    <cellStyle name="Total 4 3 5 8 2" xfId="29600"/>
    <cellStyle name="Total 4 3 5 9" xfId="15906"/>
    <cellStyle name="Total 4 3 5 9 2" xfId="37260"/>
    <cellStyle name="Total 4 3 6" xfId="724"/>
    <cellStyle name="Total 4 3 6 2" xfId="1724"/>
    <cellStyle name="Total 4 3 6 2 2" xfId="5566"/>
    <cellStyle name="Total 4 3 6 2 2 2" xfId="13266"/>
    <cellStyle name="Total 4 3 6 2 2 2 2" xfId="34620"/>
    <cellStyle name="Total 4 3 6 2 2 3" xfId="20926"/>
    <cellStyle name="Total 4 3 6 2 2 3 2" xfId="42280"/>
    <cellStyle name="Total 4 3 6 2 2 4" xfId="28408"/>
    <cellStyle name="Total 4 3 6 2 3" xfId="9426"/>
    <cellStyle name="Total 4 3 6 2 3 2" xfId="30780"/>
    <cellStyle name="Total 4 3 6 2 4" xfId="17086"/>
    <cellStyle name="Total 4 3 6 2 4 2" xfId="38440"/>
    <cellStyle name="Total 4 3 6 2 5" xfId="25336"/>
    <cellStyle name="Total 4 3 6 3" xfId="2664"/>
    <cellStyle name="Total 4 3 6 3 2" xfId="6506"/>
    <cellStyle name="Total 4 3 6 3 2 2" xfId="14206"/>
    <cellStyle name="Total 4 3 6 3 2 2 2" xfId="35560"/>
    <cellStyle name="Total 4 3 6 3 2 3" xfId="21866"/>
    <cellStyle name="Total 4 3 6 3 2 3 2" xfId="43220"/>
    <cellStyle name="Total 4 3 6 3 2 4" xfId="28784"/>
    <cellStyle name="Total 4 3 6 3 3" xfId="10366"/>
    <cellStyle name="Total 4 3 6 3 3 2" xfId="31720"/>
    <cellStyle name="Total 4 3 6 3 4" xfId="18026"/>
    <cellStyle name="Total 4 3 6 3 4 2" xfId="39380"/>
    <cellStyle name="Total 4 3 6 3 5" xfId="26276"/>
    <cellStyle name="Total 4 3 6 4" xfId="3604"/>
    <cellStyle name="Total 4 3 6 4 2" xfId="7446"/>
    <cellStyle name="Total 4 3 6 4 2 2" xfId="15146"/>
    <cellStyle name="Total 4 3 6 4 2 2 2" xfId="36500"/>
    <cellStyle name="Total 4 3 6 4 2 3" xfId="22806"/>
    <cellStyle name="Total 4 3 6 4 2 3 2" xfId="44160"/>
    <cellStyle name="Total 4 3 6 4 2 4" xfId="29160"/>
    <cellStyle name="Total 4 3 6 4 3" xfId="11306"/>
    <cellStyle name="Total 4 3 6 4 3 2" xfId="32660"/>
    <cellStyle name="Total 4 3 6 4 4" xfId="18966"/>
    <cellStyle name="Total 4 3 6 4 4 2" xfId="40320"/>
    <cellStyle name="Total 4 3 6 4 5" xfId="27216"/>
    <cellStyle name="Total 4 3 6 5" xfId="4566"/>
    <cellStyle name="Total 4 3 6 5 2" xfId="12266"/>
    <cellStyle name="Total 4 3 6 5 2 2" xfId="33620"/>
    <cellStyle name="Total 4 3 6 5 3" xfId="19926"/>
    <cellStyle name="Total 4 3 6 5 3 2" xfId="41280"/>
    <cellStyle name="Total 4 3 6 5 4" xfId="28008"/>
    <cellStyle name="Total 4 3 6 6" xfId="8426"/>
    <cellStyle name="Total 4 3 6 6 2" xfId="29780"/>
    <cellStyle name="Total 4 3 6 7" xfId="16086"/>
    <cellStyle name="Total 4 3 6 7 2" xfId="37440"/>
    <cellStyle name="Total 4 3 6 8" xfId="24336"/>
    <cellStyle name="Total 4 3 7" xfId="685"/>
    <cellStyle name="Total 4 3 7 2" xfId="1685"/>
    <cellStyle name="Total 4 3 7 2 2" xfId="5527"/>
    <cellStyle name="Total 4 3 7 2 2 2" xfId="13227"/>
    <cellStyle name="Total 4 3 7 2 2 2 2" xfId="34581"/>
    <cellStyle name="Total 4 3 7 2 2 3" xfId="20887"/>
    <cellStyle name="Total 4 3 7 2 2 3 2" xfId="42241"/>
    <cellStyle name="Total 4 3 7 2 2 4" xfId="28393"/>
    <cellStyle name="Total 4 3 7 2 3" xfId="9387"/>
    <cellStyle name="Total 4 3 7 2 3 2" xfId="30741"/>
    <cellStyle name="Total 4 3 7 2 4" xfId="17047"/>
    <cellStyle name="Total 4 3 7 2 4 2" xfId="38401"/>
    <cellStyle name="Total 4 3 7 2 5" xfId="25297"/>
    <cellStyle name="Total 4 3 7 3" xfId="2625"/>
    <cellStyle name="Total 4 3 7 3 2" xfId="6467"/>
    <cellStyle name="Total 4 3 7 3 2 2" xfId="14167"/>
    <cellStyle name="Total 4 3 7 3 2 2 2" xfId="35521"/>
    <cellStyle name="Total 4 3 7 3 2 3" xfId="21827"/>
    <cellStyle name="Total 4 3 7 3 2 3 2" xfId="43181"/>
    <cellStyle name="Total 4 3 7 3 2 4" xfId="28769"/>
    <cellStyle name="Total 4 3 7 3 3" xfId="10327"/>
    <cellStyle name="Total 4 3 7 3 3 2" xfId="31681"/>
    <cellStyle name="Total 4 3 7 3 4" xfId="17987"/>
    <cellStyle name="Total 4 3 7 3 4 2" xfId="39341"/>
    <cellStyle name="Total 4 3 7 3 5" xfId="26237"/>
    <cellStyle name="Total 4 3 7 4" xfId="3565"/>
    <cellStyle name="Total 4 3 7 4 2" xfId="7407"/>
    <cellStyle name="Total 4 3 7 4 2 2" xfId="15107"/>
    <cellStyle name="Total 4 3 7 4 2 2 2" xfId="36461"/>
    <cellStyle name="Total 4 3 7 4 2 3" xfId="22767"/>
    <cellStyle name="Total 4 3 7 4 2 3 2" xfId="44121"/>
    <cellStyle name="Total 4 3 7 4 2 4" xfId="29145"/>
    <cellStyle name="Total 4 3 7 4 3" xfId="11267"/>
    <cellStyle name="Total 4 3 7 4 3 2" xfId="32621"/>
    <cellStyle name="Total 4 3 7 4 4" xfId="18927"/>
    <cellStyle name="Total 4 3 7 4 4 2" xfId="40281"/>
    <cellStyle name="Total 4 3 7 4 5" xfId="27177"/>
    <cellStyle name="Total 4 3 7 5" xfId="4527"/>
    <cellStyle name="Total 4 3 7 5 2" xfId="12227"/>
    <cellStyle name="Total 4 3 7 5 2 2" xfId="33581"/>
    <cellStyle name="Total 4 3 7 5 3" xfId="19887"/>
    <cellStyle name="Total 4 3 7 5 3 2" xfId="41241"/>
    <cellStyle name="Total 4 3 7 5 4" xfId="27993"/>
    <cellStyle name="Total 4 3 7 6" xfId="8387"/>
    <cellStyle name="Total 4 3 7 6 2" xfId="29741"/>
    <cellStyle name="Total 4 3 7 7" xfId="16047"/>
    <cellStyle name="Total 4 3 7 7 2" xfId="37401"/>
    <cellStyle name="Total 4 3 7 8" xfId="24297"/>
    <cellStyle name="Total 4 3 8" xfId="1382"/>
    <cellStyle name="Total 4 3 8 2" xfId="5224"/>
    <cellStyle name="Total 4 3 8 2 2" xfId="12924"/>
    <cellStyle name="Total 4 3 8 2 2 2" xfId="34278"/>
    <cellStyle name="Total 4 3 8 2 3" xfId="20584"/>
    <cellStyle name="Total 4 3 8 2 3 2" xfId="41938"/>
    <cellStyle name="Total 4 3 8 2 4" xfId="28270"/>
    <cellStyle name="Total 4 3 8 3" xfId="9084"/>
    <cellStyle name="Total 4 3 8 3 2" xfId="30438"/>
    <cellStyle name="Total 4 3 8 4" xfId="16744"/>
    <cellStyle name="Total 4 3 8 4 2" xfId="38098"/>
    <cellStyle name="Total 4 3 8 5" xfId="24994"/>
    <cellStyle name="Total 4 3 9" xfId="1325"/>
    <cellStyle name="Total 4 3 9 2" xfId="5167"/>
    <cellStyle name="Total 4 3 9 2 2" xfId="12867"/>
    <cellStyle name="Total 4 3 9 2 2 2" xfId="34221"/>
    <cellStyle name="Total 4 3 9 2 3" xfId="20527"/>
    <cellStyle name="Total 4 3 9 2 3 2" xfId="41881"/>
    <cellStyle name="Total 4 3 9 2 4" xfId="28249"/>
    <cellStyle name="Total 4 3 9 3" xfId="9027"/>
    <cellStyle name="Total 4 3 9 3 2" xfId="30381"/>
    <cellStyle name="Total 4 3 9 4" xfId="16687"/>
    <cellStyle name="Total 4 3 9 4 2" xfId="38041"/>
    <cellStyle name="Total 4 3 9 5" xfId="24937"/>
    <cellStyle name="Warning Text 2" xfId="329"/>
    <cellStyle name="Warning Text 3" xfId="330"/>
    <cellStyle name="Warning Text 4" xfId="331"/>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20</xdr:col>
      <xdr:colOff>952500</xdr:colOff>
      <xdr:row>0</xdr:row>
      <xdr:rowOff>104775</xdr:rowOff>
    </xdr:from>
    <xdr:to>
      <xdr:col>20</xdr:col>
      <xdr:colOff>2085975</xdr:colOff>
      <xdr:row>1</xdr:row>
      <xdr:rowOff>114300</xdr:rowOff>
    </xdr:to>
    <xdr:sp macro="" textlink="">
      <xdr:nvSpPr>
        <xdr:cNvPr id="2" name="WordArt 1"/>
        <xdr:cNvSpPr>
          <a:spLocks noChangeArrowheads="1" noChangeShapeType="1" noTextEdit="1"/>
        </xdr:cNvSpPr>
      </xdr:nvSpPr>
      <xdr:spPr bwMode="auto">
        <a:xfrm>
          <a:off x="10201275" y="104775"/>
          <a:ext cx="1133475" cy="171450"/>
        </a:xfrm>
        <a:prstGeom prst="rect">
          <a:avLst/>
        </a:prstGeom>
      </xdr:spPr>
      <xdr:txBody>
        <a:bodyPr wrap="none" fromWordArt="1">
          <a:prstTxWarp prst="textPlain">
            <a:avLst>
              <a:gd name="adj" fmla="val 50000"/>
            </a:avLst>
          </a:prstTxWarp>
        </a:bodyPr>
        <a:lstStyle/>
        <a:p>
          <a:pPr algn="ctr" rtl="0"/>
          <a:r>
            <a:rPr lang="en-US" sz="1800" kern="10" spc="0">
              <a:ln w="9525">
                <a:solidFill>
                  <a:srgbClr val="969696"/>
                </a:solidFill>
                <a:round/>
                <a:headEnd/>
                <a:tailEnd/>
              </a:ln>
              <a:solidFill>
                <a:srgbClr val="FFFFFF">
                  <a:alpha val="0"/>
                </a:srgbClr>
              </a:solidFill>
              <a:effectLst/>
              <a:latin typeface="Times New Roman"/>
              <a:cs typeface="Times New Roman"/>
            </a:rPr>
            <a:t>Confidential</a:t>
          </a:r>
        </a:p>
      </xdr:txBody>
    </xdr:sp>
    <xdr:clientData/>
  </xdr:twoCellAnchor>
  <xdr:twoCellAnchor>
    <xdr:from>
      <xdr:col>5</xdr:col>
      <xdr:colOff>95250</xdr:colOff>
      <xdr:row>3</xdr:row>
      <xdr:rowOff>19050</xdr:rowOff>
    </xdr:from>
    <xdr:to>
      <xdr:col>7</xdr:col>
      <xdr:colOff>47625</xdr:colOff>
      <xdr:row>4</xdr:row>
      <xdr:rowOff>66675</xdr:rowOff>
    </xdr:to>
    <xdr:sp macro="" textlink="">
      <xdr:nvSpPr>
        <xdr:cNvPr id="3" name="Oval 2"/>
        <xdr:cNvSpPr/>
      </xdr:nvSpPr>
      <xdr:spPr>
        <a:xfrm>
          <a:off x="1476375" y="542925"/>
          <a:ext cx="504825" cy="2095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8.bin"/><Relationship Id="rId1" Type="http://schemas.openxmlformats.org/officeDocument/2006/relationships/hyperlink" Target="mailto:wyoeaglefan@wyoming.com"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2D050"/>
  </sheetPr>
  <dimension ref="A1:AJ291"/>
  <sheetViews>
    <sheetView zoomScale="80" zoomScaleNormal="80" workbookViewId="0">
      <pane ySplit="1" topLeftCell="A2" activePane="bottomLeft" state="frozen"/>
      <selection pane="bottomLeft" activeCell="T2" sqref="T2"/>
    </sheetView>
  </sheetViews>
  <sheetFormatPr defaultColWidth="9.140625" defaultRowHeight="15" x14ac:dyDescent="0.25"/>
  <cols>
    <col min="1" max="1" width="10.5703125" style="161" customWidth="1"/>
    <col min="2" max="2" width="28.5703125" style="161" bestFit="1" customWidth="1"/>
    <col min="3" max="3" width="13.42578125" style="161" bestFit="1" customWidth="1"/>
    <col min="4" max="4" width="7" style="340" customWidth="1"/>
    <col min="5" max="5" width="0.85546875" style="161" customWidth="1"/>
    <col min="6" max="6" width="3.140625" style="161" customWidth="1"/>
    <col min="7" max="16" width="0.5703125" style="161" customWidth="1"/>
    <col min="17" max="17" width="7.42578125" style="161" customWidth="1"/>
    <col min="18" max="18" width="7.5703125" style="161" customWidth="1"/>
    <col min="19" max="19" width="2" style="161" customWidth="1"/>
    <col min="20" max="26" width="8.42578125" style="161" customWidth="1"/>
    <col min="27" max="27" width="8.42578125" style="4" customWidth="1"/>
    <col min="28" max="32" width="8.42578125" style="161" customWidth="1"/>
    <col min="33" max="33" width="8.42578125" style="3" customWidth="1"/>
    <col min="34" max="34" width="8.42578125" style="6" customWidth="1"/>
    <col min="35" max="16384" width="9.140625" style="161"/>
  </cols>
  <sheetData>
    <row r="1" spans="1:36" s="12" customFormat="1" ht="30.75" customHeight="1" x14ac:dyDescent="0.25">
      <c r="A1" s="12" t="s">
        <v>0</v>
      </c>
      <c r="B1" s="12" t="s">
        <v>1</v>
      </c>
      <c r="C1" s="12" t="s">
        <v>2</v>
      </c>
      <c r="D1" s="339" t="s">
        <v>3</v>
      </c>
      <c r="E1" s="12" t="s">
        <v>4</v>
      </c>
      <c r="F1" s="12" t="s">
        <v>5</v>
      </c>
      <c r="G1" s="12" t="s">
        <v>6</v>
      </c>
      <c r="H1" s="12" t="s">
        <v>7</v>
      </c>
      <c r="I1" s="12" t="s">
        <v>8</v>
      </c>
      <c r="J1" s="12" t="s">
        <v>9</v>
      </c>
      <c r="K1" s="12" t="s">
        <v>10</v>
      </c>
      <c r="L1" s="12" t="s">
        <v>11</v>
      </c>
      <c r="M1" s="12" t="s">
        <v>12</v>
      </c>
      <c r="N1" s="12" t="s">
        <v>13</v>
      </c>
      <c r="O1" s="12" t="s">
        <v>14</v>
      </c>
      <c r="P1" s="12" t="s">
        <v>15</v>
      </c>
      <c r="Q1" s="12" t="s">
        <v>16</v>
      </c>
      <c r="R1" s="12" t="s">
        <v>17</v>
      </c>
      <c r="S1" s="12" t="s">
        <v>18</v>
      </c>
      <c r="T1" s="12" t="s">
        <v>19</v>
      </c>
      <c r="U1" s="12" t="s">
        <v>20</v>
      </c>
      <c r="V1" s="12" t="s">
        <v>21</v>
      </c>
      <c r="W1" s="12" t="s">
        <v>22</v>
      </c>
      <c r="X1" s="12" t="s">
        <v>23</v>
      </c>
      <c r="Y1" s="12" t="s">
        <v>24</v>
      </c>
      <c r="Z1" s="12" t="s">
        <v>25</v>
      </c>
      <c r="AA1" s="13" t="s">
        <v>26</v>
      </c>
      <c r="AB1" s="12" t="s">
        <v>27</v>
      </c>
      <c r="AC1" s="12" t="s">
        <v>28</v>
      </c>
      <c r="AD1" s="12" t="s">
        <v>29</v>
      </c>
      <c r="AE1" s="12" t="s">
        <v>1659</v>
      </c>
      <c r="AF1" s="12" t="s">
        <v>1660</v>
      </c>
      <c r="AG1" s="13" t="s">
        <v>30</v>
      </c>
      <c r="AH1" s="14" t="s">
        <v>903</v>
      </c>
      <c r="AI1" s="12" t="s">
        <v>1489</v>
      </c>
      <c r="AJ1" s="12" t="s">
        <v>1490</v>
      </c>
    </row>
    <row r="2" spans="1:36" x14ac:dyDescent="0.25">
      <c r="A2" s="161" t="s">
        <v>881</v>
      </c>
      <c r="B2" s="161" t="s">
        <v>924</v>
      </c>
      <c r="C2" s="161" t="s">
        <v>1974</v>
      </c>
      <c r="D2" s="340" t="s">
        <v>998</v>
      </c>
      <c r="E2" s="161">
        <v>45</v>
      </c>
      <c r="F2" s="161">
        <v>20131</v>
      </c>
      <c r="G2" s="161" t="s">
        <v>48</v>
      </c>
      <c r="H2" s="161" t="s">
        <v>34</v>
      </c>
      <c r="I2" s="161">
        <v>27</v>
      </c>
      <c r="J2" s="161">
        <v>45</v>
      </c>
      <c r="K2" s="161" t="s">
        <v>36</v>
      </c>
      <c r="L2" s="161">
        <v>62</v>
      </c>
      <c r="M2" s="161" t="s">
        <v>37</v>
      </c>
      <c r="N2" s="161">
        <v>0</v>
      </c>
      <c r="O2" s="161">
        <v>691</v>
      </c>
      <c r="P2" s="161" t="s">
        <v>66</v>
      </c>
      <c r="Q2" s="161">
        <v>2015</v>
      </c>
      <c r="R2" s="161" t="s">
        <v>319</v>
      </c>
      <c r="S2" s="161">
        <v>2375</v>
      </c>
      <c r="T2" s="161">
        <v>0</v>
      </c>
      <c r="U2" s="161">
        <v>0</v>
      </c>
      <c r="V2" s="161">
        <v>0</v>
      </c>
      <c r="W2" s="161">
        <v>0</v>
      </c>
      <c r="X2" s="161">
        <v>0</v>
      </c>
      <c r="Y2" s="161">
        <v>0</v>
      </c>
      <c r="Z2" s="161">
        <v>0</v>
      </c>
      <c r="AA2" s="161">
        <v>0</v>
      </c>
      <c r="AB2" s="161">
        <v>0</v>
      </c>
      <c r="AC2" s="161">
        <f>W2</f>
        <v>0</v>
      </c>
      <c r="AD2" s="161">
        <v>500</v>
      </c>
      <c r="AE2" s="161">
        <v>0</v>
      </c>
      <c r="AF2" s="161">
        <v>0</v>
      </c>
      <c r="AG2" s="3" t="s">
        <v>176</v>
      </c>
      <c r="AI2" s="161">
        <f>SUM(AB2:AB290)</f>
        <v>0</v>
      </c>
      <c r="AJ2" s="161">
        <f>SUM(AC2:AC289)</f>
        <v>0</v>
      </c>
    </row>
    <row r="3" spans="1:36" x14ac:dyDescent="0.25">
      <c r="A3" s="161" t="s">
        <v>164</v>
      </c>
      <c r="B3" s="161" t="s">
        <v>165</v>
      </c>
      <c r="C3" s="161" t="s">
        <v>166</v>
      </c>
      <c r="D3" s="340" t="s">
        <v>998</v>
      </c>
      <c r="E3" s="161">
        <v>45</v>
      </c>
      <c r="F3" s="161">
        <v>20094</v>
      </c>
      <c r="G3" s="161" t="s">
        <v>35</v>
      </c>
      <c r="H3" s="161" t="s">
        <v>48</v>
      </c>
      <c r="I3" s="161">
        <v>34</v>
      </c>
      <c r="J3" s="161">
        <v>45</v>
      </c>
      <c r="K3" s="161" t="s">
        <v>36</v>
      </c>
      <c r="L3" s="161">
        <v>62</v>
      </c>
      <c r="M3" s="161" t="s">
        <v>37</v>
      </c>
      <c r="N3" s="161">
        <v>0</v>
      </c>
      <c r="O3" s="161">
        <v>691</v>
      </c>
      <c r="P3" s="161" t="s">
        <v>66</v>
      </c>
      <c r="Q3" s="161">
        <v>2015</v>
      </c>
      <c r="R3" s="161" t="s">
        <v>319</v>
      </c>
      <c r="S3" s="161">
        <v>2375</v>
      </c>
      <c r="T3" s="161">
        <v>0</v>
      </c>
      <c r="U3" s="161">
        <v>0</v>
      </c>
      <c r="V3" s="161">
        <v>0</v>
      </c>
      <c r="W3" s="161">
        <v>0</v>
      </c>
      <c r="X3" s="161">
        <v>0</v>
      </c>
      <c r="Y3" s="161">
        <v>0</v>
      </c>
      <c r="Z3" s="161">
        <v>0</v>
      </c>
      <c r="AA3" s="161">
        <v>0</v>
      </c>
      <c r="AB3" s="161">
        <v>0</v>
      </c>
      <c r="AC3" s="161">
        <f t="shared" ref="AC3:AC66" si="0">W3</f>
        <v>0</v>
      </c>
      <c r="AD3" s="161">
        <v>500</v>
      </c>
      <c r="AE3" s="161">
        <v>0</v>
      </c>
      <c r="AF3" s="161">
        <v>0</v>
      </c>
      <c r="AG3" s="3" t="s">
        <v>176</v>
      </c>
    </row>
    <row r="4" spans="1:36" x14ac:dyDescent="0.25">
      <c r="A4" s="161" t="s">
        <v>67</v>
      </c>
      <c r="B4" s="161" t="s">
        <v>68</v>
      </c>
      <c r="C4" s="161" t="s">
        <v>69</v>
      </c>
      <c r="D4" s="340" t="s">
        <v>998</v>
      </c>
      <c r="E4" s="161">
        <v>45</v>
      </c>
      <c r="F4" s="161">
        <v>11190</v>
      </c>
      <c r="G4" s="161" t="s">
        <v>35</v>
      </c>
      <c r="H4" s="161" t="s">
        <v>35</v>
      </c>
      <c r="I4" s="161">
        <v>23</v>
      </c>
      <c r="J4" s="161">
        <v>43</v>
      </c>
      <c r="K4" s="161" t="s">
        <v>36</v>
      </c>
      <c r="L4" s="161">
        <v>65</v>
      </c>
      <c r="M4" s="161" t="s">
        <v>37</v>
      </c>
      <c r="N4" s="161">
        <v>0</v>
      </c>
      <c r="O4" s="161">
        <v>676</v>
      </c>
      <c r="P4" s="161" t="s">
        <v>38</v>
      </c>
      <c r="Q4" s="161">
        <v>2015</v>
      </c>
      <c r="R4" s="161" t="s">
        <v>44</v>
      </c>
      <c r="S4" s="161">
        <v>2375</v>
      </c>
      <c r="T4" s="161">
        <v>0</v>
      </c>
      <c r="U4" s="161">
        <v>0</v>
      </c>
      <c r="V4" s="161">
        <v>0</v>
      </c>
      <c r="W4" s="161">
        <v>0</v>
      </c>
      <c r="X4" s="161">
        <v>0</v>
      </c>
      <c r="Y4" s="161">
        <v>0</v>
      </c>
      <c r="Z4" s="161">
        <v>0</v>
      </c>
      <c r="AA4" s="161">
        <v>0</v>
      </c>
      <c r="AB4" s="161">
        <v>0</v>
      </c>
      <c r="AC4" s="161">
        <f t="shared" si="0"/>
        <v>0</v>
      </c>
      <c r="AD4" s="161">
        <v>0</v>
      </c>
      <c r="AE4" s="161">
        <v>0</v>
      </c>
      <c r="AF4" s="161">
        <v>0</v>
      </c>
      <c r="AG4" s="3" t="s">
        <v>40</v>
      </c>
    </row>
    <row r="5" spans="1:36" x14ac:dyDescent="0.25">
      <c r="A5" s="161" t="s">
        <v>70</v>
      </c>
      <c r="B5" s="161" t="s">
        <v>71</v>
      </c>
      <c r="C5" s="161" t="s">
        <v>72</v>
      </c>
      <c r="D5" s="340" t="s">
        <v>998</v>
      </c>
      <c r="E5" s="161">
        <v>45</v>
      </c>
      <c r="F5" s="161">
        <v>11200</v>
      </c>
      <c r="G5" s="161" t="s">
        <v>48</v>
      </c>
      <c r="H5" s="161" t="s">
        <v>35</v>
      </c>
      <c r="I5" s="161">
        <v>23</v>
      </c>
      <c r="J5" s="161">
        <v>43</v>
      </c>
      <c r="K5" s="161" t="s">
        <v>36</v>
      </c>
      <c r="L5" s="161">
        <v>65</v>
      </c>
      <c r="M5" s="161" t="s">
        <v>37</v>
      </c>
      <c r="N5" s="161">
        <v>0</v>
      </c>
      <c r="O5" s="161">
        <v>676</v>
      </c>
      <c r="P5" s="161" t="s">
        <v>38</v>
      </c>
      <c r="Q5" s="161">
        <v>2015</v>
      </c>
      <c r="R5" s="161" t="s">
        <v>44</v>
      </c>
      <c r="S5" s="161">
        <v>2375</v>
      </c>
      <c r="T5" s="161">
        <v>0</v>
      </c>
      <c r="U5" s="161">
        <v>0</v>
      </c>
      <c r="V5" s="161">
        <v>0</v>
      </c>
      <c r="W5" s="161">
        <v>0</v>
      </c>
      <c r="X5" s="161">
        <v>0</v>
      </c>
      <c r="Y5" s="161">
        <v>0</v>
      </c>
      <c r="Z5" s="161">
        <v>0</v>
      </c>
      <c r="AA5" s="161">
        <v>0</v>
      </c>
      <c r="AB5" s="161">
        <v>0</v>
      </c>
      <c r="AC5" s="161">
        <f t="shared" si="0"/>
        <v>0</v>
      </c>
      <c r="AD5" s="161">
        <v>0</v>
      </c>
      <c r="AE5" s="161">
        <v>0</v>
      </c>
      <c r="AF5" s="161">
        <v>0</v>
      </c>
      <c r="AG5" s="3" t="s">
        <v>40</v>
      </c>
    </row>
    <row r="6" spans="1:36" x14ac:dyDescent="0.25">
      <c r="A6" s="161" t="s">
        <v>73</v>
      </c>
      <c r="B6" s="161" t="s">
        <v>74</v>
      </c>
      <c r="C6" s="161" t="s">
        <v>75</v>
      </c>
      <c r="D6" s="340" t="s">
        <v>998</v>
      </c>
      <c r="E6" s="161">
        <v>45</v>
      </c>
      <c r="F6" s="161">
        <v>5798</v>
      </c>
      <c r="G6" s="161" t="s">
        <v>48</v>
      </c>
      <c r="H6" s="161" t="s">
        <v>35</v>
      </c>
      <c r="I6" s="161">
        <v>23</v>
      </c>
      <c r="J6" s="161">
        <v>43</v>
      </c>
      <c r="K6" s="161" t="s">
        <v>36</v>
      </c>
      <c r="L6" s="161">
        <v>65</v>
      </c>
      <c r="M6" s="161" t="s">
        <v>37</v>
      </c>
      <c r="N6" s="161">
        <v>0</v>
      </c>
      <c r="O6" s="161">
        <v>676</v>
      </c>
      <c r="P6" s="161" t="s">
        <v>38</v>
      </c>
      <c r="Q6" s="161">
        <v>2015</v>
      </c>
      <c r="R6" s="161" t="s">
        <v>44</v>
      </c>
      <c r="S6" s="161">
        <v>2375</v>
      </c>
      <c r="T6" s="161">
        <v>0</v>
      </c>
      <c r="U6" s="161">
        <v>0</v>
      </c>
      <c r="V6" s="161">
        <v>0</v>
      </c>
      <c r="W6" s="161">
        <v>0</v>
      </c>
      <c r="X6" s="161">
        <v>0</v>
      </c>
      <c r="Y6" s="161">
        <v>0</v>
      </c>
      <c r="Z6" s="161">
        <v>0</v>
      </c>
      <c r="AA6" s="161">
        <v>0</v>
      </c>
      <c r="AB6" s="161">
        <v>0</v>
      </c>
      <c r="AC6" s="161">
        <f t="shared" si="0"/>
        <v>0</v>
      </c>
      <c r="AD6" s="161">
        <v>0</v>
      </c>
      <c r="AE6" s="161">
        <v>0</v>
      </c>
      <c r="AF6" s="161">
        <v>0</v>
      </c>
      <c r="AG6" s="3" t="s">
        <v>40</v>
      </c>
    </row>
    <row r="7" spans="1:36" x14ac:dyDescent="0.25">
      <c r="A7" s="161" t="s">
        <v>674</v>
      </c>
      <c r="B7" s="161" t="s">
        <v>675</v>
      </c>
      <c r="C7" s="161" t="s">
        <v>676</v>
      </c>
      <c r="D7" s="340" t="s">
        <v>998</v>
      </c>
      <c r="E7" s="161">
        <v>45</v>
      </c>
      <c r="F7" s="161">
        <v>21761</v>
      </c>
      <c r="G7" s="161" t="s">
        <v>34</v>
      </c>
      <c r="H7" s="161" t="s">
        <v>48</v>
      </c>
      <c r="I7" s="161">
        <v>20</v>
      </c>
      <c r="J7" s="161">
        <v>44</v>
      </c>
      <c r="K7" s="161" t="s">
        <v>36</v>
      </c>
      <c r="L7" s="161">
        <v>62</v>
      </c>
      <c r="M7" s="161" t="s">
        <v>37</v>
      </c>
      <c r="N7" s="161">
        <v>0</v>
      </c>
      <c r="O7" s="161">
        <v>676</v>
      </c>
      <c r="P7" s="161" t="s">
        <v>38</v>
      </c>
      <c r="Q7" s="161">
        <v>2015</v>
      </c>
      <c r="R7" s="161" t="s">
        <v>286</v>
      </c>
      <c r="S7" s="161">
        <v>2375</v>
      </c>
      <c r="T7" s="161">
        <v>0</v>
      </c>
      <c r="U7" s="161">
        <v>0</v>
      </c>
      <c r="V7" s="161">
        <v>0</v>
      </c>
      <c r="W7" s="161">
        <v>0</v>
      </c>
      <c r="X7" s="161">
        <v>0</v>
      </c>
      <c r="Y7" s="161">
        <v>0</v>
      </c>
      <c r="Z7" s="161">
        <v>0</v>
      </c>
      <c r="AA7" s="161">
        <v>0</v>
      </c>
      <c r="AB7" s="161">
        <v>0</v>
      </c>
      <c r="AC7" s="161">
        <f t="shared" si="0"/>
        <v>0</v>
      </c>
      <c r="AD7" s="161">
        <v>0</v>
      </c>
      <c r="AE7" s="161">
        <v>0</v>
      </c>
      <c r="AF7" s="161">
        <v>0</v>
      </c>
      <c r="AG7" s="3" t="s">
        <v>198</v>
      </c>
    </row>
    <row r="8" spans="1:36" x14ac:dyDescent="0.25">
      <c r="A8" s="161" t="s">
        <v>677</v>
      </c>
      <c r="B8" s="161" t="s">
        <v>678</v>
      </c>
      <c r="C8" s="161" t="s">
        <v>679</v>
      </c>
      <c r="D8" s="340" t="s">
        <v>998</v>
      </c>
      <c r="E8" s="161">
        <v>45</v>
      </c>
      <c r="F8" s="161">
        <v>22101</v>
      </c>
      <c r="G8" s="161" t="s">
        <v>48</v>
      </c>
      <c r="H8" s="161" t="s">
        <v>48</v>
      </c>
      <c r="I8" s="161">
        <v>20</v>
      </c>
      <c r="J8" s="161">
        <v>44</v>
      </c>
      <c r="K8" s="161" t="s">
        <v>36</v>
      </c>
      <c r="L8" s="161">
        <v>62</v>
      </c>
      <c r="M8" s="161" t="s">
        <v>37</v>
      </c>
      <c r="N8" s="161">
        <v>0</v>
      </c>
      <c r="O8" s="161">
        <v>676</v>
      </c>
      <c r="P8" s="161" t="s">
        <v>38</v>
      </c>
      <c r="Q8" s="161">
        <v>2015</v>
      </c>
      <c r="R8" s="161" t="s">
        <v>286</v>
      </c>
      <c r="S8" s="161">
        <v>2375</v>
      </c>
      <c r="T8" s="161">
        <v>0</v>
      </c>
      <c r="U8" s="161">
        <v>0</v>
      </c>
      <c r="V8" s="161">
        <v>0</v>
      </c>
      <c r="W8" s="161">
        <v>0</v>
      </c>
      <c r="X8" s="161">
        <v>0</v>
      </c>
      <c r="Y8" s="161">
        <v>0</v>
      </c>
      <c r="Z8" s="161">
        <v>0</v>
      </c>
      <c r="AA8" s="161">
        <v>0</v>
      </c>
      <c r="AB8" s="161">
        <v>0</v>
      </c>
      <c r="AC8" s="161">
        <f t="shared" si="0"/>
        <v>0</v>
      </c>
      <c r="AD8" s="161">
        <v>0</v>
      </c>
      <c r="AE8" s="161">
        <v>0</v>
      </c>
      <c r="AF8" s="161">
        <v>0</v>
      </c>
      <c r="AG8" s="3" t="s">
        <v>198</v>
      </c>
    </row>
    <row r="9" spans="1:36" x14ac:dyDescent="0.25">
      <c r="A9" s="161" t="s">
        <v>336</v>
      </c>
      <c r="B9" s="161" t="s">
        <v>337</v>
      </c>
      <c r="C9" s="161" t="s">
        <v>338</v>
      </c>
      <c r="D9" s="340" t="s">
        <v>998</v>
      </c>
      <c r="E9" s="161">
        <v>11</v>
      </c>
      <c r="F9" s="161">
        <v>22596</v>
      </c>
      <c r="G9" s="161" t="s">
        <v>52</v>
      </c>
      <c r="H9" s="161" t="s">
        <v>34</v>
      </c>
      <c r="I9" s="161">
        <v>18</v>
      </c>
      <c r="J9" s="161">
        <v>52</v>
      </c>
      <c r="K9" s="161" t="s">
        <v>36</v>
      </c>
      <c r="L9" s="161">
        <v>68</v>
      </c>
      <c r="M9" s="161" t="s">
        <v>37</v>
      </c>
      <c r="N9" s="161">
        <v>0</v>
      </c>
      <c r="O9" s="161">
        <v>616</v>
      </c>
      <c r="P9" s="161" t="s">
        <v>38</v>
      </c>
      <c r="Q9" s="161">
        <v>2015</v>
      </c>
      <c r="R9" s="161" t="s">
        <v>1256</v>
      </c>
      <c r="S9" s="161">
        <v>2375</v>
      </c>
      <c r="T9" s="161">
        <v>0</v>
      </c>
      <c r="U9" s="161">
        <v>0</v>
      </c>
      <c r="V9" s="161">
        <v>0</v>
      </c>
      <c r="W9" s="161">
        <v>0</v>
      </c>
      <c r="X9" s="161">
        <v>0</v>
      </c>
      <c r="Y9" s="161">
        <v>0</v>
      </c>
      <c r="Z9" s="161">
        <v>0</v>
      </c>
      <c r="AA9" s="161">
        <v>0</v>
      </c>
      <c r="AB9" s="161">
        <v>0</v>
      </c>
      <c r="AC9" s="161">
        <f t="shared" si="0"/>
        <v>0</v>
      </c>
      <c r="AD9" s="161">
        <v>0</v>
      </c>
      <c r="AE9" s="161">
        <v>0</v>
      </c>
      <c r="AF9" s="161">
        <v>0</v>
      </c>
      <c r="AG9" s="3" t="s">
        <v>36</v>
      </c>
    </row>
    <row r="10" spans="1:36" x14ac:dyDescent="0.25">
      <c r="A10" s="161" t="s">
        <v>588</v>
      </c>
      <c r="B10" s="161" t="s">
        <v>589</v>
      </c>
      <c r="C10" s="161" t="s">
        <v>590</v>
      </c>
      <c r="D10" s="340" t="s">
        <v>998</v>
      </c>
      <c r="E10" s="161">
        <v>45</v>
      </c>
      <c r="F10" s="161">
        <v>22127</v>
      </c>
      <c r="G10" s="161" t="s">
        <v>34</v>
      </c>
      <c r="H10" s="161" t="s">
        <v>35</v>
      </c>
      <c r="I10" s="161">
        <v>6</v>
      </c>
      <c r="J10" s="161">
        <v>43</v>
      </c>
      <c r="K10" s="161" t="s">
        <v>36</v>
      </c>
      <c r="L10" s="161">
        <v>63</v>
      </c>
      <c r="M10" s="161" t="s">
        <v>37</v>
      </c>
      <c r="N10" s="161">
        <v>0</v>
      </c>
      <c r="O10" s="161">
        <v>901</v>
      </c>
      <c r="P10" s="161" t="s">
        <v>38</v>
      </c>
      <c r="Q10" s="161">
        <v>2015</v>
      </c>
      <c r="R10" s="161" t="s">
        <v>39</v>
      </c>
      <c r="S10" s="161">
        <v>2375</v>
      </c>
      <c r="T10" s="161">
        <v>0</v>
      </c>
      <c r="U10" s="161">
        <v>0</v>
      </c>
      <c r="V10" s="161">
        <v>0</v>
      </c>
      <c r="W10" s="161">
        <v>0</v>
      </c>
      <c r="X10" s="161">
        <v>0</v>
      </c>
      <c r="Y10" s="161">
        <v>0</v>
      </c>
      <c r="Z10" s="161">
        <v>0</v>
      </c>
      <c r="AA10" s="161">
        <v>0</v>
      </c>
      <c r="AB10" s="161">
        <v>0</v>
      </c>
      <c r="AC10" s="161">
        <f t="shared" si="0"/>
        <v>0</v>
      </c>
      <c r="AD10" s="161">
        <v>0</v>
      </c>
      <c r="AE10" s="161">
        <v>0</v>
      </c>
      <c r="AF10" s="161">
        <v>0</v>
      </c>
      <c r="AG10" s="3" t="s">
        <v>37</v>
      </c>
    </row>
    <row r="11" spans="1:36" x14ac:dyDescent="0.25">
      <c r="A11" s="161" t="s">
        <v>392</v>
      </c>
      <c r="B11" s="161" t="s">
        <v>393</v>
      </c>
      <c r="C11" s="161" t="s">
        <v>394</v>
      </c>
      <c r="D11" s="340" t="s">
        <v>998</v>
      </c>
      <c r="E11" s="161">
        <v>45</v>
      </c>
      <c r="F11" s="161">
        <v>5616</v>
      </c>
      <c r="G11" s="161" t="s">
        <v>35</v>
      </c>
      <c r="H11" s="161" t="s">
        <v>35</v>
      </c>
      <c r="I11" s="161">
        <v>4</v>
      </c>
      <c r="J11" s="161">
        <v>42</v>
      </c>
      <c r="K11" s="161" t="s">
        <v>36</v>
      </c>
      <c r="L11" s="161">
        <v>64</v>
      </c>
      <c r="M11" s="161" t="s">
        <v>37</v>
      </c>
      <c r="N11" s="161">
        <v>0</v>
      </c>
      <c r="O11" s="161">
        <v>676</v>
      </c>
      <c r="P11" s="161" t="s">
        <v>38</v>
      </c>
      <c r="Q11" s="161">
        <v>2015</v>
      </c>
      <c r="R11" s="161" t="s">
        <v>286</v>
      </c>
      <c r="S11" s="161">
        <v>2375</v>
      </c>
      <c r="T11" s="161">
        <v>0</v>
      </c>
      <c r="U11" s="161">
        <v>0</v>
      </c>
      <c r="V11" s="161">
        <v>0</v>
      </c>
      <c r="W11" s="161">
        <v>0</v>
      </c>
      <c r="X11" s="161">
        <v>0</v>
      </c>
      <c r="Y11" s="161">
        <v>0</v>
      </c>
      <c r="Z11" s="161">
        <v>0</v>
      </c>
      <c r="AA11" s="161">
        <v>0</v>
      </c>
      <c r="AB11" s="161">
        <v>0</v>
      </c>
      <c r="AC11" s="161">
        <f t="shared" si="0"/>
        <v>0</v>
      </c>
      <c r="AD11" s="161">
        <v>0</v>
      </c>
      <c r="AE11" s="161">
        <v>0</v>
      </c>
      <c r="AF11" s="161">
        <v>0</v>
      </c>
      <c r="AG11" s="3" t="s">
        <v>37</v>
      </c>
    </row>
    <row r="12" spans="1:36" x14ac:dyDescent="0.25">
      <c r="A12" s="161" t="s">
        <v>864</v>
      </c>
      <c r="B12" s="161" t="s">
        <v>865</v>
      </c>
      <c r="C12" s="161" t="s">
        <v>866</v>
      </c>
      <c r="D12" s="340" t="s">
        <v>998</v>
      </c>
      <c r="E12" s="161">
        <v>5</v>
      </c>
      <c r="F12" s="161">
        <v>29082</v>
      </c>
      <c r="G12" s="161" t="s">
        <v>35</v>
      </c>
      <c r="H12" s="161" t="s">
        <v>48</v>
      </c>
      <c r="I12" s="161">
        <v>27</v>
      </c>
      <c r="J12" s="161">
        <v>52</v>
      </c>
      <c r="K12" s="161" t="s">
        <v>36</v>
      </c>
      <c r="L12" s="161">
        <v>69</v>
      </c>
      <c r="M12" s="161" t="s">
        <v>37</v>
      </c>
      <c r="N12" s="161">
        <v>0</v>
      </c>
      <c r="O12" s="161">
        <v>616</v>
      </c>
      <c r="P12" s="161" t="s">
        <v>66</v>
      </c>
      <c r="Q12" s="161">
        <v>2015</v>
      </c>
      <c r="R12" s="161" t="s">
        <v>319</v>
      </c>
      <c r="S12" s="161">
        <v>2375</v>
      </c>
      <c r="T12" s="161">
        <v>0</v>
      </c>
      <c r="U12" s="161">
        <v>0</v>
      </c>
      <c r="V12" s="161">
        <v>0</v>
      </c>
      <c r="W12" s="161">
        <v>0</v>
      </c>
      <c r="X12" s="161">
        <v>0</v>
      </c>
      <c r="Y12" s="161">
        <v>0</v>
      </c>
      <c r="Z12" s="161">
        <v>0</v>
      </c>
      <c r="AA12" s="161">
        <v>0</v>
      </c>
      <c r="AB12" s="161">
        <v>0</v>
      </c>
      <c r="AC12" s="161">
        <f t="shared" si="0"/>
        <v>0</v>
      </c>
      <c r="AD12" s="161">
        <v>500</v>
      </c>
      <c r="AE12" s="161">
        <v>0</v>
      </c>
      <c r="AF12" s="161">
        <v>0</v>
      </c>
      <c r="AG12" s="3" t="s">
        <v>297</v>
      </c>
    </row>
    <row r="13" spans="1:36" x14ac:dyDescent="0.25">
      <c r="A13" s="161" t="s">
        <v>53</v>
      </c>
      <c r="B13" s="161" t="s">
        <v>54</v>
      </c>
      <c r="C13" s="161" t="s">
        <v>55</v>
      </c>
      <c r="D13" s="340" t="s">
        <v>998</v>
      </c>
      <c r="E13" s="161">
        <v>5</v>
      </c>
      <c r="F13" s="161">
        <v>95001</v>
      </c>
      <c r="G13" s="161" t="s">
        <v>35</v>
      </c>
      <c r="H13" s="161" t="s">
        <v>48</v>
      </c>
      <c r="I13" s="161">
        <v>27</v>
      </c>
      <c r="J13" s="161">
        <v>52</v>
      </c>
      <c r="K13" s="161" t="s">
        <v>36</v>
      </c>
      <c r="L13" s="161">
        <v>69</v>
      </c>
      <c r="M13" s="161" t="s">
        <v>37</v>
      </c>
      <c r="N13" s="161">
        <v>0</v>
      </c>
      <c r="O13" s="161">
        <v>616</v>
      </c>
      <c r="P13" s="161" t="s">
        <v>56</v>
      </c>
      <c r="Q13" s="161">
        <v>2015</v>
      </c>
      <c r="R13" s="161" t="s">
        <v>39</v>
      </c>
      <c r="S13" s="161">
        <v>2375</v>
      </c>
      <c r="T13" s="161">
        <v>0</v>
      </c>
      <c r="U13" s="161">
        <v>0</v>
      </c>
      <c r="V13" s="161">
        <v>0</v>
      </c>
      <c r="W13" s="161">
        <v>0</v>
      </c>
      <c r="X13" s="161">
        <v>0</v>
      </c>
      <c r="Y13" s="161">
        <v>0</v>
      </c>
      <c r="Z13" s="161">
        <v>0</v>
      </c>
      <c r="AA13" s="161">
        <v>0</v>
      </c>
      <c r="AB13" s="161">
        <v>0</v>
      </c>
      <c r="AC13" s="161">
        <f t="shared" si="0"/>
        <v>0</v>
      </c>
      <c r="AD13" s="161">
        <v>0</v>
      </c>
      <c r="AE13" s="161">
        <v>0</v>
      </c>
      <c r="AF13" s="161">
        <v>0</v>
      </c>
      <c r="AG13" s="3" t="s">
        <v>40</v>
      </c>
    </row>
    <row r="14" spans="1:36" x14ac:dyDescent="0.25">
      <c r="A14" s="161" t="s">
        <v>324</v>
      </c>
      <c r="B14" s="161" t="s">
        <v>325</v>
      </c>
      <c r="C14" s="161" t="s">
        <v>326</v>
      </c>
      <c r="D14" s="340" t="s">
        <v>998</v>
      </c>
      <c r="E14" s="161">
        <v>5</v>
      </c>
      <c r="F14" s="161">
        <v>29163</v>
      </c>
      <c r="G14" s="161" t="s">
        <v>34</v>
      </c>
      <c r="H14" s="161" t="s">
        <v>52</v>
      </c>
      <c r="I14" s="161">
        <v>28</v>
      </c>
      <c r="J14" s="161">
        <v>52</v>
      </c>
      <c r="K14" s="161" t="s">
        <v>36</v>
      </c>
      <c r="L14" s="161">
        <v>69</v>
      </c>
      <c r="M14" s="161" t="s">
        <v>37</v>
      </c>
      <c r="N14" s="161">
        <v>0</v>
      </c>
      <c r="O14" s="161">
        <v>616</v>
      </c>
      <c r="P14" s="161" t="s">
        <v>38</v>
      </c>
      <c r="Q14" s="161">
        <v>2015</v>
      </c>
      <c r="R14" s="161" t="s">
        <v>286</v>
      </c>
      <c r="S14" s="161">
        <v>2375</v>
      </c>
      <c r="T14" s="161">
        <v>0</v>
      </c>
      <c r="U14" s="161">
        <v>0</v>
      </c>
      <c r="V14" s="161">
        <v>0</v>
      </c>
      <c r="W14" s="161">
        <v>0</v>
      </c>
      <c r="X14" s="161">
        <v>0</v>
      </c>
      <c r="Y14" s="161">
        <v>0</v>
      </c>
      <c r="Z14" s="161">
        <v>0</v>
      </c>
      <c r="AA14" s="161">
        <v>0</v>
      </c>
      <c r="AB14" s="161">
        <v>0</v>
      </c>
      <c r="AC14" s="161">
        <f t="shared" si="0"/>
        <v>0</v>
      </c>
      <c r="AD14" s="161">
        <v>0</v>
      </c>
      <c r="AE14" s="161">
        <v>0</v>
      </c>
      <c r="AF14" s="161">
        <v>0</v>
      </c>
      <c r="AG14" s="3" t="s">
        <v>297</v>
      </c>
    </row>
    <row r="15" spans="1:36" x14ac:dyDescent="0.25">
      <c r="A15" s="161" t="s">
        <v>591</v>
      </c>
      <c r="B15" s="161" t="s">
        <v>592</v>
      </c>
      <c r="C15" s="161" t="s">
        <v>593</v>
      </c>
      <c r="D15" s="340" t="s">
        <v>998</v>
      </c>
      <c r="E15" s="161">
        <v>45</v>
      </c>
      <c r="F15" s="161">
        <v>22097</v>
      </c>
      <c r="G15" s="161" t="s">
        <v>48</v>
      </c>
      <c r="H15" s="161" t="s">
        <v>34</v>
      </c>
      <c r="I15" s="161">
        <v>1</v>
      </c>
      <c r="J15" s="161">
        <v>43</v>
      </c>
      <c r="K15" s="161" t="s">
        <v>36</v>
      </c>
      <c r="L15" s="161">
        <v>64</v>
      </c>
      <c r="M15" s="161" t="s">
        <v>37</v>
      </c>
      <c r="N15" s="161">
        <v>0</v>
      </c>
      <c r="O15" s="161">
        <v>316</v>
      </c>
      <c r="P15" s="161" t="s">
        <v>38</v>
      </c>
      <c r="Q15" s="161">
        <v>2015</v>
      </c>
      <c r="R15" s="161" t="s">
        <v>39</v>
      </c>
      <c r="S15" s="161">
        <v>2375</v>
      </c>
      <c r="T15" s="161">
        <v>0</v>
      </c>
      <c r="U15" s="161">
        <v>0</v>
      </c>
      <c r="V15" s="161">
        <v>0</v>
      </c>
      <c r="W15" s="161">
        <v>0</v>
      </c>
      <c r="X15" s="161">
        <v>0</v>
      </c>
      <c r="Y15" s="161">
        <v>0</v>
      </c>
      <c r="Z15" s="161">
        <v>0</v>
      </c>
      <c r="AA15" s="161">
        <v>0</v>
      </c>
      <c r="AB15" s="161">
        <v>0</v>
      </c>
      <c r="AC15" s="161">
        <f t="shared" si="0"/>
        <v>0</v>
      </c>
      <c r="AD15" s="161">
        <v>0</v>
      </c>
      <c r="AE15" s="161">
        <v>0</v>
      </c>
      <c r="AF15" s="161">
        <v>0</v>
      </c>
      <c r="AG15" s="3" t="s">
        <v>37</v>
      </c>
    </row>
    <row r="16" spans="1:36" x14ac:dyDescent="0.25">
      <c r="A16" s="161" t="s">
        <v>395</v>
      </c>
      <c r="B16" s="161" t="s">
        <v>396</v>
      </c>
      <c r="C16" s="161" t="s">
        <v>397</v>
      </c>
      <c r="D16" s="340" t="s">
        <v>998</v>
      </c>
      <c r="E16" s="161">
        <v>45</v>
      </c>
      <c r="F16" s="161">
        <v>22229</v>
      </c>
      <c r="G16" s="161" t="s">
        <v>52</v>
      </c>
      <c r="H16" s="161" t="s">
        <v>52</v>
      </c>
      <c r="I16" s="161">
        <v>24</v>
      </c>
      <c r="J16" s="161">
        <v>42</v>
      </c>
      <c r="K16" s="161" t="s">
        <v>36</v>
      </c>
      <c r="L16" s="161">
        <v>65</v>
      </c>
      <c r="M16" s="161" t="s">
        <v>37</v>
      </c>
      <c r="N16" s="161">
        <v>0</v>
      </c>
      <c r="O16" s="161">
        <v>916</v>
      </c>
      <c r="P16" s="161" t="s">
        <v>38</v>
      </c>
      <c r="Q16" s="161">
        <v>2015</v>
      </c>
      <c r="R16" s="161" t="s">
        <v>39</v>
      </c>
      <c r="S16" s="161">
        <v>2375</v>
      </c>
      <c r="T16" s="161">
        <v>0</v>
      </c>
      <c r="U16" s="161">
        <v>0</v>
      </c>
      <c r="V16" s="161">
        <v>0</v>
      </c>
      <c r="W16" s="161">
        <v>0</v>
      </c>
      <c r="X16" s="161">
        <v>0</v>
      </c>
      <c r="Y16" s="161">
        <v>0</v>
      </c>
      <c r="Z16" s="161">
        <v>0</v>
      </c>
      <c r="AA16" s="161">
        <v>0</v>
      </c>
      <c r="AB16" s="161">
        <v>0</v>
      </c>
      <c r="AC16" s="161">
        <f t="shared" si="0"/>
        <v>0</v>
      </c>
      <c r="AD16" s="161">
        <v>0</v>
      </c>
      <c r="AE16" s="161">
        <v>0</v>
      </c>
      <c r="AF16" s="161">
        <v>0</v>
      </c>
      <c r="AG16" s="3" t="s">
        <v>37</v>
      </c>
    </row>
    <row r="17" spans="1:34" x14ac:dyDescent="0.25">
      <c r="A17" s="161" t="s">
        <v>398</v>
      </c>
      <c r="B17" s="161" t="s">
        <v>399</v>
      </c>
      <c r="C17" s="161" t="s">
        <v>400</v>
      </c>
      <c r="D17" s="340" t="s">
        <v>998</v>
      </c>
      <c r="E17" s="161">
        <v>45</v>
      </c>
      <c r="F17" s="161">
        <v>5372</v>
      </c>
      <c r="G17" s="161" t="s">
        <v>34</v>
      </c>
      <c r="H17" s="161" t="s">
        <v>52</v>
      </c>
      <c r="I17" s="161">
        <v>24</v>
      </c>
      <c r="J17" s="161">
        <v>42</v>
      </c>
      <c r="K17" s="161" t="s">
        <v>36</v>
      </c>
      <c r="L17" s="161">
        <v>65</v>
      </c>
      <c r="M17" s="161" t="s">
        <v>37</v>
      </c>
      <c r="N17" s="161">
        <v>0</v>
      </c>
      <c r="O17" s="161">
        <v>916</v>
      </c>
      <c r="P17" s="161" t="s">
        <v>38</v>
      </c>
      <c r="Q17" s="161">
        <v>2015</v>
      </c>
      <c r="R17" s="161" t="s">
        <v>39</v>
      </c>
      <c r="S17" s="161">
        <v>2375</v>
      </c>
      <c r="T17" s="161">
        <v>0</v>
      </c>
      <c r="U17" s="161">
        <v>0</v>
      </c>
      <c r="V17" s="161">
        <v>0</v>
      </c>
      <c r="W17" s="161">
        <f>'Actual Sales'!D124</f>
        <v>0</v>
      </c>
      <c r="X17" s="161">
        <v>0</v>
      </c>
      <c r="Y17" s="161">
        <v>0</v>
      </c>
      <c r="Z17" s="161">
        <v>0</v>
      </c>
      <c r="AA17" s="161">
        <v>0</v>
      </c>
      <c r="AB17" s="161">
        <v>0</v>
      </c>
      <c r="AC17" s="161">
        <f t="shared" si="0"/>
        <v>0</v>
      </c>
      <c r="AD17" s="161">
        <v>0</v>
      </c>
      <c r="AE17" s="161">
        <v>0</v>
      </c>
      <c r="AF17" s="161">
        <v>0</v>
      </c>
      <c r="AG17" s="632" t="s">
        <v>37</v>
      </c>
      <c r="AH17" s="6">
        <f>'Actual Sales'!E124</f>
        <v>0</v>
      </c>
    </row>
    <row r="18" spans="1:34" x14ac:dyDescent="0.25">
      <c r="A18" s="161" t="s">
        <v>897</v>
      </c>
      <c r="B18" s="161" t="s">
        <v>898</v>
      </c>
      <c r="C18" s="161" t="s">
        <v>899</v>
      </c>
      <c r="D18" s="340" t="s">
        <v>998</v>
      </c>
      <c r="E18" s="161">
        <v>17</v>
      </c>
      <c r="F18" s="161">
        <v>5879</v>
      </c>
      <c r="G18" s="161" t="s">
        <v>52</v>
      </c>
      <c r="H18" s="161" t="s">
        <v>34</v>
      </c>
      <c r="I18" s="161">
        <v>12</v>
      </c>
      <c r="J18" s="161">
        <v>44</v>
      </c>
      <c r="K18" s="161" t="s">
        <v>36</v>
      </c>
      <c r="L18" s="161">
        <v>97</v>
      </c>
      <c r="M18" s="161" t="s">
        <v>37</v>
      </c>
      <c r="N18" s="161">
        <v>0</v>
      </c>
      <c r="O18" s="161">
        <v>871</v>
      </c>
      <c r="P18" s="161" t="s">
        <v>851</v>
      </c>
      <c r="Q18" s="161">
        <v>2015</v>
      </c>
      <c r="R18" s="161" t="s">
        <v>319</v>
      </c>
      <c r="S18" s="161">
        <v>2375</v>
      </c>
      <c r="T18" s="161">
        <v>0</v>
      </c>
      <c r="U18" s="161">
        <v>0</v>
      </c>
      <c r="V18" s="161">
        <v>0</v>
      </c>
      <c r="W18" s="161">
        <v>0</v>
      </c>
      <c r="X18" s="161">
        <v>0</v>
      </c>
      <c r="Y18" s="161">
        <v>0</v>
      </c>
      <c r="Z18" s="161">
        <v>0</v>
      </c>
      <c r="AA18" s="161">
        <v>0</v>
      </c>
      <c r="AB18" s="161">
        <v>0</v>
      </c>
      <c r="AC18" s="161">
        <f t="shared" si="0"/>
        <v>0</v>
      </c>
      <c r="AD18" s="161">
        <v>500</v>
      </c>
      <c r="AE18" s="161">
        <v>0</v>
      </c>
      <c r="AF18" s="161">
        <v>0</v>
      </c>
      <c r="AG18" s="3" t="s">
        <v>521</v>
      </c>
    </row>
    <row r="19" spans="1:34" x14ac:dyDescent="0.25">
      <c r="A19" s="161" t="s">
        <v>680</v>
      </c>
      <c r="B19" s="161" t="s">
        <v>681</v>
      </c>
      <c r="C19" s="161" t="s">
        <v>682</v>
      </c>
      <c r="D19" s="340" t="s">
        <v>998</v>
      </c>
      <c r="E19" s="161">
        <v>45</v>
      </c>
      <c r="F19" s="161">
        <v>22577</v>
      </c>
      <c r="G19" s="161" t="s">
        <v>52</v>
      </c>
      <c r="H19" s="161" t="s">
        <v>34</v>
      </c>
      <c r="I19" s="161">
        <v>35</v>
      </c>
      <c r="J19" s="161">
        <v>45</v>
      </c>
      <c r="K19" s="161" t="s">
        <v>36</v>
      </c>
      <c r="L19" s="161">
        <v>62</v>
      </c>
      <c r="M19" s="161" t="s">
        <v>37</v>
      </c>
      <c r="N19" s="161">
        <v>0</v>
      </c>
      <c r="O19" s="161">
        <v>676</v>
      </c>
      <c r="P19" s="161" t="s">
        <v>38</v>
      </c>
      <c r="Q19" s="161">
        <v>2015</v>
      </c>
      <c r="R19" s="161" t="s">
        <v>39</v>
      </c>
      <c r="S19" s="161">
        <v>2375</v>
      </c>
      <c r="T19" s="161">
        <v>0</v>
      </c>
      <c r="U19" s="161">
        <v>0</v>
      </c>
      <c r="V19" s="161">
        <v>0</v>
      </c>
      <c r="W19" s="161">
        <v>0</v>
      </c>
      <c r="X19" s="161">
        <v>0</v>
      </c>
      <c r="Y19" s="161">
        <v>0</v>
      </c>
      <c r="Z19" s="161">
        <v>0</v>
      </c>
      <c r="AA19" s="161">
        <v>0</v>
      </c>
      <c r="AB19" s="161">
        <v>0</v>
      </c>
      <c r="AC19" s="161">
        <f t="shared" si="0"/>
        <v>0</v>
      </c>
      <c r="AD19" s="161">
        <v>0</v>
      </c>
      <c r="AE19" s="161">
        <v>0</v>
      </c>
      <c r="AF19" s="161">
        <v>0</v>
      </c>
      <c r="AG19" s="3" t="s">
        <v>56</v>
      </c>
    </row>
    <row r="20" spans="1:34" x14ac:dyDescent="0.25">
      <c r="A20" s="161" t="s">
        <v>189</v>
      </c>
      <c r="B20" s="161" t="s">
        <v>190</v>
      </c>
      <c r="C20" s="161" t="s">
        <v>191</v>
      </c>
      <c r="D20" s="340" t="s">
        <v>998</v>
      </c>
      <c r="E20" s="161">
        <v>45</v>
      </c>
      <c r="F20" s="161">
        <v>22578</v>
      </c>
      <c r="G20" s="161" t="s">
        <v>48</v>
      </c>
      <c r="H20" s="161" t="s">
        <v>34</v>
      </c>
      <c r="I20" s="161">
        <v>35</v>
      </c>
      <c r="J20" s="161">
        <v>45</v>
      </c>
      <c r="K20" s="161" t="s">
        <v>36</v>
      </c>
      <c r="L20" s="161">
        <v>62</v>
      </c>
      <c r="M20" s="161" t="s">
        <v>37</v>
      </c>
      <c r="N20" s="161">
        <v>0</v>
      </c>
      <c r="O20" s="161">
        <v>676</v>
      </c>
      <c r="P20" s="161" t="s">
        <v>66</v>
      </c>
      <c r="Q20" s="161">
        <v>2015</v>
      </c>
      <c r="R20" s="161" t="s">
        <v>39</v>
      </c>
      <c r="S20" s="161">
        <v>2375</v>
      </c>
      <c r="T20" s="161">
        <v>0</v>
      </c>
      <c r="U20" s="161">
        <v>0</v>
      </c>
      <c r="V20" s="161">
        <v>0</v>
      </c>
      <c r="W20" s="161">
        <v>0</v>
      </c>
      <c r="X20" s="161">
        <v>0</v>
      </c>
      <c r="Y20" s="161">
        <v>0</v>
      </c>
      <c r="Z20" s="161">
        <v>0</v>
      </c>
      <c r="AA20" s="161">
        <v>0</v>
      </c>
      <c r="AB20" s="161">
        <v>0</v>
      </c>
      <c r="AC20" s="161">
        <f t="shared" si="0"/>
        <v>0</v>
      </c>
      <c r="AD20" s="161">
        <v>500</v>
      </c>
      <c r="AE20" s="161">
        <v>0</v>
      </c>
      <c r="AF20" s="161">
        <v>0</v>
      </c>
      <c r="AG20" s="3" t="s">
        <v>40</v>
      </c>
    </row>
    <row r="21" spans="1:34" x14ac:dyDescent="0.25">
      <c r="A21" s="161" t="s">
        <v>683</v>
      </c>
      <c r="B21" s="161" t="s">
        <v>684</v>
      </c>
      <c r="C21" s="161" t="s">
        <v>685</v>
      </c>
      <c r="D21" s="340" t="s">
        <v>998</v>
      </c>
      <c r="E21" s="161">
        <v>45</v>
      </c>
      <c r="F21" s="161">
        <v>22569</v>
      </c>
      <c r="G21" s="161" t="s">
        <v>48</v>
      </c>
      <c r="H21" s="161" t="s">
        <v>34</v>
      </c>
      <c r="I21" s="161">
        <v>35</v>
      </c>
      <c r="J21" s="161">
        <v>45</v>
      </c>
      <c r="K21" s="161" t="s">
        <v>36</v>
      </c>
      <c r="L21" s="161">
        <v>62</v>
      </c>
      <c r="M21" s="161" t="s">
        <v>37</v>
      </c>
      <c r="N21" s="161">
        <v>0</v>
      </c>
      <c r="O21" s="161">
        <v>676</v>
      </c>
      <c r="P21" s="161" t="s">
        <v>38</v>
      </c>
      <c r="Q21" s="161">
        <v>2015</v>
      </c>
      <c r="R21" s="161" t="s">
        <v>286</v>
      </c>
      <c r="S21" s="161">
        <v>2375</v>
      </c>
      <c r="T21" s="161">
        <v>0</v>
      </c>
      <c r="U21" s="161">
        <v>0</v>
      </c>
      <c r="V21" s="161">
        <v>0</v>
      </c>
      <c r="W21" s="161">
        <v>0</v>
      </c>
      <c r="X21" s="161">
        <v>0</v>
      </c>
      <c r="Y21" s="161">
        <v>0</v>
      </c>
      <c r="Z21" s="161">
        <v>0</v>
      </c>
      <c r="AA21" s="161">
        <v>0</v>
      </c>
      <c r="AB21" s="161">
        <v>0</v>
      </c>
      <c r="AC21" s="161">
        <f t="shared" si="0"/>
        <v>0</v>
      </c>
      <c r="AD21" s="161">
        <v>0</v>
      </c>
      <c r="AE21" s="161">
        <v>0</v>
      </c>
      <c r="AF21" s="161">
        <v>0</v>
      </c>
      <c r="AG21" s="3" t="s">
        <v>56</v>
      </c>
    </row>
    <row r="22" spans="1:34" x14ac:dyDescent="0.25">
      <c r="A22" s="161" t="s">
        <v>686</v>
      </c>
      <c r="B22" s="161" t="s">
        <v>687</v>
      </c>
      <c r="C22" s="161" t="s">
        <v>688</v>
      </c>
      <c r="D22" s="340" t="s">
        <v>998</v>
      </c>
      <c r="E22" s="161">
        <v>45</v>
      </c>
      <c r="F22" s="161">
        <v>6455</v>
      </c>
      <c r="G22" s="161" t="s">
        <v>35</v>
      </c>
      <c r="H22" s="161" t="s">
        <v>52</v>
      </c>
      <c r="I22" s="161">
        <v>22</v>
      </c>
      <c r="J22" s="161">
        <v>44</v>
      </c>
      <c r="K22" s="161" t="s">
        <v>36</v>
      </c>
      <c r="L22" s="161">
        <v>62</v>
      </c>
      <c r="M22" s="161" t="s">
        <v>37</v>
      </c>
      <c r="N22" s="161">
        <v>0</v>
      </c>
      <c r="O22" s="161">
        <v>691</v>
      </c>
      <c r="P22" s="161" t="s">
        <v>38</v>
      </c>
      <c r="Q22" s="161">
        <v>2015</v>
      </c>
      <c r="R22" s="161" t="s">
        <v>39</v>
      </c>
      <c r="S22" s="161">
        <v>2375</v>
      </c>
      <c r="T22" s="161">
        <v>0</v>
      </c>
      <c r="U22" s="161">
        <v>0</v>
      </c>
      <c r="V22" s="161">
        <v>0</v>
      </c>
      <c r="W22" s="161">
        <v>0</v>
      </c>
      <c r="X22" s="161">
        <v>0</v>
      </c>
      <c r="Y22" s="161">
        <v>0</v>
      </c>
      <c r="Z22" s="161">
        <v>0</v>
      </c>
      <c r="AA22" s="161">
        <v>0</v>
      </c>
      <c r="AB22" s="161">
        <v>0</v>
      </c>
      <c r="AC22" s="161">
        <f t="shared" si="0"/>
        <v>0</v>
      </c>
      <c r="AD22" s="161">
        <v>0</v>
      </c>
      <c r="AE22" s="161">
        <v>0</v>
      </c>
      <c r="AF22" s="161">
        <v>0</v>
      </c>
      <c r="AG22" s="3" t="s">
        <v>198</v>
      </c>
    </row>
    <row r="23" spans="1:34" x14ac:dyDescent="0.25">
      <c r="A23" s="161" t="s">
        <v>355</v>
      </c>
      <c r="B23" s="161" t="s">
        <v>356</v>
      </c>
      <c r="C23" s="161" t="s">
        <v>357</v>
      </c>
      <c r="D23" s="340" t="s">
        <v>998</v>
      </c>
      <c r="E23" s="161">
        <v>45</v>
      </c>
      <c r="F23" s="161">
        <v>21100</v>
      </c>
      <c r="G23" s="161" t="s">
        <v>52</v>
      </c>
      <c r="H23" s="161" t="s">
        <v>34</v>
      </c>
      <c r="I23" s="161">
        <v>3</v>
      </c>
      <c r="J23" s="161">
        <v>43</v>
      </c>
      <c r="K23" s="161" t="s">
        <v>36</v>
      </c>
      <c r="L23" s="161">
        <v>65</v>
      </c>
      <c r="M23" s="161" t="s">
        <v>37</v>
      </c>
      <c r="N23" s="161">
        <v>0</v>
      </c>
      <c r="O23" s="161">
        <v>691</v>
      </c>
      <c r="P23" s="161" t="s">
        <v>38</v>
      </c>
      <c r="Q23" s="161">
        <v>2015</v>
      </c>
      <c r="R23" s="161" t="s">
        <v>39</v>
      </c>
      <c r="S23" s="161">
        <v>2375</v>
      </c>
      <c r="T23" s="161">
        <v>0</v>
      </c>
      <c r="U23" s="161">
        <v>0</v>
      </c>
      <c r="V23" s="161">
        <v>0</v>
      </c>
      <c r="W23" s="161">
        <v>0</v>
      </c>
      <c r="X23" s="161">
        <v>0</v>
      </c>
      <c r="Y23" s="161">
        <v>0</v>
      </c>
      <c r="Z23" s="161">
        <v>0</v>
      </c>
      <c r="AA23" s="161">
        <v>0</v>
      </c>
      <c r="AB23" s="161">
        <v>0</v>
      </c>
      <c r="AC23" s="161">
        <f t="shared" si="0"/>
        <v>0</v>
      </c>
      <c r="AD23" s="161">
        <v>0</v>
      </c>
      <c r="AE23" s="161">
        <v>0</v>
      </c>
      <c r="AF23" s="161">
        <v>0</v>
      </c>
      <c r="AG23" s="3" t="s">
        <v>176</v>
      </c>
    </row>
    <row r="24" spans="1:34" x14ac:dyDescent="0.25">
      <c r="A24" s="161" t="s">
        <v>401</v>
      </c>
      <c r="B24" s="161" t="s">
        <v>402</v>
      </c>
      <c r="C24" s="161" t="s">
        <v>403</v>
      </c>
      <c r="D24" s="340" t="s">
        <v>998</v>
      </c>
      <c r="E24" s="161">
        <v>45</v>
      </c>
      <c r="F24" s="161">
        <v>21526</v>
      </c>
      <c r="G24" s="161" t="s">
        <v>48</v>
      </c>
      <c r="H24" s="161" t="s">
        <v>52</v>
      </c>
      <c r="I24" s="161">
        <v>11</v>
      </c>
      <c r="J24" s="161">
        <v>42</v>
      </c>
      <c r="K24" s="161" t="s">
        <v>36</v>
      </c>
      <c r="L24" s="161">
        <v>65</v>
      </c>
      <c r="M24" s="161" t="s">
        <v>37</v>
      </c>
      <c r="N24" s="161">
        <v>0</v>
      </c>
      <c r="O24" s="161">
        <v>916</v>
      </c>
      <c r="P24" s="161" t="s">
        <v>38</v>
      </c>
      <c r="Q24" s="161">
        <v>2015</v>
      </c>
      <c r="R24" s="161" t="s">
        <v>286</v>
      </c>
      <c r="S24" s="161">
        <v>2375</v>
      </c>
      <c r="T24" s="161">
        <v>0</v>
      </c>
      <c r="U24" s="161">
        <v>0</v>
      </c>
      <c r="V24" s="161">
        <v>0</v>
      </c>
      <c r="W24" s="161">
        <f>'Actual Sales'!D125</f>
        <v>0</v>
      </c>
      <c r="X24" s="161">
        <v>0</v>
      </c>
      <c r="Y24" s="161">
        <v>0</v>
      </c>
      <c r="Z24" s="161">
        <v>0</v>
      </c>
      <c r="AA24" s="161">
        <v>0</v>
      </c>
      <c r="AB24" s="161">
        <v>0</v>
      </c>
      <c r="AC24" s="161">
        <f t="shared" si="0"/>
        <v>0</v>
      </c>
      <c r="AD24" s="161">
        <v>0</v>
      </c>
      <c r="AE24" s="161">
        <v>0</v>
      </c>
      <c r="AF24" s="161">
        <v>0</v>
      </c>
      <c r="AG24" s="632" t="s">
        <v>37</v>
      </c>
      <c r="AH24" s="6">
        <f>'Actual Sales'!E125</f>
        <v>0</v>
      </c>
    </row>
    <row r="25" spans="1:34" x14ac:dyDescent="0.25">
      <c r="A25" s="161" t="s">
        <v>404</v>
      </c>
      <c r="B25" s="161" t="s">
        <v>405</v>
      </c>
      <c r="C25" s="161" t="s">
        <v>406</v>
      </c>
      <c r="D25" s="340" t="s">
        <v>998</v>
      </c>
      <c r="E25" s="161">
        <v>45</v>
      </c>
      <c r="F25" s="161">
        <v>21529</v>
      </c>
      <c r="G25" s="161" t="s">
        <v>35</v>
      </c>
      <c r="H25" s="161" t="s">
        <v>52</v>
      </c>
      <c r="I25" s="161">
        <v>11</v>
      </c>
      <c r="J25" s="161">
        <v>42</v>
      </c>
      <c r="K25" s="161" t="s">
        <v>36</v>
      </c>
      <c r="L25" s="161">
        <v>65</v>
      </c>
      <c r="M25" s="161" t="s">
        <v>37</v>
      </c>
      <c r="N25" s="161">
        <v>0</v>
      </c>
      <c r="O25" s="161">
        <v>916</v>
      </c>
      <c r="P25" s="161" t="s">
        <v>38</v>
      </c>
      <c r="Q25" s="161">
        <v>2015</v>
      </c>
      <c r="R25" s="161" t="s">
        <v>39</v>
      </c>
      <c r="S25" s="161">
        <v>2375</v>
      </c>
      <c r="T25" s="161">
        <v>0</v>
      </c>
      <c r="U25" s="161">
        <v>0</v>
      </c>
      <c r="V25" s="161">
        <v>0</v>
      </c>
      <c r="W25" s="161">
        <v>0</v>
      </c>
      <c r="X25" s="161">
        <v>0</v>
      </c>
      <c r="Y25" s="161">
        <v>0</v>
      </c>
      <c r="Z25" s="161">
        <v>0</v>
      </c>
      <c r="AA25" s="161">
        <v>0</v>
      </c>
      <c r="AB25" s="161">
        <v>0</v>
      </c>
      <c r="AC25" s="161">
        <f t="shared" si="0"/>
        <v>0</v>
      </c>
      <c r="AD25" s="161">
        <v>0</v>
      </c>
      <c r="AE25" s="161">
        <v>0</v>
      </c>
      <c r="AF25" s="161">
        <v>0</v>
      </c>
      <c r="AG25" s="3" t="s">
        <v>37</v>
      </c>
    </row>
    <row r="26" spans="1:34" s="633" customFormat="1" x14ac:dyDescent="0.25">
      <c r="A26" s="633" t="s">
        <v>407</v>
      </c>
      <c r="B26" s="633" t="s">
        <v>408</v>
      </c>
      <c r="C26" s="633" t="s">
        <v>409</v>
      </c>
      <c r="D26" s="340" t="s">
        <v>998</v>
      </c>
      <c r="E26" s="633">
        <v>45</v>
      </c>
      <c r="F26" s="633">
        <v>22076</v>
      </c>
      <c r="G26" s="633" t="s">
        <v>48</v>
      </c>
      <c r="H26" s="633" t="s">
        <v>34</v>
      </c>
      <c r="I26" s="633">
        <v>11</v>
      </c>
      <c r="J26" s="633">
        <v>42</v>
      </c>
      <c r="K26" s="633" t="s">
        <v>36</v>
      </c>
      <c r="L26" s="633">
        <v>65</v>
      </c>
      <c r="M26" s="633" t="s">
        <v>37</v>
      </c>
      <c r="N26" s="633">
        <v>0</v>
      </c>
      <c r="O26" s="633">
        <v>916</v>
      </c>
      <c r="P26" s="633" t="s">
        <v>38</v>
      </c>
      <c r="Q26" s="161">
        <v>2015</v>
      </c>
      <c r="R26" s="633" t="s">
        <v>286</v>
      </c>
      <c r="S26" s="633">
        <v>2375</v>
      </c>
      <c r="T26" s="161">
        <v>0</v>
      </c>
      <c r="U26" s="161">
        <v>0</v>
      </c>
      <c r="V26" s="161">
        <v>0</v>
      </c>
      <c r="W26" s="633">
        <f>'Actual Sales'!D126</f>
        <v>0</v>
      </c>
      <c r="X26" s="161">
        <v>0</v>
      </c>
      <c r="Y26" s="161">
        <v>0</v>
      </c>
      <c r="Z26" s="161">
        <v>0</v>
      </c>
      <c r="AA26" s="161">
        <v>0</v>
      </c>
      <c r="AB26" s="161">
        <v>0</v>
      </c>
      <c r="AC26" s="633">
        <f t="shared" si="0"/>
        <v>0</v>
      </c>
      <c r="AD26" s="633">
        <v>0</v>
      </c>
      <c r="AE26" s="633">
        <v>0</v>
      </c>
      <c r="AF26" s="633">
        <v>0</v>
      </c>
      <c r="AG26" s="634" t="s">
        <v>37</v>
      </c>
      <c r="AH26" s="635"/>
    </row>
    <row r="27" spans="1:34" s="633" customFormat="1" x14ac:dyDescent="0.25">
      <c r="A27" s="633" t="s">
        <v>410</v>
      </c>
      <c r="B27" s="633" t="s">
        <v>411</v>
      </c>
      <c r="C27" s="633" t="s">
        <v>412</v>
      </c>
      <c r="D27" s="340" t="s">
        <v>998</v>
      </c>
      <c r="E27" s="633">
        <v>45</v>
      </c>
      <c r="F27" s="633">
        <v>22075</v>
      </c>
      <c r="G27" s="633" t="s">
        <v>35</v>
      </c>
      <c r="H27" s="633" t="s">
        <v>34</v>
      </c>
      <c r="I27" s="633">
        <v>11</v>
      </c>
      <c r="J27" s="633">
        <v>42</v>
      </c>
      <c r="K27" s="633" t="s">
        <v>36</v>
      </c>
      <c r="L27" s="633">
        <v>65</v>
      </c>
      <c r="M27" s="633" t="s">
        <v>37</v>
      </c>
      <c r="N27" s="633">
        <v>0</v>
      </c>
      <c r="O27" s="633">
        <v>916</v>
      </c>
      <c r="P27" s="633" t="s">
        <v>38</v>
      </c>
      <c r="Q27" s="161">
        <v>2015</v>
      </c>
      <c r="R27" s="633" t="s">
        <v>39</v>
      </c>
      <c r="S27" s="633">
        <v>2375</v>
      </c>
      <c r="T27" s="161">
        <v>0</v>
      </c>
      <c r="U27" s="161">
        <v>0</v>
      </c>
      <c r="V27" s="161">
        <v>0</v>
      </c>
      <c r="W27" s="633">
        <v>0</v>
      </c>
      <c r="X27" s="161">
        <v>0</v>
      </c>
      <c r="Y27" s="161">
        <v>0</v>
      </c>
      <c r="Z27" s="161">
        <v>0</v>
      </c>
      <c r="AA27" s="161">
        <v>0</v>
      </c>
      <c r="AB27" s="161">
        <v>0</v>
      </c>
      <c r="AC27" s="633">
        <f t="shared" si="0"/>
        <v>0</v>
      </c>
      <c r="AD27" s="633">
        <v>0</v>
      </c>
      <c r="AE27" s="633">
        <v>0</v>
      </c>
      <c r="AF27" s="633">
        <v>0</v>
      </c>
      <c r="AG27" s="634" t="s">
        <v>37</v>
      </c>
      <c r="AH27" s="635"/>
    </row>
    <row r="28" spans="1:34" x14ac:dyDescent="0.25">
      <c r="A28" s="161" t="s">
        <v>525</v>
      </c>
      <c r="B28" s="161" t="s">
        <v>526</v>
      </c>
      <c r="C28" s="161" t="s">
        <v>527</v>
      </c>
      <c r="D28" s="340" t="s">
        <v>998</v>
      </c>
      <c r="E28" s="161">
        <v>45</v>
      </c>
      <c r="F28" s="161">
        <v>6494</v>
      </c>
      <c r="G28" s="161" t="s">
        <v>34</v>
      </c>
      <c r="H28" s="161" t="s">
        <v>34</v>
      </c>
      <c r="I28" s="161">
        <v>18</v>
      </c>
      <c r="J28" s="161">
        <v>44</v>
      </c>
      <c r="K28" s="161" t="s">
        <v>36</v>
      </c>
      <c r="L28" s="161">
        <v>63</v>
      </c>
      <c r="M28" s="161" t="s">
        <v>37</v>
      </c>
      <c r="N28" s="161">
        <v>0</v>
      </c>
      <c r="O28" s="161">
        <v>691</v>
      </c>
      <c r="P28" s="161" t="s">
        <v>38</v>
      </c>
      <c r="Q28" s="161">
        <v>2015</v>
      </c>
      <c r="R28" s="161" t="s">
        <v>286</v>
      </c>
      <c r="S28" s="161">
        <v>2375</v>
      </c>
      <c r="T28" s="161">
        <v>0</v>
      </c>
      <c r="U28" s="161">
        <v>0</v>
      </c>
      <c r="V28" s="161">
        <v>0</v>
      </c>
      <c r="W28" s="161">
        <v>0</v>
      </c>
      <c r="X28" s="161">
        <v>0</v>
      </c>
      <c r="Y28" s="161">
        <v>0</v>
      </c>
      <c r="Z28" s="161">
        <v>0</v>
      </c>
      <c r="AA28" s="161">
        <v>0</v>
      </c>
      <c r="AB28" s="161">
        <v>0</v>
      </c>
      <c r="AC28" s="161">
        <f t="shared" si="0"/>
        <v>0</v>
      </c>
      <c r="AD28" s="161">
        <v>0</v>
      </c>
      <c r="AE28" s="161">
        <v>0</v>
      </c>
      <c r="AF28" s="161">
        <v>0</v>
      </c>
      <c r="AG28" s="3" t="s">
        <v>176</v>
      </c>
    </row>
    <row r="29" spans="1:34" x14ac:dyDescent="0.25">
      <c r="A29" s="161" t="s">
        <v>528</v>
      </c>
      <c r="B29" s="161" t="s">
        <v>529</v>
      </c>
      <c r="C29" s="161" t="s">
        <v>530</v>
      </c>
      <c r="D29" s="340" t="s">
        <v>998</v>
      </c>
      <c r="E29" s="161">
        <v>45</v>
      </c>
      <c r="F29" s="161">
        <v>6727</v>
      </c>
      <c r="G29" s="161" t="s">
        <v>52</v>
      </c>
      <c r="H29" s="161" t="s">
        <v>52</v>
      </c>
      <c r="I29" s="161">
        <v>7</v>
      </c>
      <c r="J29" s="161">
        <v>44</v>
      </c>
      <c r="K29" s="161" t="s">
        <v>36</v>
      </c>
      <c r="L29" s="161">
        <v>63</v>
      </c>
      <c r="M29" s="161" t="s">
        <v>37</v>
      </c>
      <c r="N29" s="161">
        <v>0</v>
      </c>
      <c r="O29" s="161">
        <v>691</v>
      </c>
      <c r="P29" s="161" t="s">
        <v>38</v>
      </c>
      <c r="Q29" s="161">
        <v>2015</v>
      </c>
      <c r="R29" s="161" t="s">
        <v>286</v>
      </c>
      <c r="S29" s="161">
        <v>2375</v>
      </c>
      <c r="T29" s="161">
        <v>0</v>
      </c>
      <c r="U29" s="161">
        <v>0</v>
      </c>
      <c r="V29" s="161">
        <v>0</v>
      </c>
      <c r="W29" s="161">
        <v>0</v>
      </c>
      <c r="X29" s="161">
        <v>0</v>
      </c>
      <c r="Y29" s="161">
        <v>0</v>
      </c>
      <c r="Z29" s="161">
        <v>0</v>
      </c>
      <c r="AA29" s="161">
        <v>0</v>
      </c>
      <c r="AB29" s="161">
        <v>0</v>
      </c>
      <c r="AC29" s="161">
        <f t="shared" si="0"/>
        <v>0</v>
      </c>
      <c r="AD29" s="161">
        <v>0</v>
      </c>
      <c r="AE29" s="161">
        <v>0</v>
      </c>
      <c r="AF29" s="161">
        <v>0</v>
      </c>
      <c r="AG29" s="3" t="s">
        <v>176</v>
      </c>
    </row>
    <row r="30" spans="1:34" x14ac:dyDescent="0.25">
      <c r="A30" s="161" t="s">
        <v>107</v>
      </c>
      <c r="B30" s="161" t="s">
        <v>108</v>
      </c>
      <c r="C30" s="161" t="s">
        <v>109</v>
      </c>
      <c r="D30" s="340" t="s">
        <v>998</v>
      </c>
      <c r="E30" s="161">
        <v>45</v>
      </c>
      <c r="F30" s="161">
        <v>11151</v>
      </c>
      <c r="G30" s="161" t="s">
        <v>34</v>
      </c>
      <c r="H30" s="161" t="s">
        <v>34</v>
      </c>
      <c r="I30" s="161">
        <v>18</v>
      </c>
      <c r="J30" s="161">
        <v>44</v>
      </c>
      <c r="K30" s="161" t="s">
        <v>36</v>
      </c>
      <c r="L30" s="161">
        <v>63</v>
      </c>
      <c r="M30" s="161" t="s">
        <v>37</v>
      </c>
      <c r="N30" s="161">
        <v>0</v>
      </c>
      <c r="O30" s="161">
        <v>691</v>
      </c>
      <c r="P30" s="161" t="s">
        <v>38</v>
      </c>
      <c r="Q30" s="161">
        <v>2015</v>
      </c>
      <c r="R30" s="161" t="s">
        <v>39</v>
      </c>
      <c r="S30" s="161">
        <v>2375</v>
      </c>
      <c r="T30" s="161">
        <v>0</v>
      </c>
      <c r="U30" s="161">
        <v>0</v>
      </c>
      <c r="V30" s="161">
        <v>0</v>
      </c>
      <c r="W30" s="161">
        <v>0</v>
      </c>
      <c r="X30" s="161">
        <v>0</v>
      </c>
      <c r="Y30" s="161">
        <v>0</v>
      </c>
      <c r="Z30" s="161">
        <v>0</v>
      </c>
      <c r="AA30" s="161">
        <v>0</v>
      </c>
      <c r="AB30" s="161">
        <v>0</v>
      </c>
      <c r="AC30" s="161">
        <f t="shared" si="0"/>
        <v>0</v>
      </c>
      <c r="AD30" s="161">
        <v>0</v>
      </c>
      <c r="AE30" s="161">
        <v>0</v>
      </c>
      <c r="AF30" s="161">
        <v>0</v>
      </c>
      <c r="AG30" s="3" t="s">
        <v>40</v>
      </c>
    </row>
    <row r="31" spans="1:34" x14ac:dyDescent="0.25">
      <c r="A31" s="161" t="s">
        <v>603</v>
      </c>
      <c r="B31" s="161" t="s">
        <v>604</v>
      </c>
      <c r="C31" s="161" t="s">
        <v>605</v>
      </c>
      <c r="D31" s="340" t="s">
        <v>998</v>
      </c>
      <c r="E31" s="161">
        <v>45</v>
      </c>
      <c r="F31" s="161">
        <v>7054</v>
      </c>
      <c r="G31" s="161" t="s">
        <v>34</v>
      </c>
      <c r="H31" s="161" t="s">
        <v>34</v>
      </c>
      <c r="I31" s="161">
        <v>33</v>
      </c>
      <c r="J31" s="161">
        <v>45</v>
      </c>
      <c r="K31" s="161" t="s">
        <v>36</v>
      </c>
      <c r="L31" s="161">
        <v>62</v>
      </c>
      <c r="M31" s="161" t="s">
        <v>37</v>
      </c>
      <c r="N31" s="161">
        <v>0</v>
      </c>
      <c r="O31" s="161">
        <v>691</v>
      </c>
      <c r="P31" s="161" t="s">
        <v>38</v>
      </c>
      <c r="Q31" s="161">
        <v>2015</v>
      </c>
      <c r="R31" s="161" t="s">
        <v>39</v>
      </c>
      <c r="S31" s="161">
        <v>2375</v>
      </c>
      <c r="T31" s="161">
        <v>0</v>
      </c>
      <c r="U31" s="161">
        <v>0</v>
      </c>
      <c r="V31" s="161">
        <v>0</v>
      </c>
      <c r="W31" s="161">
        <v>0</v>
      </c>
      <c r="X31" s="161">
        <v>0</v>
      </c>
      <c r="Y31" s="161">
        <v>0</v>
      </c>
      <c r="Z31" s="161">
        <v>0</v>
      </c>
      <c r="AA31" s="161">
        <v>0</v>
      </c>
      <c r="AB31" s="161">
        <v>0</v>
      </c>
      <c r="AC31" s="161">
        <f>W30</f>
        <v>0</v>
      </c>
      <c r="AD31" s="161">
        <v>0</v>
      </c>
      <c r="AE31" s="161">
        <v>0</v>
      </c>
      <c r="AF31" s="161">
        <v>0</v>
      </c>
      <c r="AG31" s="3" t="s">
        <v>176</v>
      </c>
    </row>
    <row r="32" spans="1:34" x14ac:dyDescent="0.25">
      <c r="A32" s="161" t="s">
        <v>167</v>
      </c>
      <c r="B32" s="161" t="s">
        <v>168</v>
      </c>
      <c r="C32" s="161" t="s">
        <v>169</v>
      </c>
      <c r="D32" s="340" t="s">
        <v>998</v>
      </c>
      <c r="E32" s="161">
        <v>45</v>
      </c>
      <c r="F32" s="161">
        <v>7059</v>
      </c>
      <c r="G32" s="161" t="s">
        <v>35</v>
      </c>
      <c r="H32" s="161" t="s">
        <v>34</v>
      </c>
      <c r="I32" s="161">
        <v>33</v>
      </c>
      <c r="J32" s="161">
        <v>45</v>
      </c>
      <c r="K32" s="161" t="s">
        <v>36</v>
      </c>
      <c r="L32" s="161">
        <v>62</v>
      </c>
      <c r="M32" s="161" t="s">
        <v>37</v>
      </c>
      <c r="N32" s="161">
        <v>0</v>
      </c>
      <c r="O32" s="161">
        <v>691</v>
      </c>
      <c r="P32" s="161" t="s">
        <v>38</v>
      </c>
      <c r="Q32" s="161">
        <v>2015</v>
      </c>
      <c r="R32" s="161" t="s">
        <v>39</v>
      </c>
      <c r="S32" s="161">
        <v>2375</v>
      </c>
      <c r="T32" s="161">
        <v>0</v>
      </c>
      <c r="U32" s="161">
        <v>0</v>
      </c>
      <c r="V32" s="161">
        <v>0</v>
      </c>
      <c r="W32" s="161">
        <v>0</v>
      </c>
      <c r="X32" s="161">
        <v>0</v>
      </c>
      <c r="Y32" s="161">
        <v>0</v>
      </c>
      <c r="Z32" s="161">
        <v>0</v>
      </c>
      <c r="AA32" s="161">
        <v>0</v>
      </c>
      <c r="AB32" s="161">
        <v>0</v>
      </c>
      <c r="AC32" s="161">
        <f t="shared" si="0"/>
        <v>0</v>
      </c>
      <c r="AD32" s="161">
        <v>0</v>
      </c>
      <c r="AE32" s="161">
        <v>0</v>
      </c>
      <c r="AF32" s="161">
        <v>0</v>
      </c>
      <c r="AG32" s="3" t="s">
        <v>176</v>
      </c>
    </row>
    <row r="33" spans="1:34" x14ac:dyDescent="0.25">
      <c r="A33" s="161" t="s">
        <v>606</v>
      </c>
      <c r="B33" s="161" t="s">
        <v>607</v>
      </c>
      <c r="C33" s="161" t="s">
        <v>608</v>
      </c>
      <c r="D33" s="340" t="s">
        <v>998</v>
      </c>
      <c r="E33" s="161">
        <v>45</v>
      </c>
      <c r="F33" s="161">
        <v>20047</v>
      </c>
      <c r="G33" s="161" t="s">
        <v>52</v>
      </c>
      <c r="H33" s="161" t="s">
        <v>52</v>
      </c>
      <c r="I33" s="161">
        <v>33</v>
      </c>
      <c r="J33" s="161">
        <v>45</v>
      </c>
      <c r="K33" s="161" t="s">
        <v>36</v>
      </c>
      <c r="L33" s="161">
        <v>62</v>
      </c>
      <c r="M33" s="161" t="s">
        <v>37</v>
      </c>
      <c r="N33" s="161">
        <v>0</v>
      </c>
      <c r="O33" s="161">
        <v>691</v>
      </c>
      <c r="P33" s="161" t="s">
        <v>38</v>
      </c>
      <c r="Q33" s="161">
        <v>2015</v>
      </c>
      <c r="R33" s="161" t="s">
        <v>39</v>
      </c>
      <c r="S33" s="161">
        <v>2375</v>
      </c>
      <c r="T33" s="161">
        <v>0</v>
      </c>
      <c r="U33" s="161">
        <v>0</v>
      </c>
      <c r="V33" s="161">
        <v>0</v>
      </c>
      <c r="W33" s="161">
        <v>0</v>
      </c>
      <c r="X33" s="161">
        <v>0</v>
      </c>
      <c r="Y33" s="161">
        <v>0</v>
      </c>
      <c r="Z33" s="161">
        <v>0</v>
      </c>
      <c r="AA33" s="161">
        <v>0</v>
      </c>
      <c r="AB33" s="161">
        <v>0</v>
      </c>
      <c r="AC33" s="161">
        <f t="shared" si="0"/>
        <v>0</v>
      </c>
      <c r="AD33" s="161">
        <v>0</v>
      </c>
      <c r="AE33" s="161">
        <v>0</v>
      </c>
      <c r="AF33" s="161">
        <v>0</v>
      </c>
      <c r="AG33" s="3" t="s">
        <v>176</v>
      </c>
    </row>
    <row r="34" spans="1:34" x14ac:dyDescent="0.25">
      <c r="A34" s="161" t="s">
        <v>413</v>
      </c>
      <c r="B34" s="161" t="s">
        <v>414</v>
      </c>
      <c r="C34" s="161" t="s">
        <v>415</v>
      </c>
      <c r="D34" s="340" t="s">
        <v>998</v>
      </c>
      <c r="E34" s="161">
        <v>45</v>
      </c>
      <c r="F34" s="161">
        <v>22074</v>
      </c>
      <c r="G34" s="161" t="s">
        <v>34</v>
      </c>
      <c r="H34" s="161" t="s">
        <v>34</v>
      </c>
      <c r="I34" s="161">
        <v>14</v>
      </c>
      <c r="J34" s="161">
        <v>42</v>
      </c>
      <c r="K34" s="161" t="s">
        <v>36</v>
      </c>
      <c r="L34" s="161">
        <v>65</v>
      </c>
      <c r="M34" s="161" t="s">
        <v>37</v>
      </c>
      <c r="N34" s="161">
        <v>0</v>
      </c>
      <c r="O34" s="161">
        <v>916</v>
      </c>
      <c r="P34" s="161" t="s">
        <v>38</v>
      </c>
      <c r="Q34" s="161">
        <v>2015</v>
      </c>
      <c r="R34" s="161" t="s">
        <v>286</v>
      </c>
      <c r="S34" s="161">
        <v>2375</v>
      </c>
      <c r="T34" s="161">
        <v>0</v>
      </c>
      <c r="U34" s="161">
        <v>0</v>
      </c>
      <c r="V34" s="161">
        <v>0</v>
      </c>
      <c r="W34" s="161">
        <f>'Actual Sales'!D127</f>
        <v>0</v>
      </c>
      <c r="X34" s="161">
        <v>0</v>
      </c>
      <c r="Y34" s="161">
        <v>0</v>
      </c>
      <c r="Z34" s="161">
        <v>0</v>
      </c>
      <c r="AA34" s="161">
        <v>0</v>
      </c>
      <c r="AB34" s="161">
        <v>0</v>
      </c>
      <c r="AC34" s="161">
        <f t="shared" si="0"/>
        <v>0</v>
      </c>
      <c r="AD34" s="161">
        <v>0</v>
      </c>
      <c r="AE34" s="161">
        <v>0</v>
      </c>
      <c r="AF34" s="161">
        <v>0</v>
      </c>
      <c r="AG34" s="632" t="s">
        <v>37</v>
      </c>
      <c r="AH34" s="6">
        <f>'Actual Sales'!E127</f>
        <v>0</v>
      </c>
    </row>
    <row r="35" spans="1:34" x14ac:dyDescent="0.25">
      <c r="A35" s="161" t="s">
        <v>469</v>
      </c>
      <c r="B35" s="161" t="s">
        <v>470</v>
      </c>
      <c r="C35" s="161" t="s">
        <v>471</v>
      </c>
      <c r="D35" s="340" t="s">
        <v>998</v>
      </c>
      <c r="E35" s="161">
        <v>45</v>
      </c>
      <c r="F35" s="161">
        <v>29257</v>
      </c>
      <c r="G35" s="161" t="s">
        <v>48</v>
      </c>
      <c r="H35" s="161" t="s">
        <v>34</v>
      </c>
      <c r="I35" s="161">
        <v>14</v>
      </c>
      <c r="J35" s="161">
        <v>42</v>
      </c>
      <c r="K35" s="161" t="s">
        <v>36</v>
      </c>
      <c r="L35" s="161">
        <v>65</v>
      </c>
      <c r="M35" s="161" t="s">
        <v>37</v>
      </c>
      <c r="N35" s="161">
        <v>0</v>
      </c>
      <c r="O35" s="161">
        <v>901</v>
      </c>
      <c r="P35" s="161" t="s">
        <v>38</v>
      </c>
      <c r="Q35" s="161">
        <v>2015</v>
      </c>
      <c r="R35" s="161" t="s">
        <v>286</v>
      </c>
      <c r="S35" s="161">
        <v>2375</v>
      </c>
      <c r="T35" s="161">
        <v>0</v>
      </c>
      <c r="U35" s="161">
        <v>0</v>
      </c>
      <c r="V35" s="161">
        <v>0</v>
      </c>
      <c r="W35" s="161">
        <f>'Actual Sales'!D128</f>
        <v>0</v>
      </c>
      <c r="X35" s="161">
        <v>0</v>
      </c>
      <c r="Y35" s="161">
        <v>0</v>
      </c>
      <c r="Z35" s="161">
        <v>0</v>
      </c>
      <c r="AA35" s="161">
        <v>0</v>
      </c>
      <c r="AB35" s="161">
        <v>0</v>
      </c>
      <c r="AC35" s="161">
        <f t="shared" si="0"/>
        <v>0</v>
      </c>
      <c r="AD35" s="161">
        <v>0</v>
      </c>
      <c r="AE35" s="161">
        <v>0</v>
      </c>
      <c r="AF35" s="161">
        <v>0</v>
      </c>
      <c r="AG35" s="632" t="s">
        <v>37</v>
      </c>
      <c r="AH35" s="6">
        <f>'Actual Sales'!E128</f>
        <v>0</v>
      </c>
    </row>
    <row r="36" spans="1:34" x14ac:dyDescent="0.25">
      <c r="A36" s="161" t="s">
        <v>416</v>
      </c>
      <c r="B36" s="161" t="s">
        <v>1975</v>
      </c>
      <c r="C36" s="161" t="s">
        <v>418</v>
      </c>
      <c r="D36" s="340" t="s">
        <v>998</v>
      </c>
      <c r="E36" s="161">
        <v>45</v>
      </c>
      <c r="F36" s="161">
        <v>22882</v>
      </c>
      <c r="G36" s="161" t="s">
        <v>35</v>
      </c>
      <c r="H36" s="161" t="s">
        <v>34</v>
      </c>
      <c r="I36" s="161">
        <v>14</v>
      </c>
      <c r="J36" s="161">
        <v>42</v>
      </c>
      <c r="K36" s="161" t="s">
        <v>36</v>
      </c>
      <c r="L36" s="161">
        <v>65</v>
      </c>
      <c r="M36" s="161" t="s">
        <v>37</v>
      </c>
      <c r="N36" s="161">
        <v>0</v>
      </c>
      <c r="O36" s="161">
        <v>901</v>
      </c>
      <c r="P36" s="161" t="s">
        <v>38</v>
      </c>
      <c r="Q36" s="161">
        <v>2015</v>
      </c>
      <c r="R36" s="161" t="s">
        <v>286</v>
      </c>
      <c r="S36" s="161">
        <v>2375</v>
      </c>
      <c r="T36" s="161">
        <v>0</v>
      </c>
      <c r="U36" s="161">
        <v>0</v>
      </c>
      <c r="V36" s="161">
        <v>0</v>
      </c>
      <c r="W36" s="161">
        <v>0</v>
      </c>
      <c r="X36" s="161">
        <v>0</v>
      </c>
      <c r="Y36" s="161">
        <v>0</v>
      </c>
      <c r="Z36" s="161">
        <v>0</v>
      </c>
      <c r="AA36" s="161">
        <v>0</v>
      </c>
      <c r="AB36" s="161">
        <v>0</v>
      </c>
      <c r="AC36" s="161">
        <f t="shared" si="0"/>
        <v>0</v>
      </c>
      <c r="AD36" s="161">
        <v>0</v>
      </c>
      <c r="AE36" s="161">
        <v>0</v>
      </c>
      <c r="AF36" s="161">
        <v>0</v>
      </c>
      <c r="AG36" s="3" t="s">
        <v>37</v>
      </c>
    </row>
    <row r="37" spans="1:34" x14ac:dyDescent="0.25">
      <c r="A37" s="161" t="s">
        <v>419</v>
      </c>
      <c r="B37" s="161" t="s">
        <v>420</v>
      </c>
      <c r="C37" s="161" t="s">
        <v>421</v>
      </c>
      <c r="D37" s="340" t="s">
        <v>998</v>
      </c>
      <c r="E37" s="161">
        <v>45</v>
      </c>
      <c r="F37" s="161">
        <v>5460</v>
      </c>
      <c r="G37" s="161" t="s">
        <v>52</v>
      </c>
      <c r="H37" s="161" t="s">
        <v>34</v>
      </c>
      <c r="I37" s="161">
        <v>14</v>
      </c>
      <c r="J37" s="161">
        <v>42</v>
      </c>
      <c r="K37" s="161" t="s">
        <v>36</v>
      </c>
      <c r="L37" s="161">
        <v>65</v>
      </c>
      <c r="M37" s="161" t="s">
        <v>37</v>
      </c>
      <c r="N37" s="161">
        <v>0</v>
      </c>
      <c r="O37" s="161">
        <v>916</v>
      </c>
      <c r="P37" s="161" t="s">
        <v>38</v>
      </c>
      <c r="Q37" s="161">
        <v>2015</v>
      </c>
      <c r="R37" s="161" t="s">
        <v>286</v>
      </c>
      <c r="S37" s="161">
        <v>2375</v>
      </c>
      <c r="T37" s="161">
        <v>0</v>
      </c>
      <c r="U37" s="161">
        <v>0</v>
      </c>
      <c r="V37" s="161">
        <v>0</v>
      </c>
      <c r="W37" s="161">
        <f>'Actual Sales'!D129</f>
        <v>0</v>
      </c>
      <c r="X37" s="161">
        <v>0</v>
      </c>
      <c r="Y37" s="161">
        <v>0</v>
      </c>
      <c r="Z37" s="161">
        <v>0</v>
      </c>
      <c r="AA37" s="161">
        <v>0</v>
      </c>
      <c r="AB37" s="161">
        <v>0</v>
      </c>
      <c r="AC37" s="161">
        <f t="shared" si="0"/>
        <v>0</v>
      </c>
      <c r="AD37" s="161">
        <v>0</v>
      </c>
      <c r="AE37" s="161">
        <v>0</v>
      </c>
      <c r="AF37" s="161">
        <v>0</v>
      </c>
      <c r="AG37" s="632" t="s">
        <v>37</v>
      </c>
      <c r="AH37" s="6">
        <f>'Actual Sales'!E129</f>
        <v>0</v>
      </c>
    </row>
    <row r="38" spans="1:34" x14ac:dyDescent="0.25">
      <c r="A38" s="161" t="s">
        <v>689</v>
      </c>
      <c r="B38" s="161" t="s">
        <v>690</v>
      </c>
      <c r="C38" s="161" t="s">
        <v>691</v>
      </c>
      <c r="D38" s="340" t="s">
        <v>998</v>
      </c>
      <c r="E38" s="161">
        <v>45</v>
      </c>
      <c r="F38" s="161">
        <v>22485</v>
      </c>
      <c r="G38" s="161" t="s">
        <v>52</v>
      </c>
      <c r="H38" s="161" t="s">
        <v>52</v>
      </c>
      <c r="I38" s="161">
        <v>35</v>
      </c>
      <c r="J38" s="161">
        <v>45</v>
      </c>
      <c r="K38" s="161" t="s">
        <v>36</v>
      </c>
      <c r="L38" s="161">
        <v>62</v>
      </c>
      <c r="M38" s="161" t="s">
        <v>37</v>
      </c>
      <c r="N38" s="161">
        <v>0</v>
      </c>
      <c r="O38" s="161">
        <v>676</v>
      </c>
      <c r="P38" s="161" t="s">
        <v>38</v>
      </c>
      <c r="Q38" s="161">
        <v>2015</v>
      </c>
      <c r="R38" s="161" t="s">
        <v>286</v>
      </c>
      <c r="S38" s="161">
        <v>2375</v>
      </c>
      <c r="T38" s="161">
        <v>0</v>
      </c>
      <c r="U38" s="161">
        <v>0</v>
      </c>
      <c r="V38" s="161">
        <v>0</v>
      </c>
      <c r="W38" s="161">
        <v>0</v>
      </c>
      <c r="X38" s="161">
        <v>0</v>
      </c>
      <c r="Y38" s="161">
        <v>0</v>
      </c>
      <c r="Z38" s="161">
        <v>0</v>
      </c>
      <c r="AA38" s="161">
        <v>0</v>
      </c>
      <c r="AB38" s="161">
        <v>0</v>
      </c>
      <c r="AC38" s="161">
        <f t="shared" si="0"/>
        <v>0</v>
      </c>
      <c r="AD38" s="161">
        <v>0</v>
      </c>
      <c r="AE38" s="161">
        <v>0</v>
      </c>
      <c r="AF38" s="161">
        <v>0</v>
      </c>
      <c r="AG38" s="3" t="s">
        <v>56</v>
      </c>
    </row>
    <row r="39" spans="1:34" x14ac:dyDescent="0.25">
      <c r="A39" s="161" t="s">
        <v>358</v>
      </c>
      <c r="B39" s="161" t="s">
        <v>359</v>
      </c>
      <c r="C39" s="161" t="s">
        <v>360</v>
      </c>
      <c r="D39" s="340" t="s">
        <v>998</v>
      </c>
      <c r="E39" s="161">
        <v>45</v>
      </c>
      <c r="F39" s="161">
        <v>5872</v>
      </c>
      <c r="G39" s="161" t="s">
        <v>52</v>
      </c>
      <c r="H39" s="161" t="s">
        <v>34</v>
      </c>
      <c r="I39" s="161">
        <v>17</v>
      </c>
      <c r="J39" s="161">
        <v>43</v>
      </c>
      <c r="K39" s="161" t="s">
        <v>36</v>
      </c>
      <c r="L39" s="161">
        <v>65</v>
      </c>
      <c r="M39" s="161" t="s">
        <v>37</v>
      </c>
      <c r="N39" s="161">
        <v>0</v>
      </c>
      <c r="O39" s="161">
        <v>691</v>
      </c>
      <c r="P39" s="161" t="s">
        <v>38</v>
      </c>
      <c r="Q39" s="161">
        <v>2015</v>
      </c>
      <c r="R39" s="161" t="s">
        <v>286</v>
      </c>
      <c r="S39" s="161">
        <v>2375</v>
      </c>
      <c r="T39" s="161">
        <v>0</v>
      </c>
      <c r="U39" s="161">
        <v>0</v>
      </c>
      <c r="V39" s="161">
        <v>0</v>
      </c>
      <c r="W39" s="161">
        <v>0</v>
      </c>
      <c r="X39" s="161">
        <v>0</v>
      </c>
      <c r="Y39" s="161">
        <v>0</v>
      </c>
      <c r="Z39" s="161">
        <v>0</v>
      </c>
      <c r="AA39" s="161">
        <v>0</v>
      </c>
      <c r="AB39" s="161">
        <v>0</v>
      </c>
      <c r="AC39" s="161">
        <f t="shared" si="0"/>
        <v>0</v>
      </c>
      <c r="AD39" s="161">
        <v>0</v>
      </c>
      <c r="AE39" s="161">
        <v>0</v>
      </c>
      <c r="AF39" s="161">
        <v>0</v>
      </c>
      <c r="AG39" s="3" t="s">
        <v>37</v>
      </c>
    </row>
    <row r="40" spans="1:34" x14ac:dyDescent="0.25">
      <c r="A40" s="161" t="s">
        <v>361</v>
      </c>
      <c r="B40" s="161" t="s">
        <v>362</v>
      </c>
      <c r="C40" s="161" t="s">
        <v>363</v>
      </c>
      <c r="D40" s="340" t="s">
        <v>998</v>
      </c>
      <c r="E40" s="161">
        <v>45</v>
      </c>
      <c r="F40" s="161">
        <v>5892</v>
      </c>
      <c r="G40" s="161" t="s">
        <v>35</v>
      </c>
      <c r="H40" s="161" t="s">
        <v>34</v>
      </c>
      <c r="I40" s="161">
        <v>17</v>
      </c>
      <c r="J40" s="161">
        <v>43</v>
      </c>
      <c r="K40" s="161" t="s">
        <v>36</v>
      </c>
      <c r="L40" s="161">
        <v>65</v>
      </c>
      <c r="M40" s="161" t="s">
        <v>37</v>
      </c>
      <c r="N40" s="161">
        <v>0</v>
      </c>
      <c r="O40" s="161">
        <v>691</v>
      </c>
      <c r="P40" s="161" t="s">
        <v>38</v>
      </c>
      <c r="Q40" s="161">
        <v>2015</v>
      </c>
      <c r="R40" s="161" t="s">
        <v>286</v>
      </c>
      <c r="S40" s="161">
        <v>2375</v>
      </c>
      <c r="T40" s="161">
        <v>0</v>
      </c>
      <c r="U40" s="161">
        <v>0</v>
      </c>
      <c r="V40" s="161">
        <v>0</v>
      </c>
      <c r="W40" s="161">
        <v>0</v>
      </c>
      <c r="X40" s="161">
        <v>0</v>
      </c>
      <c r="Y40" s="161">
        <v>0</v>
      </c>
      <c r="Z40" s="161">
        <v>0</v>
      </c>
      <c r="AA40" s="161">
        <v>0</v>
      </c>
      <c r="AB40" s="161">
        <v>0</v>
      </c>
      <c r="AC40" s="161">
        <f t="shared" si="0"/>
        <v>0</v>
      </c>
      <c r="AD40" s="161">
        <v>0</v>
      </c>
      <c r="AE40" s="161">
        <v>0</v>
      </c>
      <c r="AF40" s="161">
        <v>0</v>
      </c>
      <c r="AG40" s="3" t="s">
        <v>37</v>
      </c>
    </row>
    <row r="41" spans="1:34" x14ac:dyDescent="0.25">
      <c r="A41" s="161" t="s">
        <v>531</v>
      </c>
      <c r="B41" s="161" t="s">
        <v>532</v>
      </c>
      <c r="C41" s="161" t="s">
        <v>533</v>
      </c>
      <c r="D41" s="340" t="s">
        <v>998</v>
      </c>
      <c r="E41" s="161">
        <v>45</v>
      </c>
      <c r="F41" s="161">
        <v>22546</v>
      </c>
      <c r="G41" s="161" t="s">
        <v>52</v>
      </c>
      <c r="H41" s="161" t="s">
        <v>34</v>
      </c>
      <c r="I41" s="161">
        <v>18</v>
      </c>
      <c r="J41" s="161">
        <v>44</v>
      </c>
      <c r="K41" s="161" t="s">
        <v>36</v>
      </c>
      <c r="L41" s="161">
        <v>63</v>
      </c>
      <c r="M41" s="161" t="s">
        <v>37</v>
      </c>
      <c r="N41" s="161">
        <v>0</v>
      </c>
      <c r="O41" s="161">
        <v>691</v>
      </c>
      <c r="P41" s="161" t="s">
        <v>38</v>
      </c>
      <c r="Q41" s="161">
        <v>2015</v>
      </c>
      <c r="R41" s="161" t="s">
        <v>286</v>
      </c>
      <c r="S41" s="161">
        <v>2375</v>
      </c>
      <c r="T41" s="161">
        <v>0</v>
      </c>
      <c r="U41" s="161">
        <v>0</v>
      </c>
      <c r="V41" s="161">
        <v>0</v>
      </c>
      <c r="W41" s="161">
        <v>0</v>
      </c>
      <c r="X41" s="161">
        <v>0</v>
      </c>
      <c r="Y41" s="161">
        <v>0</v>
      </c>
      <c r="Z41" s="161">
        <v>0</v>
      </c>
      <c r="AA41" s="161">
        <v>0</v>
      </c>
      <c r="AB41" s="161">
        <v>0</v>
      </c>
      <c r="AC41" s="161">
        <f t="shared" si="0"/>
        <v>0</v>
      </c>
      <c r="AD41" s="161">
        <v>0</v>
      </c>
      <c r="AE41" s="161">
        <v>0</v>
      </c>
      <c r="AF41" s="161">
        <v>0</v>
      </c>
      <c r="AG41" s="3" t="s">
        <v>176</v>
      </c>
    </row>
    <row r="42" spans="1:34" x14ac:dyDescent="0.25">
      <c r="A42" s="161" t="s">
        <v>692</v>
      </c>
      <c r="B42" s="161" t="s">
        <v>693</v>
      </c>
      <c r="C42" s="161" t="s">
        <v>694</v>
      </c>
      <c r="D42" s="340" t="s">
        <v>998</v>
      </c>
      <c r="E42" s="161">
        <v>45</v>
      </c>
      <c r="F42" s="161">
        <v>21489</v>
      </c>
      <c r="G42" s="161" t="s">
        <v>52</v>
      </c>
      <c r="H42" s="161" t="s">
        <v>35</v>
      </c>
      <c r="I42" s="161">
        <v>10</v>
      </c>
      <c r="J42" s="161">
        <v>44</v>
      </c>
      <c r="K42" s="161" t="s">
        <v>36</v>
      </c>
      <c r="L42" s="161">
        <v>62</v>
      </c>
      <c r="M42" s="161" t="s">
        <v>37</v>
      </c>
      <c r="N42" s="161">
        <v>0</v>
      </c>
      <c r="O42" s="161">
        <v>691</v>
      </c>
      <c r="P42" s="161" t="s">
        <v>38</v>
      </c>
      <c r="Q42" s="161">
        <v>2015</v>
      </c>
      <c r="R42" s="161" t="s">
        <v>286</v>
      </c>
      <c r="S42" s="161">
        <v>2375</v>
      </c>
      <c r="T42" s="161">
        <v>0</v>
      </c>
      <c r="U42" s="161">
        <v>0</v>
      </c>
      <c r="V42" s="161">
        <v>0</v>
      </c>
      <c r="W42" s="161">
        <v>0</v>
      </c>
      <c r="X42" s="161">
        <v>0</v>
      </c>
      <c r="Y42" s="161">
        <v>0</v>
      </c>
      <c r="Z42" s="161">
        <v>0</v>
      </c>
      <c r="AA42" s="161">
        <v>0</v>
      </c>
      <c r="AB42" s="161">
        <v>0</v>
      </c>
      <c r="AC42" s="161">
        <f t="shared" si="0"/>
        <v>0</v>
      </c>
      <c r="AD42" s="161">
        <v>0</v>
      </c>
      <c r="AE42" s="161">
        <v>0</v>
      </c>
      <c r="AF42" s="161">
        <v>0</v>
      </c>
      <c r="AG42" s="3" t="s">
        <v>198</v>
      </c>
    </row>
    <row r="43" spans="1:34" x14ac:dyDescent="0.25">
      <c r="A43" s="161" t="s">
        <v>695</v>
      </c>
      <c r="B43" s="161" t="s">
        <v>696</v>
      </c>
      <c r="C43" s="161" t="s">
        <v>697</v>
      </c>
      <c r="D43" s="340" t="s">
        <v>998</v>
      </c>
      <c r="E43" s="161">
        <v>45</v>
      </c>
      <c r="F43" s="161">
        <v>6715</v>
      </c>
      <c r="G43" s="161" t="s">
        <v>48</v>
      </c>
      <c r="H43" s="161" t="s">
        <v>48</v>
      </c>
      <c r="I43" s="161">
        <v>10</v>
      </c>
      <c r="J43" s="161">
        <v>44</v>
      </c>
      <c r="K43" s="161" t="s">
        <v>36</v>
      </c>
      <c r="L43" s="161">
        <v>62</v>
      </c>
      <c r="M43" s="161" t="s">
        <v>37</v>
      </c>
      <c r="N43" s="161">
        <v>0</v>
      </c>
      <c r="O43" s="161">
        <v>691</v>
      </c>
      <c r="P43" s="161" t="s">
        <v>38</v>
      </c>
      <c r="Q43" s="161">
        <v>2015</v>
      </c>
      <c r="R43" s="161" t="s">
        <v>39</v>
      </c>
      <c r="S43" s="161">
        <v>2375</v>
      </c>
      <c r="T43" s="161">
        <v>0</v>
      </c>
      <c r="U43" s="161">
        <v>0</v>
      </c>
      <c r="V43" s="161">
        <v>0</v>
      </c>
      <c r="W43" s="161">
        <v>0</v>
      </c>
      <c r="X43" s="161">
        <v>0</v>
      </c>
      <c r="Y43" s="161">
        <v>0</v>
      </c>
      <c r="Z43" s="161">
        <v>0</v>
      </c>
      <c r="AA43" s="161">
        <v>0</v>
      </c>
      <c r="AB43" s="161">
        <v>0</v>
      </c>
      <c r="AC43" s="161">
        <f t="shared" si="0"/>
        <v>0</v>
      </c>
      <c r="AD43" s="161">
        <v>0</v>
      </c>
      <c r="AE43" s="161">
        <v>0</v>
      </c>
      <c r="AF43" s="161">
        <v>0</v>
      </c>
      <c r="AG43" s="3" t="s">
        <v>198</v>
      </c>
    </row>
    <row r="44" spans="1:34" x14ac:dyDescent="0.25">
      <c r="A44" s="161" t="s">
        <v>698</v>
      </c>
      <c r="B44" s="161" t="s">
        <v>699</v>
      </c>
      <c r="C44" s="161" t="s">
        <v>700</v>
      </c>
      <c r="D44" s="340" t="s">
        <v>998</v>
      </c>
      <c r="E44" s="161">
        <v>45</v>
      </c>
      <c r="F44" s="161">
        <v>6844</v>
      </c>
      <c r="G44" s="161" t="s">
        <v>48</v>
      </c>
      <c r="H44" s="161" t="s">
        <v>34</v>
      </c>
      <c r="I44" s="161">
        <v>10</v>
      </c>
      <c r="J44" s="161">
        <v>44</v>
      </c>
      <c r="K44" s="161" t="s">
        <v>36</v>
      </c>
      <c r="L44" s="161">
        <v>62</v>
      </c>
      <c r="M44" s="161" t="s">
        <v>37</v>
      </c>
      <c r="N44" s="161">
        <v>0</v>
      </c>
      <c r="O44" s="161">
        <v>691</v>
      </c>
      <c r="P44" s="161" t="s">
        <v>38</v>
      </c>
      <c r="Q44" s="161">
        <v>2015</v>
      </c>
      <c r="R44" s="161" t="s">
        <v>286</v>
      </c>
      <c r="S44" s="161">
        <v>2375</v>
      </c>
      <c r="T44" s="161">
        <v>0</v>
      </c>
      <c r="U44" s="161">
        <v>0</v>
      </c>
      <c r="V44" s="161">
        <v>0</v>
      </c>
      <c r="W44" s="161">
        <v>0</v>
      </c>
      <c r="X44" s="161">
        <v>0</v>
      </c>
      <c r="Y44" s="161">
        <v>0</v>
      </c>
      <c r="Z44" s="161">
        <v>0</v>
      </c>
      <c r="AA44" s="161">
        <v>0</v>
      </c>
      <c r="AB44" s="161">
        <v>0</v>
      </c>
      <c r="AC44" s="161">
        <f t="shared" si="0"/>
        <v>0</v>
      </c>
      <c r="AD44" s="161">
        <v>0</v>
      </c>
      <c r="AE44" s="161">
        <v>0</v>
      </c>
      <c r="AF44" s="161">
        <v>0</v>
      </c>
      <c r="AG44" s="3" t="s">
        <v>198</v>
      </c>
    </row>
    <row r="45" spans="1:34" x14ac:dyDescent="0.25">
      <c r="A45" s="161" t="s">
        <v>701</v>
      </c>
      <c r="B45" s="161" t="s">
        <v>702</v>
      </c>
      <c r="C45" s="161" t="s">
        <v>703</v>
      </c>
      <c r="D45" s="340" t="s">
        <v>998</v>
      </c>
      <c r="E45" s="161">
        <v>45</v>
      </c>
      <c r="F45" s="161">
        <v>6806</v>
      </c>
      <c r="G45" s="161" t="s">
        <v>35</v>
      </c>
      <c r="H45" s="161" t="s">
        <v>52</v>
      </c>
      <c r="I45" s="161">
        <v>10</v>
      </c>
      <c r="J45" s="161">
        <v>44</v>
      </c>
      <c r="K45" s="161" t="s">
        <v>36</v>
      </c>
      <c r="L45" s="161">
        <v>62</v>
      </c>
      <c r="M45" s="161" t="s">
        <v>37</v>
      </c>
      <c r="N45" s="161">
        <v>0</v>
      </c>
      <c r="O45" s="161">
        <v>691</v>
      </c>
      <c r="P45" s="161" t="s">
        <v>38</v>
      </c>
      <c r="Q45" s="161">
        <v>2015</v>
      </c>
      <c r="R45" s="161" t="s">
        <v>286</v>
      </c>
      <c r="S45" s="161">
        <v>2375</v>
      </c>
      <c r="T45" s="161">
        <v>0</v>
      </c>
      <c r="U45" s="161">
        <v>0</v>
      </c>
      <c r="V45" s="161">
        <v>0</v>
      </c>
      <c r="W45" s="161">
        <v>0</v>
      </c>
      <c r="X45" s="161">
        <v>0</v>
      </c>
      <c r="Y45" s="161">
        <v>0</v>
      </c>
      <c r="Z45" s="161">
        <v>0</v>
      </c>
      <c r="AA45" s="161">
        <v>0</v>
      </c>
      <c r="AB45" s="161">
        <v>0</v>
      </c>
      <c r="AC45" s="161">
        <f t="shared" si="0"/>
        <v>0</v>
      </c>
      <c r="AD45" s="161">
        <v>0</v>
      </c>
      <c r="AE45" s="161">
        <v>0</v>
      </c>
      <c r="AF45" s="161">
        <v>0</v>
      </c>
      <c r="AG45" s="3" t="s">
        <v>198</v>
      </c>
    </row>
    <row r="46" spans="1:34" x14ac:dyDescent="0.25">
      <c r="A46" s="161" t="s">
        <v>882</v>
      </c>
      <c r="B46" s="161" t="s">
        <v>883</v>
      </c>
      <c r="C46" s="161" t="s">
        <v>884</v>
      </c>
      <c r="D46" s="340" t="s">
        <v>998</v>
      </c>
      <c r="E46" s="161">
        <v>45</v>
      </c>
      <c r="F46" s="161">
        <v>20896</v>
      </c>
      <c r="G46" s="161" t="s">
        <v>52</v>
      </c>
      <c r="H46" s="161" t="s">
        <v>35</v>
      </c>
      <c r="I46" s="161">
        <v>10</v>
      </c>
      <c r="J46" s="161">
        <v>44</v>
      </c>
      <c r="K46" s="161" t="s">
        <v>36</v>
      </c>
      <c r="L46" s="161">
        <v>62</v>
      </c>
      <c r="M46" s="161" t="s">
        <v>37</v>
      </c>
      <c r="N46" s="161">
        <v>0</v>
      </c>
      <c r="O46" s="161">
        <v>691</v>
      </c>
      <c r="P46" s="161" t="s">
        <v>66</v>
      </c>
      <c r="Q46" s="161">
        <v>2015</v>
      </c>
      <c r="R46" s="161" t="s">
        <v>39</v>
      </c>
      <c r="S46" s="161">
        <v>2375</v>
      </c>
      <c r="T46" s="161">
        <v>0</v>
      </c>
      <c r="U46" s="161">
        <v>0</v>
      </c>
      <c r="V46" s="161">
        <v>0</v>
      </c>
      <c r="W46" s="161">
        <v>0</v>
      </c>
      <c r="X46" s="161">
        <v>0</v>
      </c>
      <c r="Y46" s="161">
        <v>0</v>
      </c>
      <c r="Z46" s="161">
        <v>0</v>
      </c>
      <c r="AA46" s="161">
        <v>0</v>
      </c>
      <c r="AB46" s="161">
        <v>0</v>
      </c>
      <c r="AC46" s="161">
        <f t="shared" si="0"/>
        <v>0</v>
      </c>
      <c r="AD46" s="161">
        <v>500</v>
      </c>
      <c r="AE46" s="161">
        <v>0</v>
      </c>
      <c r="AF46" s="161">
        <v>0</v>
      </c>
      <c r="AG46" s="3" t="s">
        <v>198</v>
      </c>
    </row>
    <row r="47" spans="1:34" x14ac:dyDescent="0.25">
      <c r="A47" s="161" t="s">
        <v>885</v>
      </c>
      <c r="B47" s="161" t="s">
        <v>886</v>
      </c>
      <c r="C47" s="161" t="s">
        <v>887</v>
      </c>
      <c r="D47" s="340" t="s">
        <v>998</v>
      </c>
      <c r="E47" s="161">
        <v>45</v>
      </c>
      <c r="F47" s="161">
        <v>21609</v>
      </c>
      <c r="G47" s="161" t="s">
        <v>34</v>
      </c>
      <c r="H47" s="161" t="s">
        <v>48</v>
      </c>
      <c r="I47" s="161">
        <v>10</v>
      </c>
      <c r="J47" s="161">
        <v>44</v>
      </c>
      <c r="K47" s="161" t="s">
        <v>36</v>
      </c>
      <c r="L47" s="161">
        <v>62</v>
      </c>
      <c r="M47" s="161" t="s">
        <v>37</v>
      </c>
      <c r="N47" s="161">
        <v>0</v>
      </c>
      <c r="O47" s="161">
        <v>691</v>
      </c>
      <c r="P47" s="161" t="s">
        <v>66</v>
      </c>
      <c r="Q47" s="161">
        <v>2015</v>
      </c>
      <c r="R47" s="161" t="s">
        <v>39</v>
      </c>
      <c r="S47" s="161">
        <v>2375</v>
      </c>
      <c r="T47" s="161">
        <v>0</v>
      </c>
      <c r="U47" s="161">
        <v>0</v>
      </c>
      <c r="V47" s="161">
        <v>0</v>
      </c>
      <c r="W47" s="161">
        <v>0</v>
      </c>
      <c r="X47" s="161">
        <v>0</v>
      </c>
      <c r="Y47" s="161">
        <v>0</v>
      </c>
      <c r="Z47" s="161">
        <v>0</v>
      </c>
      <c r="AA47" s="161">
        <v>0</v>
      </c>
      <c r="AB47" s="161">
        <v>0</v>
      </c>
      <c r="AC47" s="161">
        <f t="shared" si="0"/>
        <v>0</v>
      </c>
      <c r="AD47" s="161">
        <v>500</v>
      </c>
      <c r="AE47" s="161">
        <v>0</v>
      </c>
      <c r="AF47" s="161">
        <v>0</v>
      </c>
      <c r="AG47" s="3" t="s">
        <v>198</v>
      </c>
    </row>
    <row r="48" spans="1:34" x14ac:dyDescent="0.25">
      <c r="A48" s="161" t="s">
        <v>192</v>
      </c>
      <c r="B48" s="161" t="s">
        <v>193</v>
      </c>
      <c r="C48" s="161" t="s">
        <v>194</v>
      </c>
      <c r="D48" s="340" t="s">
        <v>998</v>
      </c>
      <c r="E48" s="161">
        <v>45</v>
      </c>
      <c r="F48" s="161">
        <v>20895</v>
      </c>
      <c r="G48" s="161" t="s">
        <v>34</v>
      </c>
      <c r="H48" s="161" t="s">
        <v>48</v>
      </c>
      <c r="I48" s="161">
        <v>10</v>
      </c>
      <c r="J48" s="161">
        <v>44</v>
      </c>
      <c r="K48" s="161" t="s">
        <v>36</v>
      </c>
      <c r="L48" s="161">
        <v>62</v>
      </c>
      <c r="M48" s="161" t="s">
        <v>37</v>
      </c>
      <c r="N48" s="161">
        <v>0</v>
      </c>
      <c r="O48" s="161">
        <v>691</v>
      </c>
      <c r="P48" s="161" t="s">
        <v>66</v>
      </c>
      <c r="Q48" s="161">
        <v>2015</v>
      </c>
      <c r="R48" s="161" t="s">
        <v>44</v>
      </c>
      <c r="S48" s="161">
        <v>2375</v>
      </c>
      <c r="T48" s="161">
        <v>0</v>
      </c>
      <c r="U48" s="161">
        <v>0</v>
      </c>
      <c r="V48" s="161">
        <v>0</v>
      </c>
      <c r="W48" s="161">
        <v>0</v>
      </c>
      <c r="X48" s="161">
        <v>0</v>
      </c>
      <c r="Y48" s="161">
        <v>0</v>
      </c>
      <c r="Z48" s="161">
        <v>0</v>
      </c>
      <c r="AA48" s="161">
        <v>0</v>
      </c>
      <c r="AB48" s="161">
        <v>0</v>
      </c>
      <c r="AC48" s="161">
        <f t="shared" si="0"/>
        <v>0</v>
      </c>
      <c r="AD48" s="161">
        <v>500</v>
      </c>
      <c r="AE48" s="161">
        <v>0</v>
      </c>
      <c r="AF48" s="161">
        <v>0</v>
      </c>
      <c r="AG48" s="3" t="s">
        <v>40</v>
      </c>
    </row>
    <row r="49" spans="1:34" x14ac:dyDescent="0.25">
      <c r="A49" s="161" t="s">
        <v>704</v>
      </c>
      <c r="B49" s="161" t="s">
        <v>705</v>
      </c>
      <c r="C49" s="161" t="s">
        <v>706</v>
      </c>
      <c r="D49" s="340" t="s">
        <v>998</v>
      </c>
      <c r="E49" s="161">
        <v>45</v>
      </c>
      <c r="F49" s="161">
        <v>21062</v>
      </c>
      <c r="G49" s="161" t="s">
        <v>48</v>
      </c>
      <c r="H49" s="161" t="s">
        <v>48</v>
      </c>
      <c r="I49" s="161">
        <v>10</v>
      </c>
      <c r="J49" s="161">
        <v>44</v>
      </c>
      <c r="K49" s="161" t="s">
        <v>36</v>
      </c>
      <c r="L49" s="161">
        <v>62</v>
      </c>
      <c r="M49" s="161" t="s">
        <v>37</v>
      </c>
      <c r="N49" s="161">
        <v>0</v>
      </c>
      <c r="O49" s="161">
        <v>691</v>
      </c>
      <c r="P49" s="161" t="s">
        <v>38</v>
      </c>
      <c r="Q49" s="161">
        <v>2015</v>
      </c>
      <c r="R49" s="161" t="s">
        <v>286</v>
      </c>
      <c r="S49" s="161">
        <v>2375</v>
      </c>
      <c r="T49" s="161">
        <v>0</v>
      </c>
      <c r="U49" s="161">
        <v>0</v>
      </c>
      <c r="V49" s="161">
        <v>0</v>
      </c>
      <c r="W49" s="161">
        <v>0</v>
      </c>
      <c r="X49" s="161">
        <v>0</v>
      </c>
      <c r="Y49" s="161">
        <v>0</v>
      </c>
      <c r="Z49" s="161">
        <v>0</v>
      </c>
      <c r="AA49" s="161">
        <v>0</v>
      </c>
      <c r="AB49" s="161">
        <v>0</v>
      </c>
      <c r="AC49" s="161">
        <f t="shared" si="0"/>
        <v>0</v>
      </c>
      <c r="AD49" s="161">
        <v>0</v>
      </c>
      <c r="AE49" s="161">
        <v>0</v>
      </c>
      <c r="AF49" s="161">
        <v>0</v>
      </c>
      <c r="AG49" s="3" t="s">
        <v>198</v>
      </c>
    </row>
    <row r="50" spans="1:34" x14ac:dyDescent="0.25">
      <c r="A50" s="161" t="s">
        <v>888</v>
      </c>
      <c r="B50" s="161" t="s">
        <v>889</v>
      </c>
      <c r="C50" s="161" t="s">
        <v>890</v>
      </c>
      <c r="D50" s="340" t="s">
        <v>998</v>
      </c>
      <c r="E50" s="161">
        <v>45</v>
      </c>
      <c r="F50" s="161">
        <v>21140</v>
      </c>
      <c r="G50" s="161" t="s">
        <v>35</v>
      </c>
      <c r="H50" s="161" t="s">
        <v>48</v>
      </c>
      <c r="I50" s="161">
        <v>10</v>
      </c>
      <c r="J50" s="161">
        <v>44</v>
      </c>
      <c r="K50" s="161" t="s">
        <v>36</v>
      </c>
      <c r="L50" s="161">
        <v>62</v>
      </c>
      <c r="M50" s="161" t="s">
        <v>37</v>
      </c>
      <c r="N50" s="161">
        <v>0</v>
      </c>
      <c r="O50" s="161">
        <v>691</v>
      </c>
      <c r="P50" s="161" t="s">
        <v>66</v>
      </c>
      <c r="Q50" s="161">
        <v>2015</v>
      </c>
      <c r="R50" s="161" t="s">
        <v>39</v>
      </c>
      <c r="S50" s="161">
        <v>2375</v>
      </c>
      <c r="T50" s="161">
        <v>0</v>
      </c>
      <c r="U50" s="161">
        <v>0</v>
      </c>
      <c r="V50" s="161">
        <v>0</v>
      </c>
      <c r="W50" s="161">
        <v>0</v>
      </c>
      <c r="X50" s="161">
        <v>0</v>
      </c>
      <c r="Y50" s="161">
        <v>0</v>
      </c>
      <c r="Z50" s="161">
        <v>0</v>
      </c>
      <c r="AA50" s="161">
        <v>0</v>
      </c>
      <c r="AB50" s="161">
        <v>0</v>
      </c>
      <c r="AC50" s="161">
        <f t="shared" si="0"/>
        <v>0</v>
      </c>
      <c r="AD50" s="161">
        <v>500</v>
      </c>
      <c r="AE50" s="161">
        <v>0</v>
      </c>
      <c r="AF50" s="161">
        <v>0</v>
      </c>
      <c r="AG50" s="3" t="s">
        <v>198</v>
      </c>
    </row>
    <row r="51" spans="1:34" x14ac:dyDescent="0.25">
      <c r="A51" s="161" t="s">
        <v>195</v>
      </c>
      <c r="B51" s="161" t="s">
        <v>196</v>
      </c>
      <c r="C51" s="161" t="s">
        <v>197</v>
      </c>
      <c r="D51" s="340" t="s">
        <v>998</v>
      </c>
      <c r="E51" s="161">
        <v>45</v>
      </c>
      <c r="F51" s="161">
        <v>20950</v>
      </c>
      <c r="G51" s="161" t="s">
        <v>48</v>
      </c>
      <c r="H51" s="161" t="s">
        <v>52</v>
      </c>
      <c r="I51" s="161">
        <v>10</v>
      </c>
      <c r="J51" s="161">
        <v>44</v>
      </c>
      <c r="K51" s="161" t="s">
        <v>36</v>
      </c>
      <c r="L51" s="161">
        <v>62</v>
      </c>
      <c r="M51" s="161" t="s">
        <v>37</v>
      </c>
      <c r="N51" s="161">
        <v>0</v>
      </c>
      <c r="O51" s="161">
        <v>691</v>
      </c>
      <c r="P51" s="161" t="s">
        <v>66</v>
      </c>
      <c r="Q51" s="161">
        <v>2015</v>
      </c>
      <c r="R51" s="161" t="s">
        <v>39</v>
      </c>
      <c r="S51" s="161">
        <v>2375</v>
      </c>
      <c r="T51" s="161">
        <v>0</v>
      </c>
      <c r="U51" s="161">
        <v>0</v>
      </c>
      <c r="V51" s="161">
        <v>0</v>
      </c>
      <c r="W51" s="161">
        <v>0</v>
      </c>
      <c r="X51" s="161">
        <v>0</v>
      </c>
      <c r="Y51" s="161">
        <v>0</v>
      </c>
      <c r="Z51" s="161">
        <v>0</v>
      </c>
      <c r="AA51" s="161">
        <v>0</v>
      </c>
      <c r="AB51" s="161">
        <v>0</v>
      </c>
      <c r="AC51" s="161">
        <f t="shared" si="0"/>
        <v>0</v>
      </c>
      <c r="AD51" s="161">
        <v>500</v>
      </c>
      <c r="AE51" s="161">
        <v>0</v>
      </c>
      <c r="AF51" s="161">
        <v>0</v>
      </c>
      <c r="AG51" s="3" t="s">
        <v>198</v>
      </c>
    </row>
    <row r="52" spans="1:34" x14ac:dyDescent="0.25">
      <c r="A52" s="161" t="s">
        <v>422</v>
      </c>
      <c r="B52" s="161" t="s">
        <v>423</v>
      </c>
      <c r="C52" s="161" t="s">
        <v>424</v>
      </c>
      <c r="D52" s="340" t="s">
        <v>998</v>
      </c>
      <c r="E52" s="161">
        <v>45</v>
      </c>
      <c r="F52" s="161">
        <v>21778</v>
      </c>
      <c r="G52" s="161" t="s">
        <v>34</v>
      </c>
      <c r="H52" s="161" t="s">
        <v>35</v>
      </c>
      <c r="I52" s="161">
        <v>13</v>
      </c>
      <c r="J52" s="161">
        <v>42</v>
      </c>
      <c r="K52" s="161" t="s">
        <v>36</v>
      </c>
      <c r="L52" s="161">
        <v>65</v>
      </c>
      <c r="M52" s="161" t="s">
        <v>37</v>
      </c>
      <c r="N52" s="161">
        <v>0</v>
      </c>
      <c r="O52" s="161">
        <v>916</v>
      </c>
      <c r="P52" s="161" t="s">
        <v>38</v>
      </c>
      <c r="Q52" s="161">
        <v>2015</v>
      </c>
      <c r="R52" s="161" t="s">
        <v>286</v>
      </c>
      <c r="S52" s="161">
        <v>2375</v>
      </c>
      <c r="T52" s="161">
        <v>0</v>
      </c>
      <c r="U52" s="161">
        <v>0</v>
      </c>
      <c r="V52" s="161">
        <v>0</v>
      </c>
      <c r="W52" s="161">
        <f>'Actual Sales'!D130</f>
        <v>0</v>
      </c>
      <c r="X52" s="161">
        <v>0</v>
      </c>
      <c r="Y52" s="161">
        <v>0</v>
      </c>
      <c r="Z52" s="161">
        <v>0</v>
      </c>
      <c r="AA52" s="161">
        <v>0</v>
      </c>
      <c r="AB52" s="161">
        <v>0</v>
      </c>
      <c r="AC52" s="161">
        <f t="shared" si="0"/>
        <v>0</v>
      </c>
      <c r="AD52" s="161">
        <v>0</v>
      </c>
      <c r="AE52" s="161">
        <v>0</v>
      </c>
      <c r="AF52" s="161">
        <v>0</v>
      </c>
      <c r="AG52" s="632" t="s">
        <v>37</v>
      </c>
      <c r="AH52" s="6">
        <f>'Actual Sales'!E130</f>
        <v>0</v>
      </c>
    </row>
    <row r="53" spans="1:34" x14ac:dyDescent="0.25">
      <c r="A53" s="161" t="s">
        <v>425</v>
      </c>
      <c r="B53" s="161" t="s">
        <v>426</v>
      </c>
      <c r="C53" s="161" t="s">
        <v>427</v>
      </c>
      <c r="D53" s="340" t="s">
        <v>998</v>
      </c>
      <c r="E53" s="161">
        <v>45</v>
      </c>
      <c r="F53" s="161">
        <v>22451</v>
      </c>
      <c r="G53" s="161" t="s">
        <v>52</v>
      </c>
      <c r="H53" s="161" t="s">
        <v>35</v>
      </c>
      <c r="I53" s="161">
        <v>13</v>
      </c>
      <c r="J53" s="161">
        <v>42</v>
      </c>
      <c r="K53" s="161" t="s">
        <v>36</v>
      </c>
      <c r="L53" s="161">
        <v>65</v>
      </c>
      <c r="M53" s="161" t="s">
        <v>37</v>
      </c>
      <c r="N53" s="161">
        <v>0</v>
      </c>
      <c r="O53" s="161">
        <v>916</v>
      </c>
      <c r="P53" s="161" t="s">
        <v>38</v>
      </c>
      <c r="Q53" s="161">
        <v>2015</v>
      </c>
      <c r="R53" s="161" t="s">
        <v>286</v>
      </c>
      <c r="S53" s="161">
        <v>2375</v>
      </c>
      <c r="T53" s="161">
        <v>0</v>
      </c>
      <c r="U53" s="161">
        <v>0</v>
      </c>
      <c r="V53" s="161">
        <v>0</v>
      </c>
      <c r="W53" s="161">
        <f>'Actual Sales'!D130</f>
        <v>0</v>
      </c>
      <c r="X53" s="161">
        <v>0</v>
      </c>
      <c r="Y53" s="161">
        <v>0</v>
      </c>
      <c r="Z53" s="161">
        <v>0</v>
      </c>
      <c r="AA53" s="161">
        <v>0</v>
      </c>
      <c r="AB53" s="161">
        <v>0</v>
      </c>
      <c r="AC53" s="161">
        <f t="shared" si="0"/>
        <v>0</v>
      </c>
      <c r="AD53" s="161">
        <v>0</v>
      </c>
      <c r="AE53" s="161">
        <v>0</v>
      </c>
      <c r="AF53" s="161">
        <v>0</v>
      </c>
      <c r="AG53" s="632" t="s">
        <v>37</v>
      </c>
      <c r="AH53" s="6">
        <f>'Actual Sales'!E130</f>
        <v>0</v>
      </c>
    </row>
    <row r="54" spans="1:34" x14ac:dyDescent="0.25">
      <c r="A54" s="161" t="s">
        <v>428</v>
      </c>
      <c r="B54" s="161" t="s">
        <v>429</v>
      </c>
      <c r="C54" s="161" t="s">
        <v>430</v>
      </c>
      <c r="D54" s="340" t="s">
        <v>998</v>
      </c>
      <c r="E54" s="161">
        <v>45</v>
      </c>
      <c r="F54" s="161">
        <v>22178</v>
      </c>
      <c r="G54" s="161" t="s">
        <v>48</v>
      </c>
      <c r="H54" s="161" t="s">
        <v>34</v>
      </c>
      <c r="I54" s="161">
        <v>13</v>
      </c>
      <c r="J54" s="161">
        <v>42</v>
      </c>
      <c r="K54" s="161" t="s">
        <v>36</v>
      </c>
      <c r="L54" s="161">
        <v>65</v>
      </c>
      <c r="M54" s="161" t="s">
        <v>37</v>
      </c>
      <c r="N54" s="161">
        <v>0</v>
      </c>
      <c r="O54" s="161">
        <v>916</v>
      </c>
      <c r="P54" s="161" t="s">
        <v>38</v>
      </c>
      <c r="Q54" s="161">
        <v>2015</v>
      </c>
      <c r="R54" s="161" t="s">
        <v>286</v>
      </c>
      <c r="S54" s="161">
        <v>2375</v>
      </c>
      <c r="T54" s="161">
        <v>0</v>
      </c>
      <c r="U54" s="161">
        <v>0</v>
      </c>
      <c r="V54" s="161">
        <v>0</v>
      </c>
      <c r="W54" s="161">
        <f>'Actual Sales'!D132</f>
        <v>0</v>
      </c>
      <c r="X54" s="161">
        <v>0</v>
      </c>
      <c r="Y54" s="161">
        <v>0</v>
      </c>
      <c r="Z54" s="161">
        <v>0</v>
      </c>
      <c r="AA54" s="161">
        <v>0</v>
      </c>
      <c r="AB54" s="161">
        <v>0</v>
      </c>
      <c r="AC54" s="161">
        <f t="shared" si="0"/>
        <v>0</v>
      </c>
      <c r="AD54" s="161">
        <v>0</v>
      </c>
      <c r="AE54" s="161">
        <v>0</v>
      </c>
      <c r="AF54" s="161">
        <v>0</v>
      </c>
      <c r="AG54" s="632" t="s">
        <v>37</v>
      </c>
      <c r="AH54" s="6">
        <f>'Actual Sales'!E132</f>
        <v>0</v>
      </c>
    </row>
    <row r="55" spans="1:34" x14ac:dyDescent="0.25">
      <c r="A55" s="161" t="s">
        <v>431</v>
      </c>
      <c r="B55" s="161" t="s">
        <v>432</v>
      </c>
      <c r="C55" s="161" t="s">
        <v>433</v>
      </c>
      <c r="D55" s="340" t="s">
        <v>998</v>
      </c>
      <c r="E55" s="161">
        <v>45</v>
      </c>
      <c r="F55" s="161">
        <v>22228</v>
      </c>
      <c r="G55" s="161" t="s">
        <v>34</v>
      </c>
      <c r="H55" s="161" t="s">
        <v>52</v>
      </c>
      <c r="I55" s="161">
        <v>13</v>
      </c>
      <c r="J55" s="161">
        <v>42</v>
      </c>
      <c r="K55" s="161" t="s">
        <v>36</v>
      </c>
      <c r="L55" s="161">
        <v>65</v>
      </c>
      <c r="M55" s="161" t="s">
        <v>37</v>
      </c>
      <c r="N55" s="161">
        <v>0</v>
      </c>
      <c r="O55" s="161">
        <v>916</v>
      </c>
      <c r="P55" s="161" t="s">
        <v>38</v>
      </c>
      <c r="Q55" s="161">
        <v>2015</v>
      </c>
      <c r="R55" s="161" t="s">
        <v>39</v>
      </c>
      <c r="S55" s="161">
        <v>2375</v>
      </c>
      <c r="T55" s="161">
        <v>0</v>
      </c>
      <c r="U55" s="161">
        <v>0</v>
      </c>
      <c r="V55" s="161">
        <v>0</v>
      </c>
      <c r="W55" s="161">
        <f>'Actual Sales'!D133</f>
        <v>0</v>
      </c>
      <c r="X55" s="161">
        <v>0</v>
      </c>
      <c r="Y55" s="161">
        <v>0</v>
      </c>
      <c r="Z55" s="161">
        <v>0</v>
      </c>
      <c r="AA55" s="161">
        <v>0</v>
      </c>
      <c r="AB55" s="161">
        <v>0</v>
      </c>
      <c r="AC55" s="161">
        <f t="shared" si="0"/>
        <v>0</v>
      </c>
      <c r="AD55" s="161">
        <v>0</v>
      </c>
      <c r="AE55" s="161">
        <v>0</v>
      </c>
      <c r="AF55" s="161">
        <v>0</v>
      </c>
      <c r="AG55" s="632" t="s">
        <v>37</v>
      </c>
      <c r="AH55" s="6">
        <f>'Actual Sales'!E133</f>
        <v>0</v>
      </c>
    </row>
    <row r="56" spans="1:34" x14ac:dyDescent="0.25">
      <c r="A56" s="161" t="s">
        <v>86</v>
      </c>
      <c r="B56" s="161" t="s">
        <v>87</v>
      </c>
      <c r="C56" s="161" t="s">
        <v>88</v>
      </c>
      <c r="D56" s="340" t="s">
        <v>998</v>
      </c>
      <c r="E56" s="161">
        <v>45</v>
      </c>
      <c r="F56" s="161">
        <v>5425</v>
      </c>
      <c r="G56" s="161" t="s">
        <v>52</v>
      </c>
      <c r="H56" s="161" t="s">
        <v>52</v>
      </c>
      <c r="I56" s="161">
        <v>14</v>
      </c>
      <c r="J56" s="161">
        <v>42</v>
      </c>
      <c r="K56" s="161" t="s">
        <v>36</v>
      </c>
      <c r="L56" s="161">
        <v>65</v>
      </c>
      <c r="M56" s="161" t="s">
        <v>37</v>
      </c>
      <c r="N56" s="161">
        <v>0</v>
      </c>
      <c r="O56" s="161">
        <v>916</v>
      </c>
      <c r="P56" s="161" t="s">
        <v>38</v>
      </c>
      <c r="Q56" s="161">
        <v>2015</v>
      </c>
      <c r="R56" s="161" t="s">
        <v>39</v>
      </c>
      <c r="S56" s="161">
        <v>2375</v>
      </c>
      <c r="T56" s="161">
        <v>0</v>
      </c>
      <c r="U56" s="161">
        <v>0</v>
      </c>
      <c r="V56" s="161">
        <v>0</v>
      </c>
      <c r="W56" s="161">
        <v>0</v>
      </c>
      <c r="X56" s="161">
        <v>0</v>
      </c>
      <c r="Y56" s="161">
        <v>0</v>
      </c>
      <c r="Z56" s="161">
        <v>0</v>
      </c>
      <c r="AA56" s="161">
        <v>0</v>
      </c>
      <c r="AB56" s="161">
        <v>0</v>
      </c>
      <c r="AC56" s="161">
        <f t="shared" si="0"/>
        <v>0</v>
      </c>
      <c r="AD56" s="161">
        <v>0</v>
      </c>
      <c r="AE56" s="161">
        <v>0</v>
      </c>
      <c r="AF56" s="161">
        <v>0</v>
      </c>
      <c r="AG56" s="3" t="s">
        <v>40</v>
      </c>
    </row>
    <row r="57" spans="1:34" x14ac:dyDescent="0.25">
      <c r="A57" s="161" t="s">
        <v>434</v>
      </c>
      <c r="B57" s="161" t="s">
        <v>435</v>
      </c>
      <c r="C57" s="161" t="s">
        <v>436</v>
      </c>
      <c r="D57" s="340" t="s">
        <v>998</v>
      </c>
      <c r="E57" s="161">
        <v>45</v>
      </c>
      <c r="F57" s="161">
        <v>5443</v>
      </c>
      <c r="G57" s="161" t="s">
        <v>35</v>
      </c>
      <c r="H57" s="161" t="s">
        <v>52</v>
      </c>
      <c r="I57" s="161">
        <v>14</v>
      </c>
      <c r="J57" s="161">
        <v>42</v>
      </c>
      <c r="K57" s="161" t="s">
        <v>36</v>
      </c>
      <c r="L57" s="161">
        <v>65</v>
      </c>
      <c r="M57" s="161" t="s">
        <v>37</v>
      </c>
      <c r="N57" s="161">
        <v>0</v>
      </c>
      <c r="O57" s="161">
        <v>916</v>
      </c>
      <c r="P57" s="161" t="s">
        <v>38</v>
      </c>
      <c r="Q57" s="161">
        <v>2015</v>
      </c>
      <c r="R57" s="161" t="s">
        <v>286</v>
      </c>
      <c r="S57" s="161">
        <v>2375</v>
      </c>
      <c r="T57" s="161">
        <v>0</v>
      </c>
      <c r="U57" s="161">
        <v>0</v>
      </c>
      <c r="V57" s="161">
        <v>0</v>
      </c>
      <c r="W57" s="161">
        <f>'Actual Sales'!D134</f>
        <v>0</v>
      </c>
      <c r="X57" s="161">
        <v>0</v>
      </c>
      <c r="Y57" s="161">
        <v>0</v>
      </c>
      <c r="Z57" s="161">
        <v>0</v>
      </c>
      <c r="AA57" s="161">
        <v>0</v>
      </c>
      <c r="AB57" s="161">
        <v>0</v>
      </c>
      <c r="AC57" s="161">
        <f t="shared" si="0"/>
        <v>0</v>
      </c>
      <c r="AD57" s="161">
        <v>0</v>
      </c>
      <c r="AE57" s="161">
        <v>0</v>
      </c>
      <c r="AF57" s="161">
        <v>0</v>
      </c>
      <c r="AG57" s="632" t="s">
        <v>37</v>
      </c>
      <c r="AH57" s="6">
        <f>'Actual Sales'!E134</f>
        <v>0</v>
      </c>
    </row>
    <row r="58" spans="1:34" x14ac:dyDescent="0.25">
      <c r="A58" s="161" t="s">
        <v>437</v>
      </c>
      <c r="B58" s="161" t="s">
        <v>438</v>
      </c>
      <c r="C58" s="161" t="s">
        <v>439</v>
      </c>
      <c r="D58" s="340" t="s">
        <v>998</v>
      </c>
      <c r="E58" s="161">
        <v>45</v>
      </c>
      <c r="F58" s="161">
        <v>22436</v>
      </c>
      <c r="G58" s="161" t="s">
        <v>48</v>
      </c>
      <c r="H58" s="161" t="s">
        <v>52</v>
      </c>
      <c r="I58" s="161">
        <v>14</v>
      </c>
      <c r="J58" s="161">
        <v>42</v>
      </c>
      <c r="K58" s="161" t="s">
        <v>36</v>
      </c>
      <c r="L58" s="161">
        <v>65</v>
      </c>
      <c r="M58" s="161" t="s">
        <v>37</v>
      </c>
      <c r="N58" s="161">
        <v>0</v>
      </c>
      <c r="O58" s="161">
        <v>901</v>
      </c>
      <c r="P58" s="161" t="s">
        <v>38</v>
      </c>
      <c r="Q58" s="161">
        <v>2015</v>
      </c>
      <c r="R58" s="161" t="s">
        <v>286</v>
      </c>
      <c r="S58" s="161">
        <v>2375</v>
      </c>
      <c r="T58" s="161">
        <v>0</v>
      </c>
      <c r="U58" s="161">
        <v>0</v>
      </c>
      <c r="V58" s="161">
        <v>0</v>
      </c>
      <c r="W58" s="161">
        <v>0</v>
      </c>
      <c r="X58" s="161">
        <v>0</v>
      </c>
      <c r="Y58" s="161">
        <v>0</v>
      </c>
      <c r="Z58" s="161">
        <v>0</v>
      </c>
      <c r="AA58" s="161">
        <v>0</v>
      </c>
      <c r="AB58" s="161">
        <v>0</v>
      </c>
      <c r="AC58" s="161">
        <f t="shared" si="0"/>
        <v>0</v>
      </c>
      <c r="AD58" s="161">
        <v>0</v>
      </c>
      <c r="AE58" s="161">
        <v>0</v>
      </c>
      <c r="AF58" s="161">
        <v>0</v>
      </c>
      <c r="AG58" s="3" t="s">
        <v>37</v>
      </c>
    </row>
    <row r="59" spans="1:34" x14ac:dyDescent="0.25">
      <c r="A59" s="161" t="s">
        <v>364</v>
      </c>
      <c r="B59" s="161" t="s">
        <v>365</v>
      </c>
      <c r="C59" s="161" t="s">
        <v>366</v>
      </c>
      <c r="D59" s="340" t="s">
        <v>998</v>
      </c>
      <c r="E59" s="161">
        <v>45</v>
      </c>
      <c r="F59" s="161">
        <v>8181</v>
      </c>
      <c r="G59" s="161" t="s">
        <v>48</v>
      </c>
      <c r="H59" s="161" t="s">
        <v>48</v>
      </c>
      <c r="I59" s="161">
        <v>17</v>
      </c>
      <c r="J59" s="161">
        <v>46</v>
      </c>
      <c r="K59" s="161" t="s">
        <v>36</v>
      </c>
      <c r="L59" s="161">
        <v>64</v>
      </c>
      <c r="M59" s="161" t="s">
        <v>37</v>
      </c>
      <c r="N59" s="161">
        <v>0</v>
      </c>
      <c r="O59" s="161">
        <v>676</v>
      </c>
      <c r="P59" s="161" t="s">
        <v>38</v>
      </c>
      <c r="Q59" s="161">
        <v>2015</v>
      </c>
      <c r="R59" s="161" t="s">
        <v>39</v>
      </c>
      <c r="S59" s="161">
        <v>2375</v>
      </c>
      <c r="T59" s="161">
        <v>0</v>
      </c>
      <c r="U59" s="161">
        <v>0</v>
      </c>
      <c r="V59" s="161">
        <v>0</v>
      </c>
      <c r="W59" s="161">
        <v>0</v>
      </c>
      <c r="X59" s="161">
        <v>0</v>
      </c>
      <c r="Y59" s="161">
        <v>0</v>
      </c>
      <c r="Z59" s="161">
        <v>0</v>
      </c>
      <c r="AA59" s="161">
        <v>0</v>
      </c>
      <c r="AB59" s="161">
        <v>0</v>
      </c>
      <c r="AC59" s="161">
        <f t="shared" si="0"/>
        <v>0</v>
      </c>
      <c r="AD59" s="161">
        <v>0</v>
      </c>
      <c r="AE59" s="161">
        <v>0</v>
      </c>
      <c r="AF59" s="161">
        <v>0</v>
      </c>
      <c r="AG59" s="3" t="s">
        <v>176</v>
      </c>
    </row>
    <row r="60" spans="1:34" x14ac:dyDescent="0.25">
      <c r="A60" s="161" t="s">
        <v>170</v>
      </c>
      <c r="B60" s="161" t="s">
        <v>171</v>
      </c>
      <c r="C60" s="161" t="s">
        <v>172</v>
      </c>
      <c r="D60" s="340" t="s">
        <v>998</v>
      </c>
      <c r="E60" s="161">
        <v>45</v>
      </c>
      <c r="F60" s="161">
        <v>7111</v>
      </c>
      <c r="G60" s="161" t="s">
        <v>35</v>
      </c>
      <c r="H60" s="161" t="s">
        <v>48</v>
      </c>
      <c r="I60" s="161">
        <v>26</v>
      </c>
      <c r="J60" s="161">
        <v>45</v>
      </c>
      <c r="K60" s="161" t="s">
        <v>36</v>
      </c>
      <c r="L60" s="161">
        <v>62</v>
      </c>
      <c r="M60" s="161" t="s">
        <v>37</v>
      </c>
      <c r="N60" s="161">
        <v>0</v>
      </c>
      <c r="O60" s="161">
        <v>691</v>
      </c>
      <c r="P60" s="161" t="s">
        <v>38</v>
      </c>
      <c r="Q60" s="161">
        <v>2015</v>
      </c>
      <c r="R60" s="161" t="s">
        <v>39</v>
      </c>
      <c r="S60" s="161">
        <v>2375</v>
      </c>
      <c r="T60" s="161">
        <v>0</v>
      </c>
      <c r="U60" s="161">
        <v>0</v>
      </c>
      <c r="V60" s="161">
        <v>0</v>
      </c>
      <c r="W60" s="161">
        <v>0</v>
      </c>
      <c r="X60" s="161">
        <v>0</v>
      </c>
      <c r="Y60" s="161">
        <v>0</v>
      </c>
      <c r="Z60" s="161">
        <v>0</v>
      </c>
      <c r="AA60" s="161">
        <v>0</v>
      </c>
      <c r="AB60" s="161">
        <v>0</v>
      </c>
      <c r="AC60" s="161">
        <f t="shared" si="0"/>
        <v>0</v>
      </c>
      <c r="AD60" s="161">
        <v>0</v>
      </c>
      <c r="AE60" s="161">
        <v>0</v>
      </c>
      <c r="AF60" s="161">
        <v>0</v>
      </c>
      <c r="AG60" s="3" t="s">
        <v>40</v>
      </c>
    </row>
    <row r="61" spans="1:34" x14ac:dyDescent="0.25">
      <c r="A61" s="161" t="s">
        <v>852</v>
      </c>
      <c r="B61" s="161" t="s">
        <v>853</v>
      </c>
      <c r="C61" s="161" t="s">
        <v>854</v>
      </c>
      <c r="D61" s="340" t="s">
        <v>998</v>
      </c>
      <c r="E61" s="161">
        <v>5</v>
      </c>
      <c r="F61" s="161">
        <v>24154</v>
      </c>
      <c r="G61" s="161" t="s">
        <v>34</v>
      </c>
      <c r="H61" s="161" t="s">
        <v>48</v>
      </c>
      <c r="I61" s="161">
        <v>26</v>
      </c>
      <c r="J61" s="161">
        <v>52</v>
      </c>
      <c r="K61" s="161" t="s">
        <v>36</v>
      </c>
      <c r="L61" s="161">
        <v>69</v>
      </c>
      <c r="M61" s="161" t="s">
        <v>37</v>
      </c>
      <c r="N61" s="161">
        <v>0</v>
      </c>
      <c r="O61" s="161">
        <v>616</v>
      </c>
      <c r="P61" s="161" t="s">
        <v>66</v>
      </c>
      <c r="Q61" s="161">
        <v>2015</v>
      </c>
      <c r="R61" s="161" t="s">
        <v>319</v>
      </c>
      <c r="S61" s="161">
        <v>2375</v>
      </c>
      <c r="T61" s="161">
        <v>0</v>
      </c>
      <c r="U61" s="161">
        <v>0</v>
      </c>
      <c r="V61" s="161">
        <v>0</v>
      </c>
      <c r="W61" s="161">
        <v>0</v>
      </c>
      <c r="X61" s="161">
        <v>0</v>
      </c>
      <c r="Y61" s="161">
        <v>0</v>
      </c>
      <c r="Z61" s="161">
        <v>0</v>
      </c>
      <c r="AA61" s="161">
        <v>0</v>
      </c>
      <c r="AB61" s="161">
        <v>0</v>
      </c>
      <c r="AC61" s="161">
        <f t="shared" si="0"/>
        <v>0</v>
      </c>
      <c r="AD61" s="161">
        <v>500</v>
      </c>
      <c r="AE61" s="161">
        <v>0</v>
      </c>
      <c r="AF61" s="161">
        <v>0</v>
      </c>
      <c r="AG61" s="3" t="s">
        <v>297</v>
      </c>
    </row>
    <row r="62" spans="1:34" x14ac:dyDescent="0.25">
      <c r="A62" s="161" t="s">
        <v>855</v>
      </c>
      <c r="B62" s="161" t="s">
        <v>856</v>
      </c>
      <c r="C62" s="161" t="s">
        <v>857</v>
      </c>
      <c r="D62" s="340" t="s">
        <v>998</v>
      </c>
      <c r="E62" s="161">
        <v>5</v>
      </c>
      <c r="F62" s="161">
        <v>30659</v>
      </c>
      <c r="G62" s="161" t="s">
        <v>34</v>
      </c>
      <c r="H62" s="161" t="s">
        <v>35</v>
      </c>
      <c r="I62" s="161">
        <v>26</v>
      </c>
      <c r="J62" s="161">
        <v>52</v>
      </c>
      <c r="K62" s="161" t="s">
        <v>36</v>
      </c>
      <c r="L62" s="161">
        <v>69</v>
      </c>
      <c r="M62" s="161" t="s">
        <v>37</v>
      </c>
      <c r="N62" s="161">
        <v>0</v>
      </c>
      <c r="O62" s="161">
        <v>616</v>
      </c>
      <c r="P62" s="161" t="s">
        <v>66</v>
      </c>
      <c r="Q62" s="161">
        <v>2015</v>
      </c>
      <c r="R62" s="161" t="s">
        <v>319</v>
      </c>
      <c r="S62" s="161">
        <v>2375</v>
      </c>
      <c r="T62" s="161">
        <v>0</v>
      </c>
      <c r="U62" s="161">
        <v>0</v>
      </c>
      <c r="V62" s="161">
        <v>0</v>
      </c>
      <c r="W62" s="161">
        <v>0</v>
      </c>
      <c r="X62" s="161">
        <v>0</v>
      </c>
      <c r="Y62" s="161">
        <v>0</v>
      </c>
      <c r="Z62" s="161">
        <v>0</v>
      </c>
      <c r="AA62" s="161">
        <v>0</v>
      </c>
      <c r="AB62" s="161">
        <v>0</v>
      </c>
      <c r="AC62" s="161">
        <f t="shared" si="0"/>
        <v>0</v>
      </c>
      <c r="AD62" s="161">
        <v>500</v>
      </c>
      <c r="AE62" s="161">
        <v>0</v>
      </c>
      <c r="AF62" s="161">
        <v>0</v>
      </c>
      <c r="AG62" s="3" t="s">
        <v>297</v>
      </c>
    </row>
    <row r="63" spans="1:34" x14ac:dyDescent="0.25">
      <c r="A63" s="161" t="s">
        <v>304</v>
      </c>
      <c r="B63" s="161" t="s">
        <v>305</v>
      </c>
      <c r="C63" s="161" t="s">
        <v>306</v>
      </c>
      <c r="D63" s="340" t="s">
        <v>998</v>
      </c>
      <c r="E63" s="161">
        <v>5</v>
      </c>
      <c r="F63" s="161">
        <v>24740</v>
      </c>
      <c r="G63" s="161" t="s">
        <v>48</v>
      </c>
      <c r="H63" s="161" t="s">
        <v>34</v>
      </c>
      <c r="I63" s="161">
        <v>26</v>
      </c>
      <c r="J63" s="161">
        <v>52</v>
      </c>
      <c r="K63" s="161" t="s">
        <v>36</v>
      </c>
      <c r="L63" s="161">
        <v>69</v>
      </c>
      <c r="M63" s="161" t="s">
        <v>37</v>
      </c>
      <c r="N63" s="161">
        <v>0</v>
      </c>
      <c r="O63" s="161">
        <v>616</v>
      </c>
      <c r="P63" s="161" t="s">
        <v>38</v>
      </c>
      <c r="Q63" s="161">
        <v>2015</v>
      </c>
      <c r="R63" s="161" t="s">
        <v>286</v>
      </c>
      <c r="S63" s="161">
        <v>2375</v>
      </c>
      <c r="T63" s="161">
        <v>0</v>
      </c>
      <c r="U63" s="161">
        <v>0</v>
      </c>
      <c r="V63" s="161">
        <v>0</v>
      </c>
      <c r="W63" s="161">
        <v>0</v>
      </c>
      <c r="X63" s="161">
        <v>0</v>
      </c>
      <c r="Y63" s="161">
        <v>0</v>
      </c>
      <c r="Z63" s="161">
        <v>0</v>
      </c>
      <c r="AA63" s="161">
        <v>0</v>
      </c>
      <c r="AB63" s="161">
        <v>0</v>
      </c>
      <c r="AC63" s="161">
        <f t="shared" si="0"/>
        <v>0</v>
      </c>
      <c r="AD63" s="161">
        <v>0</v>
      </c>
      <c r="AE63" s="161">
        <v>0</v>
      </c>
      <c r="AF63" s="161">
        <v>0</v>
      </c>
      <c r="AG63" s="3" t="s">
        <v>297</v>
      </c>
    </row>
    <row r="64" spans="1:34" x14ac:dyDescent="0.25">
      <c r="A64" s="161" t="s">
        <v>301</v>
      </c>
      <c r="B64" s="161" t="s">
        <v>302</v>
      </c>
      <c r="C64" s="161" t="s">
        <v>303</v>
      </c>
      <c r="D64" s="340" t="s">
        <v>998</v>
      </c>
      <c r="E64" s="161">
        <v>5</v>
      </c>
      <c r="F64" s="161">
        <v>29743</v>
      </c>
      <c r="G64" s="161" t="s">
        <v>52</v>
      </c>
      <c r="H64" s="161" t="s">
        <v>34</v>
      </c>
      <c r="I64" s="161">
        <v>26</v>
      </c>
      <c r="J64" s="161">
        <v>52</v>
      </c>
      <c r="K64" s="161" t="s">
        <v>36</v>
      </c>
      <c r="L64" s="161">
        <v>69</v>
      </c>
      <c r="M64" s="161" t="s">
        <v>37</v>
      </c>
      <c r="N64" s="161">
        <v>0</v>
      </c>
      <c r="O64" s="161">
        <v>616</v>
      </c>
      <c r="P64" s="161" t="s">
        <v>38</v>
      </c>
      <c r="Q64" s="161">
        <v>2015</v>
      </c>
      <c r="R64" s="161" t="s">
        <v>286</v>
      </c>
      <c r="S64" s="161">
        <v>2375</v>
      </c>
      <c r="T64" s="161">
        <v>0</v>
      </c>
      <c r="U64" s="161">
        <v>0</v>
      </c>
      <c r="V64" s="161">
        <v>0</v>
      </c>
      <c r="W64" s="161">
        <v>0</v>
      </c>
      <c r="X64" s="161">
        <v>0</v>
      </c>
      <c r="Y64" s="161">
        <v>0</v>
      </c>
      <c r="Z64" s="161">
        <v>0</v>
      </c>
      <c r="AA64" s="161">
        <v>0</v>
      </c>
      <c r="AB64" s="161">
        <v>0</v>
      </c>
      <c r="AC64" s="161">
        <f t="shared" si="0"/>
        <v>0</v>
      </c>
      <c r="AD64" s="161">
        <v>0</v>
      </c>
      <c r="AE64" s="161">
        <v>0</v>
      </c>
      <c r="AF64" s="161">
        <v>0</v>
      </c>
      <c r="AG64" s="3" t="s">
        <v>297</v>
      </c>
    </row>
    <row r="65" spans="1:34" x14ac:dyDescent="0.25">
      <c r="A65" s="161" t="s">
        <v>294</v>
      </c>
      <c r="B65" s="161" t="s">
        <v>295</v>
      </c>
      <c r="C65" s="161" t="s">
        <v>296</v>
      </c>
      <c r="D65" s="340" t="s">
        <v>998</v>
      </c>
      <c r="E65" s="161">
        <v>5</v>
      </c>
      <c r="F65" s="161">
        <v>24256</v>
      </c>
      <c r="G65" s="161" t="s">
        <v>34</v>
      </c>
      <c r="H65" s="161" t="s">
        <v>34</v>
      </c>
      <c r="I65" s="161">
        <v>35</v>
      </c>
      <c r="J65" s="161">
        <v>52</v>
      </c>
      <c r="K65" s="161" t="s">
        <v>36</v>
      </c>
      <c r="L65" s="161">
        <v>69</v>
      </c>
      <c r="M65" s="161" t="s">
        <v>37</v>
      </c>
      <c r="N65" s="161">
        <v>0</v>
      </c>
      <c r="O65" s="161">
        <v>616</v>
      </c>
      <c r="P65" s="161" t="s">
        <v>38</v>
      </c>
      <c r="Q65" s="161">
        <v>2015</v>
      </c>
      <c r="R65" s="161" t="s">
        <v>286</v>
      </c>
      <c r="S65" s="161">
        <v>2375</v>
      </c>
      <c r="T65" s="161">
        <v>0</v>
      </c>
      <c r="U65" s="161">
        <v>0</v>
      </c>
      <c r="V65" s="161">
        <v>0</v>
      </c>
      <c r="W65" s="161">
        <v>0</v>
      </c>
      <c r="X65" s="161">
        <v>0</v>
      </c>
      <c r="Y65" s="161">
        <v>0</v>
      </c>
      <c r="Z65" s="161">
        <v>0</v>
      </c>
      <c r="AA65" s="161">
        <v>0</v>
      </c>
      <c r="AB65" s="161">
        <v>0</v>
      </c>
      <c r="AC65" s="161">
        <f t="shared" si="0"/>
        <v>0</v>
      </c>
      <c r="AD65" s="161">
        <v>0</v>
      </c>
      <c r="AE65" s="161">
        <v>0</v>
      </c>
      <c r="AF65" s="161">
        <v>0</v>
      </c>
      <c r="AG65" s="3" t="s">
        <v>297</v>
      </c>
    </row>
    <row r="66" spans="1:34" x14ac:dyDescent="0.25">
      <c r="A66" s="161" t="s">
        <v>848</v>
      </c>
      <c r="B66" s="161" t="s">
        <v>849</v>
      </c>
      <c r="C66" s="161" t="s">
        <v>850</v>
      </c>
      <c r="D66" s="340" t="s">
        <v>998</v>
      </c>
      <c r="E66" s="161">
        <v>5</v>
      </c>
      <c r="F66" s="161">
        <v>24739</v>
      </c>
      <c r="G66" s="161" t="s">
        <v>52</v>
      </c>
      <c r="H66" s="161" t="s">
        <v>34</v>
      </c>
      <c r="I66" s="161">
        <v>35</v>
      </c>
      <c r="J66" s="161">
        <v>52</v>
      </c>
      <c r="K66" s="161" t="s">
        <v>36</v>
      </c>
      <c r="L66" s="161">
        <v>69</v>
      </c>
      <c r="M66" s="161" t="s">
        <v>37</v>
      </c>
      <c r="N66" s="161">
        <v>0</v>
      </c>
      <c r="O66" s="161">
        <v>616</v>
      </c>
      <c r="P66" s="161" t="s">
        <v>851</v>
      </c>
      <c r="Q66" s="161">
        <v>2015</v>
      </c>
      <c r="R66" s="161" t="s">
        <v>319</v>
      </c>
      <c r="S66" s="161">
        <v>2375</v>
      </c>
      <c r="T66" s="161">
        <v>0</v>
      </c>
      <c r="U66" s="161">
        <v>0</v>
      </c>
      <c r="V66" s="161">
        <v>0</v>
      </c>
      <c r="W66" s="161">
        <v>0</v>
      </c>
      <c r="X66" s="161">
        <v>0</v>
      </c>
      <c r="Y66" s="161">
        <v>0</v>
      </c>
      <c r="Z66" s="161">
        <v>0</v>
      </c>
      <c r="AA66" s="161">
        <v>0</v>
      </c>
      <c r="AB66" s="161">
        <v>0</v>
      </c>
      <c r="AC66" s="161">
        <f t="shared" si="0"/>
        <v>0</v>
      </c>
      <c r="AD66" s="161">
        <v>500</v>
      </c>
      <c r="AE66" s="161">
        <v>0</v>
      </c>
      <c r="AF66" s="161">
        <v>0</v>
      </c>
      <c r="AG66" s="3" t="s">
        <v>297</v>
      </c>
    </row>
    <row r="67" spans="1:34" x14ac:dyDescent="0.25">
      <c r="A67" s="161" t="s">
        <v>440</v>
      </c>
      <c r="B67" s="161" t="s">
        <v>441</v>
      </c>
      <c r="C67" s="161" t="s">
        <v>442</v>
      </c>
      <c r="D67" s="340" t="s">
        <v>998</v>
      </c>
      <c r="E67" s="161">
        <v>45</v>
      </c>
      <c r="F67" s="161">
        <v>22880</v>
      </c>
      <c r="G67" s="161" t="s">
        <v>34</v>
      </c>
      <c r="H67" s="161" t="s">
        <v>52</v>
      </c>
      <c r="I67" s="161">
        <v>11</v>
      </c>
      <c r="J67" s="161">
        <v>42</v>
      </c>
      <c r="K67" s="161" t="s">
        <v>36</v>
      </c>
      <c r="L67" s="161">
        <v>65</v>
      </c>
      <c r="M67" s="161" t="s">
        <v>37</v>
      </c>
      <c r="N67" s="161">
        <v>0</v>
      </c>
      <c r="O67" s="161">
        <v>901</v>
      </c>
      <c r="P67" s="161" t="s">
        <v>38</v>
      </c>
      <c r="Q67" s="161">
        <v>2015</v>
      </c>
      <c r="R67" s="161" t="s">
        <v>286</v>
      </c>
      <c r="S67" s="161">
        <v>2375</v>
      </c>
      <c r="T67" s="161">
        <v>0</v>
      </c>
      <c r="U67" s="161">
        <v>0</v>
      </c>
      <c r="V67" s="161">
        <v>0</v>
      </c>
      <c r="W67" s="161">
        <f>'Actual Sales'!D135</f>
        <v>0</v>
      </c>
      <c r="X67" s="161">
        <v>0</v>
      </c>
      <c r="Y67" s="161">
        <v>0</v>
      </c>
      <c r="Z67" s="161">
        <v>0</v>
      </c>
      <c r="AA67" s="161">
        <v>0</v>
      </c>
      <c r="AB67" s="161">
        <v>0</v>
      </c>
      <c r="AC67" s="161">
        <f t="shared" ref="AC67:AC127" si="1">W67</f>
        <v>0</v>
      </c>
      <c r="AD67" s="161">
        <v>0</v>
      </c>
      <c r="AE67" s="161">
        <v>0</v>
      </c>
      <c r="AF67" s="161">
        <v>0</v>
      </c>
      <c r="AG67" s="632" t="s">
        <v>37</v>
      </c>
      <c r="AH67" s="6">
        <f>'Actual Sales'!E135</f>
        <v>0</v>
      </c>
    </row>
    <row r="68" spans="1:34" ht="15.75" customHeight="1" x14ac:dyDescent="0.25">
      <c r="A68" s="161" t="s">
        <v>443</v>
      </c>
      <c r="B68" s="161" t="s">
        <v>444</v>
      </c>
      <c r="C68" s="161" t="s">
        <v>445</v>
      </c>
      <c r="D68" s="340" t="s">
        <v>998</v>
      </c>
      <c r="E68" s="161">
        <v>45</v>
      </c>
      <c r="F68" s="161">
        <v>22881</v>
      </c>
      <c r="G68" s="161" t="s">
        <v>52</v>
      </c>
      <c r="H68" s="161" t="s">
        <v>52</v>
      </c>
      <c r="I68" s="161">
        <v>11</v>
      </c>
      <c r="J68" s="161">
        <v>42</v>
      </c>
      <c r="K68" s="161" t="s">
        <v>36</v>
      </c>
      <c r="L68" s="161">
        <v>65</v>
      </c>
      <c r="M68" s="161" t="s">
        <v>37</v>
      </c>
      <c r="N68" s="161">
        <v>0</v>
      </c>
      <c r="O68" s="161">
        <v>901</v>
      </c>
      <c r="P68" s="161" t="s">
        <v>38</v>
      </c>
      <c r="Q68" s="161">
        <v>2015</v>
      </c>
      <c r="R68" s="161" t="s">
        <v>286</v>
      </c>
      <c r="S68" s="161">
        <v>2375</v>
      </c>
      <c r="T68" s="161">
        <v>0</v>
      </c>
      <c r="U68" s="161">
        <v>0</v>
      </c>
      <c r="V68" s="161">
        <v>0</v>
      </c>
      <c r="W68" s="161">
        <f>'Actual Sales'!D136</f>
        <v>0</v>
      </c>
      <c r="X68" s="161">
        <v>0</v>
      </c>
      <c r="Y68" s="161">
        <v>0</v>
      </c>
      <c r="Z68" s="161">
        <v>0</v>
      </c>
      <c r="AA68" s="161">
        <v>0</v>
      </c>
      <c r="AB68" s="161">
        <v>0</v>
      </c>
      <c r="AC68" s="161">
        <f t="shared" si="1"/>
        <v>0</v>
      </c>
      <c r="AD68" s="161">
        <v>0</v>
      </c>
      <c r="AE68" s="161">
        <v>0</v>
      </c>
      <c r="AF68" s="161">
        <v>0</v>
      </c>
      <c r="AG68" s="632" t="s">
        <v>37</v>
      </c>
      <c r="AH68" s="6">
        <f>'Actual Sales'!E136</f>
        <v>0</v>
      </c>
    </row>
    <row r="69" spans="1:34" x14ac:dyDescent="0.25">
      <c r="A69" s="161" t="s">
        <v>818</v>
      </c>
      <c r="B69" s="161" t="s">
        <v>819</v>
      </c>
      <c r="C69" s="161" t="s">
        <v>820</v>
      </c>
      <c r="D69" s="340" t="s">
        <v>998</v>
      </c>
      <c r="E69" s="161">
        <v>17</v>
      </c>
      <c r="F69" s="161">
        <v>20238</v>
      </c>
      <c r="G69" s="161" t="s">
        <v>48</v>
      </c>
      <c r="H69" s="161" t="s">
        <v>34</v>
      </c>
      <c r="I69" s="161">
        <v>12</v>
      </c>
      <c r="J69" s="161">
        <v>44</v>
      </c>
      <c r="K69" s="161" t="s">
        <v>36</v>
      </c>
      <c r="L69" s="161">
        <v>97</v>
      </c>
      <c r="M69" s="161" t="s">
        <v>37</v>
      </c>
      <c r="N69" s="161">
        <v>0</v>
      </c>
      <c r="O69" s="161">
        <v>766</v>
      </c>
      <c r="P69" s="161" t="s">
        <v>38</v>
      </c>
      <c r="Q69" s="161">
        <v>2015</v>
      </c>
      <c r="R69" s="161" t="s">
        <v>286</v>
      </c>
      <c r="S69" s="161">
        <v>2375</v>
      </c>
      <c r="T69" s="161">
        <v>0</v>
      </c>
      <c r="U69" s="161">
        <v>0</v>
      </c>
      <c r="V69" s="161">
        <v>0</v>
      </c>
      <c r="W69" s="161">
        <v>0</v>
      </c>
      <c r="X69" s="161">
        <v>0</v>
      </c>
      <c r="Y69" s="161">
        <v>0</v>
      </c>
      <c r="Z69" s="161">
        <v>0</v>
      </c>
      <c r="AA69" s="161">
        <v>0</v>
      </c>
      <c r="AB69" s="161">
        <v>0</v>
      </c>
      <c r="AC69" s="161">
        <f t="shared" si="1"/>
        <v>0</v>
      </c>
      <c r="AD69" s="161">
        <v>0</v>
      </c>
      <c r="AE69" s="161">
        <v>0</v>
      </c>
      <c r="AF69" s="161">
        <v>0</v>
      </c>
      <c r="AG69" s="3" t="s">
        <v>521</v>
      </c>
    </row>
    <row r="70" spans="1:34" x14ac:dyDescent="0.25">
      <c r="A70" s="161" t="s">
        <v>821</v>
      </c>
      <c r="B70" s="161" t="s">
        <v>822</v>
      </c>
      <c r="C70" s="161" t="s">
        <v>823</v>
      </c>
      <c r="D70" s="340" t="s">
        <v>998</v>
      </c>
      <c r="E70" s="161">
        <v>17</v>
      </c>
      <c r="F70" s="161">
        <v>20542</v>
      </c>
      <c r="G70" s="161" t="s">
        <v>48</v>
      </c>
      <c r="H70" s="161" t="s">
        <v>34</v>
      </c>
      <c r="I70" s="161">
        <v>12</v>
      </c>
      <c r="J70" s="161">
        <v>44</v>
      </c>
      <c r="K70" s="161" t="s">
        <v>36</v>
      </c>
      <c r="L70" s="161">
        <v>97</v>
      </c>
      <c r="M70" s="161" t="s">
        <v>37</v>
      </c>
      <c r="N70" s="161">
        <v>0</v>
      </c>
      <c r="O70" s="161">
        <v>766</v>
      </c>
      <c r="P70" s="161" t="s">
        <v>38</v>
      </c>
      <c r="Q70" s="161">
        <v>2015</v>
      </c>
      <c r="R70" s="161" t="s">
        <v>286</v>
      </c>
      <c r="S70" s="161">
        <v>2375</v>
      </c>
      <c r="T70" s="161">
        <v>0</v>
      </c>
      <c r="U70" s="161">
        <v>0</v>
      </c>
      <c r="V70" s="161">
        <v>0</v>
      </c>
      <c r="W70" s="161">
        <v>0</v>
      </c>
      <c r="X70" s="161">
        <v>0</v>
      </c>
      <c r="Y70" s="161">
        <v>0</v>
      </c>
      <c r="Z70" s="161">
        <v>0</v>
      </c>
      <c r="AA70" s="161">
        <v>0</v>
      </c>
      <c r="AB70" s="161">
        <v>0</v>
      </c>
      <c r="AC70" s="161">
        <f t="shared" si="1"/>
        <v>0</v>
      </c>
      <c r="AD70" s="161">
        <v>0</v>
      </c>
      <c r="AE70" s="161">
        <v>0</v>
      </c>
      <c r="AF70" s="161">
        <v>0</v>
      </c>
      <c r="AG70" s="3" t="s">
        <v>521</v>
      </c>
    </row>
    <row r="71" spans="1:34" x14ac:dyDescent="0.25">
      <c r="A71" s="161" t="s">
        <v>367</v>
      </c>
      <c r="B71" s="161" t="s">
        <v>368</v>
      </c>
      <c r="C71" s="161" t="s">
        <v>369</v>
      </c>
      <c r="D71" s="340" t="s">
        <v>998</v>
      </c>
      <c r="E71" s="161">
        <v>45</v>
      </c>
      <c r="F71" s="161">
        <v>21065</v>
      </c>
      <c r="G71" s="161" t="s">
        <v>52</v>
      </c>
      <c r="H71" s="161" t="s">
        <v>48</v>
      </c>
      <c r="I71" s="161">
        <v>32</v>
      </c>
      <c r="J71" s="161">
        <v>46</v>
      </c>
      <c r="K71" s="161" t="s">
        <v>36</v>
      </c>
      <c r="L71" s="161">
        <v>64</v>
      </c>
      <c r="M71" s="161" t="s">
        <v>37</v>
      </c>
      <c r="N71" s="161">
        <v>0</v>
      </c>
      <c r="O71" s="161">
        <v>676</v>
      </c>
      <c r="P71" s="161" t="s">
        <v>38</v>
      </c>
      <c r="Q71" s="161">
        <v>2015</v>
      </c>
      <c r="R71" s="161" t="s">
        <v>286</v>
      </c>
      <c r="S71" s="161">
        <v>2375</v>
      </c>
      <c r="T71" s="161">
        <v>0</v>
      </c>
      <c r="U71" s="161">
        <v>0</v>
      </c>
      <c r="V71" s="161">
        <v>0</v>
      </c>
      <c r="W71" s="161">
        <v>0</v>
      </c>
      <c r="X71" s="161">
        <v>0</v>
      </c>
      <c r="Y71" s="161">
        <v>0</v>
      </c>
      <c r="Z71" s="161">
        <v>0</v>
      </c>
      <c r="AA71" s="161">
        <v>0</v>
      </c>
      <c r="AB71" s="161">
        <v>0</v>
      </c>
      <c r="AC71" s="161">
        <f t="shared" si="1"/>
        <v>0</v>
      </c>
      <c r="AD71" s="161">
        <v>0</v>
      </c>
      <c r="AE71" s="161">
        <v>0</v>
      </c>
      <c r="AF71" s="161">
        <v>0</v>
      </c>
      <c r="AG71" s="3" t="s">
        <v>176</v>
      </c>
    </row>
    <row r="72" spans="1:34" x14ac:dyDescent="0.25">
      <c r="A72" s="161" t="s">
        <v>722</v>
      </c>
      <c r="B72" s="161" t="s">
        <v>723</v>
      </c>
      <c r="C72" s="161" t="s">
        <v>724</v>
      </c>
      <c r="D72" s="340" t="s">
        <v>998</v>
      </c>
      <c r="E72" s="161">
        <v>45</v>
      </c>
      <c r="F72" s="161">
        <v>6686</v>
      </c>
      <c r="G72" s="161" t="s">
        <v>34</v>
      </c>
      <c r="H72" s="161" t="s">
        <v>34</v>
      </c>
      <c r="I72" s="161">
        <v>16</v>
      </c>
      <c r="J72" s="161">
        <v>44</v>
      </c>
      <c r="K72" s="161" t="s">
        <v>36</v>
      </c>
      <c r="L72" s="161">
        <v>62</v>
      </c>
      <c r="M72" s="161" t="s">
        <v>37</v>
      </c>
      <c r="N72" s="161">
        <v>0</v>
      </c>
      <c r="O72" s="161">
        <v>691</v>
      </c>
      <c r="P72" s="161" t="s">
        <v>38</v>
      </c>
      <c r="Q72" s="161">
        <v>2015</v>
      </c>
      <c r="R72" s="161" t="s">
        <v>286</v>
      </c>
      <c r="S72" s="161">
        <v>2375</v>
      </c>
      <c r="T72" s="161">
        <v>0</v>
      </c>
      <c r="U72" s="161">
        <v>0</v>
      </c>
      <c r="V72" s="161">
        <v>0</v>
      </c>
      <c r="W72" s="161">
        <v>0</v>
      </c>
      <c r="X72" s="161">
        <v>0</v>
      </c>
      <c r="Y72" s="161">
        <v>0</v>
      </c>
      <c r="Z72" s="161">
        <v>0</v>
      </c>
      <c r="AA72" s="161">
        <v>0</v>
      </c>
      <c r="AB72" s="161">
        <v>0</v>
      </c>
      <c r="AC72" s="161">
        <f t="shared" si="1"/>
        <v>0</v>
      </c>
      <c r="AD72" s="161">
        <v>0</v>
      </c>
      <c r="AE72" s="161">
        <v>0</v>
      </c>
      <c r="AF72" s="161">
        <v>0</v>
      </c>
      <c r="AG72" s="3" t="s">
        <v>198</v>
      </c>
    </row>
    <row r="73" spans="1:34" x14ac:dyDescent="0.25">
      <c r="A73" s="161" t="s">
        <v>707</v>
      </c>
      <c r="B73" s="161" t="s">
        <v>708</v>
      </c>
      <c r="C73" s="161" t="s">
        <v>709</v>
      </c>
      <c r="D73" s="340" t="s">
        <v>998</v>
      </c>
      <c r="E73" s="161">
        <v>45</v>
      </c>
      <c r="F73" s="161">
        <v>6907</v>
      </c>
      <c r="G73" s="161" t="s">
        <v>48</v>
      </c>
      <c r="H73" s="161" t="s">
        <v>48</v>
      </c>
      <c r="I73" s="161">
        <v>3</v>
      </c>
      <c r="J73" s="161">
        <v>44</v>
      </c>
      <c r="K73" s="161" t="s">
        <v>36</v>
      </c>
      <c r="L73" s="161">
        <v>62</v>
      </c>
      <c r="M73" s="161" t="s">
        <v>37</v>
      </c>
      <c r="N73" s="161">
        <v>0</v>
      </c>
      <c r="O73" s="161">
        <v>691</v>
      </c>
      <c r="P73" s="161" t="s">
        <v>38</v>
      </c>
      <c r="Q73" s="161">
        <v>2015</v>
      </c>
      <c r="R73" s="161" t="s">
        <v>39</v>
      </c>
      <c r="S73" s="161">
        <v>2375</v>
      </c>
      <c r="T73" s="161">
        <v>0</v>
      </c>
      <c r="U73" s="161">
        <v>0</v>
      </c>
      <c r="V73" s="161">
        <v>0</v>
      </c>
      <c r="W73" s="161">
        <v>0</v>
      </c>
      <c r="X73" s="161">
        <v>0</v>
      </c>
      <c r="Y73" s="161">
        <v>0</v>
      </c>
      <c r="Z73" s="161">
        <v>0</v>
      </c>
      <c r="AA73" s="161">
        <v>0</v>
      </c>
      <c r="AB73" s="161">
        <v>0</v>
      </c>
      <c r="AC73" s="161">
        <f t="shared" si="1"/>
        <v>0</v>
      </c>
      <c r="AD73" s="161">
        <v>0</v>
      </c>
      <c r="AE73" s="161">
        <v>0</v>
      </c>
      <c r="AF73" s="161">
        <v>0</v>
      </c>
      <c r="AG73" s="3" t="s">
        <v>198</v>
      </c>
    </row>
    <row r="74" spans="1:34" x14ac:dyDescent="0.25">
      <c r="A74" s="161" t="s">
        <v>710</v>
      </c>
      <c r="B74" s="161" t="s">
        <v>711</v>
      </c>
      <c r="C74" s="161" t="s">
        <v>712</v>
      </c>
      <c r="D74" s="340" t="s">
        <v>998</v>
      </c>
      <c r="E74" s="161">
        <v>45</v>
      </c>
      <c r="F74" s="161">
        <v>22787</v>
      </c>
      <c r="G74" s="161" t="s">
        <v>34</v>
      </c>
      <c r="H74" s="161" t="s">
        <v>48</v>
      </c>
      <c r="I74" s="161">
        <v>3</v>
      </c>
      <c r="J74" s="161">
        <v>44</v>
      </c>
      <c r="K74" s="161" t="s">
        <v>36</v>
      </c>
      <c r="L74" s="161">
        <v>62</v>
      </c>
      <c r="M74" s="161" t="s">
        <v>37</v>
      </c>
      <c r="N74" s="161">
        <v>0</v>
      </c>
      <c r="O74" s="161">
        <v>691</v>
      </c>
      <c r="P74" s="161" t="s">
        <v>38</v>
      </c>
      <c r="Q74" s="161">
        <v>2015</v>
      </c>
      <c r="R74" s="161" t="s">
        <v>286</v>
      </c>
      <c r="S74" s="161">
        <v>2375</v>
      </c>
      <c r="T74" s="161">
        <v>0</v>
      </c>
      <c r="U74" s="161">
        <v>0</v>
      </c>
      <c r="V74" s="161">
        <v>0</v>
      </c>
      <c r="W74" s="161">
        <v>0</v>
      </c>
      <c r="X74" s="161">
        <v>0</v>
      </c>
      <c r="Y74" s="161">
        <v>0</v>
      </c>
      <c r="Z74" s="161">
        <v>0</v>
      </c>
      <c r="AA74" s="161">
        <v>0</v>
      </c>
      <c r="AB74" s="161">
        <v>0</v>
      </c>
      <c r="AC74" s="161">
        <f t="shared" si="1"/>
        <v>0</v>
      </c>
      <c r="AD74" s="161">
        <v>0</v>
      </c>
      <c r="AE74" s="161">
        <v>0</v>
      </c>
      <c r="AF74" s="161">
        <v>0</v>
      </c>
      <c r="AG74" s="3" t="s">
        <v>198</v>
      </c>
    </row>
    <row r="75" spans="1:34" x14ac:dyDescent="0.25">
      <c r="A75" s="161" t="s">
        <v>891</v>
      </c>
      <c r="B75" s="161" t="s">
        <v>892</v>
      </c>
      <c r="C75" s="161" t="s">
        <v>893</v>
      </c>
      <c r="D75" s="340" t="s">
        <v>998</v>
      </c>
      <c r="E75" s="161">
        <v>45</v>
      </c>
      <c r="F75" s="161">
        <v>20848</v>
      </c>
      <c r="G75" s="161" t="s">
        <v>48</v>
      </c>
      <c r="H75" s="161" t="s">
        <v>48</v>
      </c>
      <c r="I75" s="161">
        <v>3</v>
      </c>
      <c r="J75" s="161">
        <v>44</v>
      </c>
      <c r="K75" s="161" t="s">
        <v>36</v>
      </c>
      <c r="L75" s="161">
        <v>62</v>
      </c>
      <c r="M75" s="161" t="s">
        <v>37</v>
      </c>
      <c r="N75" s="161">
        <v>0</v>
      </c>
      <c r="O75" s="161">
        <v>691</v>
      </c>
      <c r="P75" s="161" t="s">
        <v>66</v>
      </c>
      <c r="Q75" s="161">
        <v>2015</v>
      </c>
      <c r="R75" s="161" t="s">
        <v>39</v>
      </c>
      <c r="S75" s="161">
        <v>2375</v>
      </c>
      <c r="T75" s="161">
        <v>0</v>
      </c>
      <c r="U75" s="161">
        <v>0</v>
      </c>
      <c r="V75" s="161">
        <v>0</v>
      </c>
      <c r="W75" s="161">
        <v>0</v>
      </c>
      <c r="X75" s="161">
        <v>0</v>
      </c>
      <c r="Y75" s="161">
        <v>0</v>
      </c>
      <c r="Z75" s="161">
        <v>0</v>
      </c>
      <c r="AA75" s="161">
        <v>0</v>
      </c>
      <c r="AB75" s="161">
        <v>0</v>
      </c>
      <c r="AC75" s="161">
        <f t="shared" si="1"/>
        <v>0</v>
      </c>
      <c r="AD75" s="161">
        <v>500</v>
      </c>
      <c r="AE75" s="161">
        <v>0</v>
      </c>
      <c r="AF75" s="161">
        <v>0</v>
      </c>
      <c r="AG75" s="3" t="s">
        <v>198</v>
      </c>
    </row>
    <row r="76" spans="1:34" x14ac:dyDescent="0.25">
      <c r="A76" s="161" t="s">
        <v>725</v>
      </c>
      <c r="B76" s="161" t="s">
        <v>726</v>
      </c>
      <c r="C76" s="161" t="s">
        <v>727</v>
      </c>
      <c r="D76" s="340" t="s">
        <v>998</v>
      </c>
      <c r="E76" s="161">
        <v>45</v>
      </c>
      <c r="F76" s="161">
        <v>9299</v>
      </c>
      <c r="G76" s="161" t="s">
        <v>35</v>
      </c>
      <c r="H76" s="161" t="s">
        <v>48</v>
      </c>
      <c r="I76" s="161">
        <v>3</v>
      </c>
      <c r="J76" s="161">
        <v>44</v>
      </c>
      <c r="K76" s="161" t="s">
        <v>36</v>
      </c>
      <c r="L76" s="161">
        <v>62</v>
      </c>
      <c r="M76" s="161" t="s">
        <v>37</v>
      </c>
      <c r="N76" s="161">
        <v>0</v>
      </c>
      <c r="O76" s="161">
        <v>691</v>
      </c>
      <c r="P76" s="161" t="s">
        <v>38</v>
      </c>
      <c r="Q76" s="161">
        <v>2015</v>
      </c>
      <c r="R76" s="161" t="s">
        <v>39</v>
      </c>
      <c r="S76" s="161">
        <v>2375</v>
      </c>
      <c r="T76" s="161">
        <v>0</v>
      </c>
      <c r="U76" s="161">
        <v>0</v>
      </c>
      <c r="V76" s="161">
        <v>0</v>
      </c>
      <c r="W76" s="161">
        <v>0</v>
      </c>
      <c r="X76" s="161">
        <v>0</v>
      </c>
      <c r="Y76" s="161">
        <v>0</v>
      </c>
      <c r="Z76" s="161">
        <v>0</v>
      </c>
      <c r="AA76" s="161">
        <v>0</v>
      </c>
      <c r="AB76" s="161">
        <v>0</v>
      </c>
      <c r="AC76" s="161">
        <f t="shared" si="1"/>
        <v>0</v>
      </c>
      <c r="AD76" s="161">
        <v>0</v>
      </c>
      <c r="AE76" s="161">
        <v>0</v>
      </c>
      <c r="AF76" s="161">
        <v>0</v>
      </c>
      <c r="AG76" s="3" t="s">
        <v>198</v>
      </c>
    </row>
    <row r="77" spans="1:34" x14ac:dyDescent="0.25">
      <c r="A77" s="161" t="s">
        <v>728</v>
      </c>
      <c r="B77" s="161" t="s">
        <v>729</v>
      </c>
      <c r="C77" s="161" t="s">
        <v>730</v>
      </c>
      <c r="D77" s="340" t="s">
        <v>998</v>
      </c>
      <c r="E77" s="161">
        <v>45</v>
      </c>
      <c r="F77" s="161">
        <v>9336</v>
      </c>
      <c r="G77" s="161" t="s">
        <v>52</v>
      </c>
      <c r="H77" s="161" t="s">
        <v>35</v>
      </c>
      <c r="I77" s="161">
        <v>3</v>
      </c>
      <c r="J77" s="161">
        <v>44</v>
      </c>
      <c r="K77" s="161" t="s">
        <v>36</v>
      </c>
      <c r="L77" s="161">
        <v>62</v>
      </c>
      <c r="M77" s="161" t="s">
        <v>37</v>
      </c>
      <c r="N77" s="161">
        <v>0</v>
      </c>
      <c r="O77" s="161">
        <v>691</v>
      </c>
      <c r="P77" s="161" t="s">
        <v>38</v>
      </c>
      <c r="Q77" s="161">
        <v>2015</v>
      </c>
      <c r="R77" s="161" t="s">
        <v>286</v>
      </c>
      <c r="S77" s="161">
        <v>2375</v>
      </c>
      <c r="T77" s="161">
        <v>0</v>
      </c>
      <c r="U77" s="161">
        <v>0</v>
      </c>
      <c r="V77" s="161">
        <v>0</v>
      </c>
      <c r="W77" s="161">
        <v>0</v>
      </c>
      <c r="X77" s="161">
        <v>0</v>
      </c>
      <c r="Y77" s="161">
        <v>0</v>
      </c>
      <c r="Z77" s="161">
        <v>0</v>
      </c>
      <c r="AA77" s="161">
        <v>0</v>
      </c>
      <c r="AB77" s="161">
        <v>0</v>
      </c>
      <c r="AC77" s="161">
        <f t="shared" si="1"/>
        <v>0</v>
      </c>
      <c r="AD77" s="161">
        <v>0</v>
      </c>
      <c r="AE77" s="161">
        <v>0</v>
      </c>
      <c r="AF77" s="161">
        <v>0</v>
      </c>
      <c r="AG77" s="3" t="s">
        <v>198</v>
      </c>
    </row>
    <row r="78" spans="1:34" x14ac:dyDescent="0.25">
      <c r="A78" s="161" t="s">
        <v>713</v>
      </c>
      <c r="B78" s="161" t="s">
        <v>714</v>
      </c>
      <c r="C78" s="161" t="s">
        <v>715</v>
      </c>
      <c r="D78" s="340" t="s">
        <v>998</v>
      </c>
      <c r="E78" s="161">
        <v>45</v>
      </c>
      <c r="F78" s="161">
        <v>20120</v>
      </c>
      <c r="G78" s="161" t="s">
        <v>48</v>
      </c>
      <c r="H78" s="161" t="s">
        <v>34</v>
      </c>
      <c r="I78" s="161">
        <v>3</v>
      </c>
      <c r="J78" s="161">
        <v>44</v>
      </c>
      <c r="K78" s="161" t="s">
        <v>36</v>
      </c>
      <c r="L78" s="161">
        <v>62</v>
      </c>
      <c r="M78" s="161" t="s">
        <v>37</v>
      </c>
      <c r="N78" s="161">
        <v>0</v>
      </c>
      <c r="O78" s="161">
        <v>691</v>
      </c>
      <c r="P78" s="161" t="s">
        <v>38</v>
      </c>
      <c r="Q78" s="161">
        <v>2015</v>
      </c>
      <c r="R78" s="161" t="s">
        <v>39</v>
      </c>
      <c r="S78" s="161">
        <v>2375</v>
      </c>
      <c r="T78" s="161">
        <v>0</v>
      </c>
      <c r="U78" s="161">
        <v>0</v>
      </c>
      <c r="V78" s="161">
        <v>0</v>
      </c>
      <c r="W78" s="161">
        <v>0</v>
      </c>
      <c r="X78" s="161">
        <v>0</v>
      </c>
      <c r="Y78" s="161">
        <v>0</v>
      </c>
      <c r="Z78" s="161">
        <v>0</v>
      </c>
      <c r="AA78" s="161">
        <v>0</v>
      </c>
      <c r="AB78" s="161">
        <v>0</v>
      </c>
      <c r="AC78" s="161">
        <f t="shared" si="1"/>
        <v>0</v>
      </c>
      <c r="AD78" s="161">
        <v>0</v>
      </c>
      <c r="AE78" s="161">
        <v>0</v>
      </c>
      <c r="AF78" s="161">
        <v>0</v>
      </c>
      <c r="AG78" s="3" t="s">
        <v>198</v>
      </c>
    </row>
    <row r="79" spans="1:34" x14ac:dyDescent="0.25">
      <c r="A79" s="161" t="s">
        <v>716</v>
      </c>
      <c r="B79" s="161" t="s">
        <v>717</v>
      </c>
      <c r="C79" s="161" t="s">
        <v>718</v>
      </c>
      <c r="D79" s="340" t="s">
        <v>998</v>
      </c>
      <c r="E79" s="161">
        <v>45</v>
      </c>
      <c r="F79" s="161">
        <v>20422</v>
      </c>
      <c r="G79" s="161" t="s">
        <v>52</v>
      </c>
      <c r="H79" s="161" t="s">
        <v>48</v>
      </c>
      <c r="I79" s="161">
        <v>3</v>
      </c>
      <c r="J79" s="161">
        <v>44</v>
      </c>
      <c r="K79" s="161" t="s">
        <v>36</v>
      </c>
      <c r="L79" s="161">
        <v>62</v>
      </c>
      <c r="M79" s="161" t="s">
        <v>37</v>
      </c>
      <c r="N79" s="161">
        <v>0</v>
      </c>
      <c r="O79" s="161">
        <v>691</v>
      </c>
      <c r="P79" s="161" t="s">
        <v>38</v>
      </c>
      <c r="Q79" s="161">
        <v>2015</v>
      </c>
      <c r="R79" s="161" t="s">
        <v>286</v>
      </c>
      <c r="S79" s="161">
        <v>2375</v>
      </c>
      <c r="T79" s="161">
        <v>0</v>
      </c>
      <c r="U79" s="161">
        <v>0</v>
      </c>
      <c r="V79" s="161">
        <v>0</v>
      </c>
      <c r="W79" s="161">
        <v>0</v>
      </c>
      <c r="X79" s="161">
        <v>0</v>
      </c>
      <c r="Y79" s="161">
        <v>0</v>
      </c>
      <c r="Z79" s="161">
        <v>0</v>
      </c>
      <c r="AA79" s="161">
        <v>0</v>
      </c>
      <c r="AB79" s="161">
        <v>0</v>
      </c>
      <c r="AC79" s="161">
        <f t="shared" si="1"/>
        <v>0</v>
      </c>
      <c r="AD79" s="161">
        <v>0</v>
      </c>
      <c r="AE79" s="161">
        <v>0</v>
      </c>
      <c r="AF79" s="161">
        <v>0</v>
      </c>
      <c r="AG79" s="3" t="s">
        <v>198</v>
      </c>
    </row>
    <row r="80" spans="1:34" x14ac:dyDescent="0.25">
      <c r="A80" s="161" t="s">
        <v>719</v>
      </c>
      <c r="B80" s="161" t="s">
        <v>720</v>
      </c>
      <c r="C80" s="161" t="s">
        <v>721</v>
      </c>
      <c r="D80" s="340" t="s">
        <v>998</v>
      </c>
      <c r="E80" s="161">
        <v>45</v>
      </c>
      <c r="F80" s="161">
        <v>20701</v>
      </c>
      <c r="G80" s="161" t="s">
        <v>34</v>
      </c>
      <c r="H80" s="161" t="s">
        <v>52</v>
      </c>
      <c r="I80" s="161">
        <v>4</v>
      </c>
      <c r="J80" s="161">
        <v>44</v>
      </c>
      <c r="K80" s="161" t="s">
        <v>36</v>
      </c>
      <c r="L80" s="161">
        <v>62</v>
      </c>
      <c r="M80" s="161" t="s">
        <v>37</v>
      </c>
      <c r="N80" s="161">
        <v>0</v>
      </c>
      <c r="O80" s="161">
        <v>691</v>
      </c>
      <c r="P80" s="161" t="s">
        <v>38</v>
      </c>
      <c r="Q80" s="161">
        <v>2015</v>
      </c>
      <c r="R80" s="161" t="s">
        <v>39</v>
      </c>
      <c r="S80" s="161">
        <v>2375</v>
      </c>
      <c r="T80" s="161">
        <v>0</v>
      </c>
      <c r="U80" s="161">
        <v>0</v>
      </c>
      <c r="V80" s="161">
        <v>0</v>
      </c>
      <c r="W80" s="161">
        <v>0</v>
      </c>
      <c r="X80" s="161">
        <v>0</v>
      </c>
      <c r="Y80" s="161">
        <v>0</v>
      </c>
      <c r="Z80" s="161">
        <v>0</v>
      </c>
      <c r="AA80" s="161">
        <v>0</v>
      </c>
      <c r="AB80" s="161">
        <v>0</v>
      </c>
      <c r="AC80" s="161">
        <f t="shared" si="1"/>
        <v>0</v>
      </c>
      <c r="AD80" s="161">
        <v>0</v>
      </c>
      <c r="AE80" s="161">
        <v>0</v>
      </c>
      <c r="AF80" s="161">
        <v>0</v>
      </c>
      <c r="AG80" s="3" t="s">
        <v>198</v>
      </c>
    </row>
    <row r="81" spans="1:34" x14ac:dyDescent="0.25">
      <c r="A81" s="161" t="s">
        <v>731</v>
      </c>
      <c r="B81" s="161" t="s">
        <v>732</v>
      </c>
      <c r="C81" s="161" t="s">
        <v>733</v>
      </c>
      <c r="D81" s="340" t="s">
        <v>998</v>
      </c>
      <c r="E81" s="161">
        <v>45</v>
      </c>
      <c r="F81" s="161">
        <v>20933</v>
      </c>
      <c r="G81" s="161" t="s">
        <v>52</v>
      </c>
      <c r="H81" s="161" t="s">
        <v>52</v>
      </c>
      <c r="I81" s="161">
        <v>4</v>
      </c>
      <c r="J81" s="161">
        <v>44</v>
      </c>
      <c r="K81" s="161" t="s">
        <v>36</v>
      </c>
      <c r="L81" s="161">
        <v>62</v>
      </c>
      <c r="M81" s="161" t="s">
        <v>37</v>
      </c>
      <c r="N81" s="161">
        <v>0</v>
      </c>
      <c r="O81" s="161">
        <v>691</v>
      </c>
      <c r="P81" s="161" t="s">
        <v>38</v>
      </c>
      <c r="Q81" s="161">
        <v>2015</v>
      </c>
      <c r="R81" s="161" t="s">
        <v>39</v>
      </c>
      <c r="S81" s="161">
        <v>2375</v>
      </c>
      <c r="T81" s="161">
        <v>0</v>
      </c>
      <c r="U81" s="161">
        <v>0</v>
      </c>
      <c r="V81" s="161">
        <v>0</v>
      </c>
      <c r="W81" s="161">
        <v>0</v>
      </c>
      <c r="X81" s="161">
        <v>0</v>
      </c>
      <c r="Y81" s="161">
        <v>0</v>
      </c>
      <c r="Z81" s="161">
        <v>0</v>
      </c>
      <c r="AA81" s="161">
        <v>0</v>
      </c>
      <c r="AB81" s="161">
        <v>0</v>
      </c>
      <c r="AC81" s="161">
        <f t="shared" si="1"/>
        <v>0</v>
      </c>
      <c r="AD81" s="161">
        <v>0</v>
      </c>
      <c r="AE81" s="161">
        <v>0</v>
      </c>
      <c r="AF81" s="161">
        <v>0</v>
      </c>
      <c r="AG81" s="3" t="s">
        <v>198</v>
      </c>
    </row>
    <row r="82" spans="1:34" x14ac:dyDescent="0.25">
      <c r="A82" s="161" t="s">
        <v>472</v>
      </c>
      <c r="B82" s="161" t="s">
        <v>473</v>
      </c>
      <c r="C82" s="161" t="s">
        <v>474</v>
      </c>
      <c r="D82" s="340" t="s">
        <v>998</v>
      </c>
      <c r="E82" s="161">
        <v>27</v>
      </c>
      <c r="F82" s="161">
        <v>20811</v>
      </c>
      <c r="G82" s="161" t="s">
        <v>52</v>
      </c>
      <c r="H82" s="161" t="s">
        <v>48</v>
      </c>
      <c r="I82" s="161">
        <v>27</v>
      </c>
      <c r="J82" s="161">
        <v>41</v>
      </c>
      <c r="K82" s="161" t="s">
        <v>287</v>
      </c>
      <c r="L82" s="161">
        <v>64</v>
      </c>
      <c r="M82" s="161" t="s">
        <v>37</v>
      </c>
      <c r="N82" s="161">
        <v>0</v>
      </c>
      <c r="O82" s="161">
        <v>676</v>
      </c>
      <c r="P82" s="161" t="s">
        <v>38</v>
      </c>
      <c r="Q82" s="161">
        <v>2015</v>
      </c>
      <c r="R82" s="161" t="s">
        <v>39</v>
      </c>
      <c r="S82" s="161">
        <v>2375</v>
      </c>
      <c r="T82" s="161">
        <v>0</v>
      </c>
      <c r="U82" s="161">
        <v>0</v>
      </c>
      <c r="V82" s="161">
        <v>0</v>
      </c>
      <c r="W82" s="161">
        <v>0</v>
      </c>
      <c r="X82" s="161">
        <v>0</v>
      </c>
      <c r="Y82" s="161">
        <v>0</v>
      </c>
      <c r="Z82" s="161">
        <v>0</v>
      </c>
      <c r="AA82" s="161">
        <v>0</v>
      </c>
      <c r="AB82" s="161">
        <v>0</v>
      </c>
      <c r="AC82" s="161">
        <f t="shared" si="1"/>
        <v>0</v>
      </c>
      <c r="AD82" s="161">
        <v>0</v>
      </c>
      <c r="AE82" s="161">
        <v>0</v>
      </c>
      <c r="AF82" s="161">
        <v>0</v>
      </c>
      <c r="AG82" s="3" t="s">
        <v>56</v>
      </c>
    </row>
    <row r="83" spans="1:34" x14ac:dyDescent="0.25">
      <c r="A83" s="161" t="s">
        <v>475</v>
      </c>
      <c r="B83" s="161" t="s">
        <v>476</v>
      </c>
      <c r="C83" s="161" t="s">
        <v>477</v>
      </c>
      <c r="D83" s="340" t="s">
        <v>998</v>
      </c>
      <c r="E83" s="161">
        <v>27</v>
      </c>
      <c r="F83" s="161">
        <v>20828</v>
      </c>
      <c r="G83" s="161" t="s">
        <v>48</v>
      </c>
      <c r="H83" s="161" t="s">
        <v>52</v>
      </c>
      <c r="I83" s="161">
        <v>27</v>
      </c>
      <c r="J83" s="161">
        <v>41</v>
      </c>
      <c r="K83" s="161" t="s">
        <v>36</v>
      </c>
      <c r="L83" s="161">
        <v>64</v>
      </c>
      <c r="M83" s="161" t="s">
        <v>37</v>
      </c>
      <c r="N83" s="161">
        <v>0</v>
      </c>
      <c r="O83" s="161">
        <v>676</v>
      </c>
      <c r="P83" s="161" t="s">
        <v>38</v>
      </c>
      <c r="Q83" s="161">
        <v>2015</v>
      </c>
      <c r="R83" s="161" t="s">
        <v>286</v>
      </c>
      <c r="S83" s="161">
        <v>2375</v>
      </c>
      <c r="T83" s="161">
        <v>0</v>
      </c>
      <c r="U83" s="161">
        <v>0</v>
      </c>
      <c r="V83" s="161">
        <v>0</v>
      </c>
      <c r="W83" s="161">
        <v>0</v>
      </c>
      <c r="X83" s="161">
        <v>0</v>
      </c>
      <c r="Y83" s="161">
        <v>0</v>
      </c>
      <c r="Z83" s="161">
        <v>0</v>
      </c>
      <c r="AA83" s="161">
        <v>0</v>
      </c>
      <c r="AB83" s="161">
        <v>0</v>
      </c>
      <c r="AC83" s="161">
        <f t="shared" si="1"/>
        <v>0</v>
      </c>
      <c r="AD83" s="161">
        <v>0</v>
      </c>
      <c r="AE83" s="161">
        <v>0</v>
      </c>
      <c r="AF83" s="161">
        <v>0</v>
      </c>
      <c r="AG83" s="3" t="s">
        <v>56</v>
      </c>
    </row>
    <row r="84" spans="1:34" x14ac:dyDescent="0.25">
      <c r="A84" s="161" t="s">
        <v>478</v>
      </c>
      <c r="B84" s="161" t="s">
        <v>479</v>
      </c>
      <c r="C84" s="161" t="s">
        <v>480</v>
      </c>
      <c r="D84" s="340" t="s">
        <v>998</v>
      </c>
      <c r="E84" s="161">
        <v>27</v>
      </c>
      <c r="F84" s="161">
        <v>20843</v>
      </c>
      <c r="G84" s="161" t="s">
        <v>34</v>
      </c>
      <c r="H84" s="161" t="s">
        <v>52</v>
      </c>
      <c r="I84" s="161">
        <v>34</v>
      </c>
      <c r="J84" s="161">
        <v>41</v>
      </c>
      <c r="K84" s="161" t="s">
        <v>36</v>
      </c>
      <c r="L84" s="161">
        <v>64</v>
      </c>
      <c r="M84" s="161" t="s">
        <v>37</v>
      </c>
      <c r="N84" s="161">
        <v>0</v>
      </c>
      <c r="O84" s="161">
        <v>676</v>
      </c>
      <c r="P84" s="161" t="s">
        <v>38</v>
      </c>
      <c r="Q84" s="161">
        <v>2015</v>
      </c>
      <c r="R84" s="161" t="s">
        <v>39</v>
      </c>
      <c r="S84" s="161">
        <v>2375</v>
      </c>
      <c r="T84" s="161">
        <v>0</v>
      </c>
      <c r="U84" s="161">
        <v>0</v>
      </c>
      <c r="V84" s="161">
        <v>0</v>
      </c>
      <c r="W84" s="161">
        <f>'Actual Sales'!D137</f>
        <v>0</v>
      </c>
      <c r="X84" s="161">
        <v>0</v>
      </c>
      <c r="Y84" s="161">
        <v>0</v>
      </c>
      <c r="Z84" s="161">
        <v>0</v>
      </c>
      <c r="AA84" s="161">
        <v>0</v>
      </c>
      <c r="AB84" s="161">
        <v>0</v>
      </c>
      <c r="AC84" s="161">
        <f t="shared" si="1"/>
        <v>0</v>
      </c>
      <c r="AD84" s="161">
        <v>0</v>
      </c>
      <c r="AE84" s="161">
        <v>0</v>
      </c>
      <c r="AF84" s="161">
        <v>0</v>
      </c>
      <c r="AG84" s="632" t="s">
        <v>56</v>
      </c>
      <c r="AH84" s="6">
        <f>'Actual Sales'!E137</f>
        <v>0</v>
      </c>
    </row>
    <row r="85" spans="1:34" x14ac:dyDescent="0.25">
      <c r="A85" s="161" t="s">
        <v>648</v>
      </c>
      <c r="B85" s="161" t="s">
        <v>649</v>
      </c>
      <c r="C85" s="161" t="s">
        <v>650</v>
      </c>
      <c r="D85" s="340" t="s">
        <v>998</v>
      </c>
      <c r="E85" s="161">
        <v>27</v>
      </c>
      <c r="F85" s="161">
        <v>20742</v>
      </c>
      <c r="G85" s="161" t="s">
        <v>35</v>
      </c>
      <c r="H85" s="161" t="s">
        <v>48</v>
      </c>
      <c r="I85" s="161">
        <v>13</v>
      </c>
      <c r="J85" s="161">
        <v>40</v>
      </c>
      <c r="K85" s="161" t="s">
        <v>36</v>
      </c>
      <c r="L85" s="161">
        <v>64</v>
      </c>
      <c r="M85" s="161" t="s">
        <v>37</v>
      </c>
      <c r="N85" s="161">
        <v>0</v>
      </c>
      <c r="O85" s="161">
        <v>901</v>
      </c>
      <c r="P85" s="161" t="s">
        <v>38</v>
      </c>
      <c r="Q85" s="161">
        <v>2015</v>
      </c>
      <c r="R85" s="161" t="s">
        <v>39</v>
      </c>
      <c r="S85" s="161">
        <v>2375</v>
      </c>
      <c r="T85" s="161">
        <v>0</v>
      </c>
      <c r="U85" s="161">
        <v>0</v>
      </c>
      <c r="V85" s="161">
        <v>0</v>
      </c>
      <c r="W85" s="161">
        <v>0</v>
      </c>
      <c r="X85" s="161">
        <v>0</v>
      </c>
      <c r="Y85" s="161">
        <v>0</v>
      </c>
      <c r="Z85" s="161">
        <v>0</v>
      </c>
      <c r="AA85" s="161">
        <v>0</v>
      </c>
      <c r="AB85" s="161">
        <v>0</v>
      </c>
      <c r="AC85" s="161">
        <f t="shared" si="1"/>
        <v>0</v>
      </c>
      <c r="AD85" s="161">
        <v>0</v>
      </c>
      <c r="AE85" s="161">
        <v>0</v>
      </c>
      <c r="AF85" s="161">
        <v>0</v>
      </c>
      <c r="AG85" s="3" t="s">
        <v>56</v>
      </c>
    </row>
    <row r="86" spans="1:34" x14ac:dyDescent="0.25">
      <c r="A86" s="161" t="s">
        <v>307</v>
      </c>
      <c r="B86" s="161" t="s">
        <v>308</v>
      </c>
      <c r="C86" s="161" t="s">
        <v>309</v>
      </c>
      <c r="D86" s="340" t="s">
        <v>998</v>
      </c>
      <c r="E86" s="161">
        <v>5</v>
      </c>
      <c r="F86" s="161">
        <v>22798</v>
      </c>
      <c r="G86" s="161" t="s">
        <v>48</v>
      </c>
      <c r="H86" s="161" t="s">
        <v>34</v>
      </c>
      <c r="I86" s="161">
        <v>24</v>
      </c>
      <c r="J86" s="161">
        <v>52</v>
      </c>
      <c r="K86" s="161" t="s">
        <v>36</v>
      </c>
      <c r="L86" s="161">
        <v>69</v>
      </c>
      <c r="M86" s="161" t="s">
        <v>37</v>
      </c>
      <c r="N86" s="161">
        <v>0</v>
      </c>
      <c r="O86" s="161">
        <v>616</v>
      </c>
      <c r="P86" s="161" t="s">
        <v>38</v>
      </c>
      <c r="Q86" s="161">
        <v>2015</v>
      </c>
      <c r="R86" s="161" t="s">
        <v>286</v>
      </c>
      <c r="S86" s="161">
        <v>2375</v>
      </c>
      <c r="T86" s="161">
        <v>0</v>
      </c>
      <c r="U86" s="161">
        <v>0</v>
      </c>
      <c r="V86" s="161">
        <v>0</v>
      </c>
      <c r="W86" s="161">
        <v>0</v>
      </c>
      <c r="X86" s="161">
        <v>0</v>
      </c>
      <c r="Y86" s="161">
        <v>0</v>
      </c>
      <c r="Z86" s="161">
        <v>0</v>
      </c>
      <c r="AA86" s="161">
        <v>0</v>
      </c>
      <c r="AB86" s="161">
        <v>0</v>
      </c>
      <c r="AC86" s="161">
        <f t="shared" si="1"/>
        <v>0</v>
      </c>
      <c r="AD86" s="161">
        <v>0</v>
      </c>
      <c r="AE86" s="161">
        <v>0</v>
      </c>
      <c r="AF86" s="161">
        <v>0</v>
      </c>
      <c r="AG86" s="3" t="s">
        <v>297</v>
      </c>
    </row>
    <row r="87" spans="1:34" x14ac:dyDescent="0.25">
      <c r="A87" s="161" t="s">
        <v>446</v>
      </c>
      <c r="B87" s="161" t="s">
        <v>447</v>
      </c>
      <c r="C87" s="161" t="s">
        <v>448</v>
      </c>
      <c r="D87" s="340" t="s">
        <v>998</v>
      </c>
      <c r="E87" s="161">
        <v>45</v>
      </c>
      <c r="F87" s="161">
        <v>5371</v>
      </c>
      <c r="G87" s="161" t="s">
        <v>35</v>
      </c>
      <c r="H87" s="161" t="s">
        <v>52</v>
      </c>
      <c r="I87" s="161">
        <v>24</v>
      </c>
      <c r="J87" s="161">
        <v>42</v>
      </c>
      <c r="K87" s="161" t="s">
        <v>36</v>
      </c>
      <c r="L87" s="161">
        <v>65</v>
      </c>
      <c r="M87" s="161" t="s">
        <v>37</v>
      </c>
      <c r="N87" s="161">
        <v>0</v>
      </c>
      <c r="O87" s="161">
        <v>916</v>
      </c>
      <c r="P87" s="161" t="s">
        <v>38</v>
      </c>
      <c r="Q87" s="161">
        <v>2015</v>
      </c>
      <c r="R87" s="161" t="s">
        <v>286</v>
      </c>
      <c r="S87" s="161">
        <v>2375</v>
      </c>
      <c r="T87" s="161">
        <v>0</v>
      </c>
      <c r="U87" s="161">
        <v>0</v>
      </c>
      <c r="V87" s="161">
        <v>0</v>
      </c>
      <c r="W87" s="161">
        <v>0</v>
      </c>
      <c r="X87" s="161">
        <v>0</v>
      </c>
      <c r="Y87" s="161">
        <v>0</v>
      </c>
      <c r="Z87" s="161">
        <v>0</v>
      </c>
      <c r="AA87" s="161">
        <v>0</v>
      </c>
      <c r="AB87" s="161">
        <v>0</v>
      </c>
      <c r="AC87" s="161">
        <f t="shared" si="1"/>
        <v>0</v>
      </c>
      <c r="AD87" s="161">
        <v>0</v>
      </c>
      <c r="AE87" s="161">
        <v>0</v>
      </c>
      <c r="AF87" s="161">
        <v>0</v>
      </c>
      <c r="AG87" s="3" t="s">
        <v>37</v>
      </c>
    </row>
    <row r="88" spans="1:34" x14ac:dyDescent="0.25">
      <c r="A88" s="161" t="s">
        <v>449</v>
      </c>
      <c r="B88" s="161" t="s">
        <v>450</v>
      </c>
      <c r="C88" s="161" t="s">
        <v>451</v>
      </c>
      <c r="D88" s="340" t="s">
        <v>998</v>
      </c>
      <c r="E88" s="161">
        <v>45</v>
      </c>
      <c r="F88" s="161">
        <v>21977</v>
      </c>
      <c r="G88" s="161" t="s">
        <v>35</v>
      </c>
      <c r="H88" s="161" t="s">
        <v>48</v>
      </c>
      <c r="I88" s="161">
        <v>11</v>
      </c>
      <c r="J88" s="161">
        <v>42</v>
      </c>
      <c r="K88" s="161" t="s">
        <v>36</v>
      </c>
      <c r="L88" s="161">
        <v>65</v>
      </c>
      <c r="M88" s="161" t="s">
        <v>37</v>
      </c>
      <c r="N88" s="161">
        <v>0</v>
      </c>
      <c r="O88" s="161">
        <v>901</v>
      </c>
      <c r="P88" s="161" t="s">
        <v>38</v>
      </c>
      <c r="Q88" s="161">
        <v>2015</v>
      </c>
      <c r="R88" s="161" t="s">
        <v>286</v>
      </c>
      <c r="S88" s="161">
        <v>2375</v>
      </c>
      <c r="T88" s="161">
        <v>0</v>
      </c>
      <c r="U88" s="161">
        <v>0</v>
      </c>
      <c r="V88" s="161">
        <v>0</v>
      </c>
      <c r="W88" s="161">
        <f>'Actual Sales'!D138</f>
        <v>0</v>
      </c>
      <c r="X88" s="161">
        <v>0</v>
      </c>
      <c r="Y88" s="161">
        <v>0</v>
      </c>
      <c r="Z88" s="161">
        <v>0</v>
      </c>
      <c r="AA88" s="161">
        <v>0</v>
      </c>
      <c r="AB88" s="161">
        <v>0</v>
      </c>
      <c r="AC88" s="161">
        <f t="shared" si="1"/>
        <v>0</v>
      </c>
      <c r="AD88" s="161">
        <v>0</v>
      </c>
      <c r="AE88" s="161">
        <v>0</v>
      </c>
      <c r="AF88" s="161">
        <v>0</v>
      </c>
      <c r="AG88" s="632" t="s">
        <v>37</v>
      </c>
      <c r="AH88" s="6">
        <f>'Actual Sales'!E138</f>
        <v>0</v>
      </c>
    </row>
    <row r="89" spans="1:34" ht="14.25" customHeight="1" x14ac:dyDescent="0.25">
      <c r="A89" s="161" t="s">
        <v>452</v>
      </c>
      <c r="B89" s="161" t="s">
        <v>453</v>
      </c>
      <c r="C89" s="161" t="s">
        <v>454</v>
      </c>
      <c r="D89" s="340" t="s">
        <v>998</v>
      </c>
      <c r="E89" s="161">
        <v>45</v>
      </c>
      <c r="F89" s="161">
        <v>5409</v>
      </c>
      <c r="G89" s="161" t="s">
        <v>35</v>
      </c>
      <c r="H89" s="161" t="s">
        <v>35</v>
      </c>
      <c r="I89" s="161">
        <v>24</v>
      </c>
      <c r="J89" s="161">
        <v>42</v>
      </c>
      <c r="K89" s="161" t="s">
        <v>36</v>
      </c>
      <c r="L89" s="161">
        <v>65</v>
      </c>
      <c r="M89" s="161" t="s">
        <v>37</v>
      </c>
      <c r="N89" s="161">
        <v>0</v>
      </c>
      <c r="O89" s="161">
        <v>916</v>
      </c>
      <c r="P89" s="161" t="s">
        <v>38</v>
      </c>
      <c r="Q89" s="161">
        <v>2015</v>
      </c>
      <c r="R89" s="161" t="s">
        <v>39</v>
      </c>
      <c r="S89" s="161">
        <v>2375</v>
      </c>
      <c r="T89" s="161">
        <v>0</v>
      </c>
      <c r="U89" s="161">
        <v>0</v>
      </c>
      <c r="V89" s="161">
        <v>0</v>
      </c>
      <c r="W89" s="161">
        <f>'Actual Sales'!D139</f>
        <v>0</v>
      </c>
      <c r="X89" s="161">
        <v>0</v>
      </c>
      <c r="Y89" s="161">
        <v>0</v>
      </c>
      <c r="Z89" s="161">
        <v>0</v>
      </c>
      <c r="AA89" s="161">
        <v>0</v>
      </c>
      <c r="AB89" s="161">
        <v>0</v>
      </c>
      <c r="AC89" s="161">
        <f t="shared" si="1"/>
        <v>0</v>
      </c>
      <c r="AD89" s="161">
        <v>0</v>
      </c>
      <c r="AE89" s="161">
        <v>0</v>
      </c>
      <c r="AF89" s="161">
        <v>0</v>
      </c>
      <c r="AG89" s="632" t="s">
        <v>37</v>
      </c>
      <c r="AH89" s="6">
        <f>'Actual Sales'!E139</f>
        <v>0</v>
      </c>
    </row>
    <row r="90" spans="1:34" x14ac:dyDescent="0.25">
      <c r="A90" s="161" t="s">
        <v>89</v>
      </c>
      <c r="B90" s="161" t="s">
        <v>90</v>
      </c>
      <c r="C90" s="161" t="s">
        <v>91</v>
      </c>
      <c r="D90" s="340" t="s">
        <v>998</v>
      </c>
      <c r="E90" s="161">
        <v>45</v>
      </c>
      <c r="F90" s="161">
        <v>5408</v>
      </c>
      <c r="G90" s="161" t="s">
        <v>34</v>
      </c>
      <c r="H90" s="161" t="s">
        <v>35</v>
      </c>
      <c r="I90" s="161">
        <v>24</v>
      </c>
      <c r="J90" s="161">
        <v>42</v>
      </c>
      <c r="K90" s="161" t="s">
        <v>36</v>
      </c>
      <c r="L90" s="161">
        <v>65</v>
      </c>
      <c r="M90" s="161" t="s">
        <v>37</v>
      </c>
      <c r="N90" s="161">
        <v>0</v>
      </c>
      <c r="O90" s="161">
        <v>916</v>
      </c>
      <c r="P90" s="161" t="s">
        <v>38</v>
      </c>
      <c r="Q90" s="161">
        <v>2015</v>
      </c>
      <c r="R90" s="161" t="s">
        <v>39</v>
      </c>
      <c r="S90" s="161">
        <v>2375</v>
      </c>
      <c r="T90" s="161">
        <v>0</v>
      </c>
      <c r="U90" s="161">
        <v>0</v>
      </c>
      <c r="V90" s="161">
        <v>0</v>
      </c>
      <c r="W90" s="161">
        <v>0</v>
      </c>
      <c r="X90" s="161">
        <v>0</v>
      </c>
      <c r="Y90" s="161">
        <v>0</v>
      </c>
      <c r="Z90" s="161">
        <v>0</v>
      </c>
      <c r="AA90" s="161">
        <v>0</v>
      </c>
      <c r="AB90" s="161">
        <v>0</v>
      </c>
      <c r="AC90" s="161">
        <f t="shared" si="1"/>
        <v>0</v>
      </c>
      <c r="AD90" s="161">
        <v>0</v>
      </c>
      <c r="AE90" s="161">
        <v>0</v>
      </c>
      <c r="AF90" s="161">
        <v>0</v>
      </c>
      <c r="AG90" s="3" t="s">
        <v>40</v>
      </c>
    </row>
    <row r="91" spans="1:34" x14ac:dyDescent="0.25">
      <c r="A91" s="161" t="s">
        <v>455</v>
      </c>
      <c r="B91" s="161" t="s">
        <v>456</v>
      </c>
      <c r="C91" s="161" t="s">
        <v>457</v>
      </c>
      <c r="D91" s="340" t="s">
        <v>998</v>
      </c>
      <c r="E91" s="161">
        <v>45</v>
      </c>
      <c r="F91" s="161">
        <v>5391</v>
      </c>
      <c r="G91" s="161" t="s">
        <v>48</v>
      </c>
      <c r="H91" s="161" t="s">
        <v>34</v>
      </c>
      <c r="I91" s="161">
        <v>23</v>
      </c>
      <c r="J91" s="161">
        <v>42</v>
      </c>
      <c r="K91" s="161" t="s">
        <v>36</v>
      </c>
      <c r="L91" s="161">
        <v>65</v>
      </c>
      <c r="M91" s="161" t="s">
        <v>37</v>
      </c>
      <c r="N91" s="161">
        <v>0</v>
      </c>
      <c r="O91" s="161">
        <v>916</v>
      </c>
      <c r="P91" s="161" t="s">
        <v>38</v>
      </c>
      <c r="Q91" s="161">
        <v>2015</v>
      </c>
      <c r="R91" s="161" t="s">
        <v>39</v>
      </c>
      <c r="S91" s="161">
        <v>2375</v>
      </c>
      <c r="T91" s="161">
        <v>0</v>
      </c>
      <c r="U91" s="161">
        <v>0</v>
      </c>
      <c r="V91" s="161">
        <v>0</v>
      </c>
      <c r="W91" s="161">
        <v>0</v>
      </c>
      <c r="X91" s="161">
        <v>0</v>
      </c>
      <c r="Y91" s="161">
        <v>0</v>
      </c>
      <c r="Z91" s="161">
        <v>0</v>
      </c>
      <c r="AA91" s="161">
        <v>0</v>
      </c>
      <c r="AB91" s="161">
        <v>0</v>
      </c>
      <c r="AC91" s="161">
        <f t="shared" si="1"/>
        <v>0</v>
      </c>
      <c r="AD91" s="161">
        <v>0</v>
      </c>
      <c r="AE91" s="161">
        <v>0</v>
      </c>
      <c r="AF91" s="161">
        <v>0</v>
      </c>
      <c r="AG91" s="3" t="s">
        <v>37</v>
      </c>
    </row>
    <row r="92" spans="1:34" x14ac:dyDescent="0.25">
      <c r="A92" s="161" t="s">
        <v>458</v>
      </c>
      <c r="B92" s="161" t="s">
        <v>459</v>
      </c>
      <c r="C92" s="161" t="s">
        <v>460</v>
      </c>
      <c r="D92" s="340" t="s">
        <v>998</v>
      </c>
      <c r="E92" s="161">
        <v>45</v>
      </c>
      <c r="F92" s="161">
        <v>5388</v>
      </c>
      <c r="G92" s="161" t="s">
        <v>48</v>
      </c>
      <c r="H92" s="161" t="s">
        <v>35</v>
      </c>
      <c r="I92" s="161">
        <v>24</v>
      </c>
      <c r="J92" s="161">
        <v>42</v>
      </c>
      <c r="K92" s="161" t="s">
        <v>36</v>
      </c>
      <c r="L92" s="161">
        <v>65</v>
      </c>
      <c r="M92" s="161" t="s">
        <v>37</v>
      </c>
      <c r="N92" s="161">
        <v>0</v>
      </c>
      <c r="O92" s="161">
        <v>916</v>
      </c>
      <c r="P92" s="161" t="s">
        <v>38</v>
      </c>
      <c r="Q92" s="161">
        <v>2015</v>
      </c>
      <c r="R92" s="161" t="s">
        <v>286</v>
      </c>
      <c r="S92" s="161">
        <v>2375</v>
      </c>
      <c r="T92" s="161">
        <v>0</v>
      </c>
      <c r="U92" s="161">
        <v>0</v>
      </c>
      <c r="V92" s="161">
        <v>0</v>
      </c>
      <c r="W92" s="161">
        <v>0</v>
      </c>
      <c r="X92" s="161">
        <v>0</v>
      </c>
      <c r="Y92" s="161">
        <v>0</v>
      </c>
      <c r="Z92" s="161">
        <v>0</v>
      </c>
      <c r="AA92" s="161">
        <v>0</v>
      </c>
      <c r="AB92" s="161">
        <v>0</v>
      </c>
      <c r="AC92" s="161">
        <f t="shared" si="1"/>
        <v>0</v>
      </c>
      <c r="AD92" s="161">
        <v>0</v>
      </c>
      <c r="AE92" s="161">
        <v>0</v>
      </c>
      <c r="AF92" s="161">
        <v>0</v>
      </c>
      <c r="AG92" s="3" t="s">
        <v>37</v>
      </c>
    </row>
    <row r="93" spans="1:34" x14ac:dyDescent="0.25">
      <c r="A93" s="161" t="s">
        <v>1976</v>
      </c>
      <c r="B93" s="161" t="s">
        <v>461</v>
      </c>
      <c r="C93" s="161" t="s">
        <v>462</v>
      </c>
      <c r="D93" s="340" t="s">
        <v>998</v>
      </c>
      <c r="E93" s="161">
        <v>45</v>
      </c>
      <c r="F93" s="161">
        <v>29256</v>
      </c>
      <c r="G93" s="161" t="s">
        <v>52</v>
      </c>
      <c r="H93" s="161" t="s">
        <v>52</v>
      </c>
      <c r="I93" s="161">
        <v>13</v>
      </c>
      <c r="J93" s="161">
        <v>42</v>
      </c>
      <c r="K93" s="161" t="s">
        <v>36</v>
      </c>
      <c r="L93" s="161">
        <v>65</v>
      </c>
      <c r="M93" s="161" t="s">
        <v>37</v>
      </c>
      <c r="N93" s="161">
        <v>0</v>
      </c>
      <c r="O93" s="161">
        <v>901</v>
      </c>
      <c r="P93" s="161" t="s">
        <v>38</v>
      </c>
      <c r="Q93" s="161">
        <v>2015</v>
      </c>
      <c r="R93" s="161" t="s">
        <v>39</v>
      </c>
      <c r="S93" s="161">
        <v>2375</v>
      </c>
      <c r="T93" s="161">
        <v>0</v>
      </c>
      <c r="U93" s="161">
        <v>0</v>
      </c>
      <c r="V93" s="161">
        <v>0</v>
      </c>
      <c r="W93" s="161">
        <f>'Actual Sales'!D140</f>
        <v>0</v>
      </c>
      <c r="X93" s="161">
        <v>0</v>
      </c>
      <c r="Y93" s="161">
        <v>0</v>
      </c>
      <c r="Z93" s="161">
        <v>0</v>
      </c>
      <c r="AA93" s="161">
        <v>0</v>
      </c>
      <c r="AB93" s="161">
        <v>0</v>
      </c>
      <c r="AC93" s="161">
        <f t="shared" si="1"/>
        <v>0</v>
      </c>
      <c r="AD93" s="161">
        <v>0</v>
      </c>
      <c r="AE93" s="161">
        <v>0</v>
      </c>
      <c r="AF93" s="161">
        <v>0</v>
      </c>
      <c r="AG93" s="632" t="s">
        <v>37</v>
      </c>
      <c r="AH93" s="6">
        <f>'Actual Sales'!E140</f>
        <v>0</v>
      </c>
    </row>
    <row r="94" spans="1:34" x14ac:dyDescent="0.25">
      <c r="A94" s="161" t="s">
        <v>463</v>
      </c>
      <c r="B94" s="161" t="s">
        <v>464</v>
      </c>
      <c r="C94" s="161" t="s">
        <v>465</v>
      </c>
      <c r="D94" s="340" t="s">
        <v>998</v>
      </c>
      <c r="E94" s="161">
        <v>45</v>
      </c>
      <c r="F94" s="161">
        <v>29261</v>
      </c>
      <c r="G94" s="161" t="s">
        <v>34</v>
      </c>
      <c r="H94" s="161" t="s">
        <v>34</v>
      </c>
      <c r="I94" s="161">
        <v>24</v>
      </c>
      <c r="J94" s="161">
        <v>42</v>
      </c>
      <c r="K94" s="161" t="s">
        <v>36</v>
      </c>
      <c r="L94" s="161">
        <v>65</v>
      </c>
      <c r="M94" s="161" t="s">
        <v>37</v>
      </c>
      <c r="N94" s="161">
        <v>0</v>
      </c>
      <c r="O94" s="161">
        <v>901</v>
      </c>
      <c r="P94" s="161" t="s">
        <v>38</v>
      </c>
      <c r="Q94" s="161">
        <v>2015</v>
      </c>
      <c r="R94" s="161" t="s">
        <v>286</v>
      </c>
      <c r="S94" s="161">
        <v>2375</v>
      </c>
      <c r="T94" s="161">
        <v>0</v>
      </c>
      <c r="U94" s="161">
        <v>0</v>
      </c>
      <c r="V94" s="161">
        <v>0</v>
      </c>
      <c r="W94" s="161">
        <f>'Actual Sales'!D141</f>
        <v>0</v>
      </c>
      <c r="X94" s="161">
        <v>0</v>
      </c>
      <c r="Y94" s="161">
        <v>0</v>
      </c>
      <c r="Z94" s="161">
        <v>0</v>
      </c>
      <c r="AA94" s="161">
        <v>0</v>
      </c>
      <c r="AB94" s="161">
        <v>0</v>
      </c>
      <c r="AC94" s="161">
        <f t="shared" si="1"/>
        <v>0</v>
      </c>
      <c r="AD94" s="161">
        <v>0</v>
      </c>
      <c r="AE94" s="161">
        <v>0</v>
      </c>
      <c r="AF94" s="161">
        <v>0</v>
      </c>
      <c r="AG94" s="632" t="s">
        <v>37</v>
      </c>
      <c r="AH94" s="6">
        <f>'Actual Sales'!E141</f>
        <v>0</v>
      </c>
    </row>
    <row r="95" spans="1:34" x14ac:dyDescent="0.25">
      <c r="A95" s="161" t="s">
        <v>466</v>
      </c>
      <c r="B95" s="161" t="s">
        <v>467</v>
      </c>
      <c r="C95" s="161" t="s">
        <v>468</v>
      </c>
      <c r="D95" s="340" t="s">
        <v>998</v>
      </c>
      <c r="E95" s="161">
        <v>45</v>
      </c>
      <c r="F95" s="161">
        <v>29260</v>
      </c>
      <c r="G95" s="161" t="s">
        <v>52</v>
      </c>
      <c r="H95" s="161" t="s">
        <v>34</v>
      </c>
      <c r="I95" s="161">
        <v>24</v>
      </c>
      <c r="J95" s="161">
        <v>42</v>
      </c>
      <c r="K95" s="161" t="s">
        <v>36</v>
      </c>
      <c r="L95" s="161">
        <v>65</v>
      </c>
      <c r="M95" s="161" t="s">
        <v>37</v>
      </c>
      <c r="N95" s="161">
        <v>0</v>
      </c>
      <c r="O95" s="161">
        <v>901</v>
      </c>
      <c r="P95" s="161" t="s">
        <v>38</v>
      </c>
      <c r="Q95" s="161">
        <v>2015</v>
      </c>
      <c r="R95" s="161" t="s">
        <v>286</v>
      </c>
      <c r="S95" s="161">
        <v>2375</v>
      </c>
      <c r="T95" s="161">
        <v>0</v>
      </c>
      <c r="U95" s="161">
        <v>0</v>
      </c>
      <c r="V95" s="161">
        <v>0</v>
      </c>
      <c r="W95" s="161">
        <f>'Actual Sales'!D142</f>
        <v>0</v>
      </c>
      <c r="X95" s="161">
        <v>0</v>
      </c>
      <c r="Y95" s="161">
        <v>0</v>
      </c>
      <c r="Z95" s="161">
        <v>0</v>
      </c>
      <c r="AA95" s="161">
        <v>0</v>
      </c>
      <c r="AB95" s="161">
        <v>0</v>
      </c>
      <c r="AC95" s="161">
        <f t="shared" si="1"/>
        <v>0</v>
      </c>
      <c r="AD95" s="161">
        <v>0</v>
      </c>
      <c r="AE95" s="161">
        <v>0</v>
      </c>
      <c r="AF95" s="161">
        <v>0</v>
      </c>
      <c r="AG95" s="632" t="s">
        <v>37</v>
      </c>
      <c r="AH95" s="6">
        <f>'Actual Sales'!E142</f>
        <v>0</v>
      </c>
    </row>
    <row r="96" spans="1:34" x14ac:dyDescent="0.25">
      <c r="A96" s="161" t="s">
        <v>320</v>
      </c>
      <c r="B96" s="161" t="s">
        <v>321</v>
      </c>
      <c r="C96" s="161" t="s">
        <v>322</v>
      </c>
      <c r="D96" s="340" t="s">
        <v>998</v>
      </c>
      <c r="E96" s="161">
        <v>5</v>
      </c>
      <c r="F96" s="161">
        <v>27121</v>
      </c>
      <c r="G96" s="161" t="s">
        <v>34</v>
      </c>
      <c r="H96" s="161" t="s">
        <v>35</v>
      </c>
      <c r="I96" s="161">
        <v>30</v>
      </c>
      <c r="J96" s="161">
        <v>47</v>
      </c>
      <c r="K96" s="161" t="s">
        <v>36</v>
      </c>
      <c r="L96" s="161">
        <v>71</v>
      </c>
      <c r="M96" s="161" t="s">
        <v>37</v>
      </c>
      <c r="N96" s="161">
        <v>0</v>
      </c>
      <c r="O96" s="161">
        <v>616</v>
      </c>
      <c r="P96" s="161" t="s">
        <v>38</v>
      </c>
      <c r="Q96" s="161">
        <v>2015</v>
      </c>
      <c r="R96" s="161" t="s">
        <v>286</v>
      </c>
      <c r="S96" s="161">
        <v>2375</v>
      </c>
      <c r="T96" s="161">
        <v>0</v>
      </c>
      <c r="U96" s="161">
        <v>0</v>
      </c>
      <c r="V96" s="161">
        <v>0</v>
      </c>
      <c r="W96" s="161">
        <v>0</v>
      </c>
      <c r="X96" s="161">
        <v>0</v>
      </c>
      <c r="Y96" s="161">
        <v>0</v>
      </c>
      <c r="Z96" s="161">
        <v>0</v>
      </c>
      <c r="AA96" s="161">
        <v>0</v>
      </c>
      <c r="AB96" s="161">
        <v>0</v>
      </c>
      <c r="AC96" s="161">
        <f t="shared" si="1"/>
        <v>0</v>
      </c>
      <c r="AD96" s="161">
        <v>0</v>
      </c>
      <c r="AE96" s="161">
        <v>0</v>
      </c>
      <c r="AF96" s="161">
        <v>0</v>
      </c>
      <c r="AG96" s="3" t="s">
        <v>323</v>
      </c>
    </row>
    <row r="97" spans="1:34" s="16" customFormat="1" x14ac:dyDescent="0.25">
      <c r="A97" s="16" t="s">
        <v>651</v>
      </c>
      <c r="B97" s="16" t="s">
        <v>652</v>
      </c>
      <c r="C97" s="16" t="s">
        <v>653</v>
      </c>
      <c r="D97" s="340" t="s">
        <v>998</v>
      </c>
      <c r="E97" s="16">
        <v>27</v>
      </c>
      <c r="F97" s="16">
        <v>20757</v>
      </c>
      <c r="G97" s="16" t="s">
        <v>48</v>
      </c>
      <c r="H97" s="16" t="s">
        <v>48</v>
      </c>
      <c r="I97" s="16">
        <v>7</v>
      </c>
      <c r="J97" s="16">
        <v>40</v>
      </c>
      <c r="K97" s="16" t="s">
        <v>36</v>
      </c>
      <c r="L97" s="16">
        <v>63</v>
      </c>
      <c r="M97" s="16" t="s">
        <v>37</v>
      </c>
      <c r="N97" s="16">
        <v>0</v>
      </c>
      <c r="O97" s="16">
        <v>316</v>
      </c>
      <c r="P97" s="16" t="s">
        <v>38</v>
      </c>
      <c r="Q97" s="161">
        <v>2015</v>
      </c>
      <c r="R97" s="16" t="s">
        <v>286</v>
      </c>
      <c r="S97" s="16">
        <v>2375</v>
      </c>
      <c r="T97" s="161">
        <v>0</v>
      </c>
      <c r="U97" s="161">
        <v>0</v>
      </c>
      <c r="V97" s="161">
        <v>0</v>
      </c>
      <c r="W97" s="161">
        <v>0</v>
      </c>
      <c r="X97" s="161">
        <v>0</v>
      </c>
      <c r="Y97" s="161">
        <v>0</v>
      </c>
      <c r="Z97" s="161">
        <v>0</v>
      </c>
      <c r="AA97" s="161">
        <v>0</v>
      </c>
      <c r="AB97" s="161">
        <v>0</v>
      </c>
      <c r="AC97" s="161">
        <f t="shared" si="1"/>
        <v>0</v>
      </c>
      <c r="AD97" s="16">
        <v>0</v>
      </c>
      <c r="AE97" s="16">
        <v>0</v>
      </c>
      <c r="AF97" s="161">
        <v>0</v>
      </c>
      <c r="AG97" s="628" t="s">
        <v>56</v>
      </c>
      <c r="AH97" s="6"/>
    </row>
    <row r="98" spans="1:34" x14ac:dyDescent="0.25">
      <c r="A98" s="161" t="s">
        <v>654</v>
      </c>
      <c r="B98" s="161" t="s">
        <v>655</v>
      </c>
      <c r="C98" s="161" t="s">
        <v>656</v>
      </c>
      <c r="D98" s="340" t="s">
        <v>998</v>
      </c>
      <c r="E98" s="161">
        <v>27</v>
      </c>
      <c r="F98" s="161">
        <v>20818</v>
      </c>
      <c r="G98" s="161" t="s">
        <v>34</v>
      </c>
      <c r="H98" s="161" t="s">
        <v>34</v>
      </c>
      <c r="I98" s="161">
        <v>13</v>
      </c>
      <c r="J98" s="161">
        <v>40</v>
      </c>
      <c r="K98" s="161" t="s">
        <v>36</v>
      </c>
      <c r="L98" s="161">
        <v>64</v>
      </c>
      <c r="M98" s="161" t="s">
        <v>37</v>
      </c>
      <c r="N98" s="161">
        <v>0</v>
      </c>
      <c r="O98" s="161">
        <v>901</v>
      </c>
      <c r="P98" s="161" t="s">
        <v>38</v>
      </c>
      <c r="Q98" s="161">
        <v>2015</v>
      </c>
      <c r="R98" s="161" t="s">
        <v>39</v>
      </c>
      <c r="S98" s="161">
        <v>2375</v>
      </c>
      <c r="T98" s="161">
        <v>0</v>
      </c>
      <c r="U98" s="161">
        <v>0</v>
      </c>
      <c r="V98" s="161">
        <v>0</v>
      </c>
      <c r="W98" s="161">
        <v>0</v>
      </c>
      <c r="X98" s="161">
        <v>0</v>
      </c>
      <c r="Y98" s="161">
        <v>0</v>
      </c>
      <c r="Z98" s="161">
        <v>0</v>
      </c>
      <c r="AA98" s="161">
        <v>0</v>
      </c>
      <c r="AB98" s="161">
        <v>0</v>
      </c>
      <c r="AC98" s="161">
        <f t="shared" si="1"/>
        <v>0</v>
      </c>
      <c r="AD98" s="161">
        <v>0</v>
      </c>
      <c r="AE98" s="161">
        <v>0</v>
      </c>
      <c r="AF98" s="161">
        <v>0</v>
      </c>
      <c r="AG98" s="3" t="s">
        <v>56</v>
      </c>
    </row>
    <row r="99" spans="1:34" x14ac:dyDescent="0.25">
      <c r="A99" s="161" t="s">
        <v>657</v>
      </c>
      <c r="B99" s="161" t="s">
        <v>658</v>
      </c>
      <c r="C99" s="161" t="s">
        <v>659</v>
      </c>
      <c r="D99" s="340" t="s">
        <v>998</v>
      </c>
      <c r="E99" s="161">
        <v>27</v>
      </c>
      <c r="F99" s="161">
        <v>20768</v>
      </c>
      <c r="G99" s="161" t="s">
        <v>34</v>
      </c>
      <c r="H99" s="161" t="s">
        <v>52</v>
      </c>
      <c r="I99" s="161">
        <v>12</v>
      </c>
      <c r="J99" s="161">
        <v>40</v>
      </c>
      <c r="K99" s="161" t="s">
        <v>36</v>
      </c>
      <c r="L99" s="161">
        <v>64</v>
      </c>
      <c r="M99" s="161" t="s">
        <v>37</v>
      </c>
      <c r="N99" s="161">
        <v>0</v>
      </c>
      <c r="O99" s="161">
        <v>316</v>
      </c>
      <c r="P99" s="161" t="s">
        <v>38</v>
      </c>
      <c r="Q99" s="161">
        <v>2015</v>
      </c>
      <c r="R99" s="161" t="s">
        <v>39</v>
      </c>
      <c r="S99" s="161">
        <v>2375</v>
      </c>
      <c r="T99" s="161">
        <v>0</v>
      </c>
      <c r="U99" s="161">
        <v>0</v>
      </c>
      <c r="V99" s="161">
        <v>0</v>
      </c>
      <c r="W99" s="161">
        <v>0</v>
      </c>
      <c r="X99" s="161">
        <v>0</v>
      </c>
      <c r="Y99" s="161">
        <v>0</v>
      </c>
      <c r="Z99" s="161">
        <v>0</v>
      </c>
      <c r="AA99" s="161">
        <v>0</v>
      </c>
      <c r="AB99" s="161">
        <v>0</v>
      </c>
      <c r="AC99" s="161">
        <f t="shared" si="1"/>
        <v>0</v>
      </c>
      <c r="AD99" s="161">
        <v>0</v>
      </c>
      <c r="AE99" s="161">
        <v>0</v>
      </c>
      <c r="AF99" s="161">
        <v>0</v>
      </c>
      <c r="AG99" s="3" t="s">
        <v>56</v>
      </c>
    </row>
    <row r="100" spans="1:34" x14ac:dyDescent="0.25">
      <c r="A100" s="161" t="s">
        <v>660</v>
      </c>
      <c r="B100" s="161" t="s">
        <v>661</v>
      </c>
      <c r="C100" s="161" t="s">
        <v>662</v>
      </c>
      <c r="D100" s="340" t="s">
        <v>998</v>
      </c>
      <c r="E100" s="161">
        <v>27</v>
      </c>
      <c r="F100" s="161">
        <v>20769</v>
      </c>
      <c r="G100" s="161" t="s">
        <v>52</v>
      </c>
      <c r="H100" s="161" t="s">
        <v>52</v>
      </c>
      <c r="I100" s="161">
        <v>12</v>
      </c>
      <c r="J100" s="161">
        <v>40</v>
      </c>
      <c r="K100" s="161" t="s">
        <v>36</v>
      </c>
      <c r="L100" s="161">
        <v>64</v>
      </c>
      <c r="M100" s="161" t="s">
        <v>37</v>
      </c>
      <c r="N100" s="161">
        <v>0</v>
      </c>
      <c r="O100" s="161">
        <v>316</v>
      </c>
      <c r="P100" s="161" t="s">
        <v>38</v>
      </c>
      <c r="Q100" s="161">
        <v>2015</v>
      </c>
      <c r="R100" s="161" t="s">
        <v>39</v>
      </c>
      <c r="S100" s="161">
        <v>2375</v>
      </c>
      <c r="T100" s="161">
        <v>0</v>
      </c>
      <c r="U100" s="161">
        <v>0</v>
      </c>
      <c r="V100" s="161">
        <v>0</v>
      </c>
      <c r="W100" s="161">
        <v>0</v>
      </c>
      <c r="X100" s="161">
        <v>0</v>
      </c>
      <c r="Y100" s="161">
        <v>0</v>
      </c>
      <c r="Z100" s="161">
        <v>0</v>
      </c>
      <c r="AA100" s="161">
        <v>0</v>
      </c>
      <c r="AB100" s="161">
        <v>0</v>
      </c>
      <c r="AC100" s="161">
        <f t="shared" si="1"/>
        <v>0</v>
      </c>
      <c r="AD100" s="161">
        <v>0</v>
      </c>
      <c r="AE100" s="161">
        <v>0</v>
      </c>
      <c r="AF100" s="161">
        <v>0</v>
      </c>
      <c r="AG100" s="3" t="s">
        <v>56</v>
      </c>
    </row>
    <row r="101" spans="1:34" x14ac:dyDescent="0.25">
      <c r="A101" s="161" t="s">
        <v>186</v>
      </c>
      <c r="B101" s="161" t="s">
        <v>187</v>
      </c>
      <c r="C101" s="161" t="s">
        <v>188</v>
      </c>
      <c r="D101" s="340" t="s">
        <v>998</v>
      </c>
      <c r="E101" s="161">
        <v>27</v>
      </c>
      <c r="F101" s="161">
        <v>20934</v>
      </c>
      <c r="G101" s="161" t="s">
        <v>34</v>
      </c>
      <c r="H101" s="161" t="s">
        <v>48</v>
      </c>
      <c r="I101" s="161">
        <v>7</v>
      </c>
      <c r="J101" s="161">
        <v>40</v>
      </c>
      <c r="K101" s="161" t="s">
        <v>36</v>
      </c>
      <c r="L101" s="161">
        <v>63</v>
      </c>
      <c r="M101" s="161" t="s">
        <v>37</v>
      </c>
      <c r="N101" s="161">
        <v>0</v>
      </c>
      <c r="O101" s="161">
        <v>901</v>
      </c>
      <c r="P101" s="161" t="s">
        <v>38</v>
      </c>
      <c r="Q101" s="161">
        <v>2015</v>
      </c>
      <c r="R101" s="161" t="s">
        <v>286</v>
      </c>
      <c r="S101" s="161">
        <v>2375</v>
      </c>
      <c r="T101" s="161">
        <v>0</v>
      </c>
      <c r="U101" s="161">
        <v>0</v>
      </c>
      <c r="V101" s="161">
        <v>0</v>
      </c>
      <c r="W101" s="161">
        <v>0</v>
      </c>
      <c r="X101" s="161">
        <v>0</v>
      </c>
      <c r="Y101" s="161">
        <v>0</v>
      </c>
      <c r="Z101" s="161">
        <v>0</v>
      </c>
      <c r="AA101" s="161">
        <v>0</v>
      </c>
      <c r="AB101" s="161">
        <v>0</v>
      </c>
      <c r="AC101" s="161">
        <f t="shared" si="1"/>
        <v>0</v>
      </c>
      <c r="AD101" s="161">
        <v>0</v>
      </c>
      <c r="AE101" s="161">
        <v>0</v>
      </c>
      <c r="AF101" s="161">
        <v>0</v>
      </c>
      <c r="AG101" s="3" t="s">
        <v>40</v>
      </c>
    </row>
    <row r="102" spans="1:34" x14ac:dyDescent="0.25">
      <c r="A102" s="161" t="s">
        <v>110</v>
      </c>
      <c r="B102" s="161" t="s">
        <v>111</v>
      </c>
      <c r="C102" s="161" t="s">
        <v>112</v>
      </c>
      <c r="D102" s="340" t="s">
        <v>998</v>
      </c>
      <c r="E102" s="161">
        <v>45</v>
      </c>
      <c r="F102" s="161">
        <v>20107</v>
      </c>
      <c r="G102" s="161" t="s">
        <v>48</v>
      </c>
      <c r="H102" s="161" t="s">
        <v>48</v>
      </c>
      <c r="I102" s="161">
        <v>20</v>
      </c>
      <c r="J102" s="161">
        <v>44</v>
      </c>
      <c r="K102" s="161" t="s">
        <v>36</v>
      </c>
      <c r="L102" s="161">
        <v>63</v>
      </c>
      <c r="M102" s="161" t="s">
        <v>37</v>
      </c>
      <c r="N102" s="161">
        <v>0</v>
      </c>
      <c r="O102" s="161">
        <v>691</v>
      </c>
      <c r="P102" s="161" t="s">
        <v>38</v>
      </c>
      <c r="Q102" s="161">
        <v>2015</v>
      </c>
      <c r="R102" s="161" t="s">
        <v>44</v>
      </c>
      <c r="S102" s="161">
        <v>2375</v>
      </c>
      <c r="T102" s="161">
        <v>0</v>
      </c>
      <c r="U102" s="161">
        <v>0</v>
      </c>
      <c r="V102" s="161">
        <v>0</v>
      </c>
      <c r="W102" s="161">
        <v>0</v>
      </c>
      <c r="X102" s="161">
        <v>0</v>
      </c>
      <c r="Y102" s="161">
        <v>0</v>
      </c>
      <c r="Z102" s="161">
        <v>0</v>
      </c>
      <c r="AA102" s="161">
        <v>0</v>
      </c>
      <c r="AB102" s="161">
        <v>0</v>
      </c>
      <c r="AC102" s="161">
        <f t="shared" si="1"/>
        <v>0</v>
      </c>
      <c r="AD102" s="161">
        <v>0</v>
      </c>
      <c r="AE102" s="161">
        <v>0</v>
      </c>
      <c r="AF102" s="161">
        <v>0</v>
      </c>
      <c r="AG102" s="3" t="s">
        <v>40</v>
      </c>
    </row>
    <row r="103" spans="1:34" x14ac:dyDescent="0.25">
      <c r="A103" s="161" t="s">
        <v>534</v>
      </c>
      <c r="B103" s="161" t="s">
        <v>535</v>
      </c>
      <c r="C103" s="161" t="s">
        <v>536</v>
      </c>
      <c r="D103" s="340" t="s">
        <v>998</v>
      </c>
      <c r="E103" s="161">
        <v>45</v>
      </c>
      <c r="F103" s="161">
        <v>20119</v>
      </c>
      <c r="G103" s="161" t="s">
        <v>34</v>
      </c>
      <c r="H103" s="161" t="s">
        <v>48</v>
      </c>
      <c r="I103" s="161">
        <v>20</v>
      </c>
      <c r="J103" s="161">
        <v>44</v>
      </c>
      <c r="K103" s="161" t="s">
        <v>36</v>
      </c>
      <c r="L103" s="161">
        <v>63</v>
      </c>
      <c r="M103" s="161" t="s">
        <v>37</v>
      </c>
      <c r="N103" s="161">
        <v>0</v>
      </c>
      <c r="O103" s="161">
        <v>676</v>
      </c>
      <c r="P103" s="161" t="s">
        <v>38</v>
      </c>
      <c r="Q103" s="161">
        <v>2015</v>
      </c>
      <c r="R103" s="161" t="s">
        <v>286</v>
      </c>
      <c r="S103" s="161">
        <v>2375</v>
      </c>
      <c r="T103" s="161">
        <v>0</v>
      </c>
      <c r="U103" s="161">
        <v>0</v>
      </c>
      <c r="V103" s="161">
        <v>0</v>
      </c>
      <c r="W103" s="161">
        <v>0</v>
      </c>
      <c r="X103" s="161">
        <v>0</v>
      </c>
      <c r="Y103" s="161">
        <v>0</v>
      </c>
      <c r="Z103" s="161">
        <v>0</v>
      </c>
      <c r="AA103" s="161">
        <v>0</v>
      </c>
      <c r="AB103" s="161">
        <v>0</v>
      </c>
      <c r="AC103" s="161">
        <f t="shared" si="1"/>
        <v>0</v>
      </c>
      <c r="AD103" s="161">
        <v>0</v>
      </c>
      <c r="AE103" s="161">
        <v>0</v>
      </c>
      <c r="AF103" s="161">
        <v>0</v>
      </c>
      <c r="AG103" s="3" t="s">
        <v>176</v>
      </c>
    </row>
    <row r="104" spans="1:34" x14ac:dyDescent="0.25">
      <c r="A104" s="161" t="s">
        <v>537</v>
      </c>
      <c r="B104" s="161" t="s">
        <v>538</v>
      </c>
      <c r="C104" s="161" t="s">
        <v>539</v>
      </c>
      <c r="D104" s="340" t="s">
        <v>998</v>
      </c>
      <c r="E104" s="161">
        <v>45</v>
      </c>
      <c r="F104" s="161">
        <v>6489</v>
      </c>
      <c r="G104" s="161" t="s">
        <v>48</v>
      </c>
      <c r="H104" s="161" t="s">
        <v>52</v>
      </c>
      <c r="I104" s="161">
        <v>14</v>
      </c>
      <c r="J104" s="161">
        <v>44</v>
      </c>
      <c r="K104" s="161" t="s">
        <v>36</v>
      </c>
      <c r="L104" s="161">
        <v>63</v>
      </c>
      <c r="M104" s="161" t="s">
        <v>37</v>
      </c>
      <c r="N104" s="161">
        <v>0</v>
      </c>
      <c r="O104" s="161">
        <v>691</v>
      </c>
      <c r="P104" s="161" t="s">
        <v>38</v>
      </c>
      <c r="Q104" s="161">
        <v>2015</v>
      </c>
      <c r="R104" s="161" t="s">
        <v>286</v>
      </c>
      <c r="S104" s="161">
        <v>2375</v>
      </c>
      <c r="T104" s="161">
        <v>0</v>
      </c>
      <c r="U104" s="161">
        <v>0</v>
      </c>
      <c r="V104" s="161">
        <v>0</v>
      </c>
      <c r="W104" s="161">
        <v>0</v>
      </c>
      <c r="X104" s="161">
        <v>0</v>
      </c>
      <c r="Y104" s="161">
        <v>0</v>
      </c>
      <c r="Z104" s="161">
        <v>0</v>
      </c>
      <c r="AA104" s="161">
        <v>0</v>
      </c>
      <c r="AB104" s="161">
        <v>0</v>
      </c>
      <c r="AC104" s="161">
        <f t="shared" si="1"/>
        <v>0</v>
      </c>
      <c r="AD104" s="161">
        <v>0</v>
      </c>
      <c r="AE104" s="161">
        <v>0</v>
      </c>
      <c r="AF104" s="161">
        <v>0</v>
      </c>
      <c r="AG104" s="3" t="s">
        <v>176</v>
      </c>
    </row>
    <row r="105" spans="1:34" x14ac:dyDescent="0.25">
      <c r="A105" s="161" t="s">
        <v>609</v>
      </c>
      <c r="B105" s="161" t="s">
        <v>610</v>
      </c>
      <c r="C105" s="161" t="s">
        <v>611</v>
      </c>
      <c r="D105" s="340" t="s">
        <v>998</v>
      </c>
      <c r="E105" s="161">
        <v>45</v>
      </c>
      <c r="F105" s="161">
        <v>7107</v>
      </c>
      <c r="G105" s="161" t="s">
        <v>35</v>
      </c>
      <c r="H105" s="161" t="s">
        <v>52</v>
      </c>
      <c r="I105" s="161">
        <v>27</v>
      </c>
      <c r="J105" s="161">
        <v>45</v>
      </c>
      <c r="K105" s="161" t="s">
        <v>36</v>
      </c>
      <c r="L105" s="161">
        <v>62</v>
      </c>
      <c r="M105" s="161" t="s">
        <v>37</v>
      </c>
      <c r="N105" s="161">
        <v>0</v>
      </c>
      <c r="O105" s="161">
        <v>691</v>
      </c>
      <c r="P105" s="161" t="s">
        <v>38</v>
      </c>
      <c r="Q105" s="161">
        <v>2015</v>
      </c>
      <c r="R105" s="161" t="s">
        <v>286</v>
      </c>
      <c r="S105" s="161">
        <v>2375</v>
      </c>
      <c r="T105" s="161">
        <v>0</v>
      </c>
      <c r="U105" s="161">
        <v>0</v>
      </c>
      <c r="V105" s="161">
        <v>0</v>
      </c>
      <c r="W105" s="161">
        <v>0</v>
      </c>
      <c r="X105" s="161">
        <v>0</v>
      </c>
      <c r="Y105" s="161">
        <v>0</v>
      </c>
      <c r="Z105" s="161">
        <v>0</v>
      </c>
      <c r="AA105" s="161">
        <v>0</v>
      </c>
      <c r="AB105" s="161">
        <v>0</v>
      </c>
      <c r="AC105" s="161">
        <f t="shared" si="1"/>
        <v>0</v>
      </c>
      <c r="AD105" s="161">
        <v>0</v>
      </c>
      <c r="AE105" s="161">
        <v>0</v>
      </c>
      <c r="AF105" s="161">
        <v>0</v>
      </c>
      <c r="AG105" s="3" t="s">
        <v>176</v>
      </c>
    </row>
    <row r="106" spans="1:34" x14ac:dyDescent="0.25">
      <c r="A106" s="161" t="s">
        <v>612</v>
      </c>
      <c r="B106" s="161" t="s">
        <v>613</v>
      </c>
      <c r="C106" s="161" t="s">
        <v>614</v>
      </c>
      <c r="D106" s="340" t="s">
        <v>998</v>
      </c>
      <c r="E106" s="161">
        <v>45</v>
      </c>
      <c r="F106" s="161">
        <v>20420</v>
      </c>
      <c r="G106" s="161" t="s">
        <v>35</v>
      </c>
      <c r="H106" s="161" t="s">
        <v>48</v>
      </c>
      <c r="I106" s="161">
        <v>27</v>
      </c>
      <c r="J106" s="161">
        <v>45</v>
      </c>
      <c r="K106" s="161" t="s">
        <v>36</v>
      </c>
      <c r="L106" s="161">
        <v>62</v>
      </c>
      <c r="M106" s="161" t="s">
        <v>37</v>
      </c>
      <c r="N106" s="161">
        <v>0</v>
      </c>
      <c r="O106" s="161">
        <v>691</v>
      </c>
      <c r="P106" s="161" t="s">
        <v>38</v>
      </c>
      <c r="Q106" s="161">
        <v>2015</v>
      </c>
      <c r="R106" s="161" t="s">
        <v>286</v>
      </c>
      <c r="S106" s="161">
        <v>2375</v>
      </c>
      <c r="T106" s="161">
        <v>0</v>
      </c>
      <c r="U106" s="161">
        <v>0</v>
      </c>
      <c r="V106" s="161">
        <v>0</v>
      </c>
      <c r="W106" s="161">
        <v>0</v>
      </c>
      <c r="X106" s="161">
        <v>0</v>
      </c>
      <c r="Y106" s="161">
        <v>0</v>
      </c>
      <c r="Z106" s="161">
        <v>0</v>
      </c>
      <c r="AA106" s="161">
        <v>0</v>
      </c>
      <c r="AB106" s="161">
        <v>0</v>
      </c>
      <c r="AC106" s="161">
        <f t="shared" si="1"/>
        <v>0</v>
      </c>
      <c r="AD106" s="161">
        <v>0</v>
      </c>
      <c r="AE106" s="161">
        <v>0</v>
      </c>
      <c r="AF106" s="161">
        <v>0</v>
      </c>
      <c r="AG106" s="3" t="s">
        <v>176</v>
      </c>
    </row>
    <row r="107" spans="1:34" x14ac:dyDescent="0.25">
      <c r="A107" s="161" t="s">
        <v>173</v>
      </c>
      <c r="B107" s="161" t="s">
        <v>174</v>
      </c>
      <c r="C107" s="161" t="s">
        <v>175</v>
      </c>
      <c r="D107" s="340" t="s">
        <v>998</v>
      </c>
      <c r="E107" s="161">
        <v>45</v>
      </c>
      <c r="F107" s="161">
        <v>20534</v>
      </c>
      <c r="G107" s="161" t="s">
        <v>48</v>
      </c>
      <c r="H107" s="161" t="s">
        <v>35</v>
      </c>
      <c r="I107" s="161">
        <v>27</v>
      </c>
      <c r="J107" s="161">
        <v>45</v>
      </c>
      <c r="K107" s="161" t="s">
        <v>36</v>
      </c>
      <c r="L107" s="161">
        <v>62</v>
      </c>
      <c r="M107" s="161" t="s">
        <v>37</v>
      </c>
      <c r="N107" s="161">
        <v>0</v>
      </c>
      <c r="O107" s="161">
        <v>691</v>
      </c>
      <c r="P107" s="161" t="s">
        <v>66</v>
      </c>
      <c r="Q107" s="161">
        <v>2015</v>
      </c>
      <c r="R107" s="161" t="s">
        <v>319</v>
      </c>
      <c r="S107" s="161">
        <v>2375</v>
      </c>
      <c r="T107" s="161">
        <v>0</v>
      </c>
      <c r="U107" s="161">
        <v>0</v>
      </c>
      <c r="V107" s="161">
        <v>0</v>
      </c>
      <c r="W107" s="161">
        <v>0</v>
      </c>
      <c r="X107" s="161">
        <v>0</v>
      </c>
      <c r="Y107" s="161">
        <v>0</v>
      </c>
      <c r="Z107" s="161">
        <v>0</v>
      </c>
      <c r="AA107" s="161">
        <v>0</v>
      </c>
      <c r="AB107" s="161">
        <v>0</v>
      </c>
      <c r="AC107" s="161">
        <f t="shared" si="1"/>
        <v>0</v>
      </c>
      <c r="AD107" s="161">
        <v>500</v>
      </c>
      <c r="AE107" s="161">
        <v>0</v>
      </c>
      <c r="AF107" s="161">
        <v>0</v>
      </c>
      <c r="AG107" s="3" t="s">
        <v>176</v>
      </c>
    </row>
    <row r="108" spans="1:34" x14ac:dyDescent="0.25">
      <c r="A108" s="161" t="s">
        <v>177</v>
      </c>
      <c r="B108" s="161" t="s">
        <v>178</v>
      </c>
      <c r="C108" s="161" t="s">
        <v>179</v>
      </c>
      <c r="D108" s="340" t="s">
        <v>998</v>
      </c>
      <c r="E108" s="161">
        <v>45</v>
      </c>
      <c r="F108" s="161">
        <v>7106</v>
      </c>
      <c r="G108" s="161" t="s">
        <v>34</v>
      </c>
      <c r="H108" s="161" t="s">
        <v>48</v>
      </c>
      <c r="I108" s="161">
        <v>27</v>
      </c>
      <c r="J108" s="161">
        <v>45</v>
      </c>
      <c r="K108" s="161" t="s">
        <v>36</v>
      </c>
      <c r="L108" s="161">
        <v>62</v>
      </c>
      <c r="M108" s="161" t="s">
        <v>37</v>
      </c>
      <c r="N108" s="161">
        <v>0</v>
      </c>
      <c r="O108" s="161">
        <v>691</v>
      </c>
      <c r="P108" s="161" t="s">
        <v>66</v>
      </c>
      <c r="Q108" s="161">
        <v>2015</v>
      </c>
      <c r="R108" s="161" t="s">
        <v>39</v>
      </c>
      <c r="S108" s="161">
        <v>2375</v>
      </c>
      <c r="T108" s="161">
        <v>0</v>
      </c>
      <c r="U108" s="161">
        <v>0</v>
      </c>
      <c r="V108" s="161">
        <v>0</v>
      </c>
      <c r="W108" s="161">
        <v>0</v>
      </c>
      <c r="X108" s="161">
        <v>0</v>
      </c>
      <c r="Y108" s="161">
        <v>0</v>
      </c>
      <c r="Z108" s="161">
        <v>0</v>
      </c>
      <c r="AA108" s="161">
        <v>0</v>
      </c>
      <c r="AB108" s="161">
        <v>0</v>
      </c>
      <c r="AC108" s="161">
        <f t="shared" si="1"/>
        <v>0</v>
      </c>
      <c r="AD108" s="161">
        <v>500</v>
      </c>
      <c r="AE108" s="161">
        <v>0</v>
      </c>
      <c r="AF108" s="161">
        <v>0</v>
      </c>
      <c r="AG108" s="3" t="s">
        <v>176</v>
      </c>
    </row>
    <row r="109" spans="1:34" x14ac:dyDescent="0.25">
      <c r="A109" s="161" t="s">
        <v>615</v>
      </c>
      <c r="B109" s="161" t="s">
        <v>616</v>
      </c>
      <c r="C109" s="161" t="s">
        <v>617</v>
      </c>
      <c r="D109" s="340" t="s">
        <v>998</v>
      </c>
      <c r="E109" s="161">
        <v>45</v>
      </c>
      <c r="F109" s="161">
        <v>20180</v>
      </c>
      <c r="G109" s="161" t="s">
        <v>52</v>
      </c>
      <c r="H109" s="161" t="s">
        <v>35</v>
      </c>
      <c r="I109" s="161">
        <v>27</v>
      </c>
      <c r="J109" s="161">
        <v>45</v>
      </c>
      <c r="K109" s="161" t="s">
        <v>36</v>
      </c>
      <c r="L109" s="161">
        <v>62</v>
      </c>
      <c r="M109" s="161" t="s">
        <v>37</v>
      </c>
      <c r="N109" s="161">
        <v>0</v>
      </c>
      <c r="O109" s="161">
        <v>691</v>
      </c>
      <c r="P109" s="161" t="s">
        <v>38</v>
      </c>
      <c r="Q109" s="161">
        <v>2015</v>
      </c>
      <c r="R109" s="161" t="s">
        <v>286</v>
      </c>
      <c r="S109" s="161">
        <v>2375</v>
      </c>
      <c r="T109" s="161">
        <v>0</v>
      </c>
      <c r="U109" s="161">
        <v>0</v>
      </c>
      <c r="V109" s="161">
        <v>0</v>
      </c>
      <c r="W109" s="161">
        <v>0</v>
      </c>
      <c r="X109" s="161">
        <v>0</v>
      </c>
      <c r="Y109" s="161">
        <v>0</v>
      </c>
      <c r="Z109" s="161">
        <v>0</v>
      </c>
      <c r="AA109" s="161">
        <v>0</v>
      </c>
      <c r="AB109" s="161">
        <v>0</v>
      </c>
      <c r="AC109" s="161">
        <f t="shared" si="1"/>
        <v>0</v>
      </c>
      <c r="AD109" s="161">
        <v>0</v>
      </c>
      <c r="AE109" s="161">
        <v>0</v>
      </c>
      <c r="AF109" s="161">
        <v>0</v>
      </c>
      <c r="AG109" s="3" t="s">
        <v>176</v>
      </c>
    </row>
    <row r="110" spans="1:34" x14ac:dyDescent="0.25">
      <c r="A110" s="161" t="s">
        <v>618</v>
      </c>
      <c r="B110" s="161" t="s">
        <v>619</v>
      </c>
      <c r="C110" s="161" t="s">
        <v>620</v>
      </c>
      <c r="D110" s="340" t="s">
        <v>998</v>
      </c>
      <c r="E110" s="161">
        <v>45</v>
      </c>
      <c r="F110" s="161">
        <v>20224</v>
      </c>
      <c r="G110" s="161" t="s">
        <v>34</v>
      </c>
      <c r="H110" s="161" t="s">
        <v>35</v>
      </c>
      <c r="I110" s="161">
        <v>27</v>
      </c>
      <c r="J110" s="161">
        <v>45</v>
      </c>
      <c r="K110" s="161" t="s">
        <v>36</v>
      </c>
      <c r="L110" s="161">
        <v>62</v>
      </c>
      <c r="M110" s="161" t="s">
        <v>37</v>
      </c>
      <c r="N110" s="161">
        <v>0</v>
      </c>
      <c r="O110" s="161">
        <v>691</v>
      </c>
      <c r="P110" s="161" t="s">
        <v>38</v>
      </c>
      <c r="Q110" s="161">
        <v>2015</v>
      </c>
      <c r="R110" s="161" t="s">
        <v>286</v>
      </c>
      <c r="S110" s="161">
        <v>2375</v>
      </c>
      <c r="T110" s="161">
        <v>0</v>
      </c>
      <c r="U110" s="161">
        <v>0</v>
      </c>
      <c r="V110" s="161">
        <v>0</v>
      </c>
      <c r="W110" s="161">
        <v>0</v>
      </c>
      <c r="X110" s="161">
        <v>0</v>
      </c>
      <c r="Y110" s="161">
        <v>0</v>
      </c>
      <c r="Z110" s="161">
        <v>0</v>
      </c>
      <c r="AA110" s="161">
        <v>0</v>
      </c>
      <c r="AB110" s="161">
        <v>0</v>
      </c>
      <c r="AC110" s="161">
        <f t="shared" si="1"/>
        <v>0</v>
      </c>
      <c r="AD110" s="161">
        <v>0</v>
      </c>
      <c r="AE110" s="161">
        <v>0</v>
      </c>
      <c r="AF110" s="161">
        <v>0</v>
      </c>
      <c r="AG110" s="3" t="s">
        <v>176</v>
      </c>
    </row>
    <row r="111" spans="1:34" x14ac:dyDescent="0.25">
      <c r="A111" s="161" t="s">
        <v>621</v>
      </c>
      <c r="B111" s="161" t="s">
        <v>622</v>
      </c>
      <c r="C111" s="161" t="s">
        <v>623</v>
      </c>
      <c r="D111" s="340" t="s">
        <v>998</v>
      </c>
      <c r="E111" s="161">
        <v>45</v>
      </c>
      <c r="F111" s="161">
        <v>20383</v>
      </c>
      <c r="G111" s="161" t="s">
        <v>52</v>
      </c>
      <c r="H111" s="161" t="s">
        <v>48</v>
      </c>
      <c r="I111" s="161">
        <v>22</v>
      </c>
      <c r="J111" s="161">
        <v>45</v>
      </c>
      <c r="K111" s="161" t="s">
        <v>36</v>
      </c>
      <c r="L111" s="161">
        <v>62</v>
      </c>
      <c r="M111" s="161" t="s">
        <v>37</v>
      </c>
      <c r="N111" s="161">
        <v>0</v>
      </c>
      <c r="O111" s="161">
        <v>691</v>
      </c>
      <c r="P111" s="161" t="s">
        <v>38</v>
      </c>
      <c r="Q111" s="161">
        <v>2015</v>
      </c>
      <c r="R111" s="161" t="s">
        <v>286</v>
      </c>
      <c r="S111" s="161">
        <v>2375</v>
      </c>
      <c r="T111" s="161">
        <v>0</v>
      </c>
      <c r="U111" s="161">
        <v>0</v>
      </c>
      <c r="V111" s="161">
        <v>0</v>
      </c>
      <c r="W111" s="161">
        <v>0</v>
      </c>
      <c r="X111" s="161">
        <v>0</v>
      </c>
      <c r="Y111" s="161">
        <v>0</v>
      </c>
      <c r="Z111" s="161">
        <v>0</v>
      </c>
      <c r="AA111" s="161">
        <v>0</v>
      </c>
      <c r="AB111" s="161">
        <v>0</v>
      </c>
      <c r="AC111" s="161">
        <f t="shared" si="1"/>
        <v>0</v>
      </c>
      <c r="AD111" s="161">
        <v>0</v>
      </c>
      <c r="AE111" s="161">
        <v>0</v>
      </c>
      <c r="AF111" s="161">
        <v>0</v>
      </c>
      <c r="AG111" s="3" t="s">
        <v>176</v>
      </c>
    </row>
    <row r="112" spans="1:34" x14ac:dyDescent="0.25">
      <c r="A112" s="161" t="s">
        <v>624</v>
      </c>
      <c r="B112" s="161" t="s">
        <v>625</v>
      </c>
      <c r="C112" s="161" t="s">
        <v>626</v>
      </c>
      <c r="D112" s="340" t="s">
        <v>998</v>
      </c>
      <c r="E112" s="161">
        <v>45</v>
      </c>
      <c r="F112" s="161">
        <v>20427</v>
      </c>
      <c r="G112" s="161" t="s">
        <v>48</v>
      </c>
      <c r="H112" s="161" t="s">
        <v>52</v>
      </c>
      <c r="I112" s="161">
        <v>22</v>
      </c>
      <c r="J112" s="161">
        <v>45</v>
      </c>
      <c r="K112" s="161" t="s">
        <v>36</v>
      </c>
      <c r="L112" s="161">
        <v>62</v>
      </c>
      <c r="M112" s="161" t="s">
        <v>37</v>
      </c>
      <c r="N112" s="161">
        <v>0</v>
      </c>
      <c r="O112" s="161">
        <v>691</v>
      </c>
      <c r="P112" s="161" t="s">
        <v>38</v>
      </c>
      <c r="Q112" s="161">
        <v>2015</v>
      </c>
      <c r="R112" s="161" t="s">
        <v>286</v>
      </c>
      <c r="S112" s="161">
        <v>2375</v>
      </c>
      <c r="T112" s="161">
        <v>0</v>
      </c>
      <c r="U112" s="161">
        <v>0</v>
      </c>
      <c r="V112" s="161">
        <v>0</v>
      </c>
      <c r="W112" s="161">
        <v>0</v>
      </c>
      <c r="X112" s="161">
        <v>0</v>
      </c>
      <c r="Y112" s="161">
        <v>0</v>
      </c>
      <c r="Z112" s="161">
        <v>0</v>
      </c>
      <c r="AA112" s="161">
        <v>0</v>
      </c>
      <c r="AB112" s="161">
        <v>0</v>
      </c>
      <c r="AC112" s="161">
        <f t="shared" si="1"/>
        <v>0</v>
      </c>
      <c r="AD112" s="161">
        <v>0</v>
      </c>
      <c r="AE112" s="161">
        <v>0</v>
      </c>
      <c r="AF112" s="161">
        <v>0</v>
      </c>
      <c r="AG112" s="3" t="s">
        <v>176</v>
      </c>
    </row>
    <row r="113" spans="1:33" x14ac:dyDescent="0.25">
      <c r="A113" s="161" t="s">
        <v>76</v>
      </c>
      <c r="B113" s="161" t="s">
        <v>77</v>
      </c>
      <c r="C113" s="161" t="s">
        <v>78</v>
      </c>
      <c r="D113" s="340" t="s">
        <v>998</v>
      </c>
      <c r="E113" s="161">
        <v>45</v>
      </c>
      <c r="F113" s="161">
        <v>6120</v>
      </c>
      <c r="G113" s="161" t="s">
        <v>35</v>
      </c>
      <c r="H113" s="161" t="s">
        <v>52</v>
      </c>
      <c r="I113" s="161">
        <v>34</v>
      </c>
      <c r="J113" s="161">
        <v>44</v>
      </c>
      <c r="K113" s="161" t="s">
        <v>36</v>
      </c>
      <c r="L113" s="161">
        <v>65</v>
      </c>
      <c r="M113" s="161" t="s">
        <v>37</v>
      </c>
      <c r="N113" s="161">
        <v>0</v>
      </c>
      <c r="O113" s="161">
        <v>691</v>
      </c>
      <c r="P113" s="161" t="s">
        <v>38</v>
      </c>
      <c r="Q113" s="161">
        <v>2015</v>
      </c>
      <c r="R113" s="161" t="s">
        <v>44</v>
      </c>
      <c r="S113" s="161">
        <v>2375</v>
      </c>
      <c r="T113" s="161">
        <v>0</v>
      </c>
      <c r="U113" s="161">
        <v>0</v>
      </c>
      <c r="V113" s="161">
        <v>0</v>
      </c>
      <c r="W113" s="161">
        <v>0</v>
      </c>
      <c r="X113" s="161">
        <v>0</v>
      </c>
      <c r="Y113" s="161">
        <v>0</v>
      </c>
      <c r="Z113" s="161">
        <v>0</v>
      </c>
      <c r="AA113" s="161">
        <v>0</v>
      </c>
      <c r="AB113" s="161">
        <v>0</v>
      </c>
      <c r="AC113" s="161">
        <f t="shared" si="1"/>
        <v>0</v>
      </c>
      <c r="AD113" s="161">
        <v>0</v>
      </c>
      <c r="AE113" s="161">
        <v>0</v>
      </c>
      <c r="AF113" s="161">
        <v>0</v>
      </c>
      <c r="AG113" s="3" t="s">
        <v>40</v>
      </c>
    </row>
    <row r="114" spans="1:33" x14ac:dyDescent="0.25">
      <c r="A114" s="161" t="s">
        <v>824</v>
      </c>
      <c r="B114" s="161" t="s">
        <v>825</v>
      </c>
      <c r="C114" s="161" t="s">
        <v>826</v>
      </c>
      <c r="D114" s="340" t="s">
        <v>998</v>
      </c>
      <c r="E114" s="161">
        <v>17</v>
      </c>
      <c r="F114" s="161">
        <v>20236</v>
      </c>
      <c r="G114" s="161" t="s">
        <v>35</v>
      </c>
      <c r="H114" s="161" t="s">
        <v>48</v>
      </c>
      <c r="I114" s="161">
        <v>7</v>
      </c>
      <c r="J114" s="161">
        <v>44</v>
      </c>
      <c r="K114" s="161" t="s">
        <v>36</v>
      </c>
      <c r="L114" s="161">
        <v>96</v>
      </c>
      <c r="M114" s="161" t="s">
        <v>37</v>
      </c>
      <c r="N114" s="161">
        <v>0</v>
      </c>
      <c r="O114" s="161">
        <v>766</v>
      </c>
      <c r="P114" s="161" t="s">
        <v>38</v>
      </c>
      <c r="Q114" s="161">
        <v>2015</v>
      </c>
      <c r="R114" s="161" t="s">
        <v>39</v>
      </c>
      <c r="S114" s="161">
        <v>2375</v>
      </c>
      <c r="T114" s="161">
        <v>0</v>
      </c>
      <c r="U114" s="161">
        <v>0</v>
      </c>
      <c r="V114" s="161">
        <v>0</v>
      </c>
      <c r="W114" s="161">
        <v>0</v>
      </c>
      <c r="X114" s="161">
        <v>0</v>
      </c>
      <c r="Y114" s="161">
        <v>0</v>
      </c>
      <c r="Z114" s="161">
        <v>0</v>
      </c>
      <c r="AA114" s="161">
        <v>0</v>
      </c>
      <c r="AB114" s="161">
        <v>0</v>
      </c>
      <c r="AC114" s="161">
        <f t="shared" si="1"/>
        <v>0</v>
      </c>
      <c r="AD114" s="161">
        <v>0</v>
      </c>
      <c r="AE114" s="161">
        <v>0</v>
      </c>
      <c r="AF114" s="161">
        <v>0</v>
      </c>
      <c r="AG114" s="3" t="s">
        <v>521</v>
      </c>
    </row>
    <row r="115" spans="1:33" x14ac:dyDescent="0.25">
      <c r="A115" s="161" t="s">
        <v>597</v>
      </c>
      <c r="B115" s="161" t="s">
        <v>598</v>
      </c>
      <c r="C115" s="161" t="s">
        <v>599</v>
      </c>
      <c r="D115" s="340" t="s">
        <v>998</v>
      </c>
      <c r="E115" s="161">
        <v>45</v>
      </c>
      <c r="F115" s="161">
        <v>6559</v>
      </c>
      <c r="G115" s="161" t="s">
        <v>35</v>
      </c>
      <c r="H115" s="161" t="s">
        <v>48</v>
      </c>
      <c r="I115" s="161">
        <v>13</v>
      </c>
      <c r="J115" s="161">
        <v>44</v>
      </c>
      <c r="K115" s="161" t="s">
        <v>36</v>
      </c>
      <c r="L115" s="161">
        <v>65</v>
      </c>
      <c r="M115" s="161" t="s">
        <v>37</v>
      </c>
      <c r="N115" s="161">
        <v>0</v>
      </c>
      <c r="O115" s="161">
        <v>691</v>
      </c>
      <c r="P115" s="161" t="s">
        <v>38</v>
      </c>
      <c r="Q115" s="161">
        <v>2015</v>
      </c>
      <c r="R115" s="161" t="s">
        <v>286</v>
      </c>
      <c r="S115" s="161">
        <v>2375</v>
      </c>
      <c r="T115" s="161">
        <v>0</v>
      </c>
      <c r="U115" s="161">
        <v>0</v>
      </c>
      <c r="V115" s="161">
        <v>0</v>
      </c>
      <c r="W115" s="161">
        <v>0</v>
      </c>
      <c r="X115" s="161">
        <v>0</v>
      </c>
      <c r="Y115" s="161">
        <v>0</v>
      </c>
      <c r="Z115" s="161">
        <v>0</v>
      </c>
      <c r="AA115" s="161">
        <v>0</v>
      </c>
      <c r="AB115" s="161">
        <v>0</v>
      </c>
      <c r="AC115" s="161">
        <f t="shared" si="1"/>
        <v>0</v>
      </c>
      <c r="AD115" s="161">
        <v>0</v>
      </c>
      <c r="AE115" s="161">
        <v>0</v>
      </c>
      <c r="AF115" s="161">
        <v>0</v>
      </c>
      <c r="AG115" s="3" t="s">
        <v>176</v>
      </c>
    </row>
    <row r="116" spans="1:33" x14ac:dyDescent="0.25">
      <c r="A116" s="161" t="s">
        <v>63</v>
      </c>
      <c r="B116" s="161" t="s">
        <v>64</v>
      </c>
      <c r="C116" s="161" t="s">
        <v>65</v>
      </c>
      <c r="D116" s="340" t="s">
        <v>998</v>
      </c>
      <c r="E116" s="161">
        <v>11</v>
      </c>
      <c r="F116" s="161">
        <v>21517</v>
      </c>
      <c r="G116" s="161" t="s">
        <v>52</v>
      </c>
      <c r="H116" s="161" t="s">
        <v>48</v>
      </c>
      <c r="I116" s="161">
        <v>15</v>
      </c>
      <c r="J116" s="161">
        <v>53</v>
      </c>
      <c r="K116" s="161" t="s">
        <v>36</v>
      </c>
      <c r="L116" s="161">
        <v>68</v>
      </c>
      <c r="M116" s="161" t="s">
        <v>37</v>
      </c>
      <c r="N116" s="161">
        <v>0</v>
      </c>
      <c r="O116" s="161">
        <v>616</v>
      </c>
      <c r="P116" s="161" t="s">
        <v>851</v>
      </c>
      <c r="Q116" s="161">
        <v>2015</v>
      </c>
      <c r="R116" s="161" t="s">
        <v>39</v>
      </c>
      <c r="S116" s="161">
        <v>2375</v>
      </c>
      <c r="T116" s="161">
        <v>0</v>
      </c>
      <c r="U116" s="161">
        <v>0</v>
      </c>
      <c r="V116" s="161">
        <v>0</v>
      </c>
      <c r="W116" s="161">
        <v>0</v>
      </c>
      <c r="X116" s="161">
        <v>0</v>
      </c>
      <c r="Y116" s="161">
        <v>0</v>
      </c>
      <c r="Z116" s="161">
        <v>0</v>
      </c>
      <c r="AA116" s="161">
        <v>0</v>
      </c>
      <c r="AB116" s="161">
        <v>0</v>
      </c>
      <c r="AC116" s="161">
        <f t="shared" si="1"/>
        <v>0</v>
      </c>
      <c r="AD116" s="161">
        <v>500</v>
      </c>
      <c r="AE116" s="161">
        <v>0</v>
      </c>
      <c r="AF116" s="161">
        <v>0</v>
      </c>
      <c r="AG116" s="3" t="s">
        <v>36</v>
      </c>
    </row>
    <row r="117" spans="1:33" x14ac:dyDescent="0.25">
      <c r="A117" s="161" t="s">
        <v>113</v>
      </c>
      <c r="B117" s="161" t="s">
        <v>114</v>
      </c>
      <c r="C117" s="161" t="s">
        <v>115</v>
      </c>
      <c r="D117" s="340" t="s">
        <v>998</v>
      </c>
      <c r="E117" s="161">
        <v>45</v>
      </c>
      <c r="F117" s="161">
        <v>6593</v>
      </c>
      <c r="G117" s="161" t="s">
        <v>52</v>
      </c>
      <c r="H117" s="161" t="s">
        <v>35</v>
      </c>
      <c r="I117" s="161">
        <v>24</v>
      </c>
      <c r="J117" s="161">
        <v>44</v>
      </c>
      <c r="K117" s="161" t="s">
        <v>36</v>
      </c>
      <c r="L117" s="161">
        <v>63</v>
      </c>
      <c r="M117" s="161" t="s">
        <v>37</v>
      </c>
      <c r="N117" s="161">
        <v>0</v>
      </c>
      <c r="O117" s="161">
        <v>691</v>
      </c>
      <c r="P117" s="161" t="s">
        <v>38</v>
      </c>
      <c r="Q117" s="161">
        <v>2015</v>
      </c>
      <c r="R117" s="161" t="s">
        <v>39</v>
      </c>
      <c r="S117" s="161">
        <v>2375</v>
      </c>
      <c r="T117" s="161">
        <v>0</v>
      </c>
      <c r="U117" s="161">
        <v>0</v>
      </c>
      <c r="V117" s="161">
        <v>0</v>
      </c>
      <c r="W117" s="161">
        <v>0</v>
      </c>
      <c r="X117" s="161">
        <v>0</v>
      </c>
      <c r="Y117" s="161">
        <v>0</v>
      </c>
      <c r="Z117" s="161">
        <v>0</v>
      </c>
      <c r="AA117" s="161">
        <v>0</v>
      </c>
      <c r="AB117" s="161">
        <v>0</v>
      </c>
      <c r="AC117" s="161">
        <f t="shared" si="1"/>
        <v>0</v>
      </c>
      <c r="AD117" s="161">
        <v>0</v>
      </c>
      <c r="AE117" s="161">
        <v>0</v>
      </c>
      <c r="AF117" s="161">
        <v>0</v>
      </c>
      <c r="AG117" s="3" t="s">
        <v>40</v>
      </c>
    </row>
    <row r="118" spans="1:33" x14ac:dyDescent="0.25">
      <c r="A118" s="161" t="s">
        <v>310</v>
      </c>
      <c r="B118" s="161" t="s">
        <v>311</v>
      </c>
      <c r="C118" s="161" t="s">
        <v>312</v>
      </c>
      <c r="D118" s="340" t="s">
        <v>998</v>
      </c>
      <c r="E118" s="161">
        <v>5</v>
      </c>
      <c r="F118" s="161">
        <v>25305</v>
      </c>
      <c r="G118" s="161" t="s">
        <v>34</v>
      </c>
      <c r="H118" s="161" t="s">
        <v>35</v>
      </c>
      <c r="I118" s="161">
        <v>23</v>
      </c>
      <c r="J118" s="161">
        <v>50</v>
      </c>
      <c r="K118" s="161" t="s">
        <v>36</v>
      </c>
      <c r="L118" s="161">
        <v>69</v>
      </c>
      <c r="M118" s="161" t="s">
        <v>37</v>
      </c>
      <c r="N118" s="161">
        <v>0</v>
      </c>
      <c r="O118" s="161">
        <v>616</v>
      </c>
      <c r="P118" s="161" t="s">
        <v>38</v>
      </c>
      <c r="Q118" s="161">
        <v>2015</v>
      </c>
      <c r="R118" s="161" t="s">
        <v>286</v>
      </c>
      <c r="S118" s="161">
        <v>2375</v>
      </c>
      <c r="T118" s="161">
        <v>0</v>
      </c>
      <c r="U118" s="161">
        <v>0</v>
      </c>
      <c r="V118" s="161">
        <v>0</v>
      </c>
      <c r="W118" s="161">
        <v>0</v>
      </c>
      <c r="X118" s="161">
        <v>0</v>
      </c>
      <c r="Y118" s="161">
        <v>0</v>
      </c>
      <c r="Z118" s="161">
        <v>0</v>
      </c>
      <c r="AA118" s="161">
        <v>0</v>
      </c>
      <c r="AB118" s="161">
        <v>0</v>
      </c>
      <c r="AC118" s="161">
        <f t="shared" si="1"/>
        <v>0</v>
      </c>
      <c r="AD118" s="161">
        <v>0</v>
      </c>
      <c r="AE118" s="161">
        <v>0</v>
      </c>
      <c r="AF118" s="161">
        <v>0</v>
      </c>
      <c r="AG118" s="3" t="s">
        <v>297</v>
      </c>
    </row>
    <row r="119" spans="1:33" x14ac:dyDescent="0.25">
      <c r="A119" s="161" t="s">
        <v>146</v>
      </c>
      <c r="B119" s="161" t="s">
        <v>147</v>
      </c>
      <c r="C119" s="161" t="s">
        <v>148</v>
      </c>
      <c r="D119" s="340" t="s">
        <v>998</v>
      </c>
      <c r="E119" s="161">
        <v>45</v>
      </c>
      <c r="F119" s="161">
        <v>21961</v>
      </c>
      <c r="G119" s="161" t="s">
        <v>35</v>
      </c>
      <c r="H119" s="161" t="s">
        <v>35</v>
      </c>
      <c r="I119" s="161">
        <v>6</v>
      </c>
      <c r="J119" s="161">
        <v>43</v>
      </c>
      <c r="K119" s="161" t="s">
        <v>36</v>
      </c>
      <c r="L119" s="161">
        <v>63</v>
      </c>
      <c r="M119" s="161" t="s">
        <v>37</v>
      </c>
      <c r="N119" s="161">
        <v>0</v>
      </c>
      <c r="O119" s="161">
        <v>901</v>
      </c>
      <c r="P119" s="161" t="s">
        <v>38</v>
      </c>
      <c r="Q119" s="161">
        <v>2015</v>
      </c>
      <c r="R119" s="161" t="s">
        <v>39</v>
      </c>
      <c r="S119" s="161">
        <v>2375</v>
      </c>
      <c r="T119" s="161">
        <v>0</v>
      </c>
      <c r="U119" s="161">
        <v>0</v>
      </c>
      <c r="V119" s="161">
        <v>0</v>
      </c>
      <c r="W119" s="161">
        <v>0</v>
      </c>
      <c r="X119" s="161">
        <v>0</v>
      </c>
      <c r="Y119" s="161">
        <v>0</v>
      </c>
      <c r="Z119" s="161">
        <v>0</v>
      </c>
      <c r="AA119" s="161">
        <v>0</v>
      </c>
      <c r="AB119" s="161">
        <v>0</v>
      </c>
      <c r="AC119" s="161">
        <f t="shared" si="1"/>
        <v>0</v>
      </c>
      <c r="AD119" s="161">
        <v>0</v>
      </c>
      <c r="AE119" s="161">
        <v>0</v>
      </c>
      <c r="AF119" s="161">
        <v>0</v>
      </c>
      <c r="AG119" s="3" t="s">
        <v>40</v>
      </c>
    </row>
    <row r="120" spans="1:33" x14ac:dyDescent="0.25">
      <c r="A120" s="161" t="s">
        <v>540</v>
      </c>
      <c r="B120" s="161" t="s">
        <v>541</v>
      </c>
      <c r="C120" s="161" t="s">
        <v>542</v>
      </c>
      <c r="D120" s="340" t="s">
        <v>998</v>
      </c>
      <c r="E120" s="161">
        <v>45</v>
      </c>
      <c r="F120" s="161">
        <v>20498</v>
      </c>
      <c r="G120" s="161" t="s">
        <v>52</v>
      </c>
      <c r="H120" s="161" t="s">
        <v>35</v>
      </c>
      <c r="I120" s="161">
        <v>19</v>
      </c>
      <c r="J120" s="161">
        <v>44</v>
      </c>
      <c r="K120" s="161" t="s">
        <v>36</v>
      </c>
      <c r="L120" s="161">
        <v>63</v>
      </c>
      <c r="M120" s="161" t="s">
        <v>37</v>
      </c>
      <c r="N120" s="161">
        <v>0</v>
      </c>
      <c r="O120" s="161">
        <v>676</v>
      </c>
      <c r="P120" s="161" t="s">
        <v>38</v>
      </c>
      <c r="Q120" s="161">
        <v>2015</v>
      </c>
      <c r="R120" s="161" t="s">
        <v>286</v>
      </c>
      <c r="S120" s="161">
        <v>2375</v>
      </c>
      <c r="T120" s="161">
        <v>0</v>
      </c>
      <c r="U120" s="161">
        <v>0</v>
      </c>
      <c r="V120" s="161">
        <v>0</v>
      </c>
      <c r="W120" s="161">
        <v>0</v>
      </c>
      <c r="X120" s="161">
        <v>0</v>
      </c>
      <c r="Y120" s="161">
        <v>0</v>
      </c>
      <c r="Z120" s="161">
        <v>0</v>
      </c>
      <c r="AA120" s="161">
        <v>0</v>
      </c>
      <c r="AB120" s="161">
        <v>0</v>
      </c>
      <c r="AC120" s="161">
        <f t="shared" si="1"/>
        <v>0</v>
      </c>
      <c r="AD120" s="161">
        <v>0</v>
      </c>
      <c r="AE120" s="161">
        <v>0</v>
      </c>
      <c r="AF120" s="161">
        <v>0</v>
      </c>
      <c r="AG120" s="3" t="s">
        <v>176</v>
      </c>
    </row>
    <row r="121" spans="1:33" x14ac:dyDescent="0.25">
      <c r="A121" s="161" t="s">
        <v>543</v>
      </c>
      <c r="B121" s="161" t="s">
        <v>544</v>
      </c>
      <c r="C121" s="161" t="s">
        <v>545</v>
      </c>
      <c r="D121" s="340" t="s">
        <v>998</v>
      </c>
      <c r="E121" s="161">
        <v>45</v>
      </c>
      <c r="F121" s="161">
        <v>21854</v>
      </c>
      <c r="G121" s="161" t="s">
        <v>48</v>
      </c>
      <c r="H121" s="161" t="s">
        <v>35</v>
      </c>
      <c r="I121" s="161">
        <v>19</v>
      </c>
      <c r="J121" s="161">
        <v>44</v>
      </c>
      <c r="K121" s="161" t="s">
        <v>36</v>
      </c>
      <c r="L121" s="161">
        <v>63</v>
      </c>
      <c r="M121" s="161" t="s">
        <v>37</v>
      </c>
      <c r="N121" s="161">
        <v>0</v>
      </c>
      <c r="O121" s="161">
        <v>676</v>
      </c>
      <c r="P121" s="161" t="s">
        <v>38</v>
      </c>
      <c r="Q121" s="161">
        <v>2015</v>
      </c>
      <c r="R121" s="161" t="s">
        <v>286</v>
      </c>
      <c r="S121" s="161">
        <v>2375</v>
      </c>
      <c r="T121" s="161">
        <v>0</v>
      </c>
      <c r="U121" s="161">
        <v>0</v>
      </c>
      <c r="V121" s="161">
        <v>0</v>
      </c>
      <c r="W121" s="161">
        <v>0</v>
      </c>
      <c r="X121" s="161">
        <v>0</v>
      </c>
      <c r="Y121" s="161">
        <v>0</v>
      </c>
      <c r="Z121" s="161">
        <v>0</v>
      </c>
      <c r="AA121" s="161">
        <v>0</v>
      </c>
      <c r="AB121" s="161">
        <v>0</v>
      </c>
      <c r="AC121" s="161">
        <f t="shared" si="1"/>
        <v>0</v>
      </c>
      <c r="AD121" s="161">
        <v>0</v>
      </c>
      <c r="AE121" s="161">
        <v>0</v>
      </c>
      <c r="AF121" s="161">
        <v>0</v>
      </c>
      <c r="AG121" s="3" t="s">
        <v>176</v>
      </c>
    </row>
    <row r="122" spans="1:33" x14ac:dyDescent="0.25">
      <c r="A122" s="161" t="s">
        <v>349</v>
      </c>
      <c r="B122" s="161" t="s">
        <v>350</v>
      </c>
      <c r="C122" s="161" t="s">
        <v>351</v>
      </c>
      <c r="D122" s="340" t="s">
        <v>998</v>
      </c>
      <c r="E122" s="161">
        <v>27</v>
      </c>
      <c r="F122" s="161">
        <v>26678</v>
      </c>
      <c r="G122" s="161" t="s">
        <v>48</v>
      </c>
      <c r="H122" s="161" t="s">
        <v>52</v>
      </c>
      <c r="I122" s="161">
        <v>25</v>
      </c>
      <c r="J122" s="161">
        <v>38</v>
      </c>
      <c r="K122" s="161" t="s">
        <v>36</v>
      </c>
      <c r="L122" s="161">
        <v>62</v>
      </c>
      <c r="M122" s="161" t="s">
        <v>37</v>
      </c>
      <c r="N122" s="161">
        <v>0</v>
      </c>
      <c r="O122" s="161">
        <v>227</v>
      </c>
      <c r="P122" s="161" t="s">
        <v>38</v>
      </c>
      <c r="Q122" s="161">
        <v>2015</v>
      </c>
      <c r="R122" s="161" t="s">
        <v>39</v>
      </c>
      <c r="S122" s="161">
        <v>2375</v>
      </c>
      <c r="T122" s="161">
        <v>0</v>
      </c>
      <c r="U122" s="161">
        <v>0</v>
      </c>
      <c r="V122" s="161">
        <v>0</v>
      </c>
      <c r="W122" s="161">
        <v>0</v>
      </c>
      <c r="X122" s="161">
        <v>0</v>
      </c>
      <c r="Y122" s="161">
        <v>0</v>
      </c>
      <c r="Z122" s="161">
        <v>0</v>
      </c>
      <c r="AA122" s="161">
        <v>0</v>
      </c>
      <c r="AB122" s="161">
        <v>0</v>
      </c>
      <c r="AC122" s="161">
        <f t="shared" si="1"/>
        <v>0</v>
      </c>
      <c r="AD122" s="161">
        <v>0</v>
      </c>
      <c r="AE122" s="161">
        <v>0</v>
      </c>
      <c r="AF122" s="161">
        <v>0</v>
      </c>
      <c r="AG122" s="3" t="s">
        <v>345</v>
      </c>
    </row>
    <row r="123" spans="1:33" x14ac:dyDescent="0.25">
      <c r="A123" s="161" t="s">
        <v>546</v>
      </c>
      <c r="B123" s="161" t="s">
        <v>547</v>
      </c>
      <c r="C123" s="161" t="s">
        <v>548</v>
      </c>
      <c r="D123" s="340" t="s">
        <v>998</v>
      </c>
      <c r="E123" s="161">
        <v>45</v>
      </c>
      <c r="F123" s="161">
        <v>6473</v>
      </c>
      <c r="G123" s="161" t="s">
        <v>35</v>
      </c>
      <c r="H123" s="161" t="s">
        <v>35</v>
      </c>
      <c r="I123" s="161">
        <v>20</v>
      </c>
      <c r="J123" s="161">
        <v>44</v>
      </c>
      <c r="K123" s="161" t="s">
        <v>36</v>
      </c>
      <c r="L123" s="161">
        <v>63</v>
      </c>
      <c r="M123" s="161" t="s">
        <v>37</v>
      </c>
      <c r="N123" s="161">
        <v>0</v>
      </c>
      <c r="O123" s="161">
        <v>691</v>
      </c>
      <c r="P123" s="161" t="s">
        <v>38</v>
      </c>
      <c r="Q123" s="161">
        <v>2015</v>
      </c>
      <c r="R123" s="161" t="s">
        <v>39</v>
      </c>
      <c r="S123" s="161">
        <v>2375</v>
      </c>
      <c r="T123" s="161">
        <v>0</v>
      </c>
      <c r="U123" s="161">
        <v>0</v>
      </c>
      <c r="V123" s="161">
        <v>0</v>
      </c>
      <c r="W123" s="161">
        <v>0</v>
      </c>
      <c r="X123" s="161">
        <v>0</v>
      </c>
      <c r="Y123" s="161">
        <v>0</v>
      </c>
      <c r="Z123" s="161">
        <v>0</v>
      </c>
      <c r="AA123" s="161">
        <v>0</v>
      </c>
      <c r="AB123" s="161">
        <v>0</v>
      </c>
      <c r="AC123" s="161">
        <f t="shared" si="1"/>
        <v>0</v>
      </c>
      <c r="AD123" s="161">
        <v>0</v>
      </c>
      <c r="AE123" s="161">
        <v>0</v>
      </c>
      <c r="AF123" s="161">
        <v>0</v>
      </c>
      <c r="AG123" s="3" t="s">
        <v>176</v>
      </c>
    </row>
    <row r="124" spans="1:33" x14ac:dyDescent="0.25">
      <c r="A124" s="161" t="s">
        <v>371</v>
      </c>
      <c r="B124" s="161" t="s">
        <v>372</v>
      </c>
      <c r="C124" s="161" t="s">
        <v>373</v>
      </c>
      <c r="D124" s="340" t="s">
        <v>998</v>
      </c>
      <c r="E124" s="161">
        <v>45</v>
      </c>
      <c r="F124" s="161">
        <v>7791</v>
      </c>
      <c r="G124" s="161" t="s">
        <v>48</v>
      </c>
      <c r="H124" s="161" t="s">
        <v>35</v>
      </c>
      <c r="I124" s="161">
        <v>20</v>
      </c>
      <c r="J124" s="161">
        <v>46</v>
      </c>
      <c r="K124" s="161" t="s">
        <v>36</v>
      </c>
      <c r="L124" s="161">
        <v>64</v>
      </c>
      <c r="M124" s="161" t="s">
        <v>37</v>
      </c>
      <c r="N124" s="161">
        <v>0</v>
      </c>
      <c r="O124" s="161">
        <v>691</v>
      </c>
      <c r="P124" s="161" t="s">
        <v>38</v>
      </c>
      <c r="Q124" s="161">
        <v>2015</v>
      </c>
      <c r="R124" s="161" t="s">
        <v>39</v>
      </c>
      <c r="S124" s="161">
        <v>2375</v>
      </c>
      <c r="T124" s="161">
        <v>0</v>
      </c>
      <c r="U124" s="161">
        <v>0</v>
      </c>
      <c r="V124" s="161">
        <v>0</v>
      </c>
      <c r="W124" s="161">
        <v>0</v>
      </c>
      <c r="X124" s="161">
        <v>0</v>
      </c>
      <c r="Y124" s="161">
        <v>0</v>
      </c>
      <c r="Z124" s="161">
        <v>0</v>
      </c>
      <c r="AA124" s="161">
        <v>0</v>
      </c>
      <c r="AB124" s="161">
        <v>0</v>
      </c>
      <c r="AC124" s="161">
        <f t="shared" si="1"/>
        <v>0</v>
      </c>
      <c r="AD124" s="161">
        <v>0</v>
      </c>
      <c r="AE124" s="161">
        <v>0</v>
      </c>
      <c r="AF124" s="161">
        <v>0</v>
      </c>
      <c r="AG124" s="3" t="s">
        <v>176</v>
      </c>
    </row>
    <row r="125" spans="1:33" x14ac:dyDescent="0.25">
      <c r="A125" s="161" t="s">
        <v>627</v>
      </c>
      <c r="B125" s="161" t="s">
        <v>628</v>
      </c>
      <c r="C125" s="161" t="s">
        <v>629</v>
      </c>
      <c r="D125" s="340" t="s">
        <v>998</v>
      </c>
      <c r="E125" s="161">
        <v>45</v>
      </c>
      <c r="F125" s="161">
        <v>9281</v>
      </c>
      <c r="G125" s="161" t="s">
        <v>48</v>
      </c>
      <c r="H125" s="161" t="s">
        <v>48</v>
      </c>
      <c r="I125" s="161">
        <v>34</v>
      </c>
      <c r="J125" s="161">
        <v>45</v>
      </c>
      <c r="K125" s="161" t="s">
        <v>36</v>
      </c>
      <c r="L125" s="161">
        <v>62</v>
      </c>
      <c r="M125" s="161" t="s">
        <v>37</v>
      </c>
      <c r="N125" s="161">
        <v>0</v>
      </c>
      <c r="O125" s="161">
        <v>691</v>
      </c>
      <c r="P125" s="161" t="s">
        <v>38</v>
      </c>
      <c r="Q125" s="161">
        <v>2015</v>
      </c>
      <c r="R125" s="161" t="s">
        <v>39</v>
      </c>
      <c r="S125" s="161">
        <v>2375</v>
      </c>
      <c r="T125" s="161">
        <v>0</v>
      </c>
      <c r="U125" s="161">
        <v>0</v>
      </c>
      <c r="V125" s="161">
        <v>0</v>
      </c>
      <c r="W125" s="161">
        <v>0</v>
      </c>
      <c r="X125" s="161">
        <v>0</v>
      </c>
      <c r="Y125" s="161">
        <v>0</v>
      </c>
      <c r="Z125" s="161">
        <v>0</v>
      </c>
      <c r="AA125" s="161">
        <v>0</v>
      </c>
      <c r="AB125" s="161">
        <v>0</v>
      </c>
      <c r="AC125" s="161">
        <f t="shared" si="1"/>
        <v>0</v>
      </c>
      <c r="AD125" s="161">
        <v>0</v>
      </c>
      <c r="AE125" s="161">
        <v>0</v>
      </c>
      <c r="AF125" s="161">
        <v>0</v>
      </c>
      <c r="AG125" s="3" t="s">
        <v>176</v>
      </c>
    </row>
    <row r="126" spans="1:33" x14ac:dyDescent="0.25">
      <c r="A126" s="161" t="s">
        <v>630</v>
      </c>
      <c r="B126" s="161" t="s">
        <v>631</v>
      </c>
      <c r="C126" s="161" t="s">
        <v>632</v>
      </c>
      <c r="D126" s="340" t="s">
        <v>998</v>
      </c>
      <c r="E126" s="161">
        <v>45</v>
      </c>
      <c r="F126" s="161">
        <v>9357</v>
      </c>
      <c r="G126" s="161" t="s">
        <v>34</v>
      </c>
      <c r="H126" s="161" t="s">
        <v>48</v>
      </c>
      <c r="I126" s="161">
        <v>34</v>
      </c>
      <c r="J126" s="161">
        <v>45</v>
      </c>
      <c r="K126" s="161" t="s">
        <v>36</v>
      </c>
      <c r="L126" s="161">
        <v>62</v>
      </c>
      <c r="M126" s="161" t="s">
        <v>37</v>
      </c>
      <c r="N126" s="161">
        <v>0</v>
      </c>
      <c r="O126" s="161">
        <v>691</v>
      </c>
      <c r="P126" s="161" t="s">
        <v>38</v>
      </c>
      <c r="Q126" s="161">
        <v>2015</v>
      </c>
      <c r="R126" s="161" t="s">
        <v>39</v>
      </c>
      <c r="S126" s="161">
        <v>2375</v>
      </c>
      <c r="T126" s="161">
        <v>0</v>
      </c>
      <c r="U126" s="161">
        <v>0</v>
      </c>
      <c r="V126" s="161">
        <v>0</v>
      </c>
      <c r="W126" s="161">
        <v>0</v>
      </c>
      <c r="X126" s="161">
        <v>0</v>
      </c>
      <c r="Y126" s="161">
        <v>0</v>
      </c>
      <c r="Z126" s="161">
        <v>0</v>
      </c>
      <c r="AA126" s="161">
        <v>0</v>
      </c>
      <c r="AB126" s="161">
        <v>0</v>
      </c>
      <c r="AC126" s="161">
        <f t="shared" si="1"/>
        <v>0</v>
      </c>
      <c r="AD126" s="161">
        <v>0</v>
      </c>
      <c r="AE126" s="161">
        <v>0</v>
      </c>
      <c r="AF126" s="161">
        <v>0</v>
      </c>
      <c r="AG126" s="3" t="s">
        <v>176</v>
      </c>
    </row>
    <row r="127" spans="1:33" x14ac:dyDescent="0.25">
      <c r="A127" s="161" t="s">
        <v>633</v>
      </c>
      <c r="B127" s="161" t="s">
        <v>634</v>
      </c>
      <c r="C127" s="161" t="s">
        <v>635</v>
      </c>
      <c r="D127" s="340" t="s">
        <v>998</v>
      </c>
      <c r="E127" s="161">
        <v>45</v>
      </c>
      <c r="F127" s="161">
        <v>7027</v>
      </c>
      <c r="G127" s="161" t="s">
        <v>48</v>
      </c>
      <c r="H127" s="161" t="s">
        <v>35</v>
      </c>
      <c r="I127" s="161">
        <v>34</v>
      </c>
      <c r="J127" s="161">
        <v>45</v>
      </c>
      <c r="K127" s="161" t="s">
        <v>36</v>
      </c>
      <c r="L127" s="161">
        <v>62</v>
      </c>
      <c r="M127" s="161" t="s">
        <v>37</v>
      </c>
      <c r="N127" s="161">
        <v>0</v>
      </c>
      <c r="O127" s="161">
        <v>691</v>
      </c>
      <c r="P127" s="161" t="s">
        <v>38</v>
      </c>
      <c r="Q127" s="161">
        <v>2015</v>
      </c>
      <c r="R127" s="161" t="s">
        <v>286</v>
      </c>
      <c r="S127" s="161">
        <v>2375</v>
      </c>
      <c r="T127" s="161">
        <v>0</v>
      </c>
      <c r="U127" s="161">
        <v>0</v>
      </c>
      <c r="V127" s="161">
        <v>0</v>
      </c>
      <c r="W127" s="161">
        <v>0</v>
      </c>
      <c r="X127" s="161">
        <v>0</v>
      </c>
      <c r="Y127" s="161">
        <v>0</v>
      </c>
      <c r="Z127" s="161">
        <v>0</v>
      </c>
      <c r="AA127" s="161">
        <v>0</v>
      </c>
      <c r="AB127" s="161">
        <v>0</v>
      </c>
      <c r="AC127" s="161">
        <f t="shared" si="1"/>
        <v>0</v>
      </c>
      <c r="AD127" s="161">
        <v>0</v>
      </c>
      <c r="AE127" s="161">
        <v>0</v>
      </c>
      <c r="AF127" s="161">
        <v>0</v>
      </c>
      <c r="AG127" s="3" t="s">
        <v>176</v>
      </c>
    </row>
    <row r="128" spans="1:33" x14ac:dyDescent="0.25">
      <c r="A128" s="161" t="s">
        <v>180</v>
      </c>
      <c r="B128" s="161" t="s">
        <v>181</v>
      </c>
      <c r="C128" s="161" t="s">
        <v>182</v>
      </c>
      <c r="D128" s="340" t="s">
        <v>998</v>
      </c>
      <c r="E128" s="161">
        <v>45</v>
      </c>
      <c r="F128" s="161">
        <v>20402</v>
      </c>
      <c r="G128" s="161" t="s">
        <v>48</v>
      </c>
      <c r="H128" s="161" t="s">
        <v>52</v>
      </c>
      <c r="I128" s="161">
        <v>27</v>
      </c>
      <c r="J128" s="161">
        <v>45</v>
      </c>
      <c r="K128" s="161" t="s">
        <v>36</v>
      </c>
      <c r="L128" s="161">
        <v>62</v>
      </c>
      <c r="M128" s="161" t="s">
        <v>37</v>
      </c>
      <c r="N128" s="161">
        <v>0</v>
      </c>
      <c r="O128" s="161">
        <v>691</v>
      </c>
      <c r="P128" s="161" t="s">
        <v>66</v>
      </c>
      <c r="Q128" s="161">
        <v>2015</v>
      </c>
      <c r="R128" s="161" t="s">
        <v>319</v>
      </c>
      <c r="S128" s="161">
        <v>2375</v>
      </c>
      <c r="T128" s="161">
        <v>0</v>
      </c>
      <c r="U128" s="161">
        <v>0</v>
      </c>
      <c r="V128" s="161">
        <v>0</v>
      </c>
      <c r="W128" s="161">
        <v>0</v>
      </c>
      <c r="X128" s="161">
        <v>0</v>
      </c>
      <c r="Y128" s="161">
        <v>0</v>
      </c>
      <c r="Z128" s="161">
        <v>0</v>
      </c>
      <c r="AA128" s="161">
        <v>0</v>
      </c>
      <c r="AB128" s="161">
        <v>0</v>
      </c>
      <c r="AC128" s="161">
        <f t="shared" ref="AC128:AC188" si="2">W128</f>
        <v>0</v>
      </c>
      <c r="AD128" s="161">
        <v>500</v>
      </c>
      <c r="AE128" s="161">
        <v>0</v>
      </c>
      <c r="AF128" s="161">
        <v>0</v>
      </c>
      <c r="AG128" s="3" t="s">
        <v>176</v>
      </c>
    </row>
    <row r="129" spans="1:33" x14ac:dyDescent="0.25">
      <c r="A129" s="161" t="s">
        <v>636</v>
      </c>
      <c r="B129" s="161" t="s">
        <v>637</v>
      </c>
      <c r="C129" s="161" t="s">
        <v>638</v>
      </c>
      <c r="D129" s="340" t="s">
        <v>998</v>
      </c>
      <c r="E129" s="161">
        <v>45</v>
      </c>
      <c r="F129" s="161">
        <v>7097</v>
      </c>
      <c r="G129" s="161" t="s">
        <v>52</v>
      </c>
      <c r="H129" s="161" t="s">
        <v>48</v>
      </c>
      <c r="I129" s="161">
        <v>27</v>
      </c>
      <c r="J129" s="161">
        <v>45</v>
      </c>
      <c r="K129" s="161" t="s">
        <v>36</v>
      </c>
      <c r="L129" s="161">
        <v>62</v>
      </c>
      <c r="M129" s="161" t="s">
        <v>37</v>
      </c>
      <c r="N129" s="161">
        <v>0</v>
      </c>
      <c r="O129" s="161">
        <v>691</v>
      </c>
      <c r="P129" s="161" t="s">
        <v>38</v>
      </c>
      <c r="Q129" s="161">
        <v>2015</v>
      </c>
      <c r="R129" s="161" t="s">
        <v>39</v>
      </c>
      <c r="S129" s="161">
        <v>2375</v>
      </c>
      <c r="T129" s="161">
        <v>0</v>
      </c>
      <c r="U129" s="161">
        <v>0</v>
      </c>
      <c r="V129" s="161">
        <v>0</v>
      </c>
      <c r="W129" s="161">
        <v>0</v>
      </c>
      <c r="X129" s="161">
        <v>0</v>
      </c>
      <c r="Y129" s="161">
        <v>0</v>
      </c>
      <c r="Z129" s="161">
        <v>0</v>
      </c>
      <c r="AA129" s="161">
        <v>0</v>
      </c>
      <c r="AB129" s="161">
        <v>0</v>
      </c>
      <c r="AC129" s="161">
        <f t="shared" si="2"/>
        <v>0</v>
      </c>
      <c r="AD129" s="161">
        <v>0</v>
      </c>
      <c r="AE129" s="161">
        <v>0</v>
      </c>
      <c r="AF129" s="161">
        <v>0</v>
      </c>
      <c r="AG129" s="3" t="s">
        <v>176</v>
      </c>
    </row>
    <row r="130" spans="1:33" x14ac:dyDescent="0.25">
      <c r="A130" s="161" t="s">
        <v>183</v>
      </c>
      <c r="B130" s="161" t="s">
        <v>184</v>
      </c>
      <c r="C130" s="161" t="s">
        <v>185</v>
      </c>
      <c r="D130" s="340" t="s">
        <v>998</v>
      </c>
      <c r="E130" s="161">
        <v>45</v>
      </c>
      <c r="F130" s="161">
        <v>20406</v>
      </c>
      <c r="G130" s="161" t="s">
        <v>48</v>
      </c>
      <c r="H130" s="161" t="s">
        <v>48</v>
      </c>
      <c r="I130" s="161">
        <v>27</v>
      </c>
      <c r="J130" s="161">
        <v>45</v>
      </c>
      <c r="K130" s="161" t="s">
        <v>36</v>
      </c>
      <c r="L130" s="161">
        <v>62</v>
      </c>
      <c r="M130" s="161" t="s">
        <v>37</v>
      </c>
      <c r="N130" s="161">
        <v>0</v>
      </c>
      <c r="O130" s="161">
        <v>691</v>
      </c>
      <c r="P130" s="161" t="s">
        <v>56</v>
      </c>
      <c r="Q130" s="161">
        <v>2015</v>
      </c>
      <c r="R130" s="161" t="s">
        <v>39</v>
      </c>
      <c r="S130" s="161">
        <v>2375</v>
      </c>
      <c r="T130" s="161">
        <v>0</v>
      </c>
      <c r="U130" s="161">
        <v>0</v>
      </c>
      <c r="V130" s="161">
        <v>0</v>
      </c>
      <c r="W130" s="161">
        <v>0</v>
      </c>
      <c r="X130" s="161">
        <v>0</v>
      </c>
      <c r="Y130" s="161">
        <v>0</v>
      </c>
      <c r="Z130" s="161">
        <v>0</v>
      </c>
      <c r="AA130" s="161">
        <v>0</v>
      </c>
      <c r="AB130" s="161">
        <v>0</v>
      </c>
      <c r="AC130" s="161">
        <f t="shared" si="2"/>
        <v>0</v>
      </c>
      <c r="AD130" s="161">
        <v>0</v>
      </c>
      <c r="AE130" s="161">
        <v>0</v>
      </c>
      <c r="AF130" s="161">
        <v>0</v>
      </c>
      <c r="AG130" s="3" t="s">
        <v>40</v>
      </c>
    </row>
    <row r="131" spans="1:33" x14ac:dyDescent="0.25">
      <c r="A131" s="161" t="s">
        <v>579</v>
      </c>
      <c r="B131" s="161" t="s">
        <v>580</v>
      </c>
      <c r="C131" s="161" t="s">
        <v>581</v>
      </c>
      <c r="D131" s="340" t="s">
        <v>998</v>
      </c>
      <c r="E131" s="161">
        <v>45</v>
      </c>
      <c r="F131" s="161">
        <v>21073</v>
      </c>
      <c r="G131" s="161" t="s">
        <v>48</v>
      </c>
      <c r="H131" s="161" t="s">
        <v>34</v>
      </c>
      <c r="I131" s="161">
        <v>9</v>
      </c>
      <c r="J131" s="161">
        <v>44</v>
      </c>
      <c r="K131" s="161" t="s">
        <v>36</v>
      </c>
      <c r="L131" s="161">
        <v>63</v>
      </c>
      <c r="M131" s="161" t="s">
        <v>37</v>
      </c>
      <c r="N131" s="161">
        <v>0</v>
      </c>
      <c r="O131" s="161">
        <v>691</v>
      </c>
      <c r="P131" s="161" t="s">
        <v>38</v>
      </c>
      <c r="Q131" s="161">
        <v>2015</v>
      </c>
      <c r="R131" s="161" t="s">
        <v>286</v>
      </c>
      <c r="S131" s="161">
        <v>2375</v>
      </c>
      <c r="T131" s="161">
        <v>0</v>
      </c>
      <c r="U131" s="161">
        <v>0</v>
      </c>
      <c r="V131" s="161">
        <v>0</v>
      </c>
      <c r="W131" s="161">
        <v>0</v>
      </c>
      <c r="X131" s="161">
        <v>0</v>
      </c>
      <c r="Y131" s="161">
        <v>0</v>
      </c>
      <c r="Z131" s="161">
        <v>0</v>
      </c>
      <c r="AA131" s="161">
        <v>0</v>
      </c>
      <c r="AB131" s="161">
        <v>0</v>
      </c>
      <c r="AC131" s="161">
        <f>W130</f>
        <v>0</v>
      </c>
      <c r="AD131" s="161">
        <v>0</v>
      </c>
      <c r="AE131" s="161">
        <v>0</v>
      </c>
      <c r="AF131" s="161">
        <v>0</v>
      </c>
      <c r="AG131" s="3" t="s">
        <v>176</v>
      </c>
    </row>
    <row r="132" spans="1:33" x14ac:dyDescent="0.25">
      <c r="A132" s="161" t="s">
        <v>582</v>
      </c>
      <c r="B132" s="161" t="s">
        <v>583</v>
      </c>
      <c r="C132" s="161" t="s">
        <v>584</v>
      </c>
      <c r="D132" s="340" t="s">
        <v>998</v>
      </c>
      <c r="E132" s="161">
        <v>45</v>
      </c>
      <c r="F132" s="161">
        <v>9250</v>
      </c>
      <c r="G132" s="161" t="s">
        <v>35</v>
      </c>
      <c r="H132" s="161" t="s">
        <v>35</v>
      </c>
      <c r="I132" s="161">
        <v>10</v>
      </c>
      <c r="J132" s="161">
        <v>44</v>
      </c>
      <c r="K132" s="161" t="s">
        <v>36</v>
      </c>
      <c r="L132" s="161">
        <v>63</v>
      </c>
      <c r="M132" s="161" t="s">
        <v>37</v>
      </c>
      <c r="N132" s="161">
        <v>0</v>
      </c>
      <c r="O132" s="161">
        <v>691</v>
      </c>
      <c r="P132" s="161" t="s">
        <v>38</v>
      </c>
      <c r="Q132" s="161">
        <v>2015</v>
      </c>
      <c r="R132" s="161" t="s">
        <v>286</v>
      </c>
      <c r="S132" s="161">
        <v>2375</v>
      </c>
      <c r="T132" s="161">
        <v>0</v>
      </c>
      <c r="U132" s="161">
        <v>0</v>
      </c>
      <c r="V132" s="161">
        <v>0</v>
      </c>
      <c r="W132" s="161">
        <v>0</v>
      </c>
      <c r="X132" s="161">
        <v>0</v>
      </c>
      <c r="Y132" s="161">
        <v>0</v>
      </c>
      <c r="Z132" s="161">
        <v>0</v>
      </c>
      <c r="AA132" s="161">
        <v>0</v>
      </c>
      <c r="AB132" s="161">
        <v>0</v>
      </c>
      <c r="AC132" s="161">
        <f t="shared" si="2"/>
        <v>0</v>
      </c>
      <c r="AD132" s="161">
        <v>0</v>
      </c>
      <c r="AE132" s="161">
        <v>0</v>
      </c>
      <c r="AF132" s="161">
        <v>0</v>
      </c>
      <c r="AG132" s="3" t="s">
        <v>176</v>
      </c>
    </row>
    <row r="133" spans="1:33" x14ac:dyDescent="0.25">
      <c r="A133" s="161" t="s">
        <v>585</v>
      </c>
      <c r="B133" s="161" t="s">
        <v>586</v>
      </c>
      <c r="C133" s="161" t="s">
        <v>587</v>
      </c>
      <c r="D133" s="340" t="s">
        <v>998</v>
      </c>
      <c r="E133" s="161">
        <v>45</v>
      </c>
      <c r="F133" s="161">
        <v>9251</v>
      </c>
      <c r="G133" s="161" t="s">
        <v>48</v>
      </c>
      <c r="H133" s="161" t="s">
        <v>35</v>
      </c>
      <c r="I133" s="161">
        <v>10</v>
      </c>
      <c r="J133" s="161">
        <v>44</v>
      </c>
      <c r="K133" s="161" t="s">
        <v>36</v>
      </c>
      <c r="L133" s="161">
        <v>63</v>
      </c>
      <c r="M133" s="161" t="s">
        <v>37</v>
      </c>
      <c r="N133" s="161">
        <v>0</v>
      </c>
      <c r="O133" s="161">
        <v>691</v>
      </c>
      <c r="P133" s="161" t="s">
        <v>38</v>
      </c>
      <c r="Q133" s="161">
        <v>2015</v>
      </c>
      <c r="R133" s="161" t="s">
        <v>286</v>
      </c>
      <c r="S133" s="161">
        <v>2375</v>
      </c>
      <c r="T133" s="161">
        <v>0</v>
      </c>
      <c r="U133" s="161">
        <v>0</v>
      </c>
      <c r="V133" s="161">
        <v>0</v>
      </c>
      <c r="W133" s="161">
        <v>0</v>
      </c>
      <c r="X133" s="161">
        <v>0</v>
      </c>
      <c r="Y133" s="161">
        <v>0</v>
      </c>
      <c r="Z133" s="161">
        <v>0</v>
      </c>
      <c r="AA133" s="161">
        <v>0</v>
      </c>
      <c r="AB133" s="161">
        <v>0</v>
      </c>
      <c r="AC133" s="161">
        <f t="shared" si="2"/>
        <v>0</v>
      </c>
      <c r="AD133" s="161">
        <v>0</v>
      </c>
      <c r="AE133" s="161">
        <v>0</v>
      </c>
      <c r="AF133" s="161">
        <v>0</v>
      </c>
      <c r="AG133" s="3" t="s">
        <v>176</v>
      </c>
    </row>
    <row r="134" spans="1:33" x14ac:dyDescent="0.25">
      <c r="A134" s="161" t="s">
        <v>140</v>
      </c>
      <c r="B134" s="161" t="s">
        <v>141</v>
      </c>
      <c r="C134" s="161" t="s">
        <v>142</v>
      </c>
      <c r="D134" s="340" t="s">
        <v>998</v>
      </c>
      <c r="E134" s="161">
        <v>45</v>
      </c>
      <c r="F134" s="161">
        <v>9248</v>
      </c>
      <c r="G134" s="161" t="s">
        <v>34</v>
      </c>
      <c r="H134" s="161" t="s">
        <v>34</v>
      </c>
      <c r="I134" s="161">
        <v>9</v>
      </c>
      <c r="J134" s="161">
        <v>44</v>
      </c>
      <c r="K134" s="161" t="s">
        <v>36</v>
      </c>
      <c r="L134" s="161">
        <v>63</v>
      </c>
      <c r="M134" s="161" t="s">
        <v>37</v>
      </c>
      <c r="N134" s="161">
        <v>0</v>
      </c>
      <c r="O134" s="161">
        <v>691</v>
      </c>
      <c r="P134" s="161" t="s">
        <v>38</v>
      </c>
      <c r="Q134" s="161">
        <v>2015</v>
      </c>
      <c r="R134" s="161" t="s">
        <v>39</v>
      </c>
      <c r="S134" s="161">
        <v>2375</v>
      </c>
      <c r="T134" s="161">
        <v>0</v>
      </c>
      <c r="U134" s="161">
        <v>0</v>
      </c>
      <c r="V134" s="161">
        <v>0</v>
      </c>
      <c r="W134" s="161">
        <v>0</v>
      </c>
      <c r="X134" s="161">
        <v>0</v>
      </c>
      <c r="Y134" s="161">
        <v>0</v>
      </c>
      <c r="Z134" s="161">
        <v>0</v>
      </c>
      <c r="AA134" s="161">
        <v>0</v>
      </c>
      <c r="AB134" s="161">
        <v>0</v>
      </c>
      <c r="AC134" s="161">
        <f t="shared" si="2"/>
        <v>0</v>
      </c>
      <c r="AD134" s="161">
        <v>0</v>
      </c>
      <c r="AE134" s="161">
        <v>0</v>
      </c>
      <c r="AF134" s="161">
        <v>0</v>
      </c>
      <c r="AG134" s="3" t="s">
        <v>40</v>
      </c>
    </row>
    <row r="135" spans="1:33" x14ac:dyDescent="0.25">
      <c r="A135" s="161" t="s">
        <v>518</v>
      </c>
      <c r="B135" s="161" t="s">
        <v>519</v>
      </c>
      <c r="C135" s="161" t="s">
        <v>520</v>
      </c>
      <c r="D135" s="340" t="s">
        <v>998</v>
      </c>
      <c r="E135" s="161">
        <v>17</v>
      </c>
      <c r="F135" s="161">
        <v>5475</v>
      </c>
      <c r="G135" s="161" t="s">
        <v>48</v>
      </c>
      <c r="H135" s="161" t="s">
        <v>48</v>
      </c>
      <c r="I135" s="161">
        <v>19</v>
      </c>
      <c r="J135" s="161">
        <v>44</v>
      </c>
      <c r="K135" s="161" t="s">
        <v>36</v>
      </c>
      <c r="L135" s="161">
        <v>96</v>
      </c>
      <c r="M135" s="161" t="s">
        <v>37</v>
      </c>
      <c r="N135" s="161">
        <v>0</v>
      </c>
      <c r="O135" s="161">
        <v>871</v>
      </c>
      <c r="P135" s="161" t="s">
        <v>38</v>
      </c>
      <c r="Q135" s="161">
        <v>2015</v>
      </c>
      <c r="R135" s="161" t="s">
        <v>286</v>
      </c>
      <c r="S135" s="161">
        <v>2375</v>
      </c>
      <c r="T135" s="161">
        <v>0</v>
      </c>
      <c r="U135" s="161">
        <v>0</v>
      </c>
      <c r="V135" s="161">
        <v>0</v>
      </c>
      <c r="W135" s="161">
        <v>0</v>
      </c>
      <c r="X135" s="161">
        <v>0</v>
      </c>
      <c r="Y135" s="161">
        <v>0</v>
      </c>
      <c r="Z135" s="161">
        <v>0</v>
      </c>
      <c r="AA135" s="161">
        <v>0</v>
      </c>
      <c r="AB135" s="161">
        <v>0</v>
      </c>
      <c r="AC135" s="161">
        <f t="shared" si="2"/>
        <v>0</v>
      </c>
      <c r="AD135" s="161">
        <v>0</v>
      </c>
      <c r="AE135" s="161">
        <v>0</v>
      </c>
      <c r="AF135" s="161">
        <v>0</v>
      </c>
      <c r="AG135" s="3" t="s">
        <v>521</v>
      </c>
    </row>
    <row r="136" spans="1:33" x14ac:dyDescent="0.25">
      <c r="A136" s="161" t="s">
        <v>522</v>
      </c>
      <c r="B136" s="161" t="s">
        <v>523</v>
      </c>
      <c r="C136" s="161" t="s">
        <v>524</v>
      </c>
      <c r="D136" s="340" t="s">
        <v>998</v>
      </c>
      <c r="E136" s="161">
        <v>17</v>
      </c>
      <c r="F136" s="161">
        <v>20504</v>
      </c>
      <c r="G136" s="161" t="s">
        <v>52</v>
      </c>
      <c r="H136" s="161" t="s">
        <v>48</v>
      </c>
      <c r="I136" s="161">
        <v>19</v>
      </c>
      <c r="J136" s="161">
        <v>44</v>
      </c>
      <c r="K136" s="161" t="s">
        <v>36</v>
      </c>
      <c r="L136" s="161">
        <v>96</v>
      </c>
      <c r="M136" s="161" t="s">
        <v>37</v>
      </c>
      <c r="N136" s="161">
        <v>0</v>
      </c>
      <c r="O136" s="161">
        <v>766</v>
      </c>
      <c r="P136" s="161" t="s">
        <v>38</v>
      </c>
      <c r="Q136" s="161">
        <v>2015</v>
      </c>
      <c r="R136" s="161" t="s">
        <v>286</v>
      </c>
      <c r="S136" s="161">
        <v>2375</v>
      </c>
      <c r="T136" s="161">
        <v>0</v>
      </c>
      <c r="U136" s="161">
        <v>0</v>
      </c>
      <c r="V136" s="161">
        <v>0</v>
      </c>
      <c r="W136" s="161">
        <v>0</v>
      </c>
      <c r="X136" s="161">
        <v>0</v>
      </c>
      <c r="Y136" s="161">
        <v>0</v>
      </c>
      <c r="Z136" s="161">
        <v>0</v>
      </c>
      <c r="AA136" s="161">
        <v>0</v>
      </c>
      <c r="AB136" s="161">
        <v>0</v>
      </c>
      <c r="AC136" s="161">
        <f t="shared" si="2"/>
        <v>0</v>
      </c>
      <c r="AD136" s="161">
        <v>0</v>
      </c>
      <c r="AE136" s="161">
        <v>0</v>
      </c>
      <c r="AF136" s="161">
        <v>0</v>
      </c>
      <c r="AG136" s="3" t="s">
        <v>521</v>
      </c>
    </row>
    <row r="137" spans="1:33" x14ac:dyDescent="0.25">
      <c r="A137" s="161" t="s">
        <v>878</v>
      </c>
      <c r="B137" s="161" t="s">
        <v>879</v>
      </c>
      <c r="C137" s="161" t="s">
        <v>880</v>
      </c>
      <c r="D137" s="340" t="s">
        <v>998</v>
      </c>
      <c r="E137" s="161">
        <v>17</v>
      </c>
      <c r="F137" s="161">
        <v>20857</v>
      </c>
      <c r="G137" s="161" t="s">
        <v>35</v>
      </c>
      <c r="H137" s="161" t="s">
        <v>48</v>
      </c>
      <c r="I137" s="161">
        <v>19</v>
      </c>
      <c r="J137" s="161">
        <v>44</v>
      </c>
      <c r="K137" s="161" t="s">
        <v>36</v>
      </c>
      <c r="L137" s="161">
        <v>96</v>
      </c>
      <c r="M137" s="161" t="s">
        <v>37</v>
      </c>
      <c r="N137" s="161">
        <v>0</v>
      </c>
      <c r="O137" s="161">
        <v>766</v>
      </c>
      <c r="P137" s="161" t="s">
        <v>851</v>
      </c>
      <c r="Q137" s="161">
        <v>2015</v>
      </c>
      <c r="R137" s="161" t="s">
        <v>319</v>
      </c>
      <c r="S137" s="161">
        <v>2375</v>
      </c>
      <c r="T137" s="161">
        <v>0</v>
      </c>
      <c r="U137" s="161">
        <v>0</v>
      </c>
      <c r="V137" s="161">
        <v>0</v>
      </c>
      <c r="W137" s="161">
        <v>0</v>
      </c>
      <c r="X137" s="161">
        <v>0</v>
      </c>
      <c r="Y137" s="161">
        <v>0</v>
      </c>
      <c r="Z137" s="161">
        <v>0</v>
      </c>
      <c r="AA137" s="161">
        <v>0</v>
      </c>
      <c r="AB137" s="161">
        <v>0</v>
      </c>
      <c r="AC137" s="161">
        <f t="shared" si="2"/>
        <v>0</v>
      </c>
      <c r="AD137" s="161">
        <v>500</v>
      </c>
      <c r="AE137" s="161">
        <v>0</v>
      </c>
      <c r="AF137" s="161">
        <v>0</v>
      </c>
      <c r="AG137" s="3" t="s">
        <v>521</v>
      </c>
    </row>
    <row r="138" spans="1:33" x14ac:dyDescent="0.25">
      <c r="A138" s="161" t="s">
        <v>333</v>
      </c>
      <c r="B138" s="161" t="s">
        <v>334</v>
      </c>
      <c r="C138" s="161" t="s">
        <v>335</v>
      </c>
      <c r="D138" s="340" t="s">
        <v>998</v>
      </c>
      <c r="E138" s="161">
        <v>11</v>
      </c>
      <c r="F138" s="161">
        <v>21768</v>
      </c>
      <c r="G138" s="161" t="s">
        <v>52</v>
      </c>
      <c r="H138" s="161" t="s">
        <v>35</v>
      </c>
      <c r="I138" s="161">
        <v>14</v>
      </c>
      <c r="J138" s="161">
        <v>53</v>
      </c>
      <c r="K138" s="161" t="s">
        <v>36</v>
      </c>
      <c r="L138" s="161">
        <v>68</v>
      </c>
      <c r="M138" s="161" t="s">
        <v>37</v>
      </c>
      <c r="N138" s="161">
        <v>0</v>
      </c>
      <c r="O138" s="161">
        <v>616</v>
      </c>
      <c r="P138" s="161" t="s">
        <v>38</v>
      </c>
      <c r="Q138" s="161">
        <v>2015</v>
      </c>
      <c r="R138" s="161" t="s">
        <v>286</v>
      </c>
      <c r="S138" s="161">
        <v>2375</v>
      </c>
      <c r="T138" s="161">
        <v>0</v>
      </c>
      <c r="U138" s="161">
        <v>0</v>
      </c>
      <c r="V138" s="161">
        <v>0</v>
      </c>
      <c r="W138" s="161">
        <v>0</v>
      </c>
      <c r="X138" s="161">
        <v>0</v>
      </c>
      <c r="Y138" s="161">
        <v>0</v>
      </c>
      <c r="Z138" s="161">
        <v>0</v>
      </c>
      <c r="AA138" s="161">
        <v>0</v>
      </c>
      <c r="AB138" s="161">
        <v>0</v>
      </c>
      <c r="AC138" s="161">
        <f t="shared" si="2"/>
        <v>0</v>
      </c>
      <c r="AD138" s="161">
        <v>0</v>
      </c>
      <c r="AE138" s="161">
        <v>0</v>
      </c>
      <c r="AF138" s="161">
        <v>0</v>
      </c>
      <c r="AG138" s="3" t="s">
        <v>36</v>
      </c>
    </row>
    <row r="139" spans="1:33" x14ac:dyDescent="0.25">
      <c r="A139" s="161" t="s">
        <v>594</v>
      </c>
      <c r="B139" s="161" t="s">
        <v>595</v>
      </c>
      <c r="C139" s="161" t="s">
        <v>596</v>
      </c>
      <c r="D139" s="340" t="s">
        <v>998</v>
      </c>
      <c r="E139" s="161">
        <v>45</v>
      </c>
      <c r="F139" s="161">
        <v>6517</v>
      </c>
      <c r="G139" s="161" t="s">
        <v>48</v>
      </c>
      <c r="H139" s="161" t="s">
        <v>48</v>
      </c>
      <c r="I139" s="161">
        <v>13</v>
      </c>
      <c r="J139" s="161">
        <v>44</v>
      </c>
      <c r="K139" s="161" t="s">
        <v>36</v>
      </c>
      <c r="L139" s="161">
        <v>63</v>
      </c>
      <c r="M139" s="161" t="s">
        <v>37</v>
      </c>
      <c r="N139" s="161">
        <v>0</v>
      </c>
      <c r="O139" s="161">
        <v>691</v>
      </c>
      <c r="P139" s="161" t="s">
        <v>38</v>
      </c>
      <c r="Q139" s="161">
        <v>2015</v>
      </c>
      <c r="R139" s="161" t="s">
        <v>286</v>
      </c>
      <c r="S139" s="161">
        <v>2375</v>
      </c>
      <c r="T139" s="161">
        <v>0</v>
      </c>
      <c r="U139" s="161">
        <v>0</v>
      </c>
      <c r="V139" s="161">
        <v>0</v>
      </c>
      <c r="W139" s="161">
        <v>0</v>
      </c>
      <c r="X139" s="161">
        <v>0</v>
      </c>
      <c r="Y139" s="161">
        <v>0</v>
      </c>
      <c r="Z139" s="161">
        <v>0</v>
      </c>
      <c r="AA139" s="161">
        <v>0</v>
      </c>
      <c r="AB139" s="161">
        <v>0</v>
      </c>
      <c r="AC139" s="161">
        <f t="shared" si="2"/>
        <v>0</v>
      </c>
      <c r="AD139" s="161">
        <v>0</v>
      </c>
      <c r="AE139" s="161">
        <v>0</v>
      </c>
      <c r="AF139" s="161">
        <v>0</v>
      </c>
      <c r="AG139" s="3" t="s">
        <v>176</v>
      </c>
    </row>
    <row r="140" spans="1:33" x14ac:dyDescent="0.25">
      <c r="A140" s="161" t="s">
        <v>149</v>
      </c>
      <c r="B140" s="161" t="s">
        <v>150</v>
      </c>
      <c r="C140" s="161" t="s">
        <v>151</v>
      </c>
      <c r="D140" s="340" t="s">
        <v>998</v>
      </c>
      <c r="E140" s="161">
        <v>45</v>
      </c>
      <c r="F140" s="161">
        <v>22088</v>
      </c>
      <c r="G140" s="161" t="s">
        <v>48</v>
      </c>
      <c r="H140" s="161" t="s">
        <v>48</v>
      </c>
      <c r="I140" s="161">
        <v>31</v>
      </c>
      <c r="J140" s="161">
        <v>44</v>
      </c>
      <c r="K140" s="161" t="s">
        <v>36</v>
      </c>
      <c r="L140" s="161">
        <v>63</v>
      </c>
      <c r="M140" s="161" t="s">
        <v>37</v>
      </c>
      <c r="N140" s="161">
        <v>0</v>
      </c>
      <c r="O140" s="161">
        <v>676</v>
      </c>
      <c r="P140" s="161" t="s">
        <v>38</v>
      </c>
      <c r="Q140" s="161">
        <v>2015</v>
      </c>
      <c r="R140" s="161" t="s">
        <v>39</v>
      </c>
      <c r="S140" s="161">
        <v>2375</v>
      </c>
      <c r="T140" s="161">
        <v>0</v>
      </c>
      <c r="U140" s="161">
        <v>0</v>
      </c>
      <c r="V140" s="161">
        <v>0</v>
      </c>
      <c r="W140" s="161">
        <v>0</v>
      </c>
      <c r="X140" s="161">
        <v>0</v>
      </c>
      <c r="Y140" s="161">
        <v>0</v>
      </c>
      <c r="Z140" s="161">
        <v>0</v>
      </c>
      <c r="AA140" s="161">
        <v>0</v>
      </c>
      <c r="AB140" s="161">
        <v>0</v>
      </c>
      <c r="AC140" s="161">
        <f t="shared" si="2"/>
        <v>0</v>
      </c>
      <c r="AD140" s="161">
        <v>0</v>
      </c>
      <c r="AE140" s="161">
        <v>0</v>
      </c>
      <c r="AF140" s="161">
        <v>0</v>
      </c>
      <c r="AG140" s="3" t="s">
        <v>37</v>
      </c>
    </row>
    <row r="141" spans="1:33" x14ac:dyDescent="0.25">
      <c r="A141" s="161" t="s">
        <v>152</v>
      </c>
      <c r="B141" s="161" t="s">
        <v>153</v>
      </c>
      <c r="C141" s="161" t="s">
        <v>154</v>
      </c>
      <c r="D141" s="340" t="s">
        <v>998</v>
      </c>
      <c r="E141" s="161">
        <v>45</v>
      </c>
      <c r="F141" s="161">
        <v>22117</v>
      </c>
      <c r="G141" s="161" t="s">
        <v>52</v>
      </c>
      <c r="H141" s="161" t="s">
        <v>48</v>
      </c>
      <c r="I141" s="161">
        <v>31</v>
      </c>
      <c r="J141" s="161">
        <v>44</v>
      </c>
      <c r="K141" s="161" t="s">
        <v>36</v>
      </c>
      <c r="L141" s="161">
        <v>63</v>
      </c>
      <c r="M141" s="161" t="s">
        <v>37</v>
      </c>
      <c r="N141" s="161">
        <v>0</v>
      </c>
      <c r="O141" s="161">
        <v>676</v>
      </c>
      <c r="P141" s="161" t="s">
        <v>66</v>
      </c>
      <c r="Q141" s="161">
        <v>2015</v>
      </c>
      <c r="R141" s="161" t="s">
        <v>39</v>
      </c>
      <c r="S141" s="161">
        <v>2375</v>
      </c>
      <c r="T141" s="161">
        <v>0</v>
      </c>
      <c r="U141" s="161">
        <v>0</v>
      </c>
      <c r="V141" s="161">
        <v>0</v>
      </c>
      <c r="W141" s="161">
        <v>0</v>
      </c>
      <c r="X141" s="161">
        <v>0</v>
      </c>
      <c r="Y141" s="161">
        <v>0</v>
      </c>
      <c r="Z141" s="161">
        <v>0</v>
      </c>
      <c r="AA141" s="161">
        <v>0</v>
      </c>
      <c r="AB141" s="161">
        <v>0</v>
      </c>
      <c r="AC141" s="161">
        <f t="shared" si="2"/>
        <v>0</v>
      </c>
      <c r="AD141" s="161">
        <v>500</v>
      </c>
      <c r="AE141" s="161">
        <v>0</v>
      </c>
      <c r="AF141" s="161">
        <v>0</v>
      </c>
      <c r="AG141" s="3" t="s">
        <v>40</v>
      </c>
    </row>
    <row r="142" spans="1:33" x14ac:dyDescent="0.25">
      <c r="A142" s="161" t="s">
        <v>639</v>
      </c>
      <c r="B142" s="161" t="s">
        <v>640</v>
      </c>
      <c r="C142" s="161" t="s">
        <v>641</v>
      </c>
      <c r="D142" s="340" t="s">
        <v>998</v>
      </c>
      <c r="E142" s="161">
        <v>45</v>
      </c>
      <c r="F142" s="161">
        <v>7104</v>
      </c>
      <c r="G142" s="161" t="s">
        <v>34</v>
      </c>
      <c r="H142" s="161" t="s">
        <v>52</v>
      </c>
      <c r="I142" s="161">
        <v>27</v>
      </c>
      <c r="J142" s="161">
        <v>45</v>
      </c>
      <c r="K142" s="161" t="s">
        <v>36</v>
      </c>
      <c r="L142" s="161">
        <v>62</v>
      </c>
      <c r="M142" s="161" t="s">
        <v>37</v>
      </c>
      <c r="N142" s="161">
        <v>0</v>
      </c>
      <c r="O142" s="161">
        <v>691</v>
      </c>
      <c r="P142" s="161" t="s">
        <v>38</v>
      </c>
      <c r="Q142" s="161">
        <v>2015</v>
      </c>
      <c r="R142" s="161" t="s">
        <v>286</v>
      </c>
      <c r="S142" s="161">
        <v>2375</v>
      </c>
      <c r="T142" s="161">
        <v>0</v>
      </c>
      <c r="U142" s="161">
        <v>0</v>
      </c>
      <c r="V142" s="161">
        <v>0</v>
      </c>
      <c r="W142" s="161">
        <v>0</v>
      </c>
      <c r="X142" s="161">
        <v>0</v>
      </c>
      <c r="Y142" s="161">
        <v>0</v>
      </c>
      <c r="Z142" s="161">
        <v>0</v>
      </c>
      <c r="AA142" s="161">
        <v>0</v>
      </c>
      <c r="AB142" s="161">
        <v>0</v>
      </c>
      <c r="AC142" s="161">
        <f t="shared" si="2"/>
        <v>0</v>
      </c>
      <c r="AD142" s="161">
        <v>0</v>
      </c>
      <c r="AE142" s="161">
        <v>0</v>
      </c>
      <c r="AF142" s="161">
        <v>0</v>
      </c>
      <c r="AG142" s="3" t="s">
        <v>176</v>
      </c>
    </row>
    <row r="143" spans="1:33" x14ac:dyDescent="0.25">
      <c r="A143" s="161" t="s">
        <v>642</v>
      </c>
      <c r="B143" s="161" t="s">
        <v>643</v>
      </c>
      <c r="C143" s="161" t="s">
        <v>644</v>
      </c>
      <c r="D143" s="340" t="s">
        <v>998</v>
      </c>
      <c r="E143" s="161">
        <v>45</v>
      </c>
      <c r="F143" s="161">
        <v>7133</v>
      </c>
      <c r="G143" s="161" t="s">
        <v>34</v>
      </c>
      <c r="H143" s="161" t="s">
        <v>34</v>
      </c>
      <c r="I143" s="161">
        <v>27</v>
      </c>
      <c r="J143" s="161">
        <v>45</v>
      </c>
      <c r="K143" s="161" t="s">
        <v>36</v>
      </c>
      <c r="L143" s="161">
        <v>62</v>
      </c>
      <c r="M143" s="161" t="s">
        <v>37</v>
      </c>
      <c r="N143" s="161">
        <v>0</v>
      </c>
      <c r="O143" s="161">
        <v>691</v>
      </c>
      <c r="P143" s="161" t="s">
        <v>38</v>
      </c>
      <c r="Q143" s="161">
        <v>2015</v>
      </c>
      <c r="R143" s="161" t="s">
        <v>286</v>
      </c>
      <c r="S143" s="161">
        <v>2375</v>
      </c>
      <c r="T143" s="161">
        <v>0</v>
      </c>
      <c r="U143" s="161">
        <v>0</v>
      </c>
      <c r="V143" s="161">
        <v>0</v>
      </c>
      <c r="W143" s="161">
        <v>0</v>
      </c>
      <c r="X143" s="161">
        <v>0</v>
      </c>
      <c r="Y143" s="161">
        <v>0</v>
      </c>
      <c r="Z143" s="161">
        <v>0</v>
      </c>
      <c r="AA143" s="161">
        <v>0</v>
      </c>
      <c r="AB143" s="161">
        <v>0</v>
      </c>
      <c r="AC143" s="161">
        <f t="shared" si="2"/>
        <v>0</v>
      </c>
      <c r="AD143" s="161">
        <v>0</v>
      </c>
      <c r="AE143" s="161">
        <v>0</v>
      </c>
      <c r="AF143" s="161">
        <v>0</v>
      </c>
      <c r="AG143" s="3" t="s">
        <v>176</v>
      </c>
    </row>
    <row r="144" spans="1:33" x14ac:dyDescent="0.25">
      <c r="A144" s="161" t="s">
        <v>342</v>
      </c>
      <c r="B144" s="161" t="s">
        <v>343</v>
      </c>
      <c r="C144" s="161" t="s">
        <v>344</v>
      </c>
      <c r="D144" s="340" t="s">
        <v>998</v>
      </c>
      <c r="E144" s="161">
        <v>27</v>
      </c>
      <c r="F144" s="161">
        <v>20845</v>
      </c>
      <c r="G144" s="161" t="s">
        <v>35</v>
      </c>
      <c r="H144" s="161" t="s">
        <v>48</v>
      </c>
      <c r="I144" s="161">
        <v>19</v>
      </c>
      <c r="J144" s="161">
        <v>38</v>
      </c>
      <c r="K144" s="161" t="s">
        <v>36</v>
      </c>
      <c r="L144" s="161">
        <v>61</v>
      </c>
      <c r="M144" s="161" t="s">
        <v>37</v>
      </c>
      <c r="N144" s="161">
        <v>0</v>
      </c>
      <c r="O144" s="161">
        <v>196</v>
      </c>
      <c r="P144" s="161" t="s">
        <v>38</v>
      </c>
      <c r="Q144" s="161">
        <v>2015</v>
      </c>
      <c r="R144" s="161" t="s">
        <v>286</v>
      </c>
      <c r="S144" s="161">
        <v>2375</v>
      </c>
      <c r="T144" s="161">
        <v>0</v>
      </c>
      <c r="U144" s="161">
        <v>0</v>
      </c>
      <c r="V144" s="161">
        <v>0</v>
      </c>
      <c r="W144" s="161">
        <v>0</v>
      </c>
      <c r="X144" s="161">
        <v>0</v>
      </c>
      <c r="Y144" s="161">
        <v>0</v>
      </c>
      <c r="Z144" s="161">
        <v>0</v>
      </c>
      <c r="AA144" s="161">
        <v>0</v>
      </c>
      <c r="AB144" s="161">
        <v>0</v>
      </c>
      <c r="AC144" s="161">
        <f t="shared" si="2"/>
        <v>0</v>
      </c>
      <c r="AD144" s="161">
        <v>0</v>
      </c>
      <c r="AE144" s="161">
        <v>0</v>
      </c>
      <c r="AF144" s="161">
        <v>0</v>
      </c>
      <c r="AG144" s="3" t="s">
        <v>345</v>
      </c>
    </row>
    <row r="145" spans="1:33" x14ac:dyDescent="0.25">
      <c r="B145" s="161" t="s">
        <v>1676</v>
      </c>
      <c r="C145" s="161" t="s">
        <v>1677</v>
      </c>
      <c r="D145" s="340" t="s">
        <v>998</v>
      </c>
      <c r="E145" s="161">
        <v>27</v>
      </c>
      <c r="F145" s="161">
        <v>26907</v>
      </c>
      <c r="G145" s="161" t="s">
        <v>48</v>
      </c>
      <c r="H145" s="161" t="s">
        <v>48</v>
      </c>
      <c r="I145" s="161">
        <v>19</v>
      </c>
      <c r="J145" s="161">
        <v>38</v>
      </c>
      <c r="K145" s="161" t="s">
        <v>36</v>
      </c>
      <c r="L145" s="161">
        <v>61</v>
      </c>
      <c r="M145" s="161" t="s">
        <v>37</v>
      </c>
      <c r="N145" s="161">
        <v>0</v>
      </c>
      <c r="O145" s="161">
        <v>196</v>
      </c>
      <c r="P145" s="161" t="s">
        <v>38</v>
      </c>
      <c r="Q145" s="161">
        <v>2015</v>
      </c>
      <c r="R145" s="161" t="s">
        <v>286</v>
      </c>
      <c r="S145" s="161">
        <v>2375</v>
      </c>
      <c r="T145" s="161">
        <v>0</v>
      </c>
      <c r="U145" s="161">
        <v>0</v>
      </c>
      <c r="V145" s="161">
        <v>0</v>
      </c>
      <c r="W145" s="161">
        <v>0</v>
      </c>
      <c r="X145" s="161">
        <v>0</v>
      </c>
      <c r="Y145" s="161">
        <v>0</v>
      </c>
      <c r="Z145" s="161">
        <v>0</v>
      </c>
      <c r="AA145" s="161">
        <v>0</v>
      </c>
      <c r="AB145" s="161">
        <v>0</v>
      </c>
      <c r="AC145" s="161">
        <v>0</v>
      </c>
      <c r="AD145" s="161">
        <v>0</v>
      </c>
      <c r="AE145" s="161">
        <v>0</v>
      </c>
      <c r="AF145" s="161">
        <v>0</v>
      </c>
      <c r="AG145" s="3" t="s">
        <v>345</v>
      </c>
    </row>
    <row r="146" spans="1:33" x14ac:dyDescent="0.25">
      <c r="B146" s="161" t="s">
        <v>1672</v>
      </c>
      <c r="C146" s="161" t="s">
        <v>1673</v>
      </c>
      <c r="D146" s="340" t="s">
        <v>998</v>
      </c>
      <c r="E146" s="161">
        <v>27</v>
      </c>
      <c r="F146" s="161">
        <v>26856</v>
      </c>
      <c r="G146" s="161" t="s">
        <v>52</v>
      </c>
      <c r="H146" s="161" t="s">
        <v>48</v>
      </c>
      <c r="I146" s="161">
        <v>19</v>
      </c>
      <c r="J146" s="161">
        <v>38</v>
      </c>
      <c r="K146" s="161" t="s">
        <v>36</v>
      </c>
      <c r="L146" s="161">
        <v>61</v>
      </c>
      <c r="M146" s="161" t="s">
        <v>37</v>
      </c>
      <c r="N146" s="161">
        <v>0</v>
      </c>
      <c r="O146" s="161">
        <v>196</v>
      </c>
      <c r="P146" s="161" t="s">
        <v>38</v>
      </c>
      <c r="Q146" s="161">
        <v>2015</v>
      </c>
      <c r="R146" s="161" t="s">
        <v>286</v>
      </c>
      <c r="S146" s="161">
        <v>2375</v>
      </c>
      <c r="T146" s="161">
        <v>0</v>
      </c>
      <c r="U146" s="161">
        <v>0</v>
      </c>
      <c r="V146" s="161">
        <v>0</v>
      </c>
      <c r="W146" s="161">
        <v>0</v>
      </c>
      <c r="X146" s="161">
        <v>0</v>
      </c>
      <c r="Y146" s="161">
        <v>0</v>
      </c>
      <c r="Z146" s="161">
        <v>0</v>
      </c>
      <c r="AA146" s="161">
        <v>0</v>
      </c>
      <c r="AB146" s="161">
        <v>0</v>
      </c>
      <c r="AC146" s="161">
        <f t="shared" ref="AC146" si="3">W146</f>
        <v>0</v>
      </c>
      <c r="AD146" s="161">
        <v>0</v>
      </c>
      <c r="AE146" s="161">
        <v>0</v>
      </c>
      <c r="AF146" s="161">
        <v>0</v>
      </c>
      <c r="AG146" s="3" t="s">
        <v>345</v>
      </c>
    </row>
    <row r="147" spans="1:33" x14ac:dyDescent="0.25">
      <c r="A147" s="161" t="s">
        <v>346</v>
      </c>
      <c r="B147" s="161" t="s">
        <v>347</v>
      </c>
      <c r="C147" s="161" t="s">
        <v>348</v>
      </c>
      <c r="D147" s="340" t="s">
        <v>998</v>
      </c>
      <c r="E147" s="161">
        <v>27</v>
      </c>
      <c r="F147" s="161">
        <v>20882</v>
      </c>
      <c r="G147" s="161" t="s">
        <v>34</v>
      </c>
      <c r="H147" s="161" t="s">
        <v>52</v>
      </c>
      <c r="I147" s="161">
        <v>25</v>
      </c>
      <c r="J147" s="161">
        <v>38</v>
      </c>
      <c r="K147" s="161" t="s">
        <v>36</v>
      </c>
      <c r="L147" s="161">
        <v>62</v>
      </c>
      <c r="M147" s="161" t="s">
        <v>37</v>
      </c>
      <c r="N147" s="161">
        <v>0</v>
      </c>
      <c r="O147" s="161">
        <v>196</v>
      </c>
      <c r="P147" s="161" t="s">
        <v>38</v>
      </c>
      <c r="Q147" s="161">
        <v>2015</v>
      </c>
      <c r="R147" s="161" t="s">
        <v>286</v>
      </c>
      <c r="S147" s="161">
        <v>2375</v>
      </c>
      <c r="T147" s="161">
        <v>0</v>
      </c>
      <c r="U147" s="161">
        <v>0</v>
      </c>
      <c r="V147" s="161">
        <v>0</v>
      </c>
      <c r="W147" s="161">
        <v>0</v>
      </c>
      <c r="X147" s="161">
        <v>0</v>
      </c>
      <c r="Y147" s="161">
        <v>0</v>
      </c>
      <c r="Z147" s="161">
        <v>0</v>
      </c>
      <c r="AA147" s="161">
        <v>0</v>
      </c>
      <c r="AB147" s="161">
        <v>0</v>
      </c>
      <c r="AC147" s="161">
        <f t="shared" si="2"/>
        <v>0</v>
      </c>
      <c r="AD147" s="161">
        <v>0</v>
      </c>
      <c r="AE147" s="161">
        <v>0</v>
      </c>
      <c r="AF147" s="161">
        <v>0</v>
      </c>
      <c r="AG147" s="3" t="s">
        <v>345</v>
      </c>
    </row>
    <row r="148" spans="1:33" x14ac:dyDescent="0.25">
      <c r="A148" s="161" t="s">
        <v>155</v>
      </c>
      <c r="B148" s="161" t="s">
        <v>156</v>
      </c>
      <c r="C148" s="161" t="s">
        <v>157</v>
      </c>
      <c r="D148" s="340" t="s">
        <v>998</v>
      </c>
      <c r="E148" s="161">
        <v>45</v>
      </c>
      <c r="F148" s="161">
        <v>22148</v>
      </c>
      <c r="G148" s="161" t="s">
        <v>35</v>
      </c>
      <c r="H148" s="161" t="s">
        <v>34</v>
      </c>
      <c r="I148" s="161">
        <v>1</v>
      </c>
      <c r="J148" s="161">
        <v>43</v>
      </c>
      <c r="K148" s="161" t="s">
        <v>36</v>
      </c>
      <c r="L148" s="161">
        <v>64</v>
      </c>
      <c r="M148" s="161" t="s">
        <v>37</v>
      </c>
      <c r="N148" s="161">
        <v>0</v>
      </c>
      <c r="O148" s="161">
        <v>316</v>
      </c>
      <c r="P148" s="161" t="s">
        <v>38</v>
      </c>
      <c r="Q148" s="161">
        <v>2015</v>
      </c>
      <c r="R148" s="161" t="s">
        <v>39</v>
      </c>
      <c r="S148" s="161">
        <v>2375</v>
      </c>
      <c r="T148" s="161">
        <v>0</v>
      </c>
      <c r="U148" s="161">
        <v>0</v>
      </c>
      <c r="V148" s="161">
        <v>0</v>
      </c>
      <c r="W148" s="161">
        <v>0</v>
      </c>
      <c r="X148" s="161">
        <v>0</v>
      </c>
      <c r="Y148" s="161">
        <v>0</v>
      </c>
      <c r="Z148" s="161">
        <v>0</v>
      </c>
      <c r="AA148" s="161">
        <v>0</v>
      </c>
      <c r="AB148" s="161">
        <v>0</v>
      </c>
      <c r="AC148" s="161">
        <f t="shared" si="2"/>
        <v>0</v>
      </c>
      <c r="AD148" s="161">
        <v>0</v>
      </c>
      <c r="AE148" s="161">
        <v>0</v>
      </c>
      <c r="AF148" s="161">
        <v>0</v>
      </c>
      <c r="AG148" s="3" t="s">
        <v>40</v>
      </c>
    </row>
    <row r="149" spans="1:33" x14ac:dyDescent="0.25">
      <c r="A149" s="161" t="s">
        <v>199</v>
      </c>
      <c r="B149" s="161" t="s">
        <v>200</v>
      </c>
      <c r="C149" s="161" t="s">
        <v>201</v>
      </c>
      <c r="D149" s="340" t="s">
        <v>998</v>
      </c>
      <c r="E149" s="161">
        <v>45</v>
      </c>
      <c r="F149" s="161">
        <v>21334</v>
      </c>
      <c r="G149" s="161" t="s">
        <v>35</v>
      </c>
      <c r="H149" s="161" t="s">
        <v>34</v>
      </c>
      <c r="I149" s="161">
        <v>2</v>
      </c>
      <c r="J149" s="161">
        <v>44</v>
      </c>
      <c r="K149" s="161" t="s">
        <v>36</v>
      </c>
      <c r="L149" s="161">
        <v>62</v>
      </c>
      <c r="M149" s="161" t="s">
        <v>37</v>
      </c>
      <c r="N149" s="161">
        <v>0</v>
      </c>
      <c r="O149" s="161">
        <v>691</v>
      </c>
      <c r="P149" s="161" t="s">
        <v>38</v>
      </c>
      <c r="Q149" s="161">
        <v>2015</v>
      </c>
      <c r="R149" s="161" t="s">
        <v>39</v>
      </c>
      <c r="S149" s="161">
        <v>2375</v>
      </c>
      <c r="T149" s="161">
        <v>0</v>
      </c>
      <c r="U149" s="161">
        <v>0</v>
      </c>
      <c r="V149" s="161">
        <v>0</v>
      </c>
      <c r="W149" s="161">
        <v>0</v>
      </c>
      <c r="X149" s="161">
        <v>0</v>
      </c>
      <c r="Y149" s="161">
        <v>0</v>
      </c>
      <c r="Z149" s="161">
        <v>0</v>
      </c>
      <c r="AA149" s="161">
        <v>0</v>
      </c>
      <c r="AB149" s="161">
        <v>0</v>
      </c>
      <c r="AC149" s="161">
        <f t="shared" si="2"/>
        <v>0</v>
      </c>
      <c r="AD149" s="161">
        <v>0</v>
      </c>
      <c r="AE149" s="161">
        <v>0</v>
      </c>
      <c r="AF149" s="161">
        <v>0</v>
      </c>
      <c r="AG149" s="3" t="s">
        <v>40</v>
      </c>
    </row>
    <row r="150" spans="1:33" x14ac:dyDescent="0.25">
      <c r="A150" s="161" t="s">
        <v>894</v>
      </c>
      <c r="B150" s="161" t="s">
        <v>895</v>
      </c>
      <c r="C150" s="161" t="s">
        <v>896</v>
      </c>
      <c r="D150" s="340" t="s">
        <v>998</v>
      </c>
      <c r="E150" s="161">
        <v>45</v>
      </c>
      <c r="F150" s="161">
        <v>22446</v>
      </c>
      <c r="G150" s="161" t="s">
        <v>35</v>
      </c>
      <c r="H150" s="161" t="s">
        <v>52</v>
      </c>
      <c r="I150" s="161">
        <v>35</v>
      </c>
      <c r="J150" s="161">
        <v>45</v>
      </c>
      <c r="K150" s="161" t="s">
        <v>36</v>
      </c>
      <c r="L150" s="161">
        <v>62</v>
      </c>
      <c r="M150" s="161" t="s">
        <v>37</v>
      </c>
      <c r="N150" s="161">
        <v>0</v>
      </c>
      <c r="O150" s="161">
        <v>676</v>
      </c>
      <c r="P150" s="161" t="s">
        <v>66</v>
      </c>
      <c r="Q150" s="161">
        <v>2015</v>
      </c>
      <c r="R150" s="161" t="s">
        <v>39</v>
      </c>
      <c r="S150" s="161">
        <v>2375</v>
      </c>
      <c r="T150" s="161">
        <v>0</v>
      </c>
      <c r="U150" s="161">
        <v>0</v>
      </c>
      <c r="V150" s="161">
        <v>0</v>
      </c>
      <c r="W150" s="161">
        <v>0</v>
      </c>
      <c r="X150" s="161">
        <v>0</v>
      </c>
      <c r="Y150" s="161">
        <v>0</v>
      </c>
      <c r="Z150" s="161">
        <v>0</v>
      </c>
      <c r="AA150" s="161">
        <v>0</v>
      </c>
      <c r="AB150" s="161">
        <v>0</v>
      </c>
      <c r="AC150" s="161">
        <f t="shared" si="2"/>
        <v>0</v>
      </c>
      <c r="AD150" s="161">
        <v>500</v>
      </c>
      <c r="AE150" s="161">
        <v>0</v>
      </c>
      <c r="AF150" s="161">
        <v>0</v>
      </c>
      <c r="AG150" s="3" t="s">
        <v>56</v>
      </c>
    </row>
    <row r="151" spans="1:33" x14ac:dyDescent="0.25">
      <c r="A151" s="161" t="s">
        <v>734</v>
      </c>
      <c r="B151" s="161" t="s">
        <v>735</v>
      </c>
      <c r="C151" s="161" t="s">
        <v>736</v>
      </c>
      <c r="D151" s="340" t="s">
        <v>998</v>
      </c>
      <c r="E151" s="161">
        <v>45</v>
      </c>
      <c r="F151" s="161">
        <v>22481</v>
      </c>
      <c r="G151" s="161" t="s">
        <v>34</v>
      </c>
      <c r="H151" s="161" t="s">
        <v>52</v>
      </c>
      <c r="I151" s="161">
        <v>35</v>
      </c>
      <c r="J151" s="161">
        <v>45</v>
      </c>
      <c r="K151" s="161" t="s">
        <v>36</v>
      </c>
      <c r="L151" s="161">
        <v>62</v>
      </c>
      <c r="M151" s="161" t="s">
        <v>37</v>
      </c>
      <c r="N151" s="161">
        <v>0</v>
      </c>
      <c r="O151" s="161">
        <v>676</v>
      </c>
      <c r="P151" s="161" t="s">
        <v>38</v>
      </c>
      <c r="Q151" s="161">
        <v>2015</v>
      </c>
      <c r="R151" s="161" t="s">
        <v>286</v>
      </c>
      <c r="S151" s="161">
        <v>2375</v>
      </c>
      <c r="T151" s="161">
        <v>0</v>
      </c>
      <c r="U151" s="161">
        <v>0</v>
      </c>
      <c r="V151" s="161">
        <v>0</v>
      </c>
      <c r="W151" s="161">
        <v>0</v>
      </c>
      <c r="X151" s="161">
        <v>0</v>
      </c>
      <c r="Y151" s="161">
        <v>0</v>
      </c>
      <c r="Z151" s="161">
        <v>0</v>
      </c>
      <c r="AA151" s="161">
        <v>0</v>
      </c>
      <c r="AB151" s="161">
        <v>0</v>
      </c>
      <c r="AC151" s="161">
        <f t="shared" si="2"/>
        <v>0</v>
      </c>
      <c r="AD151" s="161">
        <v>0</v>
      </c>
      <c r="AE151" s="161">
        <v>0</v>
      </c>
      <c r="AF151" s="161">
        <v>0</v>
      </c>
      <c r="AG151" s="3" t="s">
        <v>56</v>
      </c>
    </row>
    <row r="152" spans="1:33" x14ac:dyDescent="0.25">
      <c r="A152" s="161" t="s">
        <v>737</v>
      </c>
      <c r="B152" s="161" t="s">
        <v>738</v>
      </c>
      <c r="C152" s="161" t="s">
        <v>739</v>
      </c>
      <c r="D152" s="340" t="s">
        <v>998</v>
      </c>
      <c r="E152" s="161">
        <v>45</v>
      </c>
      <c r="F152" s="161">
        <v>22484</v>
      </c>
      <c r="G152" s="161" t="s">
        <v>48</v>
      </c>
      <c r="H152" s="161" t="s">
        <v>52</v>
      </c>
      <c r="I152" s="161">
        <v>35</v>
      </c>
      <c r="J152" s="161">
        <v>45</v>
      </c>
      <c r="K152" s="161" t="s">
        <v>36</v>
      </c>
      <c r="L152" s="161">
        <v>62</v>
      </c>
      <c r="M152" s="161" t="s">
        <v>37</v>
      </c>
      <c r="N152" s="161">
        <v>0</v>
      </c>
      <c r="O152" s="161">
        <v>676</v>
      </c>
      <c r="P152" s="161" t="s">
        <v>38</v>
      </c>
      <c r="Q152" s="161">
        <v>2015</v>
      </c>
      <c r="R152" s="161" t="s">
        <v>286</v>
      </c>
      <c r="S152" s="161">
        <v>2375</v>
      </c>
      <c r="T152" s="161">
        <v>0</v>
      </c>
      <c r="U152" s="161">
        <v>0</v>
      </c>
      <c r="V152" s="161">
        <v>0</v>
      </c>
      <c r="W152" s="161">
        <v>0</v>
      </c>
      <c r="X152" s="161">
        <v>0</v>
      </c>
      <c r="Y152" s="161">
        <v>0</v>
      </c>
      <c r="Z152" s="161">
        <v>0</v>
      </c>
      <c r="AA152" s="161">
        <v>0</v>
      </c>
      <c r="AB152" s="161">
        <v>0</v>
      </c>
      <c r="AC152" s="161">
        <f t="shared" si="2"/>
        <v>0</v>
      </c>
      <c r="AD152" s="161">
        <v>0</v>
      </c>
      <c r="AE152" s="161">
        <v>0</v>
      </c>
      <c r="AF152" s="161">
        <v>0</v>
      </c>
      <c r="AG152" s="3" t="s">
        <v>56</v>
      </c>
    </row>
    <row r="153" spans="1:33" x14ac:dyDescent="0.25">
      <c r="A153" s="161" t="s">
        <v>740</v>
      </c>
      <c r="B153" s="161" t="s">
        <v>741</v>
      </c>
      <c r="C153" s="161" t="s">
        <v>742</v>
      </c>
      <c r="D153" s="340" t="s">
        <v>998</v>
      </c>
      <c r="E153" s="161">
        <v>45</v>
      </c>
      <c r="F153" s="161">
        <v>22528</v>
      </c>
      <c r="G153" s="161" t="s">
        <v>48</v>
      </c>
      <c r="H153" s="161" t="s">
        <v>35</v>
      </c>
      <c r="I153" s="161">
        <v>36</v>
      </c>
      <c r="J153" s="161">
        <v>45</v>
      </c>
      <c r="K153" s="161" t="s">
        <v>36</v>
      </c>
      <c r="L153" s="161">
        <v>62</v>
      </c>
      <c r="M153" s="161" t="s">
        <v>37</v>
      </c>
      <c r="N153" s="161">
        <v>0</v>
      </c>
      <c r="O153" s="161">
        <v>676</v>
      </c>
      <c r="P153" s="161" t="s">
        <v>38</v>
      </c>
      <c r="Q153" s="161">
        <v>2015</v>
      </c>
      <c r="R153" s="161" t="s">
        <v>286</v>
      </c>
      <c r="S153" s="161">
        <v>2375</v>
      </c>
      <c r="T153" s="161">
        <v>0</v>
      </c>
      <c r="U153" s="161">
        <v>0</v>
      </c>
      <c r="V153" s="161">
        <v>0</v>
      </c>
      <c r="W153" s="161">
        <v>0</v>
      </c>
      <c r="X153" s="161">
        <v>0</v>
      </c>
      <c r="Y153" s="161">
        <v>0</v>
      </c>
      <c r="Z153" s="161">
        <v>0</v>
      </c>
      <c r="AA153" s="161">
        <v>0</v>
      </c>
      <c r="AB153" s="161">
        <v>0</v>
      </c>
      <c r="AC153" s="161">
        <f t="shared" si="2"/>
        <v>0</v>
      </c>
      <c r="AD153" s="161">
        <v>0</v>
      </c>
      <c r="AE153" s="161">
        <v>0</v>
      </c>
      <c r="AF153" s="161">
        <v>0</v>
      </c>
      <c r="AG153" s="3" t="s">
        <v>56</v>
      </c>
    </row>
    <row r="154" spans="1:33" x14ac:dyDescent="0.25">
      <c r="A154" s="161" t="s">
        <v>743</v>
      </c>
      <c r="B154" s="161" t="s">
        <v>744</v>
      </c>
      <c r="C154" s="161" t="s">
        <v>745</v>
      </c>
      <c r="D154" s="340" t="s">
        <v>998</v>
      </c>
      <c r="E154" s="161">
        <v>45</v>
      </c>
      <c r="F154" s="161">
        <v>22753</v>
      </c>
      <c r="G154" s="161" t="s">
        <v>34</v>
      </c>
      <c r="H154" s="161" t="s">
        <v>52</v>
      </c>
      <c r="I154" s="161">
        <v>35</v>
      </c>
      <c r="J154" s="161">
        <v>45</v>
      </c>
      <c r="K154" s="161" t="s">
        <v>36</v>
      </c>
      <c r="L154" s="161">
        <v>62</v>
      </c>
      <c r="M154" s="161" t="s">
        <v>37</v>
      </c>
      <c r="N154" s="161">
        <v>0</v>
      </c>
      <c r="O154" s="161">
        <v>676</v>
      </c>
      <c r="P154" s="161" t="s">
        <v>38</v>
      </c>
      <c r="Q154" s="161">
        <v>2015</v>
      </c>
      <c r="R154" s="161" t="s">
        <v>286</v>
      </c>
      <c r="S154" s="161">
        <v>2375</v>
      </c>
      <c r="T154" s="161">
        <v>0</v>
      </c>
      <c r="U154" s="161">
        <v>0</v>
      </c>
      <c r="V154" s="161">
        <v>0</v>
      </c>
      <c r="W154" s="161">
        <v>0</v>
      </c>
      <c r="X154" s="161">
        <v>0</v>
      </c>
      <c r="Y154" s="161">
        <v>0</v>
      </c>
      <c r="Z154" s="161">
        <v>0</v>
      </c>
      <c r="AA154" s="161">
        <v>0</v>
      </c>
      <c r="AB154" s="161">
        <v>0</v>
      </c>
      <c r="AC154" s="161">
        <f t="shared" si="2"/>
        <v>0</v>
      </c>
      <c r="AD154" s="161">
        <v>0</v>
      </c>
      <c r="AE154" s="161">
        <v>0</v>
      </c>
      <c r="AF154" s="161">
        <v>0</v>
      </c>
      <c r="AG154" s="3" t="s">
        <v>56</v>
      </c>
    </row>
    <row r="155" spans="1:33" x14ac:dyDescent="0.25">
      <c r="A155" s="161" t="s">
        <v>746</v>
      </c>
      <c r="B155" s="161" t="s">
        <v>747</v>
      </c>
      <c r="C155" s="161" t="s">
        <v>748</v>
      </c>
      <c r="D155" s="340" t="s">
        <v>998</v>
      </c>
      <c r="E155" s="161">
        <v>45</v>
      </c>
      <c r="F155" s="161">
        <v>22752</v>
      </c>
      <c r="G155" s="161" t="s">
        <v>35</v>
      </c>
      <c r="H155" s="161" t="s">
        <v>52</v>
      </c>
      <c r="I155" s="161">
        <v>35</v>
      </c>
      <c r="J155" s="161">
        <v>45</v>
      </c>
      <c r="K155" s="161" t="s">
        <v>36</v>
      </c>
      <c r="L155" s="161">
        <v>62</v>
      </c>
      <c r="M155" s="161" t="s">
        <v>37</v>
      </c>
      <c r="N155" s="161">
        <v>0</v>
      </c>
      <c r="O155" s="161">
        <v>676</v>
      </c>
      <c r="P155" s="161" t="s">
        <v>38</v>
      </c>
      <c r="Q155" s="161">
        <v>2015</v>
      </c>
      <c r="R155" s="161" t="s">
        <v>39</v>
      </c>
      <c r="S155" s="161">
        <v>2375</v>
      </c>
      <c r="T155" s="161">
        <v>0</v>
      </c>
      <c r="U155" s="161">
        <v>0</v>
      </c>
      <c r="V155" s="161">
        <v>0</v>
      </c>
      <c r="W155" s="161">
        <v>0</v>
      </c>
      <c r="X155" s="161">
        <v>0</v>
      </c>
      <c r="Y155" s="161">
        <v>0</v>
      </c>
      <c r="Z155" s="161">
        <v>0</v>
      </c>
      <c r="AA155" s="161">
        <v>0</v>
      </c>
      <c r="AB155" s="161">
        <v>0</v>
      </c>
      <c r="AC155" s="161">
        <f t="shared" si="2"/>
        <v>0</v>
      </c>
      <c r="AD155" s="161">
        <v>0</v>
      </c>
      <c r="AE155" s="161">
        <v>0</v>
      </c>
      <c r="AF155" s="161">
        <v>0</v>
      </c>
      <c r="AG155" s="3" t="s">
        <v>56</v>
      </c>
    </row>
    <row r="156" spans="1:33" x14ac:dyDescent="0.25">
      <c r="A156" s="161" t="s">
        <v>313</v>
      </c>
      <c r="B156" s="161" t="s">
        <v>314</v>
      </c>
      <c r="C156" s="161" t="s">
        <v>315</v>
      </c>
      <c r="D156" s="340" t="s">
        <v>998</v>
      </c>
      <c r="E156" s="161">
        <v>5</v>
      </c>
      <c r="F156" s="161">
        <v>38222</v>
      </c>
      <c r="G156" s="161" t="s">
        <v>34</v>
      </c>
      <c r="H156" s="161" t="s">
        <v>48</v>
      </c>
      <c r="I156" s="161">
        <v>31</v>
      </c>
      <c r="J156" s="161">
        <v>51</v>
      </c>
      <c r="K156" s="161" t="s">
        <v>36</v>
      </c>
      <c r="L156" s="161">
        <v>71</v>
      </c>
      <c r="M156" s="161" t="s">
        <v>37</v>
      </c>
      <c r="N156" s="161">
        <v>0</v>
      </c>
      <c r="O156" s="161">
        <v>616</v>
      </c>
      <c r="P156" s="161" t="s">
        <v>38</v>
      </c>
      <c r="Q156" s="161">
        <v>2015</v>
      </c>
      <c r="R156" s="161" t="s">
        <v>39</v>
      </c>
      <c r="S156" s="161">
        <v>2375</v>
      </c>
      <c r="T156" s="161">
        <v>0</v>
      </c>
      <c r="U156" s="161">
        <v>0</v>
      </c>
      <c r="V156" s="161">
        <v>0</v>
      </c>
      <c r="W156" s="161">
        <v>0</v>
      </c>
      <c r="X156" s="161">
        <v>0</v>
      </c>
      <c r="Y156" s="161">
        <v>0</v>
      </c>
      <c r="Z156" s="161">
        <v>0</v>
      </c>
      <c r="AA156" s="161">
        <v>0</v>
      </c>
      <c r="AB156" s="161">
        <v>0</v>
      </c>
      <c r="AC156" s="161">
        <f t="shared" si="2"/>
        <v>0</v>
      </c>
      <c r="AD156" s="161">
        <v>0</v>
      </c>
      <c r="AE156" s="161">
        <v>0</v>
      </c>
      <c r="AF156" s="161">
        <v>0</v>
      </c>
      <c r="AG156" s="3" t="s">
        <v>297</v>
      </c>
    </row>
    <row r="157" spans="1:33" x14ac:dyDescent="0.25">
      <c r="A157" s="161" t="s">
        <v>374</v>
      </c>
      <c r="B157" s="161" t="s">
        <v>375</v>
      </c>
      <c r="C157" s="161" t="s">
        <v>376</v>
      </c>
      <c r="D157" s="340" t="s">
        <v>998</v>
      </c>
      <c r="E157" s="161">
        <v>45</v>
      </c>
      <c r="F157" s="161">
        <v>8025</v>
      </c>
      <c r="G157" s="161" t="s">
        <v>35</v>
      </c>
      <c r="H157" s="161" t="s">
        <v>35</v>
      </c>
      <c r="I157" s="161">
        <v>20</v>
      </c>
      <c r="J157" s="161">
        <v>46</v>
      </c>
      <c r="K157" s="161" t="s">
        <v>36</v>
      </c>
      <c r="L157" s="161">
        <v>64</v>
      </c>
      <c r="M157" s="161" t="s">
        <v>37</v>
      </c>
      <c r="N157" s="161">
        <v>0</v>
      </c>
      <c r="O157" s="161">
        <v>691</v>
      </c>
      <c r="P157" s="161" t="s">
        <v>38</v>
      </c>
      <c r="Q157" s="161">
        <v>2015</v>
      </c>
      <c r="R157" s="161" t="s">
        <v>39</v>
      </c>
      <c r="S157" s="161">
        <v>2375</v>
      </c>
      <c r="T157" s="161">
        <v>0</v>
      </c>
      <c r="U157" s="161">
        <v>0</v>
      </c>
      <c r="V157" s="161">
        <v>0</v>
      </c>
      <c r="W157" s="161">
        <v>0</v>
      </c>
      <c r="X157" s="161">
        <v>0</v>
      </c>
      <c r="Y157" s="161">
        <v>0</v>
      </c>
      <c r="Z157" s="161">
        <v>0</v>
      </c>
      <c r="AA157" s="161">
        <v>0</v>
      </c>
      <c r="AB157" s="161">
        <v>0</v>
      </c>
      <c r="AC157" s="161">
        <f t="shared" si="2"/>
        <v>0</v>
      </c>
      <c r="AD157" s="161">
        <v>0</v>
      </c>
      <c r="AE157" s="161">
        <v>0</v>
      </c>
      <c r="AF157" s="161">
        <v>0</v>
      </c>
      <c r="AG157" s="3" t="s">
        <v>176</v>
      </c>
    </row>
    <row r="158" spans="1:33" x14ac:dyDescent="0.25">
      <c r="A158" s="161" t="s">
        <v>830</v>
      </c>
      <c r="B158" s="161" t="s">
        <v>831</v>
      </c>
      <c r="C158" s="161" t="s">
        <v>832</v>
      </c>
      <c r="D158" s="340" t="s">
        <v>998</v>
      </c>
      <c r="E158" s="161">
        <v>45</v>
      </c>
      <c r="F158" s="161">
        <v>29118</v>
      </c>
      <c r="G158" s="161" t="s">
        <v>48</v>
      </c>
      <c r="H158" s="161" t="s">
        <v>52</v>
      </c>
      <c r="I158" s="161">
        <v>17</v>
      </c>
      <c r="J158" s="161">
        <v>44</v>
      </c>
      <c r="K158" s="161" t="s">
        <v>36</v>
      </c>
      <c r="L158" s="161">
        <v>63</v>
      </c>
      <c r="M158" s="161" t="s">
        <v>37</v>
      </c>
      <c r="N158" s="161">
        <v>0</v>
      </c>
      <c r="O158" s="161">
        <v>691</v>
      </c>
      <c r="P158" s="161" t="s">
        <v>38</v>
      </c>
      <c r="Q158" s="161">
        <v>2015</v>
      </c>
      <c r="R158" s="161" t="s">
        <v>39</v>
      </c>
      <c r="S158" s="161">
        <v>2375</v>
      </c>
      <c r="T158" s="161">
        <v>0</v>
      </c>
      <c r="U158" s="161">
        <v>0</v>
      </c>
      <c r="V158" s="161">
        <v>0</v>
      </c>
      <c r="W158" s="161">
        <v>0</v>
      </c>
      <c r="X158" s="161">
        <v>0</v>
      </c>
      <c r="Y158" s="161">
        <v>0</v>
      </c>
      <c r="Z158" s="161">
        <v>0</v>
      </c>
      <c r="AA158" s="161">
        <v>0</v>
      </c>
      <c r="AB158" s="161">
        <v>0</v>
      </c>
      <c r="AC158" s="161">
        <f t="shared" si="2"/>
        <v>0</v>
      </c>
      <c r="AD158" s="161">
        <v>0</v>
      </c>
      <c r="AE158" s="161">
        <v>0</v>
      </c>
      <c r="AF158" s="161">
        <v>0</v>
      </c>
      <c r="AG158" s="3" t="s">
        <v>176</v>
      </c>
    </row>
    <row r="159" spans="1:33" x14ac:dyDescent="0.25">
      <c r="A159" s="161" t="s">
        <v>645</v>
      </c>
      <c r="B159" s="161" t="s">
        <v>646</v>
      </c>
      <c r="C159" s="161" t="s">
        <v>647</v>
      </c>
      <c r="D159" s="340" t="s">
        <v>998</v>
      </c>
      <c r="E159" s="161">
        <v>45</v>
      </c>
      <c r="F159" s="161">
        <v>29119</v>
      </c>
      <c r="G159" s="161" t="s">
        <v>48</v>
      </c>
      <c r="H159" s="161" t="s">
        <v>52</v>
      </c>
      <c r="I159" s="161">
        <v>34</v>
      </c>
      <c r="J159" s="161">
        <v>45</v>
      </c>
      <c r="K159" s="161" t="s">
        <v>36</v>
      </c>
      <c r="L159" s="161">
        <v>62</v>
      </c>
      <c r="M159" s="161" t="s">
        <v>37</v>
      </c>
      <c r="N159" s="161">
        <v>0</v>
      </c>
      <c r="O159" s="161">
        <v>691</v>
      </c>
      <c r="P159" s="161" t="s">
        <v>38</v>
      </c>
      <c r="Q159" s="161">
        <v>2015</v>
      </c>
      <c r="R159" s="161" t="s">
        <v>286</v>
      </c>
      <c r="S159" s="161">
        <v>2375</v>
      </c>
      <c r="T159" s="161">
        <v>0</v>
      </c>
      <c r="U159" s="161">
        <v>0</v>
      </c>
      <c r="V159" s="161">
        <v>0</v>
      </c>
      <c r="W159" s="161">
        <v>0</v>
      </c>
      <c r="X159" s="161">
        <v>0</v>
      </c>
      <c r="Y159" s="161">
        <v>0</v>
      </c>
      <c r="Z159" s="161">
        <v>0</v>
      </c>
      <c r="AA159" s="161">
        <v>0</v>
      </c>
      <c r="AB159" s="161">
        <v>0</v>
      </c>
      <c r="AC159" s="161">
        <f t="shared" si="2"/>
        <v>0</v>
      </c>
      <c r="AD159" s="161">
        <v>0</v>
      </c>
      <c r="AE159" s="161">
        <v>0</v>
      </c>
      <c r="AF159" s="161">
        <v>0</v>
      </c>
      <c r="AG159" s="3" t="s">
        <v>176</v>
      </c>
    </row>
    <row r="160" spans="1:33" x14ac:dyDescent="0.25">
      <c r="A160" s="161" t="s">
        <v>549</v>
      </c>
      <c r="B160" s="161" t="s">
        <v>550</v>
      </c>
      <c r="C160" s="161" t="s">
        <v>551</v>
      </c>
      <c r="D160" s="340" t="s">
        <v>998</v>
      </c>
      <c r="E160" s="161">
        <v>45</v>
      </c>
      <c r="F160" s="161">
        <v>29111</v>
      </c>
      <c r="G160" s="161" t="s">
        <v>48</v>
      </c>
      <c r="H160" s="161" t="s">
        <v>52</v>
      </c>
      <c r="I160" s="161">
        <v>16</v>
      </c>
      <c r="J160" s="161">
        <v>44</v>
      </c>
      <c r="K160" s="161" t="s">
        <v>36</v>
      </c>
      <c r="L160" s="161">
        <v>63</v>
      </c>
      <c r="M160" s="161" t="s">
        <v>37</v>
      </c>
      <c r="N160" s="161">
        <v>0</v>
      </c>
      <c r="O160" s="161">
        <v>691</v>
      </c>
      <c r="P160" s="161" t="s">
        <v>38</v>
      </c>
      <c r="Q160" s="161">
        <v>2015</v>
      </c>
      <c r="R160" s="161" t="s">
        <v>286</v>
      </c>
      <c r="S160" s="161">
        <v>2375</v>
      </c>
      <c r="T160" s="161">
        <v>0</v>
      </c>
      <c r="U160" s="161">
        <v>0</v>
      </c>
      <c r="V160" s="161">
        <v>0</v>
      </c>
      <c r="W160" s="161">
        <v>0</v>
      </c>
      <c r="X160" s="161">
        <v>0</v>
      </c>
      <c r="Y160" s="161">
        <v>0</v>
      </c>
      <c r="Z160" s="161">
        <v>0</v>
      </c>
      <c r="AA160" s="161">
        <v>0</v>
      </c>
      <c r="AB160" s="161">
        <v>0</v>
      </c>
      <c r="AC160" s="161">
        <f t="shared" si="2"/>
        <v>0</v>
      </c>
      <c r="AD160" s="161">
        <v>0</v>
      </c>
      <c r="AE160" s="161">
        <v>0</v>
      </c>
      <c r="AF160" s="161">
        <v>0</v>
      </c>
      <c r="AG160" s="3" t="s">
        <v>176</v>
      </c>
    </row>
    <row r="161" spans="1:33" x14ac:dyDescent="0.25">
      <c r="A161" s="161" t="s">
        <v>876</v>
      </c>
      <c r="B161" s="161" t="s">
        <v>877</v>
      </c>
      <c r="C161" s="161" t="s">
        <v>1977</v>
      </c>
      <c r="D161" s="340" t="s">
        <v>998</v>
      </c>
      <c r="E161" s="161">
        <v>11</v>
      </c>
      <c r="F161" s="161">
        <v>21531</v>
      </c>
      <c r="G161" s="161" t="s">
        <v>35</v>
      </c>
      <c r="H161" s="161" t="s">
        <v>35</v>
      </c>
      <c r="I161" s="161">
        <v>22</v>
      </c>
      <c r="J161" s="161">
        <v>53</v>
      </c>
      <c r="K161" s="161" t="s">
        <v>36</v>
      </c>
      <c r="L161" s="161">
        <v>68</v>
      </c>
      <c r="M161" s="161" t="s">
        <v>37</v>
      </c>
      <c r="N161" s="161">
        <v>0</v>
      </c>
      <c r="O161" s="161">
        <v>616</v>
      </c>
      <c r="P161" s="161" t="s">
        <v>851</v>
      </c>
      <c r="Q161" s="161">
        <v>2015</v>
      </c>
      <c r="R161" s="161" t="s">
        <v>319</v>
      </c>
      <c r="S161" s="161">
        <v>2375</v>
      </c>
      <c r="T161" s="161">
        <v>0</v>
      </c>
      <c r="U161" s="161">
        <v>0</v>
      </c>
      <c r="V161" s="161">
        <v>0</v>
      </c>
      <c r="W161" s="161">
        <v>0</v>
      </c>
      <c r="X161" s="161">
        <v>0</v>
      </c>
      <c r="Y161" s="161">
        <v>0</v>
      </c>
      <c r="Z161" s="161">
        <v>0</v>
      </c>
      <c r="AA161" s="161">
        <v>0</v>
      </c>
      <c r="AB161" s="161">
        <v>0</v>
      </c>
      <c r="AC161" s="161">
        <f t="shared" si="2"/>
        <v>0</v>
      </c>
      <c r="AD161" s="161">
        <v>500</v>
      </c>
      <c r="AE161" s="161">
        <v>0</v>
      </c>
      <c r="AF161" s="161">
        <v>0</v>
      </c>
      <c r="AG161" s="3" t="s">
        <v>36</v>
      </c>
    </row>
    <row r="162" spans="1:33" x14ac:dyDescent="0.25">
      <c r="A162" s="161" t="s">
        <v>339</v>
      </c>
      <c r="B162" s="161" t="s">
        <v>340</v>
      </c>
      <c r="C162" s="161" t="s">
        <v>341</v>
      </c>
      <c r="D162" s="340" t="s">
        <v>998</v>
      </c>
      <c r="E162" s="161">
        <v>11</v>
      </c>
      <c r="F162" s="161">
        <v>21450</v>
      </c>
      <c r="G162" s="161" t="s">
        <v>34</v>
      </c>
      <c r="H162" s="161" t="s">
        <v>35</v>
      </c>
      <c r="I162" s="161">
        <v>22</v>
      </c>
      <c r="J162" s="161">
        <v>53</v>
      </c>
      <c r="K162" s="161" t="s">
        <v>36</v>
      </c>
      <c r="L162" s="161">
        <v>68</v>
      </c>
      <c r="M162" s="161" t="s">
        <v>37</v>
      </c>
      <c r="N162" s="161">
        <v>0</v>
      </c>
      <c r="O162" s="161">
        <v>616</v>
      </c>
      <c r="P162" s="161" t="s">
        <v>38</v>
      </c>
      <c r="Q162" s="161">
        <v>2015</v>
      </c>
      <c r="R162" s="161" t="s">
        <v>286</v>
      </c>
      <c r="S162" s="161">
        <v>2375</v>
      </c>
      <c r="T162" s="161">
        <v>0</v>
      </c>
      <c r="U162" s="161">
        <v>0</v>
      </c>
      <c r="V162" s="161">
        <v>0</v>
      </c>
      <c r="W162" s="161">
        <v>0</v>
      </c>
      <c r="X162" s="161">
        <v>0</v>
      </c>
      <c r="Y162" s="161">
        <v>0</v>
      </c>
      <c r="Z162" s="161">
        <v>0</v>
      </c>
      <c r="AA162" s="161">
        <v>0</v>
      </c>
      <c r="AB162" s="161">
        <v>0</v>
      </c>
      <c r="AC162" s="161">
        <f t="shared" si="2"/>
        <v>0</v>
      </c>
      <c r="AD162" s="161">
        <v>0</v>
      </c>
      <c r="AE162" s="161">
        <v>0</v>
      </c>
      <c r="AF162" s="161">
        <v>0</v>
      </c>
      <c r="AG162" s="3" t="s">
        <v>36</v>
      </c>
    </row>
    <row r="163" spans="1:33" ht="14.25" customHeight="1" x14ac:dyDescent="0.25">
      <c r="A163" s="161" t="s">
        <v>749</v>
      </c>
      <c r="B163" s="161" t="s">
        <v>750</v>
      </c>
      <c r="C163" s="161" t="s">
        <v>751</v>
      </c>
      <c r="D163" s="340" t="s">
        <v>998</v>
      </c>
      <c r="E163" s="161">
        <v>45</v>
      </c>
      <c r="F163" s="161">
        <v>6280</v>
      </c>
      <c r="G163" s="161" t="s">
        <v>35</v>
      </c>
      <c r="H163" s="161" t="s">
        <v>35</v>
      </c>
      <c r="I163" s="161">
        <v>27</v>
      </c>
      <c r="J163" s="161">
        <v>44</v>
      </c>
      <c r="K163" s="161" t="s">
        <v>36</v>
      </c>
      <c r="L163" s="161">
        <v>62</v>
      </c>
      <c r="M163" s="161" t="s">
        <v>37</v>
      </c>
      <c r="N163" s="161">
        <v>0</v>
      </c>
      <c r="O163" s="161">
        <v>691</v>
      </c>
      <c r="P163" s="161" t="s">
        <v>38</v>
      </c>
      <c r="Q163" s="161">
        <v>2015</v>
      </c>
      <c r="R163" s="161" t="s">
        <v>286</v>
      </c>
      <c r="S163" s="161">
        <v>2375</v>
      </c>
      <c r="T163" s="161">
        <v>0</v>
      </c>
      <c r="U163" s="161">
        <v>0</v>
      </c>
      <c r="V163" s="161">
        <v>0</v>
      </c>
      <c r="W163" s="161">
        <v>0</v>
      </c>
      <c r="X163" s="161">
        <v>0</v>
      </c>
      <c r="Y163" s="161">
        <v>0</v>
      </c>
      <c r="Z163" s="161">
        <v>0</v>
      </c>
      <c r="AA163" s="161">
        <v>0</v>
      </c>
      <c r="AB163" s="161">
        <v>0</v>
      </c>
      <c r="AC163" s="161">
        <f t="shared" si="2"/>
        <v>0</v>
      </c>
      <c r="AD163" s="161">
        <v>0</v>
      </c>
      <c r="AE163" s="161">
        <v>0</v>
      </c>
      <c r="AF163" s="161">
        <v>0</v>
      </c>
      <c r="AG163" s="3" t="s">
        <v>198</v>
      </c>
    </row>
    <row r="164" spans="1:33" x14ac:dyDescent="0.25">
      <c r="A164" s="161" t="s">
        <v>752</v>
      </c>
      <c r="B164" s="161" t="s">
        <v>753</v>
      </c>
      <c r="C164" s="161" t="s">
        <v>754</v>
      </c>
      <c r="D164" s="340" t="s">
        <v>998</v>
      </c>
      <c r="E164" s="161">
        <v>45</v>
      </c>
      <c r="F164" s="161">
        <v>6248</v>
      </c>
      <c r="G164" s="161" t="s">
        <v>48</v>
      </c>
      <c r="H164" s="161" t="s">
        <v>35</v>
      </c>
      <c r="I164" s="161">
        <v>27</v>
      </c>
      <c r="J164" s="161">
        <v>44</v>
      </c>
      <c r="K164" s="161" t="s">
        <v>36</v>
      </c>
      <c r="L164" s="161">
        <v>62</v>
      </c>
      <c r="M164" s="161" t="s">
        <v>37</v>
      </c>
      <c r="N164" s="161">
        <v>0</v>
      </c>
      <c r="O164" s="161">
        <v>691</v>
      </c>
      <c r="P164" s="161" t="s">
        <v>38</v>
      </c>
      <c r="Q164" s="161">
        <v>2015</v>
      </c>
      <c r="R164" s="161" t="s">
        <v>286</v>
      </c>
      <c r="S164" s="161">
        <v>2375</v>
      </c>
      <c r="T164" s="161">
        <v>0</v>
      </c>
      <c r="U164" s="161">
        <v>0</v>
      </c>
      <c r="V164" s="161">
        <v>0</v>
      </c>
      <c r="W164" s="161">
        <v>0</v>
      </c>
      <c r="X164" s="161">
        <v>0</v>
      </c>
      <c r="Y164" s="161">
        <v>0</v>
      </c>
      <c r="Z164" s="161">
        <v>0</v>
      </c>
      <c r="AA164" s="161">
        <v>0</v>
      </c>
      <c r="AB164" s="161">
        <v>0</v>
      </c>
      <c r="AC164" s="161">
        <f t="shared" si="2"/>
        <v>0</v>
      </c>
      <c r="AD164" s="161">
        <v>0</v>
      </c>
      <c r="AE164" s="161">
        <v>0</v>
      </c>
      <c r="AF164" s="161">
        <v>0</v>
      </c>
      <c r="AG164" s="3" t="s">
        <v>198</v>
      </c>
    </row>
    <row r="165" spans="1:33" x14ac:dyDescent="0.25">
      <c r="A165" s="161" t="s">
        <v>755</v>
      </c>
      <c r="B165" s="161" t="s">
        <v>756</v>
      </c>
      <c r="C165" s="161" t="s">
        <v>757</v>
      </c>
      <c r="D165" s="340" t="s">
        <v>998</v>
      </c>
      <c r="E165" s="161">
        <v>45</v>
      </c>
      <c r="F165" s="161">
        <v>6247</v>
      </c>
      <c r="G165" s="161" t="s">
        <v>52</v>
      </c>
      <c r="H165" s="161" t="s">
        <v>35</v>
      </c>
      <c r="I165" s="161">
        <v>27</v>
      </c>
      <c r="J165" s="161">
        <v>44</v>
      </c>
      <c r="K165" s="161" t="s">
        <v>36</v>
      </c>
      <c r="L165" s="161">
        <v>62</v>
      </c>
      <c r="M165" s="161" t="s">
        <v>37</v>
      </c>
      <c r="N165" s="161">
        <v>0</v>
      </c>
      <c r="O165" s="161">
        <v>691</v>
      </c>
      <c r="P165" s="161" t="s">
        <v>38</v>
      </c>
      <c r="Q165" s="161">
        <v>2015</v>
      </c>
      <c r="R165" s="161" t="s">
        <v>286</v>
      </c>
      <c r="S165" s="161">
        <v>2375</v>
      </c>
      <c r="T165" s="161">
        <v>0</v>
      </c>
      <c r="U165" s="161">
        <v>0</v>
      </c>
      <c r="V165" s="161">
        <v>0</v>
      </c>
      <c r="W165" s="161">
        <v>0</v>
      </c>
      <c r="X165" s="161">
        <v>0</v>
      </c>
      <c r="Y165" s="161">
        <v>0</v>
      </c>
      <c r="Z165" s="161">
        <v>0</v>
      </c>
      <c r="AA165" s="161">
        <v>0</v>
      </c>
      <c r="AB165" s="161">
        <v>0</v>
      </c>
      <c r="AC165" s="161">
        <f t="shared" si="2"/>
        <v>0</v>
      </c>
      <c r="AD165" s="161">
        <v>0</v>
      </c>
      <c r="AE165" s="161">
        <v>0</v>
      </c>
      <c r="AF165" s="161">
        <v>0</v>
      </c>
      <c r="AG165" s="3" t="s">
        <v>198</v>
      </c>
    </row>
    <row r="166" spans="1:33" x14ac:dyDescent="0.25">
      <c r="A166" s="161" t="s">
        <v>202</v>
      </c>
      <c r="B166" s="161" t="s">
        <v>203</v>
      </c>
      <c r="C166" s="161" t="s">
        <v>204</v>
      </c>
      <c r="D166" s="340" t="s">
        <v>998</v>
      </c>
      <c r="E166" s="161">
        <v>45</v>
      </c>
      <c r="F166" s="161">
        <v>6282</v>
      </c>
      <c r="G166" s="161" t="s">
        <v>34</v>
      </c>
      <c r="H166" s="161" t="s">
        <v>35</v>
      </c>
      <c r="I166" s="161">
        <v>27</v>
      </c>
      <c r="J166" s="161">
        <v>44</v>
      </c>
      <c r="K166" s="161" t="s">
        <v>36</v>
      </c>
      <c r="L166" s="161">
        <v>62</v>
      </c>
      <c r="M166" s="161" t="s">
        <v>37</v>
      </c>
      <c r="N166" s="161">
        <v>0</v>
      </c>
      <c r="O166" s="161">
        <v>691</v>
      </c>
      <c r="P166" s="161" t="s">
        <v>38</v>
      </c>
      <c r="Q166" s="161">
        <v>2015</v>
      </c>
      <c r="R166" s="161" t="s">
        <v>39</v>
      </c>
      <c r="S166" s="161">
        <v>2375</v>
      </c>
      <c r="T166" s="161">
        <v>0</v>
      </c>
      <c r="U166" s="161">
        <v>0</v>
      </c>
      <c r="V166" s="161">
        <v>0</v>
      </c>
      <c r="W166" s="161">
        <v>0</v>
      </c>
      <c r="X166" s="161">
        <v>0</v>
      </c>
      <c r="Y166" s="161">
        <v>0</v>
      </c>
      <c r="Z166" s="161">
        <v>0</v>
      </c>
      <c r="AA166" s="161">
        <v>0</v>
      </c>
      <c r="AB166" s="161">
        <v>0</v>
      </c>
      <c r="AC166" s="161">
        <f t="shared" si="2"/>
        <v>0</v>
      </c>
      <c r="AD166" s="161">
        <v>0</v>
      </c>
      <c r="AE166" s="161">
        <v>0</v>
      </c>
      <c r="AF166" s="161">
        <v>0</v>
      </c>
      <c r="AG166" s="3" t="s">
        <v>40</v>
      </c>
    </row>
    <row r="167" spans="1:33" x14ac:dyDescent="0.25">
      <c r="A167" s="161" t="s">
        <v>205</v>
      </c>
      <c r="B167" s="161" t="s">
        <v>206</v>
      </c>
      <c r="C167" s="161" t="s">
        <v>207</v>
      </c>
      <c r="D167" s="340" t="s">
        <v>998</v>
      </c>
      <c r="E167" s="161">
        <v>45</v>
      </c>
      <c r="F167" s="161">
        <v>6186</v>
      </c>
      <c r="G167" s="161" t="s">
        <v>52</v>
      </c>
      <c r="H167" s="161" t="s">
        <v>48</v>
      </c>
      <c r="I167" s="161">
        <v>27</v>
      </c>
      <c r="J167" s="161">
        <v>44</v>
      </c>
      <c r="K167" s="161" t="s">
        <v>36</v>
      </c>
      <c r="L167" s="161">
        <v>62</v>
      </c>
      <c r="M167" s="161" t="s">
        <v>37</v>
      </c>
      <c r="N167" s="161">
        <v>0</v>
      </c>
      <c r="O167" s="161">
        <v>691</v>
      </c>
      <c r="P167" s="161" t="s">
        <v>38</v>
      </c>
      <c r="Q167" s="161">
        <v>2015</v>
      </c>
      <c r="R167" s="161" t="s">
        <v>39</v>
      </c>
      <c r="S167" s="161">
        <v>2375</v>
      </c>
      <c r="T167" s="161">
        <v>0</v>
      </c>
      <c r="U167" s="161">
        <v>0</v>
      </c>
      <c r="V167" s="161">
        <v>0</v>
      </c>
      <c r="W167" s="161">
        <v>0</v>
      </c>
      <c r="X167" s="161">
        <v>0</v>
      </c>
      <c r="Y167" s="161">
        <v>0</v>
      </c>
      <c r="Z167" s="161">
        <v>0</v>
      </c>
      <c r="AA167" s="161">
        <v>0</v>
      </c>
      <c r="AB167" s="161">
        <v>0</v>
      </c>
      <c r="AC167" s="161">
        <f t="shared" si="2"/>
        <v>0</v>
      </c>
      <c r="AD167" s="161">
        <v>0</v>
      </c>
      <c r="AE167" s="161">
        <v>0</v>
      </c>
      <c r="AF167" s="161">
        <v>0</v>
      </c>
      <c r="AG167" s="3" t="s">
        <v>40</v>
      </c>
    </row>
    <row r="168" spans="1:33" x14ac:dyDescent="0.25">
      <c r="A168" s="161" t="s">
        <v>208</v>
      </c>
      <c r="B168" s="161" t="s">
        <v>209</v>
      </c>
      <c r="C168" s="161" t="s">
        <v>210</v>
      </c>
      <c r="D168" s="340" t="s">
        <v>998</v>
      </c>
      <c r="E168" s="161">
        <v>45</v>
      </c>
      <c r="F168" s="161">
        <v>6341</v>
      </c>
      <c r="G168" s="161" t="s">
        <v>48</v>
      </c>
      <c r="H168" s="161" t="s">
        <v>52</v>
      </c>
      <c r="I168" s="161">
        <v>21</v>
      </c>
      <c r="J168" s="161">
        <v>44</v>
      </c>
      <c r="K168" s="161" t="s">
        <v>36</v>
      </c>
      <c r="L168" s="161">
        <v>62</v>
      </c>
      <c r="M168" s="161" t="s">
        <v>37</v>
      </c>
      <c r="N168" s="161">
        <v>0</v>
      </c>
      <c r="O168" s="161">
        <v>691</v>
      </c>
      <c r="P168" s="161" t="s">
        <v>66</v>
      </c>
      <c r="Q168" s="161">
        <v>2015</v>
      </c>
      <c r="R168" s="161" t="s">
        <v>39</v>
      </c>
      <c r="S168" s="161">
        <v>2375</v>
      </c>
      <c r="T168" s="161">
        <v>0</v>
      </c>
      <c r="U168" s="161">
        <v>0</v>
      </c>
      <c r="V168" s="161">
        <v>0</v>
      </c>
      <c r="W168" s="161">
        <v>0</v>
      </c>
      <c r="X168" s="161">
        <v>0</v>
      </c>
      <c r="Y168" s="161">
        <v>0</v>
      </c>
      <c r="Z168" s="161">
        <v>0</v>
      </c>
      <c r="AA168" s="161">
        <v>0</v>
      </c>
      <c r="AB168" s="161">
        <v>0</v>
      </c>
      <c r="AC168" s="161">
        <f t="shared" si="2"/>
        <v>0</v>
      </c>
      <c r="AD168" s="161">
        <v>500</v>
      </c>
      <c r="AE168" s="161">
        <v>0</v>
      </c>
      <c r="AF168" s="161">
        <v>0</v>
      </c>
      <c r="AG168" s="3" t="s">
        <v>40</v>
      </c>
    </row>
    <row r="169" spans="1:33" x14ac:dyDescent="0.25">
      <c r="A169" s="161" t="s">
        <v>211</v>
      </c>
      <c r="B169" s="161" t="s">
        <v>212</v>
      </c>
      <c r="C169" s="161" t="s">
        <v>213</v>
      </c>
      <c r="D169" s="340" t="s">
        <v>998</v>
      </c>
      <c r="E169" s="161">
        <v>45</v>
      </c>
      <c r="F169" s="161">
        <v>6335</v>
      </c>
      <c r="G169" s="161" t="s">
        <v>52</v>
      </c>
      <c r="H169" s="161" t="s">
        <v>52</v>
      </c>
      <c r="I169" s="161">
        <v>21</v>
      </c>
      <c r="J169" s="161">
        <v>44</v>
      </c>
      <c r="K169" s="161" t="s">
        <v>36</v>
      </c>
      <c r="L169" s="161">
        <v>62</v>
      </c>
      <c r="M169" s="161" t="s">
        <v>37</v>
      </c>
      <c r="N169" s="161">
        <v>0</v>
      </c>
      <c r="O169" s="161">
        <v>691</v>
      </c>
      <c r="P169" s="161" t="s">
        <v>66</v>
      </c>
      <c r="Q169" s="161">
        <v>2015</v>
      </c>
      <c r="R169" s="161" t="s">
        <v>39</v>
      </c>
      <c r="S169" s="161">
        <v>2375</v>
      </c>
      <c r="T169" s="161">
        <v>0</v>
      </c>
      <c r="U169" s="161">
        <v>0</v>
      </c>
      <c r="V169" s="161">
        <v>0</v>
      </c>
      <c r="W169" s="161">
        <v>0</v>
      </c>
      <c r="X169" s="161">
        <v>0</v>
      </c>
      <c r="Y169" s="161">
        <v>0</v>
      </c>
      <c r="Z169" s="161">
        <v>0</v>
      </c>
      <c r="AA169" s="161">
        <v>0</v>
      </c>
      <c r="AB169" s="161">
        <v>0</v>
      </c>
      <c r="AC169" s="161">
        <f t="shared" si="2"/>
        <v>0</v>
      </c>
      <c r="AD169" s="161">
        <v>500</v>
      </c>
      <c r="AE169" s="161">
        <v>0</v>
      </c>
      <c r="AF169" s="161">
        <v>0</v>
      </c>
      <c r="AG169" s="3" t="s">
        <v>40</v>
      </c>
    </row>
    <row r="170" spans="1:33" x14ac:dyDescent="0.25">
      <c r="A170" s="161" t="s">
        <v>214</v>
      </c>
      <c r="B170" s="161" t="s">
        <v>215</v>
      </c>
      <c r="C170" s="161" t="s">
        <v>216</v>
      </c>
      <c r="D170" s="340" t="s">
        <v>998</v>
      </c>
      <c r="E170" s="161">
        <v>45</v>
      </c>
      <c r="F170" s="161">
        <v>6337</v>
      </c>
      <c r="G170" s="161" t="s">
        <v>48</v>
      </c>
      <c r="H170" s="161" t="s">
        <v>48</v>
      </c>
      <c r="I170" s="161">
        <v>22</v>
      </c>
      <c r="J170" s="161">
        <v>44</v>
      </c>
      <c r="K170" s="161" t="s">
        <v>36</v>
      </c>
      <c r="L170" s="161">
        <v>62</v>
      </c>
      <c r="M170" s="161" t="s">
        <v>37</v>
      </c>
      <c r="N170" s="161">
        <v>0</v>
      </c>
      <c r="O170" s="161">
        <v>691</v>
      </c>
      <c r="P170" s="161" t="s">
        <v>38</v>
      </c>
      <c r="Q170" s="161">
        <v>2015</v>
      </c>
      <c r="R170" s="161" t="s">
        <v>39</v>
      </c>
      <c r="S170" s="161">
        <v>2375</v>
      </c>
      <c r="T170" s="161">
        <v>0</v>
      </c>
      <c r="U170" s="161">
        <v>0</v>
      </c>
      <c r="V170" s="161">
        <v>0</v>
      </c>
      <c r="W170" s="161">
        <v>0</v>
      </c>
      <c r="X170" s="161">
        <v>0</v>
      </c>
      <c r="Y170" s="161">
        <v>0</v>
      </c>
      <c r="Z170" s="161">
        <v>0</v>
      </c>
      <c r="AA170" s="161">
        <v>0</v>
      </c>
      <c r="AB170" s="161">
        <v>0</v>
      </c>
      <c r="AC170" s="161">
        <f t="shared" si="2"/>
        <v>0</v>
      </c>
      <c r="AD170" s="161">
        <v>0</v>
      </c>
      <c r="AE170" s="161">
        <v>0</v>
      </c>
      <c r="AF170" s="161">
        <v>0</v>
      </c>
      <c r="AG170" s="3" t="s">
        <v>40</v>
      </c>
    </row>
    <row r="171" spans="1:33" x14ac:dyDescent="0.25">
      <c r="A171" s="161" t="s">
        <v>217</v>
      </c>
      <c r="B171" s="161" t="s">
        <v>218</v>
      </c>
      <c r="C171" s="161" t="s">
        <v>219</v>
      </c>
      <c r="D171" s="340" t="s">
        <v>998</v>
      </c>
      <c r="E171" s="161">
        <v>45</v>
      </c>
      <c r="F171" s="161">
        <v>6336</v>
      </c>
      <c r="G171" s="161" t="s">
        <v>52</v>
      </c>
      <c r="H171" s="161" t="s">
        <v>48</v>
      </c>
      <c r="I171" s="161">
        <v>22</v>
      </c>
      <c r="J171" s="161">
        <v>44</v>
      </c>
      <c r="K171" s="161" t="s">
        <v>36</v>
      </c>
      <c r="L171" s="161">
        <v>62</v>
      </c>
      <c r="M171" s="161" t="s">
        <v>37</v>
      </c>
      <c r="N171" s="161">
        <v>0</v>
      </c>
      <c r="O171" s="161">
        <v>691</v>
      </c>
      <c r="P171" s="161" t="s">
        <v>66</v>
      </c>
      <c r="Q171" s="161">
        <v>2015</v>
      </c>
      <c r="R171" s="161" t="s">
        <v>39</v>
      </c>
      <c r="S171" s="161">
        <v>2375</v>
      </c>
      <c r="T171" s="161">
        <v>0</v>
      </c>
      <c r="U171" s="161">
        <v>0</v>
      </c>
      <c r="V171" s="161">
        <v>0</v>
      </c>
      <c r="W171" s="161">
        <v>0</v>
      </c>
      <c r="X171" s="161">
        <v>0</v>
      </c>
      <c r="Y171" s="161">
        <v>0</v>
      </c>
      <c r="Z171" s="161">
        <v>0</v>
      </c>
      <c r="AA171" s="161">
        <v>0</v>
      </c>
      <c r="AB171" s="161">
        <v>0</v>
      </c>
      <c r="AC171" s="161">
        <f t="shared" si="2"/>
        <v>0</v>
      </c>
      <c r="AD171" s="161">
        <v>500</v>
      </c>
      <c r="AE171" s="161">
        <v>0</v>
      </c>
      <c r="AF171" s="161">
        <v>0</v>
      </c>
      <c r="AG171" s="3" t="s">
        <v>40</v>
      </c>
    </row>
    <row r="172" spans="1:33" x14ac:dyDescent="0.25">
      <c r="A172" s="161" t="s">
        <v>220</v>
      </c>
      <c r="B172" s="161" t="s">
        <v>221</v>
      </c>
      <c r="C172" s="161" t="s">
        <v>222</v>
      </c>
      <c r="D172" s="340" t="s">
        <v>998</v>
      </c>
      <c r="E172" s="161">
        <v>45</v>
      </c>
      <c r="F172" s="161">
        <v>6383</v>
      </c>
      <c r="G172" s="161" t="s">
        <v>34</v>
      </c>
      <c r="H172" s="161" t="s">
        <v>48</v>
      </c>
      <c r="I172" s="161">
        <v>21</v>
      </c>
      <c r="J172" s="161">
        <v>44</v>
      </c>
      <c r="K172" s="161" t="s">
        <v>36</v>
      </c>
      <c r="L172" s="161">
        <v>62</v>
      </c>
      <c r="M172" s="161" t="s">
        <v>37</v>
      </c>
      <c r="N172" s="161">
        <v>0</v>
      </c>
      <c r="O172" s="161">
        <v>691</v>
      </c>
      <c r="P172" s="161" t="s">
        <v>66</v>
      </c>
      <c r="Q172" s="161">
        <v>2015</v>
      </c>
      <c r="R172" s="161" t="s">
        <v>39</v>
      </c>
      <c r="S172" s="161">
        <v>2375</v>
      </c>
      <c r="T172" s="161">
        <v>0</v>
      </c>
      <c r="U172" s="161">
        <v>0</v>
      </c>
      <c r="V172" s="161">
        <v>0</v>
      </c>
      <c r="W172" s="161">
        <v>0</v>
      </c>
      <c r="X172" s="161">
        <v>0</v>
      </c>
      <c r="Y172" s="161">
        <v>0</v>
      </c>
      <c r="Z172" s="161">
        <v>0</v>
      </c>
      <c r="AA172" s="161">
        <v>0</v>
      </c>
      <c r="AB172" s="161">
        <v>0</v>
      </c>
      <c r="AC172" s="161">
        <f t="shared" si="2"/>
        <v>0</v>
      </c>
      <c r="AD172" s="161">
        <v>500</v>
      </c>
      <c r="AE172" s="161">
        <v>0</v>
      </c>
      <c r="AF172" s="161">
        <v>0</v>
      </c>
      <c r="AG172" s="3" t="s">
        <v>40</v>
      </c>
    </row>
    <row r="173" spans="1:33" x14ac:dyDescent="0.25">
      <c r="A173" s="161" t="s">
        <v>758</v>
      </c>
      <c r="B173" s="161" t="s">
        <v>759</v>
      </c>
      <c r="C173" s="161" t="s">
        <v>760</v>
      </c>
      <c r="D173" s="340" t="s">
        <v>998</v>
      </c>
      <c r="E173" s="161">
        <v>45</v>
      </c>
      <c r="F173" s="161">
        <v>6379</v>
      </c>
      <c r="G173" s="161" t="s">
        <v>34</v>
      </c>
      <c r="H173" s="161" t="s">
        <v>52</v>
      </c>
      <c r="I173" s="161">
        <v>21</v>
      </c>
      <c r="J173" s="161">
        <v>44</v>
      </c>
      <c r="K173" s="161" t="s">
        <v>36</v>
      </c>
      <c r="L173" s="161">
        <v>62</v>
      </c>
      <c r="M173" s="161" t="s">
        <v>37</v>
      </c>
      <c r="N173" s="161">
        <v>0</v>
      </c>
      <c r="O173" s="161">
        <v>691</v>
      </c>
      <c r="P173" s="161" t="s">
        <v>38</v>
      </c>
      <c r="Q173" s="161">
        <v>2015</v>
      </c>
      <c r="R173" s="161" t="s">
        <v>286</v>
      </c>
      <c r="S173" s="161">
        <v>2375</v>
      </c>
      <c r="T173" s="161">
        <v>0</v>
      </c>
      <c r="U173" s="161">
        <v>0</v>
      </c>
      <c r="V173" s="161">
        <v>0</v>
      </c>
      <c r="W173" s="161">
        <v>0</v>
      </c>
      <c r="X173" s="161">
        <v>0</v>
      </c>
      <c r="Y173" s="161">
        <v>0</v>
      </c>
      <c r="Z173" s="161">
        <v>0</v>
      </c>
      <c r="AA173" s="161">
        <v>0</v>
      </c>
      <c r="AB173" s="161">
        <v>0</v>
      </c>
      <c r="AC173" s="161">
        <f t="shared" si="2"/>
        <v>0</v>
      </c>
      <c r="AD173" s="161">
        <v>0</v>
      </c>
      <c r="AE173" s="161">
        <v>0</v>
      </c>
      <c r="AF173" s="161">
        <v>0</v>
      </c>
      <c r="AG173" s="3" t="s">
        <v>198</v>
      </c>
    </row>
    <row r="174" spans="1:33" x14ac:dyDescent="0.25">
      <c r="A174" s="161" t="s">
        <v>761</v>
      </c>
      <c r="B174" s="161" t="s">
        <v>762</v>
      </c>
      <c r="C174" s="161" t="s">
        <v>763</v>
      </c>
      <c r="D174" s="340" t="s">
        <v>998</v>
      </c>
      <c r="E174" s="161">
        <v>45</v>
      </c>
      <c r="F174" s="161">
        <v>6374</v>
      </c>
      <c r="G174" s="161" t="s">
        <v>34</v>
      </c>
      <c r="H174" s="161" t="s">
        <v>48</v>
      </c>
      <c r="I174" s="161">
        <v>22</v>
      </c>
      <c r="J174" s="161">
        <v>44</v>
      </c>
      <c r="K174" s="161" t="s">
        <v>36</v>
      </c>
      <c r="L174" s="161">
        <v>62</v>
      </c>
      <c r="M174" s="161" t="s">
        <v>37</v>
      </c>
      <c r="N174" s="161">
        <v>0</v>
      </c>
      <c r="O174" s="161">
        <v>691</v>
      </c>
      <c r="P174" s="161" t="s">
        <v>38</v>
      </c>
      <c r="Q174" s="161">
        <v>2015</v>
      </c>
      <c r="R174" s="161" t="s">
        <v>39</v>
      </c>
      <c r="S174" s="161">
        <v>2375</v>
      </c>
      <c r="T174" s="161">
        <v>0</v>
      </c>
      <c r="U174" s="161">
        <v>0</v>
      </c>
      <c r="V174" s="161">
        <v>0</v>
      </c>
      <c r="W174" s="161">
        <v>0</v>
      </c>
      <c r="X174" s="161">
        <v>0</v>
      </c>
      <c r="Y174" s="161">
        <v>0</v>
      </c>
      <c r="Z174" s="161">
        <v>0</v>
      </c>
      <c r="AA174" s="161">
        <v>0</v>
      </c>
      <c r="AB174" s="161">
        <v>0</v>
      </c>
      <c r="AC174" s="161">
        <f t="shared" si="2"/>
        <v>0</v>
      </c>
      <c r="AD174" s="161">
        <v>0</v>
      </c>
      <c r="AE174" s="161">
        <v>0</v>
      </c>
      <c r="AF174" s="161">
        <v>0</v>
      </c>
      <c r="AG174" s="3" t="s">
        <v>198</v>
      </c>
    </row>
    <row r="175" spans="1:33" x14ac:dyDescent="0.25">
      <c r="A175" s="161" t="s">
        <v>223</v>
      </c>
      <c r="B175" s="161" t="s">
        <v>224</v>
      </c>
      <c r="C175" s="161" t="s">
        <v>225</v>
      </c>
      <c r="D175" s="340" t="s">
        <v>998</v>
      </c>
      <c r="E175" s="161">
        <v>45</v>
      </c>
      <c r="F175" s="161">
        <v>6393</v>
      </c>
      <c r="G175" s="161" t="s">
        <v>52</v>
      </c>
      <c r="H175" s="161" t="s">
        <v>35</v>
      </c>
      <c r="I175" s="161">
        <v>21</v>
      </c>
      <c r="J175" s="161">
        <v>44</v>
      </c>
      <c r="K175" s="161" t="s">
        <v>36</v>
      </c>
      <c r="L175" s="161">
        <v>62</v>
      </c>
      <c r="M175" s="161" t="s">
        <v>37</v>
      </c>
      <c r="N175" s="161">
        <v>0</v>
      </c>
      <c r="O175" s="161">
        <v>691</v>
      </c>
      <c r="P175" s="161" t="s">
        <v>66</v>
      </c>
      <c r="Q175" s="161">
        <v>2015</v>
      </c>
      <c r="R175" s="161" t="s">
        <v>39</v>
      </c>
      <c r="S175" s="161">
        <v>2375</v>
      </c>
      <c r="T175" s="161">
        <v>0</v>
      </c>
      <c r="U175" s="161">
        <v>0</v>
      </c>
      <c r="V175" s="161">
        <v>0</v>
      </c>
      <c r="W175" s="161">
        <v>0</v>
      </c>
      <c r="X175" s="161">
        <v>0</v>
      </c>
      <c r="Y175" s="161">
        <v>0</v>
      </c>
      <c r="Z175" s="161">
        <v>0</v>
      </c>
      <c r="AA175" s="161">
        <v>0</v>
      </c>
      <c r="AB175" s="161">
        <v>0</v>
      </c>
      <c r="AC175" s="161">
        <f t="shared" si="2"/>
        <v>0</v>
      </c>
      <c r="AD175" s="161">
        <v>500</v>
      </c>
      <c r="AE175" s="161">
        <v>0</v>
      </c>
      <c r="AF175" s="161">
        <v>0</v>
      </c>
      <c r="AG175" s="3" t="s">
        <v>40</v>
      </c>
    </row>
    <row r="176" spans="1:33" x14ac:dyDescent="0.25">
      <c r="A176" s="161" t="s">
        <v>764</v>
      </c>
      <c r="B176" s="161" t="s">
        <v>765</v>
      </c>
      <c r="C176" s="161" t="s">
        <v>766</v>
      </c>
      <c r="D176" s="340" t="s">
        <v>998</v>
      </c>
      <c r="E176" s="161">
        <v>45</v>
      </c>
      <c r="F176" s="161">
        <v>6252</v>
      </c>
      <c r="G176" s="161" t="s">
        <v>52</v>
      </c>
      <c r="H176" s="161" t="s">
        <v>34</v>
      </c>
      <c r="I176" s="161">
        <v>28</v>
      </c>
      <c r="J176" s="161">
        <v>44</v>
      </c>
      <c r="K176" s="161" t="s">
        <v>36</v>
      </c>
      <c r="L176" s="161">
        <v>62</v>
      </c>
      <c r="M176" s="161" t="s">
        <v>37</v>
      </c>
      <c r="N176" s="161">
        <v>0</v>
      </c>
      <c r="O176" s="161">
        <v>691</v>
      </c>
      <c r="P176" s="161" t="s">
        <v>38</v>
      </c>
      <c r="Q176" s="161">
        <v>2015</v>
      </c>
      <c r="R176" s="161" t="s">
        <v>39</v>
      </c>
      <c r="S176" s="161">
        <v>2375</v>
      </c>
      <c r="T176" s="161">
        <v>0</v>
      </c>
      <c r="U176" s="161">
        <v>0</v>
      </c>
      <c r="V176" s="161">
        <v>0</v>
      </c>
      <c r="W176" s="161">
        <v>0</v>
      </c>
      <c r="X176" s="161">
        <v>0</v>
      </c>
      <c r="Y176" s="161">
        <v>0</v>
      </c>
      <c r="Z176" s="161">
        <v>0</v>
      </c>
      <c r="AA176" s="161">
        <v>0</v>
      </c>
      <c r="AB176" s="161">
        <v>0</v>
      </c>
      <c r="AC176" s="161">
        <f t="shared" si="2"/>
        <v>0</v>
      </c>
      <c r="AD176" s="161">
        <v>0</v>
      </c>
      <c r="AE176" s="161">
        <v>0</v>
      </c>
      <c r="AF176" s="161">
        <v>0</v>
      </c>
      <c r="AG176" s="3" t="s">
        <v>198</v>
      </c>
    </row>
    <row r="177" spans="1:33" x14ac:dyDescent="0.25">
      <c r="A177" s="161" t="s">
        <v>226</v>
      </c>
      <c r="B177" s="161" t="s">
        <v>227</v>
      </c>
      <c r="C177" s="161" t="s">
        <v>228</v>
      </c>
      <c r="D177" s="340" t="s">
        <v>998</v>
      </c>
      <c r="E177" s="161">
        <v>45</v>
      </c>
      <c r="F177" s="161">
        <v>6398</v>
      </c>
      <c r="G177" s="161" t="s">
        <v>48</v>
      </c>
      <c r="H177" s="161" t="s">
        <v>34</v>
      </c>
      <c r="I177" s="161">
        <v>21</v>
      </c>
      <c r="J177" s="161">
        <v>44</v>
      </c>
      <c r="K177" s="161" t="s">
        <v>36</v>
      </c>
      <c r="L177" s="161">
        <v>62</v>
      </c>
      <c r="M177" s="161" t="s">
        <v>37</v>
      </c>
      <c r="N177" s="161">
        <v>0</v>
      </c>
      <c r="O177" s="161">
        <v>691</v>
      </c>
      <c r="P177" s="161" t="s">
        <v>38</v>
      </c>
      <c r="Q177" s="161">
        <v>2015</v>
      </c>
      <c r="R177" s="161" t="s">
        <v>39</v>
      </c>
      <c r="S177" s="161">
        <v>2375</v>
      </c>
      <c r="T177" s="161">
        <v>0</v>
      </c>
      <c r="U177" s="161">
        <v>0</v>
      </c>
      <c r="V177" s="161">
        <v>0</v>
      </c>
      <c r="W177" s="161">
        <v>0</v>
      </c>
      <c r="X177" s="161">
        <v>0</v>
      </c>
      <c r="Y177" s="161">
        <v>0</v>
      </c>
      <c r="Z177" s="161">
        <v>0</v>
      </c>
      <c r="AA177" s="161">
        <v>0</v>
      </c>
      <c r="AB177" s="161">
        <v>0</v>
      </c>
      <c r="AC177" s="161">
        <f t="shared" si="2"/>
        <v>0</v>
      </c>
      <c r="AD177" s="161">
        <v>0</v>
      </c>
      <c r="AE177" s="161">
        <v>0</v>
      </c>
      <c r="AF177" s="161">
        <v>0</v>
      </c>
      <c r="AG177" s="3" t="s">
        <v>40</v>
      </c>
    </row>
    <row r="178" spans="1:33" x14ac:dyDescent="0.25">
      <c r="A178" s="161" t="s">
        <v>767</v>
      </c>
      <c r="B178" s="161" t="s">
        <v>768</v>
      </c>
      <c r="C178" s="161" t="s">
        <v>769</v>
      </c>
      <c r="D178" s="340" t="s">
        <v>998</v>
      </c>
      <c r="E178" s="161">
        <v>45</v>
      </c>
      <c r="F178" s="161">
        <v>6414</v>
      </c>
      <c r="G178" s="161" t="s">
        <v>52</v>
      </c>
      <c r="H178" s="161" t="s">
        <v>34</v>
      </c>
      <c r="I178" s="161">
        <v>21</v>
      </c>
      <c r="J178" s="161">
        <v>44</v>
      </c>
      <c r="K178" s="161" t="s">
        <v>36</v>
      </c>
      <c r="L178" s="161">
        <v>62</v>
      </c>
      <c r="M178" s="161" t="s">
        <v>37</v>
      </c>
      <c r="N178" s="161">
        <v>0</v>
      </c>
      <c r="O178" s="161">
        <v>691</v>
      </c>
      <c r="P178" s="161" t="s">
        <v>38</v>
      </c>
      <c r="Q178" s="161">
        <v>2015</v>
      </c>
      <c r="R178" s="161" t="s">
        <v>39</v>
      </c>
      <c r="S178" s="161">
        <v>2375</v>
      </c>
      <c r="T178" s="161">
        <v>0</v>
      </c>
      <c r="U178" s="161">
        <v>0</v>
      </c>
      <c r="V178" s="161">
        <v>0</v>
      </c>
      <c r="W178" s="161">
        <v>0</v>
      </c>
      <c r="X178" s="161">
        <v>0</v>
      </c>
      <c r="Y178" s="161">
        <v>0</v>
      </c>
      <c r="Z178" s="161">
        <v>0</v>
      </c>
      <c r="AA178" s="161">
        <v>0</v>
      </c>
      <c r="AB178" s="161">
        <v>0</v>
      </c>
      <c r="AC178" s="161">
        <f t="shared" si="2"/>
        <v>0</v>
      </c>
      <c r="AD178" s="161">
        <v>0</v>
      </c>
      <c r="AE178" s="161">
        <v>0</v>
      </c>
      <c r="AF178" s="161">
        <v>0</v>
      </c>
      <c r="AG178" s="3" t="s">
        <v>198</v>
      </c>
    </row>
    <row r="179" spans="1:33" x14ac:dyDescent="0.25">
      <c r="A179" s="161" t="s">
        <v>770</v>
      </c>
      <c r="B179" s="161" t="s">
        <v>771</v>
      </c>
      <c r="C179" s="161" t="s">
        <v>772</v>
      </c>
      <c r="D179" s="340" t="s">
        <v>998</v>
      </c>
      <c r="E179" s="161">
        <v>45</v>
      </c>
      <c r="F179" s="161">
        <v>6413</v>
      </c>
      <c r="G179" s="161" t="s">
        <v>48</v>
      </c>
      <c r="H179" s="161" t="s">
        <v>35</v>
      </c>
      <c r="I179" s="161">
        <v>22</v>
      </c>
      <c r="J179" s="161">
        <v>44</v>
      </c>
      <c r="K179" s="161" t="s">
        <v>36</v>
      </c>
      <c r="L179" s="161">
        <v>62</v>
      </c>
      <c r="M179" s="161" t="s">
        <v>37</v>
      </c>
      <c r="N179" s="161">
        <v>0</v>
      </c>
      <c r="O179" s="161">
        <v>691</v>
      </c>
      <c r="P179" s="161" t="s">
        <v>38</v>
      </c>
      <c r="Q179" s="161">
        <v>2015</v>
      </c>
      <c r="R179" s="161" t="s">
        <v>39</v>
      </c>
      <c r="S179" s="161">
        <v>2375</v>
      </c>
      <c r="T179" s="161">
        <v>0</v>
      </c>
      <c r="U179" s="161">
        <v>0</v>
      </c>
      <c r="V179" s="161">
        <v>0</v>
      </c>
      <c r="W179" s="161">
        <v>0</v>
      </c>
      <c r="X179" s="161">
        <v>0</v>
      </c>
      <c r="Y179" s="161">
        <v>0</v>
      </c>
      <c r="Z179" s="161">
        <v>0</v>
      </c>
      <c r="AA179" s="161">
        <v>0</v>
      </c>
      <c r="AB179" s="161">
        <v>0</v>
      </c>
      <c r="AC179" s="161">
        <f t="shared" si="2"/>
        <v>0</v>
      </c>
      <c r="AD179" s="161">
        <v>0</v>
      </c>
      <c r="AE179" s="161">
        <v>0</v>
      </c>
      <c r="AF179" s="161">
        <v>0</v>
      </c>
      <c r="AG179" s="3" t="s">
        <v>198</v>
      </c>
    </row>
    <row r="180" spans="1:33" x14ac:dyDescent="0.25">
      <c r="A180" s="161" t="s">
        <v>229</v>
      </c>
      <c r="B180" s="161" t="s">
        <v>230</v>
      </c>
      <c r="C180" s="161" t="s">
        <v>231</v>
      </c>
      <c r="D180" s="340" t="s">
        <v>998</v>
      </c>
      <c r="E180" s="161">
        <v>45</v>
      </c>
      <c r="F180" s="161">
        <v>6412</v>
      </c>
      <c r="G180" s="161" t="s">
        <v>52</v>
      </c>
      <c r="H180" s="161" t="s">
        <v>35</v>
      </c>
      <c r="I180" s="161">
        <v>22</v>
      </c>
      <c r="J180" s="161">
        <v>44</v>
      </c>
      <c r="K180" s="161" t="s">
        <v>36</v>
      </c>
      <c r="L180" s="161">
        <v>62</v>
      </c>
      <c r="M180" s="161" t="s">
        <v>37</v>
      </c>
      <c r="N180" s="161">
        <v>0</v>
      </c>
      <c r="O180" s="161">
        <v>691</v>
      </c>
      <c r="P180" s="161" t="s">
        <v>66</v>
      </c>
      <c r="Q180" s="161">
        <v>2015</v>
      </c>
      <c r="R180" s="161" t="s">
        <v>39</v>
      </c>
      <c r="S180" s="161">
        <v>2375</v>
      </c>
      <c r="T180" s="161">
        <v>0</v>
      </c>
      <c r="U180" s="161">
        <v>0</v>
      </c>
      <c r="V180" s="161">
        <v>0</v>
      </c>
      <c r="W180" s="161">
        <v>0</v>
      </c>
      <c r="X180" s="161">
        <v>0</v>
      </c>
      <c r="Y180" s="161">
        <v>0</v>
      </c>
      <c r="Z180" s="161">
        <v>0</v>
      </c>
      <c r="AA180" s="161">
        <v>0</v>
      </c>
      <c r="AB180" s="161">
        <v>0</v>
      </c>
      <c r="AC180" s="161">
        <f t="shared" si="2"/>
        <v>0</v>
      </c>
      <c r="AD180" s="161">
        <v>500</v>
      </c>
      <c r="AE180" s="161">
        <v>0</v>
      </c>
      <c r="AF180" s="161">
        <v>0</v>
      </c>
      <c r="AG180" s="3" t="s">
        <v>40</v>
      </c>
    </row>
    <row r="181" spans="1:33" x14ac:dyDescent="0.25">
      <c r="A181" s="161" t="s">
        <v>232</v>
      </c>
      <c r="B181" s="161" t="s">
        <v>233</v>
      </c>
      <c r="C181" s="161" t="s">
        <v>234</v>
      </c>
      <c r="D181" s="340" t="s">
        <v>998</v>
      </c>
      <c r="E181" s="161">
        <v>45</v>
      </c>
      <c r="F181" s="161">
        <v>6448</v>
      </c>
      <c r="G181" s="161" t="s">
        <v>35</v>
      </c>
      <c r="H181" s="161" t="s">
        <v>34</v>
      </c>
      <c r="I181" s="161">
        <v>21</v>
      </c>
      <c r="J181" s="161">
        <v>44</v>
      </c>
      <c r="K181" s="161" t="s">
        <v>36</v>
      </c>
      <c r="L181" s="161">
        <v>62</v>
      </c>
      <c r="M181" s="161" t="s">
        <v>37</v>
      </c>
      <c r="N181" s="161">
        <v>0</v>
      </c>
      <c r="O181" s="161">
        <v>691</v>
      </c>
      <c r="P181" s="161" t="s">
        <v>66</v>
      </c>
      <c r="Q181" s="161">
        <v>2015</v>
      </c>
      <c r="R181" s="161" t="s">
        <v>39</v>
      </c>
      <c r="S181" s="161">
        <v>2375</v>
      </c>
      <c r="T181" s="161">
        <v>0</v>
      </c>
      <c r="U181" s="161">
        <v>0</v>
      </c>
      <c r="V181" s="161">
        <v>0</v>
      </c>
      <c r="W181" s="161">
        <v>0</v>
      </c>
      <c r="X181" s="161">
        <v>0</v>
      </c>
      <c r="Y181" s="161">
        <v>0</v>
      </c>
      <c r="Z181" s="161">
        <v>0</v>
      </c>
      <c r="AA181" s="161">
        <v>0</v>
      </c>
      <c r="AB181" s="161">
        <v>0</v>
      </c>
      <c r="AC181" s="161">
        <f t="shared" si="2"/>
        <v>0</v>
      </c>
      <c r="AD181" s="161">
        <v>500</v>
      </c>
      <c r="AE181" s="161">
        <v>0</v>
      </c>
      <c r="AF181" s="161">
        <v>0</v>
      </c>
      <c r="AG181" s="3" t="s">
        <v>40</v>
      </c>
    </row>
    <row r="182" spans="1:33" x14ac:dyDescent="0.25">
      <c r="A182" s="161" t="s">
        <v>235</v>
      </c>
      <c r="B182" s="161" t="s">
        <v>236</v>
      </c>
      <c r="C182" s="161" t="s">
        <v>237</v>
      </c>
      <c r="D182" s="340" t="s">
        <v>998</v>
      </c>
      <c r="E182" s="161">
        <v>45</v>
      </c>
      <c r="F182" s="161">
        <v>6444</v>
      </c>
      <c r="G182" s="161" t="s">
        <v>34</v>
      </c>
      <c r="H182" s="161" t="s">
        <v>34</v>
      </c>
      <c r="I182" s="161">
        <v>21</v>
      </c>
      <c r="J182" s="161">
        <v>44</v>
      </c>
      <c r="K182" s="161" t="s">
        <v>36</v>
      </c>
      <c r="L182" s="161">
        <v>62</v>
      </c>
      <c r="M182" s="161" t="s">
        <v>37</v>
      </c>
      <c r="N182" s="161">
        <v>0</v>
      </c>
      <c r="O182" s="161">
        <v>691</v>
      </c>
      <c r="P182" s="161" t="s">
        <v>66</v>
      </c>
      <c r="Q182" s="161">
        <v>2015</v>
      </c>
      <c r="R182" s="161" t="s">
        <v>39</v>
      </c>
      <c r="S182" s="161">
        <v>2375</v>
      </c>
      <c r="T182" s="161">
        <v>0</v>
      </c>
      <c r="U182" s="161">
        <v>0</v>
      </c>
      <c r="V182" s="161">
        <v>0</v>
      </c>
      <c r="W182" s="161">
        <v>0</v>
      </c>
      <c r="X182" s="161">
        <v>0</v>
      </c>
      <c r="Y182" s="161">
        <v>0</v>
      </c>
      <c r="Z182" s="161">
        <v>0</v>
      </c>
      <c r="AA182" s="161">
        <v>0</v>
      </c>
      <c r="AB182" s="161">
        <v>0</v>
      </c>
      <c r="AC182" s="161">
        <f t="shared" si="2"/>
        <v>0</v>
      </c>
      <c r="AD182" s="161">
        <v>500</v>
      </c>
      <c r="AE182" s="161">
        <v>0</v>
      </c>
      <c r="AF182" s="161">
        <v>0</v>
      </c>
      <c r="AG182" s="3" t="s">
        <v>40</v>
      </c>
    </row>
    <row r="183" spans="1:33" x14ac:dyDescent="0.25">
      <c r="A183" s="161" t="s">
        <v>238</v>
      </c>
      <c r="B183" s="161" t="s">
        <v>239</v>
      </c>
      <c r="C183" s="161" t="s">
        <v>240</v>
      </c>
      <c r="D183" s="340" t="s">
        <v>998</v>
      </c>
      <c r="E183" s="161">
        <v>45</v>
      </c>
      <c r="F183" s="161">
        <v>6446</v>
      </c>
      <c r="G183" s="161" t="s">
        <v>35</v>
      </c>
      <c r="H183" s="161" t="s">
        <v>35</v>
      </c>
      <c r="I183" s="161">
        <v>22</v>
      </c>
      <c r="J183" s="161">
        <v>44</v>
      </c>
      <c r="K183" s="161" t="s">
        <v>36</v>
      </c>
      <c r="L183" s="161">
        <v>62</v>
      </c>
      <c r="M183" s="161" t="s">
        <v>37</v>
      </c>
      <c r="N183" s="161">
        <v>0</v>
      </c>
      <c r="O183" s="161">
        <v>691</v>
      </c>
      <c r="P183" s="161" t="s">
        <v>66</v>
      </c>
      <c r="Q183" s="161">
        <v>2015</v>
      </c>
      <c r="R183" s="161" t="s">
        <v>39</v>
      </c>
      <c r="S183" s="161">
        <v>2375</v>
      </c>
      <c r="T183" s="161">
        <v>0</v>
      </c>
      <c r="U183" s="161">
        <v>0</v>
      </c>
      <c r="V183" s="161">
        <v>0</v>
      </c>
      <c r="W183" s="161">
        <v>0</v>
      </c>
      <c r="X183" s="161">
        <v>0</v>
      </c>
      <c r="Y183" s="161">
        <v>0</v>
      </c>
      <c r="Z183" s="161">
        <v>0</v>
      </c>
      <c r="AA183" s="161">
        <v>0</v>
      </c>
      <c r="AB183" s="161">
        <v>0</v>
      </c>
      <c r="AC183" s="161">
        <f t="shared" si="2"/>
        <v>0</v>
      </c>
      <c r="AD183" s="161">
        <v>500</v>
      </c>
      <c r="AE183" s="161">
        <v>0</v>
      </c>
      <c r="AF183" s="161">
        <v>0</v>
      </c>
      <c r="AG183" s="3" t="s">
        <v>40</v>
      </c>
    </row>
    <row r="184" spans="1:33" x14ac:dyDescent="0.25">
      <c r="A184" s="161" t="s">
        <v>241</v>
      </c>
      <c r="B184" s="161" t="s">
        <v>242</v>
      </c>
      <c r="C184" s="161" t="s">
        <v>243</v>
      </c>
      <c r="D184" s="340" t="s">
        <v>998</v>
      </c>
      <c r="E184" s="161">
        <v>45</v>
      </c>
      <c r="F184" s="161">
        <v>6447</v>
      </c>
      <c r="G184" s="161" t="s">
        <v>34</v>
      </c>
      <c r="H184" s="161" t="s">
        <v>35</v>
      </c>
      <c r="I184" s="161">
        <v>22</v>
      </c>
      <c r="J184" s="161">
        <v>44</v>
      </c>
      <c r="K184" s="161" t="s">
        <v>36</v>
      </c>
      <c r="L184" s="161">
        <v>62</v>
      </c>
      <c r="M184" s="161" t="s">
        <v>37</v>
      </c>
      <c r="N184" s="161">
        <v>0</v>
      </c>
      <c r="O184" s="161">
        <v>691</v>
      </c>
      <c r="P184" s="161" t="s">
        <v>66</v>
      </c>
      <c r="Q184" s="161">
        <v>2015</v>
      </c>
      <c r="R184" s="161" t="s">
        <v>39</v>
      </c>
      <c r="S184" s="161">
        <v>2375</v>
      </c>
      <c r="T184" s="161">
        <v>0</v>
      </c>
      <c r="U184" s="161">
        <v>0</v>
      </c>
      <c r="V184" s="161">
        <v>0</v>
      </c>
      <c r="W184" s="161">
        <v>0</v>
      </c>
      <c r="X184" s="161">
        <v>0</v>
      </c>
      <c r="Y184" s="161">
        <v>0</v>
      </c>
      <c r="Z184" s="161">
        <v>0</v>
      </c>
      <c r="AA184" s="161">
        <v>0</v>
      </c>
      <c r="AB184" s="161">
        <v>0</v>
      </c>
      <c r="AC184" s="161">
        <f t="shared" si="2"/>
        <v>0</v>
      </c>
      <c r="AD184" s="161">
        <v>500</v>
      </c>
      <c r="AE184" s="161">
        <v>0</v>
      </c>
      <c r="AF184" s="161">
        <v>0</v>
      </c>
      <c r="AG184" s="3" t="s">
        <v>40</v>
      </c>
    </row>
    <row r="185" spans="1:33" x14ac:dyDescent="0.25">
      <c r="A185" s="161" t="s">
        <v>244</v>
      </c>
      <c r="B185" s="161" t="s">
        <v>245</v>
      </c>
      <c r="C185" s="161" t="s">
        <v>246</v>
      </c>
      <c r="D185" s="340" t="s">
        <v>998</v>
      </c>
      <c r="E185" s="161">
        <v>45</v>
      </c>
      <c r="F185" s="161">
        <v>6500</v>
      </c>
      <c r="G185" s="161" t="s">
        <v>52</v>
      </c>
      <c r="H185" s="161" t="s">
        <v>52</v>
      </c>
      <c r="I185" s="161">
        <v>16</v>
      </c>
      <c r="J185" s="161">
        <v>44</v>
      </c>
      <c r="K185" s="161" t="s">
        <v>36</v>
      </c>
      <c r="L185" s="161">
        <v>62</v>
      </c>
      <c r="M185" s="161" t="s">
        <v>37</v>
      </c>
      <c r="N185" s="161">
        <v>0</v>
      </c>
      <c r="O185" s="161">
        <v>691</v>
      </c>
      <c r="P185" s="161" t="s">
        <v>66</v>
      </c>
      <c r="Q185" s="161">
        <v>2015</v>
      </c>
      <c r="R185" s="161" t="s">
        <v>39</v>
      </c>
      <c r="S185" s="161">
        <v>2375</v>
      </c>
      <c r="T185" s="161">
        <v>0</v>
      </c>
      <c r="U185" s="161">
        <v>0</v>
      </c>
      <c r="V185" s="161">
        <v>0</v>
      </c>
      <c r="W185" s="161">
        <v>0</v>
      </c>
      <c r="X185" s="161">
        <v>0</v>
      </c>
      <c r="Y185" s="161">
        <v>0</v>
      </c>
      <c r="Z185" s="161">
        <v>0</v>
      </c>
      <c r="AA185" s="161">
        <v>0</v>
      </c>
      <c r="AB185" s="161">
        <v>0</v>
      </c>
      <c r="AC185" s="161">
        <f t="shared" si="2"/>
        <v>0</v>
      </c>
      <c r="AD185" s="161">
        <v>500</v>
      </c>
      <c r="AE185" s="161">
        <v>0</v>
      </c>
      <c r="AF185" s="161">
        <v>0</v>
      </c>
      <c r="AG185" s="3" t="s">
        <v>40</v>
      </c>
    </row>
    <row r="186" spans="1:33" x14ac:dyDescent="0.25">
      <c r="A186" s="161" t="s">
        <v>773</v>
      </c>
      <c r="B186" s="161" t="s">
        <v>774</v>
      </c>
      <c r="C186" s="161" t="s">
        <v>775</v>
      </c>
      <c r="D186" s="340" t="s">
        <v>998</v>
      </c>
      <c r="E186" s="161">
        <v>45</v>
      </c>
      <c r="F186" s="161">
        <v>6449</v>
      </c>
      <c r="G186" s="161" t="s">
        <v>48</v>
      </c>
      <c r="H186" s="161" t="s">
        <v>48</v>
      </c>
      <c r="I186" s="161">
        <v>15</v>
      </c>
      <c r="J186" s="161">
        <v>44</v>
      </c>
      <c r="K186" s="161" t="s">
        <v>36</v>
      </c>
      <c r="L186" s="161">
        <v>62</v>
      </c>
      <c r="M186" s="161" t="s">
        <v>37</v>
      </c>
      <c r="N186" s="161">
        <v>0</v>
      </c>
      <c r="O186" s="161">
        <v>691</v>
      </c>
      <c r="P186" s="161" t="s">
        <v>38</v>
      </c>
      <c r="Q186" s="161">
        <v>2015</v>
      </c>
      <c r="R186" s="161" t="s">
        <v>39</v>
      </c>
      <c r="S186" s="161">
        <v>2375</v>
      </c>
      <c r="T186" s="161">
        <v>0</v>
      </c>
      <c r="U186" s="161">
        <v>0</v>
      </c>
      <c r="V186" s="161">
        <v>0</v>
      </c>
      <c r="W186" s="161">
        <v>0</v>
      </c>
      <c r="X186" s="161">
        <v>0</v>
      </c>
      <c r="Y186" s="161">
        <v>0</v>
      </c>
      <c r="Z186" s="161">
        <v>0</v>
      </c>
      <c r="AA186" s="161">
        <v>0</v>
      </c>
      <c r="AB186" s="161">
        <v>0</v>
      </c>
      <c r="AC186" s="161">
        <f t="shared" si="2"/>
        <v>0</v>
      </c>
      <c r="AD186" s="161">
        <v>0</v>
      </c>
      <c r="AE186" s="161">
        <v>0</v>
      </c>
      <c r="AF186" s="161">
        <v>0</v>
      </c>
      <c r="AG186" s="3" t="s">
        <v>198</v>
      </c>
    </row>
    <row r="187" spans="1:33" x14ac:dyDescent="0.25">
      <c r="A187" s="161" t="s">
        <v>247</v>
      </c>
      <c r="B187" s="161" t="s">
        <v>248</v>
      </c>
      <c r="C187" s="161" t="s">
        <v>249</v>
      </c>
      <c r="D187" s="340" t="s">
        <v>998</v>
      </c>
      <c r="E187" s="161">
        <v>45</v>
      </c>
      <c r="F187" s="161">
        <v>6288</v>
      </c>
      <c r="G187" s="161" t="s">
        <v>34</v>
      </c>
      <c r="H187" s="161" t="s">
        <v>34</v>
      </c>
      <c r="I187" s="161">
        <v>29</v>
      </c>
      <c r="J187" s="161">
        <v>44</v>
      </c>
      <c r="K187" s="161" t="s">
        <v>36</v>
      </c>
      <c r="L187" s="161">
        <v>62</v>
      </c>
      <c r="M187" s="161" t="s">
        <v>37</v>
      </c>
      <c r="N187" s="161">
        <v>0</v>
      </c>
      <c r="O187" s="161">
        <v>691</v>
      </c>
      <c r="P187" s="161" t="s">
        <v>66</v>
      </c>
      <c r="Q187" s="161">
        <v>2015</v>
      </c>
      <c r="R187" s="161" t="s">
        <v>39</v>
      </c>
      <c r="S187" s="161">
        <v>2375</v>
      </c>
      <c r="T187" s="161">
        <v>0</v>
      </c>
      <c r="U187" s="161">
        <v>0</v>
      </c>
      <c r="V187" s="161">
        <v>0</v>
      </c>
      <c r="W187" s="161">
        <v>0</v>
      </c>
      <c r="X187" s="161">
        <v>0</v>
      </c>
      <c r="Y187" s="161">
        <v>0</v>
      </c>
      <c r="Z187" s="161">
        <v>0</v>
      </c>
      <c r="AA187" s="161">
        <v>0</v>
      </c>
      <c r="AB187" s="161">
        <v>0</v>
      </c>
      <c r="AC187" s="161">
        <f t="shared" si="2"/>
        <v>0</v>
      </c>
      <c r="AD187" s="161">
        <v>500</v>
      </c>
      <c r="AE187" s="161">
        <v>0</v>
      </c>
      <c r="AF187" s="161">
        <v>0</v>
      </c>
      <c r="AG187" s="3" t="s">
        <v>40</v>
      </c>
    </row>
    <row r="188" spans="1:33" x14ac:dyDescent="0.25">
      <c r="A188" s="161" t="s">
        <v>776</v>
      </c>
      <c r="B188" s="161" t="s">
        <v>777</v>
      </c>
      <c r="C188" s="161" t="s">
        <v>778</v>
      </c>
      <c r="D188" s="340" t="s">
        <v>998</v>
      </c>
      <c r="E188" s="161">
        <v>45</v>
      </c>
      <c r="F188" s="161">
        <v>6498</v>
      </c>
      <c r="G188" s="161" t="s">
        <v>52</v>
      </c>
      <c r="H188" s="161" t="s">
        <v>48</v>
      </c>
      <c r="I188" s="161">
        <v>15</v>
      </c>
      <c r="J188" s="161">
        <v>44</v>
      </c>
      <c r="K188" s="161" t="s">
        <v>36</v>
      </c>
      <c r="L188" s="161">
        <v>62</v>
      </c>
      <c r="M188" s="161" t="s">
        <v>37</v>
      </c>
      <c r="N188" s="161">
        <v>0</v>
      </c>
      <c r="O188" s="161">
        <v>691</v>
      </c>
      <c r="P188" s="161" t="s">
        <v>38</v>
      </c>
      <c r="Q188" s="161">
        <v>2015</v>
      </c>
      <c r="R188" s="161" t="s">
        <v>39</v>
      </c>
      <c r="S188" s="161">
        <v>2375</v>
      </c>
      <c r="T188" s="161">
        <v>0</v>
      </c>
      <c r="U188" s="161">
        <v>0</v>
      </c>
      <c r="V188" s="161">
        <v>0</v>
      </c>
      <c r="W188" s="161">
        <v>0</v>
      </c>
      <c r="X188" s="161">
        <v>0</v>
      </c>
      <c r="Y188" s="161">
        <v>0</v>
      </c>
      <c r="Z188" s="161">
        <v>0</v>
      </c>
      <c r="AA188" s="161">
        <v>0</v>
      </c>
      <c r="AB188" s="161">
        <v>0</v>
      </c>
      <c r="AC188" s="161">
        <f t="shared" si="2"/>
        <v>0</v>
      </c>
      <c r="AD188" s="161">
        <v>0</v>
      </c>
      <c r="AE188" s="161">
        <v>0</v>
      </c>
      <c r="AF188" s="161">
        <v>0</v>
      </c>
      <c r="AG188" s="3" t="s">
        <v>198</v>
      </c>
    </row>
    <row r="189" spans="1:33" x14ac:dyDescent="0.25">
      <c r="A189" s="161" t="s">
        <v>779</v>
      </c>
      <c r="B189" s="161" t="s">
        <v>777</v>
      </c>
      <c r="C189" s="161" t="s">
        <v>781</v>
      </c>
      <c r="D189" s="340" t="s">
        <v>998</v>
      </c>
      <c r="E189" s="161">
        <v>45</v>
      </c>
      <c r="F189" s="161">
        <v>6552</v>
      </c>
      <c r="G189" s="161" t="s">
        <v>34</v>
      </c>
      <c r="H189" s="161" t="s">
        <v>52</v>
      </c>
      <c r="I189" s="161">
        <v>16</v>
      </c>
      <c r="J189" s="161">
        <v>44</v>
      </c>
      <c r="K189" s="161" t="s">
        <v>36</v>
      </c>
      <c r="L189" s="161">
        <v>62</v>
      </c>
      <c r="M189" s="161" t="s">
        <v>37</v>
      </c>
      <c r="N189" s="161">
        <v>0</v>
      </c>
      <c r="O189" s="161">
        <v>691</v>
      </c>
      <c r="P189" s="161" t="s">
        <v>38</v>
      </c>
      <c r="Q189" s="161">
        <v>2015</v>
      </c>
      <c r="R189" s="161" t="s">
        <v>286</v>
      </c>
      <c r="S189" s="161">
        <v>2375</v>
      </c>
      <c r="T189" s="161">
        <v>0</v>
      </c>
      <c r="U189" s="161">
        <v>0</v>
      </c>
      <c r="V189" s="161">
        <v>0</v>
      </c>
      <c r="W189" s="161">
        <v>0</v>
      </c>
      <c r="X189" s="161">
        <v>0</v>
      </c>
      <c r="Y189" s="161">
        <v>0</v>
      </c>
      <c r="Z189" s="161">
        <v>0</v>
      </c>
      <c r="AA189" s="161">
        <v>0</v>
      </c>
      <c r="AB189" s="161">
        <v>0</v>
      </c>
      <c r="AC189" s="161">
        <f t="shared" ref="AC189:AC249" si="4">W189</f>
        <v>0</v>
      </c>
      <c r="AD189" s="161">
        <v>0</v>
      </c>
      <c r="AE189" s="161">
        <v>0</v>
      </c>
      <c r="AF189" s="161">
        <v>0</v>
      </c>
      <c r="AG189" s="3" t="s">
        <v>198</v>
      </c>
    </row>
    <row r="190" spans="1:33" x14ac:dyDescent="0.25">
      <c r="A190" s="161" t="s">
        <v>782</v>
      </c>
      <c r="B190" s="161" t="s">
        <v>783</v>
      </c>
      <c r="C190" s="161" t="s">
        <v>784</v>
      </c>
      <c r="D190" s="340" t="s">
        <v>998</v>
      </c>
      <c r="E190" s="161">
        <v>45</v>
      </c>
      <c r="F190" s="161">
        <v>6551</v>
      </c>
      <c r="G190" s="161" t="s">
        <v>35</v>
      </c>
      <c r="H190" s="161" t="s">
        <v>48</v>
      </c>
      <c r="I190" s="161">
        <v>15</v>
      </c>
      <c r="J190" s="161">
        <v>44</v>
      </c>
      <c r="K190" s="161" t="s">
        <v>36</v>
      </c>
      <c r="L190" s="161">
        <v>62</v>
      </c>
      <c r="M190" s="161" t="s">
        <v>37</v>
      </c>
      <c r="N190" s="161">
        <v>0</v>
      </c>
      <c r="O190" s="161">
        <v>691</v>
      </c>
      <c r="P190" s="161" t="s">
        <v>38</v>
      </c>
      <c r="Q190" s="161">
        <v>2015</v>
      </c>
      <c r="R190" s="161" t="s">
        <v>39</v>
      </c>
      <c r="S190" s="161">
        <v>2375</v>
      </c>
      <c r="T190" s="161">
        <v>0</v>
      </c>
      <c r="U190" s="161">
        <v>0</v>
      </c>
      <c r="V190" s="161">
        <v>0</v>
      </c>
      <c r="W190" s="161">
        <v>0</v>
      </c>
      <c r="X190" s="161">
        <v>0</v>
      </c>
      <c r="Y190" s="161">
        <v>0</v>
      </c>
      <c r="Z190" s="161">
        <v>0</v>
      </c>
      <c r="AA190" s="161">
        <v>0</v>
      </c>
      <c r="AB190" s="161">
        <v>0</v>
      </c>
      <c r="AC190" s="161">
        <f t="shared" si="4"/>
        <v>0</v>
      </c>
      <c r="AD190" s="161">
        <v>0</v>
      </c>
      <c r="AE190" s="161">
        <v>0</v>
      </c>
      <c r="AF190" s="161">
        <v>0</v>
      </c>
      <c r="AG190" s="3" t="s">
        <v>198</v>
      </c>
    </row>
    <row r="191" spans="1:33" x14ac:dyDescent="0.25">
      <c r="A191" s="161" t="s">
        <v>250</v>
      </c>
      <c r="B191" s="161" t="s">
        <v>251</v>
      </c>
      <c r="C191" s="161" t="s">
        <v>252</v>
      </c>
      <c r="D191" s="340" t="s">
        <v>998</v>
      </c>
      <c r="E191" s="161">
        <v>45</v>
      </c>
      <c r="F191" s="161">
        <v>6549</v>
      </c>
      <c r="G191" s="161" t="s">
        <v>34</v>
      </c>
      <c r="H191" s="161" t="s">
        <v>48</v>
      </c>
      <c r="I191" s="161">
        <v>15</v>
      </c>
      <c r="J191" s="161">
        <v>44</v>
      </c>
      <c r="K191" s="161" t="s">
        <v>36</v>
      </c>
      <c r="L191" s="161">
        <v>62</v>
      </c>
      <c r="M191" s="161" t="s">
        <v>37</v>
      </c>
      <c r="N191" s="161">
        <v>0</v>
      </c>
      <c r="O191" s="161">
        <v>691</v>
      </c>
      <c r="P191" s="161" t="s">
        <v>66</v>
      </c>
      <c r="Q191" s="161">
        <v>2015</v>
      </c>
      <c r="R191" s="161" t="s">
        <v>39</v>
      </c>
      <c r="S191" s="161">
        <v>2375</v>
      </c>
      <c r="T191" s="161">
        <v>0</v>
      </c>
      <c r="U191" s="161">
        <v>0</v>
      </c>
      <c r="V191" s="161">
        <v>0</v>
      </c>
      <c r="W191" s="161">
        <v>0</v>
      </c>
      <c r="X191" s="161">
        <v>0</v>
      </c>
      <c r="Y191" s="161">
        <v>0</v>
      </c>
      <c r="Z191" s="161">
        <v>0</v>
      </c>
      <c r="AA191" s="161">
        <v>0</v>
      </c>
      <c r="AB191" s="161">
        <v>0</v>
      </c>
      <c r="AC191" s="161">
        <f t="shared" si="4"/>
        <v>0</v>
      </c>
      <c r="AD191" s="161">
        <v>500</v>
      </c>
      <c r="AE191" s="161">
        <v>0</v>
      </c>
      <c r="AF191" s="161">
        <v>0</v>
      </c>
      <c r="AG191" s="3" t="s">
        <v>40</v>
      </c>
    </row>
    <row r="192" spans="1:33" x14ac:dyDescent="0.25">
      <c r="A192" s="161" t="s">
        <v>785</v>
      </c>
      <c r="B192" s="161" t="s">
        <v>786</v>
      </c>
      <c r="C192" s="161" t="s">
        <v>787</v>
      </c>
      <c r="D192" s="340" t="s">
        <v>998</v>
      </c>
      <c r="E192" s="161">
        <v>45</v>
      </c>
      <c r="F192" s="161">
        <v>6603</v>
      </c>
      <c r="G192" s="161" t="s">
        <v>48</v>
      </c>
      <c r="H192" s="161" t="s">
        <v>35</v>
      </c>
      <c r="I192" s="161">
        <v>15</v>
      </c>
      <c r="J192" s="161">
        <v>44</v>
      </c>
      <c r="K192" s="161" t="s">
        <v>36</v>
      </c>
      <c r="L192" s="161">
        <v>62</v>
      </c>
      <c r="M192" s="161" t="s">
        <v>37</v>
      </c>
      <c r="N192" s="161">
        <v>0</v>
      </c>
      <c r="O192" s="161">
        <v>691</v>
      </c>
      <c r="P192" s="161" t="s">
        <v>38</v>
      </c>
      <c r="Q192" s="161">
        <v>2015</v>
      </c>
      <c r="R192" s="161" t="s">
        <v>286</v>
      </c>
      <c r="S192" s="161">
        <v>2375</v>
      </c>
      <c r="T192" s="161">
        <v>0</v>
      </c>
      <c r="U192" s="161">
        <v>0</v>
      </c>
      <c r="V192" s="161">
        <v>0</v>
      </c>
      <c r="W192" s="161">
        <v>0</v>
      </c>
      <c r="X192" s="161">
        <v>0</v>
      </c>
      <c r="Y192" s="161">
        <v>0</v>
      </c>
      <c r="Z192" s="161">
        <v>0</v>
      </c>
      <c r="AA192" s="161">
        <v>0</v>
      </c>
      <c r="AB192" s="161">
        <v>0</v>
      </c>
      <c r="AC192" s="161">
        <f t="shared" si="4"/>
        <v>0</v>
      </c>
      <c r="AD192" s="161">
        <v>0</v>
      </c>
      <c r="AE192" s="161">
        <v>0</v>
      </c>
      <c r="AF192" s="161">
        <v>0</v>
      </c>
      <c r="AG192" s="3" t="s">
        <v>198</v>
      </c>
    </row>
    <row r="193" spans="1:33" x14ac:dyDescent="0.25">
      <c r="A193" s="161" t="s">
        <v>253</v>
      </c>
      <c r="B193" s="161" t="s">
        <v>254</v>
      </c>
      <c r="C193" s="161" t="s">
        <v>255</v>
      </c>
      <c r="D193" s="340" t="s">
        <v>998</v>
      </c>
      <c r="E193" s="161">
        <v>45</v>
      </c>
      <c r="F193" s="161">
        <v>6595</v>
      </c>
      <c r="G193" s="161" t="s">
        <v>52</v>
      </c>
      <c r="H193" s="161" t="s">
        <v>35</v>
      </c>
      <c r="I193" s="161">
        <v>15</v>
      </c>
      <c r="J193" s="161">
        <v>44</v>
      </c>
      <c r="K193" s="161" t="s">
        <v>36</v>
      </c>
      <c r="L193" s="161">
        <v>62</v>
      </c>
      <c r="M193" s="161" t="s">
        <v>37</v>
      </c>
      <c r="N193" s="161">
        <v>0</v>
      </c>
      <c r="O193" s="161">
        <v>691</v>
      </c>
      <c r="P193" s="161" t="s">
        <v>66</v>
      </c>
      <c r="Q193" s="161">
        <v>2015</v>
      </c>
      <c r="R193" s="161" t="s">
        <v>39</v>
      </c>
      <c r="S193" s="161">
        <v>2375</v>
      </c>
      <c r="T193" s="161">
        <v>0</v>
      </c>
      <c r="U193" s="161">
        <v>0</v>
      </c>
      <c r="V193" s="161">
        <v>0</v>
      </c>
      <c r="W193" s="161">
        <v>0</v>
      </c>
      <c r="X193" s="161">
        <v>0</v>
      </c>
      <c r="Y193" s="161">
        <v>0</v>
      </c>
      <c r="Z193" s="161">
        <v>0</v>
      </c>
      <c r="AA193" s="161">
        <v>0</v>
      </c>
      <c r="AB193" s="161">
        <v>0</v>
      </c>
      <c r="AC193" s="161">
        <f t="shared" si="4"/>
        <v>0</v>
      </c>
      <c r="AD193" s="161">
        <v>500</v>
      </c>
      <c r="AE193" s="161">
        <v>0</v>
      </c>
      <c r="AF193" s="161">
        <v>0</v>
      </c>
      <c r="AG193" s="3" t="s">
        <v>40</v>
      </c>
    </row>
    <row r="194" spans="1:33" x14ac:dyDescent="0.25">
      <c r="A194" s="161" t="s">
        <v>256</v>
      </c>
      <c r="B194" s="161" t="s">
        <v>257</v>
      </c>
      <c r="C194" s="161" t="s">
        <v>258</v>
      </c>
      <c r="D194" s="340" t="s">
        <v>998</v>
      </c>
      <c r="E194" s="161">
        <v>45</v>
      </c>
      <c r="F194" s="161">
        <v>9256</v>
      </c>
      <c r="G194" s="161" t="s">
        <v>52</v>
      </c>
      <c r="H194" s="161" t="s">
        <v>48</v>
      </c>
      <c r="I194" s="161">
        <v>22</v>
      </c>
      <c r="J194" s="161">
        <v>44</v>
      </c>
      <c r="K194" s="161" t="s">
        <v>36</v>
      </c>
      <c r="L194" s="161">
        <v>62</v>
      </c>
      <c r="M194" s="161" t="s">
        <v>37</v>
      </c>
      <c r="N194" s="161">
        <v>0</v>
      </c>
      <c r="O194" s="161">
        <v>691</v>
      </c>
      <c r="P194" s="161" t="s">
        <v>66</v>
      </c>
      <c r="Q194" s="161">
        <v>2015</v>
      </c>
      <c r="R194" s="161" t="s">
        <v>39</v>
      </c>
      <c r="S194" s="161">
        <v>2375</v>
      </c>
      <c r="T194" s="161">
        <v>0</v>
      </c>
      <c r="U194" s="161">
        <v>0</v>
      </c>
      <c r="V194" s="161">
        <v>0</v>
      </c>
      <c r="W194" s="161">
        <v>0</v>
      </c>
      <c r="X194" s="161">
        <v>0</v>
      </c>
      <c r="Y194" s="161">
        <v>0</v>
      </c>
      <c r="Z194" s="161">
        <v>0</v>
      </c>
      <c r="AA194" s="161">
        <v>0</v>
      </c>
      <c r="AB194" s="161">
        <v>0</v>
      </c>
      <c r="AC194" s="161">
        <f t="shared" si="4"/>
        <v>0</v>
      </c>
      <c r="AD194" s="161">
        <v>500</v>
      </c>
      <c r="AE194" s="161">
        <v>0</v>
      </c>
      <c r="AF194" s="161">
        <v>0</v>
      </c>
      <c r="AG194" s="3" t="s">
        <v>40</v>
      </c>
    </row>
    <row r="195" spans="1:33" x14ac:dyDescent="0.25">
      <c r="A195" s="161" t="s">
        <v>788</v>
      </c>
      <c r="B195" s="161" t="s">
        <v>789</v>
      </c>
      <c r="C195" s="161" t="s">
        <v>790</v>
      </c>
      <c r="D195" s="340" t="s">
        <v>998</v>
      </c>
      <c r="E195" s="161">
        <v>45</v>
      </c>
      <c r="F195" s="161">
        <v>22251</v>
      </c>
      <c r="G195" s="161" t="s">
        <v>52</v>
      </c>
      <c r="H195" s="161" t="s">
        <v>52</v>
      </c>
      <c r="I195" s="161">
        <v>21</v>
      </c>
      <c r="J195" s="161">
        <v>44</v>
      </c>
      <c r="K195" s="161" t="s">
        <v>36</v>
      </c>
      <c r="L195" s="161">
        <v>62</v>
      </c>
      <c r="M195" s="161" t="s">
        <v>37</v>
      </c>
      <c r="N195" s="161">
        <v>0</v>
      </c>
      <c r="O195" s="161">
        <v>691</v>
      </c>
      <c r="P195" s="161" t="s">
        <v>38</v>
      </c>
      <c r="Q195" s="161">
        <v>2015</v>
      </c>
      <c r="R195" s="161" t="s">
        <v>39</v>
      </c>
      <c r="S195" s="161">
        <v>2375</v>
      </c>
      <c r="T195" s="161">
        <v>0</v>
      </c>
      <c r="U195" s="161">
        <v>0</v>
      </c>
      <c r="V195" s="161">
        <v>0</v>
      </c>
      <c r="W195" s="161">
        <v>0</v>
      </c>
      <c r="X195" s="161">
        <v>0</v>
      </c>
      <c r="Y195" s="161">
        <v>0</v>
      </c>
      <c r="Z195" s="161">
        <v>0</v>
      </c>
      <c r="AA195" s="161">
        <v>0</v>
      </c>
      <c r="AB195" s="161">
        <v>0</v>
      </c>
      <c r="AC195" s="161">
        <f t="shared" si="4"/>
        <v>0</v>
      </c>
      <c r="AD195" s="161">
        <v>0</v>
      </c>
      <c r="AE195" s="161">
        <v>0</v>
      </c>
      <c r="AF195" s="161">
        <v>0</v>
      </c>
      <c r="AG195" s="3" t="s">
        <v>198</v>
      </c>
    </row>
    <row r="196" spans="1:33" x14ac:dyDescent="0.25">
      <c r="A196" s="161" t="s">
        <v>791</v>
      </c>
      <c r="B196" s="161" t="s">
        <v>792</v>
      </c>
      <c r="C196" s="161" t="s">
        <v>793</v>
      </c>
      <c r="D196" s="340" t="s">
        <v>998</v>
      </c>
      <c r="E196" s="161">
        <v>45</v>
      </c>
      <c r="F196" s="161">
        <v>22250</v>
      </c>
      <c r="G196" s="161" t="s">
        <v>34</v>
      </c>
      <c r="H196" s="161" t="s">
        <v>52</v>
      </c>
      <c r="I196" s="161">
        <v>21</v>
      </c>
      <c r="J196" s="161">
        <v>44</v>
      </c>
      <c r="K196" s="161" t="s">
        <v>36</v>
      </c>
      <c r="L196" s="161">
        <v>62</v>
      </c>
      <c r="M196" s="161" t="s">
        <v>37</v>
      </c>
      <c r="N196" s="161">
        <v>0</v>
      </c>
      <c r="O196" s="161">
        <v>691</v>
      </c>
      <c r="P196" s="161" t="s">
        <v>38</v>
      </c>
      <c r="Q196" s="161">
        <v>2015</v>
      </c>
      <c r="R196" s="161" t="s">
        <v>286</v>
      </c>
      <c r="S196" s="161">
        <v>2375</v>
      </c>
      <c r="T196" s="161">
        <v>0</v>
      </c>
      <c r="U196" s="161">
        <v>0</v>
      </c>
      <c r="V196" s="161">
        <v>0</v>
      </c>
      <c r="W196" s="161">
        <v>0</v>
      </c>
      <c r="X196" s="161">
        <v>0</v>
      </c>
      <c r="Y196" s="161">
        <v>0</v>
      </c>
      <c r="Z196" s="161">
        <v>0</v>
      </c>
      <c r="AA196" s="161">
        <v>0</v>
      </c>
      <c r="AB196" s="161">
        <v>0</v>
      </c>
      <c r="AC196" s="161">
        <f t="shared" si="4"/>
        <v>0</v>
      </c>
      <c r="AD196" s="161">
        <v>0</v>
      </c>
      <c r="AE196" s="161">
        <v>0</v>
      </c>
      <c r="AF196" s="161">
        <v>0</v>
      </c>
      <c r="AG196" s="3" t="s">
        <v>198</v>
      </c>
    </row>
    <row r="197" spans="1:33" x14ac:dyDescent="0.25">
      <c r="A197" s="161" t="s">
        <v>794</v>
      </c>
      <c r="B197" s="161" t="s">
        <v>795</v>
      </c>
      <c r="C197" s="161" t="s">
        <v>796</v>
      </c>
      <c r="D197" s="340" t="s">
        <v>998</v>
      </c>
      <c r="E197" s="161">
        <v>45</v>
      </c>
      <c r="F197" s="161">
        <v>22253</v>
      </c>
      <c r="G197" s="161" t="s">
        <v>34</v>
      </c>
      <c r="H197" s="161" t="s">
        <v>48</v>
      </c>
      <c r="I197" s="161">
        <v>22</v>
      </c>
      <c r="J197" s="161">
        <v>44</v>
      </c>
      <c r="K197" s="161" t="s">
        <v>36</v>
      </c>
      <c r="L197" s="161">
        <v>62</v>
      </c>
      <c r="M197" s="161" t="s">
        <v>37</v>
      </c>
      <c r="N197" s="161">
        <v>0</v>
      </c>
      <c r="O197" s="161">
        <v>691</v>
      </c>
      <c r="P197" s="161" t="s">
        <v>38</v>
      </c>
      <c r="Q197" s="161">
        <v>2015</v>
      </c>
      <c r="R197" s="161" t="s">
        <v>286</v>
      </c>
      <c r="S197" s="161">
        <v>2375</v>
      </c>
      <c r="T197" s="161">
        <v>0</v>
      </c>
      <c r="U197" s="161">
        <v>0</v>
      </c>
      <c r="V197" s="161">
        <v>0</v>
      </c>
      <c r="W197" s="161">
        <v>0</v>
      </c>
      <c r="X197" s="161">
        <v>0</v>
      </c>
      <c r="Y197" s="161">
        <v>0</v>
      </c>
      <c r="Z197" s="161">
        <v>0</v>
      </c>
      <c r="AA197" s="161">
        <v>0</v>
      </c>
      <c r="AB197" s="161">
        <v>0</v>
      </c>
      <c r="AC197" s="161">
        <f t="shared" si="4"/>
        <v>0</v>
      </c>
      <c r="AD197" s="161">
        <v>0</v>
      </c>
      <c r="AE197" s="161">
        <v>0</v>
      </c>
      <c r="AF197" s="161">
        <v>0</v>
      </c>
      <c r="AG197" s="3" t="s">
        <v>198</v>
      </c>
    </row>
    <row r="198" spans="1:33" x14ac:dyDescent="0.25">
      <c r="A198" s="161" t="s">
        <v>797</v>
      </c>
      <c r="B198" s="161" t="s">
        <v>798</v>
      </c>
      <c r="C198" s="161" t="s">
        <v>799</v>
      </c>
      <c r="D198" s="340" t="s">
        <v>998</v>
      </c>
      <c r="E198" s="161">
        <v>45</v>
      </c>
      <c r="F198" s="161">
        <v>22252</v>
      </c>
      <c r="G198" s="161" t="s">
        <v>35</v>
      </c>
      <c r="H198" s="161" t="s">
        <v>48</v>
      </c>
      <c r="I198" s="161">
        <v>22</v>
      </c>
      <c r="J198" s="161">
        <v>44</v>
      </c>
      <c r="K198" s="161" t="s">
        <v>36</v>
      </c>
      <c r="L198" s="161">
        <v>62</v>
      </c>
      <c r="M198" s="161" t="s">
        <v>37</v>
      </c>
      <c r="N198" s="161">
        <v>0</v>
      </c>
      <c r="O198" s="161">
        <v>691</v>
      </c>
      <c r="P198" s="161" t="s">
        <v>38</v>
      </c>
      <c r="Q198" s="161">
        <v>2015</v>
      </c>
      <c r="R198" s="161" t="s">
        <v>286</v>
      </c>
      <c r="S198" s="161">
        <v>2375</v>
      </c>
      <c r="T198" s="161">
        <v>0</v>
      </c>
      <c r="U198" s="161">
        <v>0</v>
      </c>
      <c r="V198" s="161">
        <v>0</v>
      </c>
      <c r="W198" s="161">
        <v>0</v>
      </c>
      <c r="X198" s="161">
        <v>0</v>
      </c>
      <c r="Y198" s="161">
        <v>0</v>
      </c>
      <c r="Z198" s="161">
        <v>0</v>
      </c>
      <c r="AA198" s="161">
        <v>0</v>
      </c>
      <c r="AB198" s="161">
        <v>0</v>
      </c>
      <c r="AC198" s="161">
        <f t="shared" si="4"/>
        <v>0</v>
      </c>
      <c r="AD198" s="161">
        <v>0</v>
      </c>
      <c r="AE198" s="161">
        <v>0</v>
      </c>
      <c r="AF198" s="161">
        <v>0</v>
      </c>
      <c r="AG198" s="3" t="s">
        <v>198</v>
      </c>
    </row>
    <row r="199" spans="1:33" x14ac:dyDescent="0.25">
      <c r="A199" s="161" t="s">
        <v>800</v>
      </c>
      <c r="B199" s="161" t="s">
        <v>801</v>
      </c>
      <c r="C199" s="161" t="s">
        <v>802</v>
      </c>
      <c r="D199" s="340" t="s">
        <v>998</v>
      </c>
      <c r="E199" s="161">
        <v>45</v>
      </c>
      <c r="F199" s="161">
        <v>22249</v>
      </c>
      <c r="G199" s="161" t="s">
        <v>35</v>
      </c>
      <c r="H199" s="161" t="s">
        <v>48</v>
      </c>
      <c r="I199" s="161">
        <v>15</v>
      </c>
      <c r="J199" s="161">
        <v>44</v>
      </c>
      <c r="K199" s="161" t="s">
        <v>36</v>
      </c>
      <c r="L199" s="161">
        <v>62</v>
      </c>
      <c r="M199" s="161" t="s">
        <v>37</v>
      </c>
      <c r="N199" s="161">
        <v>0</v>
      </c>
      <c r="O199" s="161">
        <v>691</v>
      </c>
      <c r="P199" s="161" t="s">
        <v>38</v>
      </c>
      <c r="Q199" s="161">
        <v>2015</v>
      </c>
      <c r="R199" s="161" t="s">
        <v>286</v>
      </c>
      <c r="S199" s="161">
        <v>2375</v>
      </c>
      <c r="T199" s="161">
        <v>0</v>
      </c>
      <c r="U199" s="161">
        <v>0</v>
      </c>
      <c r="V199" s="161">
        <v>0</v>
      </c>
      <c r="W199" s="161">
        <v>0</v>
      </c>
      <c r="X199" s="161">
        <v>0</v>
      </c>
      <c r="Y199" s="161">
        <v>0</v>
      </c>
      <c r="Z199" s="161">
        <v>0</v>
      </c>
      <c r="AA199" s="161">
        <v>0</v>
      </c>
      <c r="AB199" s="161">
        <v>0</v>
      </c>
      <c r="AC199" s="161">
        <f t="shared" si="4"/>
        <v>0</v>
      </c>
      <c r="AD199" s="161">
        <v>0</v>
      </c>
      <c r="AE199" s="161">
        <v>0</v>
      </c>
      <c r="AF199" s="161">
        <v>0</v>
      </c>
      <c r="AG199" s="3" t="s">
        <v>198</v>
      </c>
    </row>
    <row r="200" spans="1:33" x14ac:dyDescent="0.25">
      <c r="A200" s="161" t="s">
        <v>803</v>
      </c>
      <c r="B200" s="161" t="s">
        <v>804</v>
      </c>
      <c r="C200" s="161" t="s">
        <v>805</v>
      </c>
      <c r="D200" s="340" t="s">
        <v>998</v>
      </c>
      <c r="E200" s="161">
        <v>45</v>
      </c>
      <c r="F200" s="161">
        <v>6286</v>
      </c>
      <c r="G200" s="161" t="s">
        <v>34</v>
      </c>
      <c r="H200" s="161" t="s">
        <v>35</v>
      </c>
      <c r="I200" s="161">
        <v>28</v>
      </c>
      <c r="J200" s="161">
        <v>44</v>
      </c>
      <c r="K200" s="161" t="s">
        <v>36</v>
      </c>
      <c r="L200" s="161">
        <v>62</v>
      </c>
      <c r="M200" s="161" t="s">
        <v>37</v>
      </c>
      <c r="N200" s="161">
        <v>0</v>
      </c>
      <c r="O200" s="161">
        <v>691</v>
      </c>
      <c r="P200" s="161" t="s">
        <v>38</v>
      </c>
      <c r="Q200" s="161">
        <v>2015</v>
      </c>
      <c r="R200" s="161" t="s">
        <v>39</v>
      </c>
      <c r="S200" s="161">
        <v>2375</v>
      </c>
      <c r="T200" s="161">
        <v>0</v>
      </c>
      <c r="U200" s="161">
        <v>0</v>
      </c>
      <c r="V200" s="161">
        <v>0</v>
      </c>
      <c r="W200" s="161">
        <v>0</v>
      </c>
      <c r="X200" s="161">
        <v>0</v>
      </c>
      <c r="Y200" s="161">
        <v>0</v>
      </c>
      <c r="Z200" s="161">
        <v>0</v>
      </c>
      <c r="AA200" s="161">
        <v>0</v>
      </c>
      <c r="AB200" s="161">
        <v>0</v>
      </c>
      <c r="AC200" s="161">
        <f t="shared" si="4"/>
        <v>0</v>
      </c>
      <c r="AD200" s="161">
        <v>0</v>
      </c>
      <c r="AE200" s="161">
        <v>0</v>
      </c>
      <c r="AF200" s="161">
        <v>0</v>
      </c>
      <c r="AG200" s="3" t="s">
        <v>198</v>
      </c>
    </row>
    <row r="201" spans="1:33" x14ac:dyDescent="0.25">
      <c r="A201" s="161" t="s">
        <v>806</v>
      </c>
      <c r="B201" s="161" t="s">
        <v>807</v>
      </c>
      <c r="C201" s="161" t="s">
        <v>808</v>
      </c>
      <c r="D201" s="340" t="s">
        <v>998</v>
      </c>
      <c r="E201" s="161">
        <v>45</v>
      </c>
      <c r="F201" s="161">
        <v>6281</v>
      </c>
      <c r="G201" s="161" t="s">
        <v>35</v>
      </c>
      <c r="H201" s="161" t="s">
        <v>34</v>
      </c>
      <c r="I201" s="161">
        <v>28</v>
      </c>
      <c r="J201" s="161">
        <v>44</v>
      </c>
      <c r="K201" s="161" t="s">
        <v>36</v>
      </c>
      <c r="L201" s="161">
        <v>62</v>
      </c>
      <c r="M201" s="161" t="s">
        <v>37</v>
      </c>
      <c r="N201" s="161">
        <v>0</v>
      </c>
      <c r="O201" s="161">
        <v>691</v>
      </c>
      <c r="P201" s="161" t="s">
        <v>38</v>
      </c>
      <c r="Q201" s="161">
        <v>2015</v>
      </c>
      <c r="R201" s="161" t="s">
        <v>39</v>
      </c>
      <c r="S201" s="161">
        <v>2375</v>
      </c>
      <c r="T201" s="161">
        <v>0</v>
      </c>
      <c r="U201" s="161">
        <v>0</v>
      </c>
      <c r="V201" s="161">
        <v>0</v>
      </c>
      <c r="W201" s="161">
        <v>0</v>
      </c>
      <c r="X201" s="161">
        <v>0</v>
      </c>
      <c r="Y201" s="161">
        <v>0</v>
      </c>
      <c r="Z201" s="161">
        <v>0</v>
      </c>
      <c r="AA201" s="161">
        <v>0</v>
      </c>
      <c r="AB201" s="161">
        <v>0</v>
      </c>
      <c r="AC201" s="161">
        <f t="shared" si="4"/>
        <v>0</v>
      </c>
      <c r="AD201" s="161">
        <v>0</v>
      </c>
      <c r="AE201" s="161">
        <v>0</v>
      </c>
      <c r="AF201" s="161">
        <v>0</v>
      </c>
      <c r="AG201" s="3" t="s">
        <v>198</v>
      </c>
    </row>
    <row r="202" spans="1:33" x14ac:dyDescent="0.25">
      <c r="A202" s="161" t="s">
        <v>259</v>
      </c>
      <c r="B202" s="161" t="s">
        <v>260</v>
      </c>
      <c r="C202" s="161" t="s">
        <v>261</v>
      </c>
      <c r="D202" s="340" t="s">
        <v>998</v>
      </c>
      <c r="E202" s="161">
        <v>45</v>
      </c>
      <c r="F202" s="161">
        <v>6283</v>
      </c>
      <c r="G202" s="161" t="s">
        <v>34</v>
      </c>
      <c r="H202" s="161" t="s">
        <v>34</v>
      </c>
      <c r="I202" s="161">
        <v>28</v>
      </c>
      <c r="J202" s="161">
        <v>44</v>
      </c>
      <c r="K202" s="161" t="s">
        <v>36</v>
      </c>
      <c r="L202" s="161">
        <v>62</v>
      </c>
      <c r="M202" s="161" t="s">
        <v>37</v>
      </c>
      <c r="N202" s="161">
        <v>0</v>
      </c>
      <c r="O202" s="161">
        <v>691</v>
      </c>
      <c r="P202" s="161" t="s">
        <v>66</v>
      </c>
      <c r="Q202" s="161">
        <v>2015</v>
      </c>
      <c r="R202" s="161" t="s">
        <v>39</v>
      </c>
      <c r="S202" s="161">
        <v>2375</v>
      </c>
      <c r="T202" s="161">
        <v>0</v>
      </c>
      <c r="U202" s="161">
        <v>0</v>
      </c>
      <c r="V202" s="161">
        <v>0</v>
      </c>
      <c r="W202" s="161">
        <v>0</v>
      </c>
      <c r="X202" s="161">
        <v>0</v>
      </c>
      <c r="Y202" s="161">
        <v>0</v>
      </c>
      <c r="Z202" s="161">
        <v>0</v>
      </c>
      <c r="AA202" s="161">
        <v>0</v>
      </c>
      <c r="AB202" s="161">
        <v>0</v>
      </c>
      <c r="AC202" s="161">
        <f t="shared" si="4"/>
        <v>0</v>
      </c>
      <c r="AD202" s="161">
        <v>500</v>
      </c>
      <c r="AE202" s="161">
        <v>0</v>
      </c>
      <c r="AF202" s="161">
        <v>0</v>
      </c>
      <c r="AG202" s="3" t="s">
        <v>40</v>
      </c>
    </row>
    <row r="203" spans="1:33" x14ac:dyDescent="0.25">
      <c r="A203" s="161" t="s">
        <v>262</v>
      </c>
      <c r="B203" s="161" t="s">
        <v>263</v>
      </c>
      <c r="C203" s="161" t="s">
        <v>264</v>
      </c>
      <c r="D203" s="340" t="s">
        <v>998</v>
      </c>
      <c r="E203" s="161">
        <v>45</v>
      </c>
      <c r="F203" s="161">
        <v>6372</v>
      </c>
      <c r="G203" s="161" t="s">
        <v>52</v>
      </c>
      <c r="H203" s="161" t="s">
        <v>52</v>
      </c>
      <c r="I203" s="161">
        <v>20</v>
      </c>
      <c r="J203" s="161">
        <v>44</v>
      </c>
      <c r="K203" s="161" t="s">
        <v>36</v>
      </c>
      <c r="L203" s="161">
        <v>62</v>
      </c>
      <c r="M203" s="161" t="s">
        <v>37</v>
      </c>
      <c r="N203" s="161">
        <v>0</v>
      </c>
      <c r="O203" s="161">
        <v>691</v>
      </c>
      <c r="P203" s="161" t="s">
        <v>38</v>
      </c>
      <c r="Q203" s="161">
        <v>2015</v>
      </c>
      <c r="R203" s="161" t="s">
        <v>39</v>
      </c>
      <c r="S203" s="161">
        <v>2375</v>
      </c>
      <c r="T203" s="161">
        <v>0</v>
      </c>
      <c r="U203" s="161">
        <v>0</v>
      </c>
      <c r="V203" s="161">
        <v>0</v>
      </c>
      <c r="W203" s="161">
        <v>0</v>
      </c>
      <c r="X203" s="161">
        <v>0</v>
      </c>
      <c r="Y203" s="161">
        <v>0</v>
      </c>
      <c r="Z203" s="161">
        <v>0</v>
      </c>
      <c r="AA203" s="161">
        <v>0</v>
      </c>
      <c r="AB203" s="161">
        <v>0</v>
      </c>
      <c r="AC203" s="161">
        <f t="shared" si="4"/>
        <v>0</v>
      </c>
      <c r="AD203" s="161">
        <v>0</v>
      </c>
      <c r="AE203" s="161">
        <v>0</v>
      </c>
      <c r="AF203" s="161">
        <v>0</v>
      </c>
      <c r="AG203" s="3" t="s">
        <v>40</v>
      </c>
    </row>
    <row r="204" spans="1:33" x14ac:dyDescent="0.25">
      <c r="A204" s="161" t="s">
        <v>552</v>
      </c>
      <c r="B204" s="161" t="s">
        <v>553</v>
      </c>
      <c r="C204" s="161" t="s">
        <v>554</v>
      </c>
      <c r="D204" s="340" t="s">
        <v>998</v>
      </c>
      <c r="E204" s="161">
        <v>45</v>
      </c>
      <c r="F204" s="161">
        <v>6535</v>
      </c>
      <c r="G204" s="161" t="s">
        <v>34</v>
      </c>
      <c r="H204" s="161" t="s">
        <v>52</v>
      </c>
      <c r="I204" s="161">
        <v>17</v>
      </c>
      <c r="J204" s="161">
        <v>44</v>
      </c>
      <c r="K204" s="161" t="s">
        <v>36</v>
      </c>
      <c r="L204" s="161">
        <v>63</v>
      </c>
      <c r="M204" s="161" t="s">
        <v>37</v>
      </c>
      <c r="N204" s="161">
        <v>0</v>
      </c>
      <c r="O204" s="161">
        <v>691</v>
      </c>
      <c r="P204" s="161" t="s">
        <v>38</v>
      </c>
      <c r="Q204" s="161">
        <v>2015</v>
      </c>
      <c r="R204" s="161" t="s">
        <v>286</v>
      </c>
      <c r="S204" s="161">
        <v>2375</v>
      </c>
      <c r="T204" s="161">
        <v>0</v>
      </c>
      <c r="U204" s="161">
        <v>0</v>
      </c>
      <c r="V204" s="161">
        <v>0</v>
      </c>
      <c r="W204" s="161">
        <v>0</v>
      </c>
      <c r="X204" s="161">
        <v>0</v>
      </c>
      <c r="Y204" s="161">
        <v>0</v>
      </c>
      <c r="Z204" s="161">
        <v>0</v>
      </c>
      <c r="AA204" s="161">
        <v>0</v>
      </c>
      <c r="AB204" s="161">
        <v>0</v>
      </c>
      <c r="AC204" s="161">
        <f t="shared" si="4"/>
        <v>0</v>
      </c>
      <c r="AD204" s="161">
        <v>0</v>
      </c>
      <c r="AE204" s="161">
        <v>0</v>
      </c>
      <c r="AF204" s="161">
        <v>0</v>
      </c>
      <c r="AG204" s="3" t="s">
        <v>176</v>
      </c>
    </row>
    <row r="205" spans="1:33" x14ac:dyDescent="0.25">
      <c r="A205" s="161" t="s">
        <v>327</v>
      </c>
      <c r="B205" s="161" t="s">
        <v>328</v>
      </c>
      <c r="C205" s="161" t="s">
        <v>329</v>
      </c>
      <c r="D205" s="340" t="s">
        <v>998</v>
      </c>
      <c r="E205" s="161">
        <v>11</v>
      </c>
      <c r="F205" s="161">
        <v>20386</v>
      </c>
      <c r="G205" s="161" t="s">
        <v>35</v>
      </c>
      <c r="H205" s="161" t="s">
        <v>52</v>
      </c>
      <c r="I205" s="161">
        <v>31</v>
      </c>
      <c r="J205" s="161">
        <v>52</v>
      </c>
      <c r="K205" s="161" t="s">
        <v>36</v>
      </c>
      <c r="L205" s="161">
        <v>68</v>
      </c>
      <c r="M205" s="161" t="s">
        <v>37</v>
      </c>
      <c r="N205" s="161">
        <v>0</v>
      </c>
      <c r="O205" s="161">
        <v>616</v>
      </c>
      <c r="P205" s="161" t="s">
        <v>38</v>
      </c>
      <c r="Q205" s="161">
        <v>2015</v>
      </c>
      <c r="R205" s="161" t="s">
        <v>286</v>
      </c>
      <c r="S205" s="161">
        <v>2375</v>
      </c>
      <c r="T205" s="161">
        <v>0</v>
      </c>
      <c r="U205" s="161">
        <v>0</v>
      </c>
      <c r="V205" s="161">
        <v>0</v>
      </c>
      <c r="W205" s="161">
        <v>0</v>
      </c>
      <c r="X205" s="161">
        <v>0</v>
      </c>
      <c r="Y205" s="161">
        <v>0</v>
      </c>
      <c r="Z205" s="161">
        <v>0</v>
      </c>
      <c r="AA205" s="161">
        <v>0</v>
      </c>
      <c r="AB205" s="161">
        <v>0</v>
      </c>
      <c r="AC205" s="161">
        <f t="shared" si="4"/>
        <v>0</v>
      </c>
      <c r="AD205" s="161">
        <v>0</v>
      </c>
      <c r="AE205" s="161">
        <v>0</v>
      </c>
      <c r="AF205" s="161">
        <v>0</v>
      </c>
      <c r="AG205" s="3" t="s">
        <v>297</v>
      </c>
    </row>
    <row r="206" spans="1:33" x14ac:dyDescent="0.25">
      <c r="B206" s="161" t="s">
        <v>1955</v>
      </c>
      <c r="C206" s="161" t="s">
        <v>1956</v>
      </c>
      <c r="D206" s="340" t="s">
        <v>998</v>
      </c>
      <c r="E206" s="161">
        <v>11</v>
      </c>
      <c r="F206" s="161">
        <v>23223</v>
      </c>
      <c r="G206" s="161" t="s">
        <v>35</v>
      </c>
      <c r="H206" s="161" t="s">
        <v>52</v>
      </c>
      <c r="I206" s="161">
        <v>31</v>
      </c>
      <c r="J206" s="161">
        <v>52</v>
      </c>
      <c r="K206" s="161" t="s">
        <v>36</v>
      </c>
      <c r="L206" s="161">
        <v>68</v>
      </c>
      <c r="M206" s="161" t="s">
        <v>37</v>
      </c>
      <c r="N206" s="161">
        <v>0</v>
      </c>
      <c r="O206" s="161">
        <v>616</v>
      </c>
      <c r="P206" s="161" t="s">
        <v>38</v>
      </c>
      <c r="Q206" s="161">
        <v>2015</v>
      </c>
      <c r="R206" s="161" t="s">
        <v>286</v>
      </c>
      <c r="S206" s="161">
        <v>2375</v>
      </c>
      <c r="T206" s="161">
        <v>0</v>
      </c>
      <c r="U206" s="161">
        <v>0</v>
      </c>
      <c r="V206" s="161">
        <v>0</v>
      </c>
      <c r="W206" s="161">
        <v>0</v>
      </c>
      <c r="X206" s="161">
        <v>0</v>
      </c>
      <c r="Y206" s="161">
        <v>0</v>
      </c>
      <c r="Z206" s="161">
        <v>0</v>
      </c>
      <c r="AA206" s="161">
        <v>0</v>
      </c>
      <c r="AB206" s="161">
        <v>0</v>
      </c>
      <c r="AC206" s="161">
        <v>0</v>
      </c>
      <c r="AD206" s="161">
        <v>0</v>
      </c>
      <c r="AE206" s="161">
        <v>0</v>
      </c>
      <c r="AF206" s="161">
        <v>0</v>
      </c>
      <c r="AG206" s="3" t="s">
        <v>297</v>
      </c>
    </row>
    <row r="207" spans="1:33" x14ac:dyDescent="0.25">
      <c r="A207" s="161" t="s">
        <v>158</v>
      </c>
      <c r="B207" s="161" t="s">
        <v>159</v>
      </c>
      <c r="C207" s="161" t="s">
        <v>160</v>
      </c>
      <c r="D207" s="340" t="s">
        <v>998</v>
      </c>
      <c r="E207" s="161">
        <v>45</v>
      </c>
      <c r="F207" s="161">
        <v>20117</v>
      </c>
      <c r="G207" s="161" t="s">
        <v>35</v>
      </c>
      <c r="H207" s="161" t="s">
        <v>48</v>
      </c>
      <c r="I207" s="161">
        <v>34</v>
      </c>
      <c r="J207" s="161">
        <v>45</v>
      </c>
      <c r="K207" s="161" t="s">
        <v>36</v>
      </c>
      <c r="L207" s="161">
        <v>63</v>
      </c>
      <c r="M207" s="161" t="s">
        <v>37</v>
      </c>
      <c r="N207" s="161">
        <v>0</v>
      </c>
      <c r="O207" s="161">
        <v>691</v>
      </c>
      <c r="P207" s="161" t="s">
        <v>38</v>
      </c>
      <c r="Q207" s="161">
        <v>2015</v>
      </c>
      <c r="R207" s="161" t="s">
        <v>44</v>
      </c>
      <c r="S207" s="161">
        <v>2375</v>
      </c>
      <c r="T207" s="161">
        <v>0</v>
      </c>
      <c r="U207" s="161">
        <v>0</v>
      </c>
      <c r="V207" s="161">
        <v>0</v>
      </c>
      <c r="W207" s="161">
        <v>0</v>
      </c>
      <c r="X207" s="161">
        <v>0</v>
      </c>
      <c r="Y207" s="161">
        <v>0</v>
      </c>
      <c r="Z207" s="161">
        <v>0</v>
      </c>
      <c r="AA207" s="161">
        <v>0</v>
      </c>
      <c r="AB207" s="161">
        <v>0</v>
      </c>
      <c r="AC207" s="161">
        <f t="shared" si="4"/>
        <v>0</v>
      </c>
      <c r="AD207" s="161">
        <v>0</v>
      </c>
      <c r="AE207" s="161">
        <v>0</v>
      </c>
      <c r="AF207" s="161">
        <v>0</v>
      </c>
      <c r="AG207" s="3" t="s">
        <v>40</v>
      </c>
    </row>
    <row r="208" spans="1:33" x14ac:dyDescent="0.25">
      <c r="A208" s="161" t="s">
        <v>161</v>
      </c>
      <c r="B208" s="161" t="s">
        <v>162</v>
      </c>
      <c r="C208" s="161" t="s">
        <v>163</v>
      </c>
      <c r="D208" s="340" t="s">
        <v>998</v>
      </c>
      <c r="E208" s="161">
        <v>45</v>
      </c>
      <c r="F208" s="161">
        <v>20128</v>
      </c>
      <c r="G208" s="161" t="s">
        <v>34</v>
      </c>
      <c r="H208" s="161" t="s">
        <v>48</v>
      </c>
      <c r="I208" s="161">
        <v>34</v>
      </c>
      <c r="J208" s="161">
        <v>45</v>
      </c>
      <c r="K208" s="161" t="s">
        <v>36</v>
      </c>
      <c r="L208" s="161">
        <v>63</v>
      </c>
      <c r="M208" s="161" t="s">
        <v>37</v>
      </c>
      <c r="N208" s="161">
        <v>0</v>
      </c>
      <c r="O208" s="161">
        <v>676</v>
      </c>
      <c r="P208" s="161" t="s">
        <v>38</v>
      </c>
      <c r="Q208" s="161">
        <v>2015</v>
      </c>
      <c r="R208" s="161" t="s">
        <v>39</v>
      </c>
      <c r="S208" s="161">
        <v>2375</v>
      </c>
      <c r="T208" s="161">
        <v>0</v>
      </c>
      <c r="U208" s="161">
        <v>0</v>
      </c>
      <c r="V208" s="161">
        <v>0</v>
      </c>
      <c r="W208" s="161">
        <v>0</v>
      </c>
      <c r="X208" s="161">
        <v>0</v>
      </c>
      <c r="Y208" s="161">
        <v>0</v>
      </c>
      <c r="Z208" s="161">
        <v>0</v>
      </c>
      <c r="AA208" s="161">
        <v>0</v>
      </c>
      <c r="AB208" s="161">
        <v>0</v>
      </c>
      <c r="AC208" s="161">
        <f t="shared" si="4"/>
        <v>0</v>
      </c>
      <c r="AD208" s="161">
        <v>0</v>
      </c>
      <c r="AE208" s="161">
        <v>0</v>
      </c>
      <c r="AF208" s="161">
        <v>0</v>
      </c>
      <c r="AG208" s="3" t="s">
        <v>40</v>
      </c>
    </row>
    <row r="209" spans="1:33" x14ac:dyDescent="0.25">
      <c r="A209" s="161" t="s">
        <v>600</v>
      </c>
      <c r="B209" s="161" t="s">
        <v>601</v>
      </c>
      <c r="C209" s="161" t="s">
        <v>602</v>
      </c>
      <c r="D209" s="340" t="s">
        <v>998</v>
      </c>
      <c r="E209" s="161">
        <v>45</v>
      </c>
      <c r="F209" s="161">
        <v>22392</v>
      </c>
      <c r="G209" s="161" t="s">
        <v>34</v>
      </c>
      <c r="H209" s="161" t="s">
        <v>35</v>
      </c>
      <c r="I209" s="161">
        <v>30</v>
      </c>
      <c r="J209" s="161">
        <v>44</v>
      </c>
      <c r="K209" s="161" t="s">
        <v>36</v>
      </c>
      <c r="L209" s="161">
        <v>64</v>
      </c>
      <c r="M209" s="161" t="s">
        <v>37</v>
      </c>
      <c r="N209" s="161">
        <v>0</v>
      </c>
      <c r="O209" s="161">
        <v>691</v>
      </c>
      <c r="P209" s="161" t="s">
        <v>38</v>
      </c>
      <c r="Q209" s="161">
        <v>2015</v>
      </c>
      <c r="R209" s="161" t="s">
        <v>286</v>
      </c>
      <c r="S209" s="161">
        <v>2375</v>
      </c>
      <c r="T209" s="161">
        <v>0</v>
      </c>
      <c r="U209" s="161">
        <v>0</v>
      </c>
      <c r="V209" s="161">
        <v>0</v>
      </c>
      <c r="W209" s="161">
        <v>0</v>
      </c>
      <c r="X209" s="161">
        <v>0</v>
      </c>
      <c r="Y209" s="161">
        <v>0</v>
      </c>
      <c r="Z209" s="161">
        <v>0</v>
      </c>
      <c r="AA209" s="161">
        <v>0</v>
      </c>
      <c r="AB209" s="161">
        <v>0</v>
      </c>
      <c r="AC209" s="161">
        <f t="shared" si="4"/>
        <v>0</v>
      </c>
      <c r="AD209" s="161">
        <v>0</v>
      </c>
      <c r="AE209" s="161">
        <v>0</v>
      </c>
      <c r="AF209" s="161">
        <v>0</v>
      </c>
      <c r="AG209" s="3" t="s">
        <v>37</v>
      </c>
    </row>
    <row r="210" spans="1:33" x14ac:dyDescent="0.25">
      <c r="A210" s="161" t="s">
        <v>555</v>
      </c>
      <c r="B210" s="161" t="s">
        <v>556</v>
      </c>
      <c r="C210" s="161" t="s">
        <v>557</v>
      </c>
      <c r="D210" s="340" t="s">
        <v>998</v>
      </c>
      <c r="E210" s="161">
        <v>45</v>
      </c>
      <c r="F210" s="161">
        <v>6107</v>
      </c>
      <c r="G210" s="161" t="s">
        <v>35</v>
      </c>
      <c r="H210" s="161" t="s">
        <v>48</v>
      </c>
      <c r="I210" s="161">
        <v>35</v>
      </c>
      <c r="J210" s="161">
        <v>44</v>
      </c>
      <c r="K210" s="161" t="s">
        <v>36</v>
      </c>
      <c r="L210" s="161">
        <v>64</v>
      </c>
      <c r="M210" s="161" t="s">
        <v>37</v>
      </c>
      <c r="N210" s="161">
        <v>0</v>
      </c>
      <c r="O210" s="161">
        <v>691</v>
      </c>
      <c r="P210" s="161" t="s">
        <v>38</v>
      </c>
      <c r="Q210" s="161">
        <v>2015</v>
      </c>
      <c r="R210" s="161" t="s">
        <v>44</v>
      </c>
      <c r="S210" s="161">
        <v>2375</v>
      </c>
      <c r="T210" s="161">
        <v>0</v>
      </c>
      <c r="U210" s="161">
        <v>0</v>
      </c>
      <c r="V210" s="161">
        <v>0</v>
      </c>
      <c r="W210" s="161">
        <v>0</v>
      </c>
      <c r="X210" s="161">
        <v>0</v>
      </c>
      <c r="Y210" s="161">
        <v>0</v>
      </c>
      <c r="Z210" s="161">
        <v>0</v>
      </c>
      <c r="AA210" s="161">
        <v>0</v>
      </c>
      <c r="AB210" s="161">
        <v>0</v>
      </c>
      <c r="AC210" s="161">
        <f t="shared" si="4"/>
        <v>0</v>
      </c>
      <c r="AD210" s="161">
        <v>0</v>
      </c>
      <c r="AE210" s="161">
        <v>0</v>
      </c>
      <c r="AF210" s="161">
        <v>0</v>
      </c>
      <c r="AG210" s="3" t="s">
        <v>37</v>
      </c>
    </row>
    <row r="211" spans="1:33" x14ac:dyDescent="0.25">
      <c r="A211" s="161" t="s">
        <v>558</v>
      </c>
      <c r="B211" s="161" t="s">
        <v>559</v>
      </c>
      <c r="C211" s="161" t="s">
        <v>560</v>
      </c>
      <c r="D211" s="340" t="s">
        <v>998</v>
      </c>
      <c r="E211" s="161">
        <v>45</v>
      </c>
      <c r="F211" s="161">
        <v>20719</v>
      </c>
      <c r="G211" s="161" t="s">
        <v>48</v>
      </c>
      <c r="H211" s="161" t="s">
        <v>35</v>
      </c>
      <c r="I211" s="161">
        <v>35</v>
      </c>
      <c r="J211" s="161">
        <v>44</v>
      </c>
      <c r="K211" s="161" t="s">
        <v>36</v>
      </c>
      <c r="L211" s="161">
        <v>64</v>
      </c>
      <c r="M211" s="161" t="s">
        <v>37</v>
      </c>
      <c r="N211" s="161">
        <v>0</v>
      </c>
      <c r="O211" s="161">
        <v>691</v>
      </c>
      <c r="P211" s="161" t="s">
        <v>38</v>
      </c>
      <c r="Q211" s="161">
        <v>2015</v>
      </c>
      <c r="R211" s="161" t="s">
        <v>39</v>
      </c>
      <c r="S211" s="161">
        <v>2375</v>
      </c>
      <c r="T211" s="161">
        <v>0</v>
      </c>
      <c r="U211" s="161">
        <v>0</v>
      </c>
      <c r="V211" s="161">
        <v>0</v>
      </c>
      <c r="W211" s="161">
        <v>0</v>
      </c>
      <c r="X211" s="161">
        <v>0</v>
      </c>
      <c r="Y211" s="161">
        <v>0</v>
      </c>
      <c r="Z211" s="161">
        <v>0</v>
      </c>
      <c r="AA211" s="161">
        <v>0</v>
      </c>
      <c r="AB211" s="161">
        <v>0</v>
      </c>
      <c r="AC211" s="161">
        <f t="shared" si="4"/>
        <v>0</v>
      </c>
      <c r="AD211" s="161">
        <v>0</v>
      </c>
      <c r="AE211" s="161">
        <v>0</v>
      </c>
      <c r="AF211" s="161">
        <v>0</v>
      </c>
      <c r="AG211" s="3" t="s">
        <v>37</v>
      </c>
    </row>
    <row r="212" spans="1:33" x14ac:dyDescent="0.25">
      <c r="A212" s="161" t="s">
        <v>60</v>
      </c>
      <c r="B212" s="161" t="s">
        <v>61</v>
      </c>
      <c r="C212" s="161" t="s">
        <v>62</v>
      </c>
      <c r="D212" s="340" t="s">
        <v>998</v>
      </c>
      <c r="E212" s="161">
        <v>11</v>
      </c>
      <c r="F212" s="161">
        <v>9486</v>
      </c>
      <c r="G212" s="161" t="s">
        <v>52</v>
      </c>
      <c r="H212" s="161" t="s">
        <v>48</v>
      </c>
      <c r="I212" s="161">
        <v>14</v>
      </c>
      <c r="J212" s="161">
        <v>53</v>
      </c>
      <c r="K212" s="161" t="s">
        <v>36</v>
      </c>
      <c r="L212" s="161">
        <v>68</v>
      </c>
      <c r="M212" s="161" t="s">
        <v>37</v>
      </c>
      <c r="N212" s="161">
        <v>0</v>
      </c>
      <c r="O212" s="161">
        <v>606</v>
      </c>
      <c r="P212" s="161" t="s">
        <v>56</v>
      </c>
      <c r="Q212" s="161">
        <v>2015</v>
      </c>
      <c r="R212" s="161" t="s">
        <v>39</v>
      </c>
      <c r="S212" s="161">
        <v>2375</v>
      </c>
      <c r="T212" s="161">
        <v>0</v>
      </c>
      <c r="U212" s="161">
        <v>0</v>
      </c>
      <c r="V212" s="161">
        <v>0</v>
      </c>
      <c r="W212" s="161">
        <v>0</v>
      </c>
      <c r="X212" s="161">
        <v>0</v>
      </c>
      <c r="Y212" s="161">
        <v>0</v>
      </c>
      <c r="Z212" s="161">
        <v>0</v>
      </c>
      <c r="AA212" s="161">
        <v>0</v>
      </c>
      <c r="AB212" s="161">
        <v>0</v>
      </c>
      <c r="AC212" s="161">
        <f t="shared" si="4"/>
        <v>0</v>
      </c>
      <c r="AD212" s="161">
        <v>0</v>
      </c>
      <c r="AE212" s="161">
        <v>0</v>
      </c>
      <c r="AF212" s="161">
        <v>0</v>
      </c>
      <c r="AG212" s="3" t="s">
        <v>36</v>
      </c>
    </row>
    <row r="213" spans="1:33" x14ac:dyDescent="0.25">
      <c r="A213" s="161" t="s">
        <v>867</v>
      </c>
      <c r="B213" s="161" t="s">
        <v>868</v>
      </c>
      <c r="C213" s="161" t="s">
        <v>869</v>
      </c>
      <c r="D213" s="340" t="s">
        <v>998</v>
      </c>
      <c r="E213" s="161">
        <v>11</v>
      </c>
      <c r="F213" s="161">
        <v>5589</v>
      </c>
      <c r="G213" s="161" t="s">
        <v>52</v>
      </c>
      <c r="H213" s="161" t="s">
        <v>48</v>
      </c>
      <c r="I213" s="161">
        <v>14</v>
      </c>
      <c r="J213" s="161">
        <v>53</v>
      </c>
      <c r="K213" s="161" t="s">
        <v>36</v>
      </c>
      <c r="L213" s="161">
        <v>68</v>
      </c>
      <c r="M213" s="161" t="s">
        <v>37</v>
      </c>
      <c r="N213" s="161">
        <v>0</v>
      </c>
      <c r="O213" s="161">
        <v>616</v>
      </c>
      <c r="P213" s="161" t="s">
        <v>851</v>
      </c>
      <c r="Q213" s="161">
        <v>2015</v>
      </c>
      <c r="R213" s="161" t="s">
        <v>319</v>
      </c>
      <c r="S213" s="161">
        <v>2375</v>
      </c>
      <c r="T213" s="161">
        <v>0</v>
      </c>
      <c r="U213" s="161">
        <v>0</v>
      </c>
      <c r="V213" s="161">
        <v>0</v>
      </c>
      <c r="W213" s="161">
        <v>0</v>
      </c>
      <c r="X213" s="161">
        <v>0</v>
      </c>
      <c r="Y213" s="161">
        <v>0</v>
      </c>
      <c r="Z213" s="161">
        <v>0</v>
      </c>
      <c r="AA213" s="161">
        <v>0</v>
      </c>
      <c r="AB213" s="161">
        <v>0</v>
      </c>
      <c r="AC213" s="161">
        <f t="shared" si="4"/>
        <v>0</v>
      </c>
      <c r="AD213" s="161">
        <v>500</v>
      </c>
      <c r="AE213" s="161">
        <v>0</v>
      </c>
      <c r="AF213" s="161">
        <v>0</v>
      </c>
      <c r="AG213" s="3" t="s">
        <v>36</v>
      </c>
    </row>
    <row r="214" spans="1:33" x14ac:dyDescent="0.25">
      <c r="A214" s="161" t="s">
        <v>827</v>
      </c>
      <c r="B214" s="161" t="s">
        <v>828</v>
      </c>
      <c r="C214" s="161" t="s">
        <v>829</v>
      </c>
      <c r="D214" s="340" t="s">
        <v>998</v>
      </c>
      <c r="E214" s="161">
        <v>45</v>
      </c>
      <c r="F214" s="161">
        <v>6321</v>
      </c>
      <c r="G214" s="161" t="s">
        <v>48</v>
      </c>
      <c r="H214" s="161" t="s">
        <v>52</v>
      </c>
      <c r="I214" s="161">
        <v>23</v>
      </c>
      <c r="J214" s="161">
        <v>44</v>
      </c>
      <c r="K214" s="161" t="s">
        <v>36</v>
      </c>
      <c r="L214" s="161">
        <v>64</v>
      </c>
      <c r="M214" s="161" t="s">
        <v>37</v>
      </c>
      <c r="N214" s="161">
        <v>0</v>
      </c>
      <c r="O214" s="161">
        <v>691</v>
      </c>
      <c r="P214" s="161" t="s">
        <v>38</v>
      </c>
      <c r="Q214" s="161">
        <v>2015</v>
      </c>
      <c r="R214" s="161" t="s">
        <v>286</v>
      </c>
      <c r="S214" s="161">
        <v>2375</v>
      </c>
      <c r="T214" s="161">
        <v>0</v>
      </c>
      <c r="U214" s="161">
        <v>0</v>
      </c>
      <c r="V214" s="161">
        <v>0</v>
      </c>
      <c r="W214" s="161">
        <v>0</v>
      </c>
      <c r="X214" s="161">
        <v>0</v>
      </c>
      <c r="Y214" s="161">
        <v>0</v>
      </c>
      <c r="Z214" s="161">
        <v>0</v>
      </c>
      <c r="AA214" s="161">
        <v>0</v>
      </c>
      <c r="AB214" s="161">
        <v>0</v>
      </c>
      <c r="AC214" s="161">
        <f t="shared" si="4"/>
        <v>0</v>
      </c>
      <c r="AD214" s="161">
        <v>0</v>
      </c>
      <c r="AE214" s="161">
        <v>0</v>
      </c>
      <c r="AF214" s="161">
        <v>0</v>
      </c>
      <c r="AG214" s="3" t="s">
        <v>176</v>
      </c>
    </row>
    <row r="215" spans="1:33" ht="14.25" customHeight="1" x14ac:dyDescent="0.25">
      <c r="A215" s="161" t="s">
        <v>809</v>
      </c>
      <c r="B215" s="161" t="s">
        <v>810</v>
      </c>
      <c r="C215" s="161" t="s">
        <v>811</v>
      </c>
      <c r="D215" s="340" t="s">
        <v>998</v>
      </c>
      <c r="E215" s="161">
        <v>45</v>
      </c>
      <c r="F215" s="161">
        <v>9300</v>
      </c>
      <c r="G215" s="161" t="s">
        <v>34</v>
      </c>
      <c r="H215" s="161" t="s">
        <v>35</v>
      </c>
      <c r="I215" s="161">
        <v>3</v>
      </c>
      <c r="J215" s="161">
        <v>44</v>
      </c>
      <c r="K215" s="161" t="s">
        <v>36</v>
      </c>
      <c r="L215" s="161">
        <v>62</v>
      </c>
      <c r="M215" s="161" t="s">
        <v>37</v>
      </c>
      <c r="N215" s="161">
        <v>0</v>
      </c>
      <c r="O215" s="161">
        <v>691</v>
      </c>
      <c r="P215" s="161" t="s">
        <v>38</v>
      </c>
      <c r="Q215" s="161">
        <v>2015</v>
      </c>
      <c r="R215" s="161" t="s">
        <v>286</v>
      </c>
      <c r="S215" s="161">
        <v>2375</v>
      </c>
      <c r="T215" s="161">
        <v>0</v>
      </c>
      <c r="U215" s="161">
        <v>0</v>
      </c>
      <c r="V215" s="161">
        <v>0</v>
      </c>
      <c r="W215" s="161">
        <v>0</v>
      </c>
      <c r="X215" s="161">
        <v>0</v>
      </c>
      <c r="Y215" s="161">
        <v>0</v>
      </c>
      <c r="Z215" s="161">
        <v>0</v>
      </c>
      <c r="AA215" s="161">
        <v>0</v>
      </c>
      <c r="AB215" s="161">
        <v>0</v>
      </c>
      <c r="AC215" s="161">
        <f t="shared" si="4"/>
        <v>0</v>
      </c>
      <c r="AD215" s="161">
        <v>0</v>
      </c>
      <c r="AE215" s="161">
        <v>0</v>
      </c>
      <c r="AF215" s="161">
        <v>0</v>
      </c>
      <c r="AG215" s="3" t="s">
        <v>198</v>
      </c>
    </row>
    <row r="216" spans="1:33" x14ac:dyDescent="0.25">
      <c r="A216" s="161" t="s">
        <v>561</v>
      </c>
      <c r="B216" s="161" t="s">
        <v>562</v>
      </c>
      <c r="C216" s="161" t="s">
        <v>563</v>
      </c>
      <c r="D216" s="340" t="s">
        <v>998</v>
      </c>
      <c r="E216" s="161">
        <v>45</v>
      </c>
      <c r="F216" s="161">
        <v>20799</v>
      </c>
      <c r="G216" s="161" t="s">
        <v>52</v>
      </c>
      <c r="H216" s="161" t="s">
        <v>48</v>
      </c>
      <c r="I216" s="161">
        <v>16</v>
      </c>
      <c r="J216" s="161">
        <v>44</v>
      </c>
      <c r="K216" s="161" t="s">
        <v>36</v>
      </c>
      <c r="L216" s="161">
        <v>63</v>
      </c>
      <c r="M216" s="161" t="s">
        <v>37</v>
      </c>
      <c r="N216" s="161">
        <v>0</v>
      </c>
      <c r="O216" s="161">
        <v>691</v>
      </c>
      <c r="P216" s="161" t="s">
        <v>38</v>
      </c>
      <c r="Q216" s="161">
        <v>2015</v>
      </c>
      <c r="R216" s="161" t="s">
        <v>39</v>
      </c>
      <c r="S216" s="161">
        <v>2375</v>
      </c>
      <c r="T216" s="161">
        <v>0</v>
      </c>
      <c r="U216" s="161">
        <v>0</v>
      </c>
      <c r="V216" s="161">
        <v>0</v>
      </c>
      <c r="W216" s="161">
        <v>0</v>
      </c>
      <c r="X216" s="161">
        <v>0</v>
      </c>
      <c r="Y216" s="161">
        <v>0</v>
      </c>
      <c r="Z216" s="161">
        <v>0</v>
      </c>
      <c r="AA216" s="161">
        <v>0</v>
      </c>
      <c r="AB216" s="161">
        <v>0</v>
      </c>
      <c r="AC216" s="161">
        <f t="shared" si="4"/>
        <v>0</v>
      </c>
      <c r="AD216" s="161">
        <v>0</v>
      </c>
      <c r="AE216" s="161">
        <v>0</v>
      </c>
      <c r="AF216" s="161">
        <v>0</v>
      </c>
      <c r="AG216" s="3" t="s">
        <v>176</v>
      </c>
    </row>
    <row r="217" spans="1:33" x14ac:dyDescent="0.25">
      <c r="A217" s="161" t="s">
        <v>116</v>
      </c>
      <c r="B217" s="161" t="s">
        <v>117</v>
      </c>
      <c r="C217" s="161" t="s">
        <v>118</v>
      </c>
      <c r="D217" s="340" t="s">
        <v>998</v>
      </c>
      <c r="E217" s="161">
        <v>45</v>
      </c>
      <c r="F217" s="161">
        <v>6521</v>
      </c>
      <c r="G217" s="161" t="s">
        <v>48</v>
      </c>
      <c r="H217" s="161" t="s">
        <v>52</v>
      </c>
      <c r="I217" s="161">
        <v>16</v>
      </c>
      <c r="J217" s="161">
        <v>44</v>
      </c>
      <c r="K217" s="161" t="s">
        <v>36</v>
      </c>
      <c r="L217" s="161">
        <v>63</v>
      </c>
      <c r="M217" s="161" t="s">
        <v>37</v>
      </c>
      <c r="N217" s="161">
        <v>0</v>
      </c>
      <c r="O217" s="161">
        <v>691</v>
      </c>
      <c r="P217" s="161" t="s">
        <v>66</v>
      </c>
      <c r="Q217" s="161">
        <v>2015</v>
      </c>
      <c r="R217" s="161" t="s">
        <v>39</v>
      </c>
      <c r="S217" s="161">
        <v>2375</v>
      </c>
      <c r="T217" s="161">
        <v>0</v>
      </c>
      <c r="U217" s="161">
        <v>0</v>
      </c>
      <c r="V217" s="161">
        <v>0</v>
      </c>
      <c r="W217" s="161">
        <v>0</v>
      </c>
      <c r="X217" s="161">
        <v>0</v>
      </c>
      <c r="Y217" s="161">
        <v>0</v>
      </c>
      <c r="Z217" s="161">
        <v>0</v>
      </c>
      <c r="AA217" s="161">
        <v>0</v>
      </c>
      <c r="AB217" s="161">
        <v>0</v>
      </c>
      <c r="AC217" s="161">
        <f t="shared" si="4"/>
        <v>0</v>
      </c>
      <c r="AD217" s="161">
        <v>500</v>
      </c>
      <c r="AE217" s="161">
        <v>0</v>
      </c>
      <c r="AF217" s="161">
        <v>0</v>
      </c>
      <c r="AG217" s="3" t="s">
        <v>40</v>
      </c>
    </row>
    <row r="218" spans="1:33" x14ac:dyDescent="0.25">
      <c r="A218" s="161" t="s">
        <v>119</v>
      </c>
      <c r="B218" s="161" t="s">
        <v>120</v>
      </c>
      <c r="C218" s="161" t="s">
        <v>121</v>
      </c>
      <c r="D218" s="340" t="s">
        <v>998</v>
      </c>
      <c r="E218" s="161">
        <v>45</v>
      </c>
      <c r="F218" s="161">
        <v>6519</v>
      </c>
      <c r="G218" s="161" t="s">
        <v>48</v>
      </c>
      <c r="H218" s="161" t="s">
        <v>48</v>
      </c>
      <c r="I218" s="161">
        <v>16</v>
      </c>
      <c r="J218" s="161">
        <v>44</v>
      </c>
      <c r="K218" s="161" t="s">
        <v>36</v>
      </c>
      <c r="L218" s="161">
        <v>63</v>
      </c>
      <c r="M218" s="161" t="s">
        <v>37</v>
      </c>
      <c r="N218" s="161">
        <v>0</v>
      </c>
      <c r="O218" s="161">
        <v>691</v>
      </c>
      <c r="P218" s="161" t="s">
        <v>66</v>
      </c>
      <c r="Q218" s="161">
        <v>2015</v>
      </c>
      <c r="R218" s="161" t="s">
        <v>39</v>
      </c>
      <c r="S218" s="161">
        <v>2375</v>
      </c>
      <c r="T218" s="161">
        <v>0</v>
      </c>
      <c r="U218" s="161">
        <v>0</v>
      </c>
      <c r="V218" s="161">
        <v>0</v>
      </c>
      <c r="W218" s="161">
        <v>0</v>
      </c>
      <c r="X218" s="161">
        <v>0</v>
      </c>
      <c r="Y218" s="161">
        <v>0</v>
      </c>
      <c r="Z218" s="161">
        <v>0</v>
      </c>
      <c r="AA218" s="161">
        <v>0</v>
      </c>
      <c r="AB218" s="161">
        <v>0</v>
      </c>
      <c r="AC218" s="161">
        <f t="shared" si="4"/>
        <v>0</v>
      </c>
      <c r="AD218" s="161">
        <v>500</v>
      </c>
      <c r="AE218" s="161">
        <v>0</v>
      </c>
      <c r="AF218" s="161">
        <v>0</v>
      </c>
      <c r="AG218" s="3" t="s">
        <v>40</v>
      </c>
    </row>
    <row r="219" spans="1:33" x14ac:dyDescent="0.25">
      <c r="A219" s="161" t="s">
        <v>122</v>
      </c>
      <c r="B219" s="161" t="s">
        <v>123</v>
      </c>
      <c r="C219" s="161" t="s">
        <v>124</v>
      </c>
      <c r="D219" s="340" t="s">
        <v>998</v>
      </c>
      <c r="E219" s="161">
        <v>45</v>
      </c>
      <c r="F219" s="161">
        <v>6496</v>
      </c>
      <c r="G219" s="161" t="s">
        <v>52</v>
      </c>
      <c r="H219" s="161" t="s">
        <v>48</v>
      </c>
      <c r="I219" s="161">
        <v>16</v>
      </c>
      <c r="J219" s="161">
        <v>44</v>
      </c>
      <c r="K219" s="161" t="s">
        <v>36</v>
      </c>
      <c r="L219" s="161">
        <v>63</v>
      </c>
      <c r="M219" s="161" t="s">
        <v>37</v>
      </c>
      <c r="N219" s="161">
        <v>0</v>
      </c>
      <c r="O219" s="161">
        <v>691</v>
      </c>
      <c r="P219" s="161" t="s">
        <v>38</v>
      </c>
      <c r="Q219" s="161">
        <v>2015</v>
      </c>
      <c r="R219" s="161" t="s">
        <v>39</v>
      </c>
      <c r="S219" s="161">
        <v>2375</v>
      </c>
      <c r="T219" s="161">
        <v>0</v>
      </c>
      <c r="U219" s="161">
        <v>0</v>
      </c>
      <c r="V219" s="161">
        <v>0</v>
      </c>
      <c r="W219" s="161">
        <v>0</v>
      </c>
      <c r="X219" s="161">
        <v>0</v>
      </c>
      <c r="Y219" s="161">
        <v>0</v>
      </c>
      <c r="Z219" s="161">
        <v>0</v>
      </c>
      <c r="AA219" s="161">
        <v>0</v>
      </c>
      <c r="AB219" s="161">
        <v>0</v>
      </c>
      <c r="AC219" s="161">
        <f t="shared" si="4"/>
        <v>0</v>
      </c>
      <c r="AD219" s="161">
        <v>0</v>
      </c>
      <c r="AE219" s="161">
        <v>0</v>
      </c>
      <c r="AF219" s="161">
        <v>0</v>
      </c>
      <c r="AG219" s="3" t="s">
        <v>40</v>
      </c>
    </row>
    <row r="220" spans="1:33" x14ac:dyDescent="0.25">
      <c r="A220" s="161" t="s">
        <v>298</v>
      </c>
      <c r="B220" s="161" t="s">
        <v>299</v>
      </c>
      <c r="C220" s="161" t="s">
        <v>300</v>
      </c>
      <c r="D220" s="340" t="s">
        <v>998</v>
      </c>
      <c r="E220" s="161">
        <v>5</v>
      </c>
      <c r="F220" s="161">
        <v>30640</v>
      </c>
      <c r="G220" s="161" t="s">
        <v>48</v>
      </c>
      <c r="H220" s="161" t="s">
        <v>34</v>
      </c>
      <c r="I220" s="161">
        <v>4</v>
      </c>
      <c r="J220" s="161">
        <v>50</v>
      </c>
      <c r="K220" s="161" t="s">
        <v>36</v>
      </c>
      <c r="L220" s="161">
        <v>69</v>
      </c>
      <c r="M220" s="161" t="s">
        <v>37</v>
      </c>
      <c r="N220" s="161">
        <v>0</v>
      </c>
      <c r="O220" s="161">
        <v>616</v>
      </c>
      <c r="P220" s="161" t="s">
        <v>38</v>
      </c>
      <c r="Q220" s="161">
        <v>2015</v>
      </c>
      <c r="R220" s="161" t="s">
        <v>286</v>
      </c>
      <c r="S220" s="161">
        <v>2375</v>
      </c>
      <c r="T220" s="161">
        <v>0</v>
      </c>
      <c r="U220" s="161">
        <v>0</v>
      </c>
      <c r="V220" s="161">
        <v>0</v>
      </c>
      <c r="W220" s="161">
        <v>0</v>
      </c>
      <c r="X220" s="161">
        <v>0</v>
      </c>
      <c r="Y220" s="161">
        <v>0</v>
      </c>
      <c r="Z220" s="161">
        <v>0</v>
      </c>
      <c r="AA220" s="161">
        <v>0</v>
      </c>
      <c r="AB220" s="161">
        <v>0</v>
      </c>
      <c r="AC220" s="161">
        <f t="shared" si="4"/>
        <v>0</v>
      </c>
      <c r="AD220" s="161">
        <v>0</v>
      </c>
      <c r="AE220" s="161">
        <v>0</v>
      </c>
      <c r="AF220" s="161">
        <v>0</v>
      </c>
      <c r="AG220" s="3" t="s">
        <v>297</v>
      </c>
    </row>
    <row r="221" spans="1:33" x14ac:dyDescent="0.25">
      <c r="A221" s="161" t="s">
        <v>41</v>
      </c>
      <c r="B221" s="161" t="s">
        <v>42</v>
      </c>
      <c r="C221" s="161" t="s">
        <v>43</v>
      </c>
      <c r="D221" s="340" t="s">
        <v>998</v>
      </c>
      <c r="E221" s="161">
        <v>5</v>
      </c>
      <c r="F221" s="161">
        <v>20395</v>
      </c>
      <c r="G221" s="161" t="s">
        <v>34</v>
      </c>
      <c r="H221" s="161" t="s">
        <v>35</v>
      </c>
      <c r="I221" s="161">
        <v>4</v>
      </c>
      <c r="J221" s="161">
        <v>50</v>
      </c>
      <c r="K221" s="161" t="s">
        <v>36</v>
      </c>
      <c r="L221" s="161">
        <v>69</v>
      </c>
      <c r="M221" s="161" t="s">
        <v>37</v>
      </c>
      <c r="N221" s="161">
        <v>0</v>
      </c>
      <c r="O221" s="161">
        <v>676</v>
      </c>
      <c r="P221" s="161" t="s">
        <v>38</v>
      </c>
      <c r="Q221" s="161">
        <v>2015</v>
      </c>
      <c r="R221" s="161" t="s">
        <v>39</v>
      </c>
      <c r="S221" s="161">
        <v>2375</v>
      </c>
      <c r="T221" s="161">
        <v>0</v>
      </c>
      <c r="U221" s="161">
        <v>0</v>
      </c>
      <c r="V221" s="161">
        <v>0</v>
      </c>
      <c r="W221" s="161">
        <v>0</v>
      </c>
      <c r="X221" s="161">
        <v>0</v>
      </c>
      <c r="Y221" s="161">
        <v>0</v>
      </c>
      <c r="Z221" s="161">
        <v>0</v>
      </c>
      <c r="AA221" s="161">
        <v>0</v>
      </c>
      <c r="AB221" s="161">
        <v>0</v>
      </c>
      <c r="AC221" s="161">
        <f t="shared" si="4"/>
        <v>0</v>
      </c>
      <c r="AD221" s="161">
        <v>0</v>
      </c>
      <c r="AE221" s="161">
        <v>0</v>
      </c>
      <c r="AF221" s="161">
        <v>0</v>
      </c>
      <c r="AG221" s="3" t="s">
        <v>297</v>
      </c>
    </row>
    <row r="222" spans="1:33" x14ac:dyDescent="0.25">
      <c r="A222" s="161" t="s">
        <v>31</v>
      </c>
      <c r="B222" s="161" t="s">
        <v>32</v>
      </c>
      <c r="C222" s="161" t="s">
        <v>33</v>
      </c>
      <c r="D222" s="340" t="s">
        <v>998</v>
      </c>
      <c r="E222" s="161">
        <v>5</v>
      </c>
      <c r="F222" s="161">
        <v>22830</v>
      </c>
      <c r="G222" s="161" t="s">
        <v>34</v>
      </c>
      <c r="H222" s="161" t="s">
        <v>35</v>
      </c>
      <c r="I222" s="161">
        <v>4</v>
      </c>
      <c r="J222" s="161">
        <v>50</v>
      </c>
      <c r="K222" s="161" t="s">
        <v>36</v>
      </c>
      <c r="L222" s="161">
        <v>69</v>
      </c>
      <c r="M222" s="161" t="s">
        <v>37</v>
      </c>
      <c r="N222" s="161">
        <v>0</v>
      </c>
      <c r="O222" s="161">
        <v>616</v>
      </c>
      <c r="P222" s="161" t="s">
        <v>38</v>
      </c>
      <c r="Q222" s="161">
        <v>2015</v>
      </c>
      <c r="R222" s="161" t="s">
        <v>39</v>
      </c>
      <c r="S222" s="161">
        <v>2375</v>
      </c>
      <c r="T222" s="161">
        <v>0</v>
      </c>
      <c r="U222" s="161">
        <v>0</v>
      </c>
      <c r="V222" s="161">
        <v>0</v>
      </c>
      <c r="W222" s="161">
        <v>0</v>
      </c>
      <c r="X222" s="161">
        <v>0</v>
      </c>
      <c r="Y222" s="161">
        <v>0</v>
      </c>
      <c r="Z222" s="161">
        <v>0</v>
      </c>
      <c r="AA222" s="161">
        <v>0</v>
      </c>
      <c r="AB222" s="161">
        <v>0</v>
      </c>
      <c r="AC222" s="161">
        <f t="shared" si="4"/>
        <v>0</v>
      </c>
      <c r="AD222" s="161">
        <v>0</v>
      </c>
      <c r="AE222" s="161">
        <v>0</v>
      </c>
      <c r="AF222" s="161">
        <v>0</v>
      </c>
      <c r="AG222" s="3" t="s">
        <v>40</v>
      </c>
    </row>
    <row r="223" spans="1:33" x14ac:dyDescent="0.25">
      <c r="B223" s="161" t="s">
        <v>1927</v>
      </c>
      <c r="C223" s="161" t="s">
        <v>1928</v>
      </c>
      <c r="D223" s="340" t="s">
        <v>998</v>
      </c>
      <c r="E223" s="161">
        <v>27</v>
      </c>
      <c r="F223" s="161">
        <v>26903</v>
      </c>
      <c r="G223" s="161" t="s">
        <v>34</v>
      </c>
      <c r="H223" s="161" t="s">
        <v>35</v>
      </c>
      <c r="I223" s="161">
        <v>30</v>
      </c>
      <c r="J223" s="161">
        <v>38</v>
      </c>
      <c r="K223" s="161" t="s">
        <v>36</v>
      </c>
      <c r="L223" s="161">
        <v>61</v>
      </c>
      <c r="M223" s="161" t="s">
        <v>37</v>
      </c>
      <c r="N223" s="161">
        <v>0</v>
      </c>
      <c r="O223" s="161">
        <v>196</v>
      </c>
      <c r="P223" s="161" t="s">
        <v>851</v>
      </c>
      <c r="Q223" s="161">
        <v>2015</v>
      </c>
      <c r="R223" s="161" t="s">
        <v>39</v>
      </c>
      <c r="S223" s="161">
        <v>2375</v>
      </c>
      <c r="T223" s="161">
        <v>0</v>
      </c>
      <c r="U223" s="161">
        <v>0</v>
      </c>
      <c r="V223" s="161">
        <v>0</v>
      </c>
      <c r="W223" s="161">
        <v>0</v>
      </c>
      <c r="X223" s="161">
        <v>0</v>
      </c>
      <c r="Y223" s="161">
        <v>0</v>
      </c>
      <c r="Z223" s="161">
        <v>0</v>
      </c>
      <c r="AA223" s="161">
        <v>0</v>
      </c>
      <c r="AB223" s="161">
        <v>0</v>
      </c>
      <c r="AC223" s="161">
        <v>0</v>
      </c>
      <c r="AD223" s="161">
        <v>500</v>
      </c>
      <c r="AE223" s="161">
        <v>0</v>
      </c>
      <c r="AF223" s="161">
        <v>0</v>
      </c>
      <c r="AG223" s="3" t="s">
        <v>345</v>
      </c>
    </row>
    <row r="224" spans="1:33" x14ac:dyDescent="0.25">
      <c r="A224" s="161" t="s">
        <v>125</v>
      </c>
      <c r="B224" s="161" t="s">
        <v>126</v>
      </c>
      <c r="C224" s="161" t="s">
        <v>127</v>
      </c>
      <c r="D224" s="340" t="s">
        <v>998</v>
      </c>
      <c r="E224" s="161">
        <v>45</v>
      </c>
      <c r="F224" s="161">
        <v>6389</v>
      </c>
      <c r="G224" s="161" t="s">
        <v>34</v>
      </c>
      <c r="H224" s="161" t="s">
        <v>52</v>
      </c>
      <c r="I224" s="161">
        <v>21</v>
      </c>
      <c r="J224" s="161">
        <v>44</v>
      </c>
      <c r="K224" s="161" t="s">
        <v>36</v>
      </c>
      <c r="L224" s="161">
        <v>63</v>
      </c>
      <c r="M224" s="161" t="s">
        <v>37</v>
      </c>
      <c r="N224" s="161">
        <v>0</v>
      </c>
      <c r="O224" s="161">
        <v>691</v>
      </c>
      <c r="P224" s="161" t="s">
        <v>66</v>
      </c>
      <c r="Q224" s="161">
        <v>2015</v>
      </c>
      <c r="R224" s="161" t="s">
        <v>39</v>
      </c>
      <c r="S224" s="161">
        <v>2375</v>
      </c>
      <c r="T224" s="161">
        <v>0</v>
      </c>
      <c r="U224" s="161">
        <v>0</v>
      </c>
      <c r="V224" s="161">
        <v>0</v>
      </c>
      <c r="W224" s="161">
        <v>0</v>
      </c>
      <c r="X224" s="161">
        <v>0</v>
      </c>
      <c r="Y224" s="161">
        <v>0</v>
      </c>
      <c r="Z224" s="161">
        <v>0</v>
      </c>
      <c r="AA224" s="161">
        <v>0</v>
      </c>
      <c r="AB224" s="161">
        <v>0</v>
      </c>
      <c r="AC224" s="161">
        <f t="shared" si="4"/>
        <v>0</v>
      </c>
      <c r="AD224" s="161">
        <v>500</v>
      </c>
      <c r="AE224" s="161">
        <v>0</v>
      </c>
      <c r="AF224" s="161">
        <v>0</v>
      </c>
      <c r="AG224" s="3" t="s">
        <v>40</v>
      </c>
    </row>
    <row r="225" spans="1:33" x14ac:dyDescent="0.25">
      <c r="A225" s="161" t="s">
        <v>128</v>
      </c>
      <c r="B225" s="161" t="s">
        <v>129</v>
      </c>
      <c r="C225" s="161" t="s">
        <v>130</v>
      </c>
      <c r="D225" s="340" t="s">
        <v>998</v>
      </c>
      <c r="E225" s="161">
        <v>45</v>
      </c>
      <c r="F225" s="161">
        <v>20578</v>
      </c>
      <c r="G225" s="161" t="s">
        <v>52</v>
      </c>
      <c r="H225" s="161" t="s">
        <v>34</v>
      </c>
      <c r="I225" s="161">
        <v>28</v>
      </c>
      <c r="J225" s="161">
        <v>44</v>
      </c>
      <c r="K225" s="161" t="s">
        <v>36</v>
      </c>
      <c r="L225" s="161">
        <v>63</v>
      </c>
      <c r="M225" s="161" t="s">
        <v>37</v>
      </c>
      <c r="N225" s="161">
        <v>0</v>
      </c>
      <c r="O225" s="161">
        <v>691</v>
      </c>
      <c r="P225" s="161" t="s">
        <v>38</v>
      </c>
      <c r="Q225" s="161">
        <v>2015</v>
      </c>
      <c r="R225" s="161" t="s">
        <v>39</v>
      </c>
      <c r="S225" s="161">
        <v>2375</v>
      </c>
      <c r="T225" s="161">
        <v>0</v>
      </c>
      <c r="U225" s="161">
        <v>0</v>
      </c>
      <c r="V225" s="161">
        <v>0</v>
      </c>
      <c r="W225" s="161">
        <v>0</v>
      </c>
      <c r="X225" s="161">
        <v>0</v>
      </c>
      <c r="Y225" s="161">
        <v>0</v>
      </c>
      <c r="Z225" s="161">
        <v>0</v>
      </c>
      <c r="AA225" s="161">
        <v>0</v>
      </c>
      <c r="AB225" s="161">
        <v>0</v>
      </c>
      <c r="AC225" s="161">
        <f t="shared" si="4"/>
        <v>0</v>
      </c>
      <c r="AD225" s="161">
        <v>0</v>
      </c>
      <c r="AE225" s="161">
        <v>0</v>
      </c>
      <c r="AF225" s="161">
        <v>0</v>
      </c>
      <c r="AG225" s="3" t="s">
        <v>40</v>
      </c>
    </row>
    <row r="226" spans="1:33" x14ac:dyDescent="0.25">
      <c r="A226" s="161" t="s">
        <v>564</v>
      </c>
      <c r="B226" s="161" t="s">
        <v>565</v>
      </c>
      <c r="C226" s="161" t="s">
        <v>566</v>
      </c>
      <c r="D226" s="340" t="s">
        <v>998</v>
      </c>
      <c r="E226" s="161">
        <v>45</v>
      </c>
      <c r="F226" s="161">
        <v>6421</v>
      </c>
      <c r="G226" s="161" t="s">
        <v>52</v>
      </c>
      <c r="H226" s="161" t="s">
        <v>34</v>
      </c>
      <c r="I226" s="161">
        <v>21</v>
      </c>
      <c r="J226" s="161">
        <v>44</v>
      </c>
      <c r="K226" s="161" t="s">
        <v>36</v>
      </c>
      <c r="L226" s="161">
        <v>63</v>
      </c>
      <c r="M226" s="161" t="s">
        <v>37</v>
      </c>
      <c r="N226" s="161">
        <v>0</v>
      </c>
      <c r="O226" s="161">
        <v>691</v>
      </c>
      <c r="P226" s="161" t="s">
        <v>38</v>
      </c>
      <c r="Q226" s="161">
        <v>2015</v>
      </c>
      <c r="R226" s="161" t="s">
        <v>286</v>
      </c>
      <c r="S226" s="161">
        <v>2375</v>
      </c>
      <c r="T226" s="161">
        <v>0</v>
      </c>
      <c r="U226" s="161">
        <v>0</v>
      </c>
      <c r="V226" s="161">
        <v>0</v>
      </c>
      <c r="W226" s="161">
        <v>0</v>
      </c>
      <c r="X226" s="161">
        <v>0</v>
      </c>
      <c r="Y226" s="161">
        <v>0</v>
      </c>
      <c r="Z226" s="161">
        <v>0</v>
      </c>
      <c r="AA226" s="161">
        <v>0</v>
      </c>
      <c r="AB226" s="161">
        <v>0</v>
      </c>
      <c r="AC226" s="161">
        <f t="shared" si="4"/>
        <v>0</v>
      </c>
      <c r="AD226" s="161">
        <v>0</v>
      </c>
      <c r="AE226" s="161">
        <v>0</v>
      </c>
      <c r="AF226" s="161">
        <v>0</v>
      </c>
      <c r="AG226" s="3" t="s">
        <v>176</v>
      </c>
    </row>
    <row r="227" spans="1:33" x14ac:dyDescent="0.25">
      <c r="A227" s="161" t="s">
        <v>131</v>
      </c>
      <c r="B227" s="161" t="s">
        <v>132</v>
      </c>
      <c r="C227" s="161" t="s">
        <v>133</v>
      </c>
      <c r="D227" s="340" t="s">
        <v>998</v>
      </c>
      <c r="E227" s="161">
        <v>45</v>
      </c>
      <c r="F227" s="161">
        <v>11093</v>
      </c>
      <c r="G227" s="161" t="s">
        <v>35</v>
      </c>
      <c r="H227" s="161" t="s">
        <v>35</v>
      </c>
      <c r="I227" s="161">
        <v>21</v>
      </c>
      <c r="J227" s="161">
        <v>44</v>
      </c>
      <c r="K227" s="161" t="s">
        <v>36</v>
      </c>
      <c r="L227" s="161">
        <v>63</v>
      </c>
      <c r="M227" s="161" t="s">
        <v>37</v>
      </c>
      <c r="N227" s="161">
        <v>0</v>
      </c>
      <c r="O227" s="161">
        <v>691</v>
      </c>
      <c r="P227" s="161" t="s">
        <v>66</v>
      </c>
      <c r="Q227" s="161">
        <v>2015</v>
      </c>
      <c r="R227" s="161" t="s">
        <v>39</v>
      </c>
      <c r="S227" s="161">
        <v>2375</v>
      </c>
      <c r="T227" s="161">
        <v>0</v>
      </c>
      <c r="U227" s="161">
        <v>0</v>
      </c>
      <c r="V227" s="161">
        <v>0</v>
      </c>
      <c r="W227" s="161">
        <v>0</v>
      </c>
      <c r="X227" s="161">
        <v>0</v>
      </c>
      <c r="Y227" s="161">
        <v>0</v>
      </c>
      <c r="Z227" s="161">
        <v>0</v>
      </c>
      <c r="AA227" s="161">
        <v>0</v>
      </c>
      <c r="AB227" s="161">
        <v>0</v>
      </c>
      <c r="AC227" s="161">
        <f t="shared" si="4"/>
        <v>0</v>
      </c>
      <c r="AD227" s="161">
        <v>500</v>
      </c>
      <c r="AE227" s="161">
        <v>0</v>
      </c>
      <c r="AF227" s="161">
        <v>0</v>
      </c>
      <c r="AG227" s="3" t="s">
        <v>40</v>
      </c>
    </row>
    <row r="228" spans="1:33" x14ac:dyDescent="0.25">
      <c r="A228" s="161" t="s">
        <v>567</v>
      </c>
      <c r="B228" s="161" t="s">
        <v>568</v>
      </c>
      <c r="C228" s="161" t="s">
        <v>569</v>
      </c>
      <c r="D228" s="340" t="s">
        <v>998</v>
      </c>
      <c r="E228" s="161">
        <v>45</v>
      </c>
      <c r="F228" s="161">
        <v>6442</v>
      </c>
      <c r="G228" s="161" t="s">
        <v>34</v>
      </c>
      <c r="H228" s="161" t="s">
        <v>34</v>
      </c>
      <c r="I228" s="161">
        <v>20</v>
      </c>
      <c r="J228" s="161">
        <v>44</v>
      </c>
      <c r="K228" s="161" t="s">
        <v>36</v>
      </c>
      <c r="L228" s="161">
        <v>63</v>
      </c>
      <c r="M228" s="161" t="s">
        <v>37</v>
      </c>
      <c r="N228" s="161">
        <v>0</v>
      </c>
      <c r="O228" s="161">
        <v>691</v>
      </c>
      <c r="P228" s="161" t="s">
        <v>38</v>
      </c>
      <c r="Q228" s="161">
        <v>2015</v>
      </c>
      <c r="R228" s="161" t="s">
        <v>286</v>
      </c>
      <c r="S228" s="161">
        <v>2375</v>
      </c>
      <c r="T228" s="161">
        <v>0</v>
      </c>
      <c r="U228" s="161">
        <v>0</v>
      </c>
      <c r="V228" s="161">
        <v>0</v>
      </c>
      <c r="W228" s="161">
        <v>0</v>
      </c>
      <c r="X228" s="161">
        <v>0</v>
      </c>
      <c r="Y228" s="161">
        <v>0</v>
      </c>
      <c r="Z228" s="161">
        <v>0</v>
      </c>
      <c r="AA228" s="161">
        <v>0</v>
      </c>
      <c r="AB228" s="161">
        <v>0</v>
      </c>
      <c r="AC228" s="161">
        <f t="shared" si="4"/>
        <v>0</v>
      </c>
      <c r="AD228" s="161">
        <v>0</v>
      </c>
      <c r="AE228" s="161">
        <v>0</v>
      </c>
      <c r="AF228" s="161">
        <v>0</v>
      </c>
      <c r="AG228" s="3" t="s">
        <v>176</v>
      </c>
    </row>
    <row r="229" spans="1:33" x14ac:dyDescent="0.25">
      <c r="A229" s="161" t="s">
        <v>134</v>
      </c>
      <c r="B229" s="161" t="s">
        <v>135</v>
      </c>
      <c r="C229" s="161" t="s">
        <v>136</v>
      </c>
      <c r="D229" s="340" t="s">
        <v>998</v>
      </c>
      <c r="E229" s="161">
        <v>45</v>
      </c>
      <c r="F229" s="161">
        <v>6466</v>
      </c>
      <c r="G229" s="161" t="s">
        <v>34</v>
      </c>
      <c r="H229" s="161" t="s">
        <v>35</v>
      </c>
      <c r="I229" s="161">
        <v>21</v>
      </c>
      <c r="J229" s="161">
        <v>44</v>
      </c>
      <c r="K229" s="161" t="s">
        <v>36</v>
      </c>
      <c r="L229" s="161">
        <v>63</v>
      </c>
      <c r="M229" s="161" t="s">
        <v>37</v>
      </c>
      <c r="N229" s="161">
        <v>0</v>
      </c>
      <c r="O229" s="161">
        <v>691</v>
      </c>
      <c r="P229" s="161" t="s">
        <v>56</v>
      </c>
      <c r="Q229" s="161">
        <v>2015</v>
      </c>
      <c r="R229" s="161" t="s">
        <v>39</v>
      </c>
      <c r="S229" s="161">
        <v>2375</v>
      </c>
      <c r="T229" s="161">
        <v>0</v>
      </c>
      <c r="U229" s="161">
        <v>0</v>
      </c>
      <c r="V229" s="161">
        <v>0</v>
      </c>
      <c r="W229" s="161">
        <v>0</v>
      </c>
      <c r="X229" s="161">
        <v>0</v>
      </c>
      <c r="Y229" s="161">
        <v>0</v>
      </c>
      <c r="Z229" s="161">
        <v>0</v>
      </c>
      <c r="AA229" s="161">
        <v>0</v>
      </c>
      <c r="AB229" s="161">
        <v>0</v>
      </c>
      <c r="AC229" s="161">
        <f t="shared" si="4"/>
        <v>0</v>
      </c>
      <c r="AD229" s="161">
        <v>0</v>
      </c>
      <c r="AE229" s="161">
        <v>0</v>
      </c>
      <c r="AF229" s="161">
        <v>0</v>
      </c>
      <c r="AG229" s="3" t="s">
        <v>40</v>
      </c>
    </row>
    <row r="230" spans="1:33" x14ac:dyDescent="0.25">
      <c r="A230" s="161" t="s">
        <v>570</v>
      </c>
      <c r="B230" s="161" t="s">
        <v>571</v>
      </c>
      <c r="C230" s="161" t="s">
        <v>572</v>
      </c>
      <c r="D230" s="340" t="s">
        <v>998</v>
      </c>
      <c r="E230" s="161">
        <v>45</v>
      </c>
      <c r="F230" s="161">
        <v>6405</v>
      </c>
      <c r="G230" s="161" t="s">
        <v>52</v>
      </c>
      <c r="H230" s="161" t="s">
        <v>34</v>
      </c>
      <c r="I230" s="161">
        <v>21</v>
      </c>
      <c r="J230" s="161">
        <v>44</v>
      </c>
      <c r="K230" s="161" t="s">
        <v>36</v>
      </c>
      <c r="L230" s="161">
        <v>63</v>
      </c>
      <c r="M230" s="161" t="s">
        <v>37</v>
      </c>
      <c r="N230" s="161">
        <v>0</v>
      </c>
      <c r="O230" s="161">
        <v>691</v>
      </c>
      <c r="P230" s="161" t="s">
        <v>38</v>
      </c>
      <c r="Q230" s="161">
        <v>2015</v>
      </c>
      <c r="R230" s="161" t="s">
        <v>286</v>
      </c>
      <c r="S230" s="161">
        <v>2375</v>
      </c>
      <c r="T230" s="161">
        <v>0</v>
      </c>
      <c r="U230" s="161">
        <v>0</v>
      </c>
      <c r="V230" s="161">
        <v>0</v>
      </c>
      <c r="W230" s="161">
        <v>0</v>
      </c>
      <c r="X230" s="161">
        <v>0</v>
      </c>
      <c r="Y230" s="161">
        <v>0</v>
      </c>
      <c r="Z230" s="161">
        <v>0</v>
      </c>
      <c r="AA230" s="161">
        <v>0</v>
      </c>
      <c r="AB230" s="161">
        <v>0</v>
      </c>
      <c r="AC230" s="161">
        <f t="shared" si="4"/>
        <v>0</v>
      </c>
      <c r="AD230" s="161">
        <v>0</v>
      </c>
      <c r="AE230" s="161">
        <v>0</v>
      </c>
      <c r="AF230" s="161">
        <v>0</v>
      </c>
      <c r="AG230" s="3" t="s">
        <v>176</v>
      </c>
    </row>
    <row r="231" spans="1:33" x14ac:dyDescent="0.25">
      <c r="A231" s="161" t="s">
        <v>352</v>
      </c>
      <c r="B231" s="161" t="s">
        <v>353</v>
      </c>
      <c r="C231" s="161" t="s">
        <v>354</v>
      </c>
      <c r="D231" s="340" t="s">
        <v>998</v>
      </c>
      <c r="E231" s="161">
        <v>27</v>
      </c>
      <c r="F231" s="161">
        <v>20424</v>
      </c>
      <c r="G231" s="161" t="s">
        <v>52</v>
      </c>
      <c r="H231" s="161" t="s">
        <v>48</v>
      </c>
      <c r="I231" s="161">
        <v>10</v>
      </c>
      <c r="J231" s="161">
        <v>39</v>
      </c>
      <c r="K231" s="161" t="s">
        <v>36</v>
      </c>
      <c r="L231" s="161">
        <v>64</v>
      </c>
      <c r="M231" s="161" t="s">
        <v>37</v>
      </c>
      <c r="N231" s="161">
        <v>0</v>
      </c>
      <c r="O231" s="161">
        <v>901</v>
      </c>
      <c r="P231" s="161" t="s">
        <v>38</v>
      </c>
      <c r="Q231" s="161">
        <v>2015</v>
      </c>
      <c r="R231" s="161" t="s">
        <v>39</v>
      </c>
      <c r="S231" s="161">
        <v>2375</v>
      </c>
      <c r="T231" s="161">
        <v>0</v>
      </c>
      <c r="U231" s="161">
        <v>0</v>
      </c>
      <c r="V231" s="161">
        <v>0</v>
      </c>
      <c r="W231" s="161">
        <v>0</v>
      </c>
      <c r="X231" s="161">
        <v>0</v>
      </c>
      <c r="Y231" s="161">
        <v>0</v>
      </c>
      <c r="Z231" s="161">
        <v>0</v>
      </c>
      <c r="AA231" s="161">
        <v>0</v>
      </c>
      <c r="AB231" s="161">
        <v>0</v>
      </c>
      <c r="AC231" s="161">
        <f>W230</f>
        <v>0</v>
      </c>
      <c r="AD231" s="161">
        <v>0</v>
      </c>
      <c r="AE231" s="161">
        <v>0</v>
      </c>
      <c r="AF231" s="161">
        <v>0</v>
      </c>
      <c r="AG231" s="3" t="s">
        <v>56</v>
      </c>
    </row>
    <row r="232" spans="1:33" x14ac:dyDescent="0.25">
      <c r="A232" s="161" t="s">
        <v>481</v>
      </c>
      <c r="B232" s="161" t="s">
        <v>482</v>
      </c>
      <c r="C232" s="161" t="s">
        <v>483</v>
      </c>
      <c r="D232" s="340" t="s">
        <v>998</v>
      </c>
      <c r="E232" s="161">
        <v>27</v>
      </c>
      <c r="F232" s="161">
        <v>20829</v>
      </c>
      <c r="G232" s="161" t="s">
        <v>34</v>
      </c>
      <c r="H232" s="161" t="s">
        <v>34</v>
      </c>
      <c r="I232" s="161">
        <v>34</v>
      </c>
      <c r="J232" s="161">
        <v>41</v>
      </c>
      <c r="K232" s="161" t="s">
        <v>36</v>
      </c>
      <c r="L232" s="161">
        <v>64</v>
      </c>
      <c r="M232" s="161" t="s">
        <v>37</v>
      </c>
      <c r="N232" s="161">
        <v>0</v>
      </c>
      <c r="O232" s="161">
        <v>676</v>
      </c>
      <c r="P232" s="161" t="s">
        <v>38</v>
      </c>
      <c r="Q232" s="161">
        <v>2015</v>
      </c>
      <c r="R232" s="161" t="s">
        <v>39</v>
      </c>
      <c r="S232" s="161">
        <v>2375</v>
      </c>
      <c r="T232" s="161">
        <v>0</v>
      </c>
      <c r="U232" s="161">
        <v>0</v>
      </c>
      <c r="V232" s="161">
        <v>0</v>
      </c>
      <c r="W232" s="161">
        <f>'Actual Sales'!D143</f>
        <v>0</v>
      </c>
      <c r="X232" s="161">
        <v>0</v>
      </c>
      <c r="Y232" s="161">
        <v>0</v>
      </c>
      <c r="Z232" s="161">
        <v>0</v>
      </c>
      <c r="AA232" s="161">
        <v>0</v>
      </c>
      <c r="AB232" s="161">
        <v>0</v>
      </c>
      <c r="AC232" s="161">
        <f t="shared" si="4"/>
        <v>0</v>
      </c>
      <c r="AD232" s="161">
        <v>0</v>
      </c>
      <c r="AE232" s="161">
        <v>0</v>
      </c>
      <c r="AF232" s="161">
        <v>0</v>
      </c>
      <c r="AG232" s="632" t="s">
        <v>56</v>
      </c>
    </row>
    <row r="233" spans="1:33" x14ac:dyDescent="0.25">
      <c r="A233" s="161" t="s">
        <v>484</v>
      </c>
      <c r="B233" s="161" t="s">
        <v>485</v>
      </c>
      <c r="C233" s="161" t="s">
        <v>486</v>
      </c>
      <c r="D233" s="340" t="s">
        <v>998</v>
      </c>
      <c r="E233" s="161">
        <v>27</v>
      </c>
      <c r="F233" s="161">
        <v>20839</v>
      </c>
      <c r="G233" s="161" t="s">
        <v>52</v>
      </c>
      <c r="H233" s="161" t="s">
        <v>34</v>
      </c>
      <c r="I233" s="161">
        <v>34</v>
      </c>
      <c r="J233" s="161">
        <v>41</v>
      </c>
      <c r="K233" s="161" t="s">
        <v>36</v>
      </c>
      <c r="L233" s="161">
        <v>64</v>
      </c>
      <c r="M233" s="161" t="s">
        <v>37</v>
      </c>
      <c r="N233" s="161">
        <v>0</v>
      </c>
      <c r="O233" s="161">
        <v>676</v>
      </c>
      <c r="P233" s="161" t="s">
        <v>38</v>
      </c>
      <c r="Q233" s="161">
        <v>2015</v>
      </c>
      <c r="R233" s="161" t="s">
        <v>39</v>
      </c>
      <c r="S233" s="161">
        <v>2375</v>
      </c>
      <c r="T233" s="161">
        <v>0</v>
      </c>
      <c r="U233" s="161">
        <v>0</v>
      </c>
      <c r="V233" s="161">
        <v>0</v>
      </c>
      <c r="W233" s="161">
        <v>0</v>
      </c>
      <c r="X233" s="161">
        <v>0</v>
      </c>
      <c r="Y233" s="161">
        <v>0</v>
      </c>
      <c r="Z233" s="161">
        <v>0</v>
      </c>
      <c r="AA233" s="161">
        <v>0</v>
      </c>
      <c r="AB233" s="161">
        <v>0</v>
      </c>
      <c r="AC233" s="161">
        <f t="shared" si="4"/>
        <v>0</v>
      </c>
      <c r="AD233" s="161">
        <v>0</v>
      </c>
      <c r="AE233" s="161">
        <v>0</v>
      </c>
      <c r="AF233" s="161">
        <v>0</v>
      </c>
      <c r="AG233" s="3" t="s">
        <v>56</v>
      </c>
    </row>
    <row r="234" spans="1:33" x14ac:dyDescent="0.25">
      <c r="A234" s="161" t="s">
        <v>873</v>
      </c>
      <c r="B234" s="161" t="s">
        <v>874</v>
      </c>
      <c r="C234" s="161" t="s">
        <v>875</v>
      </c>
      <c r="D234" s="340" t="s">
        <v>998</v>
      </c>
      <c r="E234" s="161">
        <v>11</v>
      </c>
      <c r="F234" s="161">
        <v>21476</v>
      </c>
      <c r="G234" s="161" t="s">
        <v>48</v>
      </c>
      <c r="H234" s="161" t="s">
        <v>34</v>
      </c>
      <c r="I234" s="161">
        <v>18</v>
      </c>
      <c r="J234" s="161">
        <v>52</v>
      </c>
      <c r="K234" s="161" t="s">
        <v>36</v>
      </c>
      <c r="L234" s="161">
        <v>68</v>
      </c>
      <c r="M234" s="161" t="s">
        <v>37</v>
      </c>
      <c r="N234" s="161">
        <v>0</v>
      </c>
      <c r="O234" s="161">
        <v>616</v>
      </c>
      <c r="P234" s="161" t="s">
        <v>851</v>
      </c>
      <c r="Q234" s="161">
        <v>2015</v>
      </c>
      <c r="R234" s="161" t="s">
        <v>319</v>
      </c>
      <c r="S234" s="161">
        <v>2375</v>
      </c>
      <c r="T234" s="161">
        <v>0</v>
      </c>
      <c r="U234" s="161">
        <v>0</v>
      </c>
      <c r="V234" s="161">
        <v>0</v>
      </c>
      <c r="W234" s="161">
        <v>0</v>
      </c>
      <c r="X234" s="161">
        <v>0</v>
      </c>
      <c r="Y234" s="161">
        <v>0</v>
      </c>
      <c r="Z234" s="161">
        <v>0</v>
      </c>
      <c r="AA234" s="161">
        <v>0</v>
      </c>
      <c r="AB234" s="161">
        <v>0</v>
      </c>
      <c r="AC234" s="161">
        <f t="shared" si="4"/>
        <v>0</v>
      </c>
      <c r="AD234" s="161">
        <v>500</v>
      </c>
      <c r="AE234" s="161">
        <v>0</v>
      </c>
      <c r="AF234" s="161">
        <v>0</v>
      </c>
      <c r="AG234" s="3" t="s">
        <v>36</v>
      </c>
    </row>
    <row r="235" spans="1:33" x14ac:dyDescent="0.25">
      <c r="A235" s="161" t="s">
        <v>364</v>
      </c>
      <c r="B235" s="161" t="s">
        <v>377</v>
      </c>
      <c r="C235" s="161" t="s">
        <v>378</v>
      </c>
      <c r="D235" s="340" t="s">
        <v>998</v>
      </c>
      <c r="E235" s="161">
        <v>45</v>
      </c>
      <c r="F235" s="161">
        <v>8247</v>
      </c>
      <c r="G235" s="161" t="s">
        <v>35</v>
      </c>
      <c r="H235" s="161" t="s">
        <v>48</v>
      </c>
      <c r="I235" s="161">
        <v>17</v>
      </c>
      <c r="J235" s="161">
        <v>46</v>
      </c>
      <c r="K235" s="161" t="s">
        <v>36</v>
      </c>
      <c r="L235" s="161">
        <v>64</v>
      </c>
      <c r="M235" s="161" t="s">
        <v>37</v>
      </c>
      <c r="N235" s="161">
        <v>0</v>
      </c>
      <c r="O235" s="161">
        <v>676</v>
      </c>
      <c r="P235" s="161" t="s">
        <v>38</v>
      </c>
      <c r="Q235" s="161">
        <v>2015</v>
      </c>
      <c r="R235" s="161" t="s">
        <v>286</v>
      </c>
      <c r="S235" s="161">
        <v>2375</v>
      </c>
      <c r="T235" s="161">
        <v>0</v>
      </c>
      <c r="U235" s="161">
        <v>0</v>
      </c>
      <c r="V235" s="161">
        <v>0</v>
      </c>
      <c r="W235" s="161">
        <v>0</v>
      </c>
      <c r="X235" s="161">
        <v>0</v>
      </c>
      <c r="Y235" s="161">
        <v>0</v>
      </c>
      <c r="Z235" s="161">
        <v>0</v>
      </c>
      <c r="AA235" s="161">
        <v>0</v>
      </c>
      <c r="AB235" s="161">
        <v>0</v>
      </c>
      <c r="AC235" s="161">
        <f t="shared" si="4"/>
        <v>0</v>
      </c>
      <c r="AD235" s="161">
        <v>0</v>
      </c>
      <c r="AE235" s="161">
        <v>0</v>
      </c>
      <c r="AF235" s="161">
        <v>0</v>
      </c>
      <c r="AG235" s="3" t="s">
        <v>176</v>
      </c>
    </row>
    <row r="236" spans="1:33" x14ac:dyDescent="0.25">
      <c r="A236" s="161" t="s">
        <v>1978</v>
      </c>
      <c r="B236" s="161" t="s">
        <v>379</v>
      </c>
      <c r="C236" s="161" t="s">
        <v>380</v>
      </c>
      <c r="D236" s="340" t="s">
        <v>998</v>
      </c>
      <c r="E236" s="161">
        <v>45</v>
      </c>
      <c r="F236" s="161">
        <v>22523</v>
      </c>
      <c r="G236" s="161" t="s">
        <v>52</v>
      </c>
      <c r="H236" s="161" t="s">
        <v>48</v>
      </c>
      <c r="I236" s="161">
        <v>17</v>
      </c>
      <c r="J236" s="161">
        <v>46</v>
      </c>
      <c r="K236" s="161" t="s">
        <v>36</v>
      </c>
      <c r="L236" s="161">
        <v>64</v>
      </c>
      <c r="M236" s="161" t="s">
        <v>37</v>
      </c>
      <c r="N236" s="161">
        <v>0</v>
      </c>
      <c r="O236" s="161">
        <v>676</v>
      </c>
      <c r="P236" s="161" t="s">
        <v>38</v>
      </c>
      <c r="Q236" s="161">
        <v>2015</v>
      </c>
      <c r="R236" s="161" t="s">
        <v>39</v>
      </c>
      <c r="S236" s="161">
        <v>2375</v>
      </c>
      <c r="T236" s="161">
        <v>0</v>
      </c>
      <c r="U236" s="161">
        <v>0</v>
      </c>
      <c r="V236" s="161">
        <v>0</v>
      </c>
      <c r="W236" s="161">
        <v>0</v>
      </c>
      <c r="X236" s="161">
        <v>0</v>
      </c>
      <c r="Y236" s="161">
        <v>0</v>
      </c>
      <c r="Z236" s="161">
        <v>0</v>
      </c>
      <c r="AA236" s="161">
        <v>0</v>
      </c>
      <c r="AB236" s="161">
        <v>0</v>
      </c>
      <c r="AC236" s="161">
        <f t="shared" si="4"/>
        <v>0</v>
      </c>
      <c r="AD236" s="161">
        <v>0</v>
      </c>
      <c r="AE236" s="161">
        <v>0</v>
      </c>
      <c r="AF236" s="161">
        <v>0</v>
      </c>
      <c r="AG236" s="3" t="s">
        <v>176</v>
      </c>
    </row>
    <row r="237" spans="1:33" x14ac:dyDescent="0.25">
      <c r="A237" s="161" t="s">
        <v>1979</v>
      </c>
      <c r="B237" s="161" t="s">
        <v>381</v>
      </c>
      <c r="C237" s="161" t="s">
        <v>382</v>
      </c>
      <c r="D237" s="340" t="s">
        <v>998</v>
      </c>
      <c r="E237" s="161">
        <v>45</v>
      </c>
      <c r="F237" s="161">
        <v>20476</v>
      </c>
      <c r="G237" s="161" t="s">
        <v>34</v>
      </c>
      <c r="H237" s="161" t="s">
        <v>48</v>
      </c>
      <c r="I237" s="161">
        <v>17</v>
      </c>
      <c r="J237" s="161">
        <v>46</v>
      </c>
      <c r="K237" s="161" t="s">
        <v>36</v>
      </c>
      <c r="L237" s="161">
        <v>64</v>
      </c>
      <c r="M237" s="161" t="s">
        <v>37</v>
      </c>
      <c r="N237" s="161">
        <v>0</v>
      </c>
      <c r="O237" s="161">
        <v>676</v>
      </c>
      <c r="P237" s="161" t="s">
        <v>38</v>
      </c>
      <c r="Q237" s="161">
        <v>2015</v>
      </c>
      <c r="R237" s="161" t="s">
        <v>39</v>
      </c>
      <c r="S237" s="161">
        <v>2375</v>
      </c>
      <c r="T237" s="161">
        <v>0</v>
      </c>
      <c r="U237" s="161">
        <v>0</v>
      </c>
      <c r="V237" s="161">
        <v>0</v>
      </c>
      <c r="W237" s="161">
        <v>0</v>
      </c>
      <c r="X237" s="161">
        <v>0</v>
      </c>
      <c r="Y237" s="161">
        <v>0</v>
      </c>
      <c r="Z237" s="161">
        <v>0</v>
      </c>
      <c r="AA237" s="161">
        <v>0</v>
      </c>
      <c r="AB237" s="161">
        <v>0</v>
      </c>
      <c r="AC237" s="161">
        <f t="shared" si="4"/>
        <v>0</v>
      </c>
      <c r="AD237" s="161">
        <v>0</v>
      </c>
      <c r="AE237" s="161">
        <v>0</v>
      </c>
      <c r="AF237" s="161">
        <v>0</v>
      </c>
      <c r="AG237" s="3" t="s">
        <v>176</v>
      </c>
    </row>
    <row r="238" spans="1:33" x14ac:dyDescent="0.25">
      <c r="A238" s="161" t="s">
        <v>1980</v>
      </c>
      <c r="B238" s="161" t="s">
        <v>383</v>
      </c>
      <c r="C238" s="161" t="s">
        <v>384</v>
      </c>
      <c r="D238" s="340" t="s">
        <v>998</v>
      </c>
      <c r="E238" s="161">
        <v>45</v>
      </c>
      <c r="F238" s="161">
        <v>20484</v>
      </c>
      <c r="G238" s="161" t="s">
        <v>35</v>
      </c>
      <c r="H238" s="161" t="s">
        <v>52</v>
      </c>
      <c r="I238" s="161">
        <v>17</v>
      </c>
      <c r="J238" s="161">
        <v>46</v>
      </c>
      <c r="K238" s="161" t="s">
        <v>36</v>
      </c>
      <c r="L238" s="161">
        <v>64</v>
      </c>
      <c r="M238" s="161" t="s">
        <v>37</v>
      </c>
      <c r="N238" s="161">
        <v>0</v>
      </c>
      <c r="O238" s="161">
        <v>676</v>
      </c>
      <c r="P238" s="161" t="s">
        <v>38</v>
      </c>
      <c r="Q238" s="161">
        <v>2015</v>
      </c>
      <c r="R238" s="161" t="s">
        <v>39</v>
      </c>
      <c r="S238" s="161">
        <v>2375</v>
      </c>
      <c r="T238" s="161">
        <v>0</v>
      </c>
      <c r="U238" s="161">
        <v>0</v>
      </c>
      <c r="V238" s="161">
        <v>0</v>
      </c>
      <c r="W238" s="161">
        <v>0</v>
      </c>
      <c r="X238" s="161">
        <v>0</v>
      </c>
      <c r="Y238" s="161">
        <v>0</v>
      </c>
      <c r="Z238" s="161">
        <v>0</v>
      </c>
      <c r="AA238" s="161">
        <v>0</v>
      </c>
      <c r="AB238" s="161">
        <v>0</v>
      </c>
      <c r="AC238" s="161">
        <f t="shared" si="4"/>
        <v>0</v>
      </c>
      <c r="AD238" s="161">
        <v>0</v>
      </c>
      <c r="AE238" s="161">
        <v>0</v>
      </c>
      <c r="AF238" s="161">
        <v>0</v>
      </c>
      <c r="AG238" s="3" t="s">
        <v>176</v>
      </c>
    </row>
    <row r="239" spans="1:33" x14ac:dyDescent="0.25">
      <c r="A239" s="161" t="s">
        <v>1981</v>
      </c>
      <c r="B239" s="161" t="s">
        <v>385</v>
      </c>
      <c r="C239" s="161" t="s">
        <v>386</v>
      </c>
      <c r="D239" s="340" t="s">
        <v>998</v>
      </c>
      <c r="E239" s="161">
        <v>45</v>
      </c>
      <c r="F239" s="161">
        <v>22705</v>
      </c>
      <c r="G239" s="161" t="s">
        <v>48</v>
      </c>
      <c r="H239" s="161" t="s">
        <v>48</v>
      </c>
      <c r="I239" s="161">
        <v>17</v>
      </c>
      <c r="J239" s="161">
        <v>46</v>
      </c>
      <c r="K239" s="161" t="s">
        <v>36</v>
      </c>
      <c r="L239" s="161">
        <v>64</v>
      </c>
      <c r="M239" s="161" t="s">
        <v>37</v>
      </c>
      <c r="N239" s="161">
        <v>0</v>
      </c>
      <c r="O239" s="161">
        <v>676</v>
      </c>
      <c r="P239" s="161" t="s">
        <v>38</v>
      </c>
      <c r="Q239" s="161">
        <v>2015</v>
      </c>
      <c r="R239" s="161" t="s">
        <v>286</v>
      </c>
      <c r="S239" s="161">
        <v>2375</v>
      </c>
      <c r="T239" s="161">
        <v>0</v>
      </c>
      <c r="U239" s="161">
        <v>0</v>
      </c>
      <c r="V239" s="161">
        <v>0</v>
      </c>
      <c r="W239" s="161">
        <v>0</v>
      </c>
      <c r="X239" s="161">
        <v>0</v>
      </c>
      <c r="Y239" s="161">
        <v>0</v>
      </c>
      <c r="Z239" s="161">
        <v>0</v>
      </c>
      <c r="AA239" s="161">
        <v>0</v>
      </c>
      <c r="AB239" s="161">
        <v>0</v>
      </c>
      <c r="AC239" s="161">
        <f t="shared" si="4"/>
        <v>0</v>
      </c>
      <c r="AD239" s="161">
        <v>0</v>
      </c>
      <c r="AE239" s="161">
        <v>0</v>
      </c>
      <c r="AF239" s="161">
        <v>0</v>
      </c>
      <c r="AG239" s="3" t="s">
        <v>176</v>
      </c>
    </row>
    <row r="240" spans="1:33" x14ac:dyDescent="0.25">
      <c r="A240" s="161" t="s">
        <v>1982</v>
      </c>
      <c r="B240" s="161" t="s">
        <v>387</v>
      </c>
      <c r="C240" s="161" t="s">
        <v>1983</v>
      </c>
      <c r="D240" s="340" t="s">
        <v>998</v>
      </c>
      <c r="E240" s="161">
        <v>45</v>
      </c>
      <c r="F240" s="161">
        <v>7731</v>
      </c>
      <c r="G240" s="161" t="s">
        <v>35</v>
      </c>
      <c r="H240" s="161" t="s">
        <v>52</v>
      </c>
      <c r="I240" s="161">
        <v>20</v>
      </c>
      <c r="J240" s="161">
        <v>46</v>
      </c>
      <c r="K240" s="161" t="s">
        <v>36</v>
      </c>
      <c r="L240" s="161">
        <v>64</v>
      </c>
      <c r="M240" s="161" t="s">
        <v>37</v>
      </c>
      <c r="N240" s="161">
        <v>0</v>
      </c>
      <c r="O240" s="161">
        <v>691</v>
      </c>
      <c r="P240" s="161" t="s">
        <v>38</v>
      </c>
      <c r="Q240" s="161">
        <v>2015</v>
      </c>
      <c r="R240" s="161" t="s">
        <v>39</v>
      </c>
      <c r="S240" s="161">
        <v>2375</v>
      </c>
      <c r="T240" s="161">
        <v>0</v>
      </c>
      <c r="U240" s="161">
        <v>0</v>
      </c>
      <c r="V240" s="161">
        <v>0</v>
      </c>
      <c r="W240" s="161">
        <v>0</v>
      </c>
      <c r="X240" s="161">
        <v>0</v>
      </c>
      <c r="Y240" s="161">
        <v>0</v>
      </c>
      <c r="Z240" s="161">
        <v>0</v>
      </c>
      <c r="AA240" s="161">
        <v>0</v>
      </c>
      <c r="AB240" s="161">
        <v>0</v>
      </c>
      <c r="AC240" s="161">
        <f t="shared" si="4"/>
        <v>0</v>
      </c>
      <c r="AD240" s="161">
        <v>0</v>
      </c>
      <c r="AE240" s="161">
        <v>0</v>
      </c>
      <c r="AF240" s="161">
        <v>0</v>
      </c>
      <c r="AG240" s="3" t="s">
        <v>176</v>
      </c>
    </row>
    <row r="241" spans="1:34" x14ac:dyDescent="0.25">
      <c r="A241" s="161" t="s">
        <v>1984</v>
      </c>
      <c r="B241" s="161" t="s">
        <v>80</v>
      </c>
      <c r="C241" s="161" t="s">
        <v>81</v>
      </c>
      <c r="D241" s="340" t="s">
        <v>998</v>
      </c>
      <c r="E241" s="161">
        <v>45</v>
      </c>
      <c r="F241" s="161">
        <v>7764</v>
      </c>
      <c r="G241" s="161" t="s">
        <v>34</v>
      </c>
      <c r="H241" s="161" t="s">
        <v>48</v>
      </c>
      <c r="I241" s="161">
        <v>20</v>
      </c>
      <c r="J241" s="161">
        <v>46</v>
      </c>
      <c r="K241" s="161" t="s">
        <v>36</v>
      </c>
      <c r="L241" s="161">
        <v>64</v>
      </c>
      <c r="M241" s="161" t="s">
        <v>37</v>
      </c>
      <c r="N241" s="161">
        <v>0</v>
      </c>
      <c r="O241" s="161">
        <v>691</v>
      </c>
      <c r="P241" s="161" t="s">
        <v>66</v>
      </c>
      <c r="Q241" s="161">
        <v>2015</v>
      </c>
      <c r="R241" s="161" t="s">
        <v>39</v>
      </c>
      <c r="S241" s="161">
        <v>2375</v>
      </c>
      <c r="T241" s="161">
        <v>0</v>
      </c>
      <c r="U241" s="161">
        <v>0</v>
      </c>
      <c r="V241" s="161">
        <v>0</v>
      </c>
      <c r="W241" s="161">
        <v>0</v>
      </c>
      <c r="X241" s="161">
        <v>0</v>
      </c>
      <c r="Y241" s="161">
        <v>0</v>
      </c>
      <c r="Z241" s="161">
        <v>0</v>
      </c>
      <c r="AA241" s="161">
        <v>0</v>
      </c>
      <c r="AB241" s="161">
        <v>0</v>
      </c>
      <c r="AC241" s="161">
        <f t="shared" si="4"/>
        <v>0</v>
      </c>
      <c r="AD241" s="161">
        <v>500</v>
      </c>
      <c r="AE241" s="161">
        <v>0</v>
      </c>
      <c r="AF241" s="161">
        <v>0</v>
      </c>
      <c r="AG241" s="3" t="s">
        <v>40</v>
      </c>
    </row>
    <row r="242" spans="1:34" x14ac:dyDescent="0.25">
      <c r="A242" s="161" t="s">
        <v>1985</v>
      </c>
      <c r="B242" s="161" t="s">
        <v>388</v>
      </c>
      <c r="C242" s="161" t="s">
        <v>389</v>
      </c>
      <c r="D242" s="340" t="s">
        <v>998</v>
      </c>
      <c r="E242" s="161">
        <v>45</v>
      </c>
      <c r="F242" s="161">
        <v>11186</v>
      </c>
      <c r="G242" s="161" t="s">
        <v>52</v>
      </c>
      <c r="H242" s="161" t="s">
        <v>35</v>
      </c>
      <c r="I242" s="161">
        <v>20</v>
      </c>
      <c r="J242" s="161">
        <v>46</v>
      </c>
      <c r="K242" s="161" t="s">
        <v>36</v>
      </c>
      <c r="L242" s="161">
        <v>64</v>
      </c>
      <c r="M242" s="161" t="s">
        <v>37</v>
      </c>
      <c r="N242" s="161">
        <v>0</v>
      </c>
      <c r="O242" s="161">
        <v>691</v>
      </c>
      <c r="P242" s="161" t="s">
        <v>38</v>
      </c>
      <c r="Q242" s="161">
        <v>2015</v>
      </c>
      <c r="R242" s="161" t="s">
        <v>286</v>
      </c>
      <c r="S242" s="161">
        <v>2375</v>
      </c>
      <c r="T242" s="161">
        <v>0</v>
      </c>
      <c r="U242" s="161">
        <v>0</v>
      </c>
      <c r="V242" s="161">
        <v>0</v>
      </c>
      <c r="W242" s="161">
        <v>0</v>
      </c>
      <c r="X242" s="161">
        <v>0</v>
      </c>
      <c r="Y242" s="161">
        <v>0</v>
      </c>
      <c r="Z242" s="161">
        <v>0</v>
      </c>
      <c r="AA242" s="161">
        <v>0</v>
      </c>
      <c r="AB242" s="161">
        <v>0</v>
      </c>
      <c r="AC242" s="161">
        <f t="shared" si="4"/>
        <v>0</v>
      </c>
      <c r="AD242" s="161">
        <v>0</v>
      </c>
      <c r="AE242" s="161">
        <v>0</v>
      </c>
      <c r="AF242" s="161">
        <v>0</v>
      </c>
      <c r="AG242" s="3" t="s">
        <v>176</v>
      </c>
    </row>
    <row r="243" spans="1:34" x14ac:dyDescent="0.25">
      <c r="A243" s="161" t="s">
        <v>1986</v>
      </c>
      <c r="B243" s="161" t="s">
        <v>390</v>
      </c>
      <c r="C243" s="161" t="s">
        <v>391</v>
      </c>
      <c r="D243" s="340" t="s">
        <v>998</v>
      </c>
      <c r="E243" s="161">
        <v>45</v>
      </c>
      <c r="F243" s="161">
        <v>22522</v>
      </c>
      <c r="G243" s="161" t="s">
        <v>52</v>
      </c>
      <c r="H243" s="161" t="s">
        <v>35</v>
      </c>
      <c r="I243" s="161">
        <v>20</v>
      </c>
      <c r="J243" s="161">
        <v>46</v>
      </c>
      <c r="K243" s="161" t="s">
        <v>36</v>
      </c>
      <c r="L243" s="161">
        <v>64</v>
      </c>
      <c r="M243" s="161" t="s">
        <v>37</v>
      </c>
      <c r="N243" s="161">
        <v>0</v>
      </c>
      <c r="O243" s="161">
        <v>676</v>
      </c>
      <c r="P243" s="161" t="s">
        <v>38</v>
      </c>
      <c r="Q243" s="161">
        <v>2015</v>
      </c>
      <c r="R243" s="161" t="s">
        <v>39</v>
      </c>
      <c r="S243" s="161">
        <v>2375</v>
      </c>
      <c r="T243" s="161">
        <v>0</v>
      </c>
      <c r="U243" s="161">
        <v>0</v>
      </c>
      <c r="V243" s="161">
        <v>0</v>
      </c>
      <c r="W243" s="161">
        <v>0</v>
      </c>
      <c r="X243" s="161">
        <v>0</v>
      </c>
      <c r="Y243" s="161">
        <v>0</v>
      </c>
      <c r="Z243" s="161">
        <v>0</v>
      </c>
      <c r="AA243" s="161">
        <v>0</v>
      </c>
      <c r="AB243" s="161">
        <v>0</v>
      </c>
      <c r="AC243" s="161">
        <f t="shared" si="4"/>
        <v>0</v>
      </c>
      <c r="AD243" s="161">
        <v>0</v>
      </c>
      <c r="AE243" s="161">
        <v>0</v>
      </c>
      <c r="AF243" s="161">
        <v>0</v>
      </c>
      <c r="AG243" s="3" t="s">
        <v>176</v>
      </c>
    </row>
    <row r="244" spans="1:34" x14ac:dyDescent="0.25">
      <c r="A244" s="161" t="s">
        <v>1987</v>
      </c>
      <c r="B244" s="161" t="s">
        <v>82</v>
      </c>
      <c r="C244" s="161" t="s">
        <v>83</v>
      </c>
      <c r="D244" s="340" t="s">
        <v>998</v>
      </c>
      <c r="E244" s="161">
        <v>45</v>
      </c>
      <c r="F244" s="161">
        <v>20511</v>
      </c>
      <c r="G244" s="161" t="s">
        <v>34</v>
      </c>
      <c r="H244" s="161" t="s">
        <v>35</v>
      </c>
      <c r="I244" s="161">
        <v>20</v>
      </c>
      <c r="J244" s="161">
        <v>46</v>
      </c>
      <c r="K244" s="161" t="s">
        <v>36</v>
      </c>
      <c r="L244" s="161">
        <v>64</v>
      </c>
      <c r="M244" s="161" t="s">
        <v>37</v>
      </c>
      <c r="N244" s="161">
        <v>0</v>
      </c>
      <c r="O244" s="161">
        <v>676</v>
      </c>
      <c r="P244" s="161" t="s">
        <v>66</v>
      </c>
      <c r="Q244" s="161">
        <v>2015</v>
      </c>
      <c r="R244" s="161" t="s">
        <v>39</v>
      </c>
      <c r="S244" s="161">
        <v>2375</v>
      </c>
      <c r="T244" s="161">
        <v>0</v>
      </c>
      <c r="U244" s="161">
        <v>0</v>
      </c>
      <c r="V244" s="161">
        <v>0</v>
      </c>
      <c r="W244" s="161">
        <v>0</v>
      </c>
      <c r="X244" s="161">
        <v>0</v>
      </c>
      <c r="Y244" s="161">
        <v>0</v>
      </c>
      <c r="Z244" s="161">
        <v>0</v>
      </c>
      <c r="AA244" s="161">
        <v>0</v>
      </c>
      <c r="AB244" s="161">
        <v>0</v>
      </c>
      <c r="AC244" s="161">
        <f t="shared" si="4"/>
        <v>0</v>
      </c>
      <c r="AD244" s="161">
        <v>500</v>
      </c>
      <c r="AE244" s="161">
        <v>0</v>
      </c>
      <c r="AF244" s="161">
        <v>0</v>
      </c>
      <c r="AG244" s="3" t="s">
        <v>40</v>
      </c>
    </row>
    <row r="245" spans="1:34" x14ac:dyDescent="0.25">
      <c r="A245" s="161" t="s">
        <v>1988</v>
      </c>
      <c r="B245" s="161" t="s">
        <v>84</v>
      </c>
      <c r="C245" s="161" t="s">
        <v>85</v>
      </c>
      <c r="D245" s="340" t="s">
        <v>998</v>
      </c>
      <c r="E245" s="161">
        <v>45</v>
      </c>
      <c r="F245" s="161">
        <v>20504</v>
      </c>
      <c r="G245" s="161" t="s">
        <v>35</v>
      </c>
      <c r="H245" s="161" t="s">
        <v>34</v>
      </c>
      <c r="I245" s="161">
        <v>20</v>
      </c>
      <c r="J245" s="161">
        <v>46</v>
      </c>
      <c r="K245" s="161" t="s">
        <v>36</v>
      </c>
      <c r="L245" s="161">
        <v>64</v>
      </c>
      <c r="M245" s="161" t="s">
        <v>37</v>
      </c>
      <c r="N245" s="161">
        <v>0</v>
      </c>
      <c r="O245" s="161">
        <v>676</v>
      </c>
      <c r="P245" s="161" t="s">
        <v>66</v>
      </c>
      <c r="Q245" s="161">
        <v>2015</v>
      </c>
      <c r="R245" s="161" t="s">
        <v>39</v>
      </c>
      <c r="S245" s="161">
        <v>2375</v>
      </c>
      <c r="T245" s="161">
        <v>0</v>
      </c>
      <c r="U245" s="161">
        <v>0</v>
      </c>
      <c r="V245" s="161">
        <v>0</v>
      </c>
      <c r="W245" s="161">
        <v>0</v>
      </c>
      <c r="X245" s="161">
        <v>0</v>
      </c>
      <c r="Y245" s="161">
        <v>0</v>
      </c>
      <c r="Z245" s="161">
        <v>0</v>
      </c>
      <c r="AA245" s="161">
        <v>0</v>
      </c>
      <c r="AB245" s="161">
        <v>0</v>
      </c>
      <c r="AC245" s="161">
        <f t="shared" si="4"/>
        <v>0</v>
      </c>
      <c r="AD245" s="161">
        <v>500</v>
      </c>
      <c r="AE245" s="161">
        <v>0</v>
      </c>
      <c r="AF245" s="161">
        <v>0</v>
      </c>
      <c r="AG245" s="3" t="s">
        <v>40</v>
      </c>
    </row>
    <row r="246" spans="1:34" x14ac:dyDescent="0.25">
      <c r="A246" s="161" t="s">
        <v>143</v>
      </c>
      <c r="B246" s="161" t="s">
        <v>144</v>
      </c>
      <c r="C246" s="161" t="s">
        <v>145</v>
      </c>
      <c r="D246" s="340" t="s">
        <v>998</v>
      </c>
      <c r="E246" s="161">
        <v>45</v>
      </c>
      <c r="F246" s="161">
        <v>9218</v>
      </c>
      <c r="G246" s="161" t="s">
        <v>48</v>
      </c>
      <c r="H246" s="161" t="s">
        <v>52</v>
      </c>
      <c r="I246" s="161">
        <v>4</v>
      </c>
      <c r="J246" s="161">
        <v>44</v>
      </c>
      <c r="K246" s="161" t="s">
        <v>36</v>
      </c>
      <c r="L246" s="161">
        <v>63</v>
      </c>
      <c r="M246" s="161" t="s">
        <v>37</v>
      </c>
      <c r="N246" s="161">
        <v>0</v>
      </c>
      <c r="O246" s="161">
        <v>691</v>
      </c>
      <c r="P246" s="161" t="s">
        <v>38</v>
      </c>
      <c r="Q246" s="161">
        <v>2015</v>
      </c>
      <c r="R246" s="161" t="s">
        <v>39</v>
      </c>
      <c r="S246" s="161">
        <v>2375</v>
      </c>
      <c r="T246" s="161">
        <v>0</v>
      </c>
      <c r="U246" s="161">
        <v>0</v>
      </c>
      <c r="V246" s="161">
        <v>0</v>
      </c>
      <c r="W246" s="161">
        <v>0</v>
      </c>
      <c r="X246" s="161">
        <v>0</v>
      </c>
      <c r="Y246" s="161">
        <v>0</v>
      </c>
      <c r="Z246" s="161">
        <v>0</v>
      </c>
      <c r="AA246" s="161">
        <v>0</v>
      </c>
      <c r="AB246" s="161">
        <v>0</v>
      </c>
      <c r="AC246" s="161">
        <f t="shared" si="4"/>
        <v>0</v>
      </c>
      <c r="AD246" s="161">
        <v>0</v>
      </c>
      <c r="AE246" s="161">
        <v>0</v>
      </c>
      <c r="AF246" s="161">
        <v>0</v>
      </c>
      <c r="AG246" s="3" t="s">
        <v>40</v>
      </c>
    </row>
    <row r="247" spans="1:34" x14ac:dyDescent="0.25">
      <c r="A247" s="161" t="s">
        <v>265</v>
      </c>
      <c r="B247" s="161" t="s">
        <v>266</v>
      </c>
      <c r="C247" s="161" t="s">
        <v>267</v>
      </c>
      <c r="D247" s="340" t="s">
        <v>998</v>
      </c>
      <c r="E247" s="161">
        <v>45</v>
      </c>
      <c r="F247" s="161">
        <v>6582</v>
      </c>
      <c r="G247" s="161" t="s">
        <v>52</v>
      </c>
      <c r="H247" s="161" t="s">
        <v>52</v>
      </c>
      <c r="I247" s="161">
        <v>18</v>
      </c>
      <c r="J247" s="161">
        <v>44</v>
      </c>
      <c r="K247" s="161" t="s">
        <v>36</v>
      </c>
      <c r="L247" s="161">
        <v>63</v>
      </c>
      <c r="M247" s="161" t="s">
        <v>37</v>
      </c>
      <c r="N247" s="161">
        <v>0</v>
      </c>
      <c r="O247" s="161">
        <v>691</v>
      </c>
      <c r="P247" s="161" t="s">
        <v>66</v>
      </c>
      <c r="Q247" s="161">
        <v>2015</v>
      </c>
      <c r="R247" s="161" t="s">
        <v>39</v>
      </c>
      <c r="S247" s="161">
        <v>2375</v>
      </c>
      <c r="T247" s="161">
        <v>0</v>
      </c>
      <c r="U247" s="161">
        <v>0</v>
      </c>
      <c r="V247" s="161">
        <v>0</v>
      </c>
      <c r="W247" s="161">
        <v>0</v>
      </c>
      <c r="X247" s="161">
        <v>0</v>
      </c>
      <c r="Y247" s="161">
        <v>0</v>
      </c>
      <c r="Z247" s="161">
        <v>0</v>
      </c>
      <c r="AA247" s="161">
        <v>0</v>
      </c>
      <c r="AB247" s="161">
        <v>0</v>
      </c>
      <c r="AC247" s="161">
        <f t="shared" si="4"/>
        <v>0</v>
      </c>
      <c r="AD247" s="161">
        <v>500</v>
      </c>
      <c r="AE247" s="161">
        <v>0</v>
      </c>
      <c r="AF247" s="161">
        <v>0</v>
      </c>
      <c r="AG247" s="3" t="s">
        <v>40</v>
      </c>
    </row>
    <row r="248" spans="1:34" x14ac:dyDescent="0.25">
      <c r="A248" s="161" t="s">
        <v>268</v>
      </c>
      <c r="B248" s="161" t="s">
        <v>269</v>
      </c>
      <c r="C248" s="161" t="s">
        <v>270</v>
      </c>
      <c r="D248" s="340" t="s">
        <v>998</v>
      </c>
      <c r="E248" s="161">
        <v>45</v>
      </c>
      <c r="F248" s="161">
        <v>6515</v>
      </c>
      <c r="G248" s="161" t="s">
        <v>52</v>
      </c>
      <c r="H248" s="161" t="s">
        <v>48</v>
      </c>
      <c r="I248" s="161">
        <v>17</v>
      </c>
      <c r="J248" s="161">
        <v>44</v>
      </c>
      <c r="K248" s="161" t="s">
        <v>36</v>
      </c>
      <c r="L248" s="161">
        <v>63</v>
      </c>
      <c r="M248" s="161" t="s">
        <v>37</v>
      </c>
      <c r="N248" s="161">
        <v>0</v>
      </c>
      <c r="O248" s="161">
        <v>691</v>
      </c>
      <c r="P248" s="161" t="s">
        <v>66</v>
      </c>
      <c r="Q248" s="161">
        <v>2015</v>
      </c>
      <c r="R248" s="161" t="s">
        <v>39</v>
      </c>
      <c r="S248" s="161">
        <v>2375</v>
      </c>
      <c r="T248" s="161">
        <v>0</v>
      </c>
      <c r="U248" s="161">
        <v>0</v>
      </c>
      <c r="V248" s="161">
        <v>0</v>
      </c>
      <c r="W248" s="161">
        <v>0</v>
      </c>
      <c r="X248" s="161">
        <v>0</v>
      </c>
      <c r="Y248" s="161">
        <v>0</v>
      </c>
      <c r="Z248" s="161">
        <v>0</v>
      </c>
      <c r="AA248" s="161">
        <v>0</v>
      </c>
      <c r="AB248" s="161">
        <v>0</v>
      </c>
      <c r="AC248" s="161">
        <f t="shared" si="4"/>
        <v>0</v>
      </c>
      <c r="AD248" s="161">
        <v>500</v>
      </c>
      <c r="AE248" s="161">
        <v>0</v>
      </c>
      <c r="AF248" s="161">
        <v>0</v>
      </c>
      <c r="AG248" s="3" t="s">
        <v>40</v>
      </c>
    </row>
    <row r="249" spans="1:34" x14ac:dyDescent="0.25">
      <c r="A249" s="161" t="s">
        <v>271</v>
      </c>
      <c r="B249" s="161" t="s">
        <v>272</v>
      </c>
      <c r="C249" s="161" t="s">
        <v>273</v>
      </c>
      <c r="D249" s="340" t="s">
        <v>998</v>
      </c>
      <c r="E249" s="161">
        <v>45</v>
      </c>
      <c r="F249" s="161">
        <v>6468</v>
      </c>
      <c r="G249" s="161" t="s">
        <v>35</v>
      </c>
      <c r="H249" s="161" t="s">
        <v>34</v>
      </c>
      <c r="I249" s="161">
        <v>19</v>
      </c>
      <c r="J249" s="161">
        <v>44</v>
      </c>
      <c r="K249" s="161" t="s">
        <v>36</v>
      </c>
      <c r="L249" s="161">
        <v>63</v>
      </c>
      <c r="M249" s="161" t="s">
        <v>37</v>
      </c>
      <c r="N249" s="161">
        <v>0</v>
      </c>
      <c r="O249" s="161">
        <v>691</v>
      </c>
      <c r="P249" s="161" t="s">
        <v>66</v>
      </c>
      <c r="Q249" s="161">
        <v>2015</v>
      </c>
      <c r="R249" s="161" t="s">
        <v>39</v>
      </c>
      <c r="S249" s="161">
        <v>2375</v>
      </c>
      <c r="T249" s="161">
        <v>0</v>
      </c>
      <c r="U249" s="161">
        <v>0</v>
      </c>
      <c r="V249" s="161">
        <v>0</v>
      </c>
      <c r="W249" s="161">
        <v>0</v>
      </c>
      <c r="X249" s="161">
        <v>0</v>
      </c>
      <c r="Y249" s="161">
        <v>0</v>
      </c>
      <c r="Z249" s="161">
        <v>0</v>
      </c>
      <c r="AA249" s="161">
        <v>0</v>
      </c>
      <c r="AB249" s="161">
        <v>0</v>
      </c>
      <c r="AC249" s="161">
        <f t="shared" si="4"/>
        <v>0</v>
      </c>
      <c r="AD249" s="161">
        <v>500</v>
      </c>
      <c r="AE249" s="161">
        <v>0</v>
      </c>
      <c r="AF249" s="161">
        <v>0</v>
      </c>
      <c r="AG249" s="3" t="s">
        <v>40</v>
      </c>
    </row>
    <row r="250" spans="1:34" x14ac:dyDescent="0.25">
      <c r="A250" s="161" t="s">
        <v>274</v>
      </c>
      <c r="B250" s="161" t="s">
        <v>275</v>
      </c>
      <c r="C250" s="161" t="s">
        <v>276</v>
      </c>
      <c r="D250" s="340" t="s">
        <v>998</v>
      </c>
      <c r="E250" s="161">
        <v>45</v>
      </c>
      <c r="F250" s="161">
        <v>6439</v>
      </c>
      <c r="G250" s="161" t="s">
        <v>35</v>
      </c>
      <c r="H250" s="161" t="s">
        <v>34</v>
      </c>
      <c r="I250" s="161">
        <v>19</v>
      </c>
      <c r="J250" s="161">
        <v>44</v>
      </c>
      <c r="K250" s="161" t="s">
        <v>36</v>
      </c>
      <c r="L250" s="161">
        <v>63</v>
      </c>
      <c r="M250" s="161" t="s">
        <v>37</v>
      </c>
      <c r="N250" s="161">
        <v>0</v>
      </c>
      <c r="O250" s="161">
        <v>691</v>
      </c>
      <c r="P250" s="161" t="s">
        <v>38</v>
      </c>
      <c r="Q250" s="161">
        <v>2015</v>
      </c>
      <c r="R250" s="161" t="s">
        <v>79</v>
      </c>
      <c r="S250" s="161">
        <v>2375</v>
      </c>
      <c r="T250" s="161">
        <v>0</v>
      </c>
      <c r="U250" s="161">
        <v>0</v>
      </c>
      <c r="V250" s="161">
        <v>0</v>
      </c>
      <c r="W250" s="161">
        <v>0</v>
      </c>
      <c r="X250" s="161">
        <v>0</v>
      </c>
      <c r="Y250" s="161">
        <v>0</v>
      </c>
      <c r="Z250" s="161">
        <v>0</v>
      </c>
      <c r="AA250" s="161">
        <v>0</v>
      </c>
      <c r="AB250" s="161">
        <v>0</v>
      </c>
      <c r="AC250" s="161">
        <f t="shared" ref="AC250:AC289" si="5">W250</f>
        <v>0</v>
      </c>
      <c r="AD250" s="161">
        <v>0</v>
      </c>
      <c r="AE250" s="161">
        <v>0</v>
      </c>
      <c r="AF250" s="161">
        <v>0</v>
      </c>
      <c r="AG250" s="3" t="s">
        <v>40</v>
      </c>
    </row>
    <row r="251" spans="1:34" x14ac:dyDescent="0.25">
      <c r="A251" s="161" t="s">
        <v>277</v>
      </c>
      <c r="B251" s="161" t="s">
        <v>278</v>
      </c>
      <c r="C251" s="161" t="s">
        <v>279</v>
      </c>
      <c r="D251" s="340" t="s">
        <v>998</v>
      </c>
      <c r="E251" s="161">
        <v>45</v>
      </c>
      <c r="F251" s="161">
        <v>6406</v>
      </c>
      <c r="G251" s="161" t="s">
        <v>48</v>
      </c>
      <c r="H251" s="161" t="s">
        <v>34</v>
      </c>
      <c r="I251" s="161">
        <v>19</v>
      </c>
      <c r="J251" s="161">
        <v>44</v>
      </c>
      <c r="K251" s="161" t="s">
        <v>36</v>
      </c>
      <c r="L251" s="161">
        <v>63</v>
      </c>
      <c r="M251" s="161" t="s">
        <v>37</v>
      </c>
      <c r="N251" s="161">
        <v>0</v>
      </c>
      <c r="O251" s="161">
        <v>691</v>
      </c>
      <c r="P251" s="161" t="s">
        <v>66</v>
      </c>
      <c r="Q251" s="161">
        <v>2015</v>
      </c>
      <c r="R251" s="161" t="s">
        <v>39</v>
      </c>
      <c r="S251" s="161">
        <v>2375</v>
      </c>
      <c r="T251" s="161">
        <v>0</v>
      </c>
      <c r="U251" s="161">
        <v>0</v>
      </c>
      <c r="V251" s="161">
        <v>0</v>
      </c>
      <c r="W251" s="161">
        <v>0</v>
      </c>
      <c r="X251" s="161">
        <v>0</v>
      </c>
      <c r="Y251" s="161">
        <v>0</v>
      </c>
      <c r="Z251" s="161">
        <v>0</v>
      </c>
      <c r="AA251" s="161">
        <v>0</v>
      </c>
      <c r="AB251" s="161">
        <v>0</v>
      </c>
      <c r="AC251" s="161">
        <f t="shared" si="5"/>
        <v>0</v>
      </c>
      <c r="AD251" s="161">
        <v>500</v>
      </c>
      <c r="AE251" s="161">
        <v>0</v>
      </c>
      <c r="AF251" s="161">
        <v>0</v>
      </c>
      <c r="AG251" s="3" t="s">
        <v>40</v>
      </c>
    </row>
    <row r="252" spans="1:34" x14ac:dyDescent="0.25">
      <c r="A252" s="161" t="s">
        <v>833</v>
      </c>
      <c r="B252" s="161" t="s">
        <v>834</v>
      </c>
      <c r="C252" s="161" t="s">
        <v>835</v>
      </c>
      <c r="D252" s="340" t="s">
        <v>998</v>
      </c>
      <c r="E252" s="161">
        <v>45</v>
      </c>
      <c r="F252" s="161">
        <v>6407</v>
      </c>
      <c r="G252" s="161" t="s">
        <v>52</v>
      </c>
      <c r="H252" s="161" t="s">
        <v>34</v>
      </c>
      <c r="I252" s="161">
        <v>19</v>
      </c>
      <c r="J252" s="161">
        <v>44</v>
      </c>
      <c r="K252" s="161" t="s">
        <v>36</v>
      </c>
      <c r="L252" s="161">
        <v>63</v>
      </c>
      <c r="M252" s="161" t="s">
        <v>37</v>
      </c>
      <c r="N252" s="161">
        <v>0</v>
      </c>
      <c r="O252" s="161">
        <v>691</v>
      </c>
      <c r="P252" s="161" t="s">
        <v>38</v>
      </c>
      <c r="Q252" s="161">
        <v>2015</v>
      </c>
      <c r="R252" s="161" t="s">
        <v>286</v>
      </c>
      <c r="S252" s="161">
        <v>2375</v>
      </c>
      <c r="T252" s="161">
        <v>0</v>
      </c>
      <c r="U252" s="161">
        <v>0</v>
      </c>
      <c r="V252" s="161">
        <v>0</v>
      </c>
      <c r="W252" s="161">
        <v>0</v>
      </c>
      <c r="X252" s="161">
        <v>0</v>
      </c>
      <c r="Y252" s="161">
        <v>0</v>
      </c>
      <c r="Z252" s="161">
        <v>0</v>
      </c>
      <c r="AA252" s="161">
        <v>0</v>
      </c>
      <c r="AB252" s="161">
        <v>0</v>
      </c>
      <c r="AC252" s="161">
        <f t="shared" si="5"/>
        <v>0</v>
      </c>
      <c r="AD252" s="161">
        <v>0</v>
      </c>
      <c r="AE252" s="161">
        <v>0</v>
      </c>
      <c r="AF252" s="161">
        <v>0</v>
      </c>
      <c r="AG252" s="3" t="s">
        <v>176</v>
      </c>
    </row>
    <row r="253" spans="1:34" x14ac:dyDescent="0.25">
      <c r="A253" s="161" t="s">
        <v>836</v>
      </c>
      <c r="B253" s="161" t="s">
        <v>837</v>
      </c>
      <c r="C253" s="161" t="s">
        <v>838</v>
      </c>
      <c r="D253" s="340" t="s">
        <v>998</v>
      </c>
      <c r="E253" s="161">
        <v>45</v>
      </c>
      <c r="F253" s="161">
        <v>20587</v>
      </c>
      <c r="G253" s="161" t="s">
        <v>48</v>
      </c>
      <c r="H253" s="161" t="s">
        <v>35</v>
      </c>
      <c r="I253" s="161">
        <v>17</v>
      </c>
      <c r="J253" s="161">
        <v>44</v>
      </c>
      <c r="K253" s="161" t="s">
        <v>36</v>
      </c>
      <c r="L253" s="161">
        <v>63</v>
      </c>
      <c r="M253" s="161" t="s">
        <v>37</v>
      </c>
      <c r="N253" s="161">
        <v>0</v>
      </c>
      <c r="O253" s="161">
        <v>691</v>
      </c>
      <c r="P253" s="161" t="s">
        <v>38</v>
      </c>
      <c r="Q253" s="161">
        <v>2015</v>
      </c>
      <c r="R253" s="161" t="s">
        <v>286</v>
      </c>
      <c r="S253" s="161">
        <v>2375</v>
      </c>
      <c r="T253" s="161">
        <v>0</v>
      </c>
      <c r="U253" s="161">
        <v>0</v>
      </c>
      <c r="V253" s="161">
        <v>0</v>
      </c>
      <c r="W253" s="161">
        <v>0</v>
      </c>
      <c r="X253" s="161">
        <v>0</v>
      </c>
      <c r="Y253" s="161">
        <v>0</v>
      </c>
      <c r="Z253" s="161">
        <v>0</v>
      </c>
      <c r="AA253" s="161">
        <v>0</v>
      </c>
      <c r="AB253" s="161">
        <v>0</v>
      </c>
      <c r="AC253" s="161">
        <f t="shared" si="5"/>
        <v>0</v>
      </c>
      <c r="AD253" s="161">
        <v>0</v>
      </c>
      <c r="AE253" s="161">
        <v>0</v>
      </c>
      <c r="AF253" s="161">
        <v>0</v>
      </c>
      <c r="AG253" s="3" t="s">
        <v>176</v>
      </c>
    </row>
    <row r="254" spans="1:34" x14ac:dyDescent="0.25">
      <c r="A254" s="161" t="s">
        <v>280</v>
      </c>
      <c r="B254" s="161" t="s">
        <v>281</v>
      </c>
      <c r="C254" s="161" t="s">
        <v>282</v>
      </c>
      <c r="D254" s="340" t="s">
        <v>998</v>
      </c>
      <c r="E254" s="161">
        <v>45</v>
      </c>
      <c r="F254" s="161">
        <v>20798</v>
      </c>
      <c r="G254" s="161" t="s">
        <v>52</v>
      </c>
      <c r="H254" s="161" t="s">
        <v>34</v>
      </c>
      <c r="I254" s="161">
        <v>19</v>
      </c>
      <c r="J254" s="161">
        <v>44</v>
      </c>
      <c r="K254" s="161" t="s">
        <v>36</v>
      </c>
      <c r="L254" s="161">
        <v>63</v>
      </c>
      <c r="M254" s="161" t="s">
        <v>37</v>
      </c>
      <c r="N254" s="161">
        <v>0</v>
      </c>
      <c r="O254" s="161">
        <v>691</v>
      </c>
      <c r="P254" s="161" t="s">
        <v>66</v>
      </c>
      <c r="Q254" s="161">
        <v>2015</v>
      </c>
      <c r="R254" s="161" t="s">
        <v>39</v>
      </c>
      <c r="S254" s="161">
        <v>2375</v>
      </c>
      <c r="T254" s="161">
        <v>0</v>
      </c>
      <c r="U254" s="161">
        <v>0</v>
      </c>
      <c r="V254" s="161">
        <v>0</v>
      </c>
      <c r="W254" s="161">
        <v>0</v>
      </c>
      <c r="X254" s="161">
        <v>0</v>
      </c>
      <c r="Y254" s="161">
        <v>0</v>
      </c>
      <c r="Z254" s="161">
        <v>0</v>
      </c>
      <c r="AA254" s="161">
        <v>0</v>
      </c>
      <c r="AB254" s="161">
        <v>0</v>
      </c>
      <c r="AC254" s="161">
        <f t="shared" si="5"/>
        <v>0</v>
      </c>
      <c r="AD254" s="161">
        <v>500</v>
      </c>
      <c r="AE254" s="161">
        <v>0</v>
      </c>
      <c r="AF254" s="161">
        <v>0</v>
      </c>
      <c r="AG254" s="3" t="s">
        <v>40</v>
      </c>
    </row>
    <row r="255" spans="1:34" s="16" customFormat="1" x14ac:dyDescent="0.25">
      <c r="A255" s="16" t="s">
        <v>839</v>
      </c>
      <c r="B255" s="16" t="s">
        <v>840</v>
      </c>
      <c r="C255" s="16" t="s">
        <v>841</v>
      </c>
      <c r="D255" s="340" t="s">
        <v>998</v>
      </c>
      <c r="E255" s="16">
        <v>45</v>
      </c>
      <c r="F255" s="16">
        <v>22242</v>
      </c>
      <c r="G255" s="16" t="s">
        <v>35</v>
      </c>
      <c r="H255" s="16" t="s">
        <v>52</v>
      </c>
      <c r="I255" s="16">
        <v>18</v>
      </c>
      <c r="J255" s="16">
        <v>44</v>
      </c>
      <c r="K255" s="16" t="s">
        <v>36</v>
      </c>
      <c r="L255" s="16">
        <v>63</v>
      </c>
      <c r="M255" s="16" t="s">
        <v>37</v>
      </c>
      <c r="N255" s="16">
        <v>0</v>
      </c>
      <c r="O255" s="16">
        <v>691</v>
      </c>
      <c r="P255" s="16" t="s">
        <v>38</v>
      </c>
      <c r="Q255" s="161">
        <v>2015</v>
      </c>
      <c r="R255" s="16" t="s">
        <v>286</v>
      </c>
      <c r="S255" s="16">
        <v>2375</v>
      </c>
      <c r="T255" s="161">
        <v>0</v>
      </c>
      <c r="U255" s="161">
        <v>0</v>
      </c>
      <c r="V255" s="161">
        <v>0</v>
      </c>
      <c r="W255" s="161">
        <v>0</v>
      </c>
      <c r="X255" s="161">
        <v>0</v>
      </c>
      <c r="Y255" s="161">
        <v>0</v>
      </c>
      <c r="Z255" s="161">
        <v>0</v>
      </c>
      <c r="AA255" s="161">
        <v>0</v>
      </c>
      <c r="AB255" s="161">
        <v>0</v>
      </c>
      <c r="AC255" s="161">
        <f t="shared" si="5"/>
        <v>0</v>
      </c>
      <c r="AD255" s="16">
        <v>0</v>
      </c>
      <c r="AE255" s="16">
        <v>0</v>
      </c>
      <c r="AF255" s="161">
        <v>0</v>
      </c>
      <c r="AG255" s="628" t="s">
        <v>176</v>
      </c>
      <c r="AH255" s="6"/>
    </row>
    <row r="256" spans="1:34" x14ac:dyDescent="0.25">
      <c r="A256" s="161" t="s">
        <v>845</v>
      </c>
      <c r="B256" s="161" t="s">
        <v>846</v>
      </c>
      <c r="C256" s="161" t="s">
        <v>847</v>
      </c>
      <c r="D256" s="340" t="s">
        <v>998</v>
      </c>
      <c r="E256" s="161">
        <v>45</v>
      </c>
      <c r="F256" s="161">
        <v>6673</v>
      </c>
      <c r="G256" s="161" t="s">
        <v>34</v>
      </c>
      <c r="H256" s="161" t="s">
        <v>34</v>
      </c>
      <c r="I256" s="161">
        <v>17</v>
      </c>
      <c r="J256" s="161">
        <v>44</v>
      </c>
      <c r="K256" s="161" t="s">
        <v>36</v>
      </c>
      <c r="L256" s="161">
        <v>63</v>
      </c>
      <c r="M256" s="161" t="s">
        <v>37</v>
      </c>
      <c r="N256" s="161">
        <v>0</v>
      </c>
      <c r="O256" s="161">
        <v>691</v>
      </c>
      <c r="P256" s="161" t="s">
        <v>38</v>
      </c>
      <c r="Q256" s="161">
        <v>2015</v>
      </c>
      <c r="R256" s="161" t="s">
        <v>39</v>
      </c>
      <c r="S256" s="161">
        <v>2375</v>
      </c>
      <c r="T256" s="161">
        <v>0</v>
      </c>
      <c r="U256" s="161">
        <v>0</v>
      </c>
      <c r="V256" s="161">
        <v>0</v>
      </c>
      <c r="W256" s="161">
        <v>0</v>
      </c>
      <c r="X256" s="161">
        <v>0</v>
      </c>
      <c r="Y256" s="161">
        <v>0</v>
      </c>
      <c r="Z256" s="161">
        <v>0</v>
      </c>
      <c r="AA256" s="161">
        <v>0</v>
      </c>
      <c r="AB256" s="161">
        <v>0</v>
      </c>
      <c r="AC256" s="161">
        <f t="shared" si="5"/>
        <v>0</v>
      </c>
      <c r="AD256" s="161">
        <v>0</v>
      </c>
      <c r="AE256" s="161">
        <v>0</v>
      </c>
      <c r="AF256" s="161">
        <v>0</v>
      </c>
      <c r="AG256" s="3" t="s">
        <v>176</v>
      </c>
    </row>
    <row r="257" spans="1:34" x14ac:dyDescent="0.25">
      <c r="A257" s="161" t="s">
        <v>842</v>
      </c>
      <c r="B257" s="161" t="s">
        <v>843</v>
      </c>
      <c r="C257" s="161" t="s">
        <v>844</v>
      </c>
      <c r="D257" s="340" t="s">
        <v>998</v>
      </c>
      <c r="E257" s="161">
        <v>45</v>
      </c>
      <c r="F257" s="161">
        <v>6541</v>
      </c>
      <c r="G257" s="161" t="s">
        <v>34</v>
      </c>
      <c r="H257" s="161" t="s">
        <v>48</v>
      </c>
      <c r="I257" s="161">
        <v>17</v>
      </c>
      <c r="J257" s="161">
        <v>44</v>
      </c>
      <c r="K257" s="161" t="s">
        <v>36</v>
      </c>
      <c r="L257" s="161">
        <v>63</v>
      </c>
      <c r="M257" s="161" t="s">
        <v>37</v>
      </c>
      <c r="N257" s="161">
        <v>0</v>
      </c>
      <c r="O257" s="161">
        <v>691</v>
      </c>
      <c r="P257" s="161" t="s">
        <v>38</v>
      </c>
      <c r="Q257" s="161">
        <v>2015</v>
      </c>
      <c r="R257" s="161" t="s">
        <v>286</v>
      </c>
      <c r="S257" s="161">
        <v>2375</v>
      </c>
      <c r="T257" s="161">
        <v>0</v>
      </c>
      <c r="U257" s="161">
        <v>0</v>
      </c>
      <c r="V257" s="161">
        <v>0</v>
      </c>
      <c r="W257" s="161">
        <v>0</v>
      </c>
      <c r="X257" s="161">
        <v>0</v>
      </c>
      <c r="Y257" s="161">
        <v>0</v>
      </c>
      <c r="Z257" s="161">
        <v>0</v>
      </c>
      <c r="AA257" s="161">
        <v>0</v>
      </c>
      <c r="AB257" s="161">
        <v>0</v>
      </c>
      <c r="AC257" s="161">
        <f t="shared" si="5"/>
        <v>0</v>
      </c>
      <c r="AD257" s="161">
        <v>0</v>
      </c>
      <c r="AE257" s="161">
        <v>0</v>
      </c>
      <c r="AF257" s="161">
        <v>0</v>
      </c>
      <c r="AG257" s="3" t="s">
        <v>176</v>
      </c>
    </row>
    <row r="258" spans="1:34" x14ac:dyDescent="0.25">
      <c r="A258" s="161" t="s">
        <v>812</v>
      </c>
      <c r="B258" s="161" t="s">
        <v>813</v>
      </c>
      <c r="C258" s="161" t="s">
        <v>814</v>
      </c>
      <c r="D258" s="340" t="s">
        <v>998</v>
      </c>
      <c r="E258" s="161">
        <v>45</v>
      </c>
      <c r="F258" s="161">
        <v>22576</v>
      </c>
      <c r="G258" s="161" t="s">
        <v>35</v>
      </c>
      <c r="H258" s="161" t="s">
        <v>48</v>
      </c>
      <c r="I258" s="161">
        <v>36</v>
      </c>
      <c r="J258" s="161">
        <v>45</v>
      </c>
      <c r="K258" s="161" t="s">
        <v>36</v>
      </c>
      <c r="L258" s="161">
        <v>62</v>
      </c>
      <c r="M258" s="161" t="s">
        <v>37</v>
      </c>
      <c r="N258" s="161">
        <v>0</v>
      </c>
      <c r="O258" s="161">
        <v>676</v>
      </c>
      <c r="P258" s="161" t="s">
        <v>38</v>
      </c>
      <c r="Q258" s="161">
        <v>2015</v>
      </c>
      <c r="R258" s="161" t="s">
        <v>286</v>
      </c>
      <c r="S258" s="161">
        <v>2375</v>
      </c>
      <c r="T258" s="161">
        <v>0</v>
      </c>
      <c r="U258" s="161">
        <v>0</v>
      </c>
      <c r="V258" s="161">
        <v>0</v>
      </c>
      <c r="W258" s="161">
        <v>0</v>
      </c>
      <c r="X258" s="161">
        <v>0</v>
      </c>
      <c r="Y258" s="161">
        <v>0</v>
      </c>
      <c r="Z258" s="161">
        <v>0</v>
      </c>
      <c r="AA258" s="161">
        <v>0</v>
      </c>
      <c r="AB258" s="161">
        <v>0</v>
      </c>
      <c r="AC258" s="161">
        <f t="shared" si="5"/>
        <v>0</v>
      </c>
      <c r="AD258" s="161">
        <v>0</v>
      </c>
      <c r="AE258" s="161">
        <v>0</v>
      </c>
      <c r="AF258" s="161">
        <v>0</v>
      </c>
      <c r="AG258" s="3" t="s">
        <v>56</v>
      </c>
    </row>
    <row r="259" spans="1:34" x14ac:dyDescent="0.25">
      <c r="A259" s="161" t="s">
        <v>573</v>
      </c>
      <c r="B259" s="161" t="s">
        <v>574</v>
      </c>
      <c r="C259" s="161" t="s">
        <v>575</v>
      </c>
      <c r="D259" s="340" t="s">
        <v>998</v>
      </c>
      <c r="E259" s="161">
        <v>45</v>
      </c>
      <c r="F259" s="161">
        <v>6346</v>
      </c>
      <c r="G259" s="161" t="s">
        <v>52</v>
      </c>
      <c r="H259" s="161" t="s">
        <v>48</v>
      </c>
      <c r="I259" s="161">
        <v>24</v>
      </c>
      <c r="J259" s="161">
        <v>44</v>
      </c>
      <c r="K259" s="161" t="s">
        <v>36</v>
      </c>
      <c r="L259" s="161">
        <v>64</v>
      </c>
      <c r="M259" s="161" t="s">
        <v>37</v>
      </c>
      <c r="N259" s="161">
        <v>0</v>
      </c>
      <c r="O259" s="161">
        <v>691</v>
      </c>
      <c r="P259" s="161" t="s">
        <v>38</v>
      </c>
      <c r="Q259" s="161">
        <v>2015</v>
      </c>
      <c r="R259" s="161" t="s">
        <v>39</v>
      </c>
      <c r="S259" s="161">
        <v>2375</v>
      </c>
      <c r="T259" s="161">
        <v>0</v>
      </c>
      <c r="U259" s="161">
        <v>0</v>
      </c>
      <c r="V259" s="161">
        <v>0</v>
      </c>
      <c r="W259" s="161">
        <v>0</v>
      </c>
      <c r="X259" s="161">
        <v>0</v>
      </c>
      <c r="Y259" s="161">
        <v>0</v>
      </c>
      <c r="Z259" s="161">
        <v>0</v>
      </c>
      <c r="AA259" s="161">
        <v>0</v>
      </c>
      <c r="AB259" s="161">
        <v>0</v>
      </c>
      <c r="AC259" s="161">
        <f t="shared" si="5"/>
        <v>0</v>
      </c>
      <c r="AD259" s="161">
        <v>0</v>
      </c>
      <c r="AE259" s="161">
        <v>0</v>
      </c>
      <c r="AF259" s="161">
        <v>0</v>
      </c>
      <c r="AG259" s="3" t="s">
        <v>176</v>
      </c>
    </row>
    <row r="260" spans="1:34" x14ac:dyDescent="0.25">
      <c r="A260" s="161" t="s">
        <v>576</v>
      </c>
      <c r="B260" s="161" t="s">
        <v>577</v>
      </c>
      <c r="C260" s="161" t="s">
        <v>578</v>
      </c>
      <c r="D260" s="340" t="s">
        <v>998</v>
      </c>
      <c r="E260" s="161">
        <v>45</v>
      </c>
      <c r="F260" s="161">
        <v>6713</v>
      </c>
      <c r="G260" s="161" t="s">
        <v>35</v>
      </c>
      <c r="H260" s="161" t="s">
        <v>35</v>
      </c>
      <c r="I260" s="161">
        <v>35</v>
      </c>
      <c r="J260" s="161">
        <v>44</v>
      </c>
      <c r="K260" s="161" t="s">
        <v>36</v>
      </c>
      <c r="L260" s="161">
        <v>63</v>
      </c>
      <c r="M260" s="161" t="s">
        <v>37</v>
      </c>
      <c r="N260" s="161">
        <v>0</v>
      </c>
      <c r="O260" s="161">
        <v>691</v>
      </c>
      <c r="P260" s="161" t="s">
        <v>38</v>
      </c>
      <c r="Q260" s="161">
        <v>2015</v>
      </c>
      <c r="R260" s="161" t="s">
        <v>286</v>
      </c>
      <c r="S260" s="161">
        <v>2375</v>
      </c>
      <c r="T260" s="161">
        <v>0</v>
      </c>
      <c r="U260" s="161">
        <v>0</v>
      </c>
      <c r="V260" s="161">
        <v>0</v>
      </c>
      <c r="W260" s="161">
        <v>0</v>
      </c>
      <c r="X260" s="161">
        <v>0</v>
      </c>
      <c r="Y260" s="161">
        <v>0</v>
      </c>
      <c r="Z260" s="161">
        <v>0</v>
      </c>
      <c r="AA260" s="161">
        <v>0</v>
      </c>
      <c r="AB260" s="161">
        <v>0</v>
      </c>
      <c r="AC260" s="161">
        <f t="shared" si="5"/>
        <v>0</v>
      </c>
      <c r="AD260" s="161">
        <v>0</v>
      </c>
      <c r="AE260" s="161">
        <v>0</v>
      </c>
      <c r="AF260" s="161">
        <v>0</v>
      </c>
      <c r="AG260" s="3" t="s">
        <v>176</v>
      </c>
    </row>
    <row r="261" spans="1:34" x14ac:dyDescent="0.25">
      <c r="A261" s="161" t="s">
        <v>815</v>
      </c>
      <c r="B261" s="161" t="s">
        <v>816</v>
      </c>
      <c r="C261" s="161" t="s">
        <v>817</v>
      </c>
      <c r="D261" s="340" t="s">
        <v>998</v>
      </c>
      <c r="E261" s="161">
        <v>45</v>
      </c>
      <c r="F261" s="161">
        <v>22405</v>
      </c>
      <c r="G261" s="161" t="s">
        <v>52</v>
      </c>
      <c r="H261" s="161" t="s">
        <v>52</v>
      </c>
      <c r="I261" s="161">
        <v>19</v>
      </c>
      <c r="J261" s="161">
        <v>44</v>
      </c>
      <c r="K261" s="161" t="s">
        <v>36</v>
      </c>
      <c r="L261" s="161">
        <v>62</v>
      </c>
      <c r="M261" s="161" t="s">
        <v>37</v>
      </c>
      <c r="N261" s="161">
        <v>0</v>
      </c>
      <c r="O261" s="161">
        <v>676</v>
      </c>
      <c r="P261" s="161" t="s">
        <v>38</v>
      </c>
      <c r="Q261" s="161">
        <v>2015</v>
      </c>
      <c r="R261" s="161" t="s">
        <v>286</v>
      </c>
      <c r="S261" s="161">
        <v>2375</v>
      </c>
      <c r="T261" s="161">
        <v>0</v>
      </c>
      <c r="U261" s="161">
        <v>0</v>
      </c>
      <c r="V261" s="161">
        <v>0</v>
      </c>
      <c r="W261" s="161">
        <v>0</v>
      </c>
      <c r="X261" s="161">
        <v>0</v>
      </c>
      <c r="Y261" s="161">
        <v>0</v>
      </c>
      <c r="Z261" s="161">
        <v>0</v>
      </c>
      <c r="AA261" s="161">
        <v>0</v>
      </c>
      <c r="AB261" s="161">
        <v>0</v>
      </c>
      <c r="AC261" s="161">
        <f t="shared" si="5"/>
        <v>0</v>
      </c>
      <c r="AD261" s="161">
        <v>0</v>
      </c>
      <c r="AE261" s="161">
        <v>0</v>
      </c>
      <c r="AF261" s="161">
        <v>0</v>
      </c>
      <c r="AG261" s="3" t="s">
        <v>198</v>
      </c>
    </row>
    <row r="262" spans="1:34" x14ac:dyDescent="0.25">
      <c r="A262" s="161" t="s">
        <v>858</v>
      </c>
      <c r="B262" s="161" t="s">
        <v>859</v>
      </c>
      <c r="C262" s="161" t="s">
        <v>860</v>
      </c>
      <c r="D262" s="340" t="s">
        <v>998</v>
      </c>
      <c r="E262" s="161">
        <v>11</v>
      </c>
      <c r="F262" s="161">
        <v>80867</v>
      </c>
      <c r="G262" s="161" t="s">
        <v>48</v>
      </c>
      <c r="H262" s="161" t="s">
        <v>48</v>
      </c>
      <c r="I262" s="161">
        <v>18</v>
      </c>
      <c r="J262" s="161">
        <v>52</v>
      </c>
      <c r="K262" s="161" t="s">
        <v>36</v>
      </c>
      <c r="L262" s="161">
        <v>68</v>
      </c>
      <c r="M262" s="161" t="s">
        <v>37</v>
      </c>
      <c r="N262" s="161">
        <v>0</v>
      </c>
      <c r="O262" s="161">
        <v>606</v>
      </c>
      <c r="P262" s="161" t="s">
        <v>56</v>
      </c>
      <c r="Q262" s="161">
        <v>2015</v>
      </c>
      <c r="R262" s="161" t="s">
        <v>39</v>
      </c>
      <c r="S262" s="161">
        <v>2375</v>
      </c>
      <c r="T262" s="161">
        <v>0</v>
      </c>
      <c r="U262" s="161">
        <v>0</v>
      </c>
      <c r="V262" s="161">
        <v>0</v>
      </c>
      <c r="W262" s="161">
        <v>0</v>
      </c>
      <c r="X262" s="161">
        <v>0</v>
      </c>
      <c r="Y262" s="161">
        <v>0</v>
      </c>
      <c r="Z262" s="161">
        <v>0</v>
      </c>
      <c r="AA262" s="161">
        <v>0</v>
      </c>
      <c r="AB262" s="161">
        <v>0</v>
      </c>
      <c r="AC262" s="161">
        <f t="shared" si="5"/>
        <v>0</v>
      </c>
      <c r="AD262" s="161">
        <v>0</v>
      </c>
      <c r="AE262" s="161">
        <v>0</v>
      </c>
      <c r="AF262" s="161">
        <v>0</v>
      </c>
      <c r="AG262" s="3" t="s">
        <v>40</v>
      </c>
    </row>
    <row r="263" spans="1:34" x14ac:dyDescent="0.25">
      <c r="A263" s="161" t="s">
        <v>45</v>
      </c>
      <c r="B263" s="161" t="s">
        <v>46</v>
      </c>
      <c r="C263" s="161" t="s">
        <v>47</v>
      </c>
      <c r="D263" s="340" t="s">
        <v>998</v>
      </c>
      <c r="E263" s="161">
        <v>11</v>
      </c>
      <c r="F263" s="161">
        <v>22244</v>
      </c>
      <c r="G263" s="161" t="s">
        <v>48</v>
      </c>
      <c r="H263" s="161" t="s">
        <v>48</v>
      </c>
      <c r="I263" s="161">
        <v>18</v>
      </c>
      <c r="J263" s="161">
        <v>52</v>
      </c>
      <c r="K263" s="161" t="s">
        <v>36</v>
      </c>
      <c r="L263" s="161">
        <v>68</v>
      </c>
      <c r="M263" s="161" t="s">
        <v>37</v>
      </c>
      <c r="N263" s="161">
        <v>0</v>
      </c>
      <c r="O263" s="161">
        <v>616</v>
      </c>
      <c r="P263" s="161" t="s">
        <v>38</v>
      </c>
      <c r="Q263" s="161">
        <v>2015</v>
      </c>
      <c r="R263" s="161" t="s">
        <v>39</v>
      </c>
      <c r="S263" s="161">
        <v>2375</v>
      </c>
      <c r="T263" s="161">
        <v>0</v>
      </c>
      <c r="U263" s="161">
        <v>0</v>
      </c>
      <c r="V263" s="161">
        <v>0</v>
      </c>
      <c r="W263" s="161">
        <v>0</v>
      </c>
      <c r="X263" s="161">
        <v>0</v>
      </c>
      <c r="Y263" s="161">
        <v>0</v>
      </c>
      <c r="Z263" s="161">
        <v>0</v>
      </c>
      <c r="AA263" s="161">
        <v>0</v>
      </c>
      <c r="AB263" s="161">
        <v>0</v>
      </c>
      <c r="AC263" s="161">
        <f t="shared" si="5"/>
        <v>0</v>
      </c>
      <c r="AD263" s="161">
        <v>0</v>
      </c>
      <c r="AE263" s="161">
        <v>0</v>
      </c>
      <c r="AF263" s="161">
        <v>0</v>
      </c>
      <c r="AG263" s="3" t="s">
        <v>40</v>
      </c>
    </row>
    <row r="264" spans="1:34" x14ac:dyDescent="0.25">
      <c r="A264" s="161" t="s">
        <v>49</v>
      </c>
      <c r="B264" s="161" t="s">
        <v>50</v>
      </c>
      <c r="C264" s="161" t="s">
        <v>51</v>
      </c>
      <c r="D264" s="340" t="s">
        <v>998</v>
      </c>
      <c r="E264" s="161">
        <v>11</v>
      </c>
      <c r="F264" s="161">
        <v>22170</v>
      </c>
      <c r="G264" s="161" t="s">
        <v>52</v>
      </c>
      <c r="H264" s="161" t="s">
        <v>48</v>
      </c>
      <c r="I264" s="161">
        <v>18</v>
      </c>
      <c r="J264" s="161">
        <v>52</v>
      </c>
      <c r="K264" s="161" t="s">
        <v>36</v>
      </c>
      <c r="L264" s="161">
        <v>68</v>
      </c>
      <c r="M264" s="161" t="s">
        <v>37</v>
      </c>
      <c r="N264" s="161">
        <v>0</v>
      </c>
      <c r="O264" s="161">
        <v>616</v>
      </c>
      <c r="P264" s="161" t="s">
        <v>38</v>
      </c>
      <c r="Q264" s="161">
        <v>2015</v>
      </c>
      <c r="R264" s="161" t="s">
        <v>39</v>
      </c>
      <c r="S264" s="161">
        <v>2375</v>
      </c>
      <c r="T264" s="161">
        <v>0</v>
      </c>
      <c r="U264" s="161">
        <v>0</v>
      </c>
      <c r="V264" s="161">
        <v>0</v>
      </c>
      <c r="W264" s="161">
        <v>0</v>
      </c>
      <c r="X264" s="161">
        <v>0</v>
      </c>
      <c r="Y264" s="161">
        <v>0</v>
      </c>
      <c r="Z264" s="161">
        <v>0</v>
      </c>
      <c r="AA264" s="161">
        <v>0</v>
      </c>
      <c r="AB264" s="161">
        <v>0</v>
      </c>
      <c r="AC264" s="161">
        <f t="shared" si="5"/>
        <v>0</v>
      </c>
      <c r="AD264" s="161">
        <v>0</v>
      </c>
      <c r="AE264" s="161">
        <v>0</v>
      </c>
      <c r="AF264" s="161">
        <v>0</v>
      </c>
      <c r="AG264" s="3" t="s">
        <v>40</v>
      </c>
    </row>
    <row r="265" spans="1:34" x14ac:dyDescent="0.25">
      <c r="A265" s="161" t="s">
        <v>316</v>
      </c>
      <c r="B265" s="161" t="s">
        <v>317</v>
      </c>
      <c r="C265" s="161" t="s">
        <v>318</v>
      </c>
      <c r="D265" s="340" t="s">
        <v>998</v>
      </c>
      <c r="E265" s="161">
        <v>11</v>
      </c>
      <c r="F265" s="161">
        <v>22197</v>
      </c>
      <c r="G265" s="161" t="s">
        <v>48</v>
      </c>
      <c r="H265" s="161" t="s">
        <v>52</v>
      </c>
      <c r="I265" s="161">
        <v>18</v>
      </c>
      <c r="J265" s="161">
        <v>52</v>
      </c>
      <c r="K265" s="161" t="s">
        <v>36</v>
      </c>
      <c r="L265" s="161">
        <v>68</v>
      </c>
      <c r="M265" s="161" t="s">
        <v>37</v>
      </c>
      <c r="N265" s="161">
        <v>0</v>
      </c>
      <c r="O265" s="161">
        <v>616</v>
      </c>
      <c r="P265" s="161" t="s">
        <v>38</v>
      </c>
      <c r="Q265" s="161">
        <v>2015</v>
      </c>
      <c r="R265" s="161" t="s">
        <v>286</v>
      </c>
      <c r="S265" s="161">
        <v>2375</v>
      </c>
      <c r="T265" s="161">
        <v>0</v>
      </c>
      <c r="U265" s="161">
        <v>0</v>
      </c>
      <c r="V265" s="161">
        <v>0</v>
      </c>
      <c r="W265" s="161">
        <v>0</v>
      </c>
      <c r="X265" s="161">
        <v>0</v>
      </c>
      <c r="Y265" s="161">
        <v>0</v>
      </c>
      <c r="Z265" s="161">
        <v>0</v>
      </c>
      <c r="AA265" s="161">
        <v>0</v>
      </c>
      <c r="AB265" s="161">
        <v>0</v>
      </c>
      <c r="AC265" s="161">
        <f t="shared" si="5"/>
        <v>0</v>
      </c>
      <c r="AD265" s="161">
        <v>0</v>
      </c>
      <c r="AE265" s="161">
        <v>0</v>
      </c>
      <c r="AF265" s="161">
        <v>0</v>
      </c>
      <c r="AG265" s="3" t="s">
        <v>36</v>
      </c>
    </row>
    <row r="266" spans="1:34" x14ac:dyDescent="0.25">
      <c r="A266" s="161" t="s">
        <v>861</v>
      </c>
      <c r="B266" s="161" t="s">
        <v>862</v>
      </c>
      <c r="C266" s="161" t="s">
        <v>863</v>
      </c>
      <c r="D266" s="340" t="s">
        <v>998</v>
      </c>
      <c r="E266" s="161">
        <v>5</v>
      </c>
      <c r="F266" s="161">
        <v>29610</v>
      </c>
      <c r="G266" s="161" t="s">
        <v>34</v>
      </c>
      <c r="H266" s="161" t="s">
        <v>34</v>
      </c>
      <c r="I266" s="161">
        <v>24</v>
      </c>
      <c r="J266" s="161">
        <v>52</v>
      </c>
      <c r="K266" s="161" t="s">
        <v>36</v>
      </c>
      <c r="L266" s="161">
        <v>69</v>
      </c>
      <c r="M266" s="161" t="s">
        <v>37</v>
      </c>
      <c r="N266" s="161">
        <v>0</v>
      </c>
      <c r="O266" s="161">
        <v>616</v>
      </c>
      <c r="P266" s="161" t="s">
        <v>66</v>
      </c>
      <c r="Q266" s="161">
        <v>2015</v>
      </c>
      <c r="R266" s="161" t="s">
        <v>319</v>
      </c>
      <c r="S266" s="161">
        <v>2375</v>
      </c>
      <c r="T266" s="161">
        <v>0</v>
      </c>
      <c r="U266" s="161">
        <v>0</v>
      </c>
      <c r="V266" s="161">
        <v>0</v>
      </c>
      <c r="W266" s="161">
        <v>0</v>
      </c>
      <c r="X266" s="161">
        <v>0</v>
      </c>
      <c r="Y266" s="161">
        <v>0</v>
      </c>
      <c r="Z266" s="161">
        <v>0</v>
      </c>
      <c r="AA266" s="161">
        <v>0</v>
      </c>
      <c r="AB266" s="161">
        <v>0</v>
      </c>
      <c r="AC266" s="161">
        <f t="shared" si="5"/>
        <v>0</v>
      </c>
      <c r="AD266" s="161">
        <v>500</v>
      </c>
      <c r="AE266" s="161">
        <v>0</v>
      </c>
      <c r="AF266" s="161">
        <v>0</v>
      </c>
      <c r="AG266" s="3" t="s">
        <v>36</v>
      </c>
    </row>
    <row r="267" spans="1:34" x14ac:dyDescent="0.25">
      <c r="A267" s="161" t="s">
        <v>137</v>
      </c>
      <c r="B267" s="161" t="s">
        <v>138</v>
      </c>
      <c r="C267" s="161" t="s">
        <v>139</v>
      </c>
      <c r="D267" s="340" t="s">
        <v>998</v>
      </c>
      <c r="E267" s="161">
        <v>45</v>
      </c>
      <c r="F267" s="161">
        <v>6836</v>
      </c>
      <c r="G267" s="161" t="s">
        <v>35</v>
      </c>
      <c r="H267" s="161" t="s">
        <v>35</v>
      </c>
      <c r="I267" s="161">
        <v>12</v>
      </c>
      <c r="J267" s="161">
        <v>44</v>
      </c>
      <c r="K267" s="161" t="s">
        <v>36</v>
      </c>
      <c r="L267" s="161">
        <v>63</v>
      </c>
      <c r="M267" s="161" t="s">
        <v>37</v>
      </c>
      <c r="N267" s="161">
        <v>0</v>
      </c>
      <c r="O267" s="161">
        <v>691</v>
      </c>
      <c r="P267" s="161" t="s">
        <v>38</v>
      </c>
      <c r="Q267" s="161">
        <v>2015</v>
      </c>
      <c r="R267" s="161" t="s">
        <v>39</v>
      </c>
      <c r="S267" s="161">
        <v>2375</v>
      </c>
      <c r="T267" s="161">
        <v>0</v>
      </c>
      <c r="U267" s="161">
        <v>0</v>
      </c>
      <c r="V267" s="161">
        <v>0</v>
      </c>
      <c r="W267" s="161">
        <v>0</v>
      </c>
      <c r="X267" s="161">
        <v>0</v>
      </c>
      <c r="Y267" s="161">
        <v>0</v>
      </c>
      <c r="Z267" s="161">
        <v>0</v>
      </c>
      <c r="AA267" s="161">
        <v>0</v>
      </c>
      <c r="AB267" s="161">
        <v>0</v>
      </c>
      <c r="AC267" s="161">
        <f t="shared" si="5"/>
        <v>0</v>
      </c>
      <c r="AD267" s="161">
        <v>0</v>
      </c>
      <c r="AE267" s="161">
        <v>0</v>
      </c>
      <c r="AF267" s="161">
        <v>0</v>
      </c>
      <c r="AG267" s="3" t="s">
        <v>176</v>
      </c>
    </row>
    <row r="268" spans="1:34" x14ac:dyDescent="0.25">
      <c r="A268" s="161" t="s">
        <v>487</v>
      </c>
      <c r="B268" s="161" t="s">
        <v>488</v>
      </c>
      <c r="C268" s="161" t="s">
        <v>489</v>
      </c>
      <c r="D268" s="340" t="s">
        <v>998</v>
      </c>
      <c r="E268" s="161">
        <v>27</v>
      </c>
      <c r="F268" s="161">
        <v>20909</v>
      </c>
      <c r="G268" s="161" t="s">
        <v>35</v>
      </c>
      <c r="H268" s="161" t="s">
        <v>35</v>
      </c>
      <c r="I268" s="161">
        <v>10</v>
      </c>
      <c r="J268" s="161">
        <v>40</v>
      </c>
      <c r="K268" s="161" t="s">
        <v>36</v>
      </c>
      <c r="L268" s="161">
        <v>64</v>
      </c>
      <c r="M268" s="161" t="s">
        <v>37</v>
      </c>
      <c r="N268" s="161">
        <v>0</v>
      </c>
      <c r="O268" s="161">
        <v>901</v>
      </c>
      <c r="P268" s="161" t="s">
        <v>38</v>
      </c>
      <c r="Q268" s="161">
        <v>2015</v>
      </c>
      <c r="R268" s="161" t="s">
        <v>39</v>
      </c>
      <c r="S268" s="161">
        <v>2375</v>
      </c>
      <c r="T268" s="161">
        <v>0</v>
      </c>
      <c r="U268" s="161">
        <v>0</v>
      </c>
      <c r="V268" s="161">
        <v>0</v>
      </c>
      <c r="W268" s="161">
        <f>'Actual Sales'!D144</f>
        <v>0</v>
      </c>
      <c r="X268" s="161">
        <v>0</v>
      </c>
      <c r="Y268" s="161">
        <v>0</v>
      </c>
      <c r="Z268" s="161">
        <v>0</v>
      </c>
      <c r="AA268" s="161">
        <v>0</v>
      </c>
      <c r="AB268" s="161">
        <v>0</v>
      </c>
      <c r="AC268" s="161">
        <f t="shared" si="5"/>
        <v>0</v>
      </c>
      <c r="AD268" s="161">
        <v>0</v>
      </c>
      <c r="AE268" s="161">
        <v>0</v>
      </c>
      <c r="AF268" s="161">
        <v>0</v>
      </c>
      <c r="AG268" s="632" t="s">
        <v>56</v>
      </c>
      <c r="AH268" s="6">
        <f>'Actual Sales'!E144</f>
        <v>0</v>
      </c>
    </row>
    <row r="269" spans="1:34" x14ac:dyDescent="0.25">
      <c r="A269" s="161" t="s">
        <v>490</v>
      </c>
      <c r="B269" s="161" t="s">
        <v>491</v>
      </c>
      <c r="C269" s="161" t="s">
        <v>492</v>
      </c>
      <c r="D269" s="340" t="s">
        <v>998</v>
      </c>
      <c r="E269" s="161">
        <v>27</v>
      </c>
      <c r="F269" s="161">
        <v>20906</v>
      </c>
      <c r="G269" s="161" t="s">
        <v>48</v>
      </c>
      <c r="H269" s="161" t="s">
        <v>35</v>
      </c>
      <c r="I269" s="161">
        <v>10</v>
      </c>
      <c r="J269" s="161">
        <v>40</v>
      </c>
      <c r="K269" s="161" t="s">
        <v>36</v>
      </c>
      <c r="L269" s="161">
        <v>64</v>
      </c>
      <c r="M269" s="161" t="s">
        <v>37</v>
      </c>
      <c r="N269" s="161">
        <v>0</v>
      </c>
      <c r="O269" s="161">
        <v>676</v>
      </c>
      <c r="P269" s="161" t="s">
        <v>38</v>
      </c>
      <c r="Q269" s="161">
        <v>2015</v>
      </c>
      <c r="R269" s="161" t="s">
        <v>39</v>
      </c>
      <c r="S269" s="161">
        <v>2375</v>
      </c>
      <c r="T269" s="161">
        <v>0</v>
      </c>
      <c r="U269" s="161">
        <v>0</v>
      </c>
      <c r="V269" s="161">
        <v>0</v>
      </c>
      <c r="W269" s="161">
        <v>0</v>
      </c>
      <c r="X269" s="161">
        <v>0</v>
      </c>
      <c r="Y269" s="161">
        <v>0</v>
      </c>
      <c r="Z269" s="161">
        <v>0</v>
      </c>
      <c r="AA269" s="161">
        <v>0</v>
      </c>
      <c r="AB269" s="161">
        <v>0</v>
      </c>
      <c r="AC269" s="161">
        <f t="shared" si="5"/>
        <v>0</v>
      </c>
      <c r="AD269" s="161">
        <v>0</v>
      </c>
      <c r="AE269" s="161">
        <v>0</v>
      </c>
      <c r="AF269" s="161">
        <v>0</v>
      </c>
      <c r="AG269" s="3" t="s">
        <v>56</v>
      </c>
    </row>
    <row r="270" spans="1:34" x14ac:dyDescent="0.25">
      <c r="A270" s="161" t="s">
        <v>493</v>
      </c>
      <c r="B270" s="161" t="s">
        <v>494</v>
      </c>
      <c r="C270" s="161" t="s">
        <v>495</v>
      </c>
      <c r="D270" s="340" t="s">
        <v>998</v>
      </c>
      <c r="E270" s="161">
        <v>27</v>
      </c>
      <c r="F270" s="161">
        <v>20902</v>
      </c>
      <c r="G270" s="161" t="s">
        <v>34</v>
      </c>
      <c r="H270" s="161" t="s">
        <v>35</v>
      </c>
      <c r="I270" s="161">
        <v>10</v>
      </c>
      <c r="J270" s="161">
        <v>40</v>
      </c>
      <c r="K270" s="161" t="s">
        <v>36</v>
      </c>
      <c r="L270" s="161">
        <v>64</v>
      </c>
      <c r="M270" s="161" t="s">
        <v>37</v>
      </c>
      <c r="N270" s="161">
        <v>0</v>
      </c>
      <c r="O270" s="161">
        <v>676</v>
      </c>
      <c r="P270" s="161" t="s">
        <v>38</v>
      </c>
      <c r="Q270" s="161">
        <v>2015</v>
      </c>
      <c r="R270" s="161" t="s">
        <v>39</v>
      </c>
      <c r="S270" s="161">
        <v>2375</v>
      </c>
      <c r="T270" s="161">
        <v>0</v>
      </c>
      <c r="U270" s="161">
        <v>0</v>
      </c>
      <c r="V270" s="161">
        <v>0</v>
      </c>
      <c r="W270" s="161">
        <f>'Actual Sales'!D150</f>
        <v>0</v>
      </c>
      <c r="X270" s="161">
        <v>0</v>
      </c>
      <c r="Y270" s="161">
        <v>0</v>
      </c>
      <c r="Z270" s="161">
        <v>0</v>
      </c>
      <c r="AA270" s="161">
        <v>0</v>
      </c>
      <c r="AB270" s="161">
        <v>0</v>
      </c>
      <c r="AC270" s="161">
        <f t="shared" si="5"/>
        <v>0</v>
      </c>
      <c r="AD270" s="161">
        <v>0</v>
      </c>
      <c r="AE270" s="161">
        <v>0</v>
      </c>
      <c r="AF270" s="161">
        <v>0</v>
      </c>
      <c r="AG270" s="3" t="s">
        <v>56</v>
      </c>
      <c r="AH270" s="6">
        <f>'Actual Sales'!E150</f>
        <v>0</v>
      </c>
    </row>
    <row r="271" spans="1:34" ht="14.25" customHeight="1" x14ac:dyDescent="0.25">
      <c r="A271" s="161" t="s">
        <v>496</v>
      </c>
      <c r="B271" s="161" t="s">
        <v>497</v>
      </c>
      <c r="C271" s="161" t="s">
        <v>498</v>
      </c>
      <c r="D271" s="340" t="s">
        <v>998</v>
      </c>
      <c r="E271" s="161">
        <v>27</v>
      </c>
      <c r="F271" s="161">
        <v>20908</v>
      </c>
      <c r="G271" s="161" t="s">
        <v>48</v>
      </c>
      <c r="H271" s="161" t="s">
        <v>48</v>
      </c>
      <c r="I271" s="161">
        <v>3</v>
      </c>
      <c r="J271" s="161">
        <v>40</v>
      </c>
      <c r="K271" s="161" t="s">
        <v>36</v>
      </c>
      <c r="L271" s="161">
        <v>64</v>
      </c>
      <c r="M271" s="161" t="s">
        <v>37</v>
      </c>
      <c r="N271" s="161">
        <v>0</v>
      </c>
      <c r="O271" s="161">
        <v>901</v>
      </c>
      <c r="P271" s="161" t="s">
        <v>38</v>
      </c>
      <c r="Q271" s="161">
        <v>2015</v>
      </c>
      <c r="R271" s="161" t="s">
        <v>286</v>
      </c>
      <c r="S271" s="161">
        <v>2375</v>
      </c>
      <c r="T271" s="161">
        <v>0</v>
      </c>
      <c r="U271" s="161">
        <v>0</v>
      </c>
      <c r="V271" s="161">
        <v>0</v>
      </c>
      <c r="W271" s="161">
        <f>'Actual Sales'!D145</f>
        <v>0</v>
      </c>
      <c r="X271" s="161">
        <v>0</v>
      </c>
      <c r="Y271" s="161">
        <v>0</v>
      </c>
      <c r="Z271" s="161">
        <v>0</v>
      </c>
      <c r="AA271" s="161">
        <v>0</v>
      </c>
      <c r="AB271" s="161">
        <v>0</v>
      </c>
      <c r="AC271" s="161">
        <f t="shared" si="5"/>
        <v>0</v>
      </c>
      <c r="AD271" s="161">
        <v>0</v>
      </c>
      <c r="AE271" s="161">
        <v>0</v>
      </c>
      <c r="AF271" s="161">
        <v>0</v>
      </c>
      <c r="AG271" s="632" t="s">
        <v>56</v>
      </c>
    </row>
    <row r="272" spans="1:34" x14ac:dyDescent="0.25">
      <c r="A272" s="161" t="s">
        <v>499</v>
      </c>
      <c r="B272" s="161" t="s">
        <v>500</v>
      </c>
      <c r="C272" s="161" t="s">
        <v>501</v>
      </c>
      <c r="D272" s="340" t="s">
        <v>998</v>
      </c>
      <c r="E272" s="161">
        <v>27</v>
      </c>
      <c r="F272" s="161">
        <v>20894</v>
      </c>
      <c r="G272" s="161" t="s">
        <v>52</v>
      </c>
      <c r="H272" s="161" t="s">
        <v>35</v>
      </c>
      <c r="I272" s="161">
        <v>3</v>
      </c>
      <c r="J272" s="161">
        <v>40</v>
      </c>
      <c r="K272" s="161" t="s">
        <v>36</v>
      </c>
      <c r="L272" s="161">
        <v>64</v>
      </c>
      <c r="M272" s="161" t="s">
        <v>37</v>
      </c>
      <c r="N272" s="161">
        <v>0</v>
      </c>
      <c r="O272" s="161">
        <v>676</v>
      </c>
      <c r="P272" s="161" t="s">
        <v>38</v>
      </c>
      <c r="Q272" s="161">
        <v>2015</v>
      </c>
      <c r="R272" s="161" t="s">
        <v>39</v>
      </c>
      <c r="S272" s="161">
        <v>2375</v>
      </c>
      <c r="T272" s="161">
        <v>0</v>
      </c>
      <c r="U272" s="161">
        <v>0</v>
      </c>
      <c r="V272" s="161">
        <v>0</v>
      </c>
      <c r="W272" s="161">
        <f>'Actual Sales'!D146</f>
        <v>0</v>
      </c>
      <c r="X272" s="161">
        <v>0</v>
      </c>
      <c r="Y272" s="161">
        <v>0</v>
      </c>
      <c r="Z272" s="161">
        <v>0</v>
      </c>
      <c r="AA272" s="161">
        <v>0</v>
      </c>
      <c r="AB272" s="161">
        <v>0</v>
      </c>
      <c r="AC272" s="161">
        <f t="shared" si="5"/>
        <v>0</v>
      </c>
      <c r="AD272" s="161">
        <v>0</v>
      </c>
      <c r="AE272" s="161">
        <v>0</v>
      </c>
      <c r="AF272" s="161">
        <v>0</v>
      </c>
      <c r="AG272" s="632" t="s">
        <v>56</v>
      </c>
      <c r="AH272" s="6">
        <f>'Actual Sales'!E146</f>
        <v>0</v>
      </c>
    </row>
    <row r="273" spans="1:34" x14ac:dyDescent="0.25">
      <c r="A273" s="161" t="s">
        <v>92</v>
      </c>
      <c r="B273" s="161" t="s">
        <v>93</v>
      </c>
      <c r="C273" s="161" t="s">
        <v>94</v>
      </c>
      <c r="D273" s="340" t="s">
        <v>998</v>
      </c>
      <c r="E273" s="161">
        <v>27</v>
      </c>
      <c r="F273" s="161">
        <v>20898</v>
      </c>
      <c r="G273" s="161" t="s">
        <v>34</v>
      </c>
      <c r="H273" s="161" t="s">
        <v>48</v>
      </c>
      <c r="I273" s="161">
        <v>3</v>
      </c>
      <c r="J273" s="161">
        <v>40</v>
      </c>
      <c r="K273" s="161" t="s">
        <v>36</v>
      </c>
      <c r="L273" s="161">
        <v>64</v>
      </c>
      <c r="M273" s="161" t="s">
        <v>37</v>
      </c>
      <c r="N273" s="161">
        <v>0</v>
      </c>
      <c r="O273" s="161">
        <v>676</v>
      </c>
      <c r="P273" s="161" t="s">
        <v>38</v>
      </c>
      <c r="Q273" s="161">
        <v>2015</v>
      </c>
      <c r="R273" s="161" t="s">
        <v>39</v>
      </c>
      <c r="S273" s="161">
        <v>2375</v>
      </c>
      <c r="T273" s="161">
        <v>0</v>
      </c>
      <c r="U273" s="161">
        <v>0</v>
      </c>
      <c r="V273" s="161">
        <v>0</v>
      </c>
      <c r="W273" s="161">
        <v>0</v>
      </c>
      <c r="X273" s="161">
        <v>0</v>
      </c>
      <c r="Y273" s="161">
        <v>0</v>
      </c>
      <c r="Z273" s="161">
        <v>0</v>
      </c>
      <c r="AA273" s="161">
        <v>0</v>
      </c>
      <c r="AB273" s="161">
        <v>0</v>
      </c>
      <c r="AC273" s="161">
        <f t="shared" si="5"/>
        <v>0</v>
      </c>
      <c r="AD273" s="161">
        <v>0</v>
      </c>
      <c r="AE273" s="161">
        <v>0</v>
      </c>
      <c r="AF273" s="161">
        <v>0</v>
      </c>
      <c r="AG273" s="3" t="s">
        <v>40</v>
      </c>
    </row>
    <row r="274" spans="1:34" x14ac:dyDescent="0.25">
      <c r="A274" s="161" t="s">
        <v>502</v>
      </c>
      <c r="B274" s="161" t="s">
        <v>503</v>
      </c>
      <c r="C274" s="161" t="s">
        <v>504</v>
      </c>
      <c r="D274" s="340" t="s">
        <v>998</v>
      </c>
      <c r="E274" s="161">
        <v>27</v>
      </c>
      <c r="F274" s="161">
        <v>20899</v>
      </c>
      <c r="G274" s="161" t="s">
        <v>52</v>
      </c>
      <c r="H274" s="161" t="s">
        <v>48</v>
      </c>
      <c r="I274" s="161">
        <v>3</v>
      </c>
      <c r="J274" s="161">
        <v>40</v>
      </c>
      <c r="K274" s="161" t="s">
        <v>36</v>
      </c>
      <c r="L274" s="161">
        <v>64</v>
      </c>
      <c r="M274" s="161" t="s">
        <v>37</v>
      </c>
      <c r="N274" s="161">
        <v>0</v>
      </c>
      <c r="O274" s="161">
        <v>676</v>
      </c>
      <c r="P274" s="161" t="s">
        <v>38</v>
      </c>
      <c r="Q274" s="161">
        <v>2015</v>
      </c>
      <c r="R274" s="161" t="s">
        <v>39</v>
      </c>
      <c r="S274" s="161">
        <v>2375</v>
      </c>
      <c r="T274" s="161">
        <v>0</v>
      </c>
      <c r="U274" s="161">
        <v>0</v>
      </c>
      <c r="V274" s="161">
        <v>0</v>
      </c>
      <c r="W274" s="161">
        <f>'Actual Sales'!D147</f>
        <v>0</v>
      </c>
      <c r="X274" s="161">
        <v>0</v>
      </c>
      <c r="Y274" s="161">
        <v>0</v>
      </c>
      <c r="Z274" s="161">
        <v>0</v>
      </c>
      <c r="AA274" s="161">
        <v>0</v>
      </c>
      <c r="AB274" s="161">
        <v>0</v>
      </c>
      <c r="AC274" s="161">
        <f t="shared" si="5"/>
        <v>0</v>
      </c>
      <c r="AD274" s="161">
        <v>0</v>
      </c>
      <c r="AE274" s="161">
        <v>0</v>
      </c>
      <c r="AF274" s="161">
        <v>0</v>
      </c>
      <c r="AG274" s="632" t="s">
        <v>56</v>
      </c>
    </row>
    <row r="275" spans="1:34" x14ac:dyDescent="0.25">
      <c r="A275" s="161" t="s">
        <v>95</v>
      </c>
      <c r="B275" s="161" t="s">
        <v>96</v>
      </c>
      <c r="C275" s="161" t="s">
        <v>97</v>
      </c>
      <c r="D275" s="340" t="s">
        <v>998</v>
      </c>
      <c r="E275" s="161">
        <v>27</v>
      </c>
      <c r="F275" s="161">
        <v>20900</v>
      </c>
      <c r="G275" s="161" t="s">
        <v>35</v>
      </c>
      <c r="H275" s="161" t="s">
        <v>52</v>
      </c>
      <c r="I275" s="161">
        <v>3</v>
      </c>
      <c r="J275" s="161">
        <v>40</v>
      </c>
      <c r="K275" s="161" t="s">
        <v>36</v>
      </c>
      <c r="L275" s="161">
        <v>64</v>
      </c>
      <c r="M275" s="161" t="s">
        <v>37</v>
      </c>
      <c r="N275" s="161">
        <v>0</v>
      </c>
      <c r="O275" s="161">
        <v>676</v>
      </c>
      <c r="P275" s="161" t="s">
        <v>38</v>
      </c>
      <c r="Q275" s="161">
        <v>2015</v>
      </c>
      <c r="R275" s="161" t="s">
        <v>39</v>
      </c>
      <c r="S275" s="161">
        <v>2375</v>
      </c>
      <c r="T275" s="161">
        <v>0</v>
      </c>
      <c r="U275" s="161">
        <v>0</v>
      </c>
      <c r="V275" s="161">
        <v>0</v>
      </c>
      <c r="W275" s="161">
        <v>0</v>
      </c>
      <c r="X275" s="161">
        <v>0</v>
      </c>
      <c r="Y275" s="161">
        <v>0</v>
      </c>
      <c r="Z275" s="161">
        <v>0</v>
      </c>
      <c r="AA275" s="161">
        <v>0</v>
      </c>
      <c r="AB275" s="161">
        <v>0</v>
      </c>
      <c r="AC275" s="161">
        <f t="shared" si="5"/>
        <v>0</v>
      </c>
      <c r="AD275" s="161">
        <v>0</v>
      </c>
      <c r="AE275" s="161">
        <v>0</v>
      </c>
      <c r="AF275" s="161">
        <v>0</v>
      </c>
      <c r="AG275" s="3" t="s">
        <v>40</v>
      </c>
    </row>
    <row r="276" spans="1:34" x14ac:dyDescent="0.25">
      <c r="A276" s="161" t="s">
        <v>505</v>
      </c>
      <c r="B276" s="161" t="s">
        <v>1989</v>
      </c>
      <c r="C276" s="161" t="s">
        <v>507</v>
      </c>
      <c r="D276" s="340" t="s">
        <v>998</v>
      </c>
      <c r="E276" s="161">
        <v>27</v>
      </c>
      <c r="F276" s="161">
        <v>20885</v>
      </c>
      <c r="G276" s="161" t="s">
        <v>35</v>
      </c>
      <c r="H276" s="161" t="s">
        <v>34</v>
      </c>
      <c r="I276" s="161">
        <v>34</v>
      </c>
      <c r="J276" s="161">
        <v>41</v>
      </c>
      <c r="K276" s="161" t="s">
        <v>36</v>
      </c>
      <c r="L276" s="161">
        <v>64</v>
      </c>
      <c r="M276" s="161" t="s">
        <v>37</v>
      </c>
      <c r="N276" s="161">
        <v>0</v>
      </c>
      <c r="O276" s="161">
        <v>676</v>
      </c>
      <c r="P276" s="161" t="s">
        <v>38</v>
      </c>
      <c r="Q276" s="161">
        <v>2015</v>
      </c>
      <c r="R276" s="161" t="s">
        <v>39</v>
      </c>
      <c r="S276" s="161">
        <v>2375</v>
      </c>
      <c r="T276" s="161">
        <v>0</v>
      </c>
      <c r="U276" s="161">
        <v>0</v>
      </c>
      <c r="V276" s="161">
        <v>0</v>
      </c>
      <c r="W276" s="161">
        <v>0</v>
      </c>
      <c r="X276" s="161">
        <v>0</v>
      </c>
      <c r="Y276" s="161">
        <v>0</v>
      </c>
      <c r="Z276" s="161">
        <v>0</v>
      </c>
      <c r="AA276" s="161">
        <v>0</v>
      </c>
      <c r="AB276" s="161">
        <v>0</v>
      </c>
      <c r="AC276" s="161">
        <f t="shared" si="5"/>
        <v>0</v>
      </c>
      <c r="AD276" s="161">
        <v>0</v>
      </c>
      <c r="AE276" s="161">
        <v>0</v>
      </c>
      <c r="AF276" s="161">
        <v>0</v>
      </c>
      <c r="AG276" s="3" t="s">
        <v>56</v>
      </c>
    </row>
    <row r="277" spans="1:34" x14ac:dyDescent="0.25">
      <c r="A277" s="161" t="s">
        <v>98</v>
      </c>
      <c r="B277" s="161" t="s">
        <v>99</v>
      </c>
      <c r="C277" s="161" t="s">
        <v>100</v>
      </c>
      <c r="D277" s="340" t="s">
        <v>998</v>
      </c>
      <c r="E277" s="161">
        <v>27</v>
      </c>
      <c r="F277" s="161">
        <v>20876</v>
      </c>
      <c r="G277" s="161" t="s">
        <v>35</v>
      </c>
      <c r="H277" s="161" t="s">
        <v>52</v>
      </c>
      <c r="I277" s="161">
        <v>34</v>
      </c>
      <c r="J277" s="161">
        <v>41</v>
      </c>
      <c r="K277" s="161" t="s">
        <v>36</v>
      </c>
      <c r="L277" s="161">
        <v>64</v>
      </c>
      <c r="M277" s="161" t="s">
        <v>37</v>
      </c>
      <c r="N277" s="161">
        <v>0</v>
      </c>
      <c r="O277" s="161">
        <v>676</v>
      </c>
      <c r="P277" s="161" t="s">
        <v>38</v>
      </c>
      <c r="Q277" s="161">
        <v>2015</v>
      </c>
      <c r="R277" s="161" t="s">
        <v>39</v>
      </c>
      <c r="S277" s="161">
        <v>2375</v>
      </c>
      <c r="T277" s="161">
        <v>0</v>
      </c>
      <c r="U277" s="161">
        <v>0</v>
      </c>
      <c r="V277" s="161">
        <v>0</v>
      </c>
      <c r="W277" s="161">
        <v>0</v>
      </c>
      <c r="X277" s="161">
        <v>0</v>
      </c>
      <c r="Y277" s="161">
        <v>0</v>
      </c>
      <c r="Z277" s="161">
        <v>0</v>
      </c>
      <c r="AA277" s="161">
        <v>0</v>
      </c>
      <c r="AB277" s="161">
        <v>0</v>
      </c>
      <c r="AC277" s="161">
        <f t="shared" si="5"/>
        <v>0</v>
      </c>
      <c r="AD277" s="161">
        <v>0</v>
      </c>
      <c r="AE277" s="161">
        <v>0</v>
      </c>
      <c r="AF277" s="161">
        <v>0</v>
      </c>
      <c r="AG277" s="3" t="s">
        <v>40</v>
      </c>
    </row>
    <row r="278" spans="1:34" x14ac:dyDescent="0.25">
      <c r="A278" s="161" t="s">
        <v>663</v>
      </c>
      <c r="B278" s="161" t="s">
        <v>664</v>
      </c>
      <c r="C278" s="161" t="s">
        <v>1990</v>
      </c>
      <c r="D278" s="340" t="s">
        <v>998</v>
      </c>
      <c r="E278" s="161">
        <v>27</v>
      </c>
      <c r="F278" s="161">
        <v>20931</v>
      </c>
      <c r="G278" s="161" t="s">
        <v>34</v>
      </c>
      <c r="H278" s="161" t="s">
        <v>35</v>
      </c>
      <c r="I278" s="161">
        <v>18</v>
      </c>
      <c r="J278" s="161">
        <v>40</v>
      </c>
      <c r="K278" s="161" t="s">
        <v>36</v>
      </c>
      <c r="L278" s="161">
        <v>63</v>
      </c>
      <c r="M278" s="161" t="s">
        <v>37</v>
      </c>
      <c r="N278" s="161">
        <v>0</v>
      </c>
      <c r="O278" s="161">
        <v>901</v>
      </c>
      <c r="P278" s="161" t="s">
        <v>38</v>
      </c>
      <c r="Q278" s="161">
        <v>2015</v>
      </c>
      <c r="R278" s="161" t="s">
        <v>286</v>
      </c>
      <c r="S278" s="161">
        <v>2375</v>
      </c>
      <c r="T278" s="161">
        <v>0</v>
      </c>
      <c r="U278" s="161">
        <v>0</v>
      </c>
      <c r="V278" s="161">
        <v>0</v>
      </c>
      <c r="W278" s="161">
        <f>'Actual Sales'!D148</f>
        <v>0</v>
      </c>
      <c r="X278" s="161">
        <v>0</v>
      </c>
      <c r="Y278" s="161">
        <v>0</v>
      </c>
      <c r="Z278" s="161">
        <v>0</v>
      </c>
      <c r="AA278" s="161">
        <v>0</v>
      </c>
      <c r="AB278" s="161">
        <v>0</v>
      </c>
      <c r="AC278" s="161">
        <f t="shared" si="5"/>
        <v>0</v>
      </c>
      <c r="AD278" s="161">
        <v>0</v>
      </c>
      <c r="AE278" s="161">
        <v>0</v>
      </c>
      <c r="AF278" s="161">
        <v>0</v>
      </c>
      <c r="AG278" s="632" t="s">
        <v>56</v>
      </c>
      <c r="AH278" s="6">
        <f>'Actual Sales'!E148</f>
        <v>0</v>
      </c>
    </row>
    <row r="279" spans="1:34" x14ac:dyDescent="0.25">
      <c r="A279" s="161" t="s">
        <v>665</v>
      </c>
      <c r="B279" s="161" t="s">
        <v>666</v>
      </c>
      <c r="C279" s="161" t="s">
        <v>667</v>
      </c>
      <c r="D279" s="340" t="s">
        <v>998</v>
      </c>
      <c r="E279" s="161">
        <v>27</v>
      </c>
      <c r="F279" s="161">
        <v>20777</v>
      </c>
      <c r="G279" s="161" t="s">
        <v>34</v>
      </c>
      <c r="H279" s="161" t="s">
        <v>48</v>
      </c>
      <c r="I279" s="161">
        <v>10</v>
      </c>
      <c r="J279" s="161">
        <v>40</v>
      </c>
      <c r="K279" s="161" t="s">
        <v>36</v>
      </c>
      <c r="L279" s="161">
        <v>64</v>
      </c>
      <c r="M279" s="161" t="s">
        <v>37</v>
      </c>
      <c r="N279" s="161">
        <v>0</v>
      </c>
      <c r="O279" s="161">
        <v>901</v>
      </c>
      <c r="P279" s="161" t="s">
        <v>38</v>
      </c>
      <c r="Q279" s="161">
        <v>2015</v>
      </c>
      <c r="R279" s="161" t="s">
        <v>39</v>
      </c>
      <c r="S279" s="161">
        <v>2375</v>
      </c>
      <c r="T279" s="161">
        <v>0</v>
      </c>
      <c r="U279" s="161">
        <v>0</v>
      </c>
      <c r="V279" s="161">
        <v>0</v>
      </c>
      <c r="W279" s="161">
        <v>0</v>
      </c>
      <c r="X279" s="161">
        <v>0</v>
      </c>
      <c r="Y279" s="161">
        <v>0</v>
      </c>
      <c r="Z279" s="161">
        <v>0</v>
      </c>
      <c r="AA279" s="161">
        <v>0</v>
      </c>
      <c r="AB279" s="161">
        <v>0</v>
      </c>
      <c r="AC279" s="161">
        <f t="shared" si="5"/>
        <v>0</v>
      </c>
      <c r="AD279" s="161">
        <v>0</v>
      </c>
      <c r="AE279" s="161">
        <v>0</v>
      </c>
      <c r="AF279" s="161">
        <v>0</v>
      </c>
      <c r="AG279" s="3" t="s">
        <v>56</v>
      </c>
    </row>
    <row r="280" spans="1:34" x14ac:dyDescent="0.25">
      <c r="A280" s="161" t="s">
        <v>508</v>
      </c>
      <c r="B280" s="161" t="s">
        <v>509</v>
      </c>
      <c r="C280" s="161" t="s">
        <v>510</v>
      </c>
      <c r="D280" s="340" t="s">
        <v>998</v>
      </c>
      <c r="E280" s="161">
        <v>27</v>
      </c>
      <c r="F280" s="161">
        <v>20849</v>
      </c>
      <c r="G280" s="161" t="s">
        <v>52</v>
      </c>
      <c r="H280" s="161" t="s">
        <v>52</v>
      </c>
      <c r="I280" s="161">
        <v>34</v>
      </c>
      <c r="J280" s="161">
        <v>41</v>
      </c>
      <c r="K280" s="161" t="s">
        <v>36</v>
      </c>
      <c r="L280" s="161">
        <v>64</v>
      </c>
      <c r="M280" s="161" t="s">
        <v>37</v>
      </c>
      <c r="N280" s="161">
        <v>0</v>
      </c>
      <c r="O280" s="161">
        <v>676</v>
      </c>
      <c r="P280" s="161" t="s">
        <v>38</v>
      </c>
      <c r="Q280" s="161">
        <v>2015</v>
      </c>
      <c r="R280" s="161" t="s">
        <v>39</v>
      </c>
      <c r="S280" s="161">
        <v>2375</v>
      </c>
      <c r="T280" s="161">
        <v>0</v>
      </c>
      <c r="U280" s="161">
        <v>0</v>
      </c>
      <c r="V280" s="161">
        <v>0</v>
      </c>
      <c r="W280" s="161">
        <v>0</v>
      </c>
      <c r="X280" s="161">
        <v>0</v>
      </c>
      <c r="Y280" s="161">
        <v>0</v>
      </c>
      <c r="Z280" s="161">
        <v>0</v>
      </c>
      <c r="AA280" s="161">
        <v>0</v>
      </c>
      <c r="AB280" s="161">
        <v>0</v>
      </c>
      <c r="AC280" s="161">
        <f t="shared" si="5"/>
        <v>0</v>
      </c>
      <c r="AD280" s="161">
        <v>0</v>
      </c>
      <c r="AE280" s="161">
        <v>0</v>
      </c>
      <c r="AF280" s="161">
        <v>0</v>
      </c>
      <c r="AG280" s="3" t="s">
        <v>56</v>
      </c>
    </row>
    <row r="281" spans="1:34" x14ac:dyDescent="0.25">
      <c r="A281" s="161" t="s">
        <v>668</v>
      </c>
      <c r="B281" s="161" t="s">
        <v>669</v>
      </c>
      <c r="C281" s="161" t="s">
        <v>670</v>
      </c>
      <c r="D281" s="340" t="s">
        <v>998</v>
      </c>
      <c r="E281" s="161">
        <v>27</v>
      </c>
      <c r="F281" s="161">
        <v>20621</v>
      </c>
      <c r="G281" s="161" t="s">
        <v>52</v>
      </c>
      <c r="H281" s="161" t="s">
        <v>34</v>
      </c>
      <c r="I281" s="161">
        <v>13</v>
      </c>
      <c r="J281" s="161">
        <v>40</v>
      </c>
      <c r="K281" s="161" t="s">
        <v>36</v>
      </c>
      <c r="L281" s="161">
        <v>64</v>
      </c>
      <c r="M281" s="161" t="s">
        <v>37</v>
      </c>
      <c r="N281" s="161">
        <v>0</v>
      </c>
      <c r="O281" s="161">
        <v>901</v>
      </c>
      <c r="P281" s="161" t="s">
        <v>38</v>
      </c>
      <c r="Q281" s="161">
        <v>2015</v>
      </c>
      <c r="R281" s="161" t="s">
        <v>286</v>
      </c>
      <c r="S281" s="161">
        <v>2375</v>
      </c>
      <c r="T281" s="161">
        <v>0</v>
      </c>
      <c r="U281" s="161">
        <v>0</v>
      </c>
      <c r="V281" s="161">
        <v>0</v>
      </c>
      <c r="W281" s="161">
        <v>0</v>
      </c>
      <c r="X281" s="161">
        <v>0</v>
      </c>
      <c r="Y281" s="161">
        <v>0</v>
      </c>
      <c r="Z281" s="161">
        <v>0</v>
      </c>
      <c r="AA281" s="161">
        <v>0</v>
      </c>
      <c r="AB281" s="161">
        <v>0</v>
      </c>
      <c r="AC281" s="161">
        <f t="shared" si="5"/>
        <v>0</v>
      </c>
      <c r="AD281" s="161">
        <v>0</v>
      </c>
      <c r="AE281" s="161">
        <v>0</v>
      </c>
      <c r="AF281" s="161">
        <v>0</v>
      </c>
      <c r="AG281" s="3" t="s">
        <v>56</v>
      </c>
    </row>
    <row r="282" spans="1:34" x14ac:dyDescent="0.25">
      <c r="A282" s="161" t="s">
        <v>671</v>
      </c>
      <c r="B282" s="161" t="s">
        <v>672</v>
      </c>
      <c r="C282" s="161" t="s">
        <v>673</v>
      </c>
      <c r="D282" s="340" t="s">
        <v>998</v>
      </c>
      <c r="E282" s="161">
        <v>27</v>
      </c>
      <c r="F282" s="161">
        <v>20616</v>
      </c>
      <c r="G282" s="161" t="s">
        <v>34</v>
      </c>
      <c r="H282" s="161" t="s">
        <v>52</v>
      </c>
      <c r="I282" s="161">
        <v>13</v>
      </c>
      <c r="J282" s="161">
        <v>40</v>
      </c>
      <c r="K282" s="161" t="s">
        <v>36</v>
      </c>
      <c r="L282" s="161">
        <v>64</v>
      </c>
      <c r="M282" s="161" t="s">
        <v>37</v>
      </c>
      <c r="N282" s="161">
        <v>0</v>
      </c>
      <c r="O282" s="161">
        <v>901</v>
      </c>
      <c r="P282" s="161" t="s">
        <v>38</v>
      </c>
      <c r="Q282" s="161">
        <v>2015</v>
      </c>
      <c r="R282" s="161" t="s">
        <v>286</v>
      </c>
      <c r="S282" s="161">
        <v>2375</v>
      </c>
      <c r="T282" s="161">
        <v>0</v>
      </c>
      <c r="U282" s="161">
        <v>0</v>
      </c>
      <c r="V282" s="161">
        <v>0</v>
      </c>
      <c r="W282" s="161">
        <v>0</v>
      </c>
      <c r="X282" s="161">
        <v>0</v>
      </c>
      <c r="Y282" s="161">
        <v>0</v>
      </c>
      <c r="Z282" s="161">
        <v>0</v>
      </c>
      <c r="AA282" s="161">
        <v>0</v>
      </c>
      <c r="AB282" s="161">
        <v>0</v>
      </c>
      <c r="AC282" s="161">
        <f t="shared" si="5"/>
        <v>0</v>
      </c>
      <c r="AD282" s="161">
        <v>0</v>
      </c>
      <c r="AE282" s="161">
        <v>0</v>
      </c>
      <c r="AF282" s="161">
        <v>0</v>
      </c>
      <c r="AG282" s="3" t="s">
        <v>56</v>
      </c>
    </row>
    <row r="283" spans="1:34" x14ac:dyDescent="0.25">
      <c r="A283" s="161" t="s">
        <v>511</v>
      </c>
      <c r="B283" s="161" t="s">
        <v>1991</v>
      </c>
      <c r="C283" s="161" t="s">
        <v>513</v>
      </c>
      <c r="D283" s="340" t="s">
        <v>998</v>
      </c>
      <c r="E283" s="161">
        <v>27</v>
      </c>
      <c r="F283" s="161">
        <v>20857</v>
      </c>
      <c r="G283" s="161" t="s">
        <v>35</v>
      </c>
      <c r="H283" s="161" t="s">
        <v>34</v>
      </c>
      <c r="I283" s="161">
        <v>3</v>
      </c>
      <c r="J283" s="161">
        <v>40</v>
      </c>
      <c r="K283" s="161" t="s">
        <v>36</v>
      </c>
      <c r="L283" s="161">
        <v>64</v>
      </c>
      <c r="M283" s="161" t="s">
        <v>37</v>
      </c>
      <c r="N283" s="161">
        <v>0</v>
      </c>
      <c r="O283" s="161">
        <v>676</v>
      </c>
      <c r="P283" s="161" t="s">
        <v>38</v>
      </c>
      <c r="Q283" s="161">
        <v>2015</v>
      </c>
      <c r="R283" s="161" t="s">
        <v>39</v>
      </c>
      <c r="S283" s="161">
        <v>2375</v>
      </c>
      <c r="T283" s="161">
        <v>0</v>
      </c>
      <c r="U283" s="161">
        <v>0</v>
      </c>
      <c r="V283" s="161">
        <v>0</v>
      </c>
      <c r="W283" s="161">
        <v>0</v>
      </c>
      <c r="X283" s="161">
        <v>0</v>
      </c>
      <c r="Y283" s="161">
        <v>0</v>
      </c>
      <c r="Z283" s="161">
        <v>0</v>
      </c>
      <c r="AA283" s="161">
        <v>0</v>
      </c>
      <c r="AB283" s="161">
        <v>0</v>
      </c>
      <c r="AC283" s="161">
        <f t="shared" si="5"/>
        <v>0</v>
      </c>
      <c r="AD283" s="161">
        <v>0</v>
      </c>
      <c r="AE283" s="161">
        <v>0</v>
      </c>
      <c r="AF283" s="161">
        <v>0</v>
      </c>
      <c r="AG283" s="3" t="s">
        <v>56</v>
      </c>
    </row>
    <row r="284" spans="1:34" x14ac:dyDescent="0.25">
      <c r="A284" s="161" t="s">
        <v>514</v>
      </c>
      <c r="B284" s="161" t="s">
        <v>515</v>
      </c>
      <c r="C284" s="161" t="s">
        <v>516</v>
      </c>
      <c r="D284" s="340" t="s">
        <v>998</v>
      </c>
      <c r="E284" s="161">
        <v>27</v>
      </c>
      <c r="F284" s="161">
        <v>20869</v>
      </c>
      <c r="G284" s="161" t="s">
        <v>48</v>
      </c>
      <c r="H284" s="161" t="s">
        <v>34</v>
      </c>
      <c r="I284" s="161">
        <v>3</v>
      </c>
      <c r="J284" s="161">
        <v>40</v>
      </c>
      <c r="K284" s="161" t="s">
        <v>36</v>
      </c>
      <c r="L284" s="161">
        <v>64</v>
      </c>
      <c r="M284" s="161" t="s">
        <v>37</v>
      </c>
      <c r="N284" s="161">
        <v>0</v>
      </c>
      <c r="O284" s="161">
        <v>676</v>
      </c>
      <c r="P284" s="161" t="s">
        <v>38</v>
      </c>
      <c r="Q284" s="161">
        <v>2015</v>
      </c>
      <c r="R284" s="161" t="s">
        <v>286</v>
      </c>
      <c r="S284" s="161">
        <v>2375</v>
      </c>
      <c r="T284" s="161">
        <v>0</v>
      </c>
      <c r="U284" s="161">
        <v>0</v>
      </c>
      <c r="V284" s="161">
        <v>0</v>
      </c>
      <c r="W284" s="161">
        <f>'Actual Sales'!D149</f>
        <v>0</v>
      </c>
      <c r="X284" s="161">
        <v>0</v>
      </c>
      <c r="Y284" s="161">
        <v>0</v>
      </c>
      <c r="Z284" s="161">
        <v>0</v>
      </c>
      <c r="AA284" s="161">
        <v>0</v>
      </c>
      <c r="AB284" s="161">
        <v>0</v>
      </c>
      <c r="AC284" s="161">
        <f t="shared" si="5"/>
        <v>0</v>
      </c>
      <c r="AD284" s="161">
        <v>0</v>
      </c>
      <c r="AE284" s="161">
        <v>0</v>
      </c>
      <c r="AF284" s="161">
        <v>0</v>
      </c>
      <c r="AG284" s="632" t="s">
        <v>56</v>
      </c>
      <c r="AH284" s="6">
        <f>'Actual Sales'!E149</f>
        <v>0</v>
      </c>
    </row>
    <row r="285" spans="1:34" x14ac:dyDescent="0.25">
      <c r="A285" s="161" t="s">
        <v>101</v>
      </c>
      <c r="B285" s="161" t="s">
        <v>102</v>
      </c>
      <c r="C285" s="161" t="s">
        <v>103</v>
      </c>
      <c r="D285" s="340" t="s">
        <v>998</v>
      </c>
      <c r="E285" s="161">
        <v>27</v>
      </c>
      <c r="F285" s="161">
        <v>20856</v>
      </c>
      <c r="G285" s="161" t="s">
        <v>34</v>
      </c>
      <c r="H285" s="161" t="s">
        <v>34</v>
      </c>
      <c r="I285" s="161">
        <v>3</v>
      </c>
      <c r="J285" s="161">
        <v>40</v>
      </c>
      <c r="K285" s="161" t="s">
        <v>36</v>
      </c>
      <c r="L285" s="161">
        <v>64</v>
      </c>
      <c r="M285" s="161" t="s">
        <v>37</v>
      </c>
      <c r="N285" s="161">
        <v>0</v>
      </c>
      <c r="O285" s="161">
        <v>676</v>
      </c>
      <c r="P285" s="161" t="s">
        <v>38</v>
      </c>
      <c r="Q285" s="161">
        <v>2015</v>
      </c>
      <c r="R285" s="161" t="s">
        <v>39</v>
      </c>
      <c r="S285" s="161">
        <v>2375</v>
      </c>
      <c r="T285" s="161">
        <v>0</v>
      </c>
      <c r="U285" s="161">
        <v>0</v>
      </c>
      <c r="V285" s="161">
        <v>0</v>
      </c>
      <c r="W285" s="161">
        <v>0</v>
      </c>
      <c r="X285" s="161">
        <v>0</v>
      </c>
      <c r="Y285" s="161">
        <v>0</v>
      </c>
      <c r="Z285" s="161">
        <v>0</v>
      </c>
      <c r="AA285" s="161">
        <v>0</v>
      </c>
      <c r="AB285" s="161">
        <v>0</v>
      </c>
      <c r="AC285" s="161">
        <f t="shared" si="5"/>
        <v>0</v>
      </c>
      <c r="AD285" s="161">
        <v>0</v>
      </c>
      <c r="AE285" s="161">
        <v>0</v>
      </c>
      <c r="AF285" s="161">
        <v>0</v>
      </c>
      <c r="AG285" s="3" t="s">
        <v>40</v>
      </c>
    </row>
    <row r="286" spans="1:34" x14ac:dyDescent="0.25">
      <c r="A286" s="161" t="s">
        <v>104</v>
      </c>
      <c r="B286" s="161" t="s">
        <v>105</v>
      </c>
      <c r="C286" s="161" t="s">
        <v>106</v>
      </c>
      <c r="D286" s="340" t="s">
        <v>998</v>
      </c>
      <c r="E286" s="161">
        <v>27</v>
      </c>
      <c r="F286" s="161">
        <v>20868</v>
      </c>
      <c r="G286" s="161" t="s">
        <v>52</v>
      </c>
      <c r="H286" s="161" t="s">
        <v>34</v>
      </c>
      <c r="I286" s="161">
        <v>3</v>
      </c>
      <c r="J286" s="161">
        <v>40</v>
      </c>
      <c r="K286" s="161" t="s">
        <v>36</v>
      </c>
      <c r="L286" s="161">
        <v>64</v>
      </c>
      <c r="M286" s="161" t="s">
        <v>37</v>
      </c>
      <c r="N286" s="161">
        <v>0</v>
      </c>
      <c r="O286" s="161">
        <v>676</v>
      </c>
      <c r="P286" s="161" t="s">
        <v>38</v>
      </c>
      <c r="Q286" s="161">
        <v>2015</v>
      </c>
      <c r="R286" s="161" t="s">
        <v>39</v>
      </c>
      <c r="S286" s="161">
        <v>2375</v>
      </c>
      <c r="T286" s="161">
        <v>0</v>
      </c>
      <c r="U286" s="161">
        <v>0</v>
      </c>
      <c r="V286" s="161">
        <v>0</v>
      </c>
      <c r="W286" s="161">
        <v>0</v>
      </c>
      <c r="X286" s="161">
        <v>0</v>
      </c>
      <c r="Y286" s="161">
        <v>0</v>
      </c>
      <c r="Z286" s="161">
        <v>0</v>
      </c>
      <c r="AA286" s="161">
        <v>0</v>
      </c>
      <c r="AB286" s="161">
        <v>0</v>
      </c>
      <c r="AC286" s="161">
        <f t="shared" si="5"/>
        <v>0</v>
      </c>
      <c r="AD286" s="161">
        <v>0</v>
      </c>
      <c r="AE286" s="161">
        <v>0</v>
      </c>
      <c r="AF286" s="161">
        <v>0</v>
      </c>
      <c r="AG286" s="3" t="s">
        <v>40</v>
      </c>
    </row>
    <row r="287" spans="1:34" x14ac:dyDescent="0.25">
      <c r="A287" s="161" t="s">
        <v>870</v>
      </c>
      <c r="B287" s="161" t="s">
        <v>871</v>
      </c>
      <c r="C287" s="161" t="s">
        <v>872</v>
      </c>
      <c r="D287" s="340" t="s">
        <v>998</v>
      </c>
      <c r="E287" s="161">
        <v>11</v>
      </c>
      <c r="F287" s="161">
        <v>22409</v>
      </c>
      <c r="G287" s="161" t="s">
        <v>35</v>
      </c>
      <c r="H287" s="161" t="s">
        <v>52</v>
      </c>
      <c r="I287" s="161">
        <v>14</v>
      </c>
      <c r="J287" s="161">
        <v>53</v>
      </c>
      <c r="K287" s="161" t="s">
        <v>36</v>
      </c>
      <c r="L287" s="161">
        <v>68</v>
      </c>
      <c r="M287" s="161" t="s">
        <v>37</v>
      </c>
      <c r="N287" s="161">
        <v>0</v>
      </c>
      <c r="O287" s="161">
        <v>616</v>
      </c>
      <c r="P287" s="161" t="s">
        <v>66</v>
      </c>
      <c r="Q287" s="161">
        <v>2015</v>
      </c>
      <c r="R287" s="161" t="s">
        <v>39</v>
      </c>
      <c r="S287" s="161">
        <v>2375</v>
      </c>
      <c r="T287" s="161">
        <v>0</v>
      </c>
      <c r="U287" s="161">
        <v>0</v>
      </c>
      <c r="V287" s="161">
        <v>0</v>
      </c>
      <c r="W287" s="161">
        <v>0</v>
      </c>
      <c r="X287" s="161">
        <v>0</v>
      </c>
      <c r="Y287" s="161">
        <v>0</v>
      </c>
      <c r="Z287" s="161">
        <v>0</v>
      </c>
      <c r="AA287" s="161">
        <v>0</v>
      </c>
      <c r="AB287" s="161">
        <v>0</v>
      </c>
      <c r="AC287" s="161">
        <f t="shared" si="5"/>
        <v>0</v>
      </c>
      <c r="AD287" s="161">
        <v>500</v>
      </c>
      <c r="AE287" s="161">
        <v>0</v>
      </c>
      <c r="AF287" s="161">
        <v>0</v>
      </c>
      <c r="AG287" s="3" t="s">
        <v>36</v>
      </c>
    </row>
    <row r="288" spans="1:34" x14ac:dyDescent="0.25">
      <c r="A288" s="161" t="s">
        <v>57</v>
      </c>
      <c r="B288" s="161" t="s">
        <v>58</v>
      </c>
      <c r="C288" s="161" t="s">
        <v>59</v>
      </c>
      <c r="D288" s="340" t="s">
        <v>998</v>
      </c>
      <c r="E288" s="161">
        <v>11</v>
      </c>
      <c r="F288" s="161">
        <v>20384</v>
      </c>
      <c r="G288" s="161" t="s">
        <v>48</v>
      </c>
      <c r="H288" s="161" t="s">
        <v>52</v>
      </c>
      <c r="I288" s="161">
        <v>14</v>
      </c>
      <c r="J288" s="161">
        <v>53</v>
      </c>
      <c r="K288" s="161" t="s">
        <v>36</v>
      </c>
      <c r="L288" s="161">
        <v>68</v>
      </c>
      <c r="M288" s="161" t="s">
        <v>37</v>
      </c>
      <c r="N288" s="161">
        <v>0</v>
      </c>
      <c r="O288" s="161">
        <v>616</v>
      </c>
      <c r="P288" s="161" t="s">
        <v>38</v>
      </c>
      <c r="Q288" s="161">
        <v>2015</v>
      </c>
      <c r="R288" s="161" t="s">
        <v>44</v>
      </c>
      <c r="S288" s="161">
        <v>2375</v>
      </c>
      <c r="T288" s="161">
        <v>0</v>
      </c>
      <c r="U288" s="161">
        <v>0</v>
      </c>
      <c r="V288" s="161">
        <v>0</v>
      </c>
      <c r="W288" s="161">
        <v>0</v>
      </c>
      <c r="X288" s="161">
        <v>0</v>
      </c>
      <c r="Y288" s="161">
        <v>0</v>
      </c>
      <c r="Z288" s="161">
        <v>0</v>
      </c>
      <c r="AA288" s="161">
        <v>0</v>
      </c>
      <c r="AB288" s="161">
        <v>0</v>
      </c>
      <c r="AC288" s="161">
        <f t="shared" si="5"/>
        <v>0</v>
      </c>
      <c r="AD288" s="161">
        <v>0</v>
      </c>
      <c r="AE288" s="161">
        <v>0</v>
      </c>
      <c r="AF288" s="161">
        <v>0</v>
      </c>
      <c r="AG288" s="3" t="s">
        <v>40</v>
      </c>
    </row>
    <row r="289" spans="1:34" x14ac:dyDescent="0.25">
      <c r="A289" s="161" t="s">
        <v>330</v>
      </c>
      <c r="B289" s="161" t="s">
        <v>331</v>
      </c>
      <c r="C289" s="161" t="s">
        <v>332</v>
      </c>
      <c r="D289" s="340" t="s">
        <v>998</v>
      </c>
      <c r="E289" s="161">
        <v>11</v>
      </c>
      <c r="F289" s="161">
        <v>20584</v>
      </c>
      <c r="G289" s="161" t="s">
        <v>35</v>
      </c>
      <c r="H289" s="161" t="s">
        <v>34</v>
      </c>
      <c r="I289" s="161">
        <v>23</v>
      </c>
      <c r="J289" s="161">
        <v>53</v>
      </c>
      <c r="K289" s="161" t="s">
        <v>36</v>
      </c>
      <c r="L289" s="161">
        <v>68</v>
      </c>
      <c r="M289" s="161" t="s">
        <v>37</v>
      </c>
      <c r="N289" s="161">
        <v>0</v>
      </c>
      <c r="O289" s="161">
        <v>616</v>
      </c>
      <c r="P289" s="161" t="s">
        <v>38</v>
      </c>
      <c r="Q289" s="161">
        <v>2015</v>
      </c>
      <c r="R289" s="161" t="s">
        <v>286</v>
      </c>
      <c r="S289" s="161">
        <v>2375</v>
      </c>
      <c r="T289" s="161">
        <v>0</v>
      </c>
      <c r="U289" s="161">
        <v>0</v>
      </c>
      <c r="V289" s="161">
        <v>0</v>
      </c>
      <c r="W289" s="161">
        <v>0</v>
      </c>
      <c r="X289" s="161">
        <v>0</v>
      </c>
      <c r="Y289" s="161">
        <v>0</v>
      </c>
      <c r="Z289" s="161">
        <v>0</v>
      </c>
      <c r="AA289" s="161">
        <v>0</v>
      </c>
      <c r="AB289" s="161">
        <v>0</v>
      </c>
      <c r="AC289" s="161">
        <f t="shared" si="5"/>
        <v>0</v>
      </c>
      <c r="AD289" s="161">
        <v>0</v>
      </c>
      <c r="AE289" s="161">
        <v>0</v>
      </c>
      <c r="AF289" s="161">
        <v>0</v>
      </c>
      <c r="AG289" s="3" t="s">
        <v>36</v>
      </c>
    </row>
    <row r="290" spans="1:34" s="3" customFormat="1" x14ac:dyDescent="0.25">
      <c r="A290" s="161"/>
      <c r="B290" s="161" t="s">
        <v>1680</v>
      </c>
      <c r="C290" s="161" t="s">
        <v>1681</v>
      </c>
      <c r="D290" s="340" t="s">
        <v>998</v>
      </c>
      <c r="E290" s="161">
        <v>11</v>
      </c>
      <c r="F290" s="161">
        <v>23325</v>
      </c>
      <c r="G290" s="161" t="s">
        <v>48</v>
      </c>
      <c r="H290" s="161" t="s">
        <v>35</v>
      </c>
      <c r="I290" s="161">
        <v>11</v>
      </c>
      <c r="J290" s="161">
        <v>53</v>
      </c>
      <c r="K290" s="161" t="s">
        <v>36</v>
      </c>
      <c r="L290" s="161">
        <v>68</v>
      </c>
      <c r="M290" s="161" t="s">
        <v>37</v>
      </c>
      <c r="N290" s="161">
        <v>0</v>
      </c>
      <c r="O290" s="161">
        <v>616</v>
      </c>
      <c r="P290" s="161" t="s">
        <v>38</v>
      </c>
      <c r="Q290" s="161">
        <v>2015</v>
      </c>
      <c r="R290" s="161" t="s">
        <v>286</v>
      </c>
      <c r="S290" s="161">
        <v>2375</v>
      </c>
      <c r="T290" s="161">
        <v>0</v>
      </c>
      <c r="U290" s="161">
        <v>0</v>
      </c>
      <c r="V290" s="161">
        <v>0</v>
      </c>
      <c r="W290" s="161">
        <v>0</v>
      </c>
      <c r="X290" s="161">
        <v>0</v>
      </c>
      <c r="Y290" s="161">
        <v>0</v>
      </c>
      <c r="Z290" s="161">
        <v>0</v>
      </c>
      <c r="AA290" s="161">
        <v>0</v>
      </c>
      <c r="AB290" s="161">
        <v>0</v>
      </c>
      <c r="AC290" s="161">
        <f t="shared" ref="AC290" si="6">W290</f>
        <v>0</v>
      </c>
      <c r="AD290" s="161">
        <v>0</v>
      </c>
      <c r="AE290" s="161">
        <v>0</v>
      </c>
      <c r="AF290" s="161">
        <v>0</v>
      </c>
      <c r="AG290" s="3" t="s">
        <v>36</v>
      </c>
      <c r="AH290" s="6"/>
    </row>
    <row r="291" spans="1:34" s="3" customFormat="1" x14ac:dyDescent="0.25">
      <c r="A291" s="161"/>
      <c r="B291" s="161"/>
      <c r="C291" s="161"/>
      <c r="D291" s="340"/>
      <c r="E291" s="161"/>
      <c r="F291" s="161"/>
      <c r="G291" s="161"/>
      <c r="H291" s="161"/>
      <c r="I291" s="161"/>
      <c r="J291" s="161"/>
      <c r="K291" s="161"/>
      <c r="L291" s="161"/>
      <c r="M291" s="161"/>
      <c r="N291" s="161"/>
      <c r="O291" s="161"/>
      <c r="P291" s="161"/>
      <c r="Q291" s="161"/>
      <c r="R291" s="161"/>
      <c r="S291" s="161"/>
      <c r="T291" s="161"/>
      <c r="U291" s="161"/>
      <c r="V291" s="161"/>
      <c r="W291" s="161"/>
      <c r="X291" s="161"/>
      <c r="Y291" s="161"/>
      <c r="Z291" s="161"/>
      <c r="AA291" s="4"/>
      <c r="AB291" s="161"/>
      <c r="AC291" s="161"/>
      <c r="AD291" s="161"/>
      <c r="AE291" s="161"/>
      <c r="AF291" s="161"/>
      <c r="AG291" s="161"/>
      <c r="AH291" s="5"/>
    </row>
  </sheetData>
  <autoFilter ref="A1:AH289">
    <sortState ref="A2:AN310">
      <sortCondition ref="B1:B310"/>
    </sortState>
  </autoFilter>
  <pageMargins left="0.25" right="0.25" top="0.75" bottom="0.75" header="0.3" footer="0.3"/>
  <pageSetup scale="65" orientation="landscape" r:id="rId1"/>
  <colBreaks count="1" manualBreakCount="1">
    <brk id="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AX18"/>
  <sheetViews>
    <sheetView tabSelected="1" zoomScaleNormal="100" workbookViewId="0">
      <selection activeCell="A9" sqref="A9"/>
    </sheetView>
  </sheetViews>
  <sheetFormatPr defaultRowHeight="15" x14ac:dyDescent="0.25"/>
  <cols>
    <col min="1" max="1" width="2" style="266" bestFit="1" customWidth="1"/>
    <col min="2" max="2" width="1.28515625" style="266" customWidth="1"/>
    <col min="3" max="3" width="2.42578125" style="266" customWidth="1"/>
    <col min="4" max="4" width="6.42578125" style="252" bestFit="1" customWidth="1"/>
    <col min="5" max="5" width="6.42578125" bestFit="1" customWidth="1"/>
    <col min="6" max="6" width="6" bestFit="1" customWidth="1"/>
    <col min="7" max="7" width="1.85546875" customWidth="1"/>
    <col min="8" max="8" width="5.5703125" customWidth="1"/>
    <col min="9" max="9" width="1.42578125" customWidth="1"/>
    <col min="10" max="17" width="2.140625" customWidth="1"/>
    <col min="18" max="18" width="5" bestFit="1" customWidth="1"/>
    <col min="19" max="19" width="5.42578125" bestFit="1" customWidth="1"/>
    <col min="20" max="20" width="4.7109375" bestFit="1" customWidth="1"/>
    <col min="21" max="21" width="8.5703125" bestFit="1" customWidth="1"/>
    <col min="22" max="22" width="7" bestFit="1" customWidth="1"/>
    <col min="23" max="23" width="6.42578125" bestFit="1" customWidth="1"/>
    <col min="24" max="24" width="5.28515625" bestFit="1" customWidth="1"/>
    <col min="25" max="28" width="2.140625" customWidth="1"/>
    <col min="29" max="29" width="7.5703125" customWidth="1"/>
    <col min="30" max="30" width="6.85546875" customWidth="1"/>
    <col min="31" max="31" width="5.28515625" customWidth="1"/>
    <col min="32" max="32" width="6.28515625" customWidth="1"/>
    <col min="33" max="33" width="6.140625" customWidth="1"/>
    <col min="34" max="35" width="6.42578125" customWidth="1"/>
    <col min="36" max="36" width="6.7109375" customWidth="1"/>
    <col min="37" max="37" width="7.42578125" customWidth="1"/>
    <col min="38" max="38" width="4.85546875" customWidth="1"/>
    <col min="39" max="39" width="6.42578125" customWidth="1"/>
    <col min="40" max="40" width="7" customWidth="1"/>
    <col min="41" max="41" width="6.85546875" customWidth="1"/>
    <col min="42" max="46" width="5.85546875" customWidth="1"/>
    <col min="47" max="47" width="13.28515625" bestFit="1" customWidth="1"/>
    <col min="48" max="48" width="2.7109375" customWidth="1"/>
    <col min="49" max="49" width="18.7109375" bestFit="1" customWidth="1"/>
    <col min="50" max="50" width="10.140625" bestFit="1" customWidth="1"/>
  </cols>
  <sheetData>
    <row r="1" spans="1:50" s="8" customFormat="1" ht="12.75" x14ac:dyDescent="0.2">
      <c r="A1" s="8">
        <v>1</v>
      </c>
      <c r="C1" s="8">
        <v>7</v>
      </c>
      <c r="D1" s="630">
        <v>10</v>
      </c>
      <c r="E1" s="7">
        <v>2015</v>
      </c>
      <c r="F1" s="7">
        <v>10386</v>
      </c>
      <c r="G1" s="7" t="s">
        <v>908</v>
      </c>
      <c r="H1" s="7" t="s">
        <v>920</v>
      </c>
      <c r="I1" s="7" t="s">
        <v>1488</v>
      </c>
      <c r="J1" s="7" t="s">
        <v>909</v>
      </c>
      <c r="K1" s="7" t="s">
        <v>517</v>
      </c>
      <c r="L1" s="7">
        <v>80203</v>
      </c>
      <c r="M1" s="7">
        <v>303</v>
      </c>
      <c r="N1" s="7" t="s">
        <v>921</v>
      </c>
      <c r="O1" s="7">
        <v>303</v>
      </c>
      <c r="P1" s="10" t="s">
        <v>922</v>
      </c>
      <c r="Q1" s="7" t="s">
        <v>36</v>
      </c>
      <c r="R1" s="7">
        <v>81</v>
      </c>
      <c r="S1" s="7">
        <v>5119</v>
      </c>
      <c r="T1" s="7">
        <v>0</v>
      </c>
      <c r="U1" s="7" t="s">
        <v>291</v>
      </c>
      <c r="V1" s="7" t="s">
        <v>284</v>
      </c>
      <c r="W1" s="299" t="s">
        <v>286</v>
      </c>
      <c r="X1" s="307">
        <v>30</v>
      </c>
      <c r="Y1" s="7" t="s">
        <v>910</v>
      </c>
      <c r="Z1" s="7">
        <v>23</v>
      </c>
      <c r="AA1" s="7" t="s">
        <v>911</v>
      </c>
      <c r="AB1" s="7" t="s">
        <v>912</v>
      </c>
      <c r="AC1" s="466">
        <v>232</v>
      </c>
      <c r="AD1" s="466">
        <v>565</v>
      </c>
      <c r="AE1" s="466">
        <v>476</v>
      </c>
      <c r="AF1" s="466">
        <v>0</v>
      </c>
      <c r="AG1" s="299">
        <v>321</v>
      </c>
      <c r="AH1" s="7">
        <v>0</v>
      </c>
      <c r="AI1" s="7">
        <v>0</v>
      </c>
      <c r="AJ1" s="7">
        <v>0</v>
      </c>
      <c r="AK1" s="7">
        <v>0</v>
      </c>
      <c r="AL1" s="7">
        <v>0</v>
      </c>
      <c r="AM1" s="307">
        <v>30</v>
      </c>
      <c r="AN1" s="7">
        <v>0</v>
      </c>
      <c r="AO1" s="307">
        <v>100008</v>
      </c>
      <c r="AP1" s="7" t="s">
        <v>287</v>
      </c>
      <c r="AQ1" s="7">
        <v>0</v>
      </c>
      <c r="AR1" s="7">
        <v>0</v>
      </c>
      <c r="AS1" s="8">
        <v>0</v>
      </c>
      <c r="AT1" s="8">
        <v>0</v>
      </c>
      <c r="AU1" s="8" t="s">
        <v>923</v>
      </c>
      <c r="AV1" s="8" t="s">
        <v>913</v>
      </c>
      <c r="AW1" s="8" t="s">
        <v>927</v>
      </c>
      <c r="AX1" s="9">
        <v>42326</v>
      </c>
    </row>
    <row r="2" spans="1:50" s="8" customFormat="1" ht="12.75" x14ac:dyDescent="0.2">
      <c r="A2" s="8">
        <v>2</v>
      </c>
      <c r="C2" s="8">
        <v>7</v>
      </c>
      <c r="D2" s="631">
        <v>10</v>
      </c>
      <c r="E2" s="7">
        <v>2015</v>
      </c>
      <c r="F2" s="7">
        <v>10386</v>
      </c>
      <c r="G2" s="7" t="s">
        <v>908</v>
      </c>
      <c r="H2" s="7" t="s">
        <v>920</v>
      </c>
      <c r="I2" s="233" t="s">
        <v>1488</v>
      </c>
      <c r="J2" s="7" t="s">
        <v>909</v>
      </c>
      <c r="K2" s="7" t="s">
        <v>517</v>
      </c>
      <c r="L2" s="7">
        <v>80203</v>
      </c>
      <c r="M2" s="7">
        <v>303</v>
      </c>
      <c r="N2" s="7" t="s">
        <v>921</v>
      </c>
      <c r="O2" s="7">
        <v>303</v>
      </c>
      <c r="P2" s="11" t="s">
        <v>922</v>
      </c>
      <c r="Q2" s="7" t="s">
        <v>36</v>
      </c>
      <c r="R2" s="7">
        <v>81</v>
      </c>
      <c r="S2" s="7">
        <v>5108</v>
      </c>
      <c r="T2" s="7">
        <v>0</v>
      </c>
      <c r="U2" s="7" t="s">
        <v>285</v>
      </c>
      <c r="V2" s="7" t="s">
        <v>284</v>
      </c>
      <c r="W2" s="299" t="s">
        <v>39</v>
      </c>
      <c r="X2" s="307"/>
      <c r="Y2" s="7" t="s">
        <v>914</v>
      </c>
      <c r="Z2" s="7">
        <v>22</v>
      </c>
      <c r="AA2" s="7" t="s">
        <v>911</v>
      </c>
      <c r="AB2" s="7" t="s">
        <v>912</v>
      </c>
      <c r="AC2" s="466">
        <v>209</v>
      </c>
      <c r="AD2" s="466">
        <v>0</v>
      </c>
      <c r="AE2" s="466">
        <v>0</v>
      </c>
      <c r="AF2" s="466">
        <v>0</v>
      </c>
      <c r="AG2" s="307">
        <v>209</v>
      </c>
      <c r="AH2" s="233">
        <v>0</v>
      </c>
      <c r="AI2" s="233">
        <v>0</v>
      </c>
      <c r="AJ2" s="233">
        <v>0</v>
      </c>
      <c r="AK2" s="233">
        <v>0</v>
      </c>
      <c r="AL2" s="233">
        <v>0</v>
      </c>
      <c r="AM2" s="466"/>
      <c r="AN2" s="233">
        <v>0</v>
      </c>
      <c r="AO2" s="307"/>
      <c r="AP2" s="7" t="s">
        <v>287</v>
      </c>
      <c r="AQ2" s="233">
        <v>0</v>
      </c>
      <c r="AR2" s="233">
        <v>0</v>
      </c>
      <c r="AS2" s="8">
        <v>0</v>
      </c>
      <c r="AT2" s="8">
        <v>0</v>
      </c>
      <c r="AU2" s="8" t="s">
        <v>923</v>
      </c>
      <c r="AV2" s="8" t="s">
        <v>913</v>
      </c>
      <c r="AW2" s="8" t="s">
        <v>927</v>
      </c>
      <c r="AX2" s="9">
        <v>42326</v>
      </c>
    </row>
    <row r="3" spans="1:50" s="8" customFormat="1" ht="12.75" x14ac:dyDescent="0.2">
      <c r="A3" s="8">
        <v>3</v>
      </c>
      <c r="C3" s="8">
        <v>7</v>
      </c>
      <c r="D3" s="631">
        <v>10</v>
      </c>
      <c r="E3" s="233">
        <v>2015</v>
      </c>
      <c r="F3" s="7">
        <v>10386</v>
      </c>
      <c r="G3" s="7" t="s">
        <v>908</v>
      </c>
      <c r="H3" s="7" t="s">
        <v>920</v>
      </c>
      <c r="I3" s="233" t="s">
        <v>1488</v>
      </c>
      <c r="J3" s="7" t="s">
        <v>909</v>
      </c>
      <c r="K3" s="7" t="s">
        <v>517</v>
      </c>
      <c r="L3" s="7">
        <v>80203</v>
      </c>
      <c r="M3" s="7">
        <v>303</v>
      </c>
      <c r="N3" s="7" t="s">
        <v>921</v>
      </c>
      <c r="O3" s="7">
        <v>303</v>
      </c>
      <c r="P3" s="10" t="s">
        <v>922</v>
      </c>
      <c r="Q3" s="7" t="s">
        <v>36</v>
      </c>
      <c r="R3" s="7">
        <v>81</v>
      </c>
      <c r="S3" s="7">
        <v>5093</v>
      </c>
      <c r="T3" s="7">
        <v>0</v>
      </c>
      <c r="U3" s="7" t="s">
        <v>288</v>
      </c>
      <c r="V3" s="7" t="s">
        <v>284</v>
      </c>
      <c r="W3" s="299" t="s">
        <v>286</v>
      </c>
      <c r="X3" s="307">
        <v>30</v>
      </c>
      <c r="Y3" s="7" t="s">
        <v>915</v>
      </c>
      <c r="Z3" s="7">
        <v>22</v>
      </c>
      <c r="AA3" s="7" t="s">
        <v>911</v>
      </c>
      <c r="AB3" s="7" t="s">
        <v>912</v>
      </c>
      <c r="AC3" s="466">
        <v>249</v>
      </c>
      <c r="AD3" s="466">
        <v>1131</v>
      </c>
      <c r="AE3" s="466">
        <v>953</v>
      </c>
      <c r="AF3" s="466">
        <v>0</v>
      </c>
      <c r="AG3" s="307">
        <v>427</v>
      </c>
      <c r="AH3" s="233">
        <v>0</v>
      </c>
      <c r="AI3" s="233">
        <v>0</v>
      </c>
      <c r="AJ3" s="233">
        <v>0</v>
      </c>
      <c r="AK3" s="233">
        <v>0</v>
      </c>
      <c r="AL3" s="233">
        <v>0</v>
      </c>
      <c r="AM3" s="466">
        <v>30</v>
      </c>
      <c r="AN3" s="233">
        <v>0</v>
      </c>
      <c r="AO3" s="307">
        <v>72733</v>
      </c>
      <c r="AP3" s="7" t="s">
        <v>287</v>
      </c>
      <c r="AQ3" s="233">
        <v>0</v>
      </c>
      <c r="AR3" s="233">
        <v>0</v>
      </c>
      <c r="AS3" s="8">
        <v>0</v>
      </c>
      <c r="AT3" s="8">
        <v>0</v>
      </c>
      <c r="AU3" s="8" t="s">
        <v>923</v>
      </c>
      <c r="AV3" s="8" t="s">
        <v>913</v>
      </c>
      <c r="AW3" s="8" t="s">
        <v>927</v>
      </c>
      <c r="AX3" s="9">
        <v>42326</v>
      </c>
    </row>
    <row r="4" spans="1:50" s="8" customFormat="1" ht="12.75" x14ac:dyDescent="0.2">
      <c r="A4" s="8">
        <v>4</v>
      </c>
      <c r="C4" s="8">
        <v>7</v>
      </c>
      <c r="D4" s="631">
        <v>10</v>
      </c>
      <c r="E4" s="233">
        <v>2015</v>
      </c>
      <c r="F4" s="7">
        <v>10386</v>
      </c>
      <c r="G4" s="7" t="s">
        <v>908</v>
      </c>
      <c r="H4" s="7" t="s">
        <v>920</v>
      </c>
      <c r="I4" s="233" t="s">
        <v>1488</v>
      </c>
      <c r="J4" s="7" t="s">
        <v>909</v>
      </c>
      <c r="K4" s="7" t="s">
        <v>517</v>
      </c>
      <c r="L4" s="7">
        <v>80203</v>
      </c>
      <c r="M4" s="7">
        <v>303</v>
      </c>
      <c r="N4" s="7" t="s">
        <v>921</v>
      </c>
      <c r="O4" s="7">
        <v>303</v>
      </c>
      <c r="P4" s="11" t="s">
        <v>922</v>
      </c>
      <c r="Q4" s="7" t="s">
        <v>36</v>
      </c>
      <c r="R4" s="7">
        <v>81</v>
      </c>
      <c r="S4" s="7">
        <v>5656</v>
      </c>
      <c r="T4" s="7">
        <v>0</v>
      </c>
      <c r="U4" s="7" t="s">
        <v>292</v>
      </c>
      <c r="V4" s="7" t="s">
        <v>284</v>
      </c>
      <c r="W4" s="299" t="s">
        <v>286</v>
      </c>
      <c r="X4" s="307">
        <v>31</v>
      </c>
      <c r="Y4" s="7" t="s">
        <v>916</v>
      </c>
      <c r="Z4" s="7">
        <v>22</v>
      </c>
      <c r="AA4" s="7" t="s">
        <v>911</v>
      </c>
      <c r="AB4" s="7" t="s">
        <v>912</v>
      </c>
      <c r="AC4" s="466">
        <v>383</v>
      </c>
      <c r="AD4" s="466">
        <v>1168</v>
      </c>
      <c r="AE4" s="466">
        <v>984</v>
      </c>
      <c r="AF4" s="466">
        <v>0</v>
      </c>
      <c r="AG4" s="307">
        <v>567</v>
      </c>
      <c r="AH4" s="233">
        <v>0</v>
      </c>
      <c r="AI4" s="233">
        <v>0</v>
      </c>
      <c r="AJ4" s="233">
        <v>0</v>
      </c>
      <c r="AK4" s="233">
        <v>0</v>
      </c>
      <c r="AL4" s="233">
        <v>0</v>
      </c>
      <c r="AM4" s="466">
        <v>30</v>
      </c>
      <c r="AN4" s="233">
        <v>0</v>
      </c>
      <c r="AO4" s="307">
        <v>140920</v>
      </c>
      <c r="AP4" s="7" t="s">
        <v>287</v>
      </c>
      <c r="AQ4" s="233">
        <v>0</v>
      </c>
      <c r="AR4" s="233">
        <v>0</v>
      </c>
      <c r="AS4" s="8">
        <v>0</v>
      </c>
      <c r="AT4" s="8">
        <v>0</v>
      </c>
      <c r="AU4" s="8" t="s">
        <v>923</v>
      </c>
      <c r="AV4" s="8" t="s">
        <v>913</v>
      </c>
      <c r="AW4" s="8" t="s">
        <v>927</v>
      </c>
      <c r="AX4" s="9">
        <v>42326</v>
      </c>
    </row>
    <row r="5" spans="1:50" s="8" customFormat="1" ht="12.75" x14ac:dyDescent="0.2">
      <c r="A5" s="8">
        <v>5</v>
      </c>
      <c r="C5" s="8">
        <v>7</v>
      </c>
      <c r="D5" s="631">
        <v>10</v>
      </c>
      <c r="E5" s="233">
        <v>2015</v>
      </c>
      <c r="F5" s="7">
        <v>10386</v>
      </c>
      <c r="G5" s="7" t="s">
        <v>908</v>
      </c>
      <c r="H5" s="7" t="s">
        <v>920</v>
      </c>
      <c r="I5" s="233" t="s">
        <v>1488</v>
      </c>
      <c r="J5" s="7" t="s">
        <v>909</v>
      </c>
      <c r="K5" s="7" t="s">
        <v>517</v>
      </c>
      <c r="L5" s="7">
        <v>80203</v>
      </c>
      <c r="M5" s="7">
        <v>303</v>
      </c>
      <c r="N5" s="7" t="s">
        <v>921</v>
      </c>
      <c r="O5" s="7">
        <v>303</v>
      </c>
      <c r="P5" s="10" t="s">
        <v>922</v>
      </c>
      <c r="Q5" s="7" t="s">
        <v>36</v>
      </c>
      <c r="R5" s="7">
        <v>81</v>
      </c>
      <c r="S5" s="7">
        <v>5086</v>
      </c>
      <c r="T5" s="7">
        <v>0</v>
      </c>
      <c r="U5" s="7" t="s">
        <v>293</v>
      </c>
      <c r="V5" s="7" t="s">
        <v>289</v>
      </c>
      <c r="W5" s="299" t="s">
        <v>286</v>
      </c>
      <c r="X5" s="307">
        <v>10</v>
      </c>
      <c r="Y5" s="7" t="s">
        <v>917</v>
      </c>
      <c r="Z5" s="7">
        <v>27</v>
      </c>
      <c r="AA5" s="7" t="s">
        <v>911</v>
      </c>
      <c r="AB5" s="7" t="s">
        <v>912</v>
      </c>
      <c r="AC5" s="466">
        <v>13</v>
      </c>
      <c r="AD5" s="466">
        <v>3</v>
      </c>
      <c r="AE5" s="466">
        <v>2</v>
      </c>
      <c r="AF5" s="466">
        <v>0</v>
      </c>
      <c r="AG5" s="307">
        <v>14</v>
      </c>
      <c r="AH5" s="233">
        <v>0</v>
      </c>
      <c r="AI5" s="233">
        <v>0</v>
      </c>
      <c r="AJ5" s="233">
        <v>0</v>
      </c>
      <c r="AK5" s="233">
        <v>0</v>
      </c>
      <c r="AL5" s="233">
        <v>0</v>
      </c>
      <c r="AM5" s="466">
        <v>30</v>
      </c>
      <c r="AN5" s="233">
        <v>0</v>
      </c>
      <c r="AO5" s="307">
        <v>30</v>
      </c>
      <c r="AP5" s="7" t="s">
        <v>287</v>
      </c>
      <c r="AQ5" s="233">
        <v>0</v>
      </c>
      <c r="AR5" s="233">
        <v>0</v>
      </c>
      <c r="AS5" s="8">
        <v>0</v>
      </c>
      <c r="AT5" s="8">
        <v>0</v>
      </c>
      <c r="AU5" s="8" t="s">
        <v>923</v>
      </c>
      <c r="AV5" s="8" t="s">
        <v>913</v>
      </c>
      <c r="AW5" s="8" t="s">
        <v>927</v>
      </c>
      <c r="AX5" s="9">
        <v>42326</v>
      </c>
    </row>
    <row r="6" spans="1:50" s="8" customFormat="1" ht="12.75" x14ac:dyDescent="0.2">
      <c r="A6" s="8">
        <v>6</v>
      </c>
      <c r="C6" s="8">
        <v>7</v>
      </c>
      <c r="D6" s="631">
        <v>10</v>
      </c>
      <c r="E6" s="233">
        <v>2015</v>
      </c>
      <c r="F6" s="7">
        <v>10386</v>
      </c>
      <c r="G6" s="7" t="s">
        <v>908</v>
      </c>
      <c r="H6" s="7" t="s">
        <v>920</v>
      </c>
      <c r="I6" s="233" t="s">
        <v>1488</v>
      </c>
      <c r="J6" s="7" t="s">
        <v>909</v>
      </c>
      <c r="K6" s="7" t="s">
        <v>517</v>
      </c>
      <c r="L6" s="7">
        <v>80203</v>
      </c>
      <c r="M6" s="7">
        <v>303</v>
      </c>
      <c r="N6" s="7" t="s">
        <v>921</v>
      </c>
      <c r="O6" s="7">
        <v>303</v>
      </c>
      <c r="P6" s="11" t="s">
        <v>922</v>
      </c>
      <c r="Q6" s="7" t="s">
        <v>36</v>
      </c>
      <c r="R6" s="7">
        <v>81</v>
      </c>
      <c r="S6" s="7">
        <v>5106</v>
      </c>
      <c r="T6" s="7">
        <v>0</v>
      </c>
      <c r="U6" s="7" t="s">
        <v>904</v>
      </c>
      <c r="V6" s="7" t="s">
        <v>289</v>
      </c>
      <c r="W6" s="299" t="s">
        <v>39</v>
      </c>
      <c r="X6" s="307"/>
      <c r="Y6" s="7" t="s">
        <v>918</v>
      </c>
      <c r="Z6" s="7">
        <v>22</v>
      </c>
      <c r="AA6" s="7" t="s">
        <v>911</v>
      </c>
      <c r="AB6" s="7" t="s">
        <v>912</v>
      </c>
      <c r="AC6" s="466">
        <v>6</v>
      </c>
      <c r="AD6" s="466">
        <v>0</v>
      </c>
      <c r="AE6" s="466">
        <v>0</v>
      </c>
      <c r="AF6" s="466">
        <v>0</v>
      </c>
      <c r="AG6" s="307">
        <v>6</v>
      </c>
      <c r="AH6" s="233">
        <v>0</v>
      </c>
      <c r="AI6" s="233">
        <v>0</v>
      </c>
      <c r="AJ6" s="233">
        <v>0</v>
      </c>
      <c r="AK6" s="233">
        <v>0</v>
      </c>
      <c r="AL6" s="233">
        <v>0</v>
      </c>
      <c r="AM6" s="466"/>
      <c r="AN6" s="233">
        <v>0</v>
      </c>
      <c r="AO6" s="307"/>
      <c r="AP6" s="7" t="s">
        <v>287</v>
      </c>
      <c r="AQ6" s="233">
        <v>0</v>
      </c>
      <c r="AR6" s="233">
        <v>0</v>
      </c>
      <c r="AS6" s="8">
        <v>0</v>
      </c>
      <c r="AT6" s="8">
        <v>0</v>
      </c>
      <c r="AU6" s="8" t="s">
        <v>923</v>
      </c>
      <c r="AV6" s="8" t="s">
        <v>913</v>
      </c>
      <c r="AW6" s="8" t="s">
        <v>927</v>
      </c>
      <c r="AX6" s="9">
        <v>42326</v>
      </c>
    </row>
    <row r="7" spans="1:50" s="8" customFormat="1" ht="12.75" x14ac:dyDescent="0.2">
      <c r="A7" s="8">
        <v>7</v>
      </c>
      <c r="C7" s="8">
        <v>7</v>
      </c>
      <c r="D7" s="631">
        <v>10</v>
      </c>
      <c r="E7" s="233">
        <v>2015</v>
      </c>
      <c r="F7" s="7">
        <v>10386</v>
      </c>
      <c r="G7" s="7" t="s">
        <v>908</v>
      </c>
      <c r="H7" s="7" t="s">
        <v>920</v>
      </c>
      <c r="I7" s="233" t="s">
        <v>1488</v>
      </c>
      <c r="J7" s="7" t="s">
        <v>909</v>
      </c>
      <c r="K7" s="7" t="s">
        <v>517</v>
      </c>
      <c r="L7" s="7">
        <v>80203</v>
      </c>
      <c r="M7" s="7">
        <v>303</v>
      </c>
      <c r="N7" s="7" t="s">
        <v>921</v>
      </c>
      <c r="O7" s="7">
        <v>303</v>
      </c>
      <c r="P7" s="11" t="s">
        <v>922</v>
      </c>
      <c r="Q7" s="7" t="s">
        <v>36</v>
      </c>
      <c r="R7" s="7">
        <v>81</v>
      </c>
      <c r="S7" s="7">
        <v>5107</v>
      </c>
      <c r="T7" s="7">
        <v>0</v>
      </c>
      <c r="U7" s="7" t="s">
        <v>290</v>
      </c>
      <c r="V7" s="7" t="s">
        <v>284</v>
      </c>
      <c r="W7" s="299" t="s">
        <v>39</v>
      </c>
      <c r="X7" s="299"/>
      <c r="Y7" s="7" t="s">
        <v>919</v>
      </c>
      <c r="Z7" s="7">
        <v>23</v>
      </c>
      <c r="AA7" s="7" t="s">
        <v>911</v>
      </c>
      <c r="AB7" s="7" t="s">
        <v>912</v>
      </c>
      <c r="AC7" s="299">
        <v>0</v>
      </c>
      <c r="AD7" s="466">
        <v>0</v>
      </c>
      <c r="AE7" s="466">
        <v>0</v>
      </c>
      <c r="AF7" s="466">
        <v>0</v>
      </c>
      <c r="AG7" s="299">
        <v>0</v>
      </c>
      <c r="AH7" s="233">
        <v>0</v>
      </c>
      <c r="AI7" s="233">
        <v>0</v>
      </c>
      <c r="AJ7" s="233">
        <v>0</v>
      </c>
      <c r="AK7" s="233">
        <v>0</v>
      </c>
      <c r="AL7" s="233">
        <v>0</v>
      </c>
      <c r="AM7" s="466">
        <v>0</v>
      </c>
      <c r="AN7" s="233">
        <v>0</v>
      </c>
      <c r="AO7" s="307">
        <v>0</v>
      </c>
      <c r="AP7" s="7" t="s">
        <v>908</v>
      </c>
      <c r="AQ7" s="233">
        <v>0</v>
      </c>
      <c r="AR7" s="233">
        <v>0</v>
      </c>
      <c r="AS7" s="8">
        <v>0</v>
      </c>
      <c r="AT7" s="8">
        <v>0</v>
      </c>
      <c r="AU7" s="8" t="s">
        <v>923</v>
      </c>
      <c r="AV7" s="8" t="s">
        <v>913</v>
      </c>
      <c r="AW7" s="8" t="s">
        <v>927</v>
      </c>
      <c r="AX7" s="9">
        <v>42326</v>
      </c>
    </row>
    <row r="8" spans="1:50" s="8" customFormat="1" ht="12.75" x14ac:dyDescent="0.2">
      <c r="A8" s="8">
        <v>8</v>
      </c>
      <c r="C8" s="8">
        <v>7</v>
      </c>
      <c r="D8" s="631">
        <v>10</v>
      </c>
      <c r="E8" s="233">
        <v>2015</v>
      </c>
      <c r="F8" s="7">
        <v>10386</v>
      </c>
      <c r="G8" s="7" t="s">
        <v>908</v>
      </c>
      <c r="H8" s="7" t="s">
        <v>920</v>
      </c>
      <c r="I8" s="233" t="s">
        <v>1488</v>
      </c>
      <c r="J8" s="7" t="s">
        <v>909</v>
      </c>
      <c r="K8" s="7" t="s">
        <v>517</v>
      </c>
      <c r="L8" s="7">
        <v>80203</v>
      </c>
      <c r="M8" s="7">
        <v>303</v>
      </c>
      <c r="N8" s="7" t="s">
        <v>921</v>
      </c>
      <c r="O8" s="7">
        <v>303</v>
      </c>
      <c r="P8" s="11" t="s">
        <v>922</v>
      </c>
      <c r="Q8" s="7" t="s">
        <v>36</v>
      </c>
      <c r="R8" s="7">
        <v>81</v>
      </c>
      <c r="S8" s="7">
        <v>5090</v>
      </c>
      <c r="T8" s="7">
        <v>0</v>
      </c>
      <c r="U8" s="7" t="s">
        <v>283</v>
      </c>
      <c r="V8" s="7" t="s">
        <v>284</v>
      </c>
      <c r="W8" s="299" t="s">
        <v>286</v>
      </c>
      <c r="X8" s="299">
        <v>31</v>
      </c>
      <c r="Y8" s="7" t="s">
        <v>916</v>
      </c>
      <c r="Z8" s="7">
        <v>22</v>
      </c>
      <c r="AA8" s="7" t="s">
        <v>911</v>
      </c>
      <c r="AB8" s="7" t="s">
        <v>912</v>
      </c>
      <c r="AC8" s="299">
        <v>10</v>
      </c>
      <c r="AD8" s="466">
        <v>11</v>
      </c>
      <c r="AE8" s="466">
        <v>9</v>
      </c>
      <c r="AF8" s="466">
        <v>0</v>
      </c>
      <c r="AG8" s="299">
        <v>12</v>
      </c>
      <c r="AH8" s="233">
        <v>0</v>
      </c>
      <c r="AI8" s="233">
        <v>0</v>
      </c>
      <c r="AJ8" s="233">
        <v>0</v>
      </c>
      <c r="AK8" s="233">
        <v>0</v>
      </c>
      <c r="AL8" s="233">
        <v>0</v>
      </c>
      <c r="AM8" s="466">
        <v>30</v>
      </c>
      <c r="AN8" s="233">
        <v>0</v>
      </c>
      <c r="AO8" s="299">
        <v>3551</v>
      </c>
      <c r="AP8" s="7" t="s">
        <v>287</v>
      </c>
      <c r="AQ8" s="233">
        <v>0</v>
      </c>
      <c r="AR8" s="233">
        <v>0</v>
      </c>
      <c r="AS8" s="8">
        <v>0</v>
      </c>
      <c r="AT8" s="8">
        <v>0</v>
      </c>
      <c r="AU8" s="8" t="s">
        <v>923</v>
      </c>
      <c r="AV8" s="8" t="s">
        <v>913</v>
      </c>
      <c r="AW8" s="8" t="s">
        <v>927</v>
      </c>
      <c r="AX8" s="9">
        <v>42326</v>
      </c>
    </row>
    <row r="9" spans="1:50" x14ac:dyDescent="0.25">
      <c r="AE9" s="203"/>
      <c r="AF9" s="203"/>
      <c r="AG9" s="17"/>
      <c r="AN9" s="17"/>
    </row>
    <row r="10" spans="1:50" x14ac:dyDescent="0.25">
      <c r="AE10" s="203"/>
      <c r="AF10" s="203"/>
      <c r="AG10" s="17"/>
      <c r="AN10" s="17"/>
    </row>
    <row r="11" spans="1:50" x14ac:dyDescent="0.25">
      <c r="AE11" s="203"/>
      <c r="AF11" s="203"/>
      <c r="AG11" s="17"/>
      <c r="AN11" s="17"/>
    </row>
    <row r="12" spans="1:50" x14ac:dyDescent="0.25">
      <c r="AE12" s="203"/>
      <c r="AF12" s="203"/>
      <c r="AG12" s="18"/>
      <c r="AN12" s="17"/>
    </row>
    <row r="13" spans="1:50" x14ac:dyDescent="0.25">
      <c r="AE13" s="203"/>
      <c r="AF13" s="17"/>
    </row>
    <row r="14" spans="1:50" x14ac:dyDescent="0.25">
      <c r="AE14" s="203"/>
      <c r="AF14" s="17"/>
    </row>
    <row r="15" spans="1:50" x14ac:dyDescent="0.25">
      <c r="AE15" s="203"/>
      <c r="AF15" s="17"/>
    </row>
    <row r="16" spans="1:50" x14ac:dyDescent="0.25">
      <c r="AE16" s="203"/>
      <c r="AF16" s="17"/>
    </row>
    <row r="17" spans="31:32" x14ac:dyDescent="0.25">
      <c r="AE17" s="203"/>
      <c r="AF17" s="17"/>
    </row>
    <row r="18" spans="31:32" x14ac:dyDescent="0.25">
      <c r="AE18" s="203"/>
      <c r="AF18" s="18"/>
    </row>
  </sheetData>
  <pageMargins left="0.7" right="0.7" top="0.75" bottom="0.75" header="0.3" footer="0.3"/>
  <pageSetup scale="57" orientation="landscape" r:id="rId1"/>
  <colBreaks count="1" manualBreakCount="1">
    <brk id="46" max="1048575"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39997558519241921"/>
  </sheetPr>
  <dimension ref="A1:P391"/>
  <sheetViews>
    <sheetView workbookViewId="0">
      <pane ySplit="4" topLeftCell="A5" activePane="bottomLeft" state="frozenSplit"/>
      <selection activeCell="B3" sqref="B3"/>
      <selection pane="bottomLeft" activeCell="D6" sqref="D6"/>
    </sheetView>
  </sheetViews>
  <sheetFormatPr defaultRowHeight="12.75" x14ac:dyDescent="0.2"/>
  <cols>
    <col min="1" max="1" width="4.140625" style="127" bestFit="1" customWidth="1"/>
    <col min="2" max="2" width="8" style="75" bestFit="1" customWidth="1"/>
    <col min="3" max="3" width="11.42578125" style="75" customWidth="1"/>
    <col min="4" max="4" width="14.140625" style="33" customWidth="1"/>
    <col min="5" max="5" width="6.85546875" style="33" customWidth="1"/>
    <col min="6" max="6" width="16.7109375" style="33" bestFit="1" customWidth="1"/>
    <col min="7" max="7" width="11.5703125" style="76" bestFit="1" customWidth="1"/>
    <col min="8" max="8" width="19" style="84" customWidth="1"/>
    <col min="9" max="9" width="10" style="84" bestFit="1" customWidth="1"/>
    <col min="10" max="10" width="18.28515625" style="84" bestFit="1" customWidth="1"/>
    <col min="11" max="11" width="8.5703125" style="84" bestFit="1" customWidth="1"/>
    <col min="12" max="12" width="7.7109375" style="84" bestFit="1" customWidth="1"/>
    <col min="13" max="13" width="6.85546875" style="76" bestFit="1" customWidth="1"/>
    <col min="14" max="15" width="9.140625" style="33"/>
    <col min="16" max="16" width="60.42578125" style="33" customWidth="1"/>
    <col min="17" max="251" width="9.140625" style="33"/>
    <col min="252" max="252" width="4.140625" style="33" bestFit="1" customWidth="1"/>
    <col min="253" max="253" width="8" style="33" bestFit="1" customWidth="1"/>
    <col min="254" max="254" width="19.5703125" style="33" bestFit="1" customWidth="1"/>
    <col min="255" max="255" width="16.85546875" style="33" bestFit="1" customWidth="1"/>
    <col min="256" max="256" width="16.28515625" style="33" bestFit="1" customWidth="1"/>
    <col min="257" max="257" width="29.28515625" style="33" customWidth="1"/>
    <col min="258" max="258" width="9.28515625" style="33" bestFit="1" customWidth="1"/>
    <col min="259" max="259" width="19" style="33" customWidth="1"/>
    <col min="260" max="260" width="9.5703125" style="33" bestFit="1" customWidth="1"/>
    <col min="261" max="261" width="18.28515625" style="33" bestFit="1" customWidth="1"/>
    <col min="262" max="262" width="8.5703125" style="33" bestFit="1" customWidth="1"/>
    <col min="263" max="263" width="7.7109375" style="33" bestFit="1" customWidth="1"/>
    <col min="264" max="264" width="6.85546875" style="33" bestFit="1" customWidth="1"/>
    <col min="265" max="265" width="3.85546875" style="33" bestFit="1" customWidth="1"/>
    <col min="266" max="266" width="9.140625" style="33"/>
    <col min="267" max="268" width="10.28515625" style="33" bestFit="1" customWidth="1"/>
    <col min="269" max="269" width="24.85546875" style="33" bestFit="1" customWidth="1"/>
    <col min="270" max="507" width="9.140625" style="33"/>
    <col min="508" max="508" width="4.140625" style="33" bestFit="1" customWidth="1"/>
    <col min="509" max="509" width="8" style="33" bestFit="1" customWidth="1"/>
    <col min="510" max="510" width="19.5703125" style="33" bestFit="1" customWidth="1"/>
    <col min="511" max="511" width="16.85546875" style="33" bestFit="1" customWidth="1"/>
    <col min="512" max="512" width="16.28515625" style="33" bestFit="1" customWidth="1"/>
    <col min="513" max="513" width="29.28515625" style="33" customWidth="1"/>
    <col min="514" max="514" width="9.28515625" style="33" bestFit="1" customWidth="1"/>
    <col min="515" max="515" width="19" style="33" customWidth="1"/>
    <col min="516" max="516" width="9.5703125" style="33" bestFit="1" customWidth="1"/>
    <col min="517" max="517" width="18.28515625" style="33" bestFit="1" customWidth="1"/>
    <col min="518" max="518" width="8.5703125" style="33" bestFit="1" customWidth="1"/>
    <col min="519" max="519" width="7.7109375" style="33" bestFit="1" customWidth="1"/>
    <col min="520" max="520" width="6.85546875" style="33" bestFit="1" customWidth="1"/>
    <col min="521" max="521" width="3.85546875" style="33" bestFit="1" customWidth="1"/>
    <col min="522" max="522" width="9.140625" style="33"/>
    <col min="523" max="524" width="10.28515625" style="33" bestFit="1" customWidth="1"/>
    <col min="525" max="525" width="24.85546875" style="33" bestFit="1" customWidth="1"/>
    <col min="526" max="763" width="9.140625" style="33"/>
    <col min="764" max="764" width="4.140625" style="33" bestFit="1" customWidth="1"/>
    <col min="765" max="765" width="8" style="33" bestFit="1" customWidth="1"/>
    <col min="766" max="766" width="19.5703125" style="33" bestFit="1" customWidth="1"/>
    <col min="767" max="767" width="16.85546875" style="33" bestFit="1" customWidth="1"/>
    <col min="768" max="768" width="16.28515625" style="33" bestFit="1" customWidth="1"/>
    <col min="769" max="769" width="29.28515625" style="33" customWidth="1"/>
    <col min="770" max="770" width="9.28515625" style="33" bestFit="1" customWidth="1"/>
    <col min="771" max="771" width="19" style="33" customWidth="1"/>
    <col min="772" max="772" width="9.5703125" style="33" bestFit="1" customWidth="1"/>
    <col min="773" max="773" width="18.28515625" style="33" bestFit="1" customWidth="1"/>
    <col min="774" max="774" width="8.5703125" style="33" bestFit="1" customWidth="1"/>
    <col min="775" max="775" width="7.7109375" style="33" bestFit="1" customWidth="1"/>
    <col min="776" max="776" width="6.85546875" style="33" bestFit="1" customWidth="1"/>
    <col min="777" max="777" width="3.85546875" style="33" bestFit="1" customWidth="1"/>
    <col min="778" max="778" width="9.140625" style="33"/>
    <col min="779" max="780" width="10.28515625" style="33" bestFit="1" customWidth="1"/>
    <col min="781" max="781" width="24.85546875" style="33" bestFit="1" customWidth="1"/>
    <col min="782" max="1019" width="9.140625" style="33"/>
    <col min="1020" max="1020" width="4.140625" style="33" bestFit="1" customWidth="1"/>
    <col min="1021" max="1021" width="8" style="33" bestFit="1" customWidth="1"/>
    <col min="1022" max="1022" width="19.5703125" style="33" bestFit="1" customWidth="1"/>
    <col min="1023" max="1023" width="16.85546875" style="33" bestFit="1" customWidth="1"/>
    <col min="1024" max="1024" width="16.28515625" style="33" bestFit="1" customWidth="1"/>
    <col min="1025" max="1025" width="29.28515625" style="33" customWidth="1"/>
    <col min="1026" max="1026" width="9.28515625" style="33" bestFit="1" customWidth="1"/>
    <col min="1027" max="1027" width="19" style="33" customWidth="1"/>
    <col min="1028" max="1028" width="9.5703125" style="33" bestFit="1" customWidth="1"/>
    <col min="1029" max="1029" width="18.28515625" style="33" bestFit="1" customWidth="1"/>
    <col min="1030" max="1030" width="8.5703125" style="33" bestFit="1" customWidth="1"/>
    <col min="1031" max="1031" width="7.7109375" style="33" bestFit="1" customWidth="1"/>
    <col min="1032" max="1032" width="6.85546875" style="33" bestFit="1" customWidth="1"/>
    <col min="1033" max="1033" width="3.85546875" style="33" bestFit="1" customWidth="1"/>
    <col min="1034" max="1034" width="9.140625" style="33"/>
    <col min="1035" max="1036" width="10.28515625" style="33" bestFit="1" customWidth="1"/>
    <col min="1037" max="1037" width="24.85546875" style="33" bestFit="1" customWidth="1"/>
    <col min="1038" max="1275" width="9.140625" style="33"/>
    <col min="1276" max="1276" width="4.140625" style="33" bestFit="1" customWidth="1"/>
    <col min="1277" max="1277" width="8" style="33" bestFit="1" customWidth="1"/>
    <col min="1278" max="1278" width="19.5703125" style="33" bestFit="1" customWidth="1"/>
    <col min="1279" max="1279" width="16.85546875" style="33" bestFit="1" customWidth="1"/>
    <col min="1280" max="1280" width="16.28515625" style="33" bestFit="1" customWidth="1"/>
    <col min="1281" max="1281" width="29.28515625" style="33" customWidth="1"/>
    <col min="1282" max="1282" width="9.28515625" style="33" bestFit="1" customWidth="1"/>
    <col min="1283" max="1283" width="19" style="33" customWidth="1"/>
    <col min="1284" max="1284" width="9.5703125" style="33" bestFit="1" customWidth="1"/>
    <col min="1285" max="1285" width="18.28515625" style="33" bestFit="1" customWidth="1"/>
    <col min="1286" max="1286" width="8.5703125" style="33" bestFit="1" customWidth="1"/>
    <col min="1287" max="1287" width="7.7109375" style="33" bestFit="1" customWidth="1"/>
    <col min="1288" max="1288" width="6.85546875" style="33" bestFit="1" customWidth="1"/>
    <col min="1289" max="1289" width="3.85546875" style="33" bestFit="1" customWidth="1"/>
    <col min="1290" max="1290" width="9.140625" style="33"/>
    <col min="1291" max="1292" width="10.28515625" style="33" bestFit="1" customWidth="1"/>
    <col min="1293" max="1293" width="24.85546875" style="33" bestFit="1" customWidth="1"/>
    <col min="1294" max="1531" width="9.140625" style="33"/>
    <col min="1532" max="1532" width="4.140625" style="33" bestFit="1" customWidth="1"/>
    <col min="1533" max="1533" width="8" style="33" bestFit="1" customWidth="1"/>
    <col min="1534" max="1534" width="19.5703125" style="33" bestFit="1" customWidth="1"/>
    <col min="1535" max="1535" width="16.85546875" style="33" bestFit="1" customWidth="1"/>
    <col min="1536" max="1536" width="16.28515625" style="33" bestFit="1" customWidth="1"/>
    <col min="1537" max="1537" width="29.28515625" style="33" customWidth="1"/>
    <col min="1538" max="1538" width="9.28515625" style="33" bestFit="1" customWidth="1"/>
    <col min="1539" max="1539" width="19" style="33" customWidth="1"/>
    <col min="1540" max="1540" width="9.5703125" style="33" bestFit="1" customWidth="1"/>
    <col min="1541" max="1541" width="18.28515625" style="33" bestFit="1" customWidth="1"/>
    <col min="1542" max="1542" width="8.5703125" style="33" bestFit="1" customWidth="1"/>
    <col min="1543" max="1543" width="7.7109375" style="33" bestFit="1" customWidth="1"/>
    <col min="1544" max="1544" width="6.85546875" style="33" bestFit="1" customWidth="1"/>
    <col min="1545" max="1545" width="3.85546875" style="33" bestFit="1" customWidth="1"/>
    <col min="1546" max="1546" width="9.140625" style="33"/>
    <col min="1547" max="1548" width="10.28515625" style="33" bestFit="1" customWidth="1"/>
    <col min="1549" max="1549" width="24.85546875" style="33" bestFit="1" customWidth="1"/>
    <col min="1550" max="1787" width="9.140625" style="33"/>
    <col min="1788" max="1788" width="4.140625" style="33" bestFit="1" customWidth="1"/>
    <col min="1789" max="1789" width="8" style="33" bestFit="1" customWidth="1"/>
    <col min="1790" max="1790" width="19.5703125" style="33" bestFit="1" customWidth="1"/>
    <col min="1791" max="1791" width="16.85546875" style="33" bestFit="1" customWidth="1"/>
    <col min="1792" max="1792" width="16.28515625" style="33" bestFit="1" customWidth="1"/>
    <col min="1793" max="1793" width="29.28515625" style="33" customWidth="1"/>
    <col min="1794" max="1794" width="9.28515625" style="33" bestFit="1" customWidth="1"/>
    <col min="1795" max="1795" width="19" style="33" customWidth="1"/>
    <col min="1796" max="1796" width="9.5703125" style="33" bestFit="1" customWidth="1"/>
    <col min="1797" max="1797" width="18.28515625" style="33" bestFit="1" customWidth="1"/>
    <col min="1798" max="1798" width="8.5703125" style="33" bestFit="1" customWidth="1"/>
    <col min="1799" max="1799" width="7.7109375" style="33" bestFit="1" customWidth="1"/>
    <col min="1800" max="1800" width="6.85546875" style="33" bestFit="1" customWidth="1"/>
    <col min="1801" max="1801" width="3.85546875" style="33" bestFit="1" customWidth="1"/>
    <col min="1802" max="1802" width="9.140625" style="33"/>
    <col min="1803" max="1804" width="10.28515625" style="33" bestFit="1" customWidth="1"/>
    <col min="1805" max="1805" width="24.85546875" style="33" bestFit="1" customWidth="1"/>
    <col min="1806" max="2043" width="9.140625" style="33"/>
    <col min="2044" max="2044" width="4.140625" style="33" bestFit="1" customWidth="1"/>
    <col min="2045" max="2045" width="8" style="33" bestFit="1" customWidth="1"/>
    <col min="2046" max="2046" width="19.5703125" style="33" bestFit="1" customWidth="1"/>
    <col min="2047" max="2047" width="16.85546875" style="33" bestFit="1" customWidth="1"/>
    <col min="2048" max="2048" width="16.28515625" style="33" bestFit="1" customWidth="1"/>
    <col min="2049" max="2049" width="29.28515625" style="33" customWidth="1"/>
    <col min="2050" max="2050" width="9.28515625" style="33" bestFit="1" customWidth="1"/>
    <col min="2051" max="2051" width="19" style="33" customWidth="1"/>
    <col min="2052" max="2052" width="9.5703125" style="33" bestFit="1" customWidth="1"/>
    <col min="2053" max="2053" width="18.28515625" style="33" bestFit="1" customWidth="1"/>
    <col min="2054" max="2054" width="8.5703125" style="33" bestFit="1" customWidth="1"/>
    <col min="2055" max="2055" width="7.7109375" style="33" bestFit="1" customWidth="1"/>
    <col min="2056" max="2056" width="6.85546875" style="33" bestFit="1" customWidth="1"/>
    <col min="2057" max="2057" width="3.85546875" style="33" bestFit="1" customWidth="1"/>
    <col min="2058" max="2058" width="9.140625" style="33"/>
    <col min="2059" max="2060" width="10.28515625" style="33" bestFit="1" customWidth="1"/>
    <col min="2061" max="2061" width="24.85546875" style="33" bestFit="1" customWidth="1"/>
    <col min="2062" max="2299" width="9.140625" style="33"/>
    <col min="2300" max="2300" width="4.140625" style="33" bestFit="1" customWidth="1"/>
    <col min="2301" max="2301" width="8" style="33" bestFit="1" customWidth="1"/>
    <col min="2302" max="2302" width="19.5703125" style="33" bestFit="1" customWidth="1"/>
    <col min="2303" max="2303" width="16.85546875" style="33" bestFit="1" customWidth="1"/>
    <col min="2304" max="2304" width="16.28515625" style="33" bestFit="1" customWidth="1"/>
    <col min="2305" max="2305" width="29.28515625" style="33" customWidth="1"/>
    <col min="2306" max="2306" width="9.28515625" style="33" bestFit="1" customWidth="1"/>
    <col min="2307" max="2307" width="19" style="33" customWidth="1"/>
    <col min="2308" max="2308" width="9.5703125" style="33" bestFit="1" customWidth="1"/>
    <col min="2309" max="2309" width="18.28515625" style="33" bestFit="1" customWidth="1"/>
    <col min="2310" max="2310" width="8.5703125" style="33" bestFit="1" customWidth="1"/>
    <col min="2311" max="2311" width="7.7109375" style="33" bestFit="1" customWidth="1"/>
    <col min="2312" max="2312" width="6.85546875" style="33" bestFit="1" customWidth="1"/>
    <col min="2313" max="2313" width="3.85546875" style="33" bestFit="1" customWidth="1"/>
    <col min="2314" max="2314" width="9.140625" style="33"/>
    <col min="2315" max="2316" width="10.28515625" style="33" bestFit="1" customWidth="1"/>
    <col min="2317" max="2317" width="24.85546875" style="33" bestFit="1" customWidth="1"/>
    <col min="2318" max="2555" width="9.140625" style="33"/>
    <col min="2556" max="2556" width="4.140625" style="33" bestFit="1" customWidth="1"/>
    <col min="2557" max="2557" width="8" style="33" bestFit="1" customWidth="1"/>
    <col min="2558" max="2558" width="19.5703125" style="33" bestFit="1" customWidth="1"/>
    <col min="2559" max="2559" width="16.85546875" style="33" bestFit="1" customWidth="1"/>
    <col min="2560" max="2560" width="16.28515625" style="33" bestFit="1" customWidth="1"/>
    <col min="2561" max="2561" width="29.28515625" style="33" customWidth="1"/>
    <col min="2562" max="2562" width="9.28515625" style="33" bestFit="1" customWidth="1"/>
    <col min="2563" max="2563" width="19" style="33" customWidth="1"/>
    <col min="2564" max="2564" width="9.5703125" style="33" bestFit="1" customWidth="1"/>
    <col min="2565" max="2565" width="18.28515625" style="33" bestFit="1" customWidth="1"/>
    <col min="2566" max="2566" width="8.5703125" style="33" bestFit="1" customWidth="1"/>
    <col min="2567" max="2567" width="7.7109375" style="33" bestFit="1" customWidth="1"/>
    <col min="2568" max="2568" width="6.85546875" style="33" bestFit="1" customWidth="1"/>
    <col min="2569" max="2569" width="3.85546875" style="33" bestFit="1" customWidth="1"/>
    <col min="2570" max="2570" width="9.140625" style="33"/>
    <col min="2571" max="2572" width="10.28515625" style="33" bestFit="1" customWidth="1"/>
    <col min="2573" max="2573" width="24.85546875" style="33" bestFit="1" customWidth="1"/>
    <col min="2574" max="2811" width="9.140625" style="33"/>
    <col min="2812" max="2812" width="4.140625" style="33" bestFit="1" customWidth="1"/>
    <col min="2813" max="2813" width="8" style="33" bestFit="1" customWidth="1"/>
    <col min="2814" max="2814" width="19.5703125" style="33" bestFit="1" customWidth="1"/>
    <col min="2815" max="2815" width="16.85546875" style="33" bestFit="1" customWidth="1"/>
    <col min="2816" max="2816" width="16.28515625" style="33" bestFit="1" customWidth="1"/>
    <col min="2817" max="2817" width="29.28515625" style="33" customWidth="1"/>
    <col min="2818" max="2818" width="9.28515625" style="33" bestFit="1" customWidth="1"/>
    <col min="2819" max="2819" width="19" style="33" customWidth="1"/>
    <col min="2820" max="2820" width="9.5703125" style="33" bestFit="1" customWidth="1"/>
    <col min="2821" max="2821" width="18.28515625" style="33" bestFit="1" customWidth="1"/>
    <col min="2822" max="2822" width="8.5703125" style="33" bestFit="1" customWidth="1"/>
    <col min="2823" max="2823" width="7.7109375" style="33" bestFit="1" customWidth="1"/>
    <col min="2824" max="2824" width="6.85546875" style="33" bestFit="1" customWidth="1"/>
    <col min="2825" max="2825" width="3.85546875" style="33" bestFit="1" customWidth="1"/>
    <col min="2826" max="2826" width="9.140625" style="33"/>
    <col min="2827" max="2828" width="10.28515625" style="33" bestFit="1" customWidth="1"/>
    <col min="2829" max="2829" width="24.85546875" style="33" bestFit="1" customWidth="1"/>
    <col min="2830" max="3067" width="9.140625" style="33"/>
    <col min="3068" max="3068" width="4.140625" style="33" bestFit="1" customWidth="1"/>
    <col min="3069" max="3069" width="8" style="33" bestFit="1" customWidth="1"/>
    <col min="3070" max="3070" width="19.5703125" style="33" bestFit="1" customWidth="1"/>
    <col min="3071" max="3071" width="16.85546875" style="33" bestFit="1" customWidth="1"/>
    <col min="3072" max="3072" width="16.28515625" style="33" bestFit="1" customWidth="1"/>
    <col min="3073" max="3073" width="29.28515625" style="33" customWidth="1"/>
    <col min="3074" max="3074" width="9.28515625" style="33" bestFit="1" customWidth="1"/>
    <col min="3075" max="3075" width="19" style="33" customWidth="1"/>
    <col min="3076" max="3076" width="9.5703125" style="33" bestFit="1" customWidth="1"/>
    <col min="3077" max="3077" width="18.28515625" style="33" bestFit="1" customWidth="1"/>
    <col min="3078" max="3078" width="8.5703125" style="33" bestFit="1" customWidth="1"/>
    <col min="3079" max="3079" width="7.7109375" style="33" bestFit="1" customWidth="1"/>
    <col min="3080" max="3080" width="6.85546875" style="33" bestFit="1" customWidth="1"/>
    <col min="3081" max="3081" width="3.85546875" style="33" bestFit="1" customWidth="1"/>
    <col min="3082" max="3082" width="9.140625" style="33"/>
    <col min="3083" max="3084" width="10.28515625" style="33" bestFit="1" customWidth="1"/>
    <col min="3085" max="3085" width="24.85546875" style="33" bestFit="1" customWidth="1"/>
    <col min="3086" max="3323" width="9.140625" style="33"/>
    <col min="3324" max="3324" width="4.140625" style="33" bestFit="1" customWidth="1"/>
    <col min="3325" max="3325" width="8" style="33" bestFit="1" customWidth="1"/>
    <col min="3326" max="3326" width="19.5703125" style="33" bestFit="1" customWidth="1"/>
    <col min="3327" max="3327" width="16.85546875" style="33" bestFit="1" customWidth="1"/>
    <col min="3328" max="3328" width="16.28515625" style="33" bestFit="1" customWidth="1"/>
    <col min="3329" max="3329" width="29.28515625" style="33" customWidth="1"/>
    <col min="3330" max="3330" width="9.28515625" style="33" bestFit="1" customWidth="1"/>
    <col min="3331" max="3331" width="19" style="33" customWidth="1"/>
    <col min="3332" max="3332" width="9.5703125" style="33" bestFit="1" customWidth="1"/>
    <col min="3333" max="3333" width="18.28515625" style="33" bestFit="1" customWidth="1"/>
    <col min="3334" max="3334" width="8.5703125" style="33" bestFit="1" customWidth="1"/>
    <col min="3335" max="3335" width="7.7109375" style="33" bestFit="1" customWidth="1"/>
    <col min="3336" max="3336" width="6.85546875" style="33" bestFit="1" customWidth="1"/>
    <col min="3337" max="3337" width="3.85546875" style="33" bestFit="1" customWidth="1"/>
    <col min="3338" max="3338" width="9.140625" style="33"/>
    <col min="3339" max="3340" width="10.28515625" style="33" bestFit="1" customWidth="1"/>
    <col min="3341" max="3341" width="24.85546875" style="33" bestFit="1" customWidth="1"/>
    <col min="3342" max="3579" width="9.140625" style="33"/>
    <col min="3580" max="3580" width="4.140625" style="33" bestFit="1" customWidth="1"/>
    <col min="3581" max="3581" width="8" style="33" bestFit="1" customWidth="1"/>
    <col min="3582" max="3582" width="19.5703125" style="33" bestFit="1" customWidth="1"/>
    <col min="3583" max="3583" width="16.85546875" style="33" bestFit="1" customWidth="1"/>
    <col min="3584" max="3584" width="16.28515625" style="33" bestFit="1" customWidth="1"/>
    <col min="3585" max="3585" width="29.28515625" style="33" customWidth="1"/>
    <col min="3586" max="3586" width="9.28515625" style="33" bestFit="1" customWidth="1"/>
    <col min="3587" max="3587" width="19" style="33" customWidth="1"/>
    <col min="3588" max="3588" width="9.5703125" style="33" bestFit="1" customWidth="1"/>
    <col min="3589" max="3589" width="18.28515625" style="33" bestFit="1" customWidth="1"/>
    <col min="3590" max="3590" width="8.5703125" style="33" bestFit="1" customWidth="1"/>
    <col min="3591" max="3591" width="7.7109375" style="33" bestFit="1" customWidth="1"/>
    <col min="3592" max="3592" width="6.85546875" style="33" bestFit="1" customWidth="1"/>
    <col min="3593" max="3593" width="3.85546875" style="33" bestFit="1" customWidth="1"/>
    <col min="3594" max="3594" width="9.140625" style="33"/>
    <col min="3595" max="3596" width="10.28515625" style="33" bestFit="1" customWidth="1"/>
    <col min="3597" max="3597" width="24.85546875" style="33" bestFit="1" customWidth="1"/>
    <col min="3598" max="3835" width="9.140625" style="33"/>
    <col min="3836" max="3836" width="4.140625" style="33" bestFit="1" customWidth="1"/>
    <col min="3837" max="3837" width="8" style="33" bestFit="1" customWidth="1"/>
    <col min="3838" max="3838" width="19.5703125" style="33" bestFit="1" customWidth="1"/>
    <col min="3839" max="3839" width="16.85546875" style="33" bestFit="1" customWidth="1"/>
    <col min="3840" max="3840" width="16.28515625" style="33" bestFit="1" customWidth="1"/>
    <col min="3841" max="3841" width="29.28515625" style="33" customWidth="1"/>
    <col min="3842" max="3842" width="9.28515625" style="33" bestFit="1" customWidth="1"/>
    <col min="3843" max="3843" width="19" style="33" customWidth="1"/>
    <col min="3844" max="3844" width="9.5703125" style="33" bestFit="1" customWidth="1"/>
    <col min="3845" max="3845" width="18.28515625" style="33" bestFit="1" customWidth="1"/>
    <col min="3846" max="3846" width="8.5703125" style="33" bestFit="1" customWidth="1"/>
    <col min="3847" max="3847" width="7.7109375" style="33" bestFit="1" customWidth="1"/>
    <col min="3848" max="3848" width="6.85546875" style="33" bestFit="1" customWidth="1"/>
    <col min="3849" max="3849" width="3.85546875" style="33" bestFit="1" customWidth="1"/>
    <col min="3850" max="3850" width="9.140625" style="33"/>
    <col min="3851" max="3852" width="10.28515625" style="33" bestFit="1" customWidth="1"/>
    <col min="3853" max="3853" width="24.85546875" style="33" bestFit="1" customWidth="1"/>
    <col min="3854" max="4091" width="9.140625" style="33"/>
    <col min="4092" max="4092" width="4.140625" style="33" bestFit="1" customWidth="1"/>
    <col min="4093" max="4093" width="8" style="33" bestFit="1" customWidth="1"/>
    <col min="4094" max="4094" width="19.5703125" style="33" bestFit="1" customWidth="1"/>
    <col min="4095" max="4095" width="16.85546875" style="33" bestFit="1" customWidth="1"/>
    <col min="4096" max="4096" width="16.28515625" style="33" bestFit="1" customWidth="1"/>
    <col min="4097" max="4097" width="29.28515625" style="33" customWidth="1"/>
    <col min="4098" max="4098" width="9.28515625" style="33" bestFit="1" customWidth="1"/>
    <col min="4099" max="4099" width="19" style="33" customWidth="1"/>
    <col min="4100" max="4100" width="9.5703125" style="33" bestFit="1" customWidth="1"/>
    <col min="4101" max="4101" width="18.28515625" style="33" bestFit="1" customWidth="1"/>
    <col min="4102" max="4102" width="8.5703125" style="33" bestFit="1" customWidth="1"/>
    <col min="4103" max="4103" width="7.7109375" style="33" bestFit="1" customWidth="1"/>
    <col min="4104" max="4104" width="6.85546875" style="33" bestFit="1" customWidth="1"/>
    <col min="4105" max="4105" width="3.85546875" style="33" bestFit="1" customWidth="1"/>
    <col min="4106" max="4106" width="9.140625" style="33"/>
    <col min="4107" max="4108" width="10.28515625" style="33" bestFit="1" customWidth="1"/>
    <col min="4109" max="4109" width="24.85546875" style="33" bestFit="1" customWidth="1"/>
    <col min="4110" max="4347" width="9.140625" style="33"/>
    <col min="4348" max="4348" width="4.140625" style="33" bestFit="1" customWidth="1"/>
    <col min="4349" max="4349" width="8" style="33" bestFit="1" customWidth="1"/>
    <col min="4350" max="4350" width="19.5703125" style="33" bestFit="1" customWidth="1"/>
    <col min="4351" max="4351" width="16.85546875" style="33" bestFit="1" customWidth="1"/>
    <col min="4352" max="4352" width="16.28515625" style="33" bestFit="1" customWidth="1"/>
    <col min="4353" max="4353" width="29.28515625" style="33" customWidth="1"/>
    <col min="4354" max="4354" width="9.28515625" style="33" bestFit="1" customWidth="1"/>
    <col min="4355" max="4355" width="19" style="33" customWidth="1"/>
    <col min="4356" max="4356" width="9.5703125" style="33" bestFit="1" customWidth="1"/>
    <col min="4357" max="4357" width="18.28515625" style="33" bestFit="1" customWidth="1"/>
    <col min="4358" max="4358" width="8.5703125" style="33" bestFit="1" customWidth="1"/>
    <col min="4359" max="4359" width="7.7109375" style="33" bestFit="1" customWidth="1"/>
    <col min="4360" max="4360" width="6.85546875" style="33" bestFit="1" customWidth="1"/>
    <col min="4361" max="4361" width="3.85546875" style="33" bestFit="1" customWidth="1"/>
    <col min="4362" max="4362" width="9.140625" style="33"/>
    <col min="4363" max="4364" width="10.28515625" style="33" bestFit="1" customWidth="1"/>
    <col min="4365" max="4365" width="24.85546875" style="33" bestFit="1" customWidth="1"/>
    <col min="4366" max="4603" width="9.140625" style="33"/>
    <col min="4604" max="4604" width="4.140625" style="33" bestFit="1" customWidth="1"/>
    <col min="4605" max="4605" width="8" style="33" bestFit="1" customWidth="1"/>
    <col min="4606" max="4606" width="19.5703125" style="33" bestFit="1" customWidth="1"/>
    <col min="4607" max="4607" width="16.85546875" style="33" bestFit="1" customWidth="1"/>
    <col min="4608" max="4608" width="16.28515625" style="33" bestFit="1" customWidth="1"/>
    <col min="4609" max="4609" width="29.28515625" style="33" customWidth="1"/>
    <col min="4610" max="4610" width="9.28515625" style="33" bestFit="1" customWidth="1"/>
    <col min="4611" max="4611" width="19" style="33" customWidth="1"/>
    <col min="4612" max="4612" width="9.5703125" style="33" bestFit="1" customWidth="1"/>
    <col min="4613" max="4613" width="18.28515625" style="33" bestFit="1" customWidth="1"/>
    <col min="4614" max="4614" width="8.5703125" style="33" bestFit="1" customWidth="1"/>
    <col min="4615" max="4615" width="7.7109375" style="33" bestFit="1" customWidth="1"/>
    <col min="4616" max="4616" width="6.85546875" style="33" bestFit="1" customWidth="1"/>
    <col min="4617" max="4617" width="3.85546875" style="33" bestFit="1" customWidth="1"/>
    <col min="4618" max="4618" width="9.140625" style="33"/>
    <col min="4619" max="4620" width="10.28515625" style="33" bestFit="1" customWidth="1"/>
    <col min="4621" max="4621" width="24.85546875" style="33" bestFit="1" customWidth="1"/>
    <col min="4622" max="4859" width="9.140625" style="33"/>
    <col min="4860" max="4860" width="4.140625" style="33" bestFit="1" customWidth="1"/>
    <col min="4861" max="4861" width="8" style="33" bestFit="1" customWidth="1"/>
    <col min="4862" max="4862" width="19.5703125" style="33" bestFit="1" customWidth="1"/>
    <col min="4863" max="4863" width="16.85546875" style="33" bestFit="1" customWidth="1"/>
    <col min="4864" max="4864" width="16.28515625" style="33" bestFit="1" customWidth="1"/>
    <col min="4865" max="4865" width="29.28515625" style="33" customWidth="1"/>
    <col min="4866" max="4866" width="9.28515625" style="33" bestFit="1" customWidth="1"/>
    <col min="4867" max="4867" width="19" style="33" customWidth="1"/>
    <col min="4868" max="4868" width="9.5703125" style="33" bestFit="1" customWidth="1"/>
    <col min="4869" max="4869" width="18.28515625" style="33" bestFit="1" customWidth="1"/>
    <col min="4870" max="4870" width="8.5703125" style="33" bestFit="1" customWidth="1"/>
    <col min="4871" max="4871" width="7.7109375" style="33" bestFit="1" customWidth="1"/>
    <col min="4872" max="4872" width="6.85546875" style="33" bestFit="1" customWidth="1"/>
    <col min="4873" max="4873" width="3.85546875" style="33" bestFit="1" customWidth="1"/>
    <col min="4874" max="4874" width="9.140625" style="33"/>
    <col min="4875" max="4876" width="10.28515625" style="33" bestFit="1" customWidth="1"/>
    <col min="4877" max="4877" width="24.85546875" style="33" bestFit="1" customWidth="1"/>
    <col min="4878" max="5115" width="9.140625" style="33"/>
    <col min="5116" max="5116" width="4.140625" style="33" bestFit="1" customWidth="1"/>
    <col min="5117" max="5117" width="8" style="33" bestFit="1" customWidth="1"/>
    <col min="5118" max="5118" width="19.5703125" style="33" bestFit="1" customWidth="1"/>
    <col min="5119" max="5119" width="16.85546875" style="33" bestFit="1" customWidth="1"/>
    <col min="5120" max="5120" width="16.28515625" style="33" bestFit="1" customWidth="1"/>
    <col min="5121" max="5121" width="29.28515625" style="33" customWidth="1"/>
    <col min="5122" max="5122" width="9.28515625" style="33" bestFit="1" customWidth="1"/>
    <col min="5123" max="5123" width="19" style="33" customWidth="1"/>
    <col min="5124" max="5124" width="9.5703125" style="33" bestFit="1" customWidth="1"/>
    <col min="5125" max="5125" width="18.28515625" style="33" bestFit="1" customWidth="1"/>
    <col min="5126" max="5126" width="8.5703125" style="33" bestFit="1" customWidth="1"/>
    <col min="5127" max="5127" width="7.7109375" style="33" bestFit="1" customWidth="1"/>
    <col min="5128" max="5128" width="6.85546875" style="33" bestFit="1" customWidth="1"/>
    <col min="5129" max="5129" width="3.85546875" style="33" bestFit="1" customWidth="1"/>
    <col min="5130" max="5130" width="9.140625" style="33"/>
    <col min="5131" max="5132" width="10.28515625" style="33" bestFit="1" customWidth="1"/>
    <col min="5133" max="5133" width="24.85546875" style="33" bestFit="1" customWidth="1"/>
    <col min="5134" max="5371" width="9.140625" style="33"/>
    <col min="5372" max="5372" width="4.140625" style="33" bestFit="1" customWidth="1"/>
    <col min="5373" max="5373" width="8" style="33" bestFit="1" customWidth="1"/>
    <col min="5374" max="5374" width="19.5703125" style="33" bestFit="1" customWidth="1"/>
    <col min="5375" max="5375" width="16.85546875" style="33" bestFit="1" customWidth="1"/>
    <col min="5376" max="5376" width="16.28515625" style="33" bestFit="1" customWidth="1"/>
    <col min="5377" max="5377" width="29.28515625" style="33" customWidth="1"/>
    <col min="5378" max="5378" width="9.28515625" style="33" bestFit="1" customWidth="1"/>
    <col min="5379" max="5379" width="19" style="33" customWidth="1"/>
    <col min="5380" max="5380" width="9.5703125" style="33" bestFit="1" customWidth="1"/>
    <col min="5381" max="5381" width="18.28515625" style="33" bestFit="1" customWidth="1"/>
    <col min="5382" max="5382" width="8.5703125" style="33" bestFit="1" customWidth="1"/>
    <col min="5383" max="5383" width="7.7109375" style="33" bestFit="1" customWidth="1"/>
    <col min="5384" max="5384" width="6.85546875" style="33" bestFit="1" customWidth="1"/>
    <col min="5385" max="5385" width="3.85546875" style="33" bestFit="1" customWidth="1"/>
    <col min="5386" max="5386" width="9.140625" style="33"/>
    <col min="5387" max="5388" width="10.28515625" style="33" bestFit="1" customWidth="1"/>
    <col min="5389" max="5389" width="24.85546875" style="33" bestFit="1" customWidth="1"/>
    <col min="5390" max="5627" width="9.140625" style="33"/>
    <col min="5628" max="5628" width="4.140625" style="33" bestFit="1" customWidth="1"/>
    <col min="5629" max="5629" width="8" style="33" bestFit="1" customWidth="1"/>
    <col min="5630" max="5630" width="19.5703125" style="33" bestFit="1" customWidth="1"/>
    <col min="5631" max="5631" width="16.85546875" style="33" bestFit="1" customWidth="1"/>
    <col min="5632" max="5632" width="16.28515625" style="33" bestFit="1" customWidth="1"/>
    <col min="5633" max="5633" width="29.28515625" style="33" customWidth="1"/>
    <col min="5634" max="5634" width="9.28515625" style="33" bestFit="1" customWidth="1"/>
    <col min="5635" max="5635" width="19" style="33" customWidth="1"/>
    <col min="5636" max="5636" width="9.5703125" style="33" bestFit="1" customWidth="1"/>
    <col min="5637" max="5637" width="18.28515625" style="33" bestFit="1" customWidth="1"/>
    <col min="5638" max="5638" width="8.5703125" style="33" bestFit="1" customWidth="1"/>
    <col min="5639" max="5639" width="7.7109375" style="33" bestFit="1" customWidth="1"/>
    <col min="5640" max="5640" width="6.85546875" style="33" bestFit="1" customWidth="1"/>
    <col min="5641" max="5641" width="3.85546875" style="33" bestFit="1" customWidth="1"/>
    <col min="5642" max="5642" width="9.140625" style="33"/>
    <col min="5643" max="5644" width="10.28515625" style="33" bestFit="1" customWidth="1"/>
    <col min="5645" max="5645" width="24.85546875" style="33" bestFit="1" customWidth="1"/>
    <col min="5646" max="5883" width="9.140625" style="33"/>
    <col min="5884" max="5884" width="4.140625" style="33" bestFit="1" customWidth="1"/>
    <col min="5885" max="5885" width="8" style="33" bestFit="1" customWidth="1"/>
    <col min="5886" max="5886" width="19.5703125" style="33" bestFit="1" customWidth="1"/>
    <col min="5887" max="5887" width="16.85546875" style="33" bestFit="1" customWidth="1"/>
    <col min="5888" max="5888" width="16.28515625" style="33" bestFit="1" customWidth="1"/>
    <col min="5889" max="5889" width="29.28515625" style="33" customWidth="1"/>
    <col min="5890" max="5890" width="9.28515625" style="33" bestFit="1" customWidth="1"/>
    <col min="5891" max="5891" width="19" style="33" customWidth="1"/>
    <col min="5892" max="5892" width="9.5703125" style="33" bestFit="1" customWidth="1"/>
    <col min="5893" max="5893" width="18.28515625" style="33" bestFit="1" customWidth="1"/>
    <col min="5894" max="5894" width="8.5703125" style="33" bestFit="1" customWidth="1"/>
    <col min="5895" max="5895" width="7.7109375" style="33" bestFit="1" customWidth="1"/>
    <col min="5896" max="5896" width="6.85546875" style="33" bestFit="1" customWidth="1"/>
    <col min="5897" max="5897" width="3.85546875" style="33" bestFit="1" customWidth="1"/>
    <col min="5898" max="5898" width="9.140625" style="33"/>
    <col min="5899" max="5900" width="10.28515625" style="33" bestFit="1" customWidth="1"/>
    <col min="5901" max="5901" width="24.85546875" style="33" bestFit="1" customWidth="1"/>
    <col min="5902" max="6139" width="9.140625" style="33"/>
    <col min="6140" max="6140" width="4.140625" style="33" bestFit="1" customWidth="1"/>
    <col min="6141" max="6141" width="8" style="33" bestFit="1" customWidth="1"/>
    <col min="6142" max="6142" width="19.5703125" style="33" bestFit="1" customWidth="1"/>
    <col min="6143" max="6143" width="16.85546875" style="33" bestFit="1" customWidth="1"/>
    <col min="6144" max="6144" width="16.28515625" style="33" bestFit="1" customWidth="1"/>
    <col min="6145" max="6145" width="29.28515625" style="33" customWidth="1"/>
    <col min="6146" max="6146" width="9.28515625" style="33" bestFit="1" customWidth="1"/>
    <col min="6147" max="6147" width="19" style="33" customWidth="1"/>
    <col min="6148" max="6148" width="9.5703125" style="33" bestFit="1" customWidth="1"/>
    <col min="6149" max="6149" width="18.28515625" style="33" bestFit="1" customWidth="1"/>
    <col min="6150" max="6150" width="8.5703125" style="33" bestFit="1" customWidth="1"/>
    <col min="6151" max="6151" width="7.7109375" style="33" bestFit="1" customWidth="1"/>
    <col min="6152" max="6152" width="6.85546875" style="33" bestFit="1" customWidth="1"/>
    <col min="6153" max="6153" width="3.85546875" style="33" bestFit="1" customWidth="1"/>
    <col min="6154" max="6154" width="9.140625" style="33"/>
    <col min="6155" max="6156" width="10.28515625" style="33" bestFit="1" customWidth="1"/>
    <col min="6157" max="6157" width="24.85546875" style="33" bestFit="1" customWidth="1"/>
    <col min="6158" max="6395" width="9.140625" style="33"/>
    <col min="6396" max="6396" width="4.140625" style="33" bestFit="1" customWidth="1"/>
    <col min="6397" max="6397" width="8" style="33" bestFit="1" customWidth="1"/>
    <col min="6398" max="6398" width="19.5703125" style="33" bestFit="1" customWidth="1"/>
    <col min="6399" max="6399" width="16.85546875" style="33" bestFit="1" customWidth="1"/>
    <col min="6400" max="6400" width="16.28515625" style="33" bestFit="1" customWidth="1"/>
    <col min="6401" max="6401" width="29.28515625" style="33" customWidth="1"/>
    <col min="6402" max="6402" width="9.28515625" style="33" bestFit="1" customWidth="1"/>
    <col min="6403" max="6403" width="19" style="33" customWidth="1"/>
    <col min="6404" max="6404" width="9.5703125" style="33" bestFit="1" customWidth="1"/>
    <col min="6405" max="6405" width="18.28515625" style="33" bestFit="1" customWidth="1"/>
    <col min="6406" max="6406" width="8.5703125" style="33" bestFit="1" customWidth="1"/>
    <col min="6407" max="6407" width="7.7109375" style="33" bestFit="1" customWidth="1"/>
    <col min="6408" max="6408" width="6.85546875" style="33" bestFit="1" customWidth="1"/>
    <col min="6409" max="6409" width="3.85546875" style="33" bestFit="1" customWidth="1"/>
    <col min="6410" max="6410" width="9.140625" style="33"/>
    <col min="6411" max="6412" width="10.28515625" style="33" bestFit="1" customWidth="1"/>
    <col min="6413" max="6413" width="24.85546875" style="33" bestFit="1" customWidth="1"/>
    <col min="6414" max="6651" width="9.140625" style="33"/>
    <col min="6652" max="6652" width="4.140625" style="33" bestFit="1" customWidth="1"/>
    <col min="6653" max="6653" width="8" style="33" bestFit="1" customWidth="1"/>
    <col min="6654" max="6654" width="19.5703125" style="33" bestFit="1" customWidth="1"/>
    <col min="6655" max="6655" width="16.85546875" style="33" bestFit="1" customWidth="1"/>
    <col min="6656" max="6656" width="16.28515625" style="33" bestFit="1" customWidth="1"/>
    <col min="6657" max="6657" width="29.28515625" style="33" customWidth="1"/>
    <col min="6658" max="6658" width="9.28515625" style="33" bestFit="1" customWidth="1"/>
    <col min="6659" max="6659" width="19" style="33" customWidth="1"/>
    <col min="6660" max="6660" width="9.5703125" style="33" bestFit="1" customWidth="1"/>
    <col min="6661" max="6661" width="18.28515625" style="33" bestFit="1" customWidth="1"/>
    <col min="6662" max="6662" width="8.5703125" style="33" bestFit="1" customWidth="1"/>
    <col min="6663" max="6663" width="7.7109375" style="33" bestFit="1" customWidth="1"/>
    <col min="6664" max="6664" width="6.85546875" style="33" bestFit="1" customWidth="1"/>
    <col min="6665" max="6665" width="3.85546875" style="33" bestFit="1" customWidth="1"/>
    <col min="6666" max="6666" width="9.140625" style="33"/>
    <col min="6667" max="6668" width="10.28515625" style="33" bestFit="1" customWidth="1"/>
    <col min="6669" max="6669" width="24.85546875" style="33" bestFit="1" customWidth="1"/>
    <col min="6670" max="6907" width="9.140625" style="33"/>
    <col min="6908" max="6908" width="4.140625" style="33" bestFit="1" customWidth="1"/>
    <col min="6909" max="6909" width="8" style="33" bestFit="1" customWidth="1"/>
    <col min="6910" max="6910" width="19.5703125" style="33" bestFit="1" customWidth="1"/>
    <col min="6911" max="6911" width="16.85546875" style="33" bestFit="1" customWidth="1"/>
    <col min="6912" max="6912" width="16.28515625" style="33" bestFit="1" customWidth="1"/>
    <col min="6913" max="6913" width="29.28515625" style="33" customWidth="1"/>
    <col min="6914" max="6914" width="9.28515625" style="33" bestFit="1" customWidth="1"/>
    <col min="6915" max="6915" width="19" style="33" customWidth="1"/>
    <col min="6916" max="6916" width="9.5703125" style="33" bestFit="1" customWidth="1"/>
    <col min="6917" max="6917" width="18.28515625" style="33" bestFit="1" customWidth="1"/>
    <col min="6918" max="6918" width="8.5703125" style="33" bestFit="1" customWidth="1"/>
    <col min="6919" max="6919" width="7.7109375" style="33" bestFit="1" customWidth="1"/>
    <col min="6920" max="6920" width="6.85546875" style="33" bestFit="1" customWidth="1"/>
    <col min="6921" max="6921" width="3.85546875" style="33" bestFit="1" customWidth="1"/>
    <col min="6922" max="6922" width="9.140625" style="33"/>
    <col min="6923" max="6924" width="10.28515625" style="33" bestFit="1" customWidth="1"/>
    <col min="6925" max="6925" width="24.85546875" style="33" bestFit="1" customWidth="1"/>
    <col min="6926" max="7163" width="9.140625" style="33"/>
    <col min="7164" max="7164" width="4.140625" style="33" bestFit="1" customWidth="1"/>
    <col min="7165" max="7165" width="8" style="33" bestFit="1" customWidth="1"/>
    <col min="7166" max="7166" width="19.5703125" style="33" bestFit="1" customWidth="1"/>
    <col min="7167" max="7167" width="16.85546875" style="33" bestFit="1" customWidth="1"/>
    <col min="7168" max="7168" width="16.28515625" style="33" bestFit="1" customWidth="1"/>
    <col min="7169" max="7169" width="29.28515625" style="33" customWidth="1"/>
    <col min="7170" max="7170" width="9.28515625" style="33" bestFit="1" customWidth="1"/>
    <col min="7171" max="7171" width="19" style="33" customWidth="1"/>
    <col min="7172" max="7172" width="9.5703125" style="33" bestFit="1" customWidth="1"/>
    <col min="7173" max="7173" width="18.28515625" style="33" bestFit="1" customWidth="1"/>
    <col min="7174" max="7174" width="8.5703125" style="33" bestFit="1" customWidth="1"/>
    <col min="7175" max="7175" width="7.7109375" style="33" bestFit="1" customWidth="1"/>
    <col min="7176" max="7176" width="6.85546875" style="33" bestFit="1" customWidth="1"/>
    <col min="7177" max="7177" width="3.85546875" style="33" bestFit="1" customWidth="1"/>
    <col min="7178" max="7178" width="9.140625" style="33"/>
    <col min="7179" max="7180" width="10.28515625" style="33" bestFit="1" customWidth="1"/>
    <col min="7181" max="7181" width="24.85546875" style="33" bestFit="1" customWidth="1"/>
    <col min="7182" max="7419" width="9.140625" style="33"/>
    <col min="7420" max="7420" width="4.140625" style="33" bestFit="1" customWidth="1"/>
    <col min="7421" max="7421" width="8" style="33" bestFit="1" customWidth="1"/>
    <col min="7422" max="7422" width="19.5703125" style="33" bestFit="1" customWidth="1"/>
    <col min="7423" max="7423" width="16.85546875" style="33" bestFit="1" customWidth="1"/>
    <col min="7424" max="7424" width="16.28515625" style="33" bestFit="1" customWidth="1"/>
    <col min="7425" max="7425" width="29.28515625" style="33" customWidth="1"/>
    <col min="7426" max="7426" width="9.28515625" style="33" bestFit="1" customWidth="1"/>
    <col min="7427" max="7427" width="19" style="33" customWidth="1"/>
    <col min="7428" max="7428" width="9.5703125" style="33" bestFit="1" customWidth="1"/>
    <col min="7429" max="7429" width="18.28515625" style="33" bestFit="1" customWidth="1"/>
    <col min="7430" max="7430" width="8.5703125" style="33" bestFit="1" customWidth="1"/>
    <col min="7431" max="7431" width="7.7109375" style="33" bestFit="1" customWidth="1"/>
    <col min="7432" max="7432" width="6.85546875" style="33" bestFit="1" customWidth="1"/>
    <col min="7433" max="7433" width="3.85546875" style="33" bestFit="1" customWidth="1"/>
    <col min="7434" max="7434" width="9.140625" style="33"/>
    <col min="7435" max="7436" width="10.28515625" style="33" bestFit="1" customWidth="1"/>
    <col min="7437" max="7437" width="24.85546875" style="33" bestFit="1" customWidth="1"/>
    <col min="7438" max="7675" width="9.140625" style="33"/>
    <col min="7676" max="7676" width="4.140625" style="33" bestFit="1" customWidth="1"/>
    <col min="7677" max="7677" width="8" style="33" bestFit="1" customWidth="1"/>
    <col min="7678" max="7678" width="19.5703125" style="33" bestFit="1" customWidth="1"/>
    <col min="7679" max="7679" width="16.85546875" style="33" bestFit="1" customWidth="1"/>
    <col min="7680" max="7680" width="16.28515625" style="33" bestFit="1" customWidth="1"/>
    <col min="7681" max="7681" width="29.28515625" style="33" customWidth="1"/>
    <col min="7682" max="7682" width="9.28515625" style="33" bestFit="1" customWidth="1"/>
    <col min="7683" max="7683" width="19" style="33" customWidth="1"/>
    <col min="7684" max="7684" width="9.5703125" style="33" bestFit="1" customWidth="1"/>
    <col min="7685" max="7685" width="18.28515625" style="33" bestFit="1" customWidth="1"/>
    <col min="7686" max="7686" width="8.5703125" style="33" bestFit="1" customWidth="1"/>
    <col min="7687" max="7687" width="7.7109375" style="33" bestFit="1" customWidth="1"/>
    <col min="7688" max="7688" width="6.85546875" style="33" bestFit="1" customWidth="1"/>
    <col min="7689" max="7689" width="3.85546875" style="33" bestFit="1" customWidth="1"/>
    <col min="7690" max="7690" width="9.140625" style="33"/>
    <col min="7691" max="7692" width="10.28515625" style="33" bestFit="1" customWidth="1"/>
    <col min="7693" max="7693" width="24.85546875" style="33" bestFit="1" customWidth="1"/>
    <col min="7694" max="7931" width="9.140625" style="33"/>
    <col min="7932" max="7932" width="4.140625" style="33" bestFit="1" customWidth="1"/>
    <col min="7933" max="7933" width="8" style="33" bestFit="1" customWidth="1"/>
    <col min="7934" max="7934" width="19.5703125" style="33" bestFit="1" customWidth="1"/>
    <col min="7935" max="7935" width="16.85546875" style="33" bestFit="1" customWidth="1"/>
    <col min="7936" max="7936" width="16.28515625" style="33" bestFit="1" customWidth="1"/>
    <col min="7937" max="7937" width="29.28515625" style="33" customWidth="1"/>
    <col min="7938" max="7938" width="9.28515625" style="33" bestFit="1" customWidth="1"/>
    <col min="7939" max="7939" width="19" style="33" customWidth="1"/>
    <col min="7940" max="7940" width="9.5703125" style="33" bestFit="1" customWidth="1"/>
    <col min="7941" max="7941" width="18.28515625" style="33" bestFit="1" customWidth="1"/>
    <col min="7942" max="7942" width="8.5703125" style="33" bestFit="1" customWidth="1"/>
    <col min="7943" max="7943" width="7.7109375" style="33" bestFit="1" customWidth="1"/>
    <col min="7944" max="7944" width="6.85546875" style="33" bestFit="1" customWidth="1"/>
    <col min="7945" max="7945" width="3.85546875" style="33" bestFit="1" customWidth="1"/>
    <col min="7946" max="7946" width="9.140625" style="33"/>
    <col min="7947" max="7948" width="10.28515625" style="33" bestFit="1" customWidth="1"/>
    <col min="7949" max="7949" width="24.85546875" style="33" bestFit="1" customWidth="1"/>
    <col min="7950" max="8187" width="9.140625" style="33"/>
    <col min="8188" max="8188" width="4.140625" style="33" bestFit="1" customWidth="1"/>
    <col min="8189" max="8189" width="8" style="33" bestFit="1" customWidth="1"/>
    <col min="8190" max="8190" width="19.5703125" style="33" bestFit="1" customWidth="1"/>
    <col min="8191" max="8191" width="16.85546875" style="33" bestFit="1" customWidth="1"/>
    <col min="8192" max="8192" width="16.28515625" style="33" bestFit="1" customWidth="1"/>
    <col min="8193" max="8193" width="29.28515625" style="33" customWidth="1"/>
    <col min="8194" max="8194" width="9.28515625" style="33" bestFit="1" customWidth="1"/>
    <col min="8195" max="8195" width="19" style="33" customWidth="1"/>
    <col min="8196" max="8196" width="9.5703125" style="33" bestFit="1" customWidth="1"/>
    <col min="8197" max="8197" width="18.28515625" style="33" bestFit="1" customWidth="1"/>
    <col min="8198" max="8198" width="8.5703125" style="33" bestFit="1" customWidth="1"/>
    <col min="8199" max="8199" width="7.7109375" style="33" bestFit="1" customWidth="1"/>
    <col min="8200" max="8200" width="6.85546875" style="33" bestFit="1" customWidth="1"/>
    <col min="8201" max="8201" width="3.85546875" style="33" bestFit="1" customWidth="1"/>
    <col min="8202" max="8202" width="9.140625" style="33"/>
    <col min="8203" max="8204" width="10.28515625" style="33" bestFit="1" customWidth="1"/>
    <col min="8205" max="8205" width="24.85546875" style="33" bestFit="1" customWidth="1"/>
    <col min="8206" max="8443" width="9.140625" style="33"/>
    <col min="8444" max="8444" width="4.140625" style="33" bestFit="1" customWidth="1"/>
    <col min="8445" max="8445" width="8" style="33" bestFit="1" customWidth="1"/>
    <col min="8446" max="8446" width="19.5703125" style="33" bestFit="1" customWidth="1"/>
    <col min="8447" max="8447" width="16.85546875" style="33" bestFit="1" customWidth="1"/>
    <col min="8448" max="8448" width="16.28515625" style="33" bestFit="1" customWidth="1"/>
    <col min="8449" max="8449" width="29.28515625" style="33" customWidth="1"/>
    <col min="8450" max="8450" width="9.28515625" style="33" bestFit="1" customWidth="1"/>
    <col min="8451" max="8451" width="19" style="33" customWidth="1"/>
    <col min="8452" max="8452" width="9.5703125" style="33" bestFit="1" customWidth="1"/>
    <col min="8453" max="8453" width="18.28515625" style="33" bestFit="1" customWidth="1"/>
    <col min="8454" max="8454" width="8.5703125" style="33" bestFit="1" customWidth="1"/>
    <col min="8455" max="8455" width="7.7109375" style="33" bestFit="1" customWidth="1"/>
    <col min="8456" max="8456" width="6.85546875" style="33" bestFit="1" customWidth="1"/>
    <col min="8457" max="8457" width="3.85546875" style="33" bestFit="1" customWidth="1"/>
    <col min="8458" max="8458" width="9.140625" style="33"/>
    <col min="8459" max="8460" width="10.28515625" style="33" bestFit="1" customWidth="1"/>
    <col min="8461" max="8461" width="24.85546875" style="33" bestFit="1" customWidth="1"/>
    <col min="8462" max="8699" width="9.140625" style="33"/>
    <col min="8700" max="8700" width="4.140625" style="33" bestFit="1" customWidth="1"/>
    <col min="8701" max="8701" width="8" style="33" bestFit="1" customWidth="1"/>
    <col min="8702" max="8702" width="19.5703125" style="33" bestFit="1" customWidth="1"/>
    <col min="8703" max="8703" width="16.85546875" style="33" bestFit="1" customWidth="1"/>
    <col min="8704" max="8704" width="16.28515625" style="33" bestFit="1" customWidth="1"/>
    <col min="8705" max="8705" width="29.28515625" style="33" customWidth="1"/>
    <col min="8706" max="8706" width="9.28515625" style="33" bestFit="1" customWidth="1"/>
    <col min="8707" max="8707" width="19" style="33" customWidth="1"/>
    <col min="8708" max="8708" width="9.5703125" style="33" bestFit="1" customWidth="1"/>
    <col min="8709" max="8709" width="18.28515625" style="33" bestFit="1" customWidth="1"/>
    <col min="8710" max="8710" width="8.5703125" style="33" bestFit="1" customWidth="1"/>
    <col min="8711" max="8711" width="7.7109375" style="33" bestFit="1" customWidth="1"/>
    <col min="8712" max="8712" width="6.85546875" style="33" bestFit="1" customWidth="1"/>
    <col min="8713" max="8713" width="3.85546875" style="33" bestFit="1" customWidth="1"/>
    <col min="8714" max="8714" width="9.140625" style="33"/>
    <col min="8715" max="8716" width="10.28515625" style="33" bestFit="1" customWidth="1"/>
    <col min="8717" max="8717" width="24.85546875" style="33" bestFit="1" customWidth="1"/>
    <col min="8718" max="8955" width="9.140625" style="33"/>
    <col min="8956" max="8956" width="4.140625" style="33" bestFit="1" customWidth="1"/>
    <col min="8957" max="8957" width="8" style="33" bestFit="1" customWidth="1"/>
    <col min="8958" max="8958" width="19.5703125" style="33" bestFit="1" customWidth="1"/>
    <col min="8959" max="8959" width="16.85546875" style="33" bestFit="1" customWidth="1"/>
    <col min="8960" max="8960" width="16.28515625" style="33" bestFit="1" customWidth="1"/>
    <col min="8961" max="8961" width="29.28515625" style="33" customWidth="1"/>
    <col min="8962" max="8962" width="9.28515625" style="33" bestFit="1" customWidth="1"/>
    <col min="8963" max="8963" width="19" style="33" customWidth="1"/>
    <col min="8964" max="8964" width="9.5703125" style="33" bestFit="1" customWidth="1"/>
    <col min="8965" max="8965" width="18.28515625" style="33" bestFit="1" customWidth="1"/>
    <col min="8966" max="8966" width="8.5703125" style="33" bestFit="1" customWidth="1"/>
    <col min="8967" max="8967" width="7.7109375" style="33" bestFit="1" customWidth="1"/>
    <col min="8968" max="8968" width="6.85546875" style="33" bestFit="1" customWidth="1"/>
    <col min="8969" max="8969" width="3.85546875" style="33" bestFit="1" customWidth="1"/>
    <col min="8970" max="8970" width="9.140625" style="33"/>
    <col min="8971" max="8972" width="10.28515625" style="33" bestFit="1" customWidth="1"/>
    <col min="8973" max="8973" width="24.85546875" style="33" bestFit="1" customWidth="1"/>
    <col min="8974" max="9211" width="9.140625" style="33"/>
    <col min="9212" max="9212" width="4.140625" style="33" bestFit="1" customWidth="1"/>
    <col min="9213" max="9213" width="8" style="33" bestFit="1" customWidth="1"/>
    <col min="9214" max="9214" width="19.5703125" style="33" bestFit="1" customWidth="1"/>
    <col min="9215" max="9215" width="16.85546875" style="33" bestFit="1" customWidth="1"/>
    <col min="9216" max="9216" width="16.28515625" style="33" bestFit="1" customWidth="1"/>
    <col min="9217" max="9217" width="29.28515625" style="33" customWidth="1"/>
    <col min="9218" max="9218" width="9.28515625" style="33" bestFit="1" customWidth="1"/>
    <col min="9219" max="9219" width="19" style="33" customWidth="1"/>
    <col min="9220" max="9220" width="9.5703125" style="33" bestFit="1" customWidth="1"/>
    <col min="9221" max="9221" width="18.28515625" style="33" bestFit="1" customWidth="1"/>
    <col min="9222" max="9222" width="8.5703125" style="33" bestFit="1" customWidth="1"/>
    <col min="9223" max="9223" width="7.7109375" style="33" bestFit="1" customWidth="1"/>
    <col min="9224" max="9224" width="6.85546875" style="33" bestFit="1" customWidth="1"/>
    <col min="9225" max="9225" width="3.85546875" style="33" bestFit="1" customWidth="1"/>
    <col min="9226" max="9226" width="9.140625" style="33"/>
    <col min="9227" max="9228" width="10.28515625" style="33" bestFit="1" customWidth="1"/>
    <col min="9229" max="9229" width="24.85546875" style="33" bestFit="1" customWidth="1"/>
    <col min="9230" max="9467" width="9.140625" style="33"/>
    <col min="9468" max="9468" width="4.140625" style="33" bestFit="1" customWidth="1"/>
    <col min="9469" max="9469" width="8" style="33" bestFit="1" customWidth="1"/>
    <col min="9470" max="9470" width="19.5703125" style="33" bestFit="1" customWidth="1"/>
    <col min="9471" max="9471" width="16.85546875" style="33" bestFit="1" customWidth="1"/>
    <col min="9472" max="9472" width="16.28515625" style="33" bestFit="1" customWidth="1"/>
    <col min="9473" max="9473" width="29.28515625" style="33" customWidth="1"/>
    <col min="9474" max="9474" width="9.28515625" style="33" bestFit="1" customWidth="1"/>
    <col min="9475" max="9475" width="19" style="33" customWidth="1"/>
    <col min="9476" max="9476" width="9.5703125" style="33" bestFit="1" customWidth="1"/>
    <col min="9477" max="9477" width="18.28515625" style="33" bestFit="1" customWidth="1"/>
    <col min="9478" max="9478" width="8.5703125" style="33" bestFit="1" customWidth="1"/>
    <col min="9479" max="9479" width="7.7109375" style="33" bestFit="1" customWidth="1"/>
    <col min="9480" max="9480" width="6.85546875" style="33" bestFit="1" customWidth="1"/>
    <col min="9481" max="9481" width="3.85546875" style="33" bestFit="1" customWidth="1"/>
    <col min="9482" max="9482" width="9.140625" style="33"/>
    <col min="9483" max="9484" width="10.28515625" style="33" bestFit="1" customWidth="1"/>
    <col min="9485" max="9485" width="24.85546875" style="33" bestFit="1" customWidth="1"/>
    <col min="9486" max="9723" width="9.140625" style="33"/>
    <col min="9724" max="9724" width="4.140625" style="33" bestFit="1" customWidth="1"/>
    <col min="9725" max="9725" width="8" style="33" bestFit="1" customWidth="1"/>
    <col min="9726" max="9726" width="19.5703125" style="33" bestFit="1" customWidth="1"/>
    <col min="9727" max="9727" width="16.85546875" style="33" bestFit="1" customWidth="1"/>
    <col min="9728" max="9728" width="16.28515625" style="33" bestFit="1" customWidth="1"/>
    <col min="9729" max="9729" width="29.28515625" style="33" customWidth="1"/>
    <col min="9730" max="9730" width="9.28515625" style="33" bestFit="1" customWidth="1"/>
    <col min="9731" max="9731" width="19" style="33" customWidth="1"/>
    <col min="9732" max="9732" width="9.5703125" style="33" bestFit="1" customWidth="1"/>
    <col min="9733" max="9733" width="18.28515625" style="33" bestFit="1" customWidth="1"/>
    <col min="9734" max="9734" width="8.5703125" style="33" bestFit="1" customWidth="1"/>
    <col min="9735" max="9735" width="7.7109375" style="33" bestFit="1" customWidth="1"/>
    <col min="9736" max="9736" width="6.85546875" style="33" bestFit="1" customWidth="1"/>
    <col min="9737" max="9737" width="3.85546875" style="33" bestFit="1" customWidth="1"/>
    <col min="9738" max="9738" width="9.140625" style="33"/>
    <col min="9739" max="9740" width="10.28515625" style="33" bestFit="1" customWidth="1"/>
    <col min="9741" max="9741" width="24.85546875" style="33" bestFit="1" customWidth="1"/>
    <col min="9742" max="9979" width="9.140625" style="33"/>
    <col min="9980" max="9980" width="4.140625" style="33" bestFit="1" customWidth="1"/>
    <col min="9981" max="9981" width="8" style="33" bestFit="1" customWidth="1"/>
    <col min="9982" max="9982" width="19.5703125" style="33" bestFit="1" customWidth="1"/>
    <col min="9983" max="9983" width="16.85546875" style="33" bestFit="1" customWidth="1"/>
    <col min="9984" max="9984" width="16.28515625" style="33" bestFit="1" customWidth="1"/>
    <col min="9985" max="9985" width="29.28515625" style="33" customWidth="1"/>
    <col min="9986" max="9986" width="9.28515625" style="33" bestFit="1" customWidth="1"/>
    <col min="9987" max="9987" width="19" style="33" customWidth="1"/>
    <col min="9988" max="9988" width="9.5703125" style="33" bestFit="1" customWidth="1"/>
    <col min="9989" max="9989" width="18.28515625" style="33" bestFit="1" customWidth="1"/>
    <col min="9990" max="9990" width="8.5703125" style="33" bestFit="1" customWidth="1"/>
    <col min="9991" max="9991" width="7.7109375" style="33" bestFit="1" customWidth="1"/>
    <col min="9992" max="9992" width="6.85546875" style="33" bestFit="1" customWidth="1"/>
    <col min="9993" max="9993" width="3.85546875" style="33" bestFit="1" customWidth="1"/>
    <col min="9994" max="9994" width="9.140625" style="33"/>
    <col min="9995" max="9996" width="10.28515625" style="33" bestFit="1" customWidth="1"/>
    <col min="9997" max="9997" width="24.85546875" style="33" bestFit="1" customWidth="1"/>
    <col min="9998" max="10235" width="9.140625" style="33"/>
    <col min="10236" max="10236" width="4.140625" style="33" bestFit="1" customWidth="1"/>
    <col min="10237" max="10237" width="8" style="33" bestFit="1" customWidth="1"/>
    <col min="10238" max="10238" width="19.5703125" style="33" bestFit="1" customWidth="1"/>
    <col min="10239" max="10239" width="16.85546875" style="33" bestFit="1" customWidth="1"/>
    <col min="10240" max="10240" width="16.28515625" style="33" bestFit="1" customWidth="1"/>
    <col min="10241" max="10241" width="29.28515625" style="33" customWidth="1"/>
    <col min="10242" max="10242" width="9.28515625" style="33" bestFit="1" customWidth="1"/>
    <col min="10243" max="10243" width="19" style="33" customWidth="1"/>
    <col min="10244" max="10244" width="9.5703125" style="33" bestFit="1" customWidth="1"/>
    <col min="10245" max="10245" width="18.28515625" style="33" bestFit="1" customWidth="1"/>
    <col min="10246" max="10246" width="8.5703125" style="33" bestFit="1" customWidth="1"/>
    <col min="10247" max="10247" width="7.7109375" style="33" bestFit="1" customWidth="1"/>
    <col min="10248" max="10248" width="6.85546875" style="33" bestFit="1" customWidth="1"/>
    <col min="10249" max="10249" width="3.85546875" style="33" bestFit="1" customWidth="1"/>
    <col min="10250" max="10250" width="9.140625" style="33"/>
    <col min="10251" max="10252" width="10.28515625" style="33" bestFit="1" customWidth="1"/>
    <col min="10253" max="10253" width="24.85546875" style="33" bestFit="1" customWidth="1"/>
    <col min="10254" max="10491" width="9.140625" style="33"/>
    <col min="10492" max="10492" width="4.140625" style="33" bestFit="1" customWidth="1"/>
    <col min="10493" max="10493" width="8" style="33" bestFit="1" customWidth="1"/>
    <col min="10494" max="10494" width="19.5703125" style="33" bestFit="1" customWidth="1"/>
    <col min="10495" max="10495" width="16.85546875" style="33" bestFit="1" customWidth="1"/>
    <col min="10496" max="10496" width="16.28515625" style="33" bestFit="1" customWidth="1"/>
    <col min="10497" max="10497" width="29.28515625" style="33" customWidth="1"/>
    <col min="10498" max="10498" width="9.28515625" style="33" bestFit="1" customWidth="1"/>
    <col min="10499" max="10499" width="19" style="33" customWidth="1"/>
    <col min="10500" max="10500" width="9.5703125" style="33" bestFit="1" customWidth="1"/>
    <col min="10501" max="10501" width="18.28515625" style="33" bestFit="1" customWidth="1"/>
    <col min="10502" max="10502" width="8.5703125" style="33" bestFit="1" customWidth="1"/>
    <col min="10503" max="10503" width="7.7109375" style="33" bestFit="1" customWidth="1"/>
    <col min="10504" max="10504" width="6.85546875" style="33" bestFit="1" customWidth="1"/>
    <col min="10505" max="10505" width="3.85546875" style="33" bestFit="1" customWidth="1"/>
    <col min="10506" max="10506" width="9.140625" style="33"/>
    <col min="10507" max="10508" width="10.28515625" style="33" bestFit="1" customWidth="1"/>
    <col min="10509" max="10509" width="24.85546875" style="33" bestFit="1" customWidth="1"/>
    <col min="10510" max="10747" width="9.140625" style="33"/>
    <col min="10748" max="10748" width="4.140625" style="33" bestFit="1" customWidth="1"/>
    <col min="10749" max="10749" width="8" style="33" bestFit="1" customWidth="1"/>
    <col min="10750" max="10750" width="19.5703125" style="33" bestFit="1" customWidth="1"/>
    <col min="10751" max="10751" width="16.85546875" style="33" bestFit="1" customWidth="1"/>
    <col min="10752" max="10752" width="16.28515625" style="33" bestFit="1" customWidth="1"/>
    <col min="10753" max="10753" width="29.28515625" style="33" customWidth="1"/>
    <col min="10754" max="10754" width="9.28515625" style="33" bestFit="1" customWidth="1"/>
    <col min="10755" max="10755" width="19" style="33" customWidth="1"/>
    <col min="10756" max="10756" width="9.5703125" style="33" bestFit="1" customWidth="1"/>
    <col min="10757" max="10757" width="18.28515625" style="33" bestFit="1" customWidth="1"/>
    <col min="10758" max="10758" width="8.5703125" style="33" bestFit="1" customWidth="1"/>
    <col min="10759" max="10759" width="7.7109375" style="33" bestFit="1" customWidth="1"/>
    <col min="10760" max="10760" width="6.85546875" style="33" bestFit="1" customWidth="1"/>
    <col min="10761" max="10761" width="3.85546875" style="33" bestFit="1" customWidth="1"/>
    <col min="10762" max="10762" width="9.140625" style="33"/>
    <col min="10763" max="10764" width="10.28515625" style="33" bestFit="1" customWidth="1"/>
    <col min="10765" max="10765" width="24.85546875" style="33" bestFit="1" customWidth="1"/>
    <col min="10766" max="11003" width="9.140625" style="33"/>
    <col min="11004" max="11004" width="4.140625" style="33" bestFit="1" customWidth="1"/>
    <col min="11005" max="11005" width="8" style="33" bestFit="1" customWidth="1"/>
    <col min="11006" max="11006" width="19.5703125" style="33" bestFit="1" customWidth="1"/>
    <col min="11007" max="11007" width="16.85546875" style="33" bestFit="1" customWidth="1"/>
    <col min="11008" max="11008" width="16.28515625" style="33" bestFit="1" customWidth="1"/>
    <col min="11009" max="11009" width="29.28515625" style="33" customWidth="1"/>
    <col min="11010" max="11010" width="9.28515625" style="33" bestFit="1" customWidth="1"/>
    <col min="11011" max="11011" width="19" style="33" customWidth="1"/>
    <col min="11012" max="11012" width="9.5703125" style="33" bestFit="1" customWidth="1"/>
    <col min="11013" max="11013" width="18.28515625" style="33" bestFit="1" customWidth="1"/>
    <col min="11014" max="11014" width="8.5703125" style="33" bestFit="1" customWidth="1"/>
    <col min="11015" max="11015" width="7.7109375" style="33" bestFit="1" customWidth="1"/>
    <col min="11016" max="11016" width="6.85546875" style="33" bestFit="1" customWidth="1"/>
    <col min="11017" max="11017" width="3.85546875" style="33" bestFit="1" customWidth="1"/>
    <col min="11018" max="11018" width="9.140625" style="33"/>
    <col min="11019" max="11020" width="10.28515625" style="33" bestFit="1" customWidth="1"/>
    <col min="11021" max="11021" width="24.85546875" style="33" bestFit="1" customWidth="1"/>
    <col min="11022" max="11259" width="9.140625" style="33"/>
    <col min="11260" max="11260" width="4.140625" style="33" bestFit="1" customWidth="1"/>
    <col min="11261" max="11261" width="8" style="33" bestFit="1" customWidth="1"/>
    <col min="11262" max="11262" width="19.5703125" style="33" bestFit="1" customWidth="1"/>
    <col min="11263" max="11263" width="16.85546875" style="33" bestFit="1" customWidth="1"/>
    <col min="11264" max="11264" width="16.28515625" style="33" bestFit="1" customWidth="1"/>
    <col min="11265" max="11265" width="29.28515625" style="33" customWidth="1"/>
    <col min="11266" max="11266" width="9.28515625" style="33" bestFit="1" customWidth="1"/>
    <col min="11267" max="11267" width="19" style="33" customWidth="1"/>
    <col min="11268" max="11268" width="9.5703125" style="33" bestFit="1" customWidth="1"/>
    <col min="11269" max="11269" width="18.28515625" style="33" bestFit="1" customWidth="1"/>
    <col min="11270" max="11270" width="8.5703125" style="33" bestFit="1" customWidth="1"/>
    <col min="11271" max="11271" width="7.7109375" style="33" bestFit="1" customWidth="1"/>
    <col min="11272" max="11272" width="6.85546875" style="33" bestFit="1" customWidth="1"/>
    <col min="11273" max="11273" width="3.85546875" style="33" bestFit="1" customWidth="1"/>
    <col min="11274" max="11274" width="9.140625" style="33"/>
    <col min="11275" max="11276" width="10.28515625" style="33" bestFit="1" customWidth="1"/>
    <col min="11277" max="11277" width="24.85546875" style="33" bestFit="1" customWidth="1"/>
    <col min="11278" max="11515" width="9.140625" style="33"/>
    <col min="11516" max="11516" width="4.140625" style="33" bestFit="1" customWidth="1"/>
    <col min="11517" max="11517" width="8" style="33" bestFit="1" customWidth="1"/>
    <col min="11518" max="11518" width="19.5703125" style="33" bestFit="1" customWidth="1"/>
    <col min="11519" max="11519" width="16.85546875" style="33" bestFit="1" customWidth="1"/>
    <col min="11520" max="11520" width="16.28515625" style="33" bestFit="1" customWidth="1"/>
    <col min="11521" max="11521" width="29.28515625" style="33" customWidth="1"/>
    <col min="11522" max="11522" width="9.28515625" style="33" bestFit="1" customWidth="1"/>
    <col min="11523" max="11523" width="19" style="33" customWidth="1"/>
    <col min="11524" max="11524" width="9.5703125" style="33" bestFit="1" customWidth="1"/>
    <col min="11525" max="11525" width="18.28515625" style="33" bestFit="1" customWidth="1"/>
    <col min="11526" max="11526" width="8.5703125" style="33" bestFit="1" customWidth="1"/>
    <col min="11527" max="11527" width="7.7109375" style="33" bestFit="1" customWidth="1"/>
    <col min="11528" max="11528" width="6.85546875" style="33" bestFit="1" customWidth="1"/>
    <col min="11529" max="11529" width="3.85546875" style="33" bestFit="1" customWidth="1"/>
    <col min="11530" max="11530" width="9.140625" style="33"/>
    <col min="11531" max="11532" width="10.28515625" style="33" bestFit="1" customWidth="1"/>
    <col min="11533" max="11533" width="24.85546875" style="33" bestFit="1" customWidth="1"/>
    <col min="11534" max="11771" width="9.140625" style="33"/>
    <col min="11772" max="11772" width="4.140625" style="33" bestFit="1" customWidth="1"/>
    <col min="11773" max="11773" width="8" style="33" bestFit="1" customWidth="1"/>
    <col min="11774" max="11774" width="19.5703125" style="33" bestFit="1" customWidth="1"/>
    <col min="11775" max="11775" width="16.85546875" style="33" bestFit="1" customWidth="1"/>
    <col min="11776" max="11776" width="16.28515625" style="33" bestFit="1" customWidth="1"/>
    <col min="11777" max="11777" width="29.28515625" style="33" customWidth="1"/>
    <col min="11778" max="11778" width="9.28515625" style="33" bestFit="1" customWidth="1"/>
    <col min="11779" max="11779" width="19" style="33" customWidth="1"/>
    <col min="11780" max="11780" width="9.5703125" style="33" bestFit="1" customWidth="1"/>
    <col min="11781" max="11781" width="18.28515625" style="33" bestFit="1" customWidth="1"/>
    <col min="11782" max="11782" width="8.5703125" style="33" bestFit="1" customWidth="1"/>
    <col min="11783" max="11783" width="7.7109375" style="33" bestFit="1" customWidth="1"/>
    <col min="11784" max="11784" width="6.85546875" style="33" bestFit="1" customWidth="1"/>
    <col min="11785" max="11785" width="3.85546875" style="33" bestFit="1" customWidth="1"/>
    <col min="11786" max="11786" width="9.140625" style="33"/>
    <col min="11787" max="11788" width="10.28515625" style="33" bestFit="1" customWidth="1"/>
    <col min="11789" max="11789" width="24.85546875" style="33" bestFit="1" customWidth="1"/>
    <col min="11790" max="12027" width="9.140625" style="33"/>
    <col min="12028" max="12028" width="4.140625" style="33" bestFit="1" customWidth="1"/>
    <col min="12029" max="12029" width="8" style="33" bestFit="1" customWidth="1"/>
    <col min="12030" max="12030" width="19.5703125" style="33" bestFit="1" customWidth="1"/>
    <col min="12031" max="12031" width="16.85546875" style="33" bestFit="1" customWidth="1"/>
    <col min="12032" max="12032" width="16.28515625" style="33" bestFit="1" customWidth="1"/>
    <col min="12033" max="12033" width="29.28515625" style="33" customWidth="1"/>
    <col min="12034" max="12034" width="9.28515625" style="33" bestFit="1" customWidth="1"/>
    <col min="12035" max="12035" width="19" style="33" customWidth="1"/>
    <col min="12036" max="12036" width="9.5703125" style="33" bestFit="1" customWidth="1"/>
    <col min="12037" max="12037" width="18.28515625" style="33" bestFit="1" customWidth="1"/>
    <col min="12038" max="12038" width="8.5703125" style="33" bestFit="1" customWidth="1"/>
    <col min="12039" max="12039" width="7.7109375" style="33" bestFit="1" customWidth="1"/>
    <col min="12040" max="12040" width="6.85546875" style="33" bestFit="1" customWidth="1"/>
    <col min="12041" max="12041" width="3.85546875" style="33" bestFit="1" customWidth="1"/>
    <col min="12042" max="12042" width="9.140625" style="33"/>
    <col min="12043" max="12044" width="10.28515625" style="33" bestFit="1" customWidth="1"/>
    <col min="12045" max="12045" width="24.85546875" style="33" bestFit="1" customWidth="1"/>
    <col min="12046" max="12283" width="9.140625" style="33"/>
    <col min="12284" max="12284" width="4.140625" style="33" bestFit="1" customWidth="1"/>
    <col min="12285" max="12285" width="8" style="33" bestFit="1" customWidth="1"/>
    <col min="12286" max="12286" width="19.5703125" style="33" bestFit="1" customWidth="1"/>
    <col min="12287" max="12287" width="16.85546875" style="33" bestFit="1" customWidth="1"/>
    <col min="12288" max="12288" width="16.28515625" style="33" bestFit="1" customWidth="1"/>
    <col min="12289" max="12289" width="29.28515625" style="33" customWidth="1"/>
    <col min="12290" max="12290" width="9.28515625" style="33" bestFit="1" customWidth="1"/>
    <col min="12291" max="12291" width="19" style="33" customWidth="1"/>
    <col min="12292" max="12292" width="9.5703125" style="33" bestFit="1" customWidth="1"/>
    <col min="12293" max="12293" width="18.28515625" style="33" bestFit="1" customWidth="1"/>
    <col min="12294" max="12294" width="8.5703125" style="33" bestFit="1" customWidth="1"/>
    <col min="12295" max="12295" width="7.7109375" style="33" bestFit="1" customWidth="1"/>
    <col min="12296" max="12296" width="6.85546875" style="33" bestFit="1" customWidth="1"/>
    <col min="12297" max="12297" width="3.85546875" style="33" bestFit="1" customWidth="1"/>
    <col min="12298" max="12298" width="9.140625" style="33"/>
    <col min="12299" max="12300" width="10.28515625" style="33" bestFit="1" customWidth="1"/>
    <col min="12301" max="12301" width="24.85546875" style="33" bestFit="1" customWidth="1"/>
    <col min="12302" max="12539" width="9.140625" style="33"/>
    <col min="12540" max="12540" width="4.140625" style="33" bestFit="1" customWidth="1"/>
    <col min="12541" max="12541" width="8" style="33" bestFit="1" customWidth="1"/>
    <col min="12542" max="12542" width="19.5703125" style="33" bestFit="1" customWidth="1"/>
    <col min="12543" max="12543" width="16.85546875" style="33" bestFit="1" customWidth="1"/>
    <col min="12544" max="12544" width="16.28515625" style="33" bestFit="1" customWidth="1"/>
    <col min="12545" max="12545" width="29.28515625" style="33" customWidth="1"/>
    <col min="12546" max="12546" width="9.28515625" style="33" bestFit="1" customWidth="1"/>
    <col min="12547" max="12547" width="19" style="33" customWidth="1"/>
    <col min="12548" max="12548" width="9.5703125" style="33" bestFit="1" customWidth="1"/>
    <col min="12549" max="12549" width="18.28515625" style="33" bestFit="1" customWidth="1"/>
    <col min="12550" max="12550" width="8.5703125" style="33" bestFit="1" customWidth="1"/>
    <col min="12551" max="12551" width="7.7109375" style="33" bestFit="1" customWidth="1"/>
    <col min="12552" max="12552" width="6.85546875" style="33" bestFit="1" customWidth="1"/>
    <col min="12553" max="12553" width="3.85546875" style="33" bestFit="1" customWidth="1"/>
    <col min="12554" max="12554" width="9.140625" style="33"/>
    <col min="12555" max="12556" width="10.28515625" style="33" bestFit="1" customWidth="1"/>
    <col min="12557" max="12557" width="24.85546875" style="33" bestFit="1" customWidth="1"/>
    <col min="12558" max="12795" width="9.140625" style="33"/>
    <col min="12796" max="12796" width="4.140625" style="33" bestFit="1" customWidth="1"/>
    <col min="12797" max="12797" width="8" style="33" bestFit="1" customWidth="1"/>
    <col min="12798" max="12798" width="19.5703125" style="33" bestFit="1" customWidth="1"/>
    <col min="12799" max="12799" width="16.85546875" style="33" bestFit="1" customWidth="1"/>
    <col min="12800" max="12800" width="16.28515625" style="33" bestFit="1" customWidth="1"/>
    <col min="12801" max="12801" width="29.28515625" style="33" customWidth="1"/>
    <col min="12802" max="12802" width="9.28515625" style="33" bestFit="1" customWidth="1"/>
    <col min="12803" max="12803" width="19" style="33" customWidth="1"/>
    <col min="12804" max="12804" width="9.5703125" style="33" bestFit="1" customWidth="1"/>
    <col min="12805" max="12805" width="18.28515625" style="33" bestFit="1" customWidth="1"/>
    <col min="12806" max="12806" width="8.5703125" style="33" bestFit="1" customWidth="1"/>
    <col min="12807" max="12807" width="7.7109375" style="33" bestFit="1" customWidth="1"/>
    <col min="12808" max="12808" width="6.85546875" style="33" bestFit="1" customWidth="1"/>
    <col min="12809" max="12809" width="3.85546875" style="33" bestFit="1" customWidth="1"/>
    <col min="12810" max="12810" width="9.140625" style="33"/>
    <col min="12811" max="12812" width="10.28515625" style="33" bestFit="1" customWidth="1"/>
    <col min="12813" max="12813" width="24.85546875" style="33" bestFit="1" customWidth="1"/>
    <col min="12814" max="13051" width="9.140625" style="33"/>
    <col min="13052" max="13052" width="4.140625" style="33" bestFit="1" customWidth="1"/>
    <col min="13053" max="13053" width="8" style="33" bestFit="1" customWidth="1"/>
    <col min="13054" max="13054" width="19.5703125" style="33" bestFit="1" customWidth="1"/>
    <col min="13055" max="13055" width="16.85546875" style="33" bestFit="1" customWidth="1"/>
    <col min="13056" max="13056" width="16.28515625" style="33" bestFit="1" customWidth="1"/>
    <col min="13057" max="13057" width="29.28515625" style="33" customWidth="1"/>
    <col min="13058" max="13058" width="9.28515625" style="33" bestFit="1" customWidth="1"/>
    <col min="13059" max="13059" width="19" style="33" customWidth="1"/>
    <col min="13060" max="13060" width="9.5703125" style="33" bestFit="1" customWidth="1"/>
    <col min="13061" max="13061" width="18.28515625" style="33" bestFit="1" customWidth="1"/>
    <col min="13062" max="13062" width="8.5703125" style="33" bestFit="1" customWidth="1"/>
    <col min="13063" max="13063" width="7.7109375" style="33" bestFit="1" customWidth="1"/>
    <col min="13064" max="13064" width="6.85546875" style="33" bestFit="1" customWidth="1"/>
    <col min="13065" max="13065" width="3.85546875" style="33" bestFit="1" customWidth="1"/>
    <col min="13066" max="13066" width="9.140625" style="33"/>
    <col min="13067" max="13068" width="10.28515625" style="33" bestFit="1" customWidth="1"/>
    <col min="13069" max="13069" width="24.85546875" style="33" bestFit="1" customWidth="1"/>
    <col min="13070" max="13307" width="9.140625" style="33"/>
    <col min="13308" max="13308" width="4.140625" style="33" bestFit="1" customWidth="1"/>
    <col min="13309" max="13309" width="8" style="33" bestFit="1" customWidth="1"/>
    <col min="13310" max="13310" width="19.5703125" style="33" bestFit="1" customWidth="1"/>
    <col min="13311" max="13311" width="16.85546875" style="33" bestFit="1" customWidth="1"/>
    <col min="13312" max="13312" width="16.28515625" style="33" bestFit="1" customWidth="1"/>
    <col min="13313" max="13313" width="29.28515625" style="33" customWidth="1"/>
    <col min="13314" max="13314" width="9.28515625" style="33" bestFit="1" customWidth="1"/>
    <col min="13315" max="13315" width="19" style="33" customWidth="1"/>
    <col min="13316" max="13316" width="9.5703125" style="33" bestFit="1" customWidth="1"/>
    <col min="13317" max="13317" width="18.28515625" style="33" bestFit="1" customWidth="1"/>
    <col min="13318" max="13318" width="8.5703125" style="33" bestFit="1" customWidth="1"/>
    <col min="13319" max="13319" width="7.7109375" style="33" bestFit="1" customWidth="1"/>
    <col min="13320" max="13320" width="6.85546875" style="33" bestFit="1" customWidth="1"/>
    <col min="13321" max="13321" width="3.85546875" style="33" bestFit="1" customWidth="1"/>
    <col min="13322" max="13322" width="9.140625" style="33"/>
    <col min="13323" max="13324" width="10.28515625" style="33" bestFit="1" customWidth="1"/>
    <col min="13325" max="13325" width="24.85546875" style="33" bestFit="1" customWidth="1"/>
    <col min="13326" max="13563" width="9.140625" style="33"/>
    <col min="13564" max="13564" width="4.140625" style="33" bestFit="1" customWidth="1"/>
    <col min="13565" max="13565" width="8" style="33" bestFit="1" customWidth="1"/>
    <col min="13566" max="13566" width="19.5703125" style="33" bestFit="1" customWidth="1"/>
    <col min="13567" max="13567" width="16.85546875" style="33" bestFit="1" customWidth="1"/>
    <col min="13568" max="13568" width="16.28515625" style="33" bestFit="1" customWidth="1"/>
    <col min="13569" max="13569" width="29.28515625" style="33" customWidth="1"/>
    <col min="13570" max="13570" width="9.28515625" style="33" bestFit="1" customWidth="1"/>
    <col min="13571" max="13571" width="19" style="33" customWidth="1"/>
    <col min="13572" max="13572" width="9.5703125" style="33" bestFit="1" customWidth="1"/>
    <col min="13573" max="13573" width="18.28515625" style="33" bestFit="1" customWidth="1"/>
    <col min="13574" max="13574" width="8.5703125" style="33" bestFit="1" customWidth="1"/>
    <col min="13575" max="13575" width="7.7109375" style="33" bestFit="1" customWidth="1"/>
    <col min="13576" max="13576" width="6.85546875" style="33" bestFit="1" customWidth="1"/>
    <col min="13577" max="13577" width="3.85546875" style="33" bestFit="1" customWidth="1"/>
    <col min="13578" max="13578" width="9.140625" style="33"/>
    <col min="13579" max="13580" width="10.28515625" style="33" bestFit="1" customWidth="1"/>
    <col min="13581" max="13581" width="24.85546875" style="33" bestFit="1" customWidth="1"/>
    <col min="13582" max="13819" width="9.140625" style="33"/>
    <col min="13820" max="13820" width="4.140625" style="33" bestFit="1" customWidth="1"/>
    <col min="13821" max="13821" width="8" style="33" bestFit="1" customWidth="1"/>
    <col min="13822" max="13822" width="19.5703125" style="33" bestFit="1" customWidth="1"/>
    <col min="13823" max="13823" width="16.85546875" style="33" bestFit="1" customWidth="1"/>
    <col min="13824" max="13824" width="16.28515625" style="33" bestFit="1" customWidth="1"/>
    <col min="13825" max="13825" width="29.28515625" style="33" customWidth="1"/>
    <col min="13826" max="13826" width="9.28515625" style="33" bestFit="1" customWidth="1"/>
    <col min="13827" max="13827" width="19" style="33" customWidth="1"/>
    <col min="13828" max="13828" width="9.5703125" style="33" bestFit="1" customWidth="1"/>
    <col min="13829" max="13829" width="18.28515625" style="33" bestFit="1" customWidth="1"/>
    <col min="13830" max="13830" width="8.5703125" style="33" bestFit="1" customWidth="1"/>
    <col min="13831" max="13831" width="7.7109375" style="33" bestFit="1" customWidth="1"/>
    <col min="13832" max="13832" width="6.85546875" style="33" bestFit="1" customWidth="1"/>
    <col min="13833" max="13833" width="3.85546875" style="33" bestFit="1" customWidth="1"/>
    <col min="13834" max="13834" width="9.140625" style="33"/>
    <col min="13835" max="13836" width="10.28515625" style="33" bestFit="1" customWidth="1"/>
    <col min="13837" max="13837" width="24.85546875" style="33" bestFit="1" customWidth="1"/>
    <col min="13838" max="14075" width="9.140625" style="33"/>
    <col min="14076" max="14076" width="4.140625" style="33" bestFit="1" customWidth="1"/>
    <col min="14077" max="14077" width="8" style="33" bestFit="1" customWidth="1"/>
    <col min="14078" max="14078" width="19.5703125" style="33" bestFit="1" customWidth="1"/>
    <col min="14079" max="14079" width="16.85546875" style="33" bestFit="1" customWidth="1"/>
    <col min="14080" max="14080" width="16.28515625" style="33" bestFit="1" customWidth="1"/>
    <col min="14081" max="14081" width="29.28515625" style="33" customWidth="1"/>
    <col min="14082" max="14082" width="9.28515625" style="33" bestFit="1" customWidth="1"/>
    <col min="14083" max="14083" width="19" style="33" customWidth="1"/>
    <col min="14084" max="14084" width="9.5703125" style="33" bestFit="1" customWidth="1"/>
    <col min="14085" max="14085" width="18.28515625" style="33" bestFit="1" customWidth="1"/>
    <col min="14086" max="14086" width="8.5703125" style="33" bestFit="1" customWidth="1"/>
    <col min="14087" max="14087" width="7.7109375" style="33" bestFit="1" customWidth="1"/>
    <col min="14088" max="14088" width="6.85546875" style="33" bestFit="1" customWidth="1"/>
    <col min="14089" max="14089" width="3.85546875" style="33" bestFit="1" customWidth="1"/>
    <col min="14090" max="14090" width="9.140625" style="33"/>
    <col min="14091" max="14092" width="10.28515625" style="33" bestFit="1" customWidth="1"/>
    <col min="14093" max="14093" width="24.85546875" style="33" bestFit="1" customWidth="1"/>
    <col min="14094" max="14331" width="9.140625" style="33"/>
    <col min="14332" max="14332" width="4.140625" style="33" bestFit="1" customWidth="1"/>
    <col min="14333" max="14333" width="8" style="33" bestFit="1" customWidth="1"/>
    <col min="14334" max="14334" width="19.5703125" style="33" bestFit="1" customWidth="1"/>
    <col min="14335" max="14335" width="16.85546875" style="33" bestFit="1" customWidth="1"/>
    <col min="14336" max="14336" width="16.28515625" style="33" bestFit="1" customWidth="1"/>
    <col min="14337" max="14337" width="29.28515625" style="33" customWidth="1"/>
    <col min="14338" max="14338" width="9.28515625" style="33" bestFit="1" customWidth="1"/>
    <col min="14339" max="14339" width="19" style="33" customWidth="1"/>
    <col min="14340" max="14340" width="9.5703125" style="33" bestFit="1" customWidth="1"/>
    <col min="14341" max="14341" width="18.28515625" style="33" bestFit="1" customWidth="1"/>
    <col min="14342" max="14342" width="8.5703125" style="33" bestFit="1" customWidth="1"/>
    <col min="14343" max="14343" width="7.7109375" style="33" bestFit="1" customWidth="1"/>
    <col min="14344" max="14344" width="6.85546875" style="33" bestFit="1" customWidth="1"/>
    <col min="14345" max="14345" width="3.85546875" style="33" bestFit="1" customWidth="1"/>
    <col min="14346" max="14346" width="9.140625" style="33"/>
    <col min="14347" max="14348" width="10.28515625" style="33" bestFit="1" customWidth="1"/>
    <col min="14349" max="14349" width="24.85546875" style="33" bestFit="1" customWidth="1"/>
    <col min="14350" max="14587" width="9.140625" style="33"/>
    <col min="14588" max="14588" width="4.140625" style="33" bestFit="1" customWidth="1"/>
    <col min="14589" max="14589" width="8" style="33" bestFit="1" customWidth="1"/>
    <col min="14590" max="14590" width="19.5703125" style="33" bestFit="1" customWidth="1"/>
    <col min="14591" max="14591" width="16.85546875" style="33" bestFit="1" customWidth="1"/>
    <col min="14592" max="14592" width="16.28515625" style="33" bestFit="1" customWidth="1"/>
    <col min="14593" max="14593" width="29.28515625" style="33" customWidth="1"/>
    <col min="14594" max="14594" width="9.28515625" style="33" bestFit="1" customWidth="1"/>
    <col min="14595" max="14595" width="19" style="33" customWidth="1"/>
    <col min="14596" max="14596" width="9.5703125" style="33" bestFit="1" customWidth="1"/>
    <col min="14597" max="14597" width="18.28515625" style="33" bestFit="1" customWidth="1"/>
    <col min="14598" max="14598" width="8.5703125" style="33" bestFit="1" customWidth="1"/>
    <col min="14599" max="14599" width="7.7109375" style="33" bestFit="1" customWidth="1"/>
    <col min="14600" max="14600" width="6.85546875" style="33" bestFit="1" customWidth="1"/>
    <col min="14601" max="14601" width="3.85546875" style="33" bestFit="1" customWidth="1"/>
    <col min="14602" max="14602" width="9.140625" style="33"/>
    <col min="14603" max="14604" width="10.28515625" style="33" bestFit="1" customWidth="1"/>
    <col min="14605" max="14605" width="24.85546875" style="33" bestFit="1" customWidth="1"/>
    <col min="14606" max="14843" width="9.140625" style="33"/>
    <col min="14844" max="14844" width="4.140625" style="33" bestFit="1" customWidth="1"/>
    <col min="14845" max="14845" width="8" style="33" bestFit="1" customWidth="1"/>
    <col min="14846" max="14846" width="19.5703125" style="33" bestFit="1" customWidth="1"/>
    <col min="14847" max="14847" width="16.85546875" style="33" bestFit="1" customWidth="1"/>
    <col min="14848" max="14848" width="16.28515625" style="33" bestFit="1" customWidth="1"/>
    <col min="14849" max="14849" width="29.28515625" style="33" customWidth="1"/>
    <col min="14850" max="14850" width="9.28515625" style="33" bestFit="1" customWidth="1"/>
    <col min="14851" max="14851" width="19" style="33" customWidth="1"/>
    <col min="14852" max="14852" width="9.5703125" style="33" bestFit="1" customWidth="1"/>
    <col min="14853" max="14853" width="18.28515625" style="33" bestFit="1" customWidth="1"/>
    <col min="14854" max="14854" width="8.5703125" style="33" bestFit="1" customWidth="1"/>
    <col min="14855" max="14855" width="7.7109375" style="33" bestFit="1" customWidth="1"/>
    <col min="14856" max="14856" width="6.85546875" style="33" bestFit="1" customWidth="1"/>
    <col min="14857" max="14857" width="3.85546875" style="33" bestFit="1" customWidth="1"/>
    <col min="14858" max="14858" width="9.140625" style="33"/>
    <col min="14859" max="14860" width="10.28515625" style="33" bestFit="1" customWidth="1"/>
    <col min="14861" max="14861" width="24.85546875" style="33" bestFit="1" customWidth="1"/>
    <col min="14862" max="15099" width="9.140625" style="33"/>
    <col min="15100" max="15100" width="4.140625" style="33" bestFit="1" customWidth="1"/>
    <col min="15101" max="15101" width="8" style="33" bestFit="1" customWidth="1"/>
    <col min="15102" max="15102" width="19.5703125" style="33" bestFit="1" customWidth="1"/>
    <col min="15103" max="15103" width="16.85546875" style="33" bestFit="1" customWidth="1"/>
    <col min="15104" max="15104" width="16.28515625" style="33" bestFit="1" customWidth="1"/>
    <col min="15105" max="15105" width="29.28515625" style="33" customWidth="1"/>
    <col min="15106" max="15106" width="9.28515625" style="33" bestFit="1" customWidth="1"/>
    <col min="15107" max="15107" width="19" style="33" customWidth="1"/>
    <col min="15108" max="15108" width="9.5703125" style="33" bestFit="1" customWidth="1"/>
    <col min="15109" max="15109" width="18.28515625" style="33" bestFit="1" customWidth="1"/>
    <col min="15110" max="15110" width="8.5703125" style="33" bestFit="1" customWidth="1"/>
    <col min="15111" max="15111" width="7.7109375" style="33" bestFit="1" customWidth="1"/>
    <col min="15112" max="15112" width="6.85546875" style="33" bestFit="1" customWidth="1"/>
    <col min="15113" max="15113" width="3.85546875" style="33" bestFit="1" customWidth="1"/>
    <col min="15114" max="15114" width="9.140625" style="33"/>
    <col min="15115" max="15116" width="10.28515625" style="33" bestFit="1" customWidth="1"/>
    <col min="15117" max="15117" width="24.85546875" style="33" bestFit="1" customWidth="1"/>
    <col min="15118" max="15355" width="9.140625" style="33"/>
    <col min="15356" max="15356" width="4.140625" style="33" bestFit="1" customWidth="1"/>
    <col min="15357" max="15357" width="8" style="33" bestFit="1" customWidth="1"/>
    <col min="15358" max="15358" width="19.5703125" style="33" bestFit="1" customWidth="1"/>
    <col min="15359" max="15359" width="16.85546875" style="33" bestFit="1" customWidth="1"/>
    <col min="15360" max="15360" width="16.28515625" style="33" bestFit="1" customWidth="1"/>
    <col min="15361" max="15361" width="29.28515625" style="33" customWidth="1"/>
    <col min="15362" max="15362" width="9.28515625" style="33" bestFit="1" customWidth="1"/>
    <col min="15363" max="15363" width="19" style="33" customWidth="1"/>
    <col min="15364" max="15364" width="9.5703125" style="33" bestFit="1" customWidth="1"/>
    <col min="15365" max="15365" width="18.28515625" style="33" bestFit="1" customWidth="1"/>
    <col min="15366" max="15366" width="8.5703125" style="33" bestFit="1" customWidth="1"/>
    <col min="15367" max="15367" width="7.7109375" style="33" bestFit="1" customWidth="1"/>
    <col min="15368" max="15368" width="6.85546875" style="33" bestFit="1" customWidth="1"/>
    <col min="15369" max="15369" width="3.85546875" style="33" bestFit="1" customWidth="1"/>
    <col min="15370" max="15370" width="9.140625" style="33"/>
    <col min="15371" max="15372" width="10.28515625" style="33" bestFit="1" customWidth="1"/>
    <col min="15373" max="15373" width="24.85546875" style="33" bestFit="1" customWidth="1"/>
    <col min="15374" max="15611" width="9.140625" style="33"/>
    <col min="15612" max="15612" width="4.140625" style="33" bestFit="1" customWidth="1"/>
    <col min="15613" max="15613" width="8" style="33" bestFit="1" customWidth="1"/>
    <col min="15614" max="15614" width="19.5703125" style="33" bestFit="1" customWidth="1"/>
    <col min="15615" max="15615" width="16.85546875" style="33" bestFit="1" customWidth="1"/>
    <col min="15616" max="15616" width="16.28515625" style="33" bestFit="1" customWidth="1"/>
    <col min="15617" max="15617" width="29.28515625" style="33" customWidth="1"/>
    <col min="15618" max="15618" width="9.28515625" style="33" bestFit="1" customWidth="1"/>
    <col min="15619" max="15619" width="19" style="33" customWidth="1"/>
    <col min="15620" max="15620" width="9.5703125" style="33" bestFit="1" customWidth="1"/>
    <col min="15621" max="15621" width="18.28515625" style="33" bestFit="1" customWidth="1"/>
    <col min="15622" max="15622" width="8.5703125" style="33" bestFit="1" customWidth="1"/>
    <col min="15623" max="15623" width="7.7109375" style="33" bestFit="1" customWidth="1"/>
    <col min="15624" max="15624" width="6.85546875" style="33" bestFit="1" customWidth="1"/>
    <col min="15625" max="15625" width="3.85546875" style="33" bestFit="1" customWidth="1"/>
    <col min="15626" max="15626" width="9.140625" style="33"/>
    <col min="15627" max="15628" width="10.28515625" style="33" bestFit="1" customWidth="1"/>
    <col min="15629" max="15629" width="24.85546875" style="33" bestFit="1" customWidth="1"/>
    <col min="15630" max="15867" width="9.140625" style="33"/>
    <col min="15868" max="15868" width="4.140625" style="33" bestFit="1" customWidth="1"/>
    <col min="15869" max="15869" width="8" style="33" bestFit="1" customWidth="1"/>
    <col min="15870" max="15870" width="19.5703125" style="33" bestFit="1" customWidth="1"/>
    <col min="15871" max="15871" width="16.85546875" style="33" bestFit="1" customWidth="1"/>
    <col min="15872" max="15872" width="16.28515625" style="33" bestFit="1" customWidth="1"/>
    <col min="15873" max="15873" width="29.28515625" style="33" customWidth="1"/>
    <col min="15874" max="15874" width="9.28515625" style="33" bestFit="1" customWidth="1"/>
    <col min="15875" max="15875" width="19" style="33" customWidth="1"/>
    <col min="15876" max="15876" width="9.5703125" style="33" bestFit="1" customWidth="1"/>
    <col min="15877" max="15877" width="18.28515625" style="33" bestFit="1" customWidth="1"/>
    <col min="15878" max="15878" width="8.5703125" style="33" bestFit="1" customWidth="1"/>
    <col min="15879" max="15879" width="7.7109375" style="33" bestFit="1" customWidth="1"/>
    <col min="15880" max="15880" width="6.85546875" style="33" bestFit="1" customWidth="1"/>
    <col min="15881" max="15881" width="3.85546875" style="33" bestFit="1" customWidth="1"/>
    <col min="15882" max="15882" width="9.140625" style="33"/>
    <col min="15883" max="15884" width="10.28515625" style="33" bestFit="1" customWidth="1"/>
    <col min="15885" max="15885" width="24.85546875" style="33" bestFit="1" customWidth="1"/>
    <col min="15886" max="16123" width="9.140625" style="33"/>
    <col min="16124" max="16124" width="4.140625" style="33" bestFit="1" customWidth="1"/>
    <col min="16125" max="16125" width="8" style="33" bestFit="1" customWidth="1"/>
    <col min="16126" max="16126" width="19.5703125" style="33" bestFit="1" customWidth="1"/>
    <col min="16127" max="16127" width="16.85546875" style="33" bestFit="1" customWidth="1"/>
    <col min="16128" max="16128" width="16.28515625" style="33" bestFit="1" customWidth="1"/>
    <col min="16129" max="16129" width="29.28515625" style="33" customWidth="1"/>
    <col min="16130" max="16130" width="9.28515625" style="33" bestFit="1" customWidth="1"/>
    <col min="16131" max="16131" width="19" style="33" customWidth="1"/>
    <col min="16132" max="16132" width="9.5703125" style="33" bestFit="1" customWidth="1"/>
    <col min="16133" max="16133" width="18.28515625" style="33" bestFit="1" customWidth="1"/>
    <col min="16134" max="16134" width="8.5703125" style="33" bestFit="1" customWidth="1"/>
    <col min="16135" max="16135" width="7.7109375" style="33" bestFit="1" customWidth="1"/>
    <col min="16136" max="16136" width="6.85546875" style="33" bestFit="1" customWidth="1"/>
    <col min="16137" max="16137" width="3.85546875" style="33" bestFit="1" customWidth="1"/>
    <col min="16138" max="16138" width="9.140625" style="33"/>
    <col min="16139" max="16140" width="10.28515625" style="33" bestFit="1" customWidth="1"/>
    <col min="16141" max="16141" width="24.85546875" style="33" bestFit="1" customWidth="1"/>
    <col min="16142" max="16384" width="9.140625" style="33"/>
  </cols>
  <sheetData>
    <row r="1" spans="1:13" s="20" customFormat="1" ht="12.75" customHeight="1" x14ac:dyDescent="0.2">
      <c r="A1" s="19" t="s">
        <v>950</v>
      </c>
      <c r="B1" s="19" t="s">
        <v>951</v>
      </c>
      <c r="C1" s="20" t="s">
        <v>952</v>
      </c>
      <c r="D1" s="20" t="s">
        <v>953</v>
      </c>
      <c r="E1" s="20" t="s">
        <v>954</v>
      </c>
      <c r="F1" s="20" t="s">
        <v>955</v>
      </c>
      <c r="G1" s="20" t="s">
        <v>956</v>
      </c>
      <c r="H1" s="20" t="s">
        <v>957</v>
      </c>
      <c r="I1" s="20" t="s">
        <v>958</v>
      </c>
      <c r="J1" s="20" t="s">
        <v>959</v>
      </c>
    </row>
    <row r="2" spans="1:13" s="20" customFormat="1" ht="12.75" customHeight="1" x14ac:dyDescent="0.2">
      <c r="A2" s="21" t="s">
        <v>960</v>
      </c>
      <c r="B2" s="21" t="s">
        <v>961</v>
      </c>
      <c r="C2" s="22" t="s">
        <v>962</v>
      </c>
      <c r="D2" s="22" t="s">
        <v>963</v>
      </c>
      <c r="E2" s="22" t="s">
        <v>964</v>
      </c>
      <c r="F2" s="22" t="s">
        <v>965</v>
      </c>
      <c r="G2" s="22" t="s">
        <v>966</v>
      </c>
      <c r="H2" s="22" t="s">
        <v>967</v>
      </c>
      <c r="I2" s="77" t="s">
        <v>968</v>
      </c>
      <c r="J2" s="77" t="s">
        <v>969</v>
      </c>
      <c r="K2" s="77" t="s">
        <v>970</v>
      </c>
      <c r="L2" s="77" t="s">
        <v>971</v>
      </c>
      <c r="M2" s="78"/>
    </row>
    <row r="3" spans="1:13" s="20" customFormat="1" ht="12.75" customHeight="1" x14ac:dyDescent="0.2">
      <c r="A3" s="23" t="s">
        <v>974</v>
      </c>
      <c r="B3" s="23" t="s">
        <v>961</v>
      </c>
      <c r="C3" s="24" t="s">
        <v>962</v>
      </c>
      <c r="D3" s="24" t="s">
        <v>975</v>
      </c>
      <c r="E3" s="24" t="s">
        <v>976</v>
      </c>
      <c r="F3" s="24" t="s">
        <v>977</v>
      </c>
      <c r="G3" s="24"/>
      <c r="H3" s="79" t="s">
        <v>978</v>
      </c>
      <c r="I3" s="80" t="s">
        <v>979</v>
      </c>
      <c r="J3" s="80" t="s">
        <v>969</v>
      </c>
      <c r="K3" s="80" t="s">
        <v>970</v>
      </c>
      <c r="L3" s="78"/>
      <c r="M3" s="78"/>
    </row>
    <row r="4" spans="1:13" s="20" customFormat="1" ht="12.75" customHeight="1" x14ac:dyDescent="0.2">
      <c r="A4" s="25" t="s">
        <v>980</v>
      </c>
      <c r="B4" s="25" t="s">
        <v>961</v>
      </c>
      <c r="C4" s="26" t="s">
        <v>962</v>
      </c>
      <c r="D4" s="26" t="s">
        <v>981</v>
      </c>
      <c r="E4" s="26" t="s">
        <v>982</v>
      </c>
      <c r="F4" s="26" t="s">
        <v>983</v>
      </c>
      <c r="G4" s="26" t="s">
        <v>984</v>
      </c>
      <c r="H4" s="26" t="s">
        <v>972</v>
      </c>
      <c r="I4" s="78" t="s">
        <v>985</v>
      </c>
      <c r="J4" s="78" t="s">
        <v>986</v>
      </c>
      <c r="K4" s="78" t="s">
        <v>987</v>
      </c>
      <c r="L4" s="78" t="s">
        <v>988</v>
      </c>
      <c r="M4" s="78" t="s">
        <v>973</v>
      </c>
    </row>
    <row r="5" spans="1:13" ht="15" customHeight="1" x14ac:dyDescent="0.2">
      <c r="A5" s="81" t="s">
        <v>950</v>
      </c>
      <c r="B5" s="82" t="s">
        <v>989</v>
      </c>
      <c r="C5" s="82" t="s">
        <v>38</v>
      </c>
      <c r="D5" s="257" t="s">
        <v>1992</v>
      </c>
      <c r="E5" s="83" t="s">
        <v>1209</v>
      </c>
      <c r="F5" s="29" t="s">
        <v>1201</v>
      </c>
      <c r="G5" s="82"/>
      <c r="H5" s="81" t="s">
        <v>900</v>
      </c>
      <c r="I5" s="81"/>
      <c r="J5" s="81" t="s">
        <v>1071</v>
      </c>
    </row>
    <row r="6" spans="1:13" s="41" customFormat="1" ht="15" customHeight="1" x14ac:dyDescent="0.2">
      <c r="A6" s="85" t="s">
        <v>960</v>
      </c>
      <c r="B6" s="35" t="s">
        <v>992</v>
      </c>
      <c r="C6" s="86" t="s">
        <v>993</v>
      </c>
      <c r="D6" s="87">
        <v>490450649400</v>
      </c>
      <c r="E6" s="88" t="s">
        <v>994</v>
      </c>
      <c r="F6" s="89" t="s">
        <v>526</v>
      </c>
      <c r="G6" s="90" t="s">
        <v>996</v>
      </c>
      <c r="H6" s="39">
        <f>'Master Form 2'!X28</f>
        <v>0</v>
      </c>
      <c r="I6" s="39">
        <f>'Master Form 2'!T28</f>
        <v>0</v>
      </c>
      <c r="J6" s="39">
        <f>'Master Form 2'!W28</f>
        <v>0</v>
      </c>
      <c r="K6" s="39">
        <f>'Master Form 2'!V28</f>
        <v>0</v>
      </c>
      <c r="L6" s="39">
        <f>'Master Form 2'!Y28</f>
        <v>0</v>
      </c>
      <c r="M6" s="64"/>
    </row>
    <row r="7" spans="1:13" s="65" customFormat="1" ht="15" customHeight="1" x14ac:dyDescent="0.2">
      <c r="A7" s="85" t="s">
        <v>960</v>
      </c>
      <c r="B7" s="35" t="s">
        <v>1006</v>
      </c>
      <c r="C7" s="86" t="s">
        <v>993</v>
      </c>
      <c r="D7" s="87">
        <v>490450672700</v>
      </c>
      <c r="E7" s="88" t="s">
        <v>994</v>
      </c>
      <c r="F7" s="89" t="s">
        <v>529</v>
      </c>
      <c r="G7" s="90" t="s">
        <v>996</v>
      </c>
      <c r="H7" s="39">
        <f>'Master Form 2'!X29</f>
        <v>0</v>
      </c>
      <c r="I7" s="39">
        <f>'Master Form 2'!T29</f>
        <v>0</v>
      </c>
      <c r="J7" s="39">
        <f>'Master Form 2'!W29</f>
        <v>0</v>
      </c>
      <c r="K7" s="39">
        <f>'Master Form 2'!V29</f>
        <v>0</v>
      </c>
      <c r="L7" s="39">
        <f>'Master Form 2'!Y29</f>
        <v>0</v>
      </c>
      <c r="M7" s="64"/>
    </row>
    <row r="8" spans="1:13" ht="15" customHeight="1" x14ac:dyDescent="0.2">
      <c r="A8" s="85" t="s">
        <v>960</v>
      </c>
      <c r="B8" s="35" t="s">
        <v>1020</v>
      </c>
      <c r="C8" s="35" t="s">
        <v>993</v>
      </c>
      <c r="D8" s="87">
        <v>490451115100</v>
      </c>
      <c r="E8" s="88" t="s">
        <v>994</v>
      </c>
      <c r="F8" s="89" t="s">
        <v>108</v>
      </c>
      <c r="G8" s="90" t="s">
        <v>1018</v>
      </c>
      <c r="H8" s="39">
        <f>'Master Form 2'!X30</f>
        <v>0</v>
      </c>
      <c r="I8" s="39">
        <f>'Master Form 2'!T30</f>
        <v>0</v>
      </c>
      <c r="J8" s="39">
        <f>'Master Form 2'!W30</f>
        <v>0</v>
      </c>
      <c r="K8" s="39">
        <f>'Master Form 2'!V30</f>
        <v>0</v>
      </c>
      <c r="L8" s="39">
        <f>'Master Form 2'!Y30</f>
        <v>0</v>
      </c>
      <c r="M8" s="64"/>
    </row>
    <row r="9" spans="1:13" ht="15" customHeight="1" x14ac:dyDescent="0.2">
      <c r="A9" s="85" t="s">
        <v>960</v>
      </c>
      <c r="B9" s="35" t="s">
        <v>1023</v>
      </c>
      <c r="C9" s="35" t="s">
        <v>993</v>
      </c>
      <c r="D9" s="87">
        <v>490452010700</v>
      </c>
      <c r="E9" s="88" t="s">
        <v>994</v>
      </c>
      <c r="F9" s="89" t="s">
        <v>111</v>
      </c>
      <c r="G9" s="90" t="s">
        <v>1018</v>
      </c>
      <c r="H9" s="39">
        <f>'Master Form 2'!X102</f>
        <v>0</v>
      </c>
      <c r="I9" s="39">
        <f>'Master Form 2'!T102</f>
        <v>0</v>
      </c>
      <c r="J9" s="39">
        <f>'Master Form 2'!W102</f>
        <v>0</v>
      </c>
      <c r="K9" s="39">
        <f>'Master Form 2'!V102</f>
        <v>0</v>
      </c>
      <c r="L9" s="39">
        <f>'Master Form 2'!Y102</f>
        <v>0</v>
      </c>
      <c r="M9" s="64"/>
    </row>
    <row r="10" spans="1:13" ht="15" customHeight="1" x14ac:dyDescent="0.2">
      <c r="A10" s="85" t="s">
        <v>960</v>
      </c>
      <c r="B10" s="35" t="s">
        <v>1025</v>
      </c>
      <c r="C10" s="35" t="s">
        <v>993</v>
      </c>
      <c r="D10" s="87">
        <v>490452011900</v>
      </c>
      <c r="E10" s="88" t="s">
        <v>994</v>
      </c>
      <c r="F10" s="89" t="s">
        <v>535</v>
      </c>
      <c r="G10" s="90" t="s">
        <v>996</v>
      </c>
      <c r="H10" s="39">
        <f>'Master Form 2'!X103</f>
        <v>0</v>
      </c>
      <c r="I10" s="39">
        <f>'Master Form 2'!T103</f>
        <v>0</v>
      </c>
      <c r="J10" s="39">
        <f>'Master Form 2'!W103</f>
        <v>0</v>
      </c>
      <c r="K10" s="39">
        <f>'Master Form 2'!V103</f>
        <v>0</v>
      </c>
      <c r="L10" s="39">
        <f>'Master Form 2'!Y103</f>
        <v>0</v>
      </c>
      <c r="M10" s="64"/>
    </row>
    <row r="11" spans="1:13" ht="15" customHeight="1" x14ac:dyDescent="0.2">
      <c r="A11" s="85" t="s">
        <v>960</v>
      </c>
      <c r="B11" s="35" t="s">
        <v>1054</v>
      </c>
      <c r="C11" s="35" t="s">
        <v>993</v>
      </c>
      <c r="D11" s="87">
        <v>490452049800</v>
      </c>
      <c r="E11" s="88" t="s">
        <v>994</v>
      </c>
      <c r="F11" s="89" t="s">
        <v>541</v>
      </c>
      <c r="G11" s="90" t="s">
        <v>996</v>
      </c>
      <c r="H11" s="39">
        <f>'Master Form 2'!X120</f>
        <v>0</v>
      </c>
      <c r="I11" s="39">
        <f>'Master Form 2'!T120</f>
        <v>0</v>
      </c>
      <c r="J11" s="39">
        <f>'Master Form 2'!W120</f>
        <v>0</v>
      </c>
      <c r="K11" s="39">
        <f>'Master Form 2'!V120</f>
        <v>0</v>
      </c>
      <c r="L11" s="39">
        <f>'Master Form 2'!Y120</f>
        <v>0</v>
      </c>
      <c r="M11" s="64"/>
    </row>
    <row r="12" spans="1:13" ht="15" customHeight="1" x14ac:dyDescent="0.2">
      <c r="A12" s="85" t="s">
        <v>960</v>
      </c>
      <c r="B12" s="35" t="s">
        <v>1057</v>
      </c>
      <c r="C12" s="35" t="s">
        <v>993</v>
      </c>
      <c r="D12" s="87">
        <v>490452185400</v>
      </c>
      <c r="E12" s="88" t="s">
        <v>994</v>
      </c>
      <c r="F12" s="89" t="s">
        <v>544</v>
      </c>
      <c r="G12" s="90" t="s">
        <v>996</v>
      </c>
      <c r="H12" s="39">
        <f>'Master Form 2'!X121</f>
        <v>0</v>
      </c>
      <c r="I12" s="39">
        <f>'Master Form 2'!T121</f>
        <v>0</v>
      </c>
      <c r="J12" s="39">
        <f>'Master Form 2'!W121</f>
        <v>0</v>
      </c>
      <c r="K12" s="39">
        <f>'Master Form 2'!V121</f>
        <v>0</v>
      </c>
      <c r="L12" s="39">
        <f>'Master Form 2'!Y121</f>
        <v>0</v>
      </c>
      <c r="M12" s="64"/>
    </row>
    <row r="13" spans="1:13" ht="15" customHeight="1" x14ac:dyDescent="0.2">
      <c r="A13" s="91" t="s">
        <v>974</v>
      </c>
      <c r="B13" s="42" t="s">
        <v>997</v>
      </c>
      <c r="C13" s="42" t="s">
        <v>993</v>
      </c>
      <c r="D13" s="43" t="s">
        <v>998</v>
      </c>
      <c r="E13" s="43"/>
      <c r="F13" s="43"/>
      <c r="G13" s="45"/>
      <c r="H13" s="92">
        <v>0</v>
      </c>
      <c r="I13" s="92">
        <f>SUM(I6:I12)</f>
        <v>0</v>
      </c>
      <c r="J13" s="92">
        <v>0</v>
      </c>
      <c r="K13" s="92">
        <v>0</v>
      </c>
      <c r="L13" s="93"/>
      <c r="M13" s="46"/>
    </row>
    <row r="14" spans="1:13" s="65" customFormat="1" x14ac:dyDescent="0.2">
      <c r="A14" s="91" t="s">
        <v>974</v>
      </c>
      <c r="B14" s="42" t="s">
        <v>1009</v>
      </c>
      <c r="C14" s="42" t="s">
        <v>993</v>
      </c>
      <c r="D14" s="43" t="s">
        <v>1011</v>
      </c>
      <c r="E14" s="43"/>
      <c r="F14" s="43"/>
      <c r="G14" s="45"/>
      <c r="H14" s="92">
        <v>0</v>
      </c>
      <c r="I14" s="92">
        <v>0</v>
      </c>
      <c r="J14" s="92">
        <v>0</v>
      </c>
      <c r="K14" s="92">
        <f>SUM(K6:K12)</f>
        <v>0</v>
      </c>
      <c r="L14" s="94"/>
      <c r="M14" s="64"/>
    </row>
    <row r="15" spans="1:13" ht="15" customHeight="1" x14ac:dyDescent="0.2">
      <c r="A15" s="95" t="s">
        <v>980</v>
      </c>
      <c r="B15" s="96" t="s">
        <v>1000</v>
      </c>
      <c r="C15" s="96" t="s">
        <v>993</v>
      </c>
      <c r="D15" s="97" t="s">
        <v>1001</v>
      </c>
      <c r="E15" s="97"/>
      <c r="F15" s="97"/>
      <c r="G15" s="98">
        <v>408</v>
      </c>
      <c r="H15" s="98">
        <f>Inventory!K3</f>
        <v>827</v>
      </c>
      <c r="I15" s="98">
        <f>I13</f>
        <v>0</v>
      </c>
      <c r="J15" s="98">
        <f>Inventory!M3</f>
        <v>0</v>
      </c>
      <c r="K15" s="51"/>
      <c r="L15" s="51"/>
      <c r="M15" s="99">
        <f>H15+I15-J15+L15</f>
        <v>827</v>
      </c>
    </row>
    <row r="16" spans="1:13" ht="15" customHeight="1" x14ac:dyDescent="0.2">
      <c r="A16" s="100" t="s">
        <v>1002</v>
      </c>
      <c r="B16" s="54">
        <f>COUNTIF(A6:A15,"LA")+COUNTIF(A6:A15,"LB")+COUNTIF(A6:A15,"LC")</f>
        <v>10</v>
      </c>
      <c r="C16" s="55" t="s">
        <v>1455</v>
      </c>
      <c r="D16" s="56">
        <v>3072377854</v>
      </c>
      <c r="E16" s="57"/>
      <c r="F16" s="58">
        <f ca="1">TODAY()</f>
        <v>42326</v>
      </c>
      <c r="G16" s="101"/>
      <c r="H16" s="102"/>
      <c r="I16" s="102"/>
      <c r="J16" s="102"/>
      <c r="K16" s="102"/>
      <c r="L16" s="102"/>
      <c r="M16" s="103"/>
    </row>
    <row r="17" spans="1:13" ht="15" customHeight="1" x14ac:dyDescent="0.2">
      <c r="A17" s="81" t="s">
        <v>950</v>
      </c>
      <c r="B17" s="82" t="s">
        <v>989</v>
      </c>
      <c r="C17" s="82" t="s">
        <v>38</v>
      </c>
      <c r="D17" s="104" t="str">
        <f>D5</f>
        <v>102015</v>
      </c>
      <c r="E17" s="83" t="s">
        <v>1209</v>
      </c>
      <c r="F17" s="29" t="s">
        <v>1201</v>
      </c>
      <c r="G17" s="82"/>
      <c r="H17" s="105" t="s">
        <v>900</v>
      </c>
      <c r="I17" s="105"/>
      <c r="J17" s="105" t="s">
        <v>1072</v>
      </c>
      <c r="K17" s="106"/>
      <c r="L17" s="106"/>
      <c r="M17" s="107"/>
    </row>
    <row r="18" spans="1:13" ht="15" customHeight="1" x14ac:dyDescent="0.2">
      <c r="A18" s="85" t="s">
        <v>960</v>
      </c>
      <c r="B18" s="35" t="s">
        <v>992</v>
      </c>
      <c r="C18" s="86" t="s">
        <v>993</v>
      </c>
      <c r="D18" s="87">
        <v>490450924800</v>
      </c>
      <c r="E18" s="88" t="s">
        <v>994</v>
      </c>
      <c r="F18" s="89" t="s">
        <v>1073</v>
      </c>
      <c r="G18" s="90" t="s">
        <v>1018</v>
      </c>
      <c r="H18" s="39">
        <f>'Master Form 2'!X134</f>
        <v>0</v>
      </c>
      <c r="I18" s="39">
        <f>'Master Form 2'!T134</f>
        <v>0</v>
      </c>
      <c r="J18" s="39">
        <f>'Master Form 2'!W134</f>
        <v>0</v>
      </c>
      <c r="K18" s="39">
        <f>'Master Form 2'!V134</f>
        <v>0</v>
      </c>
      <c r="L18" s="39">
        <f>'Master Form 2'!Y134</f>
        <v>0</v>
      </c>
      <c r="M18" s="64"/>
    </row>
    <row r="19" spans="1:13" ht="15" customHeight="1" x14ac:dyDescent="0.2">
      <c r="A19" s="85" t="s">
        <v>960</v>
      </c>
      <c r="B19" s="35" t="s">
        <v>1006</v>
      </c>
      <c r="C19" s="86" t="s">
        <v>993</v>
      </c>
      <c r="D19" s="87">
        <v>490450925000</v>
      </c>
      <c r="E19" s="88" t="s">
        <v>994</v>
      </c>
      <c r="F19" s="89" t="s">
        <v>1074</v>
      </c>
      <c r="G19" s="90" t="s">
        <v>996</v>
      </c>
      <c r="H19" s="39">
        <f>'Master Form 2'!X132</f>
        <v>0</v>
      </c>
      <c r="I19" s="39">
        <f>'Master Form 2'!T132</f>
        <v>0</v>
      </c>
      <c r="J19" s="39">
        <f>'Master Form 2'!W132</f>
        <v>0</v>
      </c>
      <c r="K19" s="39">
        <f>'Master Form 2'!V132</f>
        <v>0</v>
      </c>
      <c r="L19" s="39">
        <f>'Master Form 2'!Y132</f>
        <v>0</v>
      </c>
      <c r="M19" s="64"/>
    </row>
    <row r="20" spans="1:13" ht="15" customHeight="1" x14ac:dyDescent="0.2">
      <c r="A20" s="85" t="s">
        <v>960</v>
      </c>
      <c r="B20" s="35" t="s">
        <v>1020</v>
      </c>
      <c r="C20" s="35" t="s">
        <v>993</v>
      </c>
      <c r="D20" s="87">
        <v>490450925100</v>
      </c>
      <c r="E20" s="88" t="s">
        <v>994</v>
      </c>
      <c r="F20" s="89" t="s">
        <v>1075</v>
      </c>
      <c r="G20" s="90" t="s">
        <v>996</v>
      </c>
      <c r="H20" s="39">
        <f>'Master Form 2'!X133</f>
        <v>0</v>
      </c>
      <c r="I20" s="39">
        <f>'Master Form 2'!T133</f>
        <v>0</v>
      </c>
      <c r="J20" s="39">
        <f>'Master Form 2'!W133</f>
        <v>0</v>
      </c>
      <c r="K20" s="39">
        <f>'Master Form 2'!V133</f>
        <v>0</v>
      </c>
      <c r="L20" s="39">
        <f>'Master Form 2'!Y133</f>
        <v>0</v>
      </c>
      <c r="M20" s="64"/>
    </row>
    <row r="21" spans="1:13" ht="15" customHeight="1" x14ac:dyDescent="0.2">
      <c r="A21" s="85" t="s">
        <v>960</v>
      </c>
      <c r="B21" s="35" t="s">
        <v>1023</v>
      </c>
      <c r="C21" s="35" t="s">
        <v>993</v>
      </c>
      <c r="D21" s="87">
        <v>490452107300</v>
      </c>
      <c r="E21" s="88" t="s">
        <v>994</v>
      </c>
      <c r="F21" s="89" t="s">
        <v>1076</v>
      </c>
      <c r="G21" s="90" t="s">
        <v>996</v>
      </c>
      <c r="H21" s="39">
        <f>'Master Form 2'!X131</f>
        <v>0</v>
      </c>
      <c r="I21" s="39">
        <f>'Master Form 2'!T131</f>
        <v>0</v>
      </c>
      <c r="J21" s="39">
        <f>'Master Form 2'!W131</f>
        <v>0</v>
      </c>
      <c r="K21" s="39">
        <f>'Master Form 2'!V131</f>
        <v>0</v>
      </c>
      <c r="L21" s="39">
        <f>'Master Form 2'!Y131</f>
        <v>0</v>
      </c>
      <c r="M21" s="64"/>
    </row>
    <row r="22" spans="1:13" ht="15" customHeight="1" x14ac:dyDescent="0.2">
      <c r="A22" s="85" t="s">
        <v>960</v>
      </c>
      <c r="B22" s="35" t="s">
        <v>1025</v>
      </c>
      <c r="C22" s="86" t="s">
        <v>993</v>
      </c>
      <c r="D22" s="87">
        <v>490450921800</v>
      </c>
      <c r="E22" s="88" t="s">
        <v>994</v>
      </c>
      <c r="F22" s="89" t="s">
        <v>144</v>
      </c>
      <c r="G22" s="90" t="s">
        <v>1018</v>
      </c>
      <c r="H22" s="39">
        <f>'Master Form 2'!X246</f>
        <v>0</v>
      </c>
      <c r="I22" s="39">
        <f>'Master Form 2'!T246</f>
        <v>0</v>
      </c>
      <c r="J22" s="39">
        <f>'Master Form 2'!W246</f>
        <v>0</v>
      </c>
      <c r="K22" s="39">
        <f>'Master Form 2'!V246</f>
        <v>0</v>
      </c>
      <c r="L22" s="39">
        <f>'Master Form 2'!Y246</f>
        <v>0</v>
      </c>
      <c r="M22" s="64"/>
    </row>
    <row r="23" spans="1:13" ht="15" customHeight="1" x14ac:dyDescent="0.2">
      <c r="A23" s="91" t="s">
        <v>974</v>
      </c>
      <c r="B23" s="42" t="s">
        <v>997</v>
      </c>
      <c r="C23" s="42" t="s">
        <v>993</v>
      </c>
      <c r="D23" s="43" t="s">
        <v>998</v>
      </c>
      <c r="E23" s="43"/>
      <c r="F23" s="43"/>
      <c r="G23" s="45"/>
      <c r="H23" s="92">
        <v>0</v>
      </c>
      <c r="I23" s="92">
        <f>SUM(I18:I22)</f>
        <v>0</v>
      </c>
      <c r="J23" s="92">
        <v>0</v>
      </c>
      <c r="K23" s="92">
        <v>0</v>
      </c>
      <c r="L23" s="93"/>
      <c r="M23" s="46"/>
    </row>
    <row r="24" spans="1:13" ht="15" customHeight="1" x14ac:dyDescent="0.2">
      <c r="A24" s="95" t="s">
        <v>980</v>
      </c>
      <c r="B24" s="96" t="s">
        <v>1000</v>
      </c>
      <c r="C24" s="96" t="s">
        <v>993</v>
      </c>
      <c r="D24" s="97" t="s">
        <v>1001</v>
      </c>
      <c r="E24" s="97"/>
      <c r="F24" s="97"/>
      <c r="G24" s="232">
        <f>'Actual Sales'!C30*10</f>
        <v>0</v>
      </c>
      <c r="H24" s="98">
        <f>Inventory!K4</f>
        <v>115</v>
      </c>
      <c r="I24" s="98">
        <f>I23</f>
        <v>0</v>
      </c>
      <c r="J24" s="98">
        <f>Inventory!M4</f>
        <v>0</v>
      </c>
      <c r="K24" s="51"/>
      <c r="L24" s="51"/>
      <c r="M24" s="99">
        <f>H24+I24-J24+L24</f>
        <v>115</v>
      </c>
    </row>
    <row r="25" spans="1:13" ht="15" customHeight="1" x14ac:dyDescent="0.2">
      <c r="A25" s="100" t="s">
        <v>1002</v>
      </c>
      <c r="B25" s="54">
        <f>COUNTIF(A18:A24,"LA")+COUNTIF(A18:A24,"LB")+COUNTIF(A18:A24,"LC")</f>
        <v>7</v>
      </c>
      <c r="C25" s="109" t="str">
        <f>C16</f>
        <v>Mark Choury</v>
      </c>
      <c r="D25" s="72">
        <f>D16</f>
        <v>3072377854</v>
      </c>
      <c r="E25" s="57"/>
      <c r="F25" s="68">
        <f ca="1">F16</f>
        <v>42326</v>
      </c>
      <c r="G25" s="101"/>
      <c r="H25" s="102"/>
      <c r="I25" s="102"/>
      <c r="J25" s="102"/>
      <c r="K25" s="102"/>
      <c r="L25" s="102"/>
      <c r="M25" s="103"/>
    </row>
    <row r="26" spans="1:13" ht="15" customHeight="1" x14ac:dyDescent="0.2">
      <c r="A26" s="81" t="s">
        <v>950</v>
      </c>
      <c r="B26" s="82" t="s">
        <v>989</v>
      </c>
      <c r="C26" s="82" t="s">
        <v>38</v>
      </c>
      <c r="D26" s="104" t="str">
        <f>D5</f>
        <v>102015</v>
      </c>
      <c r="E26" s="83" t="s">
        <v>1209</v>
      </c>
      <c r="F26" s="29" t="s">
        <v>1201</v>
      </c>
      <c r="G26" s="82"/>
      <c r="H26" s="105" t="s">
        <v>900</v>
      </c>
      <c r="I26" s="105"/>
      <c r="J26" s="105" t="s">
        <v>1077</v>
      </c>
      <c r="K26" s="106"/>
      <c r="L26" s="106"/>
      <c r="M26" s="107"/>
    </row>
    <row r="27" spans="1:13" s="41" customFormat="1" ht="15" customHeight="1" x14ac:dyDescent="0.2">
      <c r="A27" s="85" t="s">
        <v>960</v>
      </c>
      <c r="B27" s="35" t="s">
        <v>992</v>
      </c>
      <c r="C27" s="35" t="s">
        <v>993</v>
      </c>
      <c r="D27" s="87">
        <v>490450638900</v>
      </c>
      <c r="E27" s="36" t="s">
        <v>994</v>
      </c>
      <c r="F27" s="36" t="s">
        <v>126</v>
      </c>
      <c r="G27" s="90" t="s">
        <v>1018</v>
      </c>
      <c r="H27" s="39">
        <f>'Master Form 2'!X224</f>
        <v>0</v>
      </c>
      <c r="I27" s="39">
        <f>'Master Form 2'!T224</f>
        <v>0</v>
      </c>
      <c r="J27" s="39">
        <f>'Master Form 2'!W224</f>
        <v>0</v>
      </c>
      <c r="K27" s="39">
        <f>'Master Form 2'!V224</f>
        <v>0</v>
      </c>
      <c r="L27" s="39">
        <f>'Master Form 2'!Y224</f>
        <v>0</v>
      </c>
      <c r="M27" s="64"/>
    </row>
    <row r="28" spans="1:13" s="65" customFormat="1" ht="15" customHeight="1" x14ac:dyDescent="0.2">
      <c r="A28" s="85" t="s">
        <v>960</v>
      </c>
      <c r="B28" s="35" t="s">
        <v>1006</v>
      </c>
      <c r="C28" s="35" t="s">
        <v>993</v>
      </c>
      <c r="D28" s="87">
        <v>490450640500</v>
      </c>
      <c r="E28" s="36" t="s">
        <v>994</v>
      </c>
      <c r="F28" s="36" t="s">
        <v>571</v>
      </c>
      <c r="G28" s="90" t="s">
        <v>996</v>
      </c>
      <c r="H28" s="39">
        <f>'Master Form 2'!X230</f>
        <v>0</v>
      </c>
      <c r="I28" s="39">
        <f>'Master Form 2'!T230</f>
        <v>0</v>
      </c>
      <c r="J28" s="39">
        <f>'Master Form 2'!W230</f>
        <v>0</v>
      </c>
      <c r="K28" s="39">
        <f>'Master Form 2'!V230</f>
        <v>0</v>
      </c>
      <c r="L28" s="39">
        <f>'Master Form 2'!Y230</f>
        <v>0</v>
      </c>
      <c r="M28" s="64"/>
    </row>
    <row r="29" spans="1:13" ht="15" customHeight="1" x14ac:dyDescent="0.2">
      <c r="A29" s="85" t="s">
        <v>960</v>
      </c>
      <c r="B29" s="35" t="s">
        <v>1020</v>
      </c>
      <c r="C29" s="35" t="s">
        <v>993</v>
      </c>
      <c r="D29" s="87">
        <v>490450642100</v>
      </c>
      <c r="E29" s="36" t="s">
        <v>994</v>
      </c>
      <c r="F29" s="36" t="s">
        <v>565</v>
      </c>
      <c r="G29" s="90" t="s">
        <v>996</v>
      </c>
      <c r="H29" s="39">
        <f>'Master Form 2'!X226</f>
        <v>0</v>
      </c>
      <c r="I29" s="39">
        <f>'Master Form 2'!T226</f>
        <v>0</v>
      </c>
      <c r="J29" s="39">
        <f>'Master Form 2'!W226</f>
        <v>0</v>
      </c>
      <c r="K29" s="39">
        <f>'Master Form 2'!V226</f>
        <v>0</v>
      </c>
      <c r="L29" s="39">
        <f>'Master Form 2'!Y226</f>
        <v>0</v>
      </c>
      <c r="M29" s="64"/>
    </row>
    <row r="30" spans="1:13" ht="15" customHeight="1" x14ac:dyDescent="0.2">
      <c r="A30" s="85" t="s">
        <v>960</v>
      </c>
      <c r="B30" s="35" t="s">
        <v>1023</v>
      </c>
      <c r="C30" s="35" t="s">
        <v>993</v>
      </c>
      <c r="D30" s="87">
        <v>490450644200</v>
      </c>
      <c r="E30" s="36" t="s">
        <v>994</v>
      </c>
      <c r="F30" s="36" t="s">
        <v>568</v>
      </c>
      <c r="G30" s="90" t="s">
        <v>996</v>
      </c>
      <c r="H30" s="39">
        <f>'Master Form 2'!X228</f>
        <v>0</v>
      </c>
      <c r="I30" s="39">
        <f>'Master Form 2'!T228</f>
        <v>0</v>
      </c>
      <c r="J30" s="39">
        <f>'Master Form 2'!W228</f>
        <v>0</v>
      </c>
      <c r="K30" s="39">
        <f>'Master Form 2'!V228</f>
        <v>0</v>
      </c>
      <c r="L30" s="39">
        <f>'Master Form 2'!Y228</f>
        <v>0</v>
      </c>
      <c r="M30" s="64"/>
    </row>
    <row r="31" spans="1:13" ht="15" customHeight="1" x14ac:dyDescent="0.2">
      <c r="A31" s="85" t="s">
        <v>960</v>
      </c>
      <c r="B31" s="35" t="s">
        <v>1025</v>
      </c>
      <c r="C31" s="35" t="s">
        <v>993</v>
      </c>
      <c r="D31" s="87">
        <v>490450646600</v>
      </c>
      <c r="E31" s="36" t="s">
        <v>994</v>
      </c>
      <c r="F31" s="36" t="s">
        <v>135</v>
      </c>
      <c r="G31" s="90" t="s">
        <v>1018</v>
      </c>
      <c r="H31" s="39">
        <f>'Master Form 2'!X229</f>
        <v>0</v>
      </c>
      <c r="I31" s="39">
        <f>'Master Form 2'!T229</f>
        <v>0</v>
      </c>
      <c r="J31" s="39">
        <f>'Master Form 2'!W229</f>
        <v>0</v>
      </c>
      <c r="K31" s="39">
        <f>'Master Form 2'!V229</f>
        <v>0</v>
      </c>
      <c r="L31" s="39">
        <f>'Master Form 2'!Y229</f>
        <v>0</v>
      </c>
      <c r="M31" s="64"/>
    </row>
    <row r="32" spans="1:13" ht="15" customHeight="1" x14ac:dyDescent="0.2">
      <c r="A32" s="85" t="s">
        <v>960</v>
      </c>
      <c r="B32" s="35" t="s">
        <v>1054</v>
      </c>
      <c r="C32" s="35" t="s">
        <v>993</v>
      </c>
      <c r="D32" s="87">
        <v>490451109300</v>
      </c>
      <c r="E32" s="36" t="s">
        <v>994</v>
      </c>
      <c r="F32" s="36" t="s">
        <v>132</v>
      </c>
      <c r="G32" s="90" t="s">
        <v>1018</v>
      </c>
      <c r="H32" s="39">
        <f>'Master Form 2'!X227</f>
        <v>0</v>
      </c>
      <c r="I32" s="39">
        <f>'Master Form 2'!T227</f>
        <v>0</v>
      </c>
      <c r="J32" s="39">
        <f>'Master Form 2'!W227</f>
        <v>0</v>
      </c>
      <c r="K32" s="39">
        <f>'Master Form 2'!V227</f>
        <v>0</v>
      </c>
      <c r="L32" s="39">
        <f>'Master Form 2'!Y227</f>
        <v>0</v>
      </c>
      <c r="M32" s="64"/>
    </row>
    <row r="33" spans="1:15" ht="15" customHeight="1" x14ac:dyDescent="0.2">
      <c r="A33" s="85" t="s">
        <v>960</v>
      </c>
      <c r="B33" s="35" t="s">
        <v>1057</v>
      </c>
      <c r="C33" s="35" t="s">
        <v>993</v>
      </c>
      <c r="D33" s="87">
        <v>490452057800</v>
      </c>
      <c r="E33" s="36" t="s">
        <v>994</v>
      </c>
      <c r="F33" s="36" t="s">
        <v>129</v>
      </c>
      <c r="G33" s="90" t="s">
        <v>1018</v>
      </c>
      <c r="H33" s="39">
        <f>'Master Form 2'!X225</f>
        <v>0</v>
      </c>
      <c r="I33" s="39">
        <f>'Master Form 2'!T225</f>
        <v>0</v>
      </c>
      <c r="J33" s="39">
        <f>'Master Form 2'!W225</f>
        <v>0</v>
      </c>
      <c r="K33" s="39">
        <f>'Master Form 2'!V225</f>
        <v>0</v>
      </c>
      <c r="L33" s="39">
        <f>'Master Form 2'!Y225</f>
        <v>0</v>
      </c>
      <c r="M33" s="64"/>
    </row>
    <row r="34" spans="1:15" ht="15" customHeight="1" x14ac:dyDescent="0.2">
      <c r="A34" s="91" t="s">
        <v>974</v>
      </c>
      <c r="B34" s="42" t="s">
        <v>997</v>
      </c>
      <c r="C34" s="42" t="s">
        <v>993</v>
      </c>
      <c r="D34" s="43" t="s">
        <v>998</v>
      </c>
      <c r="E34" s="43"/>
      <c r="F34" s="43"/>
      <c r="G34" s="45"/>
      <c r="H34" s="92">
        <v>0</v>
      </c>
      <c r="I34" s="92">
        <f>SUM(I27:I33)</f>
        <v>0</v>
      </c>
      <c r="J34" s="92">
        <v>0</v>
      </c>
      <c r="K34" s="92">
        <v>0</v>
      </c>
      <c r="L34" s="93"/>
      <c r="M34" s="46"/>
    </row>
    <row r="35" spans="1:15" s="65" customFormat="1" x14ac:dyDescent="0.2">
      <c r="A35" s="91" t="s">
        <v>974</v>
      </c>
      <c r="B35" s="42" t="s">
        <v>1009</v>
      </c>
      <c r="C35" s="42" t="s">
        <v>993</v>
      </c>
      <c r="D35" s="43" t="s">
        <v>1011</v>
      </c>
      <c r="E35" s="43"/>
      <c r="F35" s="43"/>
      <c r="G35" s="45"/>
      <c r="H35" s="92">
        <v>0</v>
      </c>
      <c r="I35" s="92">
        <v>0</v>
      </c>
      <c r="J35" s="92">
        <v>0</v>
      </c>
      <c r="K35" s="92">
        <f>SUM(K27:K33)</f>
        <v>0</v>
      </c>
      <c r="L35" s="94"/>
      <c r="M35" s="64"/>
    </row>
    <row r="36" spans="1:15" ht="15" customHeight="1" x14ac:dyDescent="0.2">
      <c r="A36" s="95" t="s">
        <v>980</v>
      </c>
      <c r="B36" s="96" t="s">
        <v>1000</v>
      </c>
      <c r="C36" s="96" t="s">
        <v>993</v>
      </c>
      <c r="D36" s="97" t="s">
        <v>1001</v>
      </c>
      <c r="E36" s="110"/>
      <c r="F36" s="97"/>
      <c r="G36" s="484">
        <v>0</v>
      </c>
      <c r="H36" s="98">
        <f>Inventory!K5</f>
        <v>634</v>
      </c>
      <c r="I36" s="98">
        <f>I34</f>
        <v>0</v>
      </c>
      <c r="J36" s="98">
        <f>Inventory!M5</f>
        <v>0</v>
      </c>
      <c r="K36" s="51"/>
      <c r="L36" s="51"/>
      <c r="M36" s="99">
        <f>H36+I36-J36+L36</f>
        <v>634</v>
      </c>
      <c r="O36" s="605" t="s">
        <v>929</v>
      </c>
    </row>
    <row r="37" spans="1:15" ht="15" customHeight="1" x14ac:dyDescent="0.2">
      <c r="A37" s="100" t="s">
        <v>1002</v>
      </c>
      <c r="B37" s="54">
        <f>COUNTIF(A27:A36,"LA")+COUNTIF(A27:A36,"LB")+COUNTIF(A27:A36,"LC")</f>
        <v>10</v>
      </c>
      <c r="C37" s="109" t="str">
        <f>C16</f>
        <v>Mark Choury</v>
      </c>
      <c r="D37" s="72">
        <f>D16</f>
        <v>3072377854</v>
      </c>
      <c r="E37" s="57"/>
      <c r="F37" s="68">
        <f ca="1">F16</f>
        <v>42326</v>
      </c>
      <c r="G37" s="101"/>
      <c r="H37" s="102"/>
      <c r="I37" s="102"/>
      <c r="J37" s="102"/>
      <c r="K37" s="102"/>
      <c r="L37" s="102"/>
      <c r="M37" s="103"/>
    </row>
    <row r="38" spans="1:15" ht="15" customHeight="1" x14ac:dyDescent="0.2">
      <c r="A38" s="81" t="s">
        <v>950</v>
      </c>
      <c r="B38" s="81" t="s">
        <v>989</v>
      </c>
      <c r="C38" s="81" t="s">
        <v>38</v>
      </c>
      <c r="D38" s="589" t="str">
        <f>D5</f>
        <v>102015</v>
      </c>
      <c r="E38" s="590" t="s">
        <v>1209</v>
      </c>
      <c r="F38" s="591" t="s">
        <v>1201</v>
      </c>
      <c r="G38" s="81"/>
      <c r="H38" s="105" t="s">
        <v>1911</v>
      </c>
      <c r="I38" s="105"/>
      <c r="J38" s="105" t="s">
        <v>1907</v>
      </c>
      <c r="K38" s="106"/>
      <c r="L38" s="106"/>
      <c r="M38" s="106"/>
    </row>
    <row r="39" spans="1:15" s="41" customFormat="1" ht="15" customHeight="1" x14ac:dyDescent="0.2">
      <c r="A39" s="85" t="s">
        <v>960</v>
      </c>
      <c r="B39" s="85" t="s">
        <v>992</v>
      </c>
      <c r="C39" s="85" t="s">
        <v>993</v>
      </c>
      <c r="D39" s="592">
        <v>490450705400</v>
      </c>
      <c r="E39" s="89" t="s">
        <v>994</v>
      </c>
      <c r="F39" s="89" t="s">
        <v>1078</v>
      </c>
      <c r="G39" s="601" t="s">
        <v>1018</v>
      </c>
      <c r="H39" s="604">
        <f>'Master Form 2'!X31</f>
        <v>0</v>
      </c>
      <c r="I39" s="604">
        <f>'Master Form 2'!T31</f>
        <v>0</v>
      </c>
      <c r="J39" s="604">
        <f>'Master Form 2'!W31</f>
        <v>0</v>
      </c>
      <c r="K39" s="604">
        <f>'Master Form 2'!V31</f>
        <v>0</v>
      </c>
      <c r="L39" s="604">
        <f>'Master Form 2'!Y31</f>
        <v>0</v>
      </c>
      <c r="M39" s="593"/>
    </row>
    <row r="40" spans="1:15" s="65" customFormat="1" ht="15" customHeight="1" x14ac:dyDescent="0.2">
      <c r="A40" s="85" t="s">
        <v>960</v>
      </c>
      <c r="B40" s="85" t="s">
        <v>1006</v>
      </c>
      <c r="C40" s="85" t="s">
        <v>993</v>
      </c>
      <c r="D40" s="592">
        <v>490450705900</v>
      </c>
      <c r="E40" s="89" t="s">
        <v>994</v>
      </c>
      <c r="F40" s="89" t="s">
        <v>1079</v>
      </c>
      <c r="G40" s="601" t="s">
        <v>1018</v>
      </c>
      <c r="H40" s="604">
        <f>'Master Form 2'!X32</f>
        <v>0</v>
      </c>
      <c r="I40" s="604">
        <f>'Master Form 2'!T32</f>
        <v>0</v>
      </c>
      <c r="J40" s="604">
        <f>'Master Form 2'!W32</f>
        <v>0</v>
      </c>
      <c r="K40" s="604">
        <f>'Master Form 2'!V32</f>
        <v>0</v>
      </c>
      <c r="L40" s="604">
        <f>'Master Form 2'!Y32</f>
        <v>0</v>
      </c>
      <c r="M40" s="593"/>
    </row>
    <row r="41" spans="1:15" ht="15" customHeight="1" x14ac:dyDescent="0.2">
      <c r="A41" s="85" t="s">
        <v>960</v>
      </c>
      <c r="B41" s="85" t="s">
        <v>1020</v>
      </c>
      <c r="C41" s="85" t="s">
        <v>993</v>
      </c>
      <c r="D41" s="592">
        <v>490452004700</v>
      </c>
      <c r="E41" s="89" t="s">
        <v>994</v>
      </c>
      <c r="F41" s="89" t="s">
        <v>1080</v>
      </c>
      <c r="G41" s="601" t="s">
        <v>1018</v>
      </c>
      <c r="H41" s="604">
        <f>'Master Form 2'!X33</f>
        <v>0</v>
      </c>
      <c r="I41" s="604">
        <f>'Master Form 2'!T33</f>
        <v>0</v>
      </c>
      <c r="J41" s="604">
        <f>'Master Form 2'!W33</f>
        <v>0</v>
      </c>
      <c r="K41" s="604">
        <f>'Master Form 2'!V33</f>
        <v>0</v>
      </c>
      <c r="L41" s="604">
        <f>'Master Form 2'!Y33</f>
        <v>0</v>
      </c>
      <c r="M41" s="593"/>
    </row>
    <row r="42" spans="1:15" ht="15" customHeight="1" x14ac:dyDescent="0.2">
      <c r="A42" s="85" t="s">
        <v>960</v>
      </c>
      <c r="B42" s="85" t="s">
        <v>1023</v>
      </c>
      <c r="C42" s="85" t="s">
        <v>993</v>
      </c>
      <c r="D42" s="598">
        <v>490452042700</v>
      </c>
      <c r="E42" s="89" t="s">
        <v>994</v>
      </c>
      <c r="F42" s="599" t="s">
        <v>1917</v>
      </c>
      <c r="G42" s="602" t="s">
        <v>996</v>
      </c>
      <c r="H42" s="604">
        <f>'Master Form 2'!X112</f>
        <v>0</v>
      </c>
      <c r="I42" s="604">
        <f>'Master Form 2'!T112</f>
        <v>0</v>
      </c>
      <c r="J42" s="604">
        <f>'Master Form 2'!W112</f>
        <v>0</v>
      </c>
      <c r="K42" s="604">
        <f>'Master Form 2'!V112</f>
        <v>0</v>
      </c>
      <c r="L42" s="604">
        <f>'Master Form 2'!Y112</f>
        <v>0</v>
      </c>
      <c r="M42" s="593"/>
    </row>
    <row r="43" spans="1:15" ht="15" customHeight="1" x14ac:dyDescent="0.2">
      <c r="A43" s="85" t="s">
        <v>960</v>
      </c>
      <c r="B43" s="85" t="s">
        <v>1025</v>
      </c>
      <c r="C43" s="85" t="s">
        <v>993</v>
      </c>
      <c r="D43" s="598">
        <v>490452038300</v>
      </c>
      <c r="E43" s="89" t="s">
        <v>994</v>
      </c>
      <c r="F43" s="599" t="s">
        <v>622</v>
      </c>
      <c r="G43" s="602" t="s">
        <v>996</v>
      </c>
      <c r="H43" s="604">
        <f>'Master Form 2'!X111</f>
        <v>0</v>
      </c>
      <c r="I43" s="604">
        <f>'Master Form 2'!T111</f>
        <v>0</v>
      </c>
      <c r="J43" s="604">
        <f>'Master Form 2'!W111</f>
        <v>0</v>
      </c>
      <c r="K43" s="604">
        <f>'Master Form 2'!V111</f>
        <v>0</v>
      </c>
      <c r="L43" s="604">
        <f>'Master Form 2'!Y111</f>
        <v>0</v>
      </c>
      <c r="M43" s="593"/>
    </row>
    <row r="44" spans="1:15" ht="15" customHeight="1" x14ac:dyDescent="0.2">
      <c r="A44" s="85" t="s">
        <v>960</v>
      </c>
      <c r="B44" s="85" t="s">
        <v>1054</v>
      </c>
      <c r="C44" s="85" t="s">
        <v>993</v>
      </c>
      <c r="D44" s="598">
        <v>490452022400</v>
      </c>
      <c r="E44" s="89" t="s">
        <v>994</v>
      </c>
      <c r="F44" s="599" t="s">
        <v>619</v>
      </c>
      <c r="G44" s="602" t="s">
        <v>996</v>
      </c>
      <c r="H44" s="604">
        <f>'Master Form 2'!X110</f>
        <v>0</v>
      </c>
      <c r="I44" s="604">
        <f>'Master Form 2'!T110</f>
        <v>0</v>
      </c>
      <c r="J44" s="604">
        <f>'Master Form 2'!W110</f>
        <v>0</v>
      </c>
      <c r="K44" s="604">
        <f>'Master Form 2'!V110</f>
        <v>0</v>
      </c>
      <c r="L44" s="604">
        <f>'Master Form 2'!Y110</f>
        <v>0</v>
      </c>
      <c r="M44" s="593"/>
    </row>
    <row r="45" spans="1:15" ht="15" customHeight="1" x14ac:dyDescent="0.2">
      <c r="A45" s="85" t="s">
        <v>960</v>
      </c>
      <c r="B45" s="85" t="s">
        <v>1057</v>
      </c>
      <c r="C45" s="85" t="s">
        <v>993</v>
      </c>
      <c r="D45" s="598">
        <v>490452018000</v>
      </c>
      <c r="E45" s="89" t="s">
        <v>994</v>
      </c>
      <c r="F45" s="599" t="s">
        <v>616</v>
      </c>
      <c r="G45" s="602" t="s">
        <v>996</v>
      </c>
      <c r="H45" s="604">
        <f>'Master Form 2'!X109</f>
        <v>0</v>
      </c>
      <c r="I45" s="604">
        <f>'Master Form 2'!T109</f>
        <v>0</v>
      </c>
      <c r="J45" s="604">
        <f>'Master Form 2'!W109</f>
        <v>0</v>
      </c>
      <c r="K45" s="604">
        <f>'Master Form 2'!V109</f>
        <v>0</v>
      </c>
      <c r="L45" s="604">
        <f>'Master Form 2'!Y109</f>
        <v>0</v>
      </c>
      <c r="M45" s="593"/>
    </row>
    <row r="46" spans="1:15" ht="15" customHeight="1" x14ac:dyDescent="0.2">
      <c r="A46" s="85" t="s">
        <v>960</v>
      </c>
      <c r="B46" s="85" t="s">
        <v>1060</v>
      </c>
      <c r="C46" s="85" t="s">
        <v>993</v>
      </c>
      <c r="D46" s="598">
        <v>490452013100</v>
      </c>
      <c r="E46" s="89" t="s">
        <v>994</v>
      </c>
      <c r="F46" s="599" t="s">
        <v>924</v>
      </c>
      <c r="G46" s="602" t="s">
        <v>1022</v>
      </c>
      <c r="H46" s="604">
        <f>'Master Form 2'!X2</f>
        <v>0</v>
      </c>
      <c r="I46" s="604">
        <f>'Master Form 2'!T2</f>
        <v>0</v>
      </c>
      <c r="J46" s="604">
        <f>'Master Form 2'!W2</f>
        <v>0</v>
      </c>
      <c r="K46" s="604">
        <f>'Master Form 2'!V2</f>
        <v>0</v>
      </c>
      <c r="L46" s="604">
        <f>'Master Form 2'!Y2</f>
        <v>0</v>
      </c>
      <c r="M46" s="593"/>
    </row>
    <row r="47" spans="1:15" ht="15" customHeight="1" x14ac:dyDescent="0.2">
      <c r="A47" s="85" t="s">
        <v>960</v>
      </c>
      <c r="B47" s="85" t="s">
        <v>1063</v>
      </c>
      <c r="C47" s="85" t="s">
        <v>993</v>
      </c>
      <c r="D47" s="598">
        <v>490450710700</v>
      </c>
      <c r="E47" s="89" t="s">
        <v>994</v>
      </c>
      <c r="F47" s="599" t="s">
        <v>610</v>
      </c>
      <c r="G47" s="602" t="s">
        <v>996</v>
      </c>
      <c r="H47" s="604">
        <f>'Master Form 2'!X105</f>
        <v>0</v>
      </c>
      <c r="I47" s="604">
        <f>'Master Form 2'!T105</f>
        <v>0</v>
      </c>
      <c r="J47" s="604">
        <f>'Master Form 2'!W105</f>
        <v>0</v>
      </c>
      <c r="K47" s="604">
        <f>'Master Form 2'!V105</f>
        <v>0</v>
      </c>
      <c r="L47" s="604">
        <f>'Master Form 2'!Y105</f>
        <v>0</v>
      </c>
      <c r="M47" s="593"/>
    </row>
    <row r="48" spans="1:15" ht="15" customHeight="1" x14ac:dyDescent="0.2">
      <c r="A48" s="85" t="s">
        <v>960</v>
      </c>
      <c r="B48" s="85" t="s">
        <v>1067</v>
      </c>
      <c r="C48" s="85" t="s">
        <v>993</v>
      </c>
      <c r="D48" s="598">
        <v>490452053400</v>
      </c>
      <c r="E48" s="89" t="s">
        <v>994</v>
      </c>
      <c r="F48" s="599" t="s">
        <v>174</v>
      </c>
      <c r="G48" s="602" t="s">
        <v>1022</v>
      </c>
      <c r="H48" s="604">
        <f>'Master Form 2'!X107</f>
        <v>0</v>
      </c>
      <c r="I48" s="604">
        <f>'Master Form 2'!T107</f>
        <v>0</v>
      </c>
      <c r="J48" s="604">
        <f>'Master Form 2'!W107</f>
        <v>0</v>
      </c>
      <c r="K48" s="604">
        <f>'Master Form 2'!V107</f>
        <v>0</v>
      </c>
      <c r="L48" s="604">
        <f>'Master Form 2'!Y107</f>
        <v>0</v>
      </c>
      <c r="M48" s="593"/>
    </row>
    <row r="49" spans="1:13" ht="15" customHeight="1" x14ac:dyDescent="0.2">
      <c r="A49" s="85" t="s">
        <v>960</v>
      </c>
      <c r="B49" s="85" t="s">
        <v>1137</v>
      </c>
      <c r="C49" s="85" t="s">
        <v>993</v>
      </c>
      <c r="D49" s="598">
        <v>490450710600</v>
      </c>
      <c r="E49" s="89" t="s">
        <v>994</v>
      </c>
      <c r="F49" s="599" t="s">
        <v>178</v>
      </c>
      <c r="G49" s="602" t="s">
        <v>1145</v>
      </c>
      <c r="H49" s="604">
        <f>'Master Form 2'!X108</f>
        <v>0</v>
      </c>
      <c r="I49" s="604">
        <f>'Master Form 2'!T108</f>
        <v>0</v>
      </c>
      <c r="J49" s="604">
        <f>'Master Form 2'!W108</f>
        <v>0</v>
      </c>
      <c r="K49" s="604">
        <f>'Master Form 2'!V108</f>
        <v>0</v>
      </c>
      <c r="L49" s="604">
        <f>'Master Form 2'!Y108</f>
        <v>0</v>
      </c>
      <c r="M49" s="593"/>
    </row>
    <row r="50" spans="1:13" ht="15" customHeight="1" x14ac:dyDescent="0.2">
      <c r="A50" s="85" t="s">
        <v>960</v>
      </c>
      <c r="B50" s="85" t="s">
        <v>1138</v>
      </c>
      <c r="C50" s="85" t="s">
        <v>993</v>
      </c>
      <c r="D50" s="598">
        <v>490452042000</v>
      </c>
      <c r="E50" s="89" t="s">
        <v>994</v>
      </c>
      <c r="F50" s="599" t="s">
        <v>613</v>
      </c>
      <c r="G50" s="602" t="s">
        <v>996</v>
      </c>
      <c r="H50" s="604">
        <f>'Master Form 2'!X106</f>
        <v>0</v>
      </c>
      <c r="I50" s="604">
        <f>'Master Form 2'!T106</f>
        <v>0</v>
      </c>
      <c r="J50" s="604">
        <f>'Master Form 2'!W106</f>
        <v>0</v>
      </c>
      <c r="K50" s="604">
        <f>'Master Form 2'!V106</f>
        <v>0</v>
      </c>
      <c r="L50" s="604">
        <f>'Master Form 2'!Y106</f>
        <v>0</v>
      </c>
      <c r="M50" s="593"/>
    </row>
    <row r="51" spans="1:13" ht="15" customHeight="1" x14ac:dyDescent="0.2">
      <c r="A51" s="85" t="s">
        <v>960</v>
      </c>
      <c r="B51" s="85" t="s">
        <v>1139</v>
      </c>
      <c r="C51" s="85" t="s">
        <v>993</v>
      </c>
      <c r="D51" s="598">
        <v>490450713300</v>
      </c>
      <c r="E51" s="89" t="s">
        <v>994</v>
      </c>
      <c r="F51" s="599" t="s">
        <v>1918</v>
      </c>
      <c r="G51" s="602" t="s">
        <v>996</v>
      </c>
      <c r="H51" s="604">
        <f>'Master Form 2'!X143</f>
        <v>0</v>
      </c>
      <c r="I51" s="604">
        <f>'Master Form 2'!T143</f>
        <v>0</v>
      </c>
      <c r="J51" s="604">
        <f>'Master Form 2'!W143</f>
        <v>0</v>
      </c>
      <c r="K51" s="604">
        <f>'Master Form 2'!V143</f>
        <v>0</v>
      </c>
      <c r="L51" s="604">
        <f>'Master Form 2'!Y143</f>
        <v>0</v>
      </c>
      <c r="M51" s="593"/>
    </row>
    <row r="52" spans="1:13" ht="15" customHeight="1" x14ac:dyDescent="0.2">
      <c r="A52" s="85" t="s">
        <v>960</v>
      </c>
      <c r="B52" s="85" t="s">
        <v>1140</v>
      </c>
      <c r="C52" s="85" t="s">
        <v>993</v>
      </c>
      <c r="D52" s="598">
        <v>490450710400</v>
      </c>
      <c r="E52" s="89" t="s">
        <v>994</v>
      </c>
      <c r="F52" s="599" t="s">
        <v>640</v>
      </c>
      <c r="G52" s="602" t="s">
        <v>996</v>
      </c>
      <c r="H52" s="604">
        <f>'Master Form 2'!X142</f>
        <v>0</v>
      </c>
      <c r="I52" s="604">
        <f>'Master Form 2'!T142</f>
        <v>0</v>
      </c>
      <c r="J52" s="604">
        <f>'Master Form 2'!W142</f>
        <v>0</v>
      </c>
      <c r="K52" s="604">
        <f>'Master Form 2'!V142</f>
        <v>0</v>
      </c>
      <c r="L52" s="604">
        <f>'Master Form 2'!Y142</f>
        <v>0</v>
      </c>
      <c r="M52" s="593"/>
    </row>
    <row r="53" spans="1:13" ht="15" customHeight="1" x14ac:dyDescent="0.2">
      <c r="A53" s="85" t="s">
        <v>960</v>
      </c>
      <c r="B53" s="85" t="s">
        <v>1141</v>
      </c>
      <c r="C53" s="85" t="s">
        <v>993</v>
      </c>
      <c r="D53" s="598">
        <v>490450711100</v>
      </c>
      <c r="E53" s="89" t="s">
        <v>994</v>
      </c>
      <c r="F53" s="599" t="s">
        <v>171</v>
      </c>
      <c r="G53" s="602" t="s">
        <v>1018</v>
      </c>
      <c r="H53" s="604">
        <f>'Master Form 2'!X60</f>
        <v>0</v>
      </c>
      <c r="I53" s="604">
        <f>'Master Form 2'!T60</f>
        <v>0</v>
      </c>
      <c r="J53" s="604">
        <f>'Master Form 2'!W60</f>
        <v>0</v>
      </c>
      <c r="K53" s="604">
        <f>'Master Form 2'!V60</f>
        <v>0</v>
      </c>
      <c r="L53" s="604">
        <f>'Master Form 2'!Y60</f>
        <v>0</v>
      </c>
      <c r="M53" s="593"/>
    </row>
    <row r="54" spans="1:13" ht="15" customHeight="1" x14ac:dyDescent="0.2">
      <c r="A54" s="85" t="s">
        <v>960</v>
      </c>
      <c r="B54" s="85" t="s">
        <v>1142</v>
      </c>
      <c r="C54" s="85" t="s">
        <v>993</v>
      </c>
      <c r="D54" s="598">
        <v>490450702700</v>
      </c>
      <c r="E54" s="89" t="s">
        <v>994</v>
      </c>
      <c r="F54" s="599" t="s">
        <v>634</v>
      </c>
      <c r="G54" s="602" t="s">
        <v>996</v>
      </c>
      <c r="H54" s="604">
        <f>'Master Form 2'!X127</f>
        <v>0</v>
      </c>
      <c r="I54" s="604">
        <f>'Master Form 2'!T127</f>
        <v>0</v>
      </c>
      <c r="J54" s="604">
        <f>'Master Form 2'!W127</f>
        <v>0</v>
      </c>
      <c r="K54" s="604">
        <f>'Master Form 2'!V127</f>
        <v>0</v>
      </c>
      <c r="L54" s="604">
        <f>'Master Form 2'!Y127</f>
        <v>0</v>
      </c>
      <c r="M54" s="593"/>
    </row>
    <row r="55" spans="1:13" ht="15" customHeight="1" x14ac:dyDescent="0.2">
      <c r="A55" s="85" t="s">
        <v>960</v>
      </c>
      <c r="B55" s="85" t="s">
        <v>1143</v>
      </c>
      <c r="C55" s="85" t="s">
        <v>993</v>
      </c>
      <c r="D55" s="598">
        <v>490452040200</v>
      </c>
      <c r="E55" s="89" t="s">
        <v>994</v>
      </c>
      <c r="F55" s="599" t="s">
        <v>181</v>
      </c>
      <c r="G55" s="602" t="s">
        <v>1022</v>
      </c>
      <c r="H55" s="604">
        <f>'Master Form 2'!X128</f>
        <v>0</v>
      </c>
      <c r="I55" s="604">
        <f>'Master Form 2'!T128</f>
        <v>0</v>
      </c>
      <c r="J55" s="604">
        <f>'Master Form 2'!W128</f>
        <v>0</v>
      </c>
      <c r="K55" s="604">
        <f>'Master Form 2'!V128</f>
        <v>0</v>
      </c>
      <c r="L55" s="604">
        <f>'Master Form 2'!Y128</f>
        <v>0</v>
      </c>
      <c r="M55" s="593"/>
    </row>
    <row r="56" spans="1:13" ht="15" customHeight="1" x14ac:dyDescent="0.2">
      <c r="A56" s="85" t="s">
        <v>960</v>
      </c>
      <c r="B56" s="85" t="s">
        <v>1144</v>
      </c>
      <c r="C56" s="85" t="s">
        <v>993</v>
      </c>
      <c r="D56" s="598">
        <v>490450709700</v>
      </c>
      <c r="E56" s="89" t="s">
        <v>994</v>
      </c>
      <c r="F56" s="599" t="s">
        <v>637</v>
      </c>
      <c r="G56" s="602" t="s">
        <v>1018</v>
      </c>
      <c r="H56" s="604">
        <f>'Master Form 2'!X129</f>
        <v>0</v>
      </c>
      <c r="I56" s="604">
        <f>'Master Form 2'!T129</f>
        <v>0</v>
      </c>
      <c r="J56" s="604">
        <f>'Master Form 2'!W129</f>
        <v>0</v>
      </c>
      <c r="K56" s="604">
        <f>'Master Form 2'!V129</f>
        <v>0</v>
      </c>
      <c r="L56" s="604">
        <f>'Master Form 2'!Y129</f>
        <v>0</v>
      </c>
      <c r="M56" s="593"/>
    </row>
    <row r="57" spans="1:13" ht="15" customHeight="1" x14ac:dyDescent="0.2">
      <c r="A57" s="85" t="s">
        <v>960</v>
      </c>
      <c r="B57" s="85" t="s">
        <v>1913</v>
      </c>
      <c r="C57" s="85" t="s">
        <v>993</v>
      </c>
      <c r="D57" s="598">
        <v>490452040600</v>
      </c>
      <c r="E57" s="89" t="s">
        <v>994</v>
      </c>
      <c r="F57" s="599" t="s">
        <v>184</v>
      </c>
      <c r="G57" s="602" t="s">
        <v>1027</v>
      </c>
      <c r="H57" s="604">
        <f>'Master Form 2'!X130</f>
        <v>0</v>
      </c>
      <c r="I57" s="604">
        <f>'Master Form 2'!T130</f>
        <v>0</v>
      </c>
      <c r="J57" s="604">
        <f>'Master Form 2'!W130</f>
        <v>0</v>
      </c>
      <c r="K57" s="604">
        <f>'Master Form 2'!V130</f>
        <v>0</v>
      </c>
      <c r="L57" s="604">
        <f>'Master Form 2'!Y130</f>
        <v>0</v>
      </c>
      <c r="M57" s="593"/>
    </row>
    <row r="58" spans="1:13" ht="15" customHeight="1" x14ac:dyDescent="0.2">
      <c r="A58" s="85" t="s">
        <v>960</v>
      </c>
      <c r="B58" s="85" t="s">
        <v>1146</v>
      </c>
      <c r="C58" s="85" t="s">
        <v>993</v>
      </c>
      <c r="D58" s="598">
        <v>490450928100</v>
      </c>
      <c r="E58" s="89" t="s">
        <v>994</v>
      </c>
      <c r="F58" s="599" t="s">
        <v>628</v>
      </c>
      <c r="G58" s="602" t="s">
        <v>996</v>
      </c>
      <c r="H58" s="604">
        <f>'Master Form 2'!X125</f>
        <v>0</v>
      </c>
      <c r="I58" s="604">
        <f>'Master Form 2'!T125</f>
        <v>0</v>
      </c>
      <c r="J58" s="604">
        <f>'Master Form 2'!W125</f>
        <v>0</v>
      </c>
      <c r="K58" s="604">
        <f>'Master Form 2'!V125</f>
        <v>0</v>
      </c>
      <c r="L58" s="604">
        <f>'Master Form 2'!Y125</f>
        <v>0</v>
      </c>
      <c r="M58" s="593"/>
    </row>
    <row r="59" spans="1:13" ht="15" customHeight="1" x14ac:dyDescent="0.2">
      <c r="A59" s="85" t="s">
        <v>960</v>
      </c>
      <c r="B59" s="85" t="s">
        <v>1147</v>
      </c>
      <c r="C59" s="85" t="s">
        <v>993</v>
      </c>
      <c r="D59" s="598">
        <v>490450935700</v>
      </c>
      <c r="E59" s="89" t="s">
        <v>994</v>
      </c>
      <c r="F59" s="599" t="s">
        <v>631</v>
      </c>
      <c r="G59" s="602" t="s">
        <v>996</v>
      </c>
      <c r="H59" s="604">
        <f>'Master Form 2'!X126</f>
        <v>0</v>
      </c>
      <c r="I59" s="604">
        <f>'Master Form 2'!T126</f>
        <v>0</v>
      </c>
      <c r="J59" s="604">
        <f>'Master Form 2'!W126</f>
        <v>0</v>
      </c>
      <c r="K59" s="604">
        <f>'Master Form 2'!V126</f>
        <v>0</v>
      </c>
      <c r="L59" s="604">
        <f>'Master Form 2'!Y126</f>
        <v>0</v>
      </c>
      <c r="M59" s="593"/>
    </row>
    <row r="60" spans="1:13" ht="15" customHeight="1" x14ac:dyDescent="0.2">
      <c r="A60" s="85" t="s">
        <v>960</v>
      </c>
      <c r="B60" s="85" t="s">
        <v>1914</v>
      </c>
      <c r="C60" s="85" t="s">
        <v>993</v>
      </c>
      <c r="D60" s="598">
        <v>490452009400</v>
      </c>
      <c r="E60" s="89" t="s">
        <v>994</v>
      </c>
      <c r="F60" s="599" t="s">
        <v>1919</v>
      </c>
      <c r="G60" s="602" t="s">
        <v>1022</v>
      </c>
      <c r="H60" s="604">
        <f>'Master Form 2'!X3</f>
        <v>0</v>
      </c>
      <c r="I60" s="604">
        <f>'Master Form 2'!T3</f>
        <v>0</v>
      </c>
      <c r="J60" s="604">
        <f>'Master Form 2'!W3</f>
        <v>0</v>
      </c>
      <c r="K60" s="604">
        <f>'Master Form 2'!V3</f>
        <v>0</v>
      </c>
      <c r="L60" s="604">
        <f>'Master Form 2'!Y3</f>
        <v>0</v>
      </c>
      <c r="M60" s="593"/>
    </row>
    <row r="61" spans="1:13" ht="15" customHeight="1" x14ac:dyDescent="0.2">
      <c r="A61" s="85" t="s">
        <v>960</v>
      </c>
      <c r="B61" s="85" t="s">
        <v>1148</v>
      </c>
      <c r="C61" s="85" t="s">
        <v>993</v>
      </c>
      <c r="D61" s="598">
        <v>490450930000</v>
      </c>
      <c r="E61" s="89" t="s">
        <v>994</v>
      </c>
      <c r="F61" s="599" t="s">
        <v>1920</v>
      </c>
      <c r="G61" s="602" t="s">
        <v>996</v>
      </c>
      <c r="H61" s="604">
        <f>'Master Form 2'!X215</f>
        <v>0</v>
      </c>
      <c r="I61" s="604">
        <f>'Master Form 2'!T215</f>
        <v>0</v>
      </c>
      <c r="J61" s="604">
        <f>'Master Form 2'!W215</f>
        <v>0</v>
      </c>
      <c r="K61" s="604">
        <f>'Master Form 2'!V215</f>
        <v>0</v>
      </c>
      <c r="L61" s="604">
        <f>'Master Form 2'!Y215</f>
        <v>0</v>
      </c>
      <c r="M61" s="593"/>
    </row>
    <row r="62" spans="1:13" ht="15" customHeight="1" x14ac:dyDescent="0.2">
      <c r="A62" s="85" t="s">
        <v>960</v>
      </c>
      <c r="B62" s="85" t="s">
        <v>1149</v>
      </c>
      <c r="C62" s="85" t="s">
        <v>993</v>
      </c>
      <c r="D62" s="598">
        <v>490450933600</v>
      </c>
      <c r="E62" s="89" t="s">
        <v>994</v>
      </c>
      <c r="F62" s="599" t="s">
        <v>729</v>
      </c>
      <c r="G62" s="602" t="s">
        <v>996</v>
      </c>
      <c r="H62" s="604">
        <f>'Master Form 2'!X77</f>
        <v>0</v>
      </c>
      <c r="I62" s="604">
        <f>'Master Form 2'!T77</f>
        <v>0</v>
      </c>
      <c r="J62" s="604">
        <f>'Master Form 2'!W77</f>
        <v>0</v>
      </c>
      <c r="K62" s="604">
        <f>'Master Form 2'!V77</f>
        <v>0</v>
      </c>
      <c r="L62" s="604">
        <f>'Master Form 2'!Y77</f>
        <v>0</v>
      </c>
      <c r="M62" s="593"/>
    </row>
    <row r="63" spans="1:13" ht="15" customHeight="1" x14ac:dyDescent="0.2">
      <c r="A63" s="85" t="s">
        <v>960</v>
      </c>
      <c r="B63" s="85" t="s">
        <v>1150</v>
      </c>
      <c r="C63" s="85" t="s">
        <v>993</v>
      </c>
      <c r="D63" s="598">
        <v>490452012000</v>
      </c>
      <c r="E63" s="89" t="s">
        <v>994</v>
      </c>
      <c r="F63" s="599" t="s">
        <v>714</v>
      </c>
      <c r="G63" s="602" t="s">
        <v>1018</v>
      </c>
      <c r="H63" s="604">
        <f>'Master Form 2'!X78</f>
        <v>0</v>
      </c>
      <c r="I63" s="604">
        <f>'Master Form 2'!T78</f>
        <v>0</v>
      </c>
      <c r="J63" s="604">
        <f>'Master Form 2'!W78</f>
        <v>0</v>
      </c>
      <c r="K63" s="604">
        <f>'Master Form 2'!V78</f>
        <v>0</v>
      </c>
      <c r="L63" s="604">
        <f>'Master Form 2'!Y78</f>
        <v>0</v>
      </c>
      <c r="M63" s="593"/>
    </row>
    <row r="64" spans="1:13" ht="15" customHeight="1" x14ac:dyDescent="0.2">
      <c r="A64" s="85" t="s">
        <v>960</v>
      </c>
      <c r="B64" s="85" t="s">
        <v>1151</v>
      </c>
      <c r="C64" s="85" t="s">
        <v>993</v>
      </c>
      <c r="D64" s="598">
        <v>490452911900</v>
      </c>
      <c r="E64" s="89" t="s">
        <v>994</v>
      </c>
      <c r="F64" s="599" t="s">
        <v>1462</v>
      </c>
      <c r="G64" s="602" t="s">
        <v>996</v>
      </c>
      <c r="H64" s="604">
        <f>'Master Form 2'!X159</f>
        <v>0</v>
      </c>
      <c r="I64" s="604">
        <f>'Master Form 2'!T159</f>
        <v>0</v>
      </c>
      <c r="J64" s="604">
        <f>'Master Form 2'!W159</f>
        <v>0</v>
      </c>
      <c r="K64" s="604">
        <f>'Master Form 2'!V159</f>
        <v>0</v>
      </c>
      <c r="L64" s="604">
        <f>'Master Form 2'!Y159</f>
        <v>0</v>
      </c>
      <c r="M64" s="593"/>
    </row>
    <row r="65" spans="1:16" ht="15" customHeight="1" x14ac:dyDescent="0.2">
      <c r="A65" s="85" t="s">
        <v>960</v>
      </c>
      <c r="B65" s="85" t="s">
        <v>1152</v>
      </c>
      <c r="C65" s="85" t="s">
        <v>993</v>
      </c>
      <c r="D65" s="598">
        <v>490452257700</v>
      </c>
      <c r="E65" s="89" t="s">
        <v>994</v>
      </c>
      <c r="F65" s="599" t="s">
        <v>681</v>
      </c>
      <c r="G65" s="602" t="s">
        <v>1018</v>
      </c>
      <c r="H65" s="604">
        <f>'Master Form 2'!X19</f>
        <v>0</v>
      </c>
      <c r="I65" s="604">
        <f>'Master Form 2'!T19</f>
        <v>0</v>
      </c>
      <c r="J65" s="604">
        <f>'Master Form 2'!W19</f>
        <v>0</v>
      </c>
      <c r="K65" s="604">
        <f>'Master Form 2'!V19</f>
        <v>0</v>
      </c>
      <c r="L65" s="604">
        <f>'Master Form 2'!Y19</f>
        <v>0</v>
      </c>
      <c r="M65" s="593"/>
    </row>
    <row r="66" spans="1:16" ht="15" customHeight="1" x14ac:dyDescent="0.2">
      <c r="A66" s="85" t="s">
        <v>960</v>
      </c>
      <c r="B66" s="85" t="s">
        <v>1915</v>
      </c>
      <c r="C66" s="85" t="s">
        <v>993</v>
      </c>
      <c r="D66" s="598">
        <v>490452257800</v>
      </c>
      <c r="E66" s="89" t="s">
        <v>994</v>
      </c>
      <c r="F66" s="599" t="s">
        <v>190</v>
      </c>
      <c r="G66" s="602" t="s">
        <v>1145</v>
      </c>
      <c r="H66" s="604">
        <f>'Master Form 2'!X20</f>
        <v>0</v>
      </c>
      <c r="I66" s="604">
        <f>'Master Form 2'!T20</f>
        <v>0</v>
      </c>
      <c r="J66" s="604">
        <f>'Master Form 2'!W20</f>
        <v>0</v>
      </c>
      <c r="K66" s="604">
        <f>'Master Form 2'!V20</f>
        <v>0</v>
      </c>
      <c r="L66" s="604">
        <f>'Master Form 2'!Y20</f>
        <v>0</v>
      </c>
      <c r="M66" s="593"/>
    </row>
    <row r="67" spans="1:16" ht="15" customHeight="1" x14ac:dyDescent="0.2">
      <c r="A67" s="85" t="s">
        <v>960</v>
      </c>
      <c r="B67" s="85" t="s">
        <v>1916</v>
      </c>
      <c r="C67" s="85" t="s">
        <v>993</v>
      </c>
      <c r="D67" s="598">
        <v>490452256900</v>
      </c>
      <c r="E67" s="89" t="s">
        <v>994</v>
      </c>
      <c r="F67" s="599" t="s">
        <v>684</v>
      </c>
      <c r="G67" s="602" t="s">
        <v>996</v>
      </c>
      <c r="H67" s="604">
        <f>'Master Form 2'!X21</f>
        <v>0</v>
      </c>
      <c r="I67" s="604">
        <f>'Master Form 2'!T21</f>
        <v>0</v>
      </c>
      <c r="J67" s="604">
        <f>'Master Form 2'!W21</f>
        <v>0</v>
      </c>
      <c r="K67" s="604">
        <f>'Master Form 2'!V21</f>
        <v>0</v>
      </c>
      <c r="L67" s="604">
        <f>'Master Form 2'!Y21</f>
        <v>0</v>
      </c>
      <c r="M67" s="593"/>
    </row>
    <row r="68" spans="1:16" ht="15" customHeight="1" x14ac:dyDescent="0.2">
      <c r="A68" s="85" t="s">
        <v>960</v>
      </c>
      <c r="B68" s="85" t="s">
        <v>1153</v>
      </c>
      <c r="C68" s="85" t="s">
        <v>993</v>
      </c>
      <c r="D68" s="598">
        <v>490452248500</v>
      </c>
      <c r="E68" s="89" t="s">
        <v>994</v>
      </c>
      <c r="F68" s="599" t="s">
        <v>690</v>
      </c>
      <c r="G68" s="602" t="s">
        <v>996</v>
      </c>
      <c r="H68" s="604">
        <f>'Master Form 2'!X38</f>
        <v>0</v>
      </c>
      <c r="I68" s="604">
        <f>'Master Form 2'!T38</f>
        <v>0</v>
      </c>
      <c r="J68" s="604">
        <f>'Master Form 2'!W38</f>
        <v>0</v>
      </c>
      <c r="K68" s="604">
        <f>'Master Form 2'!V38</f>
        <v>0</v>
      </c>
      <c r="L68" s="604">
        <f>'Master Form 2'!Y38</f>
        <v>0</v>
      </c>
      <c r="M68" s="593"/>
    </row>
    <row r="69" spans="1:16" ht="15" customHeight="1" x14ac:dyDescent="0.2">
      <c r="A69" s="85" t="s">
        <v>960</v>
      </c>
      <c r="B69" s="85" t="s">
        <v>1154</v>
      </c>
      <c r="C69" s="85" t="s">
        <v>993</v>
      </c>
      <c r="D69" s="598">
        <v>490452257600</v>
      </c>
      <c r="E69" s="89" t="s">
        <v>994</v>
      </c>
      <c r="F69" s="599" t="s">
        <v>813</v>
      </c>
      <c r="G69" s="602" t="s">
        <v>996</v>
      </c>
      <c r="H69" s="604">
        <f>'Master Form 2'!X258</f>
        <v>0</v>
      </c>
      <c r="I69" s="604">
        <f>'Master Form 2'!T258</f>
        <v>0</v>
      </c>
      <c r="J69" s="604">
        <f>'Master Form 2'!W258</f>
        <v>0</v>
      </c>
      <c r="K69" s="604">
        <f>'Master Form 2'!V258</f>
        <v>0</v>
      </c>
      <c r="L69" s="604">
        <f>'Master Form 2'!Y258</f>
        <v>0</v>
      </c>
      <c r="M69" s="593"/>
    </row>
    <row r="70" spans="1:16" ht="15" customHeight="1" x14ac:dyDescent="0.2">
      <c r="A70" s="85" t="s">
        <v>960</v>
      </c>
      <c r="B70" s="85" t="s">
        <v>1155</v>
      </c>
      <c r="C70" s="85" t="s">
        <v>993</v>
      </c>
      <c r="D70" s="598">
        <v>490452244600</v>
      </c>
      <c r="E70" s="89" t="s">
        <v>994</v>
      </c>
      <c r="F70" s="599" t="s">
        <v>895</v>
      </c>
      <c r="G70" s="602" t="s">
        <v>1145</v>
      </c>
      <c r="H70" s="604">
        <f>'Master Form 2'!X150</f>
        <v>0</v>
      </c>
      <c r="I70" s="604">
        <f>'Master Form 2'!T150</f>
        <v>0</v>
      </c>
      <c r="J70" s="604">
        <f>'Master Form 2'!W150</f>
        <v>0</v>
      </c>
      <c r="K70" s="604">
        <f>'Master Form 2'!V150</f>
        <v>0</v>
      </c>
      <c r="L70" s="604">
        <f>'Master Form 2'!Y150</f>
        <v>0</v>
      </c>
      <c r="M70" s="593"/>
    </row>
    <row r="71" spans="1:16" ht="15" customHeight="1" x14ac:dyDescent="0.2">
      <c r="A71" s="85" t="s">
        <v>960</v>
      </c>
      <c r="B71" s="85" t="s">
        <v>1156</v>
      </c>
      <c r="C71" s="85" t="s">
        <v>993</v>
      </c>
      <c r="D71" s="598">
        <v>490452248100</v>
      </c>
      <c r="E71" s="89" t="s">
        <v>994</v>
      </c>
      <c r="F71" s="599" t="s">
        <v>735</v>
      </c>
      <c r="G71" s="602" t="s">
        <v>996</v>
      </c>
      <c r="H71" s="604">
        <f>'Master Form 2'!X151</f>
        <v>0</v>
      </c>
      <c r="I71" s="604">
        <f>'Master Form 2'!T151</f>
        <v>0</v>
      </c>
      <c r="J71" s="604">
        <f>'Master Form 2'!W151</f>
        <v>0</v>
      </c>
      <c r="K71" s="604">
        <f>'Master Form 2'!V151</f>
        <v>0</v>
      </c>
      <c r="L71" s="604">
        <f>'Master Form 2'!Y151</f>
        <v>0</v>
      </c>
      <c r="M71" s="593"/>
    </row>
    <row r="72" spans="1:16" ht="15" customHeight="1" x14ac:dyDescent="0.2">
      <c r="A72" s="85" t="s">
        <v>960</v>
      </c>
      <c r="B72" s="85" t="s">
        <v>1157</v>
      </c>
      <c r="C72" s="85" t="s">
        <v>993</v>
      </c>
      <c r="D72" s="598">
        <v>490452248400</v>
      </c>
      <c r="E72" s="89" t="s">
        <v>994</v>
      </c>
      <c r="F72" s="599" t="s">
        <v>738</v>
      </c>
      <c r="G72" s="602" t="s">
        <v>996</v>
      </c>
      <c r="H72" s="604">
        <f>'Master Form 2'!X152</f>
        <v>0</v>
      </c>
      <c r="I72" s="604">
        <f>'Master Form 2'!T152</f>
        <v>0</v>
      </c>
      <c r="J72" s="604">
        <f>'Master Form 2'!W152</f>
        <v>0</v>
      </c>
      <c r="K72" s="604">
        <f>'Master Form 2'!V152</f>
        <v>0</v>
      </c>
      <c r="L72" s="604">
        <f>'Master Form 2'!Y152</f>
        <v>0</v>
      </c>
      <c r="M72" s="593"/>
    </row>
    <row r="73" spans="1:16" ht="15" customHeight="1" x14ac:dyDescent="0.2">
      <c r="A73" s="85" t="s">
        <v>960</v>
      </c>
      <c r="B73" s="85" t="s">
        <v>1158</v>
      </c>
      <c r="C73" s="85" t="s">
        <v>993</v>
      </c>
      <c r="D73" s="598">
        <v>490452252800</v>
      </c>
      <c r="E73" s="89" t="s">
        <v>994</v>
      </c>
      <c r="F73" s="599" t="s">
        <v>741</v>
      </c>
      <c r="G73" s="602" t="s">
        <v>996</v>
      </c>
      <c r="H73" s="604">
        <f>'Master Form 2'!X153</f>
        <v>0</v>
      </c>
      <c r="I73" s="604">
        <f>'Master Form 2'!T153</f>
        <v>0</v>
      </c>
      <c r="J73" s="604">
        <f>'Master Form 2'!W153</f>
        <v>0</v>
      </c>
      <c r="K73" s="604">
        <f>'Master Form 2'!V153</f>
        <v>0</v>
      </c>
      <c r="L73" s="604">
        <f>'Master Form 2'!Y153</f>
        <v>0</v>
      </c>
      <c r="M73" s="593"/>
    </row>
    <row r="74" spans="1:16" ht="15" customHeight="1" x14ac:dyDescent="0.2">
      <c r="A74" s="85" t="s">
        <v>960</v>
      </c>
      <c r="B74" s="85" t="s">
        <v>1159</v>
      </c>
      <c r="C74" s="85" t="s">
        <v>993</v>
      </c>
      <c r="D74" s="598">
        <v>490452275300</v>
      </c>
      <c r="E74" s="89" t="s">
        <v>994</v>
      </c>
      <c r="F74" s="599" t="s">
        <v>744</v>
      </c>
      <c r="G74" s="602" t="s">
        <v>996</v>
      </c>
      <c r="H74" s="604">
        <f>'Master Form 2'!X154</f>
        <v>0</v>
      </c>
      <c r="I74" s="604">
        <f>'Master Form 2'!T154</f>
        <v>0</v>
      </c>
      <c r="J74" s="604">
        <f>'Master Form 2'!W154</f>
        <v>0</v>
      </c>
      <c r="K74" s="604">
        <f>'Master Form 2'!V154</f>
        <v>0</v>
      </c>
      <c r="L74" s="604">
        <f>'Master Form 2'!Y154</f>
        <v>0</v>
      </c>
      <c r="M74" s="593"/>
    </row>
    <row r="75" spans="1:16" ht="15" customHeight="1" x14ac:dyDescent="0.2">
      <c r="A75" s="85" t="s">
        <v>960</v>
      </c>
      <c r="B75" s="85" t="s">
        <v>1160</v>
      </c>
      <c r="C75" s="85" t="s">
        <v>993</v>
      </c>
      <c r="D75" s="598">
        <v>490452275200</v>
      </c>
      <c r="E75" s="89" t="s">
        <v>994</v>
      </c>
      <c r="F75" s="599" t="s">
        <v>747</v>
      </c>
      <c r="G75" s="602" t="s">
        <v>1018</v>
      </c>
      <c r="H75" s="604">
        <f>'Master Form 2'!X155</f>
        <v>0</v>
      </c>
      <c r="I75" s="604">
        <f>'Master Form 2'!T155</f>
        <v>0</v>
      </c>
      <c r="J75" s="604">
        <f>'Master Form 2'!W155</f>
        <v>0</v>
      </c>
      <c r="K75" s="604">
        <f>'Master Form 2'!V155</f>
        <v>0</v>
      </c>
      <c r="L75" s="604">
        <f>'Master Form 2'!Y155</f>
        <v>0</v>
      </c>
      <c r="M75" s="593"/>
    </row>
    <row r="76" spans="1:16" ht="15" customHeight="1" x14ac:dyDescent="0.2">
      <c r="A76" s="91" t="s">
        <v>974</v>
      </c>
      <c r="B76" s="91" t="s">
        <v>997</v>
      </c>
      <c r="C76" s="91" t="s">
        <v>993</v>
      </c>
      <c r="D76" s="108" t="s">
        <v>998</v>
      </c>
      <c r="E76" s="108"/>
      <c r="F76" s="108"/>
      <c r="G76" s="92"/>
      <c r="H76" s="92">
        <v>0</v>
      </c>
      <c r="I76" s="92">
        <f>SUM(I39:I75)</f>
        <v>0</v>
      </c>
      <c r="J76" s="92">
        <v>0</v>
      </c>
      <c r="K76" s="92">
        <v>0</v>
      </c>
      <c r="L76" s="93"/>
      <c r="M76" s="93"/>
    </row>
    <row r="77" spans="1:16" s="65" customFormat="1" x14ac:dyDescent="0.2">
      <c r="A77" s="42" t="s">
        <v>974</v>
      </c>
      <c r="B77" s="42" t="s">
        <v>1009</v>
      </c>
      <c r="C77" s="43" t="s">
        <v>993</v>
      </c>
      <c r="D77" s="43" t="s">
        <v>1010</v>
      </c>
      <c r="E77" s="43"/>
      <c r="F77" s="43"/>
      <c r="G77" s="44"/>
      <c r="H77" s="45">
        <v>0</v>
      </c>
      <c r="I77" s="45">
        <v>0</v>
      </c>
      <c r="J77" s="45">
        <v>0</v>
      </c>
      <c r="K77" s="45">
        <f>L55+L48+L49+L60+L46+L66+L70</f>
        <v>0</v>
      </c>
      <c r="L77" s="66"/>
      <c r="M77" s="64"/>
    </row>
    <row r="78" spans="1:16" s="65" customFormat="1" x14ac:dyDescent="0.2">
      <c r="A78" s="91" t="s">
        <v>974</v>
      </c>
      <c r="B78" s="91" t="s">
        <v>1009</v>
      </c>
      <c r="C78" s="91" t="s">
        <v>993</v>
      </c>
      <c r="D78" s="108" t="s">
        <v>1011</v>
      </c>
      <c r="E78" s="108"/>
      <c r="F78" s="108"/>
      <c r="G78" s="92"/>
      <c r="H78" s="92">
        <v>0</v>
      </c>
      <c r="I78" s="92">
        <v>0</v>
      </c>
      <c r="J78" s="92">
        <v>0</v>
      </c>
      <c r="K78" s="45">
        <f>SUM(K39:K75)-K77</f>
        <v>0</v>
      </c>
      <c r="L78" s="94"/>
      <c r="M78" s="593"/>
    </row>
    <row r="79" spans="1:16" ht="15" customHeight="1" x14ac:dyDescent="0.2">
      <c r="A79" s="95" t="s">
        <v>980</v>
      </c>
      <c r="B79" s="95" t="s">
        <v>1000</v>
      </c>
      <c r="C79" s="95" t="s">
        <v>993</v>
      </c>
      <c r="D79" s="112" t="s">
        <v>1001</v>
      </c>
      <c r="E79" s="594"/>
      <c r="F79" s="112"/>
      <c r="G79" s="484">
        <v>272</v>
      </c>
      <c r="H79" s="98">
        <f>Inventory!K6</f>
        <v>3746</v>
      </c>
      <c r="I79" s="98">
        <f>I76</f>
        <v>0</v>
      </c>
      <c r="J79" s="98">
        <f>Inventory!M6</f>
        <v>0</v>
      </c>
      <c r="K79" s="600"/>
      <c r="L79" s="629">
        <f>Inventory!N6</f>
        <v>0</v>
      </c>
      <c r="M79" s="99">
        <f>H79+I79-J79+L79</f>
        <v>3746</v>
      </c>
      <c r="O79" s="603" t="s">
        <v>929</v>
      </c>
      <c r="P79" s="603"/>
    </row>
    <row r="80" spans="1:16" ht="15" customHeight="1" x14ac:dyDescent="0.2">
      <c r="A80" s="100" t="s">
        <v>1002</v>
      </c>
      <c r="B80" s="595">
        <f>COUNTIF(A39:A79,"LA")+COUNTIF(A39:A79,"LB")+COUNTIF(A39:A79,"LC")</f>
        <v>41</v>
      </c>
      <c r="C80" s="128" t="str">
        <f>C16</f>
        <v>Mark Choury</v>
      </c>
      <c r="D80" s="129">
        <f>D16</f>
        <v>3072377854</v>
      </c>
      <c r="E80" s="596"/>
      <c r="F80" s="111">
        <f ca="1">F16</f>
        <v>42326</v>
      </c>
      <c r="G80" s="597"/>
      <c r="H80" s="102"/>
      <c r="I80" s="102"/>
      <c r="J80" s="102"/>
      <c r="K80" s="102"/>
      <c r="L80" s="102"/>
      <c r="M80" s="102"/>
    </row>
    <row r="81" spans="1:13" ht="15" customHeight="1" x14ac:dyDescent="0.2">
      <c r="A81" s="81" t="s">
        <v>950</v>
      </c>
      <c r="B81" s="82" t="s">
        <v>989</v>
      </c>
      <c r="C81" s="82" t="s">
        <v>38</v>
      </c>
      <c r="D81" s="104" t="str">
        <f>D5</f>
        <v>102015</v>
      </c>
      <c r="E81" s="83" t="s">
        <v>1209</v>
      </c>
      <c r="F81" s="29" t="s">
        <v>1201</v>
      </c>
      <c r="G81" s="82"/>
      <c r="H81" s="105" t="s">
        <v>900</v>
      </c>
      <c r="I81" s="105"/>
      <c r="J81" s="105" t="s">
        <v>1082</v>
      </c>
      <c r="K81" s="106"/>
      <c r="L81" s="106"/>
      <c r="M81" s="107"/>
    </row>
    <row r="82" spans="1:13" s="41" customFormat="1" ht="15" customHeight="1" x14ac:dyDescent="0.2">
      <c r="A82" s="85" t="s">
        <v>960</v>
      </c>
      <c r="B82" s="35" t="s">
        <v>992</v>
      </c>
      <c r="C82" s="35" t="s">
        <v>993</v>
      </c>
      <c r="D82" s="36" t="s">
        <v>1083</v>
      </c>
      <c r="E82" s="36" t="s">
        <v>994</v>
      </c>
      <c r="F82" s="36" t="s">
        <v>1084</v>
      </c>
      <c r="G82" s="90" t="s">
        <v>996</v>
      </c>
      <c r="H82" s="39">
        <f>'Master Form 2'!X104</f>
        <v>0</v>
      </c>
      <c r="I82" s="39">
        <f>'Master Form 2'!T104</f>
        <v>0</v>
      </c>
      <c r="J82" s="39">
        <f>'Master Form 2'!W104</f>
        <v>0</v>
      </c>
      <c r="K82" s="39">
        <f>'Master Form 2'!V104</f>
        <v>0</v>
      </c>
      <c r="L82" s="39">
        <f>'Master Form 2'!Y104</f>
        <v>0</v>
      </c>
      <c r="M82" s="40"/>
    </row>
    <row r="83" spans="1:13" s="65" customFormat="1" ht="15" customHeight="1" x14ac:dyDescent="0.2">
      <c r="A83" s="85" t="s">
        <v>960</v>
      </c>
      <c r="B83" s="35" t="s">
        <v>1006</v>
      </c>
      <c r="C83" s="35" t="s">
        <v>993</v>
      </c>
      <c r="D83" s="36" t="s">
        <v>1085</v>
      </c>
      <c r="E83" s="36" t="s">
        <v>994</v>
      </c>
      <c r="F83" s="89" t="s">
        <v>1086</v>
      </c>
      <c r="G83" s="90" t="s">
        <v>1018</v>
      </c>
      <c r="H83" s="39">
        <f>'Master Form 2'!X117</f>
        <v>0</v>
      </c>
      <c r="I83" s="39">
        <f>'Master Form 2'!T117</f>
        <v>0</v>
      </c>
      <c r="J83" s="39">
        <f>'Master Form 2'!W117</f>
        <v>0</v>
      </c>
      <c r="K83" s="39">
        <f>'Master Form 2'!V117</f>
        <v>0</v>
      </c>
      <c r="L83" s="39">
        <f>'Master Form 2'!Y117</f>
        <v>0</v>
      </c>
      <c r="M83" s="64"/>
    </row>
    <row r="84" spans="1:13" ht="15" customHeight="1" x14ac:dyDescent="0.2">
      <c r="A84" s="91" t="s">
        <v>974</v>
      </c>
      <c r="B84" s="42" t="s">
        <v>997</v>
      </c>
      <c r="C84" s="42" t="s">
        <v>993</v>
      </c>
      <c r="D84" s="43" t="s">
        <v>998</v>
      </c>
      <c r="E84" s="43"/>
      <c r="F84" s="43"/>
      <c r="G84" s="45"/>
      <c r="H84" s="92">
        <v>0</v>
      </c>
      <c r="I84" s="92">
        <f>SUM(I82:I83)</f>
        <v>0</v>
      </c>
      <c r="J84" s="92">
        <v>0</v>
      </c>
      <c r="K84" s="92">
        <v>0</v>
      </c>
      <c r="L84" s="93"/>
      <c r="M84" s="46"/>
    </row>
    <row r="85" spans="1:13" s="65" customFormat="1" x14ac:dyDescent="0.2">
      <c r="A85" s="91" t="s">
        <v>974</v>
      </c>
      <c r="B85" s="42" t="s">
        <v>1009</v>
      </c>
      <c r="C85" s="42" t="s">
        <v>993</v>
      </c>
      <c r="D85" s="43" t="s">
        <v>1011</v>
      </c>
      <c r="E85" s="43"/>
      <c r="F85" s="43"/>
      <c r="G85" s="45"/>
      <c r="H85" s="92">
        <v>0</v>
      </c>
      <c r="I85" s="92">
        <v>0</v>
      </c>
      <c r="J85" s="92">
        <v>0</v>
      </c>
      <c r="K85" s="92">
        <f>SUM(K82:K83)</f>
        <v>0</v>
      </c>
      <c r="L85" s="94"/>
      <c r="M85" s="64"/>
    </row>
    <row r="86" spans="1:13" ht="15" customHeight="1" x14ac:dyDescent="0.2">
      <c r="A86" s="95" t="s">
        <v>980</v>
      </c>
      <c r="B86" s="96" t="s">
        <v>1000</v>
      </c>
      <c r="C86" s="96" t="s">
        <v>993</v>
      </c>
      <c r="D86" s="97" t="s">
        <v>1001</v>
      </c>
      <c r="E86" s="110"/>
      <c r="F86" s="97"/>
      <c r="G86" s="232">
        <f>'Actual Sales'!C10*10</f>
        <v>0</v>
      </c>
      <c r="H86" s="98">
        <f>Inventory!K8</f>
        <v>126</v>
      </c>
      <c r="I86" s="98">
        <f>I84</f>
        <v>0</v>
      </c>
      <c r="J86" s="98">
        <f>Inventory!M8</f>
        <v>0</v>
      </c>
      <c r="K86" s="51"/>
      <c r="L86" s="51"/>
      <c r="M86" s="99">
        <f>H86+I86-J86+L86</f>
        <v>126</v>
      </c>
    </row>
    <row r="87" spans="1:13" ht="15" customHeight="1" x14ac:dyDescent="0.2">
      <c r="A87" s="100" t="s">
        <v>1002</v>
      </c>
      <c r="B87" s="54">
        <f>COUNTIF(A82:A86,"LA")+COUNTIF(A82:A86,"LB")+COUNTIF(A82:A86,"LC")</f>
        <v>5</v>
      </c>
      <c r="C87" s="109" t="str">
        <f>C16</f>
        <v>Mark Choury</v>
      </c>
      <c r="D87" s="72">
        <f>D16</f>
        <v>3072377854</v>
      </c>
      <c r="E87" s="57"/>
      <c r="F87" s="68">
        <f ca="1">F16</f>
        <v>42326</v>
      </c>
      <c r="G87" s="101"/>
      <c r="H87" s="102"/>
      <c r="I87" s="102"/>
      <c r="J87" s="102"/>
      <c r="K87" s="102"/>
      <c r="L87" s="102"/>
      <c r="M87" s="103"/>
    </row>
    <row r="88" spans="1:13" ht="15" customHeight="1" x14ac:dyDescent="0.2">
      <c r="A88" s="81" t="s">
        <v>950</v>
      </c>
      <c r="B88" s="82" t="s">
        <v>989</v>
      </c>
      <c r="C88" s="82" t="s">
        <v>38</v>
      </c>
      <c r="D88" s="104" t="str">
        <f>D5</f>
        <v>102015</v>
      </c>
      <c r="E88" s="83" t="s">
        <v>1209</v>
      </c>
      <c r="F88" s="29" t="s">
        <v>1201</v>
      </c>
      <c r="G88" s="82"/>
      <c r="H88" s="105" t="s">
        <v>900</v>
      </c>
      <c r="I88" s="105"/>
      <c r="J88" s="105" t="s">
        <v>1087</v>
      </c>
      <c r="K88" s="106"/>
      <c r="L88" s="106"/>
      <c r="M88" s="107"/>
    </row>
    <row r="89" spans="1:13" s="41" customFormat="1" ht="15" customHeight="1" x14ac:dyDescent="0.2">
      <c r="A89" s="85" t="s">
        <v>960</v>
      </c>
      <c r="B89" s="35" t="s">
        <v>992</v>
      </c>
      <c r="C89" s="35" t="s">
        <v>993</v>
      </c>
      <c r="D89" s="36" t="s">
        <v>1088</v>
      </c>
      <c r="E89" s="36" t="s">
        <v>994</v>
      </c>
      <c r="F89" s="36" t="s">
        <v>574</v>
      </c>
      <c r="G89" s="90" t="s">
        <v>1018</v>
      </c>
      <c r="H89" s="39">
        <f>'Master Form 2'!X259</f>
        <v>0</v>
      </c>
      <c r="I89" s="39">
        <f>'Master Form 2'!T259</f>
        <v>0</v>
      </c>
      <c r="J89" s="39">
        <f>'Master Form 2'!W259</f>
        <v>0</v>
      </c>
      <c r="K89" s="39">
        <f>'Master Form 2'!V259</f>
        <v>0</v>
      </c>
      <c r="L89" s="39">
        <f>'Master Form 2'!Y259</f>
        <v>0</v>
      </c>
      <c r="M89" s="64"/>
    </row>
    <row r="90" spans="1:13" ht="15" customHeight="1" x14ac:dyDescent="0.2">
      <c r="A90" s="95" t="s">
        <v>980</v>
      </c>
      <c r="B90" s="96" t="s">
        <v>1000</v>
      </c>
      <c r="C90" s="96" t="s">
        <v>993</v>
      </c>
      <c r="D90" s="97" t="s">
        <v>1001</v>
      </c>
      <c r="E90" s="110"/>
      <c r="F90" s="97"/>
      <c r="G90" s="232">
        <f>'Actual Sales'!C19*10</f>
        <v>0</v>
      </c>
      <c r="H90" s="98">
        <f>Inventory!K9</f>
        <v>222</v>
      </c>
      <c r="I90" s="98">
        <v>0</v>
      </c>
      <c r="J90" s="98">
        <f>Inventory!M9</f>
        <v>0</v>
      </c>
      <c r="K90" s="51"/>
      <c r="L90" s="51"/>
      <c r="M90" s="99">
        <f>H90+I90-J90+L90</f>
        <v>222</v>
      </c>
    </row>
    <row r="91" spans="1:13" ht="15" customHeight="1" x14ac:dyDescent="0.2">
      <c r="A91" s="100" t="s">
        <v>1002</v>
      </c>
      <c r="B91" s="54">
        <f>COUNTIF(A89:A90,"LA")+COUNTIF(A89:A90,"LB")+COUNTIF(A89:A90,"LC")</f>
        <v>2</v>
      </c>
      <c r="C91" s="109" t="str">
        <f>C16</f>
        <v>Mark Choury</v>
      </c>
      <c r="D91" s="72">
        <f>D16</f>
        <v>3072377854</v>
      </c>
      <c r="E91" s="57"/>
      <c r="F91" s="68">
        <f ca="1">F16</f>
        <v>42326</v>
      </c>
      <c r="G91" s="101"/>
      <c r="H91" s="102"/>
      <c r="I91" s="102"/>
      <c r="J91" s="102"/>
      <c r="K91" s="102"/>
      <c r="L91" s="102"/>
      <c r="M91" s="103"/>
    </row>
    <row r="92" spans="1:13" ht="15" customHeight="1" x14ac:dyDescent="0.2">
      <c r="A92" s="81" t="s">
        <v>950</v>
      </c>
      <c r="B92" s="82" t="s">
        <v>989</v>
      </c>
      <c r="C92" s="82" t="s">
        <v>38</v>
      </c>
      <c r="D92" s="104" t="str">
        <f>D5</f>
        <v>102015</v>
      </c>
      <c r="E92" s="83" t="s">
        <v>1209</v>
      </c>
      <c r="F92" s="29" t="s">
        <v>1201</v>
      </c>
      <c r="G92" s="82"/>
      <c r="H92" s="105" t="s">
        <v>1089</v>
      </c>
      <c r="I92" s="105"/>
      <c r="J92" s="105" t="s">
        <v>1090</v>
      </c>
      <c r="K92" s="106"/>
      <c r="L92" s="106"/>
      <c r="M92" s="107"/>
    </row>
    <row r="93" spans="1:13" s="41" customFormat="1" ht="15" customHeight="1" x14ac:dyDescent="0.2">
      <c r="A93" s="85" t="s">
        <v>960</v>
      </c>
      <c r="B93" s="35" t="s">
        <v>992</v>
      </c>
      <c r="C93" s="35" t="s">
        <v>993</v>
      </c>
      <c r="D93" s="36" t="s">
        <v>1091</v>
      </c>
      <c r="E93" s="36" t="s">
        <v>994</v>
      </c>
      <c r="F93" s="36" t="s">
        <v>1092</v>
      </c>
      <c r="G93" s="90" t="s">
        <v>1018</v>
      </c>
      <c r="H93" s="39">
        <f>'Master Form 2'!X6</f>
        <v>0</v>
      </c>
      <c r="I93" s="39">
        <f>'Master Form 2'!T6</f>
        <v>0</v>
      </c>
      <c r="J93" s="39">
        <f>'Master Form 2'!W6</f>
        <v>0</v>
      </c>
      <c r="K93" s="39">
        <f>'Master Form 2'!V6</f>
        <v>0</v>
      </c>
      <c r="L93" s="39">
        <f>'Master Form 2'!Y6</f>
        <v>0</v>
      </c>
      <c r="M93" s="40"/>
    </row>
    <row r="94" spans="1:13" s="65" customFormat="1" ht="15" customHeight="1" x14ac:dyDescent="0.2">
      <c r="A94" s="85" t="s">
        <v>960</v>
      </c>
      <c r="B94" s="35" t="s">
        <v>1006</v>
      </c>
      <c r="C94" s="35" t="s">
        <v>993</v>
      </c>
      <c r="D94" s="36" t="s">
        <v>1093</v>
      </c>
      <c r="E94" s="36" t="s">
        <v>994</v>
      </c>
      <c r="F94" s="36" t="s">
        <v>1094</v>
      </c>
      <c r="G94" s="90" t="s">
        <v>1018</v>
      </c>
      <c r="H94" s="39">
        <f>'Master Form 2'!X4</f>
        <v>0</v>
      </c>
      <c r="I94" s="39">
        <f>'Master Form 2'!T4</f>
        <v>0</v>
      </c>
      <c r="J94" s="39">
        <f>'Master Form 2'!W4</f>
        <v>0</v>
      </c>
      <c r="K94" s="39">
        <f>'Master Form 2'!V4</f>
        <v>0</v>
      </c>
      <c r="L94" s="39">
        <f>'Master Form 2'!Y4</f>
        <v>0</v>
      </c>
      <c r="M94" s="64"/>
    </row>
    <row r="95" spans="1:13" ht="15" customHeight="1" x14ac:dyDescent="0.2">
      <c r="A95" s="85" t="s">
        <v>960</v>
      </c>
      <c r="B95" s="35" t="s">
        <v>1020</v>
      </c>
      <c r="C95" s="35" t="s">
        <v>993</v>
      </c>
      <c r="D95" s="36" t="s">
        <v>1095</v>
      </c>
      <c r="E95" s="36" t="s">
        <v>994</v>
      </c>
      <c r="F95" s="36" t="s">
        <v>1096</v>
      </c>
      <c r="G95" s="90" t="s">
        <v>1018</v>
      </c>
      <c r="H95" s="39">
        <f>'Master Form 2'!X5</f>
        <v>0</v>
      </c>
      <c r="I95" s="39">
        <f>'Master Form 2'!T5</f>
        <v>0</v>
      </c>
      <c r="J95" s="39">
        <f>'Master Form 2'!W5</f>
        <v>0</v>
      </c>
      <c r="K95" s="39">
        <f>'Master Form 2'!V5</f>
        <v>0</v>
      </c>
      <c r="L95" s="39">
        <f>'Master Form 2'!Y5</f>
        <v>0</v>
      </c>
      <c r="M95" s="64"/>
    </row>
    <row r="96" spans="1:13" ht="15" customHeight="1" x14ac:dyDescent="0.2">
      <c r="A96" s="100" t="s">
        <v>1002</v>
      </c>
      <c r="B96" s="54">
        <f>COUNTIF(A93:A95,"LA")+COUNTIF(A93:A95,"LB")+COUNTIF(A93:A95,"LC")</f>
        <v>3</v>
      </c>
      <c r="C96" s="109" t="str">
        <f>C16</f>
        <v>Mark Choury</v>
      </c>
      <c r="D96" s="72">
        <f>D16</f>
        <v>3072377854</v>
      </c>
      <c r="E96" s="57"/>
      <c r="F96" s="68">
        <f ca="1">F16</f>
        <v>42326</v>
      </c>
      <c r="G96" s="101"/>
      <c r="H96" s="102"/>
      <c r="I96" s="102"/>
      <c r="J96" s="102"/>
      <c r="K96" s="102"/>
      <c r="L96" s="102"/>
      <c r="M96" s="103"/>
    </row>
    <row r="97" spans="1:13" ht="15" customHeight="1" x14ac:dyDescent="0.2">
      <c r="A97" s="81" t="s">
        <v>950</v>
      </c>
      <c r="B97" s="82" t="s">
        <v>989</v>
      </c>
      <c r="C97" s="82" t="s">
        <v>38</v>
      </c>
      <c r="D97" s="104" t="str">
        <f>D5</f>
        <v>102015</v>
      </c>
      <c r="E97" s="83" t="s">
        <v>1209</v>
      </c>
      <c r="F97" s="29" t="s">
        <v>1201</v>
      </c>
      <c r="G97" s="82"/>
      <c r="H97" s="105" t="s">
        <v>900</v>
      </c>
      <c r="I97" s="105"/>
      <c r="J97" s="105" t="s">
        <v>1097</v>
      </c>
      <c r="K97" s="106"/>
      <c r="L97" s="106"/>
      <c r="M97" s="107"/>
    </row>
    <row r="98" spans="1:13" s="41" customFormat="1" ht="15" customHeight="1" x14ac:dyDescent="0.2">
      <c r="A98" s="85" t="s">
        <v>960</v>
      </c>
      <c r="B98" s="35" t="s">
        <v>992</v>
      </c>
      <c r="C98" s="35" t="s">
        <v>993</v>
      </c>
      <c r="D98" s="36" t="s">
        <v>1098</v>
      </c>
      <c r="E98" s="36" t="s">
        <v>994</v>
      </c>
      <c r="F98" s="36" t="s">
        <v>1099</v>
      </c>
      <c r="G98" s="90" t="s">
        <v>1018</v>
      </c>
      <c r="H98" s="39">
        <f>'Master Form 2'!X113</f>
        <v>0</v>
      </c>
      <c r="I98" s="39">
        <f>'Master Form 2'!T113</f>
        <v>0</v>
      </c>
      <c r="J98" s="39">
        <f>'Master Form 2'!W113</f>
        <v>0</v>
      </c>
      <c r="K98" s="39">
        <f>'Master Form 2'!V113</f>
        <v>0</v>
      </c>
      <c r="L98" s="39">
        <f>'Master Form 2'!Y113</f>
        <v>0</v>
      </c>
      <c r="M98" s="40"/>
    </row>
    <row r="99" spans="1:13" s="65" customFormat="1" ht="15" customHeight="1" x14ac:dyDescent="0.2">
      <c r="A99" s="85" t="s">
        <v>960</v>
      </c>
      <c r="B99" s="35" t="s">
        <v>1006</v>
      </c>
      <c r="C99" s="35" t="s">
        <v>993</v>
      </c>
      <c r="D99" s="36" t="s">
        <v>1100</v>
      </c>
      <c r="E99" s="36" t="s">
        <v>994</v>
      </c>
      <c r="F99" s="36" t="s">
        <v>935</v>
      </c>
      <c r="G99" s="90" t="s">
        <v>1018</v>
      </c>
      <c r="H99" s="39">
        <f>'Master Form 2'!X23</f>
        <v>0</v>
      </c>
      <c r="I99" s="39">
        <f>'Master Form 2'!T23</f>
        <v>0</v>
      </c>
      <c r="J99" s="39">
        <f>'Master Form 2'!W23</f>
        <v>0</v>
      </c>
      <c r="K99" s="39">
        <f>'Master Form 2'!V23</f>
        <v>0</v>
      </c>
      <c r="L99" s="39">
        <f>'Master Form 2'!Y23</f>
        <v>0</v>
      </c>
      <c r="M99" s="64"/>
    </row>
    <row r="100" spans="1:13" ht="15" customHeight="1" x14ac:dyDescent="0.2">
      <c r="A100" s="91" t="s">
        <v>974</v>
      </c>
      <c r="B100" s="42" t="s">
        <v>997</v>
      </c>
      <c r="C100" s="42" t="s">
        <v>993</v>
      </c>
      <c r="D100" s="43" t="s">
        <v>998</v>
      </c>
      <c r="E100" s="43"/>
      <c r="F100" s="43"/>
      <c r="G100" s="45"/>
      <c r="H100" s="92">
        <v>0</v>
      </c>
      <c r="I100" s="92">
        <f>SUM(I98:I99)</f>
        <v>0</v>
      </c>
      <c r="J100" s="92">
        <v>0</v>
      </c>
      <c r="K100" s="92">
        <v>0</v>
      </c>
      <c r="L100" s="93"/>
      <c r="M100" s="46"/>
    </row>
    <row r="101" spans="1:13" s="65" customFormat="1" x14ac:dyDescent="0.2">
      <c r="A101" s="91" t="s">
        <v>974</v>
      </c>
      <c r="B101" s="42" t="s">
        <v>1009</v>
      </c>
      <c r="C101" s="42" t="s">
        <v>993</v>
      </c>
      <c r="D101" s="43" t="s">
        <v>1011</v>
      </c>
      <c r="E101" s="43"/>
      <c r="F101" s="43"/>
      <c r="G101" s="45"/>
      <c r="H101" s="92">
        <v>0</v>
      </c>
      <c r="I101" s="92">
        <v>0</v>
      </c>
      <c r="J101" s="92">
        <v>0</v>
      </c>
      <c r="K101" s="92">
        <f>SUM(K99)</f>
        <v>0</v>
      </c>
      <c r="L101" s="94"/>
      <c r="M101" s="64"/>
    </row>
    <row r="102" spans="1:13" ht="15" customHeight="1" x14ac:dyDescent="0.2">
      <c r="A102" s="95" t="s">
        <v>980</v>
      </c>
      <c r="B102" s="96" t="s">
        <v>1000</v>
      </c>
      <c r="C102" s="96" t="s">
        <v>993</v>
      </c>
      <c r="D102" s="97" t="s">
        <v>1001</v>
      </c>
      <c r="E102" s="110"/>
      <c r="F102" s="97"/>
      <c r="G102" s="232">
        <f>'Actual Sales'!C39*10</f>
        <v>0</v>
      </c>
      <c r="H102" s="98">
        <f>Inventory!K11</f>
        <v>113</v>
      </c>
      <c r="I102" s="98">
        <f>I100</f>
        <v>0</v>
      </c>
      <c r="J102" s="98">
        <f>Inventory!M11</f>
        <v>0</v>
      </c>
      <c r="K102" s="51"/>
      <c r="L102" s="51"/>
      <c r="M102" s="99">
        <f>H102+I102-J102+L102</f>
        <v>113</v>
      </c>
    </row>
    <row r="103" spans="1:13" ht="15" customHeight="1" x14ac:dyDescent="0.2">
      <c r="A103" s="100" t="s">
        <v>1002</v>
      </c>
      <c r="B103" s="54">
        <f>COUNTIF(A98:A102,"LA")+COUNTIF(A98:A102,"LB")+COUNTIF(A98:A102,"LC")</f>
        <v>5</v>
      </c>
      <c r="C103" s="109" t="str">
        <f>C16</f>
        <v>Mark Choury</v>
      </c>
      <c r="D103" s="72">
        <f>D16</f>
        <v>3072377854</v>
      </c>
      <c r="E103" s="57"/>
      <c r="F103" s="68">
        <f ca="1">F16</f>
        <v>42326</v>
      </c>
      <c r="G103" s="101"/>
      <c r="H103" s="102"/>
      <c r="I103" s="102"/>
      <c r="J103" s="102"/>
      <c r="K103" s="102"/>
      <c r="L103" s="102"/>
      <c r="M103" s="103"/>
    </row>
    <row r="104" spans="1:13" ht="15" customHeight="1" x14ac:dyDescent="0.2">
      <c r="A104" s="81" t="s">
        <v>950</v>
      </c>
      <c r="B104" s="82" t="s">
        <v>989</v>
      </c>
      <c r="C104" s="82" t="s">
        <v>38</v>
      </c>
      <c r="D104" s="104" t="str">
        <f>D5</f>
        <v>102015</v>
      </c>
      <c r="E104" s="83" t="s">
        <v>1209</v>
      </c>
      <c r="F104" s="29" t="s">
        <v>1201</v>
      </c>
      <c r="G104" s="82"/>
      <c r="H104" s="105" t="s">
        <v>900</v>
      </c>
      <c r="I104" s="105"/>
      <c r="J104" s="105" t="s">
        <v>1101</v>
      </c>
      <c r="K104" s="106"/>
      <c r="L104" s="106"/>
      <c r="M104" s="107"/>
    </row>
    <row r="105" spans="1:13" s="41" customFormat="1" ht="15" customHeight="1" x14ac:dyDescent="0.2">
      <c r="A105" s="85" t="s">
        <v>960</v>
      </c>
      <c r="B105" s="35" t="s">
        <v>992</v>
      </c>
      <c r="C105" s="35" t="s">
        <v>993</v>
      </c>
      <c r="D105" s="36" t="s">
        <v>1102</v>
      </c>
      <c r="E105" s="36" t="s">
        <v>994</v>
      </c>
      <c r="F105" s="36" t="s">
        <v>138</v>
      </c>
      <c r="G105" s="90" t="s">
        <v>1018</v>
      </c>
      <c r="H105" s="39">
        <f>'Master Form 2'!X267</f>
        <v>0</v>
      </c>
      <c r="I105" s="39">
        <f>'Master Form 2'!T267</f>
        <v>0</v>
      </c>
      <c r="J105" s="39">
        <f>'Master Form 2'!W267</f>
        <v>0</v>
      </c>
      <c r="K105" s="39">
        <f>'Master Form 2'!V267</f>
        <v>0</v>
      </c>
      <c r="L105" s="39">
        <f>'Master Form 2'!Y267</f>
        <v>0</v>
      </c>
      <c r="M105" s="40"/>
    </row>
    <row r="106" spans="1:13" ht="15" customHeight="1" x14ac:dyDescent="0.2">
      <c r="A106" s="95" t="s">
        <v>980</v>
      </c>
      <c r="B106" s="96" t="s">
        <v>1000</v>
      </c>
      <c r="C106" s="96" t="s">
        <v>993</v>
      </c>
      <c r="D106" s="97" t="s">
        <v>1001</v>
      </c>
      <c r="E106" s="110"/>
      <c r="F106" s="97"/>
      <c r="G106" s="232">
        <f>'Actual Sales'!C37*10</f>
        <v>0</v>
      </c>
      <c r="H106" s="98">
        <f>Inventory!K12</f>
        <v>148</v>
      </c>
      <c r="I106" s="98">
        <f>I105</f>
        <v>0</v>
      </c>
      <c r="J106" s="98">
        <f>Inventory!M12</f>
        <v>0</v>
      </c>
      <c r="K106" s="51"/>
      <c r="L106" s="51"/>
      <c r="M106" s="99">
        <f>H106+I106-J106+L106</f>
        <v>148</v>
      </c>
    </row>
    <row r="107" spans="1:13" ht="15" customHeight="1" x14ac:dyDescent="0.2">
      <c r="A107" s="100" t="s">
        <v>1002</v>
      </c>
      <c r="B107" s="54">
        <f>COUNTIF(A105:A106,"LA")+COUNTIF(A105:A106,"LB")+COUNTIF(A105:A106,"LC")</f>
        <v>2</v>
      </c>
      <c r="C107" s="109" t="str">
        <f>C16</f>
        <v>Mark Choury</v>
      </c>
      <c r="D107" s="72">
        <f>D16</f>
        <v>3072377854</v>
      </c>
      <c r="E107" s="57"/>
      <c r="F107" s="68">
        <f ca="1">F16</f>
        <v>42326</v>
      </c>
      <c r="G107" s="101"/>
      <c r="H107" s="102"/>
      <c r="I107" s="102"/>
      <c r="J107" s="102"/>
      <c r="K107" s="102"/>
      <c r="L107" s="102"/>
      <c r="M107" s="103"/>
    </row>
    <row r="108" spans="1:13" ht="15" customHeight="1" x14ac:dyDescent="0.2">
      <c r="A108" s="81" t="s">
        <v>950</v>
      </c>
      <c r="B108" s="82" t="s">
        <v>989</v>
      </c>
      <c r="C108" s="82" t="s">
        <v>38</v>
      </c>
      <c r="D108" s="104" t="str">
        <f>D5</f>
        <v>102015</v>
      </c>
      <c r="E108" s="83" t="s">
        <v>1209</v>
      </c>
      <c r="F108" s="29" t="s">
        <v>1201</v>
      </c>
      <c r="G108" s="82"/>
      <c r="H108" s="105" t="s">
        <v>902</v>
      </c>
      <c r="I108" s="105"/>
      <c r="J108" s="105" t="s">
        <v>1103</v>
      </c>
      <c r="K108" s="106"/>
      <c r="L108" s="106"/>
      <c r="M108" s="107"/>
    </row>
    <row r="109" spans="1:13" s="41" customFormat="1" ht="15" customHeight="1" x14ac:dyDescent="0.2">
      <c r="A109" s="85" t="s">
        <v>960</v>
      </c>
      <c r="B109" s="35" t="s">
        <v>992</v>
      </c>
      <c r="C109" s="35" t="s">
        <v>993</v>
      </c>
      <c r="D109" s="36" t="s">
        <v>1104</v>
      </c>
      <c r="E109" s="36" t="s">
        <v>994</v>
      </c>
      <c r="F109" s="36" t="s">
        <v>1105</v>
      </c>
      <c r="G109" s="90" t="s">
        <v>996</v>
      </c>
      <c r="H109" s="39">
        <f>'Master Form 2'!X135</f>
        <v>0</v>
      </c>
      <c r="I109" s="39">
        <f>'Master Form 2'!T135</f>
        <v>0</v>
      </c>
      <c r="J109" s="39">
        <f>'Master Form 2'!W135</f>
        <v>0</v>
      </c>
      <c r="K109" s="39">
        <f>'Master Form 2'!V135</f>
        <v>0</v>
      </c>
      <c r="L109" s="39">
        <f>'Master Form 2'!Y135</f>
        <v>0</v>
      </c>
      <c r="M109" s="40"/>
    </row>
    <row r="110" spans="1:13" s="65" customFormat="1" ht="15" customHeight="1" x14ac:dyDescent="0.2">
      <c r="A110" s="85" t="s">
        <v>960</v>
      </c>
      <c r="B110" s="35" t="s">
        <v>1006</v>
      </c>
      <c r="C110" s="35" t="s">
        <v>993</v>
      </c>
      <c r="D110" s="36" t="s">
        <v>1106</v>
      </c>
      <c r="E110" s="36" t="s">
        <v>994</v>
      </c>
      <c r="F110" s="36" t="s">
        <v>1107</v>
      </c>
      <c r="G110" s="90" t="s">
        <v>996</v>
      </c>
      <c r="H110" s="39">
        <f>'Master Form 2'!X136</f>
        <v>0</v>
      </c>
      <c r="I110" s="39">
        <f>'Master Form 2'!T136</f>
        <v>0</v>
      </c>
      <c r="J110" s="39">
        <f>'Master Form 2'!W136</f>
        <v>0</v>
      </c>
      <c r="K110" s="39">
        <f>'Master Form 2'!V136</f>
        <v>0</v>
      </c>
      <c r="L110" s="39">
        <f>'Master Form 2'!Y136</f>
        <v>0</v>
      </c>
      <c r="M110" s="40"/>
    </row>
    <row r="111" spans="1:13" ht="15" customHeight="1" x14ac:dyDescent="0.2">
      <c r="A111" s="85" t="s">
        <v>960</v>
      </c>
      <c r="B111" s="35" t="s">
        <v>1020</v>
      </c>
      <c r="C111" s="35" t="s">
        <v>993</v>
      </c>
      <c r="D111" s="36" t="s">
        <v>1108</v>
      </c>
      <c r="E111" s="36" t="s">
        <v>994</v>
      </c>
      <c r="F111" s="36" t="s">
        <v>1109</v>
      </c>
      <c r="G111" s="90" t="s">
        <v>1008</v>
      </c>
      <c r="H111" s="39">
        <f>'Master Form 2'!X137</f>
        <v>0</v>
      </c>
      <c r="I111" s="39">
        <f>'Master Form 2'!T137</f>
        <v>0</v>
      </c>
      <c r="J111" s="39">
        <f>'Master Form 2'!W137</f>
        <v>0</v>
      </c>
      <c r="K111" s="39">
        <f>'Master Form 2'!V137</f>
        <v>0</v>
      </c>
      <c r="L111" s="39">
        <f>'Master Form 2'!Y137</f>
        <v>0</v>
      </c>
      <c r="M111" s="40"/>
    </row>
    <row r="112" spans="1:13" ht="15" customHeight="1" x14ac:dyDescent="0.2">
      <c r="A112" s="91" t="s">
        <v>974</v>
      </c>
      <c r="B112" s="42" t="s">
        <v>997</v>
      </c>
      <c r="C112" s="42" t="s">
        <v>993</v>
      </c>
      <c r="D112" s="43" t="s">
        <v>998</v>
      </c>
      <c r="E112" s="43"/>
      <c r="F112" s="43"/>
      <c r="G112" s="45"/>
      <c r="H112" s="92">
        <v>0</v>
      </c>
      <c r="I112" s="92">
        <f>SUM(I109:I111)</f>
        <v>0</v>
      </c>
      <c r="J112" s="92">
        <v>0</v>
      </c>
      <c r="K112" s="92">
        <v>0</v>
      </c>
      <c r="L112" s="93"/>
      <c r="M112" s="46"/>
    </row>
    <row r="113" spans="1:13" s="65" customFormat="1" x14ac:dyDescent="0.2">
      <c r="A113" s="91" t="s">
        <v>974</v>
      </c>
      <c r="B113" s="42" t="s">
        <v>1009</v>
      </c>
      <c r="C113" s="42" t="s">
        <v>993</v>
      </c>
      <c r="D113" s="108" t="s">
        <v>1011</v>
      </c>
      <c r="E113" s="43"/>
      <c r="F113" s="43"/>
      <c r="G113" s="45"/>
      <c r="H113" s="92">
        <v>0</v>
      </c>
      <c r="I113" s="92">
        <v>0</v>
      </c>
      <c r="J113" s="92">
        <v>0</v>
      </c>
      <c r="K113" s="92">
        <f>SUM(K109:K111)</f>
        <v>0</v>
      </c>
      <c r="L113" s="94"/>
      <c r="M113" s="64"/>
    </row>
    <row r="114" spans="1:13" ht="15" customHeight="1" x14ac:dyDescent="0.2">
      <c r="A114" s="95" t="s">
        <v>980</v>
      </c>
      <c r="B114" s="96" t="s">
        <v>1000</v>
      </c>
      <c r="C114" s="96" t="s">
        <v>993</v>
      </c>
      <c r="D114" s="97" t="s">
        <v>1001</v>
      </c>
      <c r="E114" s="110"/>
      <c r="F114" s="97"/>
      <c r="G114" s="232">
        <f>'Actual Sales'!C85*10</f>
        <v>0</v>
      </c>
      <c r="H114" s="98">
        <f>Inventory!K13</f>
        <v>337</v>
      </c>
      <c r="I114" s="98">
        <f>I112</f>
        <v>0</v>
      </c>
      <c r="J114" s="98">
        <f>Inventory!M13</f>
        <v>0</v>
      </c>
      <c r="K114" s="51"/>
      <c r="L114" s="51"/>
      <c r="M114" s="99">
        <f>H114+I114-J114+L114</f>
        <v>337</v>
      </c>
    </row>
    <row r="115" spans="1:13" ht="15" customHeight="1" x14ac:dyDescent="0.2">
      <c r="A115" s="100" t="s">
        <v>1002</v>
      </c>
      <c r="B115" s="54">
        <f>COUNTIF(A109:A114,"LA")+COUNTIF(A109:A114,"LB")+COUNTIF(A109:A114,"LC")</f>
        <v>6</v>
      </c>
      <c r="C115" s="109" t="str">
        <f>C16</f>
        <v>Mark Choury</v>
      </c>
      <c r="D115" s="72">
        <f>D16</f>
        <v>3072377854</v>
      </c>
      <c r="E115" s="57"/>
      <c r="F115" s="68">
        <f ca="1">F16</f>
        <v>42326</v>
      </c>
      <c r="G115" s="101"/>
      <c r="H115" s="102"/>
      <c r="I115" s="102"/>
      <c r="J115" s="102"/>
      <c r="K115" s="102"/>
      <c r="L115" s="102"/>
      <c r="M115" s="103"/>
    </row>
    <row r="116" spans="1:13" ht="15" customHeight="1" x14ac:dyDescent="0.2">
      <c r="A116" s="81" t="s">
        <v>950</v>
      </c>
      <c r="B116" s="82" t="s">
        <v>989</v>
      </c>
      <c r="C116" s="82" t="s">
        <v>38</v>
      </c>
      <c r="D116" s="104" t="str">
        <f>D5</f>
        <v>102015</v>
      </c>
      <c r="E116" s="83" t="s">
        <v>1209</v>
      </c>
      <c r="F116" s="29" t="s">
        <v>1201</v>
      </c>
      <c r="G116" s="82"/>
      <c r="H116" s="105" t="s">
        <v>900</v>
      </c>
      <c r="I116" s="105"/>
      <c r="J116" s="105" t="s">
        <v>1110</v>
      </c>
      <c r="K116" s="106"/>
      <c r="L116" s="106"/>
      <c r="M116" s="107"/>
    </row>
    <row r="117" spans="1:13" s="41" customFormat="1" ht="15" customHeight="1" x14ac:dyDescent="0.2">
      <c r="A117" s="85" t="s">
        <v>960</v>
      </c>
      <c r="B117" s="35" t="s">
        <v>992</v>
      </c>
      <c r="C117" s="35" t="s">
        <v>993</v>
      </c>
      <c r="D117" s="36" t="s">
        <v>1111</v>
      </c>
      <c r="E117" s="36" t="s">
        <v>994</v>
      </c>
      <c r="F117" s="36" t="s">
        <v>556</v>
      </c>
      <c r="G117" s="90" t="s">
        <v>1018</v>
      </c>
      <c r="H117" s="39">
        <f>'Master Form 2'!X210</f>
        <v>0</v>
      </c>
      <c r="I117" s="39">
        <f>'Master Form 2'!T210</f>
        <v>0</v>
      </c>
      <c r="J117" s="39">
        <f>'Master Form 2'!W210</f>
        <v>0</v>
      </c>
      <c r="K117" s="39">
        <f>'Master Form 2'!V210</f>
        <v>0</v>
      </c>
      <c r="L117" s="39">
        <f>'Master Form 2'!Y210</f>
        <v>0</v>
      </c>
      <c r="M117" s="40"/>
    </row>
    <row r="118" spans="1:13" s="65" customFormat="1" ht="15" customHeight="1" x14ac:dyDescent="0.2">
      <c r="A118" s="85" t="s">
        <v>960</v>
      </c>
      <c r="B118" s="35" t="s">
        <v>1006</v>
      </c>
      <c r="C118" s="35" t="s">
        <v>993</v>
      </c>
      <c r="D118" s="36" t="s">
        <v>1112</v>
      </c>
      <c r="E118" s="36" t="s">
        <v>994</v>
      </c>
      <c r="F118" s="36" t="s">
        <v>559</v>
      </c>
      <c r="G118" s="90" t="s">
        <v>1018</v>
      </c>
      <c r="H118" s="39">
        <f>'Master Form 2'!X211</f>
        <v>0</v>
      </c>
      <c r="I118" s="39">
        <f>'Master Form 2'!T211</f>
        <v>0</v>
      </c>
      <c r="J118" s="39">
        <f>'Master Form 2'!W211</f>
        <v>0</v>
      </c>
      <c r="K118" s="39">
        <f>'Master Form 2'!V211</f>
        <v>0</v>
      </c>
      <c r="L118" s="39">
        <f>'Master Form 2'!Y211</f>
        <v>0</v>
      </c>
      <c r="M118" s="64"/>
    </row>
    <row r="119" spans="1:13" ht="15" customHeight="1" x14ac:dyDescent="0.2">
      <c r="A119" s="95" t="s">
        <v>980</v>
      </c>
      <c r="B119" s="96" t="s">
        <v>1000</v>
      </c>
      <c r="C119" s="96" t="s">
        <v>993</v>
      </c>
      <c r="D119" s="97" t="s">
        <v>1001</v>
      </c>
      <c r="E119" s="110"/>
      <c r="F119" s="97"/>
      <c r="G119" s="232">
        <f>'Actual Sales'!C52*10</f>
        <v>0</v>
      </c>
      <c r="H119" s="98">
        <f>Inventory!K14</f>
        <v>19</v>
      </c>
      <c r="I119" s="98">
        <f>SUM(I117:I118)</f>
        <v>0</v>
      </c>
      <c r="J119" s="98">
        <f>Inventory!M14</f>
        <v>0</v>
      </c>
      <c r="K119" s="51"/>
      <c r="L119" s="51"/>
      <c r="M119" s="99">
        <f>H119+I119-J119+L119</f>
        <v>19</v>
      </c>
    </row>
    <row r="120" spans="1:13" ht="15" customHeight="1" x14ac:dyDescent="0.2">
      <c r="A120" s="100" t="s">
        <v>1002</v>
      </c>
      <c r="B120" s="54">
        <f>COUNTIF(A117:A119,"LA")+COUNTIF(A117:A119,"LB")+COUNTIF(A117:A119,"LC")</f>
        <v>3</v>
      </c>
      <c r="C120" s="109" t="str">
        <f>C16</f>
        <v>Mark Choury</v>
      </c>
      <c r="D120" s="72">
        <f>D16</f>
        <v>3072377854</v>
      </c>
      <c r="E120" s="57"/>
      <c r="F120" s="111">
        <f ca="1">F16</f>
        <v>42326</v>
      </c>
      <c r="G120" s="101"/>
      <c r="H120" s="102"/>
      <c r="I120" s="102"/>
      <c r="J120" s="102"/>
      <c r="K120" s="102"/>
      <c r="L120" s="102"/>
      <c r="M120" s="103"/>
    </row>
    <row r="121" spans="1:13" ht="15" customHeight="1" x14ac:dyDescent="0.2">
      <c r="A121" s="81" t="s">
        <v>950</v>
      </c>
      <c r="B121" s="82" t="s">
        <v>989</v>
      </c>
      <c r="C121" s="82" t="s">
        <v>38</v>
      </c>
      <c r="D121" s="104" t="str">
        <f>D5</f>
        <v>102015</v>
      </c>
      <c r="E121" s="83" t="s">
        <v>1209</v>
      </c>
      <c r="F121" s="29" t="s">
        <v>1201</v>
      </c>
      <c r="G121" s="82"/>
      <c r="H121" s="105" t="s">
        <v>901</v>
      </c>
      <c r="I121" s="105"/>
      <c r="J121" s="105" t="s">
        <v>1113</v>
      </c>
      <c r="K121" s="106"/>
      <c r="L121" s="106"/>
      <c r="M121" s="107"/>
    </row>
    <row r="122" spans="1:13" s="41" customFormat="1" ht="15" customHeight="1" x14ac:dyDescent="0.2">
      <c r="A122" s="85" t="s">
        <v>960</v>
      </c>
      <c r="B122" s="35" t="s">
        <v>992</v>
      </c>
      <c r="C122" s="35" t="s">
        <v>993</v>
      </c>
      <c r="D122" s="87">
        <v>490170587900</v>
      </c>
      <c r="E122" s="36" t="s">
        <v>1065</v>
      </c>
      <c r="F122" s="89" t="s">
        <v>898</v>
      </c>
      <c r="G122" s="90" t="s">
        <v>1008</v>
      </c>
      <c r="H122" s="39">
        <f>'Master Form 2'!X18</f>
        <v>0</v>
      </c>
      <c r="I122" s="39">
        <f>'Master Form 2'!T18</f>
        <v>0</v>
      </c>
      <c r="J122" s="39">
        <f>'Master Form 2'!W18</f>
        <v>0</v>
      </c>
      <c r="K122" s="39">
        <f>'Master Form 2'!V18</f>
        <v>0</v>
      </c>
      <c r="L122" s="39">
        <f>'Master Form 2'!Y18</f>
        <v>0</v>
      </c>
      <c r="M122" s="40"/>
    </row>
    <row r="123" spans="1:13" s="65" customFormat="1" ht="15" customHeight="1" x14ac:dyDescent="0.2">
      <c r="A123" s="85" t="s">
        <v>960</v>
      </c>
      <c r="B123" s="35" t="s">
        <v>1006</v>
      </c>
      <c r="C123" s="35" t="s">
        <v>993</v>
      </c>
      <c r="D123" s="87">
        <v>490172023800</v>
      </c>
      <c r="E123" s="36" t="s">
        <v>994</v>
      </c>
      <c r="F123" s="89" t="s">
        <v>1114</v>
      </c>
      <c r="G123" s="90" t="s">
        <v>996</v>
      </c>
      <c r="H123" s="39">
        <f>'Master Form 2'!X69</f>
        <v>0</v>
      </c>
      <c r="I123" s="39">
        <f>'Master Form 2'!T69</f>
        <v>0</v>
      </c>
      <c r="J123" s="39">
        <f>'Master Form 2'!W69</f>
        <v>0</v>
      </c>
      <c r="K123" s="39">
        <f>'Master Form 2'!V69</f>
        <v>0</v>
      </c>
      <c r="L123" s="39">
        <f>'Master Form 2'!Y69</f>
        <v>0</v>
      </c>
      <c r="M123" s="64"/>
    </row>
    <row r="124" spans="1:13" ht="15" customHeight="1" x14ac:dyDescent="0.2">
      <c r="A124" s="85" t="s">
        <v>960</v>
      </c>
      <c r="B124" s="35" t="s">
        <v>1020</v>
      </c>
      <c r="C124" s="35" t="s">
        <v>993</v>
      </c>
      <c r="D124" s="87">
        <v>490172054200</v>
      </c>
      <c r="E124" s="36" t="s">
        <v>994</v>
      </c>
      <c r="F124" s="89" t="s">
        <v>1115</v>
      </c>
      <c r="G124" s="90" t="s">
        <v>996</v>
      </c>
      <c r="H124" s="39">
        <f>'Master Form 2'!X70</f>
        <v>0</v>
      </c>
      <c r="I124" s="39">
        <f>'Master Form 2'!T70</f>
        <v>0</v>
      </c>
      <c r="J124" s="39">
        <f>'Master Form 2'!W70</f>
        <v>0</v>
      </c>
      <c r="K124" s="39">
        <f>'Master Form 2'!V70</f>
        <v>0</v>
      </c>
      <c r="L124" s="39">
        <f>'Master Form 2'!Y70</f>
        <v>0</v>
      </c>
      <c r="M124" s="64"/>
    </row>
    <row r="125" spans="1:13" ht="15" customHeight="1" x14ac:dyDescent="0.2">
      <c r="A125" s="91" t="s">
        <v>974</v>
      </c>
      <c r="B125" s="42" t="s">
        <v>997</v>
      </c>
      <c r="C125" s="42" t="s">
        <v>993</v>
      </c>
      <c r="D125" s="43" t="s">
        <v>998</v>
      </c>
      <c r="E125" s="43"/>
      <c r="F125" s="108"/>
      <c r="G125" s="45"/>
      <c r="H125" s="92">
        <v>0</v>
      </c>
      <c r="I125" s="92">
        <f>SUM(I122:I124)</f>
        <v>0</v>
      </c>
      <c r="J125" s="92">
        <v>0</v>
      </c>
      <c r="K125" s="92">
        <v>0</v>
      </c>
      <c r="L125" s="93"/>
      <c r="M125" s="46"/>
    </row>
    <row r="126" spans="1:13" s="65" customFormat="1" x14ac:dyDescent="0.2">
      <c r="A126" s="91" t="s">
        <v>974</v>
      </c>
      <c r="B126" s="42" t="s">
        <v>1009</v>
      </c>
      <c r="C126" s="42" t="s">
        <v>993</v>
      </c>
      <c r="D126" s="43" t="s">
        <v>1011</v>
      </c>
      <c r="E126" s="43"/>
      <c r="F126" s="108"/>
      <c r="G126" s="45"/>
      <c r="H126" s="92">
        <v>0</v>
      </c>
      <c r="I126" s="92">
        <v>0</v>
      </c>
      <c r="J126" s="92">
        <v>0</v>
      </c>
      <c r="K126" s="92">
        <f>SUM(K122:K124)</f>
        <v>0</v>
      </c>
      <c r="L126" s="94"/>
      <c r="M126" s="64"/>
    </row>
    <row r="127" spans="1:13" ht="15" customHeight="1" x14ac:dyDescent="0.2">
      <c r="A127" s="95" t="s">
        <v>980</v>
      </c>
      <c r="B127" s="96" t="s">
        <v>1000</v>
      </c>
      <c r="C127" s="96" t="s">
        <v>993</v>
      </c>
      <c r="D127" s="97" t="s">
        <v>1001</v>
      </c>
      <c r="E127" s="110"/>
      <c r="F127" s="112"/>
      <c r="G127" s="232">
        <f>'Actual Sales'!C86*10</f>
        <v>0</v>
      </c>
      <c r="H127" s="98">
        <f>Inventory!K15</f>
        <v>206</v>
      </c>
      <c r="I127" s="98">
        <f>I125</f>
        <v>0</v>
      </c>
      <c r="J127" s="98">
        <f>Inventory!M15</f>
        <v>0</v>
      </c>
      <c r="K127" s="51"/>
      <c r="L127" s="51"/>
      <c r="M127" s="99">
        <f>H127+I127-J127+L127</f>
        <v>206</v>
      </c>
    </row>
    <row r="128" spans="1:13" ht="15" customHeight="1" x14ac:dyDescent="0.2">
      <c r="A128" s="100" t="s">
        <v>1002</v>
      </c>
      <c r="B128" s="54">
        <f>COUNTIF(A122:A127,"LA")+COUNTIF(A122:A127,"LB")+COUNTIF(A122:A127,"LC")</f>
        <v>6</v>
      </c>
      <c r="C128" s="109" t="str">
        <f>C16</f>
        <v>Mark Choury</v>
      </c>
      <c r="D128" s="72">
        <f>D16</f>
        <v>3072377854</v>
      </c>
      <c r="E128" s="57"/>
      <c r="F128" s="111">
        <f ca="1">F16</f>
        <v>42326</v>
      </c>
      <c r="G128" s="101"/>
      <c r="H128" s="102"/>
      <c r="I128" s="102"/>
      <c r="J128" s="102"/>
      <c r="K128" s="102"/>
      <c r="L128" s="102"/>
      <c r="M128" s="103"/>
    </row>
    <row r="129" spans="1:13" ht="15" customHeight="1" x14ac:dyDescent="0.2">
      <c r="A129" s="81" t="s">
        <v>950</v>
      </c>
      <c r="B129" s="82" t="s">
        <v>989</v>
      </c>
      <c r="C129" s="82" t="s">
        <v>38</v>
      </c>
      <c r="D129" s="104" t="str">
        <f>D5</f>
        <v>102015</v>
      </c>
      <c r="E129" s="83" t="s">
        <v>1209</v>
      </c>
      <c r="F129" s="29" t="s">
        <v>1201</v>
      </c>
      <c r="G129" s="82"/>
      <c r="H129" s="105" t="s">
        <v>900</v>
      </c>
      <c r="I129" s="105"/>
      <c r="J129" s="105" t="s">
        <v>1116</v>
      </c>
      <c r="K129" s="106"/>
      <c r="L129" s="106"/>
      <c r="M129" s="107"/>
    </row>
    <row r="130" spans="1:13" s="41" customFormat="1" ht="15" customHeight="1" x14ac:dyDescent="0.2">
      <c r="A130" s="85" t="s">
        <v>960</v>
      </c>
      <c r="B130" s="35" t="s">
        <v>992</v>
      </c>
      <c r="C130" s="35" t="s">
        <v>993</v>
      </c>
      <c r="D130" s="87">
        <v>490450671300</v>
      </c>
      <c r="E130" s="36" t="s">
        <v>994</v>
      </c>
      <c r="F130" s="89" t="s">
        <v>577</v>
      </c>
      <c r="G130" s="90" t="s">
        <v>1018</v>
      </c>
      <c r="H130" s="39">
        <f>'Master Form 2'!X260</f>
        <v>0</v>
      </c>
      <c r="I130" s="39">
        <f>'Master Form 2'!T260</f>
        <v>0</v>
      </c>
      <c r="J130" s="39">
        <f>'Master Form 2'!W260</f>
        <v>0</v>
      </c>
      <c r="K130" s="39">
        <f>'Master Form 2'!V260</f>
        <v>0</v>
      </c>
      <c r="L130" s="39">
        <f>'Master Form 2'!Y260</f>
        <v>0</v>
      </c>
      <c r="M130" s="40"/>
    </row>
    <row r="131" spans="1:13" s="65" customFormat="1" x14ac:dyDescent="0.2">
      <c r="A131" s="91" t="s">
        <v>974</v>
      </c>
      <c r="B131" s="42" t="s">
        <v>1009</v>
      </c>
      <c r="C131" s="42" t="s">
        <v>993</v>
      </c>
      <c r="D131" s="43" t="s">
        <v>1011</v>
      </c>
      <c r="E131" s="43"/>
      <c r="F131" s="108"/>
      <c r="G131" s="45"/>
      <c r="H131" s="92">
        <v>0</v>
      </c>
      <c r="I131" s="92">
        <v>0</v>
      </c>
      <c r="J131" s="92">
        <v>0</v>
      </c>
      <c r="K131" s="92">
        <f>SUM(K130)</f>
        <v>0</v>
      </c>
      <c r="L131" s="94"/>
      <c r="M131" s="64"/>
    </row>
    <row r="132" spans="1:13" ht="15" customHeight="1" x14ac:dyDescent="0.2">
      <c r="A132" s="91" t="s">
        <v>974</v>
      </c>
      <c r="B132" s="42" t="s">
        <v>997</v>
      </c>
      <c r="C132" s="42" t="s">
        <v>993</v>
      </c>
      <c r="D132" s="43" t="s">
        <v>998</v>
      </c>
      <c r="E132" s="43"/>
      <c r="F132" s="108"/>
      <c r="G132" s="45"/>
      <c r="H132" s="92">
        <v>0</v>
      </c>
      <c r="I132" s="92">
        <f>SUM(I129:I131)</f>
        <v>0</v>
      </c>
      <c r="J132" s="92">
        <v>0</v>
      </c>
      <c r="K132" s="92">
        <v>0</v>
      </c>
      <c r="L132" s="93"/>
      <c r="M132" s="46"/>
    </row>
    <row r="133" spans="1:13" ht="15" customHeight="1" x14ac:dyDescent="0.2">
      <c r="A133" s="95" t="s">
        <v>980</v>
      </c>
      <c r="B133" s="96" t="s">
        <v>1000</v>
      </c>
      <c r="C133" s="96" t="s">
        <v>993</v>
      </c>
      <c r="D133" s="97" t="s">
        <v>1001</v>
      </c>
      <c r="E133" s="110"/>
      <c r="F133" s="112"/>
      <c r="G133" s="232">
        <f>'Actual Sales'!C12*10</f>
        <v>0</v>
      </c>
      <c r="H133" s="98">
        <f>Inventory!K16</f>
        <v>77</v>
      </c>
      <c r="I133" s="98">
        <f>I132</f>
        <v>0</v>
      </c>
      <c r="J133" s="98">
        <f>Inventory!M16</f>
        <v>0</v>
      </c>
      <c r="K133" s="51"/>
      <c r="L133" s="51"/>
      <c r="M133" s="99">
        <f>H133+I133-J133+L133</f>
        <v>77</v>
      </c>
    </row>
    <row r="134" spans="1:13" ht="15" customHeight="1" x14ac:dyDescent="0.2">
      <c r="A134" s="100" t="s">
        <v>1002</v>
      </c>
      <c r="B134" s="54">
        <f>COUNTIF(A130:A133,"LA")+COUNTIF(A130:A133,"LB")+COUNTIF(A130:A133,"LC")</f>
        <v>4</v>
      </c>
      <c r="C134" s="109" t="str">
        <f>C16</f>
        <v>Mark Choury</v>
      </c>
      <c r="D134" s="72">
        <f>D16</f>
        <v>3072377854</v>
      </c>
      <c r="E134" s="57"/>
      <c r="F134" s="111">
        <f ca="1">F16</f>
        <v>42326</v>
      </c>
      <c r="G134" s="101"/>
      <c r="H134" s="102"/>
      <c r="I134" s="102"/>
      <c r="J134" s="102"/>
      <c r="K134" s="102"/>
      <c r="L134" s="102"/>
      <c r="M134" s="103"/>
    </row>
    <row r="135" spans="1:13" ht="15" customHeight="1" x14ac:dyDescent="0.2">
      <c r="A135" s="81" t="s">
        <v>950</v>
      </c>
      <c r="B135" s="82" t="s">
        <v>989</v>
      </c>
      <c r="C135" s="82" t="s">
        <v>38</v>
      </c>
      <c r="D135" s="104" t="str">
        <f>D5</f>
        <v>102015</v>
      </c>
      <c r="E135" s="83" t="s">
        <v>1209</v>
      </c>
      <c r="F135" s="29" t="s">
        <v>1201</v>
      </c>
      <c r="G135" s="82"/>
      <c r="H135" s="105" t="s">
        <v>1117</v>
      </c>
      <c r="I135" s="105"/>
      <c r="J135" s="105" t="s">
        <v>1118</v>
      </c>
      <c r="K135" s="106"/>
      <c r="L135" s="106"/>
      <c r="M135" s="107"/>
    </row>
    <row r="136" spans="1:13" s="41" customFormat="1" ht="15" customHeight="1" x14ac:dyDescent="0.2">
      <c r="A136" s="85" t="s">
        <v>960</v>
      </c>
      <c r="B136" s="35" t="s">
        <v>992</v>
      </c>
      <c r="C136" s="35" t="s">
        <v>993</v>
      </c>
      <c r="D136" s="87">
        <v>490450561600</v>
      </c>
      <c r="E136" s="36" t="s">
        <v>994</v>
      </c>
      <c r="F136" s="36" t="s">
        <v>1119</v>
      </c>
      <c r="G136" s="90" t="s">
        <v>996</v>
      </c>
      <c r="H136" s="39">
        <f>'Master Form 2'!X11</f>
        <v>0</v>
      </c>
      <c r="I136" s="39">
        <f>'Master Form 2'!T11</f>
        <v>0</v>
      </c>
      <c r="J136" s="39">
        <f>'Master Form 2'!W11</f>
        <v>0</v>
      </c>
      <c r="K136" s="39">
        <f>'Master Form 2'!V11</f>
        <v>0</v>
      </c>
      <c r="L136" s="39">
        <f>'Master Form 2'!Y11</f>
        <v>0</v>
      </c>
      <c r="M136" s="40"/>
    </row>
    <row r="137" spans="1:13" s="41" customFormat="1" ht="15" customHeight="1" x14ac:dyDescent="0.2">
      <c r="A137" s="234" t="s">
        <v>974</v>
      </c>
      <c r="B137" s="234" t="s">
        <v>997</v>
      </c>
      <c r="C137" s="234" t="s">
        <v>993</v>
      </c>
      <c r="D137" s="235">
        <v>10</v>
      </c>
      <c r="E137" s="236"/>
      <c r="F137" s="236"/>
      <c r="G137" s="234"/>
      <c r="H137" s="237">
        <v>0</v>
      </c>
      <c r="I137" s="237">
        <f>SUM(I136)</f>
        <v>0</v>
      </c>
      <c r="J137" s="237">
        <v>0</v>
      </c>
      <c r="K137" s="237">
        <v>0</v>
      </c>
      <c r="L137" s="237"/>
      <c r="M137" s="40"/>
    </row>
    <row r="138" spans="1:13" ht="15" customHeight="1" x14ac:dyDescent="0.2">
      <c r="A138" s="234" t="s">
        <v>974</v>
      </c>
      <c r="B138" s="234" t="s">
        <v>997</v>
      </c>
      <c r="C138" s="234" t="s">
        <v>993</v>
      </c>
      <c r="D138" s="235">
        <v>27</v>
      </c>
      <c r="E138" s="236"/>
      <c r="F138" s="236"/>
      <c r="G138" s="234"/>
      <c r="H138" s="237">
        <v>0</v>
      </c>
      <c r="I138" s="237">
        <v>0</v>
      </c>
      <c r="J138" s="237">
        <v>0</v>
      </c>
      <c r="K138" s="237">
        <f>K136</f>
        <v>0</v>
      </c>
      <c r="L138" s="237"/>
      <c r="M138" s="40"/>
    </row>
    <row r="139" spans="1:13" ht="15" customHeight="1" x14ac:dyDescent="0.2">
      <c r="A139" s="95" t="s">
        <v>980</v>
      </c>
      <c r="B139" s="96" t="s">
        <v>1000</v>
      </c>
      <c r="C139" s="96" t="s">
        <v>993</v>
      </c>
      <c r="D139" s="97" t="s">
        <v>1001</v>
      </c>
      <c r="E139" s="110"/>
      <c r="F139" s="97"/>
      <c r="G139" s="232">
        <f>'Actual Sales'!C55*10</f>
        <v>0</v>
      </c>
      <c r="H139" s="98">
        <f>Inventory!K17</f>
        <v>156</v>
      </c>
      <c r="I139" s="98">
        <f>I136</f>
        <v>0</v>
      </c>
      <c r="J139" s="98">
        <f>Inventory!M17</f>
        <v>0</v>
      </c>
      <c r="K139" s="51"/>
      <c r="L139" s="51"/>
      <c r="M139" s="99">
        <f>H139+I139-J139+L139</f>
        <v>156</v>
      </c>
    </row>
    <row r="140" spans="1:13" ht="15" customHeight="1" x14ac:dyDescent="0.2">
      <c r="A140" s="100" t="s">
        <v>1002</v>
      </c>
      <c r="B140" s="54">
        <f>COUNTIF(A136:A139,"LA")+COUNTIF(A136:A139,"LB")+COUNTIF(A136:A139,"LC")</f>
        <v>4</v>
      </c>
      <c r="C140" s="109" t="str">
        <f>C16</f>
        <v>Mark Choury</v>
      </c>
      <c r="D140" s="72">
        <f>D16</f>
        <v>3072377854</v>
      </c>
      <c r="E140" s="57"/>
      <c r="F140" s="68">
        <f ca="1">F16</f>
        <v>42326</v>
      </c>
      <c r="G140" s="101"/>
      <c r="H140" s="102"/>
      <c r="I140" s="102"/>
      <c r="J140" s="102"/>
      <c r="K140" s="102"/>
      <c r="L140" s="102"/>
      <c r="M140" s="103"/>
    </row>
    <row r="141" spans="1:13" s="41" customFormat="1" ht="15" customHeight="1" x14ac:dyDescent="0.2">
      <c r="A141" s="81" t="s">
        <v>950</v>
      </c>
      <c r="B141" s="82" t="s">
        <v>989</v>
      </c>
      <c r="C141" s="82" t="s">
        <v>38</v>
      </c>
      <c r="D141" s="104" t="str">
        <f>D5</f>
        <v>102015</v>
      </c>
      <c r="E141" s="83" t="s">
        <v>1209</v>
      </c>
      <c r="F141" s="29" t="s">
        <v>1201</v>
      </c>
      <c r="G141" s="82"/>
      <c r="H141" s="105" t="s">
        <v>1117</v>
      </c>
      <c r="I141" s="105"/>
      <c r="J141" s="105" t="s">
        <v>1120</v>
      </c>
      <c r="K141" s="106"/>
      <c r="L141" s="106"/>
      <c r="M141" s="107"/>
    </row>
    <row r="142" spans="1:13" ht="15" customHeight="1" x14ac:dyDescent="0.2">
      <c r="A142" s="85" t="s">
        <v>960</v>
      </c>
      <c r="B142" s="35" t="s">
        <v>992</v>
      </c>
      <c r="C142" s="35" t="s">
        <v>993</v>
      </c>
      <c r="D142" s="36" t="s">
        <v>1121</v>
      </c>
      <c r="E142" s="36" t="s">
        <v>994</v>
      </c>
      <c r="F142" s="36" t="s">
        <v>456</v>
      </c>
      <c r="G142" s="90" t="s">
        <v>1018</v>
      </c>
      <c r="H142" s="39">
        <f>'Master Form 2'!X91</f>
        <v>0</v>
      </c>
      <c r="I142" s="39">
        <f>'Master Form 2'!T91</f>
        <v>0</v>
      </c>
      <c r="J142" s="39">
        <f>'Master Form 2'!W91</f>
        <v>0</v>
      </c>
      <c r="K142" s="39">
        <f>'Master Form 2'!V91</f>
        <v>0</v>
      </c>
      <c r="L142" s="39">
        <f>'Master Form 2'!Y91</f>
        <v>0</v>
      </c>
      <c r="M142" s="40"/>
    </row>
    <row r="143" spans="1:13" ht="15" customHeight="1" x14ac:dyDescent="0.2">
      <c r="A143" s="95" t="s">
        <v>980</v>
      </c>
      <c r="B143" s="96" t="s">
        <v>1000</v>
      </c>
      <c r="C143" s="96" t="s">
        <v>993</v>
      </c>
      <c r="D143" s="97" t="s">
        <v>1001</v>
      </c>
      <c r="E143" s="110"/>
      <c r="F143" s="97"/>
      <c r="G143" s="232">
        <v>0</v>
      </c>
      <c r="H143" s="98">
        <v>4</v>
      </c>
      <c r="I143" s="98">
        <f>I142</f>
        <v>0</v>
      </c>
      <c r="J143" s="98">
        <f>Inventory!M18</f>
        <v>0</v>
      </c>
      <c r="K143" s="51"/>
      <c r="L143" s="51"/>
      <c r="M143" s="99">
        <f>H143+I143-J143+L143</f>
        <v>4</v>
      </c>
    </row>
    <row r="144" spans="1:13" ht="15" customHeight="1" x14ac:dyDescent="0.2">
      <c r="A144" s="100" t="s">
        <v>1002</v>
      </c>
      <c r="B144" s="54">
        <f>COUNTIF(A142:A143,"LA")+COUNTIF(A142:A143,"LB")+COUNTIF(A142:A143,"LC")</f>
        <v>2</v>
      </c>
      <c r="C144" s="109" t="str">
        <f>C16</f>
        <v>Mark Choury</v>
      </c>
      <c r="D144" s="72">
        <f>D16</f>
        <v>3072377854</v>
      </c>
      <c r="E144" s="57"/>
      <c r="F144" s="68">
        <f ca="1">F16</f>
        <v>42326</v>
      </c>
      <c r="G144" s="101"/>
      <c r="H144" s="102"/>
      <c r="I144" s="102"/>
      <c r="J144" s="102"/>
      <c r="K144" s="102"/>
      <c r="L144" s="102"/>
      <c r="M144" s="103"/>
    </row>
    <row r="145" spans="1:15" s="41" customFormat="1" ht="15" customHeight="1" x14ac:dyDescent="0.2">
      <c r="A145" s="81" t="s">
        <v>950</v>
      </c>
      <c r="B145" s="82" t="s">
        <v>989</v>
      </c>
      <c r="C145" s="82" t="s">
        <v>38</v>
      </c>
      <c r="D145" s="104" t="str">
        <f>D5</f>
        <v>102015</v>
      </c>
      <c r="E145" s="83" t="s">
        <v>1209</v>
      </c>
      <c r="F145" s="29" t="s">
        <v>1201</v>
      </c>
      <c r="G145" s="82"/>
      <c r="H145" s="105" t="s">
        <v>1117</v>
      </c>
      <c r="I145" s="105"/>
      <c r="J145" s="105" t="s">
        <v>1122</v>
      </c>
      <c r="K145" s="106"/>
      <c r="L145" s="106"/>
      <c r="M145" s="107"/>
    </row>
    <row r="146" spans="1:15" s="65" customFormat="1" ht="15" customHeight="1" x14ac:dyDescent="0.2">
      <c r="A146" s="85" t="s">
        <v>960</v>
      </c>
      <c r="B146" s="35" t="s">
        <v>992</v>
      </c>
      <c r="C146" s="35" t="s">
        <v>993</v>
      </c>
      <c r="D146" s="87">
        <v>490450538800</v>
      </c>
      <c r="E146" s="36" t="s">
        <v>994</v>
      </c>
      <c r="F146" s="36" t="s">
        <v>459</v>
      </c>
      <c r="G146" s="90" t="s">
        <v>996</v>
      </c>
      <c r="H146" s="39">
        <f>'Master Form 2'!X92</f>
        <v>0</v>
      </c>
      <c r="I146" s="39">
        <f>'Master Form 2'!T92</f>
        <v>0</v>
      </c>
      <c r="J146" s="39">
        <f>'Master Form 2'!W92</f>
        <v>0</v>
      </c>
      <c r="K146" s="39">
        <f>'Master Form 2'!V92</f>
        <v>0</v>
      </c>
      <c r="L146" s="39">
        <f>'Master Form 2'!Y92</f>
        <v>0</v>
      </c>
      <c r="M146" s="40"/>
    </row>
    <row r="147" spans="1:15" ht="15" customHeight="1" x14ac:dyDescent="0.2">
      <c r="A147" s="85" t="s">
        <v>960</v>
      </c>
      <c r="B147" s="35" t="s">
        <v>1006</v>
      </c>
      <c r="C147" s="35" t="s">
        <v>993</v>
      </c>
      <c r="D147" s="87">
        <v>490450540900</v>
      </c>
      <c r="E147" s="36" t="s">
        <v>994</v>
      </c>
      <c r="F147" s="36" t="s">
        <v>453</v>
      </c>
      <c r="G147" s="90" t="s">
        <v>1018</v>
      </c>
      <c r="H147" s="39">
        <f>'Master Form 2'!X89</f>
        <v>0</v>
      </c>
      <c r="I147" s="39">
        <f>'Master Form 2'!T89</f>
        <v>0</v>
      </c>
      <c r="J147" s="39">
        <f>'Master Form 2'!W89</f>
        <v>0</v>
      </c>
      <c r="K147" s="39">
        <f>'Master Form 2'!V89</f>
        <v>0</v>
      </c>
      <c r="L147" s="39">
        <f>'Master Form 2'!Y89</f>
        <v>0</v>
      </c>
      <c r="M147" s="64"/>
    </row>
    <row r="148" spans="1:15" s="65" customFormat="1" x14ac:dyDescent="0.2">
      <c r="A148" s="91" t="s">
        <v>974</v>
      </c>
      <c r="B148" s="42" t="s">
        <v>997</v>
      </c>
      <c r="C148" s="42" t="s">
        <v>993</v>
      </c>
      <c r="D148" s="43" t="s">
        <v>998</v>
      </c>
      <c r="E148" s="43"/>
      <c r="F148" s="43"/>
      <c r="G148" s="45"/>
      <c r="H148" s="92">
        <v>0</v>
      </c>
      <c r="I148" s="92">
        <f>SUM(I146:I147)</f>
        <v>0</v>
      </c>
      <c r="J148" s="92">
        <v>0</v>
      </c>
      <c r="K148" s="92">
        <v>0</v>
      </c>
      <c r="L148" s="93"/>
      <c r="M148" s="46"/>
    </row>
    <row r="149" spans="1:15" s="65" customFormat="1" x14ac:dyDescent="0.2">
      <c r="A149" s="91" t="s">
        <v>974</v>
      </c>
      <c r="B149" s="42" t="s">
        <v>1009</v>
      </c>
      <c r="C149" s="42" t="s">
        <v>993</v>
      </c>
      <c r="D149" s="43" t="s">
        <v>1011</v>
      </c>
      <c r="E149" s="43"/>
      <c r="F149" s="43"/>
      <c r="G149" s="45"/>
      <c r="H149" s="92">
        <v>0</v>
      </c>
      <c r="I149" s="92">
        <v>0</v>
      </c>
      <c r="J149" s="92">
        <v>0</v>
      </c>
      <c r="K149" s="92">
        <f>SUM(K146:K147)</f>
        <v>0</v>
      </c>
      <c r="L149" s="94"/>
      <c r="M149" s="64"/>
    </row>
    <row r="150" spans="1:15" ht="15" customHeight="1" x14ac:dyDescent="0.2">
      <c r="A150" s="91" t="s">
        <v>974</v>
      </c>
      <c r="B150" s="113" t="s">
        <v>1123</v>
      </c>
      <c r="C150" s="113" t="s">
        <v>993</v>
      </c>
      <c r="D150" s="114" t="s">
        <v>1001</v>
      </c>
      <c r="E150" s="114"/>
      <c r="F150" s="114"/>
      <c r="G150" s="45"/>
      <c r="H150" s="115">
        <f>'Master Form 2'!AH89</f>
        <v>0</v>
      </c>
      <c r="I150" s="115">
        <v>0</v>
      </c>
      <c r="J150" s="115">
        <f>SUM(J145:J147)</f>
        <v>0</v>
      </c>
      <c r="K150" s="115">
        <v>0</v>
      </c>
      <c r="L150" s="94"/>
      <c r="M150" s="64"/>
    </row>
    <row r="151" spans="1:15" ht="15" customHeight="1" x14ac:dyDescent="0.2">
      <c r="A151" s="95" t="s">
        <v>980</v>
      </c>
      <c r="B151" s="96" t="s">
        <v>1000</v>
      </c>
      <c r="C151" s="96" t="s">
        <v>993</v>
      </c>
      <c r="D151" s="97" t="s">
        <v>1001</v>
      </c>
      <c r="E151" s="110"/>
      <c r="F151" s="97"/>
      <c r="G151" s="484">
        <v>0</v>
      </c>
      <c r="H151" s="98">
        <f>Inventory!K19</f>
        <v>309</v>
      </c>
      <c r="I151" s="98">
        <f>I148</f>
        <v>0</v>
      </c>
      <c r="J151" s="98">
        <f>Inventory!M19</f>
        <v>0</v>
      </c>
      <c r="K151" s="51"/>
      <c r="L151" s="51"/>
      <c r="M151" s="99">
        <f>H151+I151-J151+L151</f>
        <v>309</v>
      </c>
      <c r="O151" s="603" t="s">
        <v>929</v>
      </c>
    </row>
    <row r="152" spans="1:15" ht="15" customHeight="1" x14ac:dyDescent="0.2">
      <c r="A152" s="100" t="s">
        <v>1002</v>
      </c>
      <c r="B152" s="54">
        <f>COUNTIF(A146:A151,"LA")+COUNTIF(A146:A151,"LB")+COUNTIF(A146:A151,"LC")</f>
        <v>6</v>
      </c>
      <c r="C152" s="109" t="str">
        <f>C16</f>
        <v>Mark Choury</v>
      </c>
      <c r="D152" s="72">
        <f>D16</f>
        <v>3072377854</v>
      </c>
      <c r="E152" s="57"/>
      <c r="F152" s="68">
        <f ca="1">F16</f>
        <v>42326</v>
      </c>
      <c r="G152" s="101"/>
      <c r="H152" s="102"/>
      <c r="I152" s="102"/>
      <c r="J152" s="102"/>
      <c r="K152" s="102"/>
      <c r="L152" s="102"/>
      <c r="M152" s="103"/>
    </row>
    <row r="153" spans="1:15" s="41" customFormat="1" ht="15" customHeight="1" x14ac:dyDescent="0.2">
      <c r="A153" s="81" t="s">
        <v>950</v>
      </c>
      <c r="B153" s="82" t="s">
        <v>989</v>
      </c>
      <c r="C153" s="82" t="s">
        <v>38</v>
      </c>
      <c r="D153" s="104" t="str">
        <f>D5</f>
        <v>102015</v>
      </c>
      <c r="E153" s="83" t="s">
        <v>1209</v>
      </c>
      <c r="F153" s="29" t="s">
        <v>1201</v>
      </c>
      <c r="G153" s="82"/>
      <c r="H153" s="105" t="s">
        <v>1117</v>
      </c>
      <c r="I153" s="105"/>
      <c r="J153" s="105" t="s">
        <v>1124</v>
      </c>
      <c r="K153" s="106"/>
      <c r="L153" s="106"/>
      <c r="M153" s="107"/>
    </row>
    <row r="154" spans="1:15" s="65" customFormat="1" ht="15" customHeight="1" x14ac:dyDescent="0.2">
      <c r="A154" s="85" t="s">
        <v>960</v>
      </c>
      <c r="B154" s="35" t="s">
        <v>992</v>
      </c>
      <c r="C154" s="35" t="s">
        <v>993</v>
      </c>
      <c r="D154" s="87">
        <v>490450537100</v>
      </c>
      <c r="E154" s="36" t="s">
        <v>994</v>
      </c>
      <c r="F154" s="36" t="s">
        <v>447</v>
      </c>
      <c r="G154" s="90" t="s">
        <v>996</v>
      </c>
      <c r="H154" s="39">
        <f>'Master Form 2'!X87</f>
        <v>0</v>
      </c>
      <c r="I154" s="39">
        <f>'Master Form 2'!T87</f>
        <v>0</v>
      </c>
      <c r="J154" s="39">
        <f>'Master Form 2'!W87</f>
        <v>0</v>
      </c>
      <c r="K154" s="39">
        <f>'Master Form 2'!V87</f>
        <v>0</v>
      </c>
      <c r="L154" s="39">
        <f>'Master Form 2'!Y87</f>
        <v>0</v>
      </c>
      <c r="M154" s="40"/>
    </row>
    <row r="155" spans="1:15" ht="15" customHeight="1" x14ac:dyDescent="0.2">
      <c r="A155" s="85" t="s">
        <v>960</v>
      </c>
      <c r="B155" s="35" t="s">
        <v>1006</v>
      </c>
      <c r="C155" s="35" t="s">
        <v>993</v>
      </c>
      <c r="D155" s="87">
        <v>490450540800</v>
      </c>
      <c r="E155" s="36" t="s">
        <v>994</v>
      </c>
      <c r="F155" s="36" t="s">
        <v>90</v>
      </c>
      <c r="G155" s="90" t="s">
        <v>1018</v>
      </c>
      <c r="H155" s="39">
        <f>'Master Form 2'!X90</f>
        <v>0</v>
      </c>
      <c r="I155" s="39">
        <f>'Master Form 2'!T90</f>
        <v>0</v>
      </c>
      <c r="J155" s="39">
        <f>'Master Form 2'!W90</f>
        <v>0</v>
      </c>
      <c r="K155" s="39">
        <f>'Master Form 2'!V90</f>
        <v>0</v>
      </c>
      <c r="L155" s="39">
        <f>'Master Form 2'!Y90</f>
        <v>0</v>
      </c>
      <c r="M155" s="64"/>
    </row>
    <row r="156" spans="1:15" ht="15" customHeight="1" x14ac:dyDescent="0.2">
      <c r="A156" s="91" t="s">
        <v>974</v>
      </c>
      <c r="B156" s="42" t="s">
        <v>997</v>
      </c>
      <c r="C156" s="42" t="s">
        <v>993</v>
      </c>
      <c r="D156" s="43" t="s">
        <v>998</v>
      </c>
      <c r="E156" s="43"/>
      <c r="F156" s="43"/>
      <c r="G156" s="45">
        <v>0</v>
      </c>
      <c r="H156" s="92">
        <v>0</v>
      </c>
      <c r="I156" s="92">
        <f>SUM(I154:I155)</f>
        <v>0</v>
      </c>
      <c r="J156" s="92">
        <v>0</v>
      </c>
      <c r="K156" s="92">
        <v>0</v>
      </c>
      <c r="L156" s="93"/>
      <c r="M156" s="46"/>
    </row>
    <row r="157" spans="1:15" ht="15" customHeight="1" x14ac:dyDescent="0.2">
      <c r="A157" s="91" t="s">
        <v>974</v>
      </c>
      <c r="B157" s="42" t="s">
        <v>1125</v>
      </c>
      <c r="C157" s="42" t="s">
        <v>993</v>
      </c>
      <c r="D157" s="43" t="s">
        <v>1011</v>
      </c>
      <c r="E157" s="43"/>
      <c r="F157" s="43"/>
      <c r="G157" s="45">
        <v>0</v>
      </c>
      <c r="H157" s="92">
        <v>0</v>
      </c>
      <c r="I157" s="92">
        <v>0</v>
      </c>
      <c r="J157" s="92">
        <v>0</v>
      </c>
      <c r="K157" s="92">
        <f>SUM(K154:K155)</f>
        <v>0</v>
      </c>
      <c r="L157" s="93"/>
      <c r="M157" s="46"/>
    </row>
    <row r="158" spans="1:15" ht="15" customHeight="1" x14ac:dyDescent="0.2">
      <c r="A158" s="95" t="s">
        <v>980</v>
      </c>
      <c r="B158" s="96" t="s">
        <v>1000</v>
      </c>
      <c r="C158" s="96" t="s">
        <v>993</v>
      </c>
      <c r="D158" s="97" t="s">
        <v>1001</v>
      </c>
      <c r="E158" s="110"/>
      <c r="F158" s="97"/>
      <c r="G158" s="232">
        <f>'Actual Sales'!C69*10</f>
        <v>0</v>
      </c>
      <c r="H158" s="98">
        <f>Inventory!K20</f>
        <v>35</v>
      </c>
      <c r="I158" s="98">
        <f>I156</f>
        <v>0</v>
      </c>
      <c r="J158" s="98">
        <f>Inventory!M20</f>
        <v>0</v>
      </c>
      <c r="K158" s="51"/>
      <c r="L158" s="51"/>
      <c r="M158" s="99">
        <f>H158+I158-J158+L158</f>
        <v>35</v>
      </c>
    </row>
    <row r="159" spans="1:15" ht="15" customHeight="1" x14ac:dyDescent="0.2">
      <c r="A159" s="100" t="s">
        <v>1002</v>
      </c>
      <c r="B159" s="54">
        <f>COUNTIF(A154:A158,"LA")+COUNTIF(A154:A158,"LB")+COUNTIF(A154:A158,"LC")</f>
        <v>5</v>
      </c>
      <c r="C159" s="109" t="str">
        <f>C16</f>
        <v>Mark Choury</v>
      </c>
      <c r="D159" s="72">
        <f>D16</f>
        <v>3072377854</v>
      </c>
      <c r="E159" s="57"/>
      <c r="F159" s="68">
        <f ca="1">F16</f>
        <v>42326</v>
      </c>
      <c r="G159" s="101"/>
      <c r="H159" s="102"/>
      <c r="I159" s="102"/>
      <c r="J159" s="102"/>
      <c r="K159" s="102"/>
      <c r="L159" s="102"/>
      <c r="M159" s="103"/>
    </row>
    <row r="160" spans="1:15" s="41" customFormat="1" ht="15" customHeight="1" x14ac:dyDescent="0.2">
      <c r="A160" s="81" t="s">
        <v>950</v>
      </c>
      <c r="B160" s="82" t="s">
        <v>989</v>
      </c>
      <c r="C160" s="82" t="s">
        <v>38</v>
      </c>
      <c r="D160" s="104" t="str">
        <f>D5</f>
        <v>102015</v>
      </c>
      <c r="E160" s="83" t="s">
        <v>1209</v>
      </c>
      <c r="F160" s="29" t="s">
        <v>1201</v>
      </c>
      <c r="G160" s="82"/>
      <c r="H160" s="105" t="s">
        <v>1117</v>
      </c>
      <c r="I160" s="105"/>
      <c r="J160" s="105" t="s">
        <v>1126</v>
      </c>
      <c r="K160" s="106"/>
      <c r="L160" s="106"/>
      <c r="M160" s="107"/>
    </row>
    <row r="161" spans="1:15" s="65" customFormat="1" ht="15" customHeight="1" x14ac:dyDescent="0.2">
      <c r="A161" s="85" t="s">
        <v>960</v>
      </c>
      <c r="B161" s="35" t="s">
        <v>992</v>
      </c>
      <c r="C161" s="35" t="s">
        <v>993</v>
      </c>
      <c r="D161" s="87">
        <v>490450542500</v>
      </c>
      <c r="E161" s="36" t="s">
        <v>994</v>
      </c>
      <c r="F161" s="36" t="s">
        <v>1127</v>
      </c>
      <c r="G161" s="90" t="s">
        <v>1018</v>
      </c>
      <c r="H161" s="39">
        <f>'Master Form 2'!X56</f>
        <v>0</v>
      </c>
      <c r="I161" s="39">
        <f>'Master Form 2'!T56</f>
        <v>0</v>
      </c>
      <c r="J161" s="39">
        <f>'Master Form 2'!W56</f>
        <v>0</v>
      </c>
      <c r="K161" s="39">
        <f>'Master Form 2'!V56</f>
        <v>0</v>
      </c>
      <c r="L161" s="39">
        <f>'Master Form 2'!Y56</f>
        <v>0</v>
      </c>
      <c r="M161" s="40"/>
    </row>
    <row r="162" spans="1:15" ht="15" customHeight="1" x14ac:dyDescent="0.2">
      <c r="A162" s="85" t="s">
        <v>960</v>
      </c>
      <c r="B162" s="35" t="s">
        <v>1006</v>
      </c>
      <c r="C162" s="35" t="s">
        <v>993</v>
      </c>
      <c r="D162" s="87">
        <v>490452243600</v>
      </c>
      <c r="E162" s="36" t="s">
        <v>994</v>
      </c>
      <c r="F162" s="36" t="s">
        <v>1128</v>
      </c>
      <c r="G162" s="90" t="s">
        <v>996</v>
      </c>
      <c r="H162" s="39">
        <f>'Master Form 2'!X58</f>
        <v>0</v>
      </c>
      <c r="I162" s="39">
        <f>'Master Form 2'!T58</f>
        <v>0</v>
      </c>
      <c r="J162" s="39">
        <f>'Master Form 2'!W58</f>
        <v>0</v>
      </c>
      <c r="K162" s="39">
        <f>'Master Form 2'!V58</f>
        <v>0</v>
      </c>
      <c r="L162" s="39">
        <f>'Master Form 2'!Y58</f>
        <v>0</v>
      </c>
      <c r="M162" s="64"/>
    </row>
    <row r="163" spans="1:15" ht="15" customHeight="1" x14ac:dyDescent="0.2">
      <c r="A163" s="85" t="s">
        <v>960</v>
      </c>
      <c r="B163" s="35" t="s">
        <v>1020</v>
      </c>
      <c r="C163" s="35" t="s">
        <v>993</v>
      </c>
      <c r="D163" s="87">
        <v>490452288000</v>
      </c>
      <c r="E163" s="36" t="s">
        <v>994</v>
      </c>
      <c r="F163" s="36" t="s">
        <v>1129</v>
      </c>
      <c r="G163" s="90" t="s">
        <v>996</v>
      </c>
      <c r="H163" s="39">
        <f>'Master Form 2'!X67</f>
        <v>0</v>
      </c>
      <c r="I163" s="39">
        <f>'Master Form 2'!T67</f>
        <v>0</v>
      </c>
      <c r="J163" s="39">
        <f>'Master Form 2'!W67</f>
        <v>0</v>
      </c>
      <c r="K163" s="39">
        <f>'Master Form 2'!V67</f>
        <v>0</v>
      </c>
      <c r="L163" s="39">
        <f>'Master Form 2'!Y67</f>
        <v>0</v>
      </c>
      <c r="M163" s="64"/>
    </row>
    <row r="164" spans="1:15" ht="15" customHeight="1" x14ac:dyDescent="0.2">
      <c r="A164" s="85" t="s">
        <v>960</v>
      </c>
      <c r="B164" s="35" t="s">
        <v>1023</v>
      </c>
      <c r="C164" s="35" t="s">
        <v>993</v>
      </c>
      <c r="D164" s="87">
        <v>490452288100</v>
      </c>
      <c r="E164" s="36" t="s">
        <v>994</v>
      </c>
      <c r="F164" s="36" t="s">
        <v>1130</v>
      </c>
      <c r="G164" s="90" t="s">
        <v>996</v>
      </c>
      <c r="H164" s="39">
        <f>'Master Form 2'!X68</f>
        <v>0</v>
      </c>
      <c r="I164" s="39">
        <f>'Master Form 2'!T68</f>
        <v>0</v>
      </c>
      <c r="J164" s="39">
        <f>'Master Form 2'!W68</f>
        <v>0</v>
      </c>
      <c r="K164" s="39">
        <f>'Master Form 2'!V68</f>
        <v>0</v>
      </c>
      <c r="L164" s="39">
        <f>'Master Form 2'!Y68</f>
        <v>0</v>
      </c>
      <c r="M164" s="64"/>
    </row>
    <row r="165" spans="1:15" s="65" customFormat="1" x14ac:dyDescent="0.2">
      <c r="A165" s="91" t="s">
        <v>974</v>
      </c>
      <c r="B165" s="42" t="s">
        <v>997</v>
      </c>
      <c r="C165" s="42" t="s">
        <v>993</v>
      </c>
      <c r="D165" s="43" t="s">
        <v>998</v>
      </c>
      <c r="E165" s="43"/>
      <c r="F165" s="43"/>
      <c r="G165" s="45"/>
      <c r="H165" s="92">
        <v>0</v>
      </c>
      <c r="I165" s="92">
        <f>SUM(I161:I164)</f>
        <v>0</v>
      </c>
      <c r="J165" s="92">
        <v>0</v>
      </c>
      <c r="K165" s="92">
        <v>0</v>
      </c>
      <c r="L165" s="93"/>
      <c r="M165" s="46"/>
    </row>
    <row r="166" spans="1:15" s="65" customFormat="1" x14ac:dyDescent="0.2">
      <c r="A166" s="91" t="s">
        <v>974</v>
      </c>
      <c r="B166" s="42" t="s">
        <v>1009</v>
      </c>
      <c r="C166" s="42" t="s">
        <v>993</v>
      </c>
      <c r="D166" s="43" t="s">
        <v>1011</v>
      </c>
      <c r="E166" s="43"/>
      <c r="F166" s="43"/>
      <c r="G166" s="45"/>
      <c r="H166" s="92">
        <v>0</v>
      </c>
      <c r="I166" s="92">
        <v>0</v>
      </c>
      <c r="J166" s="92">
        <v>0</v>
      </c>
      <c r="K166" s="92">
        <f>SUM(K161:K164)</f>
        <v>0</v>
      </c>
      <c r="L166" s="94"/>
      <c r="M166" s="64"/>
    </row>
    <row r="167" spans="1:15" ht="15" customHeight="1" x14ac:dyDescent="0.2">
      <c r="A167" s="91" t="s">
        <v>974</v>
      </c>
      <c r="B167" s="113" t="s">
        <v>1123</v>
      </c>
      <c r="C167" s="113" t="s">
        <v>993</v>
      </c>
      <c r="D167" s="114" t="s">
        <v>1001</v>
      </c>
      <c r="E167" s="114"/>
      <c r="F167" s="114"/>
      <c r="G167" s="45"/>
      <c r="H167" s="115">
        <f>('Master Form 2'!AH67+'Master Form 2'!AH68)/2</f>
        <v>0</v>
      </c>
      <c r="I167" s="115">
        <v>0</v>
      </c>
      <c r="J167" s="115">
        <f>SUM(J162:J164)</f>
        <v>0</v>
      </c>
      <c r="K167" s="115">
        <v>0</v>
      </c>
      <c r="L167" s="94"/>
      <c r="M167" s="64"/>
    </row>
    <row r="168" spans="1:15" ht="15" customHeight="1" x14ac:dyDescent="0.2">
      <c r="A168" s="95" t="s">
        <v>980</v>
      </c>
      <c r="B168" s="96" t="s">
        <v>1000</v>
      </c>
      <c r="C168" s="96" t="s">
        <v>993</v>
      </c>
      <c r="D168" s="97" t="s">
        <v>1001</v>
      </c>
      <c r="E168" s="110"/>
      <c r="F168" s="97"/>
      <c r="G168" s="484">
        <v>398</v>
      </c>
      <c r="H168" s="98">
        <f>Inventory!K21</f>
        <v>437</v>
      </c>
      <c r="I168" s="98">
        <f>I165</f>
        <v>0</v>
      </c>
      <c r="J168" s="98">
        <f>Inventory!M21</f>
        <v>0</v>
      </c>
      <c r="K168" s="51"/>
      <c r="L168" s="51"/>
      <c r="M168" s="99">
        <f>H168+I168-J168+L168</f>
        <v>437</v>
      </c>
      <c r="O168" s="603" t="s">
        <v>929</v>
      </c>
    </row>
    <row r="169" spans="1:15" ht="15" customHeight="1" x14ac:dyDescent="0.2">
      <c r="A169" s="100" t="s">
        <v>1002</v>
      </c>
      <c r="B169" s="54">
        <f>COUNTIF(A161:A168,"LA")+COUNTIF(A161:A168,"LB")+COUNTIF(A161:A168,"LC")</f>
        <v>8</v>
      </c>
      <c r="C169" s="109" t="str">
        <f>C16</f>
        <v>Mark Choury</v>
      </c>
      <c r="D169" s="72">
        <f>D16</f>
        <v>3072377854</v>
      </c>
      <c r="E169" s="57"/>
      <c r="F169" s="68">
        <f ca="1">F16</f>
        <v>42326</v>
      </c>
      <c r="G169" s="101"/>
      <c r="H169" s="102"/>
      <c r="I169" s="102"/>
      <c r="J169" s="102"/>
      <c r="K169" s="102"/>
      <c r="L169" s="102"/>
      <c r="M169" s="103"/>
    </row>
    <row r="170" spans="1:15" s="41" customFormat="1" ht="15" customHeight="1" x14ac:dyDescent="0.2">
      <c r="A170" s="81" t="s">
        <v>950</v>
      </c>
      <c r="B170" s="82" t="s">
        <v>989</v>
      </c>
      <c r="C170" s="82" t="s">
        <v>38</v>
      </c>
      <c r="D170" s="104" t="str">
        <f>D5</f>
        <v>102015</v>
      </c>
      <c r="E170" s="83" t="s">
        <v>1209</v>
      </c>
      <c r="F170" s="29" t="s">
        <v>1201</v>
      </c>
      <c r="G170" s="82"/>
      <c r="H170" s="105" t="s">
        <v>1117</v>
      </c>
      <c r="I170" s="105"/>
      <c r="J170" s="105" t="s">
        <v>1131</v>
      </c>
      <c r="K170" s="106"/>
      <c r="L170" s="106"/>
      <c r="M170" s="107"/>
    </row>
    <row r="171" spans="1:15" s="65" customFormat="1" ht="15" customHeight="1" x14ac:dyDescent="0.2">
      <c r="A171" s="85" t="s">
        <v>960</v>
      </c>
      <c r="B171" s="35" t="s">
        <v>992</v>
      </c>
      <c r="C171" s="35" t="s">
        <v>993</v>
      </c>
      <c r="D171" s="87">
        <v>490450544300</v>
      </c>
      <c r="E171" s="36" t="s">
        <v>994</v>
      </c>
      <c r="F171" s="36" t="s">
        <v>1132</v>
      </c>
      <c r="G171" s="90" t="s">
        <v>996</v>
      </c>
      <c r="H171" s="39">
        <f>'Master Form 2'!X57</f>
        <v>0</v>
      </c>
      <c r="I171" s="39">
        <f>'Master Form 2'!T57</f>
        <v>0</v>
      </c>
      <c r="J171" s="39">
        <f>'Master Form 2'!W57</f>
        <v>0</v>
      </c>
      <c r="K171" s="39">
        <f>'Master Form 2'!V57</f>
        <v>0</v>
      </c>
      <c r="L171" s="39">
        <f>'Master Form 2'!Y57</f>
        <v>0</v>
      </c>
      <c r="M171" s="40"/>
    </row>
    <row r="172" spans="1:15" ht="15" customHeight="1" x14ac:dyDescent="0.2">
      <c r="A172" s="85" t="s">
        <v>960</v>
      </c>
      <c r="B172" s="35" t="s">
        <v>1006</v>
      </c>
      <c r="C172" s="35" t="s">
        <v>993</v>
      </c>
      <c r="D172" s="87">
        <v>490452197700</v>
      </c>
      <c r="E172" s="36" t="s">
        <v>994</v>
      </c>
      <c r="F172" s="36" t="s">
        <v>450</v>
      </c>
      <c r="G172" s="90" t="s">
        <v>996</v>
      </c>
      <c r="H172" s="39">
        <f>'Master Form 2'!X88</f>
        <v>0</v>
      </c>
      <c r="I172" s="39">
        <f>'Master Form 2'!T88</f>
        <v>0</v>
      </c>
      <c r="J172" s="39">
        <f>'Master Form 2'!W88</f>
        <v>0</v>
      </c>
      <c r="K172" s="39">
        <f>'Master Form 2'!V88</f>
        <v>0</v>
      </c>
      <c r="L172" s="39">
        <f>'Master Form 2'!Y88</f>
        <v>0</v>
      </c>
      <c r="M172" s="64"/>
    </row>
    <row r="173" spans="1:15" s="65" customFormat="1" x14ac:dyDescent="0.2">
      <c r="A173" s="91" t="s">
        <v>974</v>
      </c>
      <c r="B173" s="42" t="s">
        <v>997</v>
      </c>
      <c r="C173" s="42" t="s">
        <v>993</v>
      </c>
      <c r="D173" s="43" t="s">
        <v>998</v>
      </c>
      <c r="E173" s="43"/>
      <c r="F173" s="43"/>
      <c r="G173" s="45"/>
      <c r="H173" s="92">
        <v>0</v>
      </c>
      <c r="I173" s="92">
        <f>SUM(I171:I172)</f>
        <v>0</v>
      </c>
      <c r="J173" s="92">
        <v>0</v>
      </c>
      <c r="K173" s="92">
        <v>0</v>
      </c>
      <c r="L173" s="93"/>
      <c r="M173" s="46"/>
    </row>
    <row r="174" spans="1:15" s="65" customFormat="1" x14ac:dyDescent="0.2">
      <c r="A174" s="91" t="s">
        <v>974</v>
      </c>
      <c r="B174" s="42" t="s">
        <v>1009</v>
      </c>
      <c r="C174" s="42" t="s">
        <v>993</v>
      </c>
      <c r="D174" s="43" t="s">
        <v>1011</v>
      </c>
      <c r="E174" s="43"/>
      <c r="F174" s="43"/>
      <c r="G174" s="45"/>
      <c r="H174" s="92">
        <v>0</v>
      </c>
      <c r="I174" s="92">
        <v>0</v>
      </c>
      <c r="J174" s="92">
        <v>0</v>
      </c>
      <c r="K174" s="92">
        <f>SUM(K171:K172)</f>
        <v>0</v>
      </c>
      <c r="L174" s="94"/>
      <c r="M174" s="64"/>
    </row>
    <row r="175" spans="1:15" ht="15" customHeight="1" x14ac:dyDescent="0.2">
      <c r="A175" s="91" t="s">
        <v>974</v>
      </c>
      <c r="B175" s="113" t="s">
        <v>1009</v>
      </c>
      <c r="C175" s="113" t="s">
        <v>993</v>
      </c>
      <c r="D175" s="114" t="s">
        <v>1001</v>
      </c>
      <c r="E175" s="114"/>
      <c r="F175" s="114"/>
      <c r="G175" s="45"/>
      <c r="H175" s="115">
        <f>('Master Form 2'!AH57+'Master Form 2'!AH88)/2</f>
        <v>0</v>
      </c>
      <c r="I175" s="115">
        <v>0</v>
      </c>
      <c r="J175" s="115">
        <f>SUM(J171:J172)</f>
        <v>0</v>
      </c>
      <c r="K175" s="115">
        <v>0</v>
      </c>
      <c r="L175" s="94"/>
      <c r="M175" s="64"/>
    </row>
    <row r="176" spans="1:15" ht="15" customHeight="1" x14ac:dyDescent="0.2">
      <c r="A176" s="95" t="s">
        <v>980</v>
      </c>
      <c r="B176" s="96" t="s">
        <v>1000</v>
      </c>
      <c r="C176" s="96" t="s">
        <v>993</v>
      </c>
      <c r="D176" s="97" t="s">
        <v>1001</v>
      </c>
      <c r="E176" s="110"/>
      <c r="F176" s="97"/>
      <c r="G176" s="484">
        <v>379</v>
      </c>
      <c r="H176" s="98">
        <f>Inventory!K22</f>
        <v>333</v>
      </c>
      <c r="I176" s="98">
        <f>I173</f>
        <v>0</v>
      </c>
      <c r="J176" s="98">
        <f>Inventory!M22</f>
        <v>0</v>
      </c>
      <c r="K176" s="51"/>
      <c r="L176" s="51"/>
      <c r="M176" s="99">
        <f>H176+I176-J176+L176</f>
        <v>333</v>
      </c>
      <c r="O176" s="603" t="s">
        <v>929</v>
      </c>
    </row>
    <row r="177" spans="1:13" ht="15" customHeight="1" x14ac:dyDescent="0.2">
      <c r="A177" s="100" t="s">
        <v>1002</v>
      </c>
      <c r="B177" s="54">
        <f>COUNTIF(A171:A176,"LA")+COUNTIF(A171:A176,"LB")+COUNTIF(A171:A176,"LC")</f>
        <v>6</v>
      </c>
      <c r="C177" s="109" t="str">
        <f>C16</f>
        <v>Mark Choury</v>
      </c>
      <c r="D177" s="72">
        <f>D16</f>
        <v>3072377854</v>
      </c>
      <c r="E177" s="57"/>
      <c r="F177" s="68">
        <f ca="1">F16</f>
        <v>42326</v>
      </c>
      <c r="G177" s="101"/>
      <c r="H177" s="102"/>
      <c r="I177" s="102"/>
      <c r="J177" s="102"/>
      <c r="K177" s="102"/>
      <c r="L177" s="102"/>
      <c r="M177" s="103"/>
    </row>
    <row r="178" spans="1:13" s="41" customFormat="1" ht="15" customHeight="1" x14ac:dyDescent="0.2">
      <c r="A178" s="81" t="s">
        <v>950</v>
      </c>
      <c r="B178" s="82" t="s">
        <v>989</v>
      </c>
      <c r="C178" s="82" t="s">
        <v>38</v>
      </c>
      <c r="D178" s="104" t="str">
        <f>D5</f>
        <v>102015</v>
      </c>
      <c r="E178" s="83" t="s">
        <v>1209</v>
      </c>
      <c r="F178" s="29" t="s">
        <v>1201</v>
      </c>
      <c r="G178" s="82"/>
      <c r="H178" s="105" t="s">
        <v>1133</v>
      </c>
      <c r="I178" s="105"/>
      <c r="J178" s="105" t="s">
        <v>1134</v>
      </c>
      <c r="K178" s="106"/>
      <c r="L178" s="106"/>
      <c r="M178" s="107"/>
    </row>
    <row r="179" spans="1:13" s="65" customFormat="1" ht="15" customHeight="1" x14ac:dyDescent="0.2">
      <c r="A179" s="85" t="s">
        <v>960</v>
      </c>
      <c r="B179" s="35" t="s">
        <v>992</v>
      </c>
      <c r="C179" s="35" t="s">
        <v>993</v>
      </c>
      <c r="D179" s="87">
        <v>490450618600</v>
      </c>
      <c r="E179" s="36" t="s">
        <v>994</v>
      </c>
      <c r="F179" s="89" t="s">
        <v>206</v>
      </c>
      <c r="G179" s="90" t="s">
        <v>1018</v>
      </c>
      <c r="H179" s="39">
        <f>'Master Form 2'!X167</f>
        <v>0</v>
      </c>
      <c r="I179" s="39">
        <f>'Master Form 2'!T167</f>
        <v>0</v>
      </c>
      <c r="J179" s="39">
        <f>'Master Form 2'!W167</f>
        <v>0</v>
      </c>
      <c r="K179" s="39">
        <f>'Master Form 2'!V167</f>
        <v>0</v>
      </c>
      <c r="L179" s="39">
        <f>'Master Form 2'!Y167</f>
        <v>0</v>
      </c>
      <c r="M179" s="40"/>
    </row>
    <row r="180" spans="1:13" ht="15" customHeight="1" x14ac:dyDescent="0.2">
      <c r="A180" s="85" t="s">
        <v>960</v>
      </c>
      <c r="B180" s="35" t="s">
        <v>1006</v>
      </c>
      <c r="C180" s="35" t="s">
        <v>993</v>
      </c>
      <c r="D180" s="87">
        <v>490450624700</v>
      </c>
      <c r="E180" s="36" t="s">
        <v>994</v>
      </c>
      <c r="F180" s="89" t="s">
        <v>756</v>
      </c>
      <c r="G180" s="90" t="s">
        <v>996</v>
      </c>
      <c r="H180" s="39">
        <f>'Master Form 2'!X165</f>
        <v>0</v>
      </c>
      <c r="I180" s="39">
        <f>'Master Form 2'!T165</f>
        <v>0</v>
      </c>
      <c r="J180" s="39">
        <f>'Master Form 2'!W165</f>
        <v>0</v>
      </c>
      <c r="K180" s="39">
        <f>'Master Form 2'!V165</f>
        <v>0</v>
      </c>
      <c r="L180" s="39">
        <f>'Master Form 2'!Y165</f>
        <v>0</v>
      </c>
      <c r="M180" s="64"/>
    </row>
    <row r="181" spans="1:13" ht="15" customHeight="1" x14ac:dyDescent="0.2">
      <c r="A181" s="85" t="s">
        <v>960</v>
      </c>
      <c r="B181" s="35" t="s">
        <v>1020</v>
      </c>
      <c r="C181" s="35" t="s">
        <v>993</v>
      </c>
      <c r="D181" s="87">
        <v>490450624800</v>
      </c>
      <c r="E181" s="36" t="s">
        <v>994</v>
      </c>
      <c r="F181" s="89" t="s">
        <v>753</v>
      </c>
      <c r="G181" s="90" t="s">
        <v>996</v>
      </c>
      <c r="H181" s="39">
        <f>'Master Form 2'!X164</f>
        <v>0</v>
      </c>
      <c r="I181" s="39">
        <f>'Master Form 2'!T164</f>
        <v>0</v>
      </c>
      <c r="J181" s="39">
        <f>'Master Form 2'!W164</f>
        <v>0</v>
      </c>
      <c r="K181" s="39">
        <f>'Master Form 2'!V164</f>
        <v>0</v>
      </c>
      <c r="L181" s="39">
        <f>'Master Form 2'!Y164</f>
        <v>0</v>
      </c>
      <c r="M181" s="64"/>
    </row>
    <row r="182" spans="1:13" ht="15" customHeight="1" x14ac:dyDescent="0.2">
      <c r="A182" s="85" t="s">
        <v>960</v>
      </c>
      <c r="B182" s="35" t="s">
        <v>1023</v>
      </c>
      <c r="C182" s="35" t="s">
        <v>993</v>
      </c>
      <c r="D182" s="87">
        <v>490450628000</v>
      </c>
      <c r="E182" s="36" t="s">
        <v>994</v>
      </c>
      <c r="F182" s="89" t="s">
        <v>750</v>
      </c>
      <c r="G182" s="90" t="s">
        <v>996</v>
      </c>
      <c r="H182" s="39">
        <f>'Master Form 2'!X163</f>
        <v>0</v>
      </c>
      <c r="I182" s="39">
        <f>'Master Form 2'!T163</f>
        <v>0</v>
      </c>
      <c r="J182" s="39">
        <f>'Master Form 2'!W163</f>
        <v>0</v>
      </c>
      <c r="K182" s="39">
        <f>'Master Form 2'!V163</f>
        <v>0</v>
      </c>
      <c r="L182" s="39">
        <f>'Master Form 2'!Y163</f>
        <v>0</v>
      </c>
      <c r="M182" s="64"/>
    </row>
    <row r="183" spans="1:13" ht="15" customHeight="1" x14ac:dyDescent="0.2">
      <c r="A183" s="85" t="s">
        <v>960</v>
      </c>
      <c r="B183" s="35" t="s">
        <v>1025</v>
      </c>
      <c r="C183" s="35" t="s">
        <v>993</v>
      </c>
      <c r="D183" s="87">
        <v>490450628200</v>
      </c>
      <c r="E183" s="36" t="s">
        <v>994</v>
      </c>
      <c r="F183" s="89" t="s">
        <v>203</v>
      </c>
      <c r="G183" s="90" t="s">
        <v>1018</v>
      </c>
      <c r="H183" s="39">
        <f>'Master Form 2'!X166</f>
        <v>0</v>
      </c>
      <c r="I183" s="39">
        <f>'Master Form 2'!T166</f>
        <v>0</v>
      </c>
      <c r="J183" s="39">
        <f>'Master Form 2'!W166</f>
        <v>0</v>
      </c>
      <c r="K183" s="39">
        <f>'Master Form 2'!V166</f>
        <v>0</v>
      </c>
      <c r="L183" s="39">
        <f>'Master Form 2'!Y166</f>
        <v>0</v>
      </c>
      <c r="M183" s="64"/>
    </row>
    <row r="184" spans="1:13" s="65" customFormat="1" x14ac:dyDescent="0.2">
      <c r="A184" s="91" t="s">
        <v>974</v>
      </c>
      <c r="B184" s="42" t="s">
        <v>997</v>
      </c>
      <c r="C184" s="42" t="s">
        <v>993</v>
      </c>
      <c r="D184" s="43" t="s">
        <v>998</v>
      </c>
      <c r="E184" s="43"/>
      <c r="F184" s="43"/>
      <c r="G184" s="45"/>
      <c r="H184" s="92">
        <v>0</v>
      </c>
      <c r="I184" s="92">
        <f>SUM(I179:I183)</f>
        <v>0</v>
      </c>
      <c r="J184" s="92">
        <v>0</v>
      </c>
      <c r="K184" s="92">
        <v>0</v>
      </c>
      <c r="L184" s="93"/>
      <c r="M184" s="46"/>
    </row>
    <row r="185" spans="1:13" ht="15" customHeight="1" x14ac:dyDescent="0.2">
      <c r="A185" s="91" t="s">
        <v>974</v>
      </c>
      <c r="B185" s="42" t="s">
        <v>1009</v>
      </c>
      <c r="C185" s="42" t="s">
        <v>993</v>
      </c>
      <c r="D185" s="43" t="s">
        <v>1011</v>
      </c>
      <c r="E185" s="43"/>
      <c r="F185" s="43"/>
      <c r="G185" s="45"/>
      <c r="H185" s="92">
        <v>0</v>
      </c>
      <c r="I185" s="92">
        <v>0</v>
      </c>
      <c r="J185" s="92">
        <v>0</v>
      </c>
      <c r="K185" s="92">
        <f>SUM(K179:K183)</f>
        <v>0</v>
      </c>
      <c r="L185" s="94"/>
      <c r="M185" s="64"/>
    </row>
    <row r="186" spans="1:13" ht="15" customHeight="1" x14ac:dyDescent="0.2">
      <c r="A186" s="95" t="s">
        <v>980</v>
      </c>
      <c r="B186" s="96" t="s">
        <v>1000</v>
      </c>
      <c r="C186" s="96" t="s">
        <v>993</v>
      </c>
      <c r="D186" s="97" t="s">
        <v>1001</v>
      </c>
      <c r="E186" s="110"/>
      <c r="F186" s="97"/>
      <c r="G186" s="289">
        <f>'Actual Sales'!C40*10</f>
        <v>0</v>
      </c>
      <c r="H186" s="98">
        <f>Inventory!K23</f>
        <v>82</v>
      </c>
      <c r="I186" s="98">
        <f>I184</f>
        <v>0</v>
      </c>
      <c r="J186" s="98">
        <f>Inventory!M23</f>
        <v>0</v>
      </c>
      <c r="K186" s="51"/>
      <c r="L186" s="51"/>
      <c r="M186" s="99">
        <f>H186+I186-J186+L186</f>
        <v>82</v>
      </c>
    </row>
    <row r="187" spans="1:13" s="65" customFormat="1" ht="15" customHeight="1" x14ac:dyDescent="0.2">
      <c r="A187" s="100" t="s">
        <v>1002</v>
      </c>
      <c r="B187" s="54">
        <f>COUNTIF(A179:A186,"LA")+COUNTIF(A179:A186,"LB")+COUNTIF(A179:A186,"LC")</f>
        <v>8</v>
      </c>
      <c r="C187" s="109" t="str">
        <f>C16</f>
        <v>Mark Choury</v>
      </c>
      <c r="D187" s="72">
        <f>D16</f>
        <v>3072377854</v>
      </c>
      <c r="E187" s="57"/>
      <c r="F187" s="68">
        <f ca="1">F16</f>
        <v>42326</v>
      </c>
      <c r="G187" s="101"/>
      <c r="H187" s="102"/>
      <c r="I187" s="102"/>
      <c r="J187" s="102"/>
      <c r="K187" s="102"/>
      <c r="L187" s="102"/>
      <c r="M187" s="103"/>
    </row>
    <row r="188" spans="1:13" ht="15" customHeight="1" x14ac:dyDescent="0.2">
      <c r="A188" s="81" t="s">
        <v>950</v>
      </c>
      <c r="B188" s="82" t="s">
        <v>989</v>
      </c>
      <c r="C188" s="82" t="s">
        <v>38</v>
      </c>
      <c r="D188" s="104" t="str">
        <f>D5</f>
        <v>102015</v>
      </c>
      <c r="E188" s="83" t="s">
        <v>1209</v>
      </c>
      <c r="F188" s="29" t="s">
        <v>1201</v>
      </c>
      <c r="G188" s="82"/>
      <c r="H188" s="105" t="s">
        <v>1135</v>
      </c>
      <c r="I188" s="105"/>
      <c r="J188" s="105" t="s">
        <v>1136</v>
      </c>
      <c r="K188" s="106"/>
      <c r="L188" s="106"/>
      <c r="M188" s="107"/>
    </row>
    <row r="189" spans="1:13" ht="15" customHeight="1" x14ac:dyDescent="0.2">
      <c r="A189" s="85" t="s">
        <v>960</v>
      </c>
      <c r="B189" s="35" t="s">
        <v>992</v>
      </c>
      <c r="C189" s="86" t="s">
        <v>993</v>
      </c>
      <c r="D189" s="87">
        <v>490450625200</v>
      </c>
      <c r="E189" s="88" t="s">
        <v>994</v>
      </c>
      <c r="F189" s="116" t="s">
        <v>765</v>
      </c>
      <c r="G189" s="90" t="s">
        <v>1018</v>
      </c>
      <c r="H189" s="39">
        <f>'Master Form 2'!X176</f>
        <v>0</v>
      </c>
      <c r="I189" s="39">
        <f>'Master Form 2'!T176</f>
        <v>0</v>
      </c>
      <c r="J189" s="39">
        <f>'Master Form 2'!W176</f>
        <v>0</v>
      </c>
      <c r="K189" s="39">
        <f>'Master Form 2'!V176</f>
        <v>0</v>
      </c>
      <c r="L189" s="39">
        <f>'Master Form 2'!Y176</f>
        <v>0</v>
      </c>
      <c r="M189" s="64"/>
    </row>
    <row r="190" spans="1:13" ht="15" customHeight="1" x14ac:dyDescent="0.2">
      <c r="A190" s="85" t="s">
        <v>960</v>
      </c>
      <c r="B190" s="35" t="s">
        <v>1006</v>
      </c>
      <c r="C190" s="86" t="s">
        <v>993</v>
      </c>
      <c r="D190" s="87">
        <v>490450628600</v>
      </c>
      <c r="E190" s="88" t="s">
        <v>994</v>
      </c>
      <c r="F190" s="116" t="s">
        <v>804</v>
      </c>
      <c r="G190" s="90" t="s">
        <v>1018</v>
      </c>
      <c r="H190" s="39">
        <f>'Master Form 2'!X200</f>
        <v>0</v>
      </c>
      <c r="I190" s="39">
        <f>'Master Form 2'!T200</f>
        <v>0</v>
      </c>
      <c r="J190" s="39">
        <f>'Master Form 2'!W200</f>
        <v>0</v>
      </c>
      <c r="K190" s="39">
        <f>'Master Form 2'!V200</f>
        <v>0</v>
      </c>
      <c r="L190" s="39">
        <f>'Master Form 2'!Y200</f>
        <v>0</v>
      </c>
      <c r="M190" s="64"/>
    </row>
    <row r="191" spans="1:13" s="41" customFormat="1" ht="15" customHeight="1" x14ac:dyDescent="0.2">
      <c r="A191" s="85" t="s">
        <v>960</v>
      </c>
      <c r="B191" s="35" t="s">
        <v>1020</v>
      </c>
      <c r="C191" s="86" t="s">
        <v>993</v>
      </c>
      <c r="D191" s="87">
        <v>490450628100</v>
      </c>
      <c r="E191" s="88" t="s">
        <v>994</v>
      </c>
      <c r="F191" s="116" t="s">
        <v>807</v>
      </c>
      <c r="G191" s="90" t="s">
        <v>1018</v>
      </c>
      <c r="H191" s="39">
        <f>'Master Form 2'!X201</f>
        <v>0</v>
      </c>
      <c r="I191" s="39">
        <f>'Master Form 2'!T201</f>
        <v>0</v>
      </c>
      <c r="J191" s="39">
        <f>'Master Form 2'!W201</f>
        <v>0</v>
      </c>
      <c r="K191" s="39">
        <f>'Master Form 2'!V201</f>
        <v>0</v>
      </c>
      <c r="L191" s="39">
        <f>'Master Form 2'!Y201</f>
        <v>0</v>
      </c>
      <c r="M191" s="64"/>
    </row>
    <row r="192" spans="1:13" s="65" customFormat="1" ht="15" customHeight="1" x14ac:dyDescent="0.2">
      <c r="A192" s="85" t="s">
        <v>960</v>
      </c>
      <c r="B192" s="35" t="s">
        <v>1023</v>
      </c>
      <c r="C192" s="86" t="s">
        <v>993</v>
      </c>
      <c r="D192" s="87">
        <v>490450637900</v>
      </c>
      <c r="E192" s="88" t="s">
        <v>994</v>
      </c>
      <c r="F192" s="116" t="s">
        <v>759</v>
      </c>
      <c r="G192" s="90" t="s">
        <v>996</v>
      </c>
      <c r="H192" s="39">
        <f>'Master Form 2'!X173</f>
        <v>0</v>
      </c>
      <c r="I192" s="39">
        <f>'Master Form 2'!T173</f>
        <v>0</v>
      </c>
      <c r="J192" s="39">
        <f>'Master Form 2'!W173</f>
        <v>0</v>
      </c>
      <c r="K192" s="39">
        <f>'Master Form 2'!V173</f>
        <v>0</v>
      </c>
      <c r="L192" s="39">
        <f>'Master Form 2'!Y173</f>
        <v>0</v>
      </c>
      <c r="M192" s="64"/>
    </row>
    <row r="193" spans="1:13" ht="15" customHeight="1" x14ac:dyDescent="0.2">
      <c r="A193" s="85" t="s">
        <v>960</v>
      </c>
      <c r="B193" s="35" t="s">
        <v>1025</v>
      </c>
      <c r="C193" s="86" t="s">
        <v>993</v>
      </c>
      <c r="D193" s="87">
        <v>490450637400</v>
      </c>
      <c r="E193" s="88" t="s">
        <v>994</v>
      </c>
      <c r="F193" s="116" t="s">
        <v>762</v>
      </c>
      <c r="G193" s="90" t="s">
        <v>1018</v>
      </c>
      <c r="H193" s="39">
        <f>'Master Form 2'!X174</f>
        <v>0</v>
      </c>
      <c r="I193" s="39">
        <f>'Master Form 2'!T174</f>
        <v>0</v>
      </c>
      <c r="J193" s="39">
        <f>'Master Form 2'!W174</f>
        <v>0</v>
      </c>
      <c r="K193" s="39">
        <f>'Master Form 2'!V174</f>
        <v>0</v>
      </c>
      <c r="L193" s="39">
        <f>'Master Form 2'!Y174</f>
        <v>0</v>
      </c>
      <c r="M193" s="64"/>
    </row>
    <row r="194" spans="1:13" ht="15" customHeight="1" x14ac:dyDescent="0.2">
      <c r="A194" s="85" t="s">
        <v>960</v>
      </c>
      <c r="B194" s="35" t="s">
        <v>1054</v>
      </c>
      <c r="C194" s="86" t="s">
        <v>993</v>
      </c>
      <c r="D194" s="87">
        <v>490450641400</v>
      </c>
      <c r="E194" s="88" t="s">
        <v>994</v>
      </c>
      <c r="F194" s="116" t="s">
        <v>768</v>
      </c>
      <c r="G194" s="90" t="s">
        <v>1018</v>
      </c>
      <c r="H194" s="39">
        <f>'Master Form 2'!X178</f>
        <v>0</v>
      </c>
      <c r="I194" s="39">
        <f>'Master Form 2'!T178</f>
        <v>0</v>
      </c>
      <c r="J194" s="39">
        <f>'Master Form 2'!W178</f>
        <v>0</v>
      </c>
      <c r="K194" s="39">
        <f>'Master Form 2'!V178</f>
        <v>0</v>
      </c>
      <c r="L194" s="39">
        <f>'Master Form 2'!Y178</f>
        <v>0</v>
      </c>
      <c r="M194" s="64"/>
    </row>
    <row r="195" spans="1:13" ht="15" customHeight="1" x14ac:dyDescent="0.2">
      <c r="A195" s="85" t="s">
        <v>960</v>
      </c>
      <c r="B195" s="35" t="s">
        <v>1057</v>
      </c>
      <c r="C195" s="86" t="s">
        <v>993</v>
      </c>
      <c r="D195" s="87">
        <v>490450641300</v>
      </c>
      <c r="E195" s="88" t="s">
        <v>994</v>
      </c>
      <c r="F195" s="116" t="s">
        <v>771</v>
      </c>
      <c r="G195" s="90" t="s">
        <v>1018</v>
      </c>
      <c r="H195" s="39">
        <f>'Master Form 2'!X179</f>
        <v>0</v>
      </c>
      <c r="I195" s="39">
        <f>'Master Form 2'!T179</f>
        <v>0</v>
      </c>
      <c r="J195" s="39">
        <f>'Master Form 2'!W179</f>
        <v>0</v>
      </c>
      <c r="K195" s="39">
        <f>'Master Form 2'!V179</f>
        <v>0</v>
      </c>
      <c r="L195" s="39">
        <f>'Master Form 2'!Y179</f>
        <v>0</v>
      </c>
      <c r="M195" s="64"/>
    </row>
    <row r="196" spans="1:13" s="41" customFormat="1" ht="15" customHeight="1" x14ac:dyDescent="0.2">
      <c r="A196" s="85" t="s">
        <v>960</v>
      </c>
      <c r="B196" s="35" t="s">
        <v>1060</v>
      </c>
      <c r="C196" s="86" t="s">
        <v>993</v>
      </c>
      <c r="D196" s="87">
        <v>490450644900</v>
      </c>
      <c r="E196" s="88" t="s">
        <v>994</v>
      </c>
      <c r="F196" s="116" t="s">
        <v>774</v>
      </c>
      <c r="G196" s="90" t="s">
        <v>1018</v>
      </c>
      <c r="H196" s="39">
        <f>'Master Form 2'!X186</f>
        <v>0</v>
      </c>
      <c r="I196" s="39">
        <f>'Master Form 2'!T186</f>
        <v>0</v>
      </c>
      <c r="J196" s="39">
        <f>'Master Form 2'!W186</f>
        <v>0</v>
      </c>
      <c r="K196" s="39">
        <f>'Master Form 2'!V186</f>
        <v>0</v>
      </c>
      <c r="L196" s="39">
        <f>'Master Form 2'!Y186</f>
        <v>0</v>
      </c>
      <c r="M196" s="64"/>
    </row>
    <row r="197" spans="1:13" s="65" customFormat="1" ht="15" customHeight="1" x14ac:dyDescent="0.2">
      <c r="A197" s="85" t="s">
        <v>960</v>
      </c>
      <c r="B197" s="35" t="s">
        <v>1063</v>
      </c>
      <c r="C197" s="86" t="s">
        <v>993</v>
      </c>
      <c r="D197" s="87">
        <v>490450649800</v>
      </c>
      <c r="E197" s="88" t="s">
        <v>994</v>
      </c>
      <c r="F197" s="116" t="s">
        <v>777</v>
      </c>
      <c r="G197" s="90" t="s">
        <v>1018</v>
      </c>
      <c r="H197" s="39">
        <f>'Master Form 2'!X188</f>
        <v>0</v>
      </c>
      <c r="I197" s="39">
        <f>'Master Form 2'!T188</f>
        <v>0</v>
      </c>
      <c r="J197" s="39">
        <f>'Master Form 2'!W188</f>
        <v>0</v>
      </c>
      <c r="K197" s="39">
        <f>'Master Form 2'!V188</f>
        <v>0</v>
      </c>
      <c r="L197" s="39">
        <f>'Master Form 2'!Y188</f>
        <v>0</v>
      </c>
      <c r="M197" s="64"/>
    </row>
    <row r="198" spans="1:13" ht="15" customHeight="1" x14ac:dyDescent="0.2">
      <c r="A198" s="85" t="s">
        <v>960</v>
      </c>
      <c r="B198" s="35" t="s">
        <v>1067</v>
      </c>
      <c r="C198" s="86" t="s">
        <v>993</v>
      </c>
      <c r="D198" s="87">
        <v>490450655200</v>
      </c>
      <c r="E198" s="88" t="s">
        <v>994</v>
      </c>
      <c r="F198" s="116" t="s">
        <v>780</v>
      </c>
      <c r="G198" s="90" t="s">
        <v>996</v>
      </c>
      <c r="H198" s="39">
        <f>'Master Form 2'!X189</f>
        <v>0</v>
      </c>
      <c r="I198" s="39">
        <f>'Master Form 2'!T189</f>
        <v>0</v>
      </c>
      <c r="J198" s="39">
        <f>'Master Form 2'!W189</f>
        <v>0</v>
      </c>
      <c r="K198" s="39">
        <f>'Master Form 2'!V189</f>
        <v>0</v>
      </c>
      <c r="L198" s="39">
        <f>'Master Form 2'!Y189</f>
        <v>0</v>
      </c>
      <c r="M198" s="64"/>
    </row>
    <row r="199" spans="1:13" s="65" customFormat="1" ht="15" customHeight="1" x14ac:dyDescent="0.2">
      <c r="A199" s="85" t="s">
        <v>960</v>
      </c>
      <c r="B199" s="35" t="s">
        <v>1137</v>
      </c>
      <c r="C199" s="86" t="s">
        <v>993</v>
      </c>
      <c r="D199" s="87">
        <v>490450655100</v>
      </c>
      <c r="E199" s="88" t="s">
        <v>994</v>
      </c>
      <c r="F199" s="116" t="s">
        <v>783</v>
      </c>
      <c r="G199" s="90" t="s">
        <v>1018</v>
      </c>
      <c r="H199" s="39">
        <f>'Master Form 2'!X190</f>
        <v>0</v>
      </c>
      <c r="I199" s="39">
        <f>'Master Form 2'!T190</f>
        <v>0</v>
      </c>
      <c r="J199" s="39">
        <f>'Master Form 2'!W190</f>
        <v>0</v>
      </c>
      <c r="K199" s="39">
        <f>'Master Form 2'!V190</f>
        <v>0</v>
      </c>
      <c r="L199" s="39">
        <f>'Master Form 2'!Y190</f>
        <v>0</v>
      </c>
      <c r="M199" s="64"/>
    </row>
    <row r="200" spans="1:13" ht="15" customHeight="1" x14ac:dyDescent="0.2">
      <c r="A200" s="85" t="s">
        <v>960</v>
      </c>
      <c r="B200" s="35" t="s">
        <v>1138</v>
      </c>
      <c r="C200" s="86" t="s">
        <v>993</v>
      </c>
      <c r="D200" s="87">
        <v>490450660300</v>
      </c>
      <c r="E200" s="88" t="s">
        <v>994</v>
      </c>
      <c r="F200" s="116" t="s">
        <v>786</v>
      </c>
      <c r="G200" s="90" t="s">
        <v>996</v>
      </c>
      <c r="H200" s="39">
        <f>'Master Form 2'!X192</f>
        <v>0</v>
      </c>
      <c r="I200" s="39">
        <f>'Master Form 2'!T192</f>
        <v>0</v>
      </c>
      <c r="J200" s="39">
        <f>'Master Form 2'!W192</f>
        <v>0</v>
      </c>
      <c r="K200" s="39">
        <f>'Master Form 2'!V192</f>
        <v>0</v>
      </c>
      <c r="L200" s="39">
        <f>'Master Form 2'!Y192</f>
        <v>0</v>
      </c>
      <c r="M200" s="64"/>
    </row>
    <row r="201" spans="1:13" ht="15" customHeight="1" x14ac:dyDescent="0.2">
      <c r="A201" s="85" t="s">
        <v>960</v>
      </c>
      <c r="B201" s="35" t="s">
        <v>1139</v>
      </c>
      <c r="C201" s="86" t="s">
        <v>993</v>
      </c>
      <c r="D201" s="87">
        <v>490452225100</v>
      </c>
      <c r="E201" s="88" t="s">
        <v>994</v>
      </c>
      <c r="F201" s="116" t="s">
        <v>789</v>
      </c>
      <c r="G201" s="90" t="s">
        <v>1018</v>
      </c>
      <c r="H201" s="39">
        <f>'Master Form 2'!X195</f>
        <v>0</v>
      </c>
      <c r="I201" s="39">
        <f>'Master Form 2'!T195</f>
        <v>0</v>
      </c>
      <c r="J201" s="39">
        <f>'Master Form 2'!W195</f>
        <v>0</v>
      </c>
      <c r="K201" s="39">
        <f>'Master Form 2'!V195</f>
        <v>0</v>
      </c>
      <c r="L201" s="39">
        <f>'Master Form 2'!Y195</f>
        <v>0</v>
      </c>
      <c r="M201" s="64"/>
    </row>
    <row r="202" spans="1:13" ht="15" customHeight="1" x14ac:dyDescent="0.2">
      <c r="A202" s="85" t="s">
        <v>960</v>
      </c>
      <c r="B202" s="35" t="s">
        <v>1140</v>
      </c>
      <c r="C202" s="86" t="s">
        <v>993</v>
      </c>
      <c r="D202" s="87">
        <v>490452225000</v>
      </c>
      <c r="E202" s="88" t="s">
        <v>994</v>
      </c>
      <c r="F202" s="116" t="s">
        <v>792</v>
      </c>
      <c r="G202" s="90" t="s">
        <v>996</v>
      </c>
      <c r="H202" s="39">
        <f>'Master Form 2'!X196</f>
        <v>0</v>
      </c>
      <c r="I202" s="39">
        <f>'Master Form 2'!T196</f>
        <v>0</v>
      </c>
      <c r="J202" s="39">
        <f>'Master Form 2'!W196</f>
        <v>0</v>
      </c>
      <c r="K202" s="39">
        <f>'Master Form 2'!V196</f>
        <v>0</v>
      </c>
      <c r="L202" s="39">
        <f>'Master Form 2'!Y196</f>
        <v>0</v>
      </c>
      <c r="M202" s="64"/>
    </row>
    <row r="203" spans="1:13" s="41" customFormat="1" ht="15" customHeight="1" x14ac:dyDescent="0.2">
      <c r="A203" s="85" t="s">
        <v>960</v>
      </c>
      <c r="B203" s="35" t="s">
        <v>1141</v>
      </c>
      <c r="C203" s="86" t="s">
        <v>993</v>
      </c>
      <c r="D203" s="87">
        <v>490452225300</v>
      </c>
      <c r="E203" s="88" t="s">
        <v>994</v>
      </c>
      <c r="F203" s="116" t="s">
        <v>795</v>
      </c>
      <c r="G203" s="90" t="s">
        <v>996</v>
      </c>
      <c r="H203" s="39">
        <f>'Master Form 2'!X197</f>
        <v>0</v>
      </c>
      <c r="I203" s="39">
        <f>'Master Form 2'!T197</f>
        <v>0</v>
      </c>
      <c r="J203" s="39">
        <f>'Master Form 2'!W197</f>
        <v>0</v>
      </c>
      <c r="K203" s="39">
        <f>'Master Form 2'!V197</f>
        <v>0</v>
      </c>
      <c r="L203" s="39">
        <f>'Master Form 2'!Y197</f>
        <v>0</v>
      </c>
      <c r="M203" s="64"/>
    </row>
    <row r="204" spans="1:13" ht="15" customHeight="1" x14ac:dyDescent="0.2">
      <c r="A204" s="85" t="s">
        <v>960</v>
      </c>
      <c r="B204" s="35" t="s">
        <v>1142</v>
      </c>
      <c r="C204" s="86" t="s">
        <v>993</v>
      </c>
      <c r="D204" s="87">
        <v>490452225200</v>
      </c>
      <c r="E204" s="88" t="s">
        <v>994</v>
      </c>
      <c r="F204" s="116" t="s">
        <v>798</v>
      </c>
      <c r="G204" s="90" t="s">
        <v>996</v>
      </c>
      <c r="H204" s="39">
        <f>'Master Form 2'!X198</f>
        <v>0</v>
      </c>
      <c r="I204" s="39">
        <f>'Master Form 2'!T198</f>
        <v>0</v>
      </c>
      <c r="J204" s="39">
        <f>'Master Form 2'!W198</f>
        <v>0</v>
      </c>
      <c r="K204" s="39">
        <f>'Master Form 2'!V198</f>
        <v>0</v>
      </c>
      <c r="L204" s="39">
        <f>'Master Form 2'!Y198</f>
        <v>0</v>
      </c>
      <c r="M204" s="64"/>
    </row>
    <row r="205" spans="1:13" ht="15" customHeight="1" x14ac:dyDescent="0.2">
      <c r="A205" s="85" t="s">
        <v>960</v>
      </c>
      <c r="B205" s="35" t="s">
        <v>1143</v>
      </c>
      <c r="C205" s="86" t="s">
        <v>993</v>
      </c>
      <c r="D205" s="87">
        <v>490452224900</v>
      </c>
      <c r="E205" s="88" t="s">
        <v>994</v>
      </c>
      <c r="F205" s="116" t="s">
        <v>801</v>
      </c>
      <c r="G205" s="90" t="s">
        <v>996</v>
      </c>
      <c r="H205" s="39">
        <f>'Master Form 2'!X199</f>
        <v>0</v>
      </c>
      <c r="I205" s="39">
        <f>'Master Form 2'!T199</f>
        <v>0</v>
      </c>
      <c r="J205" s="39">
        <f>'Master Form 2'!W199</f>
        <v>0</v>
      </c>
      <c r="K205" s="39">
        <f>'Master Form 2'!V199</f>
        <v>0</v>
      </c>
      <c r="L205" s="39">
        <f>'Master Form 2'!Y199</f>
        <v>0</v>
      </c>
      <c r="M205" s="64"/>
    </row>
    <row r="206" spans="1:13" ht="15" customHeight="1" x14ac:dyDescent="0.2">
      <c r="A206" s="85" t="s">
        <v>960</v>
      </c>
      <c r="B206" s="35" t="s">
        <v>1144</v>
      </c>
      <c r="C206" s="86" t="s">
        <v>993</v>
      </c>
      <c r="D206" s="87">
        <v>490450628800</v>
      </c>
      <c r="E206" s="88" t="s">
        <v>994</v>
      </c>
      <c r="F206" s="89" t="s">
        <v>248</v>
      </c>
      <c r="G206" s="90" t="s">
        <v>1145</v>
      </c>
      <c r="H206" s="39">
        <f>'Master Form 2'!X187</f>
        <v>0</v>
      </c>
      <c r="I206" s="39">
        <f>'Master Form 2'!T187</f>
        <v>0</v>
      </c>
      <c r="J206" s="39">
        <f>'Master Form 2'!W187</f>
        <v>0</v>
      </c>
      <c r="K206" s="39">
        <f>'Master Form 2'!V187</f>
        <v>0</v>
      </c>
      <c r="L206" s="39">
        <f>'Master Form 2'!Y187</f>
        <v>0</v>
      </c>
      <c r="M206" s="64"/>
    </row>
    <row r="207" spans="1:13" s="65" customFormat="1" ht="15" customHeight="1" x14ac:dyDescent="0.2">
      <c r="A207" s="85" t="s">
        <v>960</v>
      </c>
      <c r="B207" s="35" t="s">
        <v>1146</v>
      </c>
      <c r="C207" s="86" t="s">
        <v>993</v>
      </c>
      <c r="D207" s="87">
        <v>490450628300</v>
      </c>
      <c r="E207" s="88" t="s">
        <v>994</v>
      </c>
      <c r="F207" s="89" t="s">
        <v>260</v>
      </c>
      <c r="G207" s="90" t="s">
        <v>1145</v>
      </c>
      <c r="H207" s="39">
        <f>'Master Form 2'!X202</f>
        <v>0</v>
      </c>
      <c r="I207" s="39">
        <f>'Master Form 2'!T202</f>
        <v>0</v>
      </c>
      <c r="J207" s="39">
        <f>'Master Form 2'!W202</f>
        <v>0</v>
      </c>
      <c r="K207" s="39">
        <f>'Master Form 2'!V202</f>
        <v>0</v>
      </c>
      <c r="L207" s="39">
        <f>'Master Form 2'!Y202</f>
        <v>0</v>
      </c>
      <c r="M207" s="64"/>
    </row>
    <row r="208" spans="1:13" ht="15" customHeight="1" x14ac:dyDescent="0.2">
      <c r="A208" s="85" t="s">
        <v>960</v>
      </c>
      <c r="B208" s="35" t="s">
        <v>1147</v>
      </c>
      <c r="C208" s="86" t="s">
        <v>993</v>
      </c>
      <c r="D208" s="87">
        <v>490450637200</v>
      </c>
      <c r="E208" s="88" t="s">
        <v>994</v>
      </c>
      <c r="F208" s="89" t="s">
        <v>263</v>
      </c>
      <c r="G208" s="90" t="s">
        <v>1018</v>
      </c>
      <c r="H208" s="39">
        <f>'Master Form 2'!X203</f>
        <v>0</v>
      </c>
      <c r="I208" s="39">
        <f>'Master Form 2'!T203</f>
        <v>0</v>
      </c>
      <c r="J208" s="39">
        <f>'Master Form 2'!W203</f>
        <v>0</v>
      </c>
      <c r="K208" s="39">
        <f>'Master Form 2'!V203</f>
        <v>0</v>
      </c>
      <c r="L208" s="39">
        <f>'Master Form 2'!Y203</f>
        <v>0</v>
      </c>
      <c r="M208" s="64"/>
    </row>
    <row r="209" spans="1:13" s="65" customFormat="1" ht="15" customHeight="1" x14ac:dyDescent="0.2">
      <c r="A209" s="85" t="s">
        <v>960</v>
      </c>
      <c r="B209" s="35" t="s">
        <v>1148</v>
      </c>
      <c r="C209" s="86" t="s">
        <v>993</v>
      </c>
      <c r="D209" s="87">
        <v>490450634100</v>
      </c>
      <c r="E209" s="88" t="s">
        <v>994</v>
      </c>
      <c r="F209" s="89" t="s">
        <v>209</v>
      </c>
      <c r="G209" s="90" t="s">
        <v>1145</v>
      </c>
      <c r="H209" s="39">
        <f>'Master Form 2'!X168</f>
        <v>0</v>
      </c>
      <c r="I209" s="39">
        <f>'Master Form 2'!T168</f>
        <v>0</v>
      </c>
      <c r="J209" s="39">
        <f>'Master Form 2'!W168</f>
        <v>0</v>
      </c>
      <c r="K209" s="39">
        <f>'Master Form 2'!V168</f>
        <v>0</v>
      </c>
      <c r="L209" s="39">
        <f>'Master Form 2'!Y168</f>
        <v>0</v>
      </c>
      <c r="M209" s="64"/>
    </row>
    <row r="210" spans="1:13" ht="15" customHeight="1" x14ac:dyDescent="0.2">
      <c r="A210" s="85" t="s">
        <v>960</v>
      </c>
      <c r="B210" s="35" t="s">
        <v>1149</v>
      </c>
      <c r="C210" s="86" t="s">
        <v>993</v>
      </c>
      <c r="D210" s="87">
        <v>490450633500</v>
      </c>
      <c r="E210" s="88" t="s">
        <v>994</v>
      </c>
      <c r="F210" s="89" t="s">
        <v>212</v>
      </c>
      <c r="G210" s="90" t="s">
        <v>1145</v>
      </c>
      <c r="H210" s="39">
        <f>'Master Form 2'!X169</f>
        <v>0</v>
      </c>
      <c r="I210" s="39">
        <f>'Master Form 2'!T169</f>
        <v>0</v>
      </c>
      <c r="J210" s="39">
        <f>'Master Form 2'!W169</f>
        <v>0</v>
      </c>
      <c r="K210" s="39">
        <f>'Master Form 2'!V169</f>
        <v>0</v>
      </c>
      <c r="L210" s="39">
        <f>'Master Form 2'!Y169</f>
        <v>0</v>
      </c>
      <c r="M210" s="64"/>
    </row>
    <row r="211" spans="1:13" ht="15" customHeight="1" x14ac:dyDescent="0.2">
      <c r="A211" s="85" t="s">
        <v>960</v>
      </c>
      <c r="B211" s="35" t="s">
        <v>1150</v>
      </c>
      <c r="C211" s="86" t="s">
        <v>993</v>
      </c>
      <c r="D211" s="87">
        <v>490450633700</v>
      </c>
      <c r="E211" s="88" t="s">
        <v>994</v>
      </c>
      <c r="F211" s="89" t="s">
        <v>215</v>
      </c>
      <c r="G211" s="90" t="s">
        <v>1018</v>
      </c>
      <c r="H211" s="39">
        <f>'Master Form 2'!X170</f>
        <v>0</v>
      </c>
      <c r="I211" s="39">
        <f>'Master Form 2'!T170</f>
        <v>0</v>
      </c>
      <c r="J211" s="39">
        <f>'Master Form 2'!W170</f>
        <v>0</v>
      </c>
      <c r="K211" s="39">
        <f>'Master Form 2'!V170</f>
        <v>0</v>
      </c>
      <c r="L211" s="39">
        <f>'Master Form 2'!Y170</f>
        <v>0</v>
      </c>
      <c r="M211" s="64"/>
    </row>
    <row r="212" spans="1:13" ht="15" customHeight="1" x14ac:dyDescent="0.2">
      <c r="A212" s="85" t="s">
        <v>960</v>
      </c>
      <c r="B212" s="35" t="s">
        <v>1151</v>
      </c>
      <c r="C212" s="86" t="s">
        <v>993</v>
      </c>
      <c r="D212" s="87">
        <v>490450633600</v>
      </c>
      <c r="E212" s="88" t="s">
        <v>994</v>
      </c>
      <c r="F212" s="89" t="s">
        <v>218</v>
      </c>
      <c r="G212" s="90" t="s">
        <v>1145</v>
      </c>
      <c r="H212" s="39">
        <f>'Master Form 2'!X171</f>
        <v>0</v>
      </c>
      <c r="I212" s="39">
        <f>'Master Form 2'!T171</f>
        <v>0</v>
      </c>
      <c r="J212" s="39">
        <f>'Master Form 2'!W171</f>
        <v>0</v>
      </c>
      <c r="K212" s="39">
        <f>'Master Form 2'!V171</f>
        <v>0</v>
      </c>
      <c r="L212" s="39">
        <f>'Master Form 2'!Y171</f>
        <v>0</v>
      </c>
      <c r="M212" s="64"/>
    </row>
    <row r="213" spans="1:13" s="41" customFormat="1" ht="15" customHeight="1" x14ac:dyDescent="0.2">
      <c r="A213" s="85" t="s">
        <v>960</v>
      </c>
      <c r="B213" s="35" t="s">
        <v>1152</v>
      </c>
      <c r="C213" s="86" t="s">
        <v>993</v>
      </c>
      <c r="D213" s="87">
        <v>490450638300</v>
      </c>
      <c r="E213" s="88" t="s">
        <v>994</v>
      </c>
      <c r="F213" s="89" t="s">
        <v>221</v>
      </c>
      <c r="G213" s="90" t="s">
        <v>1145</v>
      </c>
      <c r="H213" s="39">
        <f>'Master Form 2'!X172</f>
        <v>0</v>
      </c>
      <c r="I213" s="39">
        <f>'Master Form 2'!T172</f>
        <v>0</v>
      </c>
      <c r="J213" s="39">
        <f>'Master Form 2'!W172</f>
        <v>0</v>
      </c>
      <c r="K213" s="39">
        <f>'Master Form 2'!V172</f>
        <v>0</v>
      </c>
      <c r="L213" s="39">
        <f>'Master Form 2'!Y172</f>
        <v>0</v>
      </c>
      <c r="M213" s="64"/>
    </row>
    <row r="214" spans="1:13" ht="15" customHeight="1" x14ac:dyDescent="0.2">
      <c r="A214" s="85" t="s">
        <v>960</v>
      </c>
      <c r="B214" s="35" t="s">
        <v>1153</v>
      </c>
      <c r="C214" s="86" t="s">
        <v>993</v>
      </c>
      <c r="D214" s="87">
        <v>490450639300</v>
      </c>
      <c r="E214" s="88" t="s">
        <v>994</v>
      </c>
      <c r="F214" s="89" t="s">
        <v>224</v>
      </c>
      <c r="G214" s="90" t="s">
        <v>1145</v>
      </c>
      <c r="H214" s="39">
        <f>'Master Form 2'!X175</f>
        <v>0</v>
      </c>
      <c r="I214" s="39">
        <f>'Master Form 2'!T175</f>
        <v>0</v>
      </c>
      <c r="J214" s="39">
        <f>'Master Form 2'!W175</f>
        <v>0</v>
      </c>
      <c r="K214" s="39">
        <f>'Master Form 2'!V175</f>
        <v>0</v>
      </c>
      <c r="L214" s="39">
        <f>'Master Form 2'!Y175</f>
        <v>0</v>
      </c>
      <c r="M214" s="64"/>
    </row>
    <row r="215" spans="1:13" ht="15" customHeight="1" x14ac:dyDescent="0.2">
      <c r="A215" s="85" t="s">
        <v>960</v>
      </c>
      <c r="B215" s="35" t="s">
        <v>1154</v>
      </c>
      <c r="C215" s="86" t="s">
        <v>993</v>
      </c>
      <c r="D215" s="87">
        <v>490450639800</v>
      </c>
      <c r="E215" s="88" t="s">
        <v>994</v>
      </c>
      <c r="F215" s="89" t="s">
        <v>227</v>
      </c>
      <c r="G215" s="90" t="s">
        <v>1018</v>
      </c>
      <c r="H215" s="39">
        <f>'Master Form 2'!X177</f>
        <v>0</v>
      </c>
      <c r="I215" s="39">
        <f>'Master Form 2'!T177</f>
        <v>0</v>
      </c>
      <c r="J215" s="39">
        <f>'Master Form 2'!W177</f>
        <v>0</v>
      </c>
      <c r="K215" s="39">
        <f>'Master Form 2'!V177</f>
        <v>0</v>
      </c>
      <c r="L215" s="39">
        <f>'Master Form 2'!Y177</f>
        <v>0</v>
      </c>
      <c r="M215" s="64"/>
    </row>
    <row r="216" spans="1:13" s="41" customFormat="1" ht="15" customHeight="1" x14ac:dyDescent="0.2">
      <c r="A216" s="85" t="s">
        <v>960</v>
      </c>
      <c r="B216" s="35" t="s">
        <v>1155</v>
      </c>
      <c r="C216" s="86" t="s">
        <v>993</v>
      </c>
      <c r="D216" s="87">
        <v>490450641200</v>
      </c>
      <c r="E216" s="88" t="s">
        <v>994</v>
      </c>
      <c r="F216" s="89" t="s">
        <v>230</v>
      </c>
      <c r="G216" s="90" t="s">
        <v>1145</v>
      </c>
      <c r="H216" s="39">
        <f>'Master Form 2'!X180</f>
        <v>0</v>
      </c>
      <c r="I216" s="39">
        <f>'Master Form 2'!T180</f>
        <v>0</v>
      </c>
      <c r="J216" s="39">
        <f>'Master Form 2'!W180</f>
        <v>0</v>
      </c>
      <c r="K216" s="39">
        <f>'Master Form 2'!V180</f>
        <v>0</v>
      </c>
      <c r="L216" s="39">
        <f>'Master Form 2'!Y180</f>
        <v>0</v>
      </c>
      <c r="M216" s="64"/>
    </row>
    <row r="217" spans="1:13" s="65" customFormat="1" ht="15" customHeight="1" x14ac:dyDescent="0.2">
      <c r="A217" s="85" t="s">
        <v>960</v>
      </c>
      <c r="B217" s="35" t="s">
        <v>1156</v>
      </c>
      <c r="C217" s="86" t="s">
        <v>993</v>
      </c>
      <c r="D217" s="87">
        <v>490450644800</v>
      </c>
      <c r="E217" s="88" t="s">
        <v>994</v>
      </c>
      <c r="F217" s="89" t="s">
        <v>233</v>
      </c>
      <c r="G217" s="90" t="s">
        <v>1145</v>
      </c>
      <c r="H217" s="39">
        <f>'Master Form 2'!X181</f>
        <v>0</v>
      </c>
      <c r="I217" s="39">
        <f>'Master Form 2'!T181</f>
        <v>0</v>
      </c>
      <c r="J217" s="39">
        <f>'Master Form 2'!W181</f>
        <v>0</v>
      </c>
      <c r="K217" s="39">
        <f>'Master Form 2'!V181</f>
        <v>0</v>
      </c>
      <c r="L217" s="39">
        <f>'Master Form 2'!Y181</f>
        <v>0</v>
      </c>
      <c r="M217" s="64"/>
    </row>
    <row r="218" spans="1:13" ht="15" customHeight="1" x14ac:dyDescent="0.2">
      <c r="A218" s="85" t="s">
        <v>960</v>
      </c>
      <c r="B218" s="35" t="s">
        <v>1157</v>
      </c>
      <c r="C218" s="86" t="s">
        <v>993</v>
      </c>
      <c r="D218" s="87">
        <v>490450644400</v>
      </c>
      <c r="E218" s="88" t="s">
        <v>994</v>
      </c>
      <c r="F218" s="89" t="s">
        <v>236</v>
      </c>
      <c r="G218" s="90" t="s">
        <v>1145</v>
      </c>
      <c r="H218" s="39">
        <f>'Master Form 2'!X182</f>
        <v>0</v>
      </c>
      <c r="I218" s="39">
        <f>'Master Form 2'!T182</f>
        <v>0</v>
      </c>
      <c r="J218" s="39">
        <f>'Master Form 2'!W182</f>
        <v>0</v>
      </c>
      <c r="K218" s="39">
        <f>'Master Form 2'!V182</f>
        <v>0</v>
      </c>
      <c r="L218" s="39">
        <f>'Master Form 2'!Y182</f>
        <v>0</v>
      </c>
      <c r="M218" s="64"/>
    </row>
    <row r="219" spans="1:13" ht="15" customHeight="1" x14ac:dyDescent="0.2">
      <c r="A219" s="85" t="s">
        <v>960</v>
      </c>
      <c r="B219" s="35" t="s">
        <v>1158</v>
      </c>
      <c r="C219" s="86" t="s">
        <v>993</v>
      </c>
      <c r="D219" s="87">
        <v>490450644600</v>
      </c>
      <c r="E219" s="88" t="s">
        <v>994</v>
      </c>
      <c r="F219" s="89" t="s">
        <v>239</v>
      </c>
      <c r="G219" s="90" t="s">
        <v>1145</v>
      </c>
      <c r="H219" s="39">
        <f>'Master Form 2'!X183</f>
        <v>0</v>
      </c>
      <c r="I219" s="39">
        <f>'Master Form 2'!T183</f>
        <v>0</v>
      </c>
      <c r="J219" s="39">
        <f>'Master Form 2'!W183</f>
        <v>0</v>
      </c>
      <c r="K219" s="39">
        <f>'Master Form 2'!V183</f>
        <v>0</v>
      </c>
      <c r="L219" s="39">
        <f>'Master Form 2'!Y183</f>
        <v>0</v>
      </c>
      <c r="M219" s="64"/>
    </row>
    <row r="220" spans="1:13" s="65" customFormat="1" ht="15" customHeight="1" x14ac:dyDescent="0.2">
      <c r="A220" s="85" t="s">
        <v>960</v>
      </c>
      <c r="B220" s="35" t="s">
        <v>1159</v>
      </c>
      <c r="C220" s="86" t="s">
        <v>993</v>
      </c>
      <c r="D220" s="87">
        <v>490450644700</v>
      </c>
      <c r="E220" s="88" t="s">
        <v>994</v>
      </c>
      <c r="F220" s="89" t="s">
        <v>242</v>
      </c>
      <c r="G220" s="90" t="s">
        <v>1145</v>
      </c>
      <c r="H220" s="39">
        <f>'Master Form 2'!X184</f>
        <v>0</v>
      </c>
      <c r="I220" s="39">
        <f>'Master Form 2'!T184</f>
        <v>0</v>
      </c>
      <c r="J220" s="39">
        <f>'Master Form 2'!W184</f>
        <v>0</v>
      </c>
      <c r="K220" s="39">
        <f>'Master Form 2'!V184</f>
        <v>0</v>
      </c>
      <c r="L220" s="39">
        <f>'Master Form 2'!Y184</f>
        <v>0</v>
      </c>
      <c r="M220" s="64"/>
    </row>
    <row r="221" spans="1:13" ht="15" customHeight="1" x14ac:dyDescent="0.2">
      <c r="A221" s="85" t="s">
        <v>960</v>
      </c>
      <c r="B221" s="35" t="s">
        <v>1160</v>
      </c>
      <c r="C221" s="86" t="s">
        <v>993</v>
      </c>
      <c r="D221" s="87">
        <v>490450650000</v>
      </c>
      <c r="E221" s="88" t="s">
        <v>994</v>
      </c>
      <c r="F221" s="89" t="s">
        <v>245</v>
      </c>
      <c r="G221" s="90" t="s">
        <v>1145</v>
      </c>
      <c r="H221" s="39">
        <f>'Master Form 2'!X185</f>
        <v>0</v>
      </c>
      <c r="I221" s="39">
        <f>'Master Form 2'!T185</f>
        <v>0</v>
      </c>
      <c r="J221" s="39">
        <f>'Master Form 2'!W185</f>
        <v>0</v>
      </c>
      <c r="K221" s="39">
        <f>'Master Form 2'!V185</f>
        <v>0</v>
      </c>
      <c r="L221" s="39">
        <f>'Master Form 2'!Y185</f>
        <v>0</v>
      </c>
      <c r="M221" s="64"/>
    </row>
    <row r="222" spans="1:13" ht="15" customHeight="1" x14ac:dyDescent="0.2">
      <c r="A222" s="85" t="s">
        <v>960</v>
      </c>
      <c r="B222" s="35" t="s">
        <v>1161</v>
      </c>
      <c r="C222" s="86" t="s">
        <v>993</v>
      </c>
      <c r="D222" s="87">
        <v>490450654900</v>
      </c>
      <c r="E222" s="88" t="s">
        <v>994</v>
      </c>
      <c r="F222" s="89" t="s">
        <v>251</v>
      </c>
      <c r="G222" s="90" t="s">
        <v>1145</v>
      </c>
      <c r="H222" s="39">
        <f>'Master Form 2'!X191</f>
        <v>0</v>
      </c>
      <c r="I222" s="39">
        <f>'Master Form 2'!T191</f>
        <v>0</v>
      </c>
      <c r="J222" s="39">
        <f>'Master Form 2'!W191</f>
        <v>0</v>
      </c>
      <c r="K222" s="39">
        <f>'Master Form 2'!V191</f>
        <v>0</v>
      </c>
      <c r="L222" s="39">
        <f>'Master Form 2'!Y191</f>
        <v>0</v>
      </c>
      <c r="M222" s="64"/>
    </row>
    <row r="223" spans="1:13" s="41" customFormat="1" ht="15" customHeight="1" x14ac:dyDescent="0.2">
      <c r="A223" s="85" t="s">
        <v>960</v>
      </c>
      <c r="B223" s="35" t="s">
        <v>1162</v>
      </c>
      <c r="C223" s="86" t="s">
        <v>993</v>
      </c>
      <c r="D223" s="87">
        <v>490450659500</v>
      </c>
      <c r="E223" s="88" t="s">
        <v>994</v>
      </c>
      <c r="F223" s="89" t="s">
        <v>254</v>
      </c>
      <c r="G223" s="90" t="s">
        <v>1145</v>
      </c>
      <c r="H223" s="39">
        <f>'Master Form 2'!X193</f>
        <v>0</v>
      </c>
      <c r="I223" s="39">
        <f>'Master Form 2'!T193</f>
        <v>0</v>
      </c>
      <c r="J223" s="39">
        <f>'Master Form 2'!W193</f>
        <v>0</v>
      </c>
      <c r="K223" s="39">
        <f>'Master Form 2'!V193</f>
        <v>0</v>
      </c>
      <c r="L223" s="39">
        <f>'Master Form 2'!Y193</f>
        <v>0</v>
      </c>
      <c r="M223" s="64"/>
    </row>
    <row r="224" spans="1:13" s="65" customFormat="1" ht="15" customHeight="1" x14ac:dyDescent="0.2">
      <c r="A224" s="85" t="s">
        <v>960</v>
      </c>
      <c r="B224" s="35" t="s">
        <v>1163</v>
      </c>
      <c r="C224" s="86" t="s">
        <v>993</v>
      </c>
      <c r="D224" s="87">
        <v>490450925600</v>
      </c>
      <c r="E224" s="88" t="s">
        <v>994</v>
      </c>
      <c r="F224" s="89" t="s">
        <v>257</v>
      </c>
      <c r="G224" s="90" t="s">
        <v>1145</v>
      </c>
      <c r="H224" s="39">
        <f>'Master Form 2'!X194</f>
        <v>0</v>
      </c>
      <c r="I224" s="39">
        <f>'Master Form 2'!T194</f>
        <v>0</v>
      </c>
      <c r="J224" s="39">
        <f>'Master Form 2'!W194</f>
        <v>0</v>
      </c>
      <c r="K224" s="39">
        <f>'Master Form 2'!V194</f>
        <v>0</v>
      </c>
      <c r="L224" s="39">
        <f>'Master Form 2'!Y194</f>
        <v>0</v>
      </c>
      <c r="M224" s="64"/>
    </row>
    <row r="225" spans="1:13" ht="15" customHeight="1" x14ac:dyDescent="0.2">
      <c r="A225" s="91" t="s">
        <v>974</v>
      </c>
      <c r="B225" s="42" t="s">
        <v>997</v>
      </c>
      <c r="C225" s="42" t="s">
        <v>993</v>
      </c>
      <c r="D225" s="43" t="s">
        <v>998</v>
      </c>
      <c r="E225" s="43"/>
      <c r="F225" s="43"/>
      <c r="G225" s="45"/>
      <c r="H225" s="92">
        <v>0</v>
      </c>
      <c r="I225" s="92">
        <f>SUM(I189:I224)</f>
        <v>0</v>
      </c>
      <c r="J225" s="92">
        <v>0</v>
      </c>
      <c r="K225" s="92">
        <v>0</v>
      </c>
      <c r="L225" s="93"/>
      <c r="M225" s="46"/>
    </row>
    <row r="226" spans="1:13" ht="15" customHeight="1" x14ac:dyDescent="0.2">
      <c r="A226" s="91" t="s">
        <v>974</v>
      </c>
      <c r="B226" s="42" t="s">
        <v>1009</v>
      </c>
      <c r="C226" s="42" t="s">
        <v>993</v>
      </c>
      <c r="D226" s="43" t="s">
        <v>1011</v>
      </c>
      <c r="E226" s="43"/>
      <c r="F226" s="43"/>
      <c r="G226" s="45"/>
      <c r="H226" s="92">
        <v>0</v>
      </c>
      <c r="I226" s="92">
        <v>0</v>
      </c>
      <c r="J226" s="92">
        <v>0</v>
      </c>
      <c r="K226" s="92">
        <f>SUM(K189:K224)</f>
        <v>0</v>
      </c>
      <c r="L226" s="94"/>
      <c r="M226" s="64"/>
    </row>
    <row r="227" spans="1:13" ht="15" customHeight="1" x14ac:dyDescent="0.2">
      <c r="A227" s="95" t="s">
        <v>980</v>
      </c>
      <c r="B227" s="96" t="s">
        <v>1000</v>
      </c>
      <c r="C227" s="96" t="s">
        <v>993</v>
      </c>
      <c r="D227" s="97" t="s">
        <v>1001</v>
      </c>
      <c r="E227" s="97"/>
      <c r="F227" s="97"/>
      <c r="G227" s="289">
        <f>'Actual Sales'!C40*10</f>
        <v>0</v>
      </c>
      <c r="H227" s="98">
        <f>Inventory!K24</f>
        <v>327</v>
      </c>
      <c r="I227" s="98">
        <f>I225</f>
        <v>0</v>
      </c>
      <c r="J227" s="98">
        <f>Inventory!M24</f>
        <v>0</v>
      </c>
      <c r="K227" s="51"/>
      <c r="L227" s="51"/>
      <c r="M227" s="99">
        <f>H227+I227-J227+L227</f>
        <v>327</v>
      </c>
    </row>
    <row r="228" spans="1:13" ht="15" customHeight="1" x14ac:dyDescent="0.2">
      <c r="A228" s="100" t="s">
        <v>1002</v>
      </c>
      <c r="B228" s="54">
        <f>COUNTIF(A189:A227,"LA")+COUNTIF(A189:A227,"LB")+COUNTIF(A189:A227,"LC")</f>
        <v>39</v>
      </c>
      <c r="C228" s="109" t="str">
        <f>C16</f>
        <v>Mark Choury</v>
      </c>
      <c r="D228" s="72">
        <f>D16</f>
        <v>3072377854</v>
      </c>
      <c r="E228" s="57"/>
      <c r="F228" s="68">
        <f ca="1">F16</f>
        <v>42326</v>
      </c>
      <c r="G228" s="101"/>
      <c r="H228" s="102"/>
      <c r="I228" s="102"/>
      <c r="J228" s="102"/>
      <c r="K228" s="102"/>
      <c r="L228" s="102"/>
      <c r="M228" s="103"/>
    </row>
    <row r="229" spans="1:13" s="41" customFormat="1" ht="15" customHeight="1" x14ac:dyDescent="0.2">
      <c r="A229" s="81" t="s">
        <v>950</v>
      </c>
      <c r="B229" s="82" t="s">
        <v>989</v>
      </c>
      <c r="C229" s="82" t="s">
        <v>38</v>
      </c>
      <c r="D229" s="104" t="str">
        <f>D5</f>
        <v>102015</v>
      </c>
      <c r="E229" s="83" t="s">
        <v>1209</v>
      </c>
      <c r="F229" s="29" t="s">
        <v>1201</v>
      </c>
      <c r="G229" s="82"/>
      <c r="H229" s="105" t="s">
        <v>1164</v>
      </c>
      <c r="I229" s="105"/>
      <c r="J229" s="105" t="s">
        <v>1165</v>
      </c>
      <c r="K229" s="106"/>
      <c r="L229" s="106"/>
      <c r="M229" s="107"/>
    </row>
    <row r="230" spans="1:13" s="65" customFormat="1" ht="15" customHeight="1" x14ac:dyDescent="0.2">
      <c r="A230" s="85" t="s">
        <v>960</v>
      </c>
      <c r="B230" s="35" t="s">
        <v>992</v>
      </c>
      <c r="C230" s="35" t="s">
        <v>993</v>
      </c>
      <c r="D230" s="87">
        <v>490450773100</v>
      </c>
      <c r="E230" s="36" t="s">
        <v>994</v>
      </c>
      <c r="F230" s="89" t="s">
        <v>1166</v>
      </c>
      <c r="G230" s="90" t="s">
        <v>1018</v>
      </c>
      <c r="H230" s="39">
        <f>'Master Form 2'!X240</f>
        <v>0</v>
      </c>
      <c r="I230" s="39">
        <f>'Master Form 2'!T240</f>
        <v>0</v>
      </c>
      <c r="J230" s="39">
        <f>'Master Form 2'!W240</f>
        <v>0</v>
      </c>
      <c r="K230" s="39">
        <f>'Master Form 2'!V240</f>
        <v>0</v>
      </c>
      <c r="L230" s="39">
        <f>'Master Form 2'!Y240</f>
        <v>0</v>
      </c>
      <c r="M230" s="40"/>
    </row>
    <row r="231" spans="1:13" ht="15" customHeight="1" x14ac:dyDescent="0.2">
      <c r="A231" s="85" t="s">
        <v>960</v>
      </c>
      <c r="B231" s="35" t="s">
        <v>1006</v>
      </c>
      <c r="C231" s="35" t="s">
        <v>993</v>
      </c>
      <c r="D231" s="87">
        <v>490450776400</v>
      </c>
      <c r="E231" s="36" t="s">
        <v>994</v>
      </c>
      <c r="F231" s="89" t="s">
        <v>1167</v>
      </c>
      <c r="G231" s="90" t="s">
        <v>1018</v>
      </c>
      <c r="H231" s="39">
        <f>'Master Form 2'!X241</f>
        <v>0</v>
      </c>
      <c r="I231" s="39">
        <f>'Master Form 2'!T241</f>
        <v>0</v>
      </c>
      <c r="J231" s="39">
        <f>'Master Form 2'!W241</f>
        <v>0</v>
      </c>
      <c r="K231" s="39">
        <f>'Master Form 2'!V241</f>
        <v>0</v>
      </c>
      <c r="L231" s="39">
        <f>'Master Form 2'!Y241</f>
        <v>0</v>
      </c>
      <c r="M231" s="64"/>
    </row>
    <row r="232" spans="1:13" ht="15" customHeight="1" x14ac:dyDescent="0.2">
      <c r="A232" s="85" t="s">
        <v>960</v>
      </c>
      <c r="B232" s="35" t="s">
        <v>1020</v>
      </c>
      <c r="C232" s="35" t="s">
        <v>993</v>
      </c>
      <c r="D232" s="87">
        <v>490450824700</v>
      </c>
      <c r="E232" s="36" t="s">
        <v>994</v>
      </c>
      <c r="F232" s="89" t="s">
        <v>377</v>
      </c>
      <c r="G232" s="90" t="s">
        <v>996</v>
      </c>
      <c r="H232" s="39">
        <f>'Master Form 2'!X235</f>
        <v>0</v>
      </c>
      <c r="I232" s="39">
        <f>'Master Form 2'!T235</f>
        <v>0</v>
      </c>
      <c r="J232" s="39">
        <f>'Master Form 2'!W235</f>
        <v>0</v>
      </c>
      <c r="K232" s="39">
        <f>'Master Form 2'!V235</f>
        <v>0</v>
      </c>
      <c r="L232" s="39">
        <f>'Master Form 2'!Y235</f>
        <v>0</v>
      </c>
      <c r="M232" s="64"/>
    </row>
    <row r="233" spans="1:13" ht="15" customHeight="1" x14ac:dyDescent="0.2">
      <c r="A233" s="85" t="s">
        <v>960</v>
      </c>
      <c r="B233" s="35" t="s">
        <v>1023</v>
      </c>
      <c r="C233" s="35" t="s">
        <v>993</v>
      </c>
      <c r="D233" s="87">
        <v>490451118600</v>
      </c>
      <c r="E233" s="36" t="s">
        <v>994</v>
      </c>
      <c r="F233" s="89" t="s">
        <v>1168</v>
      </c>
      <c r="G233" s="90" t="s">
        <v>996</v>
      </c>
      <c r="H233" s="39">
        <f>'Master Form 2'!X242</f>
        <v>0</v>
      </c>
      <c r="I233" s="39">
        <f>'Master Form 2'!T242</f>
        <v>0</v>
      </c>
      <c r="J233" s="39">
        <f>'Master Form 2'!W242</f>
        <v>0</v>
      </c>
      <c r="K233" s="39">
        <f>'Master Form 2'!V242</f>
        <v>0</v>
      </c>
      <c r="L233" s="39">
        <f>'Master Form 2'!Y242</f>
        <v>0</v>
      </c>
      <c r="M233" s="64"/>
    </row>
    <row r="234" spans="1:13" ht="15" customHeight="1" x14ac:dyDescent="0.2">
      <c r="A234" s="85" t="s">
        <v>960</v>
      </c>
      <c r="B234" s="35" t="s">
        <v>1054</v>
      </c>
      <c r="C234" s="35" t="s">
        <v>993</v>
      </c>
      <c r="D234" s="87">
        <v>490452047600</v>
      </c>
      <c r="E234" s="36" t="s">
        <v>994</v>
      </c>
      <c r="F234" s="89" t="s">
        <v>381</v>
      </c>
      <c r="G234" s="90" t="s">
        <v>1018</v>
      </c>
      <c r="H234" s="39">
        <f>'Master Form 2'!X237</f>
        <v>0</v>
      </c>
      <c r="I234" s="39">
        <f>'Master Form 2'!T237</f>
        <v>0</v>
      </c>
      <c r="J234" s="39">
        <f>'Master Form 2'!W237</f>
        <v>0</v>
      </c>
      <c r="K234" s="39">
        <f>'Master Form 2'!V237</f>
        <v>0</v>
      </c>
      <c r="L234" s="39">
        <f>'Master Form 2'!Y237</f>
        <v>0</v>
      </c>
      <c r="M234" s="64"/>
    </row>
    <row r="235" spans="1:13" ht="15" customHeight="1" x14ac:dyDescent="0.2">
      <c r="A235" s="85" t="s">
        <v>960</v>
      </c>
      <c r="B235" s="35" t="s">
        <v>1060</v>
      </c>
      <c r="C235" s="35" t="s">
        <v>993</v>
      </c>
      <c r="D235" s="87">
        <v>490452048400</v>
      </c>
      <c r="E235" s="36" t="s">
        <v>994</v>
      </c>
      <c r="F235" s="89" t="s">
        <v>383</v>
      </c>
      <c r="G235" s="90" t="s">
        <v>1018</v>
      </c>
      <c r="H235" s="39">
        <f>'Master Form 2'!X238</f>
        <v>0</v>
      </c>
      <c r="I235" s="39">
        <f>'Master Form 2'!T238</f>
        <v>0</v>
      </c>
      <c r="J235" s="39">
        <f>'Master Form 2'!W238</f>
        <v>0</v>
      </c>
      <c r="K235" s="39">
        <f>'Master Form 2'!V238</f>
        <v>0</v>
      </c>
      <c r="L235" s="39">
        <f>'Master Form 2'!Y238</f>
        <v>0</v>
      </c>
      <c r="M235" s="64"/>
    </row>
    <row r="236" spans="1:13" ht="15" customHeight="1" x14ac:dyDescent="0.2">
      <c r="A236" s="85" t="s">
        <v>960</v>
      </c>
      <c r="B236" s="35" t="s">
        <v>1067</v>
      </c>
      <c r="C236" s="35" t="s">
        <v>993</v>
      </c>
      <c r="D236" s="87">
        <v>490452050400</v>
      </c>
      <c r="E236" s="36" t="s">
        <v>994</v>
      </c>
      <c r="F236" s="89" t="s">
        <v>1169</v>
      </c>
      <c r="G236" s="90" t="s">
        <v>1018</v>
      </c>
      <c r="H236" s="39">
        <f>'Master Form 2'!X245</f>
        <v>0</v>
      </c>
      <c r="I236" s="39">
        <f>'Master Form 2'!T245</f>
        <v>0</v>
      </c>
      <c r="J236" s="39">
        <f>'Master Form 2'!W245</f>
        <v>0</v>
      </c>
      <c r="K236" s="39">
        <f>'Master Form 2'!V245</f>
        <v>0</v>
      </c>
      <c r="L236" s="39">
        <f>'Master Form 2'!Y245</f>
        <v>0</v>
      </c>
      <c r="M236" s="64"/>
    </row>
    <row r="237" spans="1:13" ht="15" customHeight="1" x14ac:dyDescent="0.2">
      <c r="A237" s="85" t="s">
        <v>960</v>
      </c>
      <c r="B237" s="35" t="s">
        <v>1137</v>
      </c>
      <c r="C237" s="35" t="s">
        <v>993</v>
      </c>
      <c r="D237" s="87">
        <v>490452051100</v>
      </c>
      <c r="E237" s="36" t="s">
        <v>994</v>
      </c>
      <c r="F237" s="89" t="s">
        <v>1170</v>
      </c>
      <c r="G237" s="90" t="s">
        <v>1018</v>
      </c>
      <c r="H237" s="39">
        <f>'Master Form 2'!X244</f>
        <v>0</v>
      </c>
      <c r="I237" s="39">
        <f>'Master Form 2'!T244</f>
        <v>0</v>
      </c>
      <c r="J237" s="39">
        <f>'Master Form 2'!W244</f>
        <v>0</v>
      </c>
      <c r="K237" s="39">
        <f>'Master Form 2'!V244</f>
        <v>0</v>
      </c>
      <c r="L237" s="39">
        <f>'Master Form 2'!Y244</f>
        <v>0</v>
      </c>
      <c r="M237" s="64"/>
    </row>
    <row r="238" spans="1:13" ht="15" customHeight="1" x14ac:dyDescent="0.2">
      <c r="A238" s="85" t="s">
        <v>960</v>
      </c>
      <c r="B238" s="35" t="s">
        <v>1138</v>
      </c>
      <c r="C238" s="35" t="s">
        <v>993</v>
      </c>
      <c r="D238" s="87">
        <v>490452252200</v>
      </c>
      <c r="E238" s="36" t="s">
        <v>994</v>
      </c>
      <c r="F238" s="89" t="s">
        <v>1171</v>
      </c>
      <c r="G238" s="90" t="s">
        <v>1018</v>
      </c>
      <c r="H238" s="39">
        <f>'Master Form 2'!X243</f>
        <v>0</v>
      </c>
      <c r="I238" s="39">
        <f>'Master Form 2'!T243</f>
        <v>0</v>
      </c>
      <c r="J238" s="39">
        <f>'Master Form 2'!W243</f>
        <v>0</v>
      </c>
      <c r="K238" s="39">
        <f>'Master Form 2'!V243</f>
        <v>0</v>
      </c>
      <c r="L238" s="39">
        <f>'Master Form 2'!Y243</f>
        <v>0</v>
      </c>
      <c r="M238" s="64"/>
    </row>
    <row r="239" spans="1:13" ht="15" customHeight="1" x14ac:dyDescent="0.2">
      <c r="A239" s="85" t="s">
        <v>960</v>
      </c>
      <c r="B239" s="35" t="s">
        <v>1139</v>
      </c>
      <c r="C239" s="35" t="s">
        <v>993</v>
      </c>
      <c r="D239" s="87">
        <v>490452252300</v>
      </c>
      <c r="E239" s="36" t="s">
        <v>994</v>
      </c>
      <c r="F239" s="89" t="s">
        <v>379</v>
      </c>
      <c r="G239" s="90" t="s">
        <v>1018</v>
      </c>
      <c r="H239" s="39">
        <f>'Master Form 2'!X236</f>
        <v>0</v>
      </c>
      <c r="I239" s="39">
        <f>'Master Form 2'!T236</f>
        <v>0</v>
      </c>
      <c r="J239" s="39">
        <f>'Master Form 2'!W236</f>
        <v>0</v>
      </c>
      <c r="K239" s="39">
        <f>'Master Form 2'!V236</f>
        <v>0</v>
      </c>
      <c r="L239" s="39">
        <f>'Master Form 2'!Y236</f>
        <v>0</v>
      </c>
      <c r="M239" s="64"/>
    </row>
    <row r="240" spans="1:13" ht="15" customHeight="1" x14ac:dyDescent="0.2">
      <c r="A240" s="85" t="s">
        <v>960</v>
      </c>
      <c r="B240" s="35" t="s">
        <v>1140</v>
      </c>
      <c r="C240" s="35" t="s">
        <v>993</v>
      </c>
      <c r="D240" s="87">
        <v>490452270500</v>
      </c>
      <c r="E240" s="36" t="s">
        <v>994</v>
      </c>
      <c r="F240" s="89" t="s">
        <v>1172</v>
      </c>
      <c r="G240" s="90" t="s">
        <v>996</v>
      </c>
      <c r="H240" s="39">
        <f>'Master Form 2'!X239</f>
        <v>0</v>
      </c>
      <c r="I240" s="39">
        <f>'Master Form 2'!T239</f>
        <v>0</v>
      </c>
      <c r="J240" s="39">
        <f>'Master Form 2'!W239</f>
        <v>0</v>
      </c>
      <c r="K240" s="39">
        <f>'Master Form 2'!V239</f>
        <v>0</v>
      </c>
      <c r="L240" s="39">
        <f>'Master Form 2'!Y239</f>
        <v>0</v>
      </c>
      <c r="M240" s="64"/>
    </row>
    <row r="241" spans="1:13" s="65" customFormat="1" x14ac:dyDescent="0.2">
      <c r="A241" s="91" t="s">
        <v>974</v>
      </c>
      <c r="B241" s="42" t="s">
        <v>997</v>
      </c>
      <c r="C241" s="42" t="s">
        <v>993</v>
      </c>
      <c r="D241" s="43" t="s">
        <v>998</v>
      </c>
      <c r="E241" s="43"/>
      <c r="F241" s="43"/>
      <c r="G241" s="45"/>
      <c r="H241" s="92">
        <v>0</v>
      </c>
      <c r="I241" s="92">
        <f>SUM(I230:I240)</f>
        <v>0</v>
      </c>
      <c r="J241" s="92">
        <v>0</v>
      </c>
      <c r="K241" s="92">
        <v>0</v>
      </c>
      <c r="L241" s="93"/>
      <c r="M241" s="46"/>
    </row>
    <row r="242" spans="1:13" ht="15" customHeight="1" x14ac:dyDescent="0.2">
      <c r="A242" s="91" t="s">
        <v>974</v>
      </c>
      <c r="B242" s="42" t="s">
        <v>1009</v>
      </c>
      <c r="C242" s="42" t="s">
        <v>993</v>
      </c>
      <c r="D242" s="43" t="s">
        <v>1011</v>
      </c>
      <c r="E242" s="43"/>
      <c r="F242" s="43"/>
      <c r="G242" s="45"/>
      <c r="H242" s="92">
        <v>0</v>
      </c>
      <c r="I242" s="92">
        <v>0</v>
      </c>
      <c r="J242" s="92">
        <v>0</v>
      </c>
      <c r="K242" s="92">
        <f>SUM(K230:K240)</f>
        <v>0</v>
      </c>
      <c r="L242" s="94"/>
      <c r="M242" s="64"/>
    </row>
    <row r="243" spans="1:13" ht="15" customHeight="1" x14ac:dyDescent="0.2">
      <c r="A243" s="95" t="s">
        <v>980</v>
      </c>
      <c r="B243" s="96" t="s">
        <v>1000</v>
      </c>
      <c r="C243" s="96" t="s">
        <v>993</v>
      </c>
      <c r="D243" s="97" t="s">
        <v>1001</v>
      </c>
      <c r="E243" s="110"/>
      <c r="F243" s="97"/>
      <c r="G243" s="232">
        <f>'Actual Sales'!C36*10</f>
        <v>0</v>
      </c>
      <c r="H243" s="98">
        <f>Inventory!K25</f>
        <v>318</v>
      </c>
      <c r="I243" s="98">
        <f>I241</f>
        <v>0</v>
      </c>
      <c r="J243" s="98">
        <f>Inventory!M25</f>
        <v>0</v>
      </c>
      <c r="K243" s="51"/>
      <c r="L243" s="51"/>
      <c r="M243" s="99">
        <f>H243+I243-J243+L243</f>
        <v>318</v>
      </c>
    </row>
    <row r="244" spans="1:13" ht="15" customHeight="1" x14ac:dyDescent="0.2">
      <c r="A244" s="100" t="s">
        <v>1002</v>
      </c>
      <c r="B244" s="54">
        <f>COUNTIF(A230:A243,"LA")+COUNTIF(A230:A243,"LB")+COUNTIF(A230:A243,"LC")</f>
        <v>14</v>
      </c>
      <c r="C244" s="109" t="str">
        <f>C16</f>
        <v>Mark Choury</v>
      </c>
      <c r="D244" s="72">
        <f>D16</f>
        <v>3072377854</v>
      </c>
      <c r="E244" s="57"/>
      <c r="F244" s="68">
        <f ca="1">F16</f>
        <v>42326</v>
      </c>
      <c r="G244" s="101"/>
      <c r="H244" s="102"/>
      <c r="I244" s="102"/>
      <c r="J244" s="102"/>
      <c r="K244" s="102"/>
      <c r="L244" s="102"/>
      <c r="M244" s="103"/>
    </row>
    <row r="245" spans="1:13" s="41" customFormat="1" ht="15" customHeight="1" x14ac:dyDescent="0.2">
      <c r="A245" s="81" t="s">
        <v>950</v>
      </c>
      <c r="B245" s="82" t="s">
        <v>989</v>
      </c>
      <c r="C245" s="82" t="s">
        <v>38</v>
      </c>
      <c r="D245" s="104" t="str">
        <f>D5</f>
        <v>102015</v>
      </c>
      <c r="E245" s="83" t="s">
        <v>1209</v>
      </c>
      <c r="F245" s="29" t="s">
        <v>1201</v>
      </c>
      <c r="G245" s="82"/>
      <c r="H245" s="105" t="s">
        <v>1173</v>
      </c>
      <c r="I245" s="105"/>
      <c r="J245" s="105" t="s">
        <v>1174</v>
      </c>
      <c r="K245" s="106"/>
      <c r="L245" s="106"/>
      <c r="M245" s="107"/>
    </row>
    <row r="246" spans="1:13" s="65" customFormat="1" ht="15" customHeight="1" x14ac:dyDescent="0.2">
      <c r="A246" s="85" t="s">
        <v>960</v>
      </c>
      <c r="B246" s="35" t="s">
        <v>992</v>
      </c>
      <c r="C246" s="35" t="s">
        <v>993</v>
      </c>
      <c r="D246" s="87">
        <v>490452196100</v>
      </c>
      <c r="E246" s="36" t="s">
        <v>994</v>
      </c>
      <c r="F246" s="36" t="s">
        <v>1175</v>
      </c>
      <c r="G246" s="90" t="s">
        <v>1018</v>
      </c>
      <c r="H246" s="39">
        <f>'Master Form 2'!X119</f>
        <v>0</v>
      </c>
      <c r="I246" s="39">
        <f>'Master Form 2'!T119</f>
        <v>0</v>
      </c>
      <c r="J246" s="39">
        <f>'Master Form 2'!W119</f>
        <v>0</v>
      </c>
      <c r="K246" s="39">
        <f>'Master Form 2'!V119</f>
        <v>0</v>
      </c>
      <c r="L246" s="39">
        <f>'Master Form 2'!Y119</f>
        <v>0</v>
      </c>
      <c r="M246" s="40"/>
    </row>
    <row r="247" spans="1:13" ht="15" customHeight="1" x14ac:dyDescent="0.2">
      <c r="A247" s="85" t="s">
        <v>960</v>
      </c>
      <c r="B247" s="35" t="s">
        <v>1006</v>
      </c>
      <c r="C247" s="35" t="s">
        <v>993</v>
      </c>
      <c r="D247" s="87">
        <v>490452208800</v>
      </c>
      <c r="E247" s="36" t="s">
        <v>994</v>
      </c>
      <c r="F247" s="36" t="s">
        <v>150</v>
      </c>
      <c r="G247" s="90" t="s">
        <v>1018</v>
      </c>
      <c r="H247" s="39">
        <f>'Master Form 2'!X140</f>
        <v>0</v>
      </c>
      <c r="I247" s="39">
        <f>'Master Form 2'!T140</f>
        <v>0</v>
      </c>
      <c r="J247" s="39">
        <f>'Master Form 2'!W140</f>
        <v>0</v>
      </c>
      <c r="K247" s="39">
        <f>'Master Form 2'!V140</f>
        <v>0</v>
      </c>
      <c r="L247" s="39">
        <f>'Master Form 2'!Y140</f>
        <v>0</v>
      </c>
      <c r="M247" s="64"/>
    </row>
    <row r="248" spans="1:13" ht="15" customHeight="1" x14ac:dyDescent="0.2">
      <c r="A248" s="85" t="s">
        <v>960</v>
      </c>
      <c r="B248" s="35" t="s">
        <v>1020</v>
      </c>
      <c r="C248" s="35" t="s">
        <v>993</v>
      </c>
      <c r="D248" s="87">
        <v>490452211700</v>
      </c>
      <c r="E248" s="36" t="s">
        <v>994</v>
      </c>
      <c r="F248" s="36" t="s">
        <v>153</v>
      </c>
      <c r="G248" s="90" t="s">
        <v>1022</v>
      </c>
      <c r="H248" s="39">
        <f>'Master Form 2'!X141</f>
        <v>0</v>
      </c>
      <c r="I248" s="39">
        <f>'Master Form 2'!T141</f>
        <v>0</v>
      </c>
      <c r="J248" s="39">
        <f>'Master Form 2'!W141</f>
        <v>0</v>
      </c>
      <c r="K248" s="39">
        <f>'Master Form 2'!V141</f>
        <v>0</v>
      </c>
      <c r="L248" s="39">
        <f>'Master Form 2'!Y141</f>
        <v>0</v>
      </c>
      <c r="M248" s="64"/>
    </row>
    <row r="249" spans="1:13" ht="15" customHeight="1" x14ac:dyDescent="0.2">
      <c r="A249" s="85" t="s">
        <v>960</v>
      </c>
      <c r="B249" s="35" t="s">
        <v>1023</v>
      </c>
      <c r="C249" s="35" t="s">
        <v>993</v>
      </c>
      <c r="D249" s="87">
        <v>490452212700</v>
      </c>
      <c r="E249" s="36" t="s">
        <v>994</v>
      </c>
      <c r="F249" s="36" t="s">
        <v>1176</v>
      </c>
      <c r="G249" s="90" t="s">
        <v>1018</v>
      </c>
      <c r="H249" s="39">
        <f>'Master Form 2'!X10</f>
        <v>0</v>
      </c>
      <c r="I249" s="39">
        <f>'Master Form 2'!T10</f>
        <v>0</v>
      </c>
      <c r="J249" s="39">
        <f>'Master Form 2'!W10</f>
        <v>0</v>
      </c>
      <c r="K249" s="39">
        <f>'Master Form 2'!V10</f>
        <v>0</v>
      </c>
      <c r="L249" s="39">
        <f>'Master Form 2'!Y10</f>
        <v>0</v>
      </c>
      <c r="M249" s="64"/>
    </row>
    <row r="250" spans="1:13" s="65" customFormat="1" x14ac:dyDescent="0.2">
      <c r="A250" s="91" t="s">
        <v>974</v>
      </c>
      <c r="B250" s="42" t="s">
        <v>997</v>
      </c>
      <c r="C250" s="42" t="s">
        <v>993</v>
      </c>
      <c r="D250" s="43" t="s">
        <v>998</v>
      </c>
      <c r="E250" s="43"/>
      <c r="F250" s="43"/>
      <c r="G250" s="45"/>
      <c r="H250" s="92">
        <v>0</v>
      </c>
      <c r="I250" s="92">
        <f>SUM(I246:I249)</f>
        <v>0</v>
      </c>
      <c r="J250" s="92">
        <v>0</v>
      </c>
      <c r="K250" s="92">
        <v>0</v>
      </c>
      <c r="L250" s="93"/>
      <c r="M250" s="46"/>
    </row>
    <row r="251" spans="1:13" ht="15" customHeight="1" x14ac:dyDescent="0.2">
      <c r="A251" s="91" t="s">
        <v>974</v>
      </c>
      <c r="B251" s="42" t="s">
        <v>1009</v>
      </c>
      <c r="C251" s="42" t="s">
        <v>993</v>
      </c>
      <c r="D251" s="43" t="s">
        <v>1011</v>
      </c>
      <c r="E251" s="43"/>
      <c r="F251" s="43"/>
      <c r="G251" s="45"/>
      <c r="H251" s="92">
        <v>0</v>
      </c>
      <c r="I251" s="92">
        <v>0</v>
      </c>
      <c r="J251" s="92">
        <v>0</v>
      </c>
      <c r="K251" s="92">
        <f>SUM(K246:K249)</f>
        <v>0</v>
      </c>
      <c r="L251" s="94"/>
      <c r="M251" s="64"/>
    </row>
    <row r="252" spans="1:13" ht="15" customHeight="1" x14ac:dyDescent="0.2">
      <c r="A252" s="95" t="s">
        <v>980</v>
      </c>
      <c r="B252" s="96" t="s">
        <v>1000</v>
      </c>
      <c r="C252" s="96" t="s">
        <v>993</v>
      </c>
      <c r="D252" s="97" t="s">
        <v>1001</v>
      </c>
      <c r="E252" s="110"/>
      <c r="F252" s="97"/>
      <c r="G252" s="232">
        <f>'Actual Sales'!C50*10</f>
        <v>0</v>
      </c>
      <c r="H252" s="98">
        <f>Inventory!K26</f>
        <v>257</v>
      </c>
      <c r="I252" s="98">
        <f>I250</f>
        <v>0</v>
      </c>
      <c r="J252" s="98">
        <f>Inventory!M26</f>
        <v>0</v>
      </c>
      <c r="K252" s="51"/>
      <c r="L252" s="51"/>
      <c r="M252" s="99">
        <f>H252+I252-J252+L252</f>
        <v>257</v>
      </c>
    </row>
    <row r="253" spans="1:13" ht="15" customHeight="1" x14ac:dyDescent="0.2">
      <c r="A253" s="100" t="s">
        <v>1002</v>
      </c>
      <c r="B253" s="54">
        <f>COUNTIF(A246:A252,"LA")+COUNTIF(A246:A252,"LB")+COUNTIF(A246:A252,"LC")</f>
        <v>7</v>
      </c>
      <c r="C253" s="109" t="str">
        <f>C16</f>
        <v>Mark Choury</v>
      </c>
      <c r="D253" s="72">
        <f>D16</f>
        <v>3072377854</v>
      </c>
      <c r="E253" s="57"/>
      <c r="F253" s="68">
        <f ca="1">F16</f>
        <v>42326</v>
      </c>
      <c r="G253" s="101"/>
      <c r="H253" s="102"/>
      <c r="I253" s="102"/>
      <c r="J253" s="102"/>
      <c r="K253" s="102"/>
      <c r="L253" s="102"/>
      <c r="M253" s="103"/>
    </row>
    <row r="254" spans="1:13" s="41" customFormat="1" ht="15" customHeight="1" x14ac:dyDescent="0.2">
      <c r="A254" s="81" t="s">
        <v>950</v>
      </c>
      <c r="B254" s="82" t="s">
        <v>989</v>
      </c>
      <c r="C254" s="82" t="s">
        <v>38</v>
      </c>
      <c r="D254" s="104" t="str">
        <f>D5</f>
        <v>102015</v>
      </c>
      <c r="E254" s="83" t="s">
        <v>1209</v>
      </c>
      <c r="F254" s="29" t="s">
        <v>1201</v>
      </c>
      <c r="G254" s="82"/>
      <c r="H254" s="105" t="s">
        <v>1177</v>
      </c>
      <c r="I254" s="105"/>
      <c r="J254" s="105" t="s">
        <v>1178</v>
      </c>
      <c r="K254" s="106"/>
      <c r="L254" s="106"/>
      <c r="M254" s="107"/>
    </row>
    <row r="255" spans="1:13" ht="15" customHeight="1" x14ac:dyDescent="0.2">
      <c r="A255" s="85" t="s">
        <v>960</v>
      </c>
      <c r="B255" s="35" t="s">
        <v>992</v>
      </c>
      <c r="C255" s="35" t="s">
        <v>993</v>
      </c>
      <c r="D255" s="87">
        <v>490452106500</v>
      </c>
      <c r="E255" s="36" t="s">
        <v>994</v>
      </c>
      <c r="F255" s="36" t="s">
        <v>1179</v>
      </c>
      <c r="G255" s="90" t="s">
        <v>996</v>
      </c>
      <c r="H255" s="39">
        <f>'Master Form 2'!X71</f>
        <v>0</v>
      </c>
      <c r="I255" s="39">
        <f>'Master Form 2'!T71</f>
        <v>0</v>
      </c>
      <c r="J255" s="39">
        <f>'Master Form 2'!W71</f>
        <v>0</v>
      </c>
      <c r="K255" s="39">
        <f>'Master Form 2'!V71</f>
        <v>0</v>
      </c>
      <c r="L255" s="39">
        <f>'Master Form 2'!Y71</f>
        <v>0</v>
      </c>
      <c r="M255" s="40"/>
    </row>
    <row r="256" spans="1:13" s="65" customFormat="1" x14ac:dyDescent="0.2">
      <c r="A256" s="91" t="s">
        <v>974</v>
      </c>
      <c r="B256" s="42" t="s">
        <v>997</v>
      </c>
      <c r="C256" s="42" t="s">
        <v>993</v>
      </c>
      <c r="D256" s="43" t="s">
        <v>998</v>
      </c>
      <c r="E256" s="43"/>
      <c r="F256" s="43"/>
      <c r="G256" s="45"/>
      <c r="H256" s="92">
        <v>0</v>
      </c>
      <c r="I256" s="92">
        <f>SUM(I255)</f>
        <v>0</v>
      </c>
      <c r="J256" s="92">
        <v>0</v>
      </c>
      <c r="K256" s="92">
        <v>0</v>
      </c>
      <c r="L256" s="93"/>
      <c r="M256" s="46"/>
    </row>
    <row r="257" spans="1:13" ht="15" customHeight="1" x14ac:dyDescent="0.2">
      <c r="A257" s="91" t="s">
        <v>974</v>
      </c>
      <c r="B257" s="42" t="s">
        <v>1009</v>
      </c>
      <c r="C257" s="42" t="s">
        <v>993</v>
      </c>
      <c r="D257" s="108" t="s">
        <v>1011</v>
      </c>
      <c r="E257" s="43"/>
      <c r="F257" s="43"/>
      <c r="G257" s="45"/>
      <c r="H257" s="92">
        <v>0</v>
      </c>
      <c r="I257" s="92">
        <v>0</v>
      </c>
      <c r="J257" s="92">
        <v>0</v>
      </c>
      <c r="K257" s="92">
        <f>SUM(K255)</f>
        <v>0</v>
      </c>
      <c r="L257" s="94"/>
      <c r="M257" s="64"/>
    </row>
    <row r="258" spans="1:13" ht="15" customHeight="1" x14ac:dyDescent="0.2">
      <c r="A258" s="95" t="s">
        <v>980</v>
      </c>
      <c r="B258" s="96" t="s">
        <v>1000</v>
      </c>
      <c r="C258" s="96" t="s">
        <v>993</v>
      </c>
      <c r="D258" s="97" t="s">
        <v>1001</v>
      </c>
      <c r="E258" s="110"/>
      <c r="F258" s="97"/>
      <c r="G258" s="232">
        <f>'Actual Sales'!C33*10</f>
        <v>0</v>
      </c>
      <c r="H258" s="98">
        <f>Inventory!K27</f>
        <v>232</v>
      </c>
      <c r="I258" s="98">
        <f>I256</f>
        <v>0</v>
      </c>
      <c r="J258" s="98">
        <f>Inventory!M27</f>
        <v>0</v>
      </c>
      <c r="K258" s="51"/>
      <c r="L258" s="51"/>
      <c r="M258" s="99">
        <f>H258+I258-J258+L258</f>
        <v>232</v>
      </c>
    </row>
    <row r="259" spans="1:13" ht="15" customHeight="1" x14ac:dyDescent="0.2">
      <c r="A259" s="100" t="s">
        <v>1002</v>
      </c>
      <c r="B259" s="54">
        <f>COUNTIF(A255:A258,"LA")+COUNTIF(A255:A258,"LB")+COUNTIF(A255:A258,"LC")</f>
        <v>4</v>
      </c>
      <c r="C259" s="109" t="str">
        <f>C16</f>
        <v>Mark Choury</v>
      </c>
      <c r="D259" s="72">
        <f>D16</f>
        <v>3072377854</v>
      </c>
      <c r="E259" s="57"/>
      <c r="F259" s="68">
        <f ca="1">F16</f>
        <v>42326</v>
      </c>
      <c r="G259" s="101"/>
      <c r="H259" s="102"/>
      <c r="I259" s="102"/>
      <c r="J259" s="102"/>
      <c r="K259" s="102"/>
      <c r="L259" s="102"/>
      <c r="M259" s="103"/>
    </row>
    <row r="260" spans="1:13" s="41" customFormat="1" ht="15" customHeight="1" x14ac:dyDescent="0.2">
      <c r="A260" s="81" t="s">
        <v>950</v>
      </c>
      <c r="B260" s="82" t="s">
        <v>989</v>
      </c>
      <c r="C260" s="82" t="s">
        <v>38</v>
      </c>
      <c r="D260" s="104" t="str">
        <f>D5</f>
        <v>102015</v>
      </c>
      <c r="E260" s="83" t="s">
        <v>1209</v>
      </c>
      <c r="F260" s="29" t="s">
        <v>1201</v>
      </c>
      <c r="G260" s="117"/>
      <c r="H260" s="105" t="s">
        <v>901</v>
      </c>
      <c r="I260" s="118"/>
      <c r="J260" s="105" t="s">
        <v>1180</v>
      </c>
      <c r="K260" s="106"/>
      <c r="L260" s="106"/>
      <c r="M260" s="107"/>
    </row>
    <row r="261" spans="1:13" ht="15" customHeight="1" x14ac:dyDescent="0.2">
      <c r="A261" s="85" t="s">
        <v>960</v>
      </c>
      <c r="B261" s="35" t="s">
        <v>992</v>
      </c>
      <c r="C261" s="35" t="s">
        <v>993</v>
      </c>
      <c r="D261" s="87">
        <v>490172023600</v>
      </c>
      <c r="E261" s="36" t="s">
        <v>994</v>
      </c>
      <c r="F261" s="36" t="s">
        <v>1181</v>
      </c>
      <c r="G261" s="90" t="s">
        <v>1018</v>
      </c>
      <c r="H261" s="39">
        <f>'Master Form 2'!X114</f>
        <v>0</v>
      </c>
      <c r="I261" s="39">
        <f>'Master Form 2'!T114</f>
        <v>0</v>
      </c>
      <c r="J261" s="39">
        <f>'Master Form 2'!W114</f>
        <v>0</v>
      </c>
      <c r="K261" s="39">
        <f>'Master Form 2'!V114</f>
        <v>0</v>
      </c>
      <c r="L261" s="39">
        <f>'Master Form 2'!Y114</f>
        <v>0</v>
      </c>
      <c r="M261" s="40"/>
    </row>
    <row r="262" spans="1:13" ht="15" customHeight="1" x14ac:dyDescent="0.2">
      <c r="A262" s="91" t="s">
        <v>974</v>
      </c>
      <c r="B262" s="42" t="s">
        <v>997</v>
      </c>
      <c r="C262" s="42" t="s">
        <v>993</v>
      </c>
      <c r="D262" s="43" t="s">
        <v>998</v>
      </c>
      <c r="E262" s="43"/>
      <c r="F262" s="43"/>
      <c r="G262" s="119"/>
      <c r="H262" s="92">
        <v>0</v>
      </c>
      <c r="I262" s="92">
        <f>SUM(I261)</f>
        <v>0</v>
      </c>
      <c r="J262" s="92">
        <v>0</v>
      </c>
      <c r="K262" s="92">
        <v>0</v>
      </c>
      <c r="L262" s="93"/>
      <c r="M262" s="46"/>
    </row>
    <row r="263" spans="1:13" ht="15" customHeight="1" x14ac:dyDescent="0.2">
      <c r="A263" s="91" t="s">
        <v>974</v>
      </c>
      <c r="B263" s="42" t="s">
        <v>1009</v>
      </c>
      <c r="C263" s="42" t="s">
        <v>993</v>
      </c>
      <c r="D263" s="43" t="s">
        <v>1011</v>
      </c>
      <c r="E263" s="43"/>
      <c r="F263" s="43"/>
      <c r="G263" s="119"/>
      <c r="H263" s="92">
        <v>0</v>
      </c>
      <c r="I263" s="92">
        <v>0</v>
      </c>
      <c r="J263" s="92">
        <v>0</v>
      </c>
      <c r="K263" s="92">
        <f>K261</f>
        <v>0</v>
      </c>
      <c r="L263" s="93"/>
      <c r="M263" s="46"/>
    </row>
    <row r="264" spans="1:13" ht="15" customHeight="1" x14ac:dyDescent="0.2">
      <c r="A264" s="95" t="s">
        <v>980</v>
      </c>
      <c r="B264" s="96" t="s">
        <v>1000</v>
      </c>
      <c r="C264" s="96" t="s">
        <v>993</v>
      </c>
      <c r="D264" s="97" t="s">
        <v>1001</v>
      </c>
      <c r="E264" s="110"/>
      <c r="F264" s="97"/>
      <c r="G264" s="232">
        <f>'Actual Sales'!C87*10</f>
        <v>0</v>
      </c>
      <c r="H264" s="98">
        <f>Inventory!K28</f>
        <v>46</v>
      </c>
      <c r="I264" s="98">
        <f>I262</f>
        <v>0</v>
      </c>
      <c r="J264" s="98">
        <f>Inventory!M28</f>
        <v>0</v>
      </c>
      <c r="K264" s="51"/>
      <c r="L264" s="51"/>
      <c r="M264" s="99">
        <f>H264+I264-J264+L264</f>
        <v>46</v>
      </c>
    </row>
    <row r="265" spans="1:13" ht="15" customHeight="1" x14ac:dyDescent="0.2">
      <c r="A265" s="100" t="s">
        <v>1002</v>
      </c>
      <c r="B265" s="54">
        <f>COUNTIF(A261:A264,"LA")+COUNTIF(A261:A264,"LB")+COUNTIF(A261:A264,"LC")</f>
        <v>4</v>
      </c>
      <c r="C265" s="109" t="str">
        <f>C16</f>
        <v>Mark Choury</v>
      </c>
      <c r="D265" s="72">
        <f>D16</f>
        <v>3072377854</v>
      </c>
      <c r="E265" s="57"/>
      <c r="F265" s="68">
        <f ca="1">F16</f>
        <v>42326</v>
      </c>
      <c r="G265" s="120"/>
      <c r="H265" s="102"/>
      <c r="I265" s="102"/>
      <c r="J265" s="102"/>
      <c r="K265" s="102"/>
      <c r="L265" s="102"/>
      <c r="M265" s="103"/>
    </row>
    <row r="266" spans="1:13" s="41" customFormat="1" ht="15" customHeight="1" x14ac:dyDescent="0.2">
      <c r="A266" s="81" t="s">
        <v>950</v>
      </c>
      <c r="B266" s="82" t="s">
        <v>989</v>
      </c>
      <c r="C266" s="82" t="s">
        <v>38</v>
      </c>
      <c r="D266" s="104" t="str">
        <f>D5</f>
        <v>102015</v>
      </c>
      <c r="E266" s="83" t="s">
        <v>1209</v>
      </c>
      <c r="F266" s="29" t="s">
        <v>1201</v>
      </c>
      <c r="G266" s="117"/>
      <c r="H266" s="105" t="s">
        <v>1182</v>
      </c>
      <c r="I266" s="118"/>
      <c r="J266" s="105" t="s">
        <v>1183</v>
      </c>
      <c r="K266" s="106"/>
      <c r="L266" s="106"/>
      <c r="M266" s="107"/>
    </row>
    <row r="267" spans="1:13" ht="15" customHeight="1" x14ac:dyDescent="0.2">
      <c r="A267" s="85" t="s">
        <v>960</v>
      </c>
      <c r="B267" s="35" t="s">
        <v>992</v>
      </c>
      <c r="C267" s="35" t="s">
        <v>993</v>
      </c>
      <c r="D267" s="87">
        <v>490272074200</v>
      </c>
      <c r="E267" s="36" t="s">
        <v>994</v>
      </c>
      <c r="F267" s="36" t="s">
        <v>1184</v>
      </c>
      <c r="G267" s="90" t="s">
        <v>1018</v>
      </c>
      <c r="H267" s="39">
        <f>'Master Form 2'!X85</f>
        <v>0</v>
      </c>
      <c r="I267" s="39">
        <f>'Master Form 2'!T85</f>
        <v>0</v>
      </c>
      <c r="J267" s="39">
        <f>'Master Form 2'!W85</f>
        <v>0</v>
      </c>
      <c r="K267" s="39">
        <f>'Master Form 2'!V85</f>
        <v>0</v>
      </c>
      <c r="L267" s="39">
        <f>'Master Form 2'!Y85</f>
        <v>0</v>
      </c>
      <c r="M267" s="40"/>
    </row>
    <row r="268" spans="1:13" ht="15" customHeight="1" x14ac:dyDescent="0.2">
      <c r="A268" s="91" t="s">
        <v>974</v>
      </c>
      <c r="B268" s="42" t="s">
        <v>997</v>
      </c>
      <c r="C268" s="42" t="s">
        <v>993</v>
      </c>
      <c r="D268" s="43" t="s">
        <v>998</v>
      </c>
      <c r="E268" s="43"/>
      <c r="F268" s="43"/>
      <c r="G268" s="119"/>
      <c r="H268" s="92">
        <v>0</v>
      </c>
      <c r="I268" s="92">
        <f>SUM(I267)</f>
        <v>0</v>
      </c>
      <c r="J268" s="92">
        <v>0</v>
      </c>
      <c r="K268" s="92">
        <v>0</v>
      </c>
      <c r="L268" s="93"/>
      <c r="M268" s="46"/>
    </row>
    <row r="269" spans="1:13" ht="15" customHeight="1" x14ac:dyDescent="0.2">
      <c r="A269" s="91" t="s">
        <v>974</v>
      </c>
      <c r="B269" s="42" t="s">
        <v>1009</v>
      </c>
      <c r="C269" s="42" t="s">
        <v>993</v>
      </c>
      <c r="D269" s="43" t="s">
        <v>1011</v>
      </c>
      <c r="E269" s="43"/>
      <c r="F269" s="43"/>
      <c r="G269" s="119"/>
      <c r="H269" s="92">
        <v>0</v>
      </c>
      <c r="I269" s="92">
        <v>0</v>
      </c>
      <c r="J269" s="92">
        <v>0</v>
      </c>
      <c r="K269" s="92">
        <f>K267</f>
        <v>0</v>
      </c>
      <c r="L269" s="93"/>
      <c r="M269" s="46"/>
    </row>
    <row r="270" spans="1:13" ht="15" customHeight="1" x14ac:dyDescent="0.2">
      <c r="A270" s="95" t="s">
        <v>980</v>
      </c>
      <c r="B270" s="96" t="s">
        <v>1000</v>
      </c>
      <c r="C270" s="96" t="s">
        <v>993</v>
      </c>
      <c r="D270" s="97" t="s">
        <v>1001</v>
      </c>
      <c r="E270" s="110"/>
      <c r="F270" s="97"/>
      <c r="G270" s="232">
        <f>'Actual Sales'!C103*10</f>
        <v>0</v>
      </c>
      <c r="H270" s="98">
        <f>Inventory!K29</f>
        <v>84</v>
      </c>
      <c r="I270" s="98">
        <f>I268</f>
        <v>0</v>
      </c>
      <c r="J270" s="98">
        <f>Inventory!M29</f>
        <v>0</v>
      </c>
      <c r="K270" s="51"/>
      <c r="L270" s="51"/>
      <c r="M270" s="99">
        <f>H270+I270-J270+L270</f>
        <v>84</v>
      </c>
    </row>
    <row r="271" spans="1:13" ht="15" customHeight="1" x14ac:dyDescent="0.2">
      <c r="A271" s="100" t="s">
        <v>1002</v>
      </c>
      <c r="B271" s="54">
        <f>COUNTIF(A267:A270,"LA")+COUNTIF(A267:A270,"LB")+COUNTIF(A267:A270,"LC")</f>
        <v>4</v>
      </c>
      <c r="C271" s="109" t="str">
        <f>C16</f>
        <v>Mark Choury</v>
      </c>
      <c r="D271" s="72">
        <f>D16</f>
        <v>3072377854</v>
      </c>
      <c r="E271" s="57"/>
      <c r="F271" s="68">
        <f ca="1">F16</f>
        <v>42326</v>
      </c>
      <c r="G271" s="120"/>
      <c r="H271" s="102"/>
      <c r="I271" s="102"/>
      <c r="J271" s="102"/>
      <c r="K271" s="102"/>
      <c r="L271" s="102"/>
      <c r="M271" s="103"/>
    </row>
    <row r="272" spans="1:13" s="41" customFormat="1" ht="15" customHeight="1" x14ac:dyDescent="0.2">
      <c r="A272" s="81" t="s">
        <v>950</v>
      </c>
      <c r="B272" s="82" t="s">
        <v>989</v>
      </c>
      <c r="C272" s="82" t="s">
        <v>38</v>
      </c>
      <c r="D272" s="104" t="str">
        <f>D5</f>
        <v>102015</v>
      </c>
      <c r="E272" s="83" t="s">
        <v>1209</v>
      </c>
      <c r="F272" s="29" t="s">
        <v>1201</v>
      </c>
      <c r="G272" s="117"/>
      <c r="H272" s="121" t="s">
        <v>1185</v>
      </c>
      <c r="I272" s="122"/>
      <c r="J272" s="121" t="s">
        <v>1186</v>
      </c>
      <c r="K272" s="106"/>
      <c r="L272" s="106"/>
      <c r="M272" s="107"/>
    </row>
    <row r="273" spans="1:13" ht="15" customHeight="1" x14ac:dyDescent="0.2">
      <c r="A273" s="85" t="s">
        <v>960</v>
      </c>
      <c r="B273" s="35" t="s">
        <v>992</v>
      </c>
      <c r="C273" s="35" t="s">
        <v>993</v>
      </c>
      <c r="D273" s="87">
        <v>490272084900</v>
      </c>
      <c r="E273" s="36" t="s">
        <v>994</v>
      </c>
      <c r="F273" s="36" t="s">
        <v>1187</v>
      </c>
      <c r="G273" s="123" t="s">
        <v>1018</v>
      </c>
      <c r="H273" s="39">
        <f>'Master Form 2'!X280</f>
        <v>0</v>
      </c>
      <c r="I273" s="39">
        <f>'Master Form 2'!T280</f>
        <v>0</v>
      </c>
      <c r="J273" s="39">
        <f>'Master Form 2'!W280</f>
        <v>0</v>
      </c>
      <c r="K273" s="39">
        <f>'Master Form 2'!V280</f>
        <v>0</v>
      </c>
      <c r="L273" s="39">
        <f>'Master Form 2'!Y280</f>
        <v>0</v>
      </c>
      <c r="M273" s="40"/>
    </row>
    <row r="274" spans="1:13" ht="15" customHeight="1" x14ac:dyDescent="0.2">
      <c r="A274" s="95" t="s">
        <v>980</v>
      </c>
      <c r="B274" s="96" t="s">
        <v>1000</v>
      </c>
      <c r="C274" s="96" t="s">
        <v>993</v>
      </c>
      <c r="D274" s="97" t="s">
        <v>1001</v>
      </c>
      <c r="E274" s="110"/>
      <c r="F274" s="97"/>
      <c r="G274" s="232">
        <f>'Actual Sales'!C116*10</f>
        <v>0</v>
      </c>
      <c r="H274" s="98">
        <f>Inventory!K30</f>
        <v>16</v>
      </c>
      <c r="I274" s="124">
        <f>I273</f>
        <v>0</v>
      </c>
      <c r="J274" s="124">
        <f>Inventory!M30</f>
        <v>0</v>
      </c>
      <c r="K274" s="125"/>
      <c r="L274" s="125"/>
      <c r="M274" s="99">
        <f>H274+I274-J274+L274</f>
        <v>16</v>
      </c>
    </row>
    <row r="275" spans="1:13" ht="15" customHeight="1" x14ac:dyDescent="0.2">
      <c r="A275" s="100" t="s">
        <v>1002</v>
      </c>
      <c r="B275" s="54">
        <f>COUNTIF(A273:A274,"LA")+COUNTIF(A273:A274,"LB")+COUNTIF(A273:A274,"LC")</f>
        <v>2</v>
      </c>
      <c r="C275" s="109" t="str">
        <f>C16</f>
        <v>Mark Choury</v>
      </c>
      <c r="D275" s="72">
        <f>D16</f>
        <v>3072377854</v>
      </c>
      <c r="E275" s="57"/>
      <c r="F275" s="68">
        <f ca="1">F16</f>
        <v>42326</v>
      </c>
      <c r="G275" s="120"/>
      <c r="H275" s="102"/>
      <c r="I275" s="102"/>
      <c r="J275" s="102"/>
      <c r="K275" s="102"/>
      <c r="L275" s="102"/>
      <c r="M275" s="103"/>
    </row>
    <row r="276" spans="1:13" s="41" customFormat="1" ht="15" customHeight="1" x14ac:dyDescent="0.2">
      <c r="A276" s="81" t="s">
        <v>950</v>
      </c>
      <c r="B276" s="82" t="s">
        <v>989</v>
      </c>
      <c r="C276" s="82" t="s">
        <v>38</v>
      </c>
      <c r="D276" s="104" t="str">
        <f>D5</f>
        <v>102015</v>
      </c>
      <c r="E276" s="83" t="s">
        <v>1209</v>
      </c>
      <c r="F276" s="29" t="s">
        <v>1201</v>
      </c>
      <c r="G276" s="117"/>
      <c r="H276" s="105" t="s">
        <v>1182</v>
      </c>
      <c r="I276" s="118"/>
      <c r="J276" s="105" t="s">
        <v>1188</v>
      </c>
      <c r="K276" s="106"/>
      <c r="L276" s="106"/>
      <c r="M276" s="107"/>
    </row>
    <row r="277" spans="1:13" s="65" customFormat="1" ht="15" customHeight="1" x14ac:dyDescent="0.2">
      <c r="A277" s="85" t="s">
        <v>960</v>
      </c>
      <c r="B277" s="35" t="s">
        <v>992</v>
      </c>
      <c r="C277" s="35" t="s">
        <v>993</v>
      </c>
      <c r="D277" s="87">
        <v>490272061600</v>
      </c>
      <c r="E277" s="36" t="s">
        <v>994</v>
      </c>
      <c r="F277" s="36" t="s">
        <v>1189</v>
      </c>
      <c r="G277" s="90" t="s">
        <v>996</v>
      </c>
      <c r="H277" s="39">
        <f>'Master Form 2'!X282</f>
        <v>0</v>
      </c>
      <c r="I277" s="39">
        <f>'Master Form 2'!T282</f>
        <v>0</v>
      </c>
      <c r="J277" s="39">
        <f>'Master Form 2'!W282</f>
        <v>0</v>
      </c>
      <c r="K277" s="39">
        <f>'Master Form 2'!V282</f>
        <v>0</v>
      </c>
      <c r="L277" s="39">
        <f>'Master Form 2'!Y282</f>
        <v>0</v>
      </c>
      <c r="M277" s="40"/>
    </row>
    <row r="278" spans="1:13" ht="15" customHeight="1" x14ac:dyDescent="0.2">
      <c r="A278" s="85" t="s">
        <v>960</v>
      </c>
      <c r="B278" s="35" t="s">
        <v>1006</v>
      </c>
      <c r="C278" s="35" t="s">
        <v>993</v>
      </c>
      <c r="D278" s="87">
        <v>490272062100</v>
      </c>
      <c r="E278" s="36" t="s">
        <v>994</v>
      </c>
      <c r="F278" s="36" t="s">
        <v>1190</v>
      </c>
      <c r="G278" s="90" t="s">
        <v>996</v>
      </c>
      <c r="H278" s="39">
        <f>'Master Form 2'!X281</f>
        <v>0</v>
      </c>
      <c r="I278" s="39">
        <f>'Master Form 2'!T281</f>
        <v>0</v>
      </c>
      <c r="J278" s="39">
        <f>'Master Form 2'!W281</f>
        <v>0</v>
      </c>
      <c r="K278" s="39">
        <f>'Master Form 2'!V281</f>
        <v>0</v>
      </c>
      <c r="L278" s="39">
        <f>'Master Form 2'!Y281</f>
        <v>0</v>
      </c>
      <c r="M278" s="64"/>
    </row>
    <row r="279" spans="1:13" ht="15" customHeight="1" x14ac:dyDescent="0.2">
      <c r="A279" s="85" t="s">
        <v>960</v>
      </c>
      <c r="B279" s="35" t="s">
        <v>1020</v>
      </c>
      <c r="C279" s="35" t="s">
        <v>993</v>
      </c>
      <c r="D279" s="87">
        <v>490272077700</v>
      </c>
      <c r="E279" s="36" t="s">
        <v>994</v>
      </c>
      <c r="F279" s="36" t="s">
        <v>1191</v>
      </c>
      <c r="G279" s="90" t="s">
        <v>1018</v>
      </c>
      <c r="H279" s="39">
        <f>'Master Form 2'!X279</f>
        <v>0</v>
      </c>
      <c r="I279" s="39">
        <f>'Master Form 2'!T279</f>
        <v>0</v>
      </c>
      <c r="J279" s="39">
        <f>'Master Form 2'!W279</f>
        <v>0</v>
      </c>
      <c r="K279" s="39">
        <f>'Master Form 2'!V279</f>
        <v>0</v>
      </c>
      <c r="L279" s="39">
        <f>'Master Form 2'!Y279</f>
        <v>0</v>
      </c>
      <c r="M279" s="64"/>
    </row>
    <row r="280" spans="1:13" s="65" customFormat="1" x14ac:dyDescent="0.2">
      <c r="A280" s="91" t="s">
        <v>974</v>
      </c>
      <c r="B280" s="42" t="s">
        <v>997</v>
      </c>
      <c r="C280" s="42" t="s">
        <v>993</v>
      </c>
      <c r="D280" s="43" t="s">
        <v>998</v>
      </c>
      <c r="E280" s="43"/>
      <c r="F280" s="43"/>
      <c r="G280" s="119"/>
      <c r="H280" s="92">
        <v>0</v>
      </c>
      <c r="I280" s="92">
        <f>SUM(I277:I279)</f>
        <v>0</v>
      </c>
      <c r="J280" s="92">
        <v>0</v>
      </c>
      <c r="K280" s="92">
        <v>0</v>
      </c>
      <c r="L280" s="93"/>
      <c r="M280" s="46"/>
    </row>
    <row r="281" spans="1:13" ht="15" customHeight="1" x14ac:dyDescent="0.2">
      <c r="A281" s="91" t="s">
        <v>974</v>
      </c>
      <c r="B281" s="42" t="s">
        <v>1009</v>
      </c>
      <c r="C281" s="42" t="s">
        <v>993</v>
      </c>
      <c r="D281" s="43" t="s">
        <v>1011</v>
      </c>
      <c r="E281" s="43"/>
      <c r="F281" s="43"/>
      <c r="G281" s="119"/>
      <c r="H281" s="92">
        <v>0</v>
      </c>
      <c r="I281" s="92">
        <v>0</v>
      </c>
      <c r="J281" s="92">
        <v>0</v>
      </c>
      <c r="K281" s="92">
        <f>SUM(K277:K279)</f>
        <v>0</v>
      </c>
      <c r="L281" s="94"/>
      <c r="M281" s="64"/>
    </row>
    <row r="282" spans="1:13" ht="15" customHeight="1" x14ac:dyDescent="0.2">
      <c r="A282" s="95" t="s">
        <v>980</v>
      </c>
      <c r="B282" s="96" t="s">
        <v>1000</v>
      </c>
      <c r="C282" s="96" t="s">
        <v>993</v>
      </c>
      <c r="D282" s="97" t="s">
        <v>1001</v>
      </c>
      <c r="E282" s="110"/>
      <c r="F282" s="97"/>
      <c r="G282" s="232">
        <v>419</v>
      </c>
      <c r="H282" s="98">
        <f>Inventory!K31</f>
        <v>545</v>
      </c>
      <c r="I282" s="98">
        <f>I280</f>
        <v>0</v>
      </c>
      <c r="J282" s="98">
        <f>Inventory!M31</f>
        <v>0</v>
      </c>
      <c r="K282" s="51"/>
      <c r="L282" s="51"/>
      <c r="M282" s="99">
        <f>H282+I282-J282+L282</f>
        <v>545</v>
      </c>
    </row>
    <row r="283" spans="1:13" ht="15" customHeight="1" x14ac:dyDescent="0.2">
      <c r="A283" s="100" t="s">
        <v>1002</v>
      </c>
      <c r="B283" s="54">
        <f>COUNTIF(A277:A282,"LA")+COUNTIF(A277:A282,"LB")+COUNTIF(A277:A282,"LC")</f>
        <v>6</v>
      </c>
      <c r="C283" s="109" t="str">
        <f>C16</f>
        <v>Mark Choury</v>
      </c>
      <c r="D283" s="72">
        <f>D16</f>
        <v>3072377854</v>
      </c>
      <c r="E283" s="57"/>
      <c r="F283" s="68">
        <f ca="1">F16</f>
        <v>42326</v>
      </c>
      <c r="G283" s="120"/>
      <c r="H283" s="102"/>
      <c r="I283" s="102"/>
      <c r="J283" s="102"/>
      <c r="K283" s="102"/>
      <c r="L283" s="102"/>
      <c r="M283" s="103"/>
    </row>
    <row r="284" spans="1:13" s="41" customFormat="1" ht="15" customHeight="1" x14ac:dyDescent="0.2">
      <c r="A284" s="81" t="s">
        <v>950</v>
      </c>
      <c r="B284" s="82" t="s">
        <v>989</v>
      </c>
      <c r="C284" s="82" t="s">
        <v>38</v>
      </c>
      <c r="D284" s="104" t="str">
        <f>D5</f>
        <v>102015</v>
      </c>
      <c r="E284" s="83" t="s">
        <v>1209</v>
      </c>
      <c r="F284" s="29" t="s">
        <v>1201</v>
      </c>
      <c r="G284" s="117"/>
      <c r="H284" s="105" t="s">
        <v>1182</v>
      </c>
      <c r="I284" s="118"/>
      <c r="J284" s="105" t="s">
        <v>1192</v>
      </c>
      <c r="K284" s="106"/>
      <c r="L284" s="106"/>
      <c r="M284" s="107"/>
    </row>
    <row r="285" spans="1:13" s="65" customFormat="1" ht="15" customHeight="1" x14ac:dyDescent="0.2">
      <c r="A285" s="85" t="s">
        <v>960</v>
      </c>
      <c r="B285" s="35" t="s">
        <v>992</v>
      </c>
      <c r="C285" s="35" t="s">
        <v>993</v>
      </c>
      <c r="D285" s="87">
        <v>490272093100</v>
      </c>
      <c r="E285" s="36" t="s">
        <v>994</v>
      </c>
      <c r="F285" s="36" t="s">
        <v>1193</v>
      </c>
      <c r="G285" s="90" t="s">
        <v>996</v>
      </c>
      <c r="H285" s="39">
        <f>'Master Form 2'!X278</f>
        <v>0</v>
      </c>
      <c r="I285" s="39">
        <f>'Master Form 2'!T278</f>
        <v>0</v>
      </c>
      <c r="J285" s="39">
        <f>'Master Form 2'!W278</f>
        <v>0</v>
      </c>
      <c r="K285" s="39">
        <f>'Master Form 2'!V278</f>
        <v>0</v>
      </c>
      <c r="L285" s="39">
        <f>'Master Form 2'!Y278</f>
        <v>0</v>
      </c>
      <c r="M285" s="40"/>
    </row>
    <row r="286" spans="1:13" ht="15" customHeight="1" x14ac:dyDescent="0.2">
      <c r="A286" s="85" t="s">
        <v>960</v>
      </c>
      <c r="B286" s="35" t="s">
        <v>1006</v>
      </c>
      <c r="C286" s="35" t="s">
        <v>993</v>
      </c>
      <c r="D286" s="87">
        <v>490272093400</v>
      </c>
      <c r="E286" s="36" t="s">
        <v>994</v>
      </c>
      <c r="F286" s="36" t="s">
        <v>1194</v>
      </c>
      <c r="G286" s="90" t="s">
        <v>996</v>
      </c>
      <c r="H286" s="39">
        <f>'Master Form 2'!X101</f>
        <v>0</v>
      </c>
      <c r="I286" s="39">
        <f>'Master Form 2'!T101</f>
        <v>0</v>
      </c>
      <c r="J286" s="39">
        <f>'Master Form 2'!W101</f>
        <v>0</v>
      </c>
      <c r="K286" s="39">
        <f>'Master Form 2'!V101</f>
        <v>0</v>
      </c>
      <c r="L286" s="39">
        <f>'Master Form 2'!Y101</f>
        <v>0</v>
      </c>
      <c r="M286" s="64"/>
    </row>
    <row r="287" spans="1:13" ht="15" customHeight="1" x14ac:dyDescent="0.2">
      <c r="A287" s="91" t="s">
        <v>974</v>
      </c>
      <c r="B287" s="42" t="s">
        <v>997</v>
      </c>
      <c r="C287" s="42" t="s">
        <v>993</v>
      </c>
      <c r="D287" s="43" t="s">
        <v>998</v>
      </c>
      <c r="E287" s="43"/>
      <c r="F287" s="43"/>
      <c r="G287" s="119"/>
      <c r="H287" s="92">
        <v>0</v>
      </c>
      <c r="I287" s="92">
        <f>SUM(I285:I286)</f>
        <v>0</v>
      </c>
      <c r="J287" s="92">
        <v>0</v>
      </c>
      <c r="K287" s="92">
        <v>0</v>
      </c>
      <c r="L287" s="93"/>
      <c r="M287" s="46"/>
    </row>
    <row r="288" spans="1:13" ht="15" customHeight="1" x14ac:dyDescent="0.2">
      <c r="A288" s="91" t="s">
        <v>974</v>
      </c>
      <c r="B288" s="42" t="s">
        <v>1009</v>
      </c>
      <c r="C288" s="42" t="s">
        <v>993</v>
      </c>
      <c r="D288" s="43" t="s">
        <v>1011</v>
      </c>
      <c r="E288" s="43"/>
      <c r="F288" s="43"/>
      <c r="G288" s="119"/>
      <c r="H288" s="92">
        <v>0</v>
      </c>
      <c r="I288" s="92">
        <v>0</v>
      </c>
      <c r="J288" s="92">
        <v>0</v>
      </c>
      <c r="K288" s="92">
        <f>SUM(K285:K286)</f>
        <v>0</v>
      </c>
      <c r="L288" s="93"/>
      <c r="M288" s="46"/>
    </row>
    <row r="289" spans="1:13" ht="15" customHeight="1" x14ac:dyDescent="0.2">
      <c r="A289" s="95" t="s">
        <v>980</v>
      </c>
      <c r="B289" s="96" t="s">
        <v>1000</v>
      </c>
      <c r="C289" s="96" t="s">
        <v>993</v>
      </c>
      <c r="D289" s="97" t="s">
        <v>1001</v>
      </c>
      <c r="E289" s="110"/>
      <c r="F289" s="97"/>
      <c r="G289" s="232">
        <f>'Actual Sales'!C101*10</f>
        <v>0</v>
      </c>
      <c r="H289" s="98">
        <f>Inventory!K32</f>
        <v>740</v>
      </c>
      <c r="I289" s="98">
        <f>I287</f>
        <v>0</v>
      </c>
      <c r="J289" s="98">
        <f>Inventory!M32</f>
        <v>0</v>
      </c>
      <c r="K289" s="51"/>
      <c r="L289" s="51"/>
      <c r="M289" s="99">
        <f>H289+I289-J289+L289</f>
        <v>740</v>
      </c>
    </row>
    <row r="290" spans="1:13" ht="15" customHeight="1" x14ac:dyDescent="0.2">
      <c r="A290" s="100" t="s">
        <v>1002</v>
      </c>
      <c r="B290" s="54">
        <f>COUNTIF(A285:A289,"LA")+COUNTIF(A285:A289,"LB")+COUNTIF(A285:A289,"LC")</f>
        <v>5</v>
      </c>
      <c r="C290" s="109" t="str">
        <f>C16</f>
        <v>Mark Choury</v>
      </c>
      <c r="D290" s="72">
        <f>D16</f>
        <v>3072377854</v>
      </c>
      <c r="E290" s="57"/>
      <c r="F290" s="68">
        <f ca="1">F16</f>
        <v>42326</v>
      </c>
      <c r="G290" s="120"/>
      <c r="H290" s="102"/>
      <c r="I290" s="102"/>
      <c r="J290" s="102"/>
      <c r="K290" s="102"/>
      <c r="L290" s="102"/>
      <c r="M290" s="103"/>
    </row>
    <row r="291" spans="1:13" x14ac:dyDescent="0.2">
      <c r="A291" s="27" t="s">
        <v>950</v>
      </c>
      <c r="B291" s="27" t="s">
        <v>989</v>
      </c>
      <c r="C291" s="82" t="s">
        <v>38</v>
      </c>
      <c r="D291" s="126" t="str">
        <f>D5</f>
        <v>102015</v>
      </c>
      <c r="E291" s="83" t="s">
        <v>1209</v>
      </c>
      <c r="F291" s="29" t="s">
        <v>1201</v>
      </c>
      <c r="G291" s="29"/>
      <c r="H291" s="62" t="s">
        <v>900</v>
      </c>
      <c r="I291" s="62"/>
      <c r="J291" s="62" t="s">
        <v>1195</v>
      </c>
      <c r="K291" s="63"/>
      <c r="L291" s="63"/>
      <c r="M291" s="63"/>
    </row>
    <row r="292" spans="1:13" ht="15" customHeight="1" x14ac:dyDescent="0.2">
      <c r="A292" s="35" t="s">
        <v>960</v>
      </c>
      <c r="B292" s="35" t="s">
        <v>992</v>
      </c>
      <c r="C292" s="36" t="s">
        <v>993</v>
      </c>
      <c r="D292" s="37">
        <v>490450632100</v>
      </c>
      <c r="E292" s="36" t="s">
        <v>994</v>
      </c>
      <c r="F292" s="36" t="s">
        <v>1196</v>
      </c>
      <c r="G292" s="38" t="s">
        <v>996</v>
      </c>
      <c r="H292" s="39">
        <f>'Master Form 2'!X214</f>
        <v>0</v>
      </c>
      <c r="I292" s="39">
        <f>'Master Form 2'!T214</f>
        <v>0</v>
      </c>
      <c r="J292" s="39">
        <f>'Master Form 2'!W214</f>
        <v>0</v>
      </c>
      <c r="K292" s="39">
        <f>'Master Form 2'!V214</f>
        <v>0</v>
      </c>
      <c r="L292" s="39">
        <f>'Master Form 2'!Y214</f>
        <v>0</v>
      </c>
      <c r="M292" s="40"/>
    </row>
    <row r="293" spans="1:13" ht="15" customHeight="1" x14ac:dyDescent="0.2">
      <c r="A293" s="91" t="s">
        <v>974</v>
      </c>
      <c r="B293" s="42" t="s">
        <v>997</v>
      </c>
      <c r="C293" s="42" t="s">
        <v>993</v>
      </c>
      <c r="D293" s="43" t="s">
        <v>998</v>
      </c>
      <c r="E293" s="43"/>
      <c r="F293" s="43"/>
      <c r="G293" s="119"/>
      <c r="H293" s="92">
        <v>0</v>
      </c>
      <c r="I293" s="92">
        <f>SUM(I292)</f>
        <v>0</v>
      </c>
      <c r="J293" s="92">
        <v>0</v>
      </c>
      <c r="K293" s="92">
        <v>0</v>
      </c>
      <c r="L293" s="93"/>
      <c r="M293" s="46"/>
    </row>
    <row r="294" spans="1:13" ht="15" customHeight="1" x14ac:dyDescent="0.2">
      <c r="A294" s="91" t="s">
        <v>974</v>
      </c>
      <c r="B294" s="42" t="s">
        <v>1009</v>
      </c>
      <c r="C294" s="42" t="s">
        <v>993</v>
      </c>
      <c r="D294" s="43" t="s">
        <v>1011</v>
      </c>
      <c r="E294" s="43"/>
      <c r="F294" s="43"/>
      <c r="G294" s="119"/>
      <c r="H294" s="92">
        <v>0</v>
      </c>
      <c r="I294" s="92">
        <v>0</v>
      </c>
      <c r="J294" s="92">
        <v>0</v>
      </c>
      <c r="K294" s="92">
        <f>SUM(K292)</f>
        <v>0</v>
      </c>
      <c r="L294" s="93"/>
      <c r="M294" s="46"/>
    </row>
    <row r="295" spans="1:13" ht="15" customHeight="1" x14ac:dyDescent="0.2">
      <c r="A295" s="95" t="s">
        <v>980</v>
      </c>
      <c r="B295" s="96" t="s">
        <v>1000</v>
      </c>
      <c r="C295" s="96" t="s">
        <v>993</v>
      </c>
      <c r="D295" s="97" t="s">
        <v>1001</v>
      </c>
      <c r="E295" s="110"/>
      <c r="F295" s="97"/>
      <c r="G295" s="232">
        <f>'Actual Sales'!C38*10</f>
        <v>0</v>
      </c>
      <c r="H295" s="98">
        <f>Inventory!K33</f>
        <v>293</v>
      </c>
      <c r="I295" s="98">
        <f>I293</f>
        <v>0</v>
      </c>
      <c r="J295" s="98">
        <f>Inventory!M33</f>
        <v>0</v>
      </c>
      <c r="K295" s="51"/>
      <c r="L295" s="51"/>
      <c r="M295" s="99">
        <f>H295+I295-J295+L295</f>
        <v>293</v>
      </c>
    </row>
    <row r="296" spans="1:13" ht="15" customHeight="1" x14ac:dyDescent="0.2">
      <c r="A296" s="53" t="s">
        <v>1002</v>
      </c>
      <c r="B296" s="54">
        <f>COUNTIF(A292:A295,"LA")+COUNTIF(A292:A295,"LB")+COUNTIF(A292:A295,"LC")</f>
        <v>4</v>
      </c>
      <c r="C296" s="70" t="str">
        <f>C16</f>
        <v>Mark Choury</v>
      </c>
      <c r="D296" s="72">
        <f>D16</f>
        <v>3072377854</v>
      </c>
      <c r="E296" s="57"/>
      <c r="F296" s="68">
        <f ca="1">F16</f>
        <v>42326</v>
      </c>
      <c r="G296" s="59"/>
      <c r="H296" s="60"/>
      <c r="I296" s="60"/>
      <c r="J296" s="60"/>
      <c r="K296" s="60"/>
      <c r="L296" s="60"/>
      <c r="M296" s="60"/>
    </row>
    <row r="297" spans="1:13" s="41" customFormat="1" ht="15" customHeight="1" x14ac:dyDescent="0.2">
      <c r="A297" s="81" t="s">
        <v>950</v>
      </c>
      <c r="B297" s="82" t="s">
        <v>989</v>
      </c>
      <c r="C297" s="82" t="s">
        <v>38</v>
      </c>
      <c r="D297" s="104" t="str">
        <f>D5</f>
        <v>102015</v>
      </c>
      <c r="E297" s="83" t="s">
        <v>1209</v>
      </c>
      <c r="F297" s="29" t="s">
        <v>1201</v>
      </c>
      <c r="G297" s="117"/>
      <c r="H297" s="105" t="s">
        <v>1197</v>
      </c>
      <c r="I297" s="118"/>
      <c r="J297" s="105" t="s">
        <v>1198</v>
      </c>
      <c r="K297" s="106"/>
      <c r="L297" s="106"/>
      <c r="M297" s="107"/>
    </row>
    <row r="298" spans="1:13" s="65" customFormat="1" ht="15" customHeight="1" x14ac:dyDescent="0.2">
      <c r="A298" s="85" t="s">
        <v>960</v>
      </c>
      <c r="B298" s="35" t="s">
        <v>992</v>
      </c>
      <c r="C298" s="35" t="s">
        <v>993</v>
      </c>
      <c r="D298" s="87">
        <v>490452011700</v>
      </c>
      <c r="E298" s="36" t="s">
        <v>994</v>
      </c>
      <c r="F298" s="36" t="s">
        <v>1199</v>
      </c>
      <c r="G298" s="90" t="s">
        <v>1010</v>
      </c>
      <c r="H298" s="39">
        <f>'Master Form 2'!X207</f>
        <v>0</v>
      </c>
      <c r="I298" s="39">
        <f>'Master Form 2'!T207</f>
        <v>0</v>
      </c>
      <c r="J298" s="39">
        <f>'Master Form 2'!W207</f>
        <v>0</v>
      </c>
      <c r="K298" s="39">
        <f>'Master Form 2'!V207</f>
        <v>0</v>
      </c>
      <c r="L298" s="39">
        <f>'Master Form 2'!Y207</f>
        <v>0</v>
      </c>
      <c r="M298" s="40"/>
    </row>
    <row r="299" spans="1:13" ht="15" customHeight="1" x14ac:dyDescent="0.2">
      <c r="A299" s="85" t="s">
        <v>960</v>
      </c>
      <c r="B299" s="35" t="s">
        <v>1006</v>
      </c>
      <c r="C299" s="35" t="s">
        <v>993</v>
      </c>
      <c r="D299" s="87">
        <v>490452012800</v>
      </c>
      <c r="E299" s="36" t="s">
        <v>994</v>
      </c>
      <c r="F299" s="36" t="s">
        <v>1200</v>
      </c>
      <c r="G299" s="90" t="s">
        <v>1018</v>
      </c>
      <c r="H299" s="39">
        <f>'Master Form 2'!X208</f>
        <v>0</v>
      </c>
      <c r="I299" s="39">
        <f>'Master Form 2'!T208</f>
        <v>0</v>
      </c>
      <c r="J299" s="39">
        <f>'Master Form 2'!W208</f>
        <v>0</v>
      </c>
      <c r="K299" s="39">
        <f>'Master Form 2'!V208</f>
        <v>0</v>
      </c>
      <c r="L299" s="39">
        <f>'Master Form 2'!Y208</f>
        <v>0</v>
      </c>
      <c r="M299" s="64"/>
    </row>
    <row r="300" spans="1:13" s="34" customFormat="1" ht="15" customHeight="1" x14ac:dyDescent="0.2">
      <c r="A300" s="100" t="s">
        <v>1002</v>
      </c>
      <c r="B300" s="54">
        <f>COUNTIF(A298:A299,"LA")+COUNTIF(A298:A299,"LB")+COUNTIF(A298:A299,"LC")</f>
        <v>2</v>
      </c>
      <c r="C300" s="109" t="str">
        <f>C16</f>
        <v>Mark Choury</v>
      </c>
      <c r="D300" s="72">
        <f>D16</f>
        <v>3072377854</v>
      </c>
      <c r="E300" s="57"/>
      <c r="F300" s="68">
        <f ca="1">F16</f>
        <v>42326</v>
      </c>
      <c r="G300" s="120"/>
      <c r="H300" s="102"/>
      <c r="I300" s="102"/>
      <c r="J300" s="102"/>
      <c r="K300" s="102"/>
      <c r="L300" s="102"/>
      <c r="M300" s="103"/>
    </row>
    <row r="301" spans="1:13" s="41" customFormat="1" ht="15" customHeight="1" x14ac:dyDescent="0.2">
      <c r="A301" s="27" t="s">
        <v>950</v>
      </c>
      <c r="B301" s="27" t="s">
        <v>989</v>
      </c>
      <c r="C301" s="28" t="s">
        <v>38</v>
      </c>
      <c r="D301" s="130" t="str">
        <f>D5</f>
        <v>102015</v>
      </c>
      <c r="E301" s="83" t="s">
        <v>1209</v>
      </c>
      <c r="F301" s="29" t="s">
        <v>1201</v>
      </c>
      <c r="G301" s="29"/>
      <c r="H301" s="29" t="s">
        <v>990</v>
      </c>
      <c r="I301" s="30"/>
      <c r="J301" s="30" t="s">
        <v>991</v>
      </c>
      <c r="K301" s="31"/>
      <c r="L301" s="31"/>
      <c r="M301" s="31"/>
    </row>
    <row r="302" spans="1:13" ht="15" customHeight="1" x14ac:dyDescent="0.2">
      <c r="A302" s="35" t="s">
        <v>960</v>
      </c>
      <c r="B302" s="35" t="s">
        <v>992</v>
      </c>
      <c r="C302" s="36" t="s">
        <v>993</v>
      </c>
      <c r="D302" s="37">
        <v>490052279800</v>
      </c>
      <c r="E302" s="36" t="s">
        <v>994</v>
      </c>
      <c r="F302" s="36" t="s">
        <v>995</v>
      </c>
      <c r="G302" s="38" t="s">
        <v>996</v>
      </c>
      <c r="H302" s="39">
        <f>'Master Form 2'!X86</f>
        <v>0</v>
      </c>
      <c r="I302" s="39">
        <f>'Master Form 2'!T86</f>
        <v>0</v>
      </c>
      <c r="J302" s="39">
        <f>'Master Form 2'!W86</f>
        <v>0</v>
      </c>
      <c r="K302" s="39">
        <f>'Master Form 2'!V86</f>
        <v>0</v>
      </c>
      <c r="L302" s="39">
        <f>'Master Form 2'!Y86</f>
        <v>0</v>
      </c>
      <c r="M302" s="40"/>
    </row>
    <row r="303" spans="1:13" s="52" customFormat="1" ht="15" customHeight="1" x14ac:dyDescent="0.2">
      <c r="A303" s="42" t="s">
        <v>974</v>
      </c>
      <c r="B303" s="42" t="s">
        <v>997</v>
      </c>
      <c r="C303" s="43" t="s">
        <v>993</v>
      </c>
      <c r="D303" s="43" t="s">
        <v>998</v>
      </c>
      <c r="E303" s="43"/>
      <c r="F303" s="43"/>
      <c r="G303" s="44"/>
      <c r="H303" s="44" t="s">
        <v>999</v>
      </c>
      <c r="I303" s="45">
        <f>I302</f>
        <v>0</v>
      </c>
      <c r="J303" s="45">
        <v>0</v>
      </c>
      <c r="K303" s="45">
        <v>0</v>
      </c>
      <c r="L303" s="46"/>
      <c r="M303" s="46"/>
    </row>
    <row r="304" spans="1:13" ht="15" customHeight="1" x14ac:dyDescent="0.2">
      <c r="A304" s="47" t="s">
        <v>980</v>
      </c>
      <c r="B304" s="47" t="s">
        <v>1000</v>
      </c>
      <c r="C304" s="48" t="s">
        <v>993</v>
      </c>
      <c r="D304" s="48" t="s">
        <v>1001</v>
      </c>
      <c r="E304" s="49"/>
      <c r="F304" s="48"/>
      <c r="G304" s="232">
        <f>'Actual Sales'!C80*10</f>
        <v>0</v>
      </c>
      <c r="H304" s="50">
        <f>Inventory!K35</f>
        <v>268</v>
      </c>
      <c r="I304" s="50">
        <f>I303</f>
        <v>0</v>
      </c>
      <c r="J304" s="50">
        <f>Inventory!M35</f>
        <v>0</v>
      </c>
      <c r="K304" s="51"/>
      <c r="L304" s="51"/>
      <c r="M304" s="50">
        <f>H304+I304-J304+L304</f>
        <v>268</v>
      </c>
    </row>
    <row r="305" spans="1:13" s="34" customFormat="1" ht="15" customHeight="1" x14ac:dyDescent="0.2">
      <c r="A305" s="53" t="s">
        <v>1002</v>
      </c>
      <c r="B305" s="54">
        <f>COUNTIF(A302:A304,"LA")+COUNTIF(A302:A304,"LB")+COUNTIF(A302:A304,"LC")</f>
        <v>3</v>
      </c>
      <c r="C305" s="128" t="str">
        <f>C16</f>
        <v>Mark Choury</v>
      </c>
      <c r="D305" s="129">
        <f>D16</f>
        <v>3072377854</v>
      </c>
      <c r="E305" s="57"/>
      <c r="F305" s="111">
        <f ca="1">F16</f>
        <v>42326</v>
      </c>
      <c r="G305" s="59"/>
      <c r="H305" s="60"/>
      <c r="I305" s="60"/>
      <c r="J305" s="60"/>
      <c r="K305" s="60"/>
      <c r="L305" s="60"/>
      <c r="M305" s="60"/>
    </row>
    <row r="306" spans="1:13" s="41" customFormat="1" ht="15" customHeight="1" x14ac:dyDescent="0.2">
      <c r="A306" s="27" t="s">
        <v>950</v>
      </c>
      <c r="B306" s="27" t="s">
        <v>989</v>
      </c>
      <c r="C306" s="28" t="s">
        <v>38</v>
      </c>
      <c r="D306" s="61" t="str">
        <f>D301</f>
        <v>102015</v>
      </c>
      <c r="E306" s="83" t="s">
        <v>1209</v>
      </c>
      <c r="F306" s="29" t="s">
        <v>1201</v>
      </c>
      <c r="G306" s="29"/>
      <c r="H306" s="62" t="s">
        <v>1003</v>
      </c>
      <c r="I306" s="62"/>
      <c r="J306" s="62" t="s">
        <v>1004</v>
      </c>
      <c r="K306" s="63"/>
      <c r="L306" s="63"/>
      <c r="M306" s="63"/>
    </row>
    <row r="307" spans="1:13" s="65" customFormat="1" ht="15" customHeight="1" x14ac:dyDescent="0.2">
      <c r="A307" s="35" t="s">
        <v>960</v>
      </c>
      <c r="B307" s="35" t="s">
        <v>992</v>
      </c>
      <c r="C307" s="36" t="s">
        <v>993</v>
      </c>
      <c r="D307" s="37">
        <v>490052425600</v>
      </c>
      <c r="E307" s="36" t="s">
        <v>994</v>
      </c>
      <c r="F307" s="36" t="s">
        <v>1005</v>
      </c>
      <c r="G307" s="38" t="s">
        <v>996</v>
      </c>
      <c r="H307" s="39">
        <f>'Master Form 2'!X65</f>
        <v>0</v>
      </c>
      <c r="I307" s="39">
        <f>'Master Form 2'!T65</f>
        <v>0</v>
      </c>
      <c r="J307" s="39">
        <f>'Master Form 2'!W65</f>
        <v>0</v>
      </c>
      <c r="K307" s="39">
        <f>'Master Form 2'!V65</f>
        <v>0</v>
      </c>
      <c r="L307" s="39">
        <f>'Master Form 2'!Y65</f>
        <v>0</v>
      </c>
      <c r="M307" s="40"/>
    </row>
    <row r="308" spans="1:13" ht="15" customHeight="1" x14ac:dyDescent="0.2">
      <c r="A308" s="35" t="s">
        <v>960</v>
      </c>
      <c r="B308" s="35" t="s">
        <v>1006</v>
      </c>
      <c r="C308" s="36" t="s">
        <v>993</v>
      </c>
      <c r="D308" s="37">
        <v>490052473900</v>
      </c>
      <c r="E308" s="36" t="s">
        <v>994</v>
      </c>
      <c r="F308" s="36" t="s">
        <v>1007</v>
      </c>
      <c r="G308" s="38" t="s">
        <v>1008</v>
      </c>
      <c r="H308" s="39">
        <f>'Master Form 2'!X66</f>
        <v>0</v>
      </c>
      <c r="I308" s="39">
        <f>'Master Form 2'!T66</f>
        <v>0</v>
      </c>
      <c r="J308" s="39">
        <f>'Master Form 2'!W66</f>
        <v>0</v>
      </c>
      <c r="K308" s="39">
        <f>'Master Form 2'!V66</f>
        <v>0</v>
      </c>
      <c r="L308" s="39">
        <f>'Master Form 2'!Y66</f>
        <v>0</v>
      </c>
      <c r="M308" s="64"/>
    </row>
    <row r="309" spans="1:13" s="65" customFormat="1" x14ac:dyDescent="0.2">
      <c r="A309" s="42" t="s">
        <v>974</v>
      </c>
      <c r="B309" s="42" t="s">
        <v>997</v>
      </c>
      <c r="C309" s="43" t="s">
        <v>993</v>
      </c>
      <c r="D309" s="43" t="s">
        <v>998</v>
      </c>
      <c r="E309" s="43"/>
      <c r="F309" s="43"/>
      <c r="G309" s="44"/>
      <c r="H309" s="45" t="s">
        <v>999</v>
      </c>
      <c r="I309" s="45">
        <f>SUM(I307:I308)</f>
        <v>0</v>
      </c>
      <c r="J309" s="45">
        <v>0</v>
      </c>
      <c r="K309" s="45">
        <v>0</v>
      </c>
      <c r="L309" s="46"/>
      <c r="M309" s="46"/>
    </row>
    <row r="310" spans="1:13" s="65" customFormat="1" x14ac:dyDescent="0.2">
      <c r="A310" s="42" t="s">
        <v>974</v>
      </c>
      <c r="B310" s="42" t="s">
        <v>1009</v>
      </c>
      <c r="C310" s="43" t="s">
        <v>993</v>
      </c>
      <c r="D310" s="43" t="s">
        <v>1010</v>
      </c>
      <c r="E310" s="43"/>
      <c r="F310" s="43"/>
      <c r="G310" s="44"/>
      <c r="H310" s="45">
        <v>0</v>
      </c>
      <c r="I310" s="45">
        <v>0</v>
      </c>
      <c r="J310" s="45">
        <v>0</v>
      </c>
      <c r="K310" s="45">
        <f>L308</f>
        <v>0</v>
      </c>
      <c r="L310" s="66"/>
      <c r="M310" s="64"/>
    </row>
    <row r="311" spans="1:13" s="52" customFormat="1" ht="15" customHeight="1" x14ac:dyDescent="0.2">
      <c r="A311" s="42" t="s">
        <v>974</v>
      </c>
      <c r="B311" s="42" t="s">
        <v>1009</v>
      </c>
      <c r="C311" s="43" t="s">
        <v>993</v>
      </c>
      <c r="D311" s="43" t="s">
        <v>1011</v>
      </c>
      <c r="E311" s="43"/>
      <c r="F311" s="43"/>
      <c r="G311" s="44"/>
      <c r="H311" s="45" t="s">
        <v>999</v>
      </c>
      <c r="I311" s="45">
        <v>0</v>
      </c>
      <c r="J311" s="45">
        <v>0</v>
      </c>
      <c r="K311" s="45">
        <f>IF(SUM(K307:K308)-K310&lt;0,0,(SUM(K307:K308)-K310))</f>
        <v>0</v>
      </c>
      <c r="L311" s="66"/>
      <c r="M311" s="64"/>
    </row>
    <row r="312" spans="1:13" ht="15" customHeight="1" x14ac:dyDescent="0.2">
      <c r="A312" s="47" t="s">
        <v>980</v>
      </c>
      <c r="B312" s="47" t="s">
        <v>1000</v>
      </c>
      <c r="C312" s="48" t="s">
        <v>993</v>
      </c>
      <c r="D312" s="48" t="s">
        <v>1001</v>
      </c>
      <c r="E312" s="49"/>
      <c r="F312" s="48"/>
      <c r="G312" s="232">
        <f>'Actual Sales'!C77*10</f>
        <v>0</v>
      </c>
      <c r="H312" s="50">
        <f>Inventory!K36</f>
        <v>284</v>
      </c>
      <c r="I312" s="50">
        <f>I309</f>
        <v>0</v>
      </c>
      <c r="J312" s="50">
        <f>Inventory!M36</f>
        <v>0</v>
      </c>
      <c r="K312" s="51"/>
      <c r="L312" s="51"/>
      <c r="M312" s="50">
        <f>H312+I312-J312+L312</f>
        <v>284</v>
      </c>
    </row>
    <row r="313" spans="1:13" s="34" customFormat="1" ht="15" customHeight="1" x14ac:dyDescent="0.2">
      <c r="A313" s="53" t="s">
        <v>1002</v>
      </c>
      <c r="B313" s="54">
        <f>COUNTIF(A307:A312,"LA")+COUNTIF(A307:A312,"LB")+COUNTIF(A307:A312,"LC")</f>
        <v>6</v>
      </c>
      <c r="C313" s="57" t="str">
        <f>C305</f>
        <v>Mark Choury</v>
      </c>
      <c r="D313" s="67">
        <f>D305</f>
        <v>3072377854</v>
      </c>
      <c r="E313" s="57"/>
      <c r="F313" s="68">
        <f ca="1">F16</f>
        <v>42326</v>
      </c>
      <c r="G313" s="59"/>
      <c r="H313" s="60"/>
      <c r="I313" s="60"/>
      <c r="J313" s="60"/>
      <c r="K313" s="60"/>
      <c r="L313" s="60"/>
      <c r="M313" s="60"/>
    </row>
    <row r="314" spans="1:13" s="41" customFormat="1" ht="15" customHeight="1" x14ac:dyDescent="0.2">
      <c r="A314" s="27" t="s">
        <v>950</v>
      </c>
      <c r="B314" s="27" t="s">
        <v>989</v>
      </c>
      <c r="C314" s="28" t="s">
        <v>38</v>
      </c>
      <c r="D314" s="61" t="str">
        <f>D301</f>
        <v>102015</v>
      </c>
      <c r="E314" s="83" t="s">
        <v>1209</v>
      </c>
      <c r="F314" s="29" t="s">
        <v>1201</v>
      </c>
      <c r="G314" s="29"/>
      <c r="H314" s="62" t="s">
        <v>1012</v>
      </c>
      <c r="I314" s="62"/>
      <c r="J314" s="62" t="s">
        <v>1013</v>
      </c>
      <c r="K314" s="63"/>
      <c r="L314" s="63"/>
      <c r="M314" s="63"/>
    </row>
    <row r="315" spans="1:13" ht="15" customHeight="1" x14ac:dyDescent="0.2">
      <c r="A315" s="35" t="s">
        <v>960</v>
      </c>
      <c r="B315" s="35" t="s">
        <v>992</v>
      </c>
      <c r="C315" s="36" t="s">
        <v>993</v>
      </c>
      <c r="D315" s="37">
        <v>490112176800</v>
      </c>
      <c r="E315" s="36" t="s">
        <v>994</v>
      </c>
      <c r="F315" s="36" t="s">
        <v>1014</v>
      </c>
      <c r="G315" s="38" t="s">
        <v>996</v>
      </c>
      <c r="H315" s="39">
        <f>'Master Form 2'!X138</f>
        <v>0</v>
      </c>
      <c r="I315" s="39">
        <f>'Master Form 2'!T138</f>
        <v>0</v>
      </c>
      <c r="J315" s="39">
        <f>'Master Form 2'!W138</f>
        <v>0</v>
      </c>
      <c r="K315" s="39">
        <f>'Master Form 2'!V138</f>
        <v>0</v>
      </c>
      <c r="L315" s="39">
        <f>'Master Form 2'!Y138</f>
        <v>0</v>
      </c>
      <c r="M315" s="40"/>
    </row>
    <row r="316" spans="1:13" s="65" customFormat="1" x14ac:dyDescent="0.2">
      <c r="A316" s="42" t="s">
        <v>974</v>
      </c>
      <c r="B316" s="42" t="s">
        <v>997</v>
      </c>
      <c r="C316" s="43" t="s">
        <v>993</v>
      </c>
      <c r="D316" s="43" t="s">
        <v>998</v>
      </c>
      <c r="E316" s="43"/>
      <c r="F316" s="43"/>
      <c r="G316" s="44"/>
      <c r="H316" s="45" t="s">
        <v>999</v>
      </c>
      <c r="I316" s="45">
        <f>I315</f>
        <v>0</v>
      </c>
      <c r="J316" s="45">
        <v>0</v>
      </c>
      <c r="K316" s="45">
        <v>0</v>
      </c>
      <c r="L316" s="46"/>
      <c r="M316" s="46"/>
    </row>
    <row r="317" spans="1:13" s="52" customFormat="1" ht="15" customHeight="1" x14ac:dyDescent="0.2">
      <c r="A317" s="42" t="s">
        <v>974</v>
      </c>
      <c r="B317" s="42" t="s">
        <v>1009</v>
      </c>
      <c r="C317" s="43" t="s">
        <v>993</v>
      </c>
      <c r="D317" s="43" t="s">
        <v>1011</v>
      </c>
      <c r="E317" s="43"/>
      <c r="F317" s="43"/>
      <c r="G317" s="44"/>
      <c r="H317" s="45" t="s">
        <v>999</v>
      </c>
      <c r="I317" s="45">
        <v>0</v>
      </c>
      <c r="J317" s="45">
        <v>0</v>
      </c>
      <c r="K317" s="45">
        <f>K315</f>
        <v>0</v>
      </c>
      <c r="L317" s="66"/>
      <c r="M317" s="64"/>
    </row>
    <row r="318" spans="1:13" ht="15" customHeight="1" x14ac:dyDescent="0.2">
      <c r="A318" s="47" t="s">
        <v>980</v>
      </c>
      <c r="B318" s="47" t="s">
        <v>1000</v>
      </c>
      <c r="C318" s="48" t="s">
        <v>993</v>
      </c>
      <c r="D318" s="48" t="s">
        <v>1001</v>
      </c>
      <c r="E318" s="49"/>
      <c r="F318" s="48"/>
      <c r="G318" s="232">
        <f>'Actual Sales'!C91*10</f>
        <v>0</v>
      </c>
      <c r="H318" s="50">
        <f>Inventory!K37</f>
        <v>185</v>
      </c>
      <c r="I318" s="50">
        <f>I316</f>
        <v>0</v>
      </c>
      <c r="J318" s="50">
        <f>Inventory!M37</f>
        <v>0</v>
      </c>
      <c r="K318" s="51"/>
      <c r="L318" s="51"/>
      <c r="M318" s="50">
        <f>H318+I318-J318+L318</f>
        <v>185</v>
      </c>
    </row>
    <row r="319" spans="1:13" s="34" customFormat="1" ht="15" customHeight="1" x14ac:dyDescent="0.2">
      <c r="A319" s="53" t="s">
        <v>1002</v>
      </c>
      <c r="B319" s="54">
        <f>COUNTIF(A315:A318,"LA")+COUNTIF(A315:A318,"LB")+COUNTIF(A315:A318,"LC")</f>
        <v>4</v>
      </c>
      <c r="C319" s="57" t="str">
        <f>C305</f>
        <v>Mark Choury</v>
      </c>
      <c r="D319" s="67">
        <f>D305</f>
        <v>3072377854</v>
      </c>
      <c r="E319" s="57"/>
      <c r="F319" s="68">
        <f ca="1">F16</f>
        <v>42326</v>
      </c>
      <c r="G319" s="59"/>
      <c r="H319" s="60"/>
      <c r="I319" s="60"/>
      <c r="J319" s="60"/>
      <c r="K319" s="60"/>
      <c r="L319" s="60"/>
      <c r="M319" s="60"/>
    </row>
    <row r="320" spans="1:13" s="41" customFormat="1" ht="15" customHeight="1" x14ac:dyDescent="0.2">
      <c r="A320" s="27" t="s">
        <v>950</v>
      </c>
      <c r="B320" s="27" t="s">
        <v>989</v>
      </c>
      <c r="C320" s="28" t="s">
        <v>38</v>
      </c>
      <c r="D320" s="61" t="str">
        <f>D301</f>
        <v>102015</v>
      </c>
      <c r="E320" s="83" t="s">
        <v>1209</v>
      </c>
      <c r="F320" s="29" t="s">
        <v>1201</v>
      </c>
      <c r="G320" s="29"/>
      <c r="H320" s="62" t="s">
        <v>1015</v>
      </c>
      <c r="I320" s="62"/>
      <c r="J320" s="62" t="s">
        <v>1016</v>
      </c>
      <c r="K320" s="63"/>
      <c r="L320" s="63"/>
      <c r="M320" s="63"/>
    </row>
    <row r="321" spans="1:13" s="65" customFormat="1" ht="15" customHeight="1" x14ac:dyDescent="0.2">
      <c r="A321" s="35" t="s">
        <v>960</v>
      </c>
      <c r="B321" s="35" t="s">
        <v>992</v>
      </c>
      <c r="C321" s="36" t="s">
        <v>993</v>
      </c>
      <c r="D321" s="37">
        <v>490112224400</v>
      </c>
      <c r="E321" s="36" t="s">
        <v>994</v>
      </c>
      <c r="F321" s="36" t="s">
        <v>1017</v>
      </c>
      <c r="G321" s="38" t="s">
        <v>1018</v>
      </c>
      <c r="H321" s="39">
        <f>'Master Form 2'!X263</f>
        <v>0</v>
      </c>
      <c r="I321" s="39">
        <f>'Master Form 2'!T263</f>
        <v>0</v>
      </c>
      <c r="J321" s="39">
        <f>'Master Form 2'!W263</f>
        <v>0</v>
      </c>
      <c r="K321" s="39">
        <f>'Master Form 2'!V263</f>
        <v>0</v>
      </c>
      <c r="L321" s="39">
        <f>'Master Form 2'!Y263</f>
        <v>0</v>
      </c>
      <c r="M321" s="40"/>
    </row>
    <row r="322" spans="1:13" ht="15" customHeight="1" x14ac:dyDescent="0.2">
      <c r="A322" s="35" t="s">
        <v>960</v>
      </c>
      <c r="B322" s="35" t="s">
        <v>1006</v>
      </c>
      <c r="C322" s="36" t="s">
        <v>993</v>
      </c>
      <c r="D322" s="37">
        <v>490112217000</v>
      </c>
      <c r="E322" s="36" t="s">
        <v>994</v>
      </c>
      <c r="F322" s="36" t="s">
        <v>1019</v>
      </c>
      <c r="G322" s="38" t="s">
        <v>1018</v>
      </c>
      <c r="H322" s="39">
        <f>'Master Form 2'!X264</f>
        <v>0</v>
      </c>
      <c r="I322" s="39">
        <f>'Master Form 2'!T264</f>
        <v>0</v>
      </c>
      <c r="J322" s="39">
        <f>'Master Form 2'!W264</f>
        <v>0</v>
      </c>
      <c r="K322" s="39">
        <f>'Master Form 2'!V264</f>
        <v>0</v>
      </c>
      <c r="L322" s="39">
        <f>'Master Form 2'!Y264</f>
        <v>0</v>
      </c>
      <c r="M322" s="64"/>
    </row>
    <row r="323" spans="1:13" ht="15" customHeight="1" x14ac:dyDescent="0.2">
      <c r="A323" s="35" t="s">
        <v>960</v>
      </c>
      <c r="B323" s="35" t="s">
        <v>1020</v>
      </c>
      <c r="C323" s="36" t="s">
        <v>993</v>
      </c>
      <c r="D323" s="37">
        <v>490052961000</v>
      </c>
      <c r="E323" s="36" t="s">
        <v>994</v>
      </c>
      <c r="F323" s="36" t="s">
        <v>1021</v>
      </c>
      <c r="G323" s="38" t="s">
        <v>1022</v>
      </c>
      <c r="H323" s="39">
        <f>'Master Form 2'!X266</f>
        <v>0</v>
      </c>
      <c r="I323" s="39">
        <f>'Master Form 2'!T266</f>
        <v>0</v>
      </c>
      <c r="J323" s="39">
        <f>'Master Form 2'!W266</f>
        <v>0</v>
      </c>
      <c r="K323" s="39">
        <f>'Master Form 2'!V266</f>
        <v>0</v>
      </c>
      <c r="L323" s="39">
        <f>'Master Form 2'!Y266</f>
        <v>0</v>
      </c>
      <c r="M323" s="64"/>
    </row>
    <row r="324" spans="1:13" ht="15" customHeight="1" x14ac:dyDescent="0.2">
      <c r="A324" s="35" t="s">
        <v>960</v>
      </c>
      <c r="B324" s="35" t="s">
        <v>1023</v>
      </c>
      <c r="C324" s="36" t="s">
        <v>993</v>
      </c>
      <c r="D324" s="37">
        <v>490112219700</v>
      </c>
      <c r="E324" s="36" t="s">
        <v>994</v>
      </c>
      <c r="F324" s="36" t="s">
        <v>1024</v>
      </c>
      <c r="G324" s="38" t="s">
        <v>996</v>
      </c>
      <c r="H324" s="39">
        <f>'Master Form 2'!X265</f>
        <v>0</v>
      </c>
      <c r="I324" s="39">
        <f>'Master Form 2'!T265</f>
        <v>0</v>
      </c>
      <c r="J324" s="39">
        <f>'Master Form 2'!W265</f>
        <v>0</v>
      </c>
      <c r="K324" s="39">
        <f>'Master Form 2'!V265</f>
        <v>0</v>
      </c>
      <c r="L324" s="39">
        <f>'Master Form 2'!Y265</f>
        <v>0</v>
      </c>
      <c r="M324" s="64"/>
    </row>
    <row r="325" spans="1:13" ht="15" customHeight="1" x14ac:dyDescent="0.2">
      <c r="A325" s="35" t="s">
        <v>960</v>
      </c>
      <c r="B325" s="35" t="s">
        <v>1025</v>
      </c>
      <c r="C325" s="36" t="s">
        <v>993</v>
      </c>
      <c r="D325" s="69">
        <v>490118086700</v>
      </c>
      <c r="E325" s="36" t="s">
        <v>994</v>
      </c>
      <c r="F325" s="36" t="s">
        <v>1026</v>
      </c>
      <c r="G325" s="38" t="s">
        <v>1027</v>
      </c>
      <c r="H325" s="39">
        <f>'Master Form 2'!X262</f>
        <v>0</v>
      </c>
      <c r="I325" s="39">
        <f>'Master Form 2'!T262</f>
        <v>0</v>
      </c>
      <c r="J325" s="39">
        <f>'Master Form 2'!W262</f>
        <v>0</v>
      </c>
      <c r="K325" s="39">
        <f>'Master Form 2'!V262</f>
        <v>0</v>
      </c>
      <c r="L325" s="39">
        <f>'Master Form 2'!Y262</f>
        <v>0</v>
      </c>
      <c r="M325" s="64"/>
    </row>
    <row r="326" spans="1:13" s="65" customFormat="1" x14ac:dyDescent="0.2">
      <c r="A326" s="42" t="s">
        <v>974</v>
      </c>
      <c r="B326" s="42" t="s">
        <v>997</v>
      </c>
      <c r="C326" s="43" t="s">
        <v>993</v>
      </c>
      <c r="D326" s="43" t="s">
        <v>998</v>
      </c>
      <c r="E326" s="43"/>
      <c r="F326" s="43"/>
      <c r="G326" s="44"/>
      <c r="H326" s="45">
        <v>0</v>
      </c>
      <c r="I326" s="45">
        <f>SUM(I321:I325)</f>
        <v>0</v>
      </c>
      <c r="J326" s="45">
        <v>0</v>
      </c>
      <c r="K326" s="45">
        <v>0</v>
      </c>
      <c r="L326" s="46"/>
      <c r="M326" s="46"/>
    </row>
    <row r="327" spans="1:13" s="65" customFormat="1" x14ac:dyDescent="0.2">
      <c r="A327" s="42" t="s">
        <v>974</v>
      </c>
      <c r="B327" s="42" t="s">
        <v>1009</v>
      </c>
      <c r="C327" s="43" t="s">
        <v>993</v>
      </c>
      <c r="D327" s="43" t="s">
        <v>1010</v>
      </c>
      <c r="E327" s="43"/>
      <c r="F327" s="43"/>
      <c r="G327" s="44"/>
      <c r="H327" s="45">
        <v>0</v>
      </c>
      <c r="I327" s="45">
        <v>0</v>
      </c>
      <c r="J327" s="45">
        <v>0</v>
      </c>
      <c r="K327" s="45">
        <f>SUM(K321:K325)</f>
        <v>0</v>
      </c>
      <c r="L327" s="66"/>
      <c r="M327" s="64"/>
    </row>
    <row r="328" spans="1:13" s="52" customFormat="1" ht="15" customHeight="1" x14ac:dyDescent="0.2">
      <c r="A328" s="42" t="s">
        <v>974</v>
      </c>
      <c r="B328" s="42" t="s">
        <v>1009</v>
      </c>
      <c r="C328" s="43" t="s">
        <v>993</v>
      </c>
      <c r="D328" s="43" t="s">
        <v>1011</v>
      </c>
      <c r="E328" s="43"/>
      <c r="F328" s="43"/>
      <c r="G328" s="44"/>
      <c r="H328" s="45">
        <v>0</v>
      </c>
      <c r="I328" s="45">
        <v>0</v>
      </c>
      <c r="J328" s="45">
        <v>0</v>
      </c>
      <c r="K328" s="45">
        <f>IF(SUM(K321:K325)-K327&lt;0,0,(SUM(K321:K325)-K327))</f>
        <v>0</v>
      </c>
      <c r="L328" s="66"/>
      <c r="M328" s="64"/>
    </row>
    <row r="329" spans="1:13" ht="15" customHeight="1" x14ac:dyDescent="0.2">
      <c r="A329" s="47" t="s">
        <v>980</v>
      </c>
      <c r="B329" s="47" t="s">
        <v>1000</v>
      </c>
      <c r="C329" s="48" t="s">
        <v>993</v>
      </c>
      <c r="D329" s="48" t="s">
        <v>1001</v>
      </c>
      <c r="E329" s="49"/>
      <c r="F329" s="48"/>
      <c r="G329" s="232">
        <f>'Actual Sales'!C90*10</f>
        <v>0</v>
      </c>
      <c r="H329" s="50">
        <f>Inventory!K38</f>
        <v>337</v>
      </c>
      <c r="I329" s="50">
        <f>I326</f>
        <v>0</v>
      </c>
      <c r="J329" s="50">
        <f>Inventory!M38</f>
        <v>0</v>
      </c>
      <c r="K329" s="51"/>
      <c r="L329" s="51"/>
      <c r="M329" s="50">
        <f>H329+I329-J329+L329</f>
        <v>337</v>
      </c>
    </row>
    <row r="330" spans="1:13" s="34" customFormat="1" ht="15" customHeight="1" x14ac:dyDescent="0.2">
      <c r="A330" s="53" t="s">
        <v>1002</v>
      </c>
      <c r="B330" s="54">
        <f>COUNTIF(A321:A329,"LA")+COUNTIF(A321:A329,"LB")+COUNTIF(A321:A329,"LC")</f>
        <v>9</v>
      </c>
      <c r="C330" s="57" t="str">
        <f>C305</f>
        <v>Mark Choury</v>
      </c>
      <c r="D330" s="67">
        <f>D305</f>
        <v>3072377854</v>
      </c>
      <c r="E330" s="57"/>
      <c r="F330" s="68">
        <f ca="1">F16</f>
        <v>42326</v>
      </c>
      <c r="G330" s="59"/>
      <c r="H330" s="60"/>
      <c r="I330" s="60"/>
      <c r="J330" s="60"/>
      <c r="K330" s="60"/>
      <c r="L330" s="60"/>
      <c r="M330" s="60"/>
    </row>
    <row r="331" spans="1:13" s="41" customFormat="1" ht="15" customHeight="1" x14ac:dyDescent="0.2">
      <c r="A331" s="27" t="s">
        <v>950</v>
      </c>
      <c r="B331" s="27" t="s">
        <v>989</v>
      </c>
      <c r="C331" s="28" t="s">
        <v>38</v>
      </c>
      <c r="D331" s="61" t="str">
        <f>D301</f>
        <v>102015</v>
      </c>
      <c r="E331" s="83" t="s">
        <v>1209</v>
      </c>
      <c r="F331" s="29" t="s">
        <v>1201</v>
      </c>
      <c r="G331" s="29"/>
      <c r="H331" s="62" t="s">
        <v>1028</v>
      </c>
      <c r="I331" s="62"/>
      <c r="J331" s="62" t="s">
        <v>1029</v>
      </c>
      <c r="K331" s="63"/>
      <c r="L331" s="63"/>
      <c r="M331" s="63"/>
    </row>
    <row r="332" spans="1:13" s="65" customFormat="1" ht="15" customHeight="1" x14ac:dyDescent="0.2">
      <c r="A332" s="35" t="s">
        <v>960</v>
      </c>
      <c r="B332" s="35" t="s">
        <v>992</v>
      </c>
      <c r="C332" s="36" t="s">
        <v>993</v>
      </c>
      <c r="D332" s="37">
        <v>490112145000</v>
      </c>
      <c r="E332" s="36" t="s">
        <v>994</v>
      </c>
      <c r="F332" s="36" t="s">
        <v>1030</v>
      </c>
      <c r="G332" s="38" t="s">
        <v>996</v>
      </c>
      <c r="H332" s="39">
        <f>'Master Form 2'!X162</f>
        <v>0</v>
      </c>
      <c r="I332" s="39">
        <f>'Master Form 2'!T162</f>
        <v>0</v>
      </c>
      <c r="J332" s="39">
        <f>'Master Form 2'!W162</f>
        <v>0</v>
      </c>
      <c r="K332" s="39">
        <f>'Master Form 2'!V162</f>
        <v>0</v>
      </c>
      <c r="L332" s="39">
        <f>'Master Form 2'!Y162</f>
        <v>0</v>
      </c>
      <c r="M332" s="40"/>
    </row>
    <row r="333" spans="1:13" ht="15" customHeight="1" x14ac:dyDescent="0.2">
      <c r="A333" s="35" t="s">
        <v>960</v>
      </c>
      <c r="B333" s="35" t="s">
        <v>1006</v>
      </c>
      <c r="C333" s="36" t="s">
        <v>993</v>
      </c>
      <c r="D333" s="37">
        <v>490112153100</v>
      </c>
      <c r="E333" s="36" t="s">
        <v>994</v>
      </c>
      <c r="F333" s="36" t="s">
        <v>1031</v>
      </c>
      <c r="G333" s="38" t="s">
        <v>1022</v>
      </c>
      <c r="H333" s="39">
        <f>'Master Form 2'!X161</f>
        <v>0</v>
      </c>
      <c r="I333" s="39">
        <f>'Master Form 2'!T161</f>
        <v>0</v>
      </c>
      <c r="J333" s="39">
        <f>'Master Form 2'!W161</f>
        <v>0</v>
      </c>
      <c r="K333" s="39">
        <f>'Master Form 2'!V161</f>
        <v>0</v>
      </c>
      <c r="L333" s="39">
        <f>'Master Form 2'!Y161</f>
        <v>0</v>
      </c>
      <c r="M333" s="64"/>
    </row>
    <row r="334" spans="1:13" s="65" customFormat="1" x14ac:dyDescent="0.2">
      <c r="A334" s="42" t="s">
        <v>974</v>
      </c>
      <c r="B334" s="42" t="s">
        <v>997</v>
      </c>
      <c r="C334" s="43" t="s">
        <v>993</v>
      </c>
      <c r="D334" s="43" t="s">
        <v>998</v>
      </c>
      <c r="E334" s="43"/>
      <c r="F334" s="43"/>
      <c r="G334" s="44"/>
      <c r="H334" s="45">
        <v>0</v>
      </c>
      <c r="I334" s="45">
        <f>SUM(I332:I333)</f>
        <v>0</v>
      </c>
      <c r="J334" s="45">
        <v>0</v>
      </c>
      <c r="K334" s="45">
        <v>0</v>
      </c>
      <c r="L334" s="46"/>
      <c r="M334" s="46"/>
    </row>
    <row r="335" spans="1:13" s="65" customFormat="1" x14ac:dyDescent="0.2">
      <c r="A335" s="42" t="s">
        <v>974</v>
      </c>
      <c r="B335" s="42" t="s">
        <v>1009</v>
      </c>
      <c r="C335" s="43" t="s">
        <v>993</v>
      </c>
      <c r="D335" s="43" t="s">
        <v>1010</v>
      </c>
      <c r="E335" s="43"/>
      <c r="F335" s="43"/>
      <c r="G335" s="44"/>
      <c r="H335" s="45">
        <v>0</v>
      </c>
      <c r="I335" s="45">
        <v>0</v>
      </c>
      <c r="J335" s="45">
        <v>0</v>
      </c>
      <c r="K335" s="45">
        <f>SUM(L332:L333)</f>
        <v>0</v>
      </c>
      <c r="L335" s="66"/>
      <c r="M335" s="64"/>
    </row>
    <row r="336" spans="1:13" s="52" customFormat="1" ht="15" customHeight="1" x14ac:dyDescent="0.2">
      <c r="A336" s="42" t="s">
        <v>974</v>
      </c>
      <c r="B336" s="42" t="s">
        <v>1009</v>
      </c>
      <c r="C336" s="43" t="s">
        <v>993</v>
      </c>
      <c r="D336" s="43" t="s">
        <v>1011</v>
      </c>
      <c r="E336" s="43"/>
      <c r="F336" s="43"/>
      <c r="G336" s="44"/>
      <c r="H336" s="45">
        <v>0</v>
      </c>
      <c r="I336" s="45">
        <v>0</v>
      </c>
      <c r="J336" s="45">
        <v>0</v>
      </c>
      <c r="K336" s="45">
        <f>IF(SUM(K332:K333)-K335&lt;0,0,(SUM(K332:K333)-K335))</f>
        <v>0</v>
      </c>
      <c r="L336" s="66"/>
      <c r="M336" s="64"/>
    </row>
    <row r="337" spans="1:13" ht="15" customHeight="1" x14ac:dyDescent="0.2">
      <c r="A337" s="47" t="s">
        <v>980</v>
      </c>
      <c r="B337" s="47" t="s">
        <v>1000</v>
      </c>
      <c r="C337" s="48" t="s">
        <v>993</v>
      </c>
      <c r="D337" s="48" t="s">
        <v>1001</v>
      </c>
      <c r="E337" s="49"/>
      <c r="F337" s="48"/>
      <c r="G337" s="232">
        <f>'Actual Sales'!C89*10</f>
        <v>0</v>
      </c>
      <c r="H337" s="50">
        <f>Inventory!K39</f>
        <v>120</v>
      </c>
      <c r="I337" s="50">
        <f>I334</f>
        <v>0</v>
      </c>
      <c r="J337" s="50">
        <f>Inventory!M39</f>
        <v>0</v>
      </c>
      <c r="K337" s="51"/>
      <c r="L337" s="51"/>
      <c r="M337" s="50">
        <f>H337+I337-J337+L337</f>
        <v>120</v>
      </c>
    </row>
    <row r="338" spans="1:13" s="34" customFormat="1" ht="15" customHeight="1" x14ac:dyDescent="0.2">
      <c r="A338" s="53" t="s">
        <v>1002</v>
      </c>
      <c r="B338" s="54">
        <f>COUNTIF(A332:A337,"LA")+COUNTIF(A332:A337,"LB")+COUNTIF(A332:A337,"LC")</f>
        <v>6</v>
      </c>
      <c r="C338" s="70" t="str">
        <f>C305</f>
        <v>Mark Choury</v>
      </c>
      <c r="D338" s="67">
        <f>D305</f>
        <v>3072377854</v>
      </c>
      <c r="E338" s="57"/>
      <c r="F338" s="68">
        <f ca="1">F16</f>
        <v>42326</v>
      </c>
      <c r="G338" s="59"/>
      <c r="H338" s="60"/>
      <c r="I338" s="60"/>
      <c r="J338" s="60"/>
      <c r="K338" s="60"/>
      <c r="L338" s="60"/>
      <c r="M338" s="60"/>
    </row>
    <row r="339" spans="1:13" s="41" customFormat="1" ht="15" customHeight="1" x14ac:dyDescent="0.2">
      <c r="A339" s="27" t="s">
        <v>950</v>
      </c>
      <c r="B339" s="27" t="s">
        <v>989</v>
      </c>
      <c r="C339" s="28" t="s">
        <v>38</v>
      </c>
      <c r="D339" s="61" t="str">
        <f>D301</f>
        <v>102015</v>
      </c>
      <c r="E339" s="83" t="s">
        <v>1209</v>
      </c>
      <c r="F339" s="29" t="s">
        <v>1201</v>
      </c>
      <c r="G339" s="29"/>
      <c r="H339" s="62" t="s">
        <v>1032</v>
      </c>
      <c r="I339" s="62"/>
      <c r="J339" s="62" t="s">
        <v>1033</v>
      </c>
      <c r="K339" s="63"/>
      <c r="L339" s="63"/>
      <c r="M339" s="63"/>
    </row>
    <row r="340" spans="1:13" ht="15" customHeight="1" x14ac:dyDescent="0.2">
      <c r="A340" s="35" t="s">
        <v>960</v>
      </c>
      <c r="B340" s="35" t="s">
        <v>992</v>
      </c>
      <c r="C340" s="36" t="s">
        <v>993</v>
      </c>
      <c r="D340" s="37">
        <v>490112259600</v>
      </c>
      <c r="E340" s="36" t="s">
        <v>994</v>
      </c>
      <c r="F340" s="36" t="s">
        <v>933</v>
      </c>
      <c r="G340" s="38" t="s">
        <v>996</v>
      </c>
      <c r="H340" s="39">
        <f>'Master Form 2'!X9</f>
        <v>0</v>
      </c>
      <c r="I340" s="39">
        <f>'Master Form 2'!T9</f>
        <v>0</v>
      </c>
      <c r="J340" s="39">
        <f>'Master Form 2'!W9</f>
        <v>0</v>
      </c>
      <c r="K340" s="39">
        <f>'Master Form 2'!V9</f>
        <v>0</v>
      </c>
      <c r="L340" s="39">
        <f>'Master Form 2'!Y9</f>
        <v>0</v>
      </c>
      <c r="M340" s="40"/>
    </row>
    <row r="341" spans="1:13" s="65" customFormat="1" x14ac:dyDescent="0.2">
      <c r="A341" s="42" t="s">
        <v>974</v>
      </c>
      <c r="B341" s="42" t="s">
        <v>997</v>
      </c>
      <c r="C341" s="43" t="s">
        <v>993</v>
      </c>
      <c r="D341" s="43" t="s">
        <v>998</v>
      </c>
      <c r="E341" s="43"/>
      <c r="F341" s="43"/>
      <c r="G341" s="44"/>
      <c r="H341" s="45" t="s">
        <v>999</v>
      </c>
      <c r="I341" s="45">
        <f>I340</f>
        <v>0</v>
      </c>
      <c r="J341" s="45">
        <v>0</v>
      </c>
      <c r="K341" s="45">
        <v>0</v>
      </c>
      <c r="L341" s="46"/>
      <c r="M341" s="46"/>
    </row>
    <row r="342" spans="1:13" s="52" customFormat="1" ht="15" customHeight="1" x14ac:dyDescent="0.2">
      <c r="A342" s="42" t="s">
        <v>974</v>
      </c>
      <c r="B342" s="42" t="s">
        <v>1009</v>
      </c>
      <c r="C342" s="43" t="s">
        <v>993</v>
      </c>
      <c r="D342" s="43" t="s">
        <v>1011</v>
      </c>
      <c r="E342" s="43"/>
      <c r="F342" s="43"/>
      <c r="G342" s="44"/>
      <c r="H342" s="45" t="s">
        <v>999</v>
      </c>
      <c r="I342" s="45">
        <v>0</v>
      </c>
      <c r="J342" s="45">
        <v>0</v>
      </c>
      <c r="K342" s="45">
        <f>K340</f>
        <v>0</v>
      </c>
      <c r="L342" s="66"/>
      <c r="M342" s="64"/>
    </row>
    <row r="343" spans="1:13" ht="15" customHeight="1" x14ac:dyDescent="0.2">
      <c r="A343" s="47" t="s">
        <v>980</v>
      </c>
      <c r="B343" s="47" t="s">
        <v>1000</v>
      </c>
      <c r="C343" s="48" t="s">
        <v>993</v>
      </c>
      <c r="D343" s="48" t="s">
        <v>1001</v>
      </c>
      <c r="E343" s="49"/>
      <c r="F343" s="48"/>
      <c r="G343" s="232">
        <f>'Actual Sales'!C88*10</f>
        <v>0</v>
      </c>
      <c r="H343" s="50">
        <f>Inventory!K40</f>
        <v>151</v>
      </c>
      <c r="I343" s="50">
        <f>I341</f>
        <v>0</v>
      </c>
      <c r="J343" s="50">
        <f>Inventory!M40</f>
        <v>0</v>
      </c>
      <c r="K343" s="51"/>
      <c r="L343" s="51"/>
      <c r="M343" s="50">
        <f>H343+I343-J343+L343</f>
        <v>151</v>
      </c>
    </row>
    <row r="344" spans="1:13" s="34" customFormat="1" ht="15" customHeight="1" x14ac:dyDescent="0.2">
      <c r="A344" s="53" t="s">
        <v>1002</v>
      </c>
      <c r="B344" s="54">
        <f>COUNTIF(A340:A343,"LA")+COUNTIF(A340:A343,"LB")+COUNTIF(A340:A343,"LC")</f>
        <v>4</v>
      </c>
      <c r="C344" s="57" t="str">
        <f>C305</f>
        <v>Mark Choury</v>
      </c>
      <c r="D344" s="71">
        <v>3033398604</v>
      </c>
      <c r="E344" s="57"/>
      <c r="F344" s="68">
        <f ca="1">F16</f>
        <v>42326</v>
      </c>
      <c r="G344" s="59"/>
      <c r="H344" s="60"/>
      <c r="I344" s="60"/>
      <c r="J344" s="60"/>
      <c r="K344" s="60"/>
      <c r="L344" s="60"/>
      <c r="M344" s="60"/>
    </row>
    <row r="345" spans="1:13" s="41" customFormat="1" ht="15" customHeight="1" x14ac:dyDescent="0.2">
      <c r="A345" s="27" t="s">
        <v>950</v>
      </c>
      <c r="B345" s="27" t="s">
        <v>989</v>
      </c>
      <c r="C345" s="28" t="s">
        <v>38</v>
      </c>
      <c r="D345" s="61" t="str">
        <f>D301</f>
        <v>102015</v>
      </c>
      <c r="E345" s="83" t="s">
        <v>1209</v>
      </c>
      <c r="F345" s="29" t="s">
        <v>1201</v>
      </c>
      <c r="G345" s="29"/>
      <c r="H345" s="62" t="s">
        <v>1032</v>
      </c>
      <c r="I345" s="62"/>
      <c r="J345" s="62" t="s">
        <v>1492</v>
      </c>
      <c r="K345" s="63"/>
      <c r="L345" s="63"/>
      <c r="M345" s="63"/>
    </row>
    <row r="346" spans="1:13" ht="15" customHeight="1" x14ac:dyDescent="0.2">
      <c r="A346" s="35" t="s">
        <v>960</v>
      </c>
      <c r="B346" s="35" t="s">
        <v>992</v>
      </c>
      <c r="C346" s="36" t="s">
        <v>993</v>
      </c>
      <c r="D346" s="37">
        <v>490112147600</v>
      </c>
      <c r="E346" s="36" t="s">
        <v>994</v>
      </c>
      <c r="F346" s="36" t="s">
        <v>1034</v>
      </c>
      <c r="G346" s="38" t="s">
        <v>1022</v>
      </c>
      <c r="H346" s="39">
        <f>'Master Form 2'!X234</f>
        <v>0</v>
      </c>
      <c r="I346" s="39">
        <f>'Master Form 2'!T234</f>
        <v>0</v>
      </c>
      <c r="J346" s="39">
        <f>'Master Form 2'!W234</f>
        <v>0</v>
      </c>
      <c r="K346" s="39">
        <f>'Master Form 2'!V234</f>
        <v>0</v>
      </c>
      <c r="L346" s="39">
        <f>'Master Form 2'!Y234</f>
        <v>0</v>
      </c>
      <c r="M346" s="40"/>
    </row>
    <row r="347" spans="1:13" s="65" customFormat="1" x14ac:dyDescent="0.2">
      <c r="A347" s="42" t="s">
        <v>974</v>
      </c>
      <c r="B347" s="42" t="s">
        <v>1009</v>
      </c>
      <c r="C347" s="43" t="s">
        <v>993</v>
      </c>
      <c r="D347" s="43" t="s">
        <v>1010</v>
      </c>
      <c r="E347" s="43"/>
      <c r="F347" s="43"/>
      <c r="G347" s="44"/>
      <c r="H347" s="45">
        <v>0</v>
      </c>
      <c r="I347" s="45">
        <v>0</v>
      </c>
      <c r="J347" s="45">
        <v>0</v>
      </c>
      <c r="K347" s="45">
        <f>SUM(L346)</f>
        <v>0</v>
      </c>
      <c r="L347" s="66"/>
      <c r="M347" s="64"/>
    </row>
    <row r="348" spans="1:13" s="34" customFormat="1" ht="15" customHeight="1" x14ac:dyDescent="0.2">
      <c r="A348" s="53" t="s">
        <v>1002</v>
      </c>
      <c r="B348" s="54">
        <f>COUNTIF(A346:A347,"LA")+COUNTIF(A346:A347,"LB")+COUNTIF(A346:A347,"LC")</f>
        <v>2</v>
      </c>
      <c r="C348" s="70" t="str">
        <f>C305</f>
        <v>Mark Choury</v>
      </c>
      <c r="D348" s="72">
        <f>D305</f>
        <v>3072377854</v>
      </c>
      <c r="E348" s="57"/>
      <c r="F348" s="68">
        <f ca="1">F16</f>
        <v>42326</v>
      </c>
      <c r="G348" s="59"/>
      <c r="H348" s="60"/>
      <c r="I348" s="60"/>
      <c r="J348" s="60"/>
      <c r="K348" s="60"/>
      <c r="L348" s="60"/>
      <c r="M348" s="60"/>
    </row>
    <row r="349" spans="1:13" s="41" customFormat="1" ht="15" customHeight="1" x14ac:dyDescent="0.2">
      <c r="A349" s="27" t="s">
        <v>950</v>
      </c>
      <c r="B349" s="27" t="s">
        <v>989</v>
      </c>
      <c r="C349" s="28" t="s">
        <v>38</v>
      </c>
      <c r="D349" s="61" t="str">
        <f>D301</f>
        <v>102015</v>
      </c>
      <c r="E349" s="83" t="s">
        <v>1209</v>
      </c>
      <c r="F349" s="29" t="s">
        <v>1201</v>
      </c>
      <c r="G349" s="29"/>
      <c r="H349" s="62" t="s">
        <v>1035</v>
      </c>
      <c r="I349" s="62"/>
      <c r="J349" s="62" t="s">
        <v>1036</v>
      </c>
      <c r="K349" s="63"/>
      <c r="L349" s="63"/>
      <c r="M349" s="63"/>
    </row>
    <row r="350" spans="1:13" s="65" customFormat="1" ht="15" customHeight="1" x14ac:dyDescent="0.2">
      <c r="A350" s="35" t="s">
        <v>960</v>
      </c>
      <c r="B350" s="35" t="s">
        <v>992</v>
      </c>
      <c r="C350" s="36" t="s">
        <v>993</v>
      </c>
      <c r="D350" s="37">
        <v>490052916300</v>
      </c>
      <c r="E350" s="36" t="s">
        <v>994</v>
      </c>
      <c r="F350" s="36" t="s">
        <v>1037</v>
      </c>
      <c r="G350" s="38" t="s">
        <v>996</v>
      </c>
      <c r="H350" s="39">
        <f>'Master Form 2'!X14</f>
        <v>0</v>
      </c>
      <c r="I350" s="39">
        <f>'Master Form 2'!T14</f>
        <v>0</v>
      </c>
      <c r="J350" s="39">
        <f>'Master Form 2'!W14</f>
        <v>0</v>
      </c>
      <c r="K350" s="39">
        <f>'Master Form 2'!V14</f>
        <v>0</v>
      </c>
      <c r="L350" s="39">
        <f>'Master Form 2'!Y14</f>
        <v>0</v>
      </c>
      <c r="M350" s="40"/>
    </row>
    <row r="351" spans="1:13" ht="15" customHeight="1" x14ac:dyDescent="0.2">
      <c r="A351" s="35" t="s">
        <v>960</v>
      </c>
      <c r="B351" s="35" t="s">
        <v>1006</v>
      </c>
      <c r="C351" s="36" t="s">
        <v>993</v>
      </c>
      <c r="D351" s="37">
        <v>490059500100</v>
      </c>
      <c r="E351" s="36" t="s">
        <v>994</v>
      </c>
      <c r="F351" s="36" t="s">
        <v>1038</v>
      </c>
      <c r="G351" s="38" t="s">
        <v>1027</v>
      </c>
      <c r="H351" s="39">
        <f>'Master Form 2'!X13</f>
        <v>0</v>
      </c>
      <c r="I351" s="39">
        <f>'Master Form 2'!T13</f>
        <v>0</v>
      </c>
      <c r="J351" s="39">
        <f>'Master Form 2'!W13</f>
        <v>0</v>
      </c>
      <c r="K351" s="39">
        <f>'Master Form 2'!V13</f>
        <v>0</v>
      </c>
      <c r="L351" s="39">
        <f>'Master Form 2'!Y13</f>
        <v>0</v>
      </c>
      <c r="M351" s="64"/>
    </row>
    <row r="352" spans="1:13" ht="15" customHeight="1" x14ac:dyDescent="0.2">
      <c r="A352" s="35" t="s">
        <v>960</v>
      </c>
      <c r="B352" s="35" t="s">
        <v>1020</v>
      </c>
      <c r="C352" s="36" t="s">
        <v>993</v>
      </c>
      <c r="D352" s="37">
        <v>490052908200</v>
      </c>
      <c r="E352" s="36" t="s">
        <v>994</v>
      </c>
      <c r="F352" s="36" t="s">
        <v>1039</v>
      </c>
      <c r="G352" s="38" t="s">
        <v>1022</v>
      </c>
      <c r="H352" s="39">
        <f>'Master Form 2'!X12</f>
        <v>0</v>
      </c>
      <c r="I352" s="39">
        <f>'Master Form 2'!T12</f>
        <v>0</v>
      </c>
      <c r="J352" s="39">
        <f>'Master Form 2'!W12</f>
        <v>0</v>
      </c>
      <c r="K352" s="39">
        <f>'Master Form 2'!V12</f>
        <v>0</v>
      </c>
      <c r="L352" s="39">
        <f>'Master Form 2'!Y12</f>
        <v>0</v>
      </c>
      <c r="M352" s="64"/>
    </row>
    <row r="353" spans="1:13" s="65" customFormat="1" x14ac:dyDescent="0.2">
      <c r="A353" s="42" t="s">
        <v>974</v>
      </c>
      <c r="B353" s="42" t="s">
        <v>997</v>
      </c>
      <c r="C353" s="43" t="s">
        <v>993</v>
      </c>
      <c r="D353" s="43" t="s">
        <v>998</v>
      </c>
      <c r="E353" s="43"/>
      <c r="F353" s="43"/>
      <c r="G353" s="44"/>
      <c r="H353" s="45">
        <v>0</v>
      </c>
      <c r="I353" s="45">
        <f>SUM(I350:I352)</f>
        <v>0</v>
      </c>
      <c r="J353" s="45">
        <v>0</v>
      </c>
      <c r="K353" s="45">
        <v>0</v>
      </c>
      <c r="L353" s="46"/>
      <c r="M353" s="46"/>
    </row>
    <row r="354" spans="1:13" s="65" customFormat="1" x14ac:dyDescent="0.2">
      <c r="A354" s="42" t="s">
        <v>974</v>
      </c>
      <c r="B354" s="42" t="s">
        <v>1009</v>
      </c>
      <c r="C354" s="43" t="s">
        <v>993</v>
      </c>
      <c r="D354" s="43" t="s">
        <v>1010</v>
      </c>
      <c r="E354" s="43"/>
      <c r="F354" s="43"/>
      <c r="G354" s="44"/>
      <c r="H354" s="45">
        <v>0</v>
      </c>
      <c r="I354" s="45">
        <v>0</v>
      </c>
      <c r="J354" s="45">
        <v>0</v>
      </c>
      <c r="K354" s="45">
        <f>SUM(L350:L352)</f>
        <v>0</v>
      </c>
      <c r="L354" s="66"/>
      <c r="M354" s="64"/>
    </row>
    <row r="355" spans="1:13" ht="15" customHeight="1" x14ac:dyDescent="0.2">
      <c r="A355" s="47" t="s">
        <v>980</v>
      </c>
      <c r="B355" s="47" t="s">
        <v>1000</v>
      </c>
      <c r="C355" s="48" t="s">
        <v>993</v>
      </c>
      <c r="D355" s="48" t="s">
        <v>1001</v>
      </c>
      <c r="E355" s="49"/>
      <c r="F355" s="48"/>
      <c r="G355" s="232">
        <f>'Actual Sales'!C81*10</f>
        <v>0</v>
      </c>
      <c r="H355" s="50">
        <f>Inventory!K41</f>
        <v>519</v>
      </c>
      <c r="I355" s="50">
        <f>I353</f>
        <v>0</v>
      </c>
      <c r="J355" s="50">
        <f>Inventory!M41</f>
        <v>0</v>
      </c>
      <c r="K355" s="51"/>
      <c r="L355" s="51"/>
      <c r="M355" s="50">
        <f>H355+I355-J355+L355</f>
        <v>519</v>
      </c>
    </row>
    <row r="356" spans="1:13" s="34" customFormat="1" ht="15" customHeight="1" x14ac:dyDescent="0.2">
      <c r="A356" s="53" t="s">
        <v>1002</v>
      </c>
      <c r="B356" s="54">
        <f>COUNTIF(A350:A355,"LA")+COUNTIF(A350:A355,"LB")+COUNTIF(A350:A355,"LC")</f>
        <v>6</v>
      </c>
      <c r="C356" s="57" t="str">
        <f>C305</f>
        <v>Mark Choury</v>
      </c>
      <c r="D356" s="67">
        <f>D305</f>
        <v>3072377854</v>
      </c>
      <c r="E356" s="57"/>
      <c r="F356" s="68">
        <f ca="1">F16</f>
        <v>42326</v>
      </c>
      <c r="G356" s="59"/>
      <c r="H356" s="60"/>
      <c r="I356" s="60"/>
      <c r="J356" s="60"/>
      <c r="K356" s="60"/>
      <c r="L356" s="60"/>
      <c r="M356" s="60"/>
    </row>
    <row r="357" spans="1:13" s="41" customFormat="1" ht="15" customHeight="1" x14ac:dyDescent="0.2">
      <c r="A357" s="27" t="s">
        <v>950</v>
      </c>
      <c r="B357" s="27" t="s">
        <v>989</v>
      </c>
      <c r="C357" s="28" t="s">
        <v>38</v>
      </c>
      <c r="D357" s="61" t="str">
        <f>D301</f>
        <v>102015</v>
      </c>
      <c r="E357" s="83" t="s">
        <v>1209</v>
      </c>
      <c r="F357" s="29" t="s">
        <v>1201</v>
      </c>
      <c r="G357" s="29"/>
      <c r="H357" s="62" t="s">
        <v>1040</v>
      </c>
      <c r="I357" s="62"/>
      <c r="J357" s="62" t="s">
        <v>1041</v>
      </c>
      <c r="K357" s="63"/>
      <c r="L357" s="63"/>
      <c r="M357" s="63"/>
    </row>
    <row r="358" spans="1:13" s="65" customFormat="1" ht="15" customHeight="1" x14ac:dyDescent="0.2">
      <c r="A358" s="35" t="s">
        <v>960</v>
      </c>
      <c r="B358" s="35" t="s">
        <v>992</v>
      </c>
      <c r="C358" s="36" t="s">
        <v>993</v>
      </c>
      <c r="D358" s="37">
        <v>490053065900</v>
      </c>
      <c r="E358" s="36" t="s">
        <v>994</v>
      </c>
      <c r="F358" s="36" t="s">
        <v>1042</v>
      </c>
      <c r="G358" s="38" t="s">
        <v>1022</v>
      </c>
      <c r="H358" s="39">
        <f>'Master Form 2'!X62</f>
        <v>0</v>
      </c>
      <c r="I358" s="39">
        <f>'Master Form 2'!T62</f>
        <v>0</v>
      </c>
      <c r="J358" s="39">
        <f>'Master Form 2'!W62</f>
        <v>0</v>
      </c>
      <c r="K358" s="39">
        <f>'Master Form 2'!V62</f>
        <v>0</v>
      </c>
      <c r="L358" s="39">
        <f>'Master Form 2'!Y62</f>
        <v>0</v>
      </c>
      <c r="M358" s="40"/>
    </row>
    <row r="359" spans="1:13" ht="15" customHeight="1" x14ac:dyDescent="0.2">
      <c r="A359" s="35" t="s">
        <v>960</v>
      </c>
      <c r="B359" s="35" t="s">
        <v>1006</v>
      </c>
      <c r="C359" s="36" t="s">
        <v>993</v>
      </c>
      <c r="D359" s="37">
        <v>490052974300</v>
      </c>
      <c r="E359" s="36" t="s">
        <v>994</v>
      </c>
      <c r="F359" s="36" t="s">
        <v>1043</v>
      </c>
      <c r="G359" s="38" t="s">
        <v>996</v>
      </c>
      <c r="H359" s="39">
        <f>'Master Form 2'!X64</f>
        <v>0</v>
      </c>
      <c r="I359" s="39">
        <f>'Master Form 2'!T64</f>
        <v>0</v>
      </c>
      <c r="J359" s="39">
        <f>'Master Form 2'!W64</f>
        <v>0</v>
      </c>
      <c r="K359" s="39">
        <f>'Master Form 2'!V64</f>
        <v>0</v>
      </c>
      <c r="L359" s="39">
        <f>'Master Form 2'!Y64</f>
        <v>0</v>
      </c>
      <c r="M359" s="64"/>
    </row>
    <row r="360" spans="1:13" ht="15" customHeight="1" x14ac:dyDescent="0.2">
      <c r="A360" s="35" t="s">
        <v>960</v>
      </c>
      <c r="B360" s="35" t="s">
        <v>1020</v>
      </c>
      <c r="C360" s="36" t="s">
        <v>993</v>
      </c>
      <c r="D360" s="37">
        <v>490050717900</v>
      </c>
      <c r="E360" s="36" t="s">
        <v>994</v>
      </c>
      <c r="F360" s="36" t="s">
        <v>1044</v>
      </c>
      <c r="G360" s="38" t="s">
        <v>1027</v>
      </c>
      <c r="H360" s="39">
        <v>0</v>
      </c>
      <c r="I360" s="39">
        <v>0</v>
      </c>
      <c r="J360" s="39">
        <v>0</v>
      </c>
      <c r="K360" s="39">
        <v>0</v>
      </c>
      <c r="L360" s="39">
        <v>0</v>
      </c>
      <c r="M360" s="64"/>
    </row>
    <row r="361" spans="1:13" ht="15" customHeight="1" x14ac:dyDescent="0.2">
      <c r="A361" s="35" t="s">
        <v>960</v>
      </c>
      <c r="B361" s="35" t="s">
        <v>1023</v>
      </c>
      <c r="C361" s="36" t="s">
        <v>993</v>
      </c>
      <c r="D361" s="37">
        <v>490052474000</v>
      </c>
      <c r="E361" s="36" t="s">
        <v>994</v>
      </c>
      <c r="F361" s="36" t="s">
        <v>1045</v>
      </c>
      <c r="G361" s="38" t="s">
        <v>996</v>
      </c>
      <c r="H361" s="39">
        <f>'Master Form 2'!X63</f>
        <v>0</v>
      </c>
      <c r="I361" s="39">
        <f>'Master Form 2'!T63</f>
        <v>0</v>
      </c>
      <c r="J361" s="39">
        <f>'Master Form 2'!W63</f>
        <v>0</v>
      </c>
      <c r="K361" s="39">
        <f>'Master Form 2'!V63</f>
        <v>0</v>
      </c>
      <c r="L361" s="39">
        <f>'Master Form 2'!Y63</f>
        <v>0</v>
      </c>
      <c r="M361" s="64"/>
    </row>
    <row r="362" spans="1:13" ht="15" customHeight="1" x14ac:dyDescent="0.2">
      <c r="A362" s="35" t="s">
        <v>960</v>
      </c>
      <c r="B362" s="35" t="s">
        <v>1025</v>
      </c>
      <c r="C362" s="36" t="s">
        <v>993</v>
      </c>
      <c r="D362" s="37">
        <v>490052415400</v>
      </c>
      <c r="E362" s="36" t="s">
        <v>994</v>
      </c>
      <c r="F362" s="36" t="s">
        <v>1046</v>
      </c>
      <c r="G362" s="38" t="s">
        <v>1022</v>
      </c>
      <c r="H362" s="39">
        <f>'Master Form 2'!X61</f>
        <v>0</v>
      </c>
      <c r="I362" s="39">
        <f>'Master Form 2'!T61</f>
        <v>0</v>
      </c>
      <c r="J362" s="39">
        <f>'Master Form 2'!W61</f>
        <v>0</v>
      </c>
      <c r="K362" s="39">
        <f>'Master Form 2'!AP61</f>
        <v>0</v>
      </c>
      <c r="L362" s="39">
        <f>'Master Form 2'!Y61</f>
        <v>0</v>
      </c>
      <c r="M362" s="64"/>
    </row>
    <row r="363" spans="1:13" s="65" customFormat="1" x14ac:dyDescent="0.2">
      <c r="A363" s="42" t="s">
        <v>974</v>
      </c>
      <c r="B363" s="42" t="s">
        <v>997</v>
      </c>
      <c r="C363" s="43" t="s">
        <v>993</v>
      </c>
      <c r="D363" s="43" t="s">
        <v>998</v>
      </c>
      <c r="E363" s="43"/>
      <c r="F363" s="43"/>
      <c r="G363" s="44"/>
      <c r="H363" s="45">
        <v>0</v>
      </c>
      <c r="I363" s="45">
        <f>SUM(I358:I362)</f>
        <v>0</v>
      </c>
      <c r="J363" s="45">
        <v>0</v>
      </c>
      <c r="K363" s="45">
        <v>0</v>
      </c>
      <c r="L363" s="46"/>
      <c r="M363" s="46"/>
    </row>
    <row r="364" spans="1:13" s="65" customFormat="1" x14ac:dyDescent="0.2">
      <c r="A364" s="42" t="s">
        <v>974</v>
      </c>
      <c r="B364" s="42" t="s">
        <v>1009</v>
      </c>
      <c r="C364" s="43" t="s">
        <v>993</v>
      </c>
      <c r="D364" s="43" t="s">
        <v>1010</v>
      </c>
      <c r="E364" s="43"/>
      <c r="F364" s="43"/>
      <c r="G364" s="44"/>
      <c r="H364" s="45">
        <v>0</v>
      </c>
      <c r="I364" s="45">
        <v>0</v>
      </c>
      <c r="J364" s="45">
        <v>0</v>
      </c>
      <c r="K364" s="45">
        <f>SUM(L358:L362)</f>
        <v>0</v>
      </c>
      <c r="L364" s="66"/>
      <c r="M364" s="64"/>
    </row>
    <row r="365" spans="1:13" s="52" customFormat="1" ht="15" customHeight="1" x14ac:dyDescent="0.2">
      <c r="A365" s="42" t="s">
        <v>974</v>
      </c>
      <c r="B365" s="42" t="s">
        <v>1009</v>
      </c>
      <c r="C365" s="43" t="s">
        <v>993</v>
      </c>
      <c r="D365" s="43" t="s">
        <v>1011</v>
      </c>
      <c r="E365" s="43"/>
      <c r="F365" s="43"/>
      <c r="G365" s="44"/>
      <c r="H365" s="45">
        <v>0</v>
      </c>
      <c r="I365" s="45">
        <v>0</v>
      </c>
      <c r="J365" s="45">
        <v>0</v>
      </c>
      <c r="K365" s="45">
        <f>IF(SUM(K358:K362)-K364&lt;0,0,(SUM(K358:K362)-K364))</f>
        <v>0</v>
      </c>
      <c r="L365" s="66"/>
      <c r="M365" s="64"/>
    </row>
    <row r="366" spans="1:13" ht="15" customHeight="1" x14ac:dyDescent="0.2">
      <c r="A366" s="47" t="s">
        <v>980</v>
      </c>
      <c r="B366" s="47" t="s">
        <v>1000</v>
      </c>
      <c r="C366" s="48" t="s">
        <v>993</v>
      </c>
      <c r="D366" s="48" t="s">
        <v>1001</v>
      </c>
      <c r="E366" s="49"/>
      <c r="F366" s="48"/>
      <c r="G366" s="232">
        <f>'Actual Sales'!C79*10</f>
        <v>0</v>
      </c>
      <c r="H366" s="50">
        <f>Inventory!K42</f>
        <v>100</v>
      </c>
      <c r="I366" s="50">
        <f>I363</f>
        <v>0</v>
      </c>
      <c r="J366" s="50">
        <f>Inventory!M42</f>
        <v>0</v>
      </c>
      <c r="K366" s="51"/>
      <c r="L366" s="51"/>
      <c r="M366" s="50">
        <f>H366+I366-J366+L366</f>
        <v>100</v>
      </c>
    </row>
    <row r="367" spans="1:13" s="34" customFormat="1" ht="15" customHeight="1" x14ac:dyDescent="0.2">
      <c r="A367" s="53" t="s">
        <v>1002</v>
      </c>
      <c r="B367" s="54">
        <f>COUNTIF(A358:A366,"LA")+COUNTIF(A358:A366,"LB")+COUNTIF(A358:A366,"LC")</f>
        <v>9</v>
      </c>
      <c r="C367" s="57" t="str">
        <f>C305</f>
        <v>Mark Choury</v>
      </c>
      <c r="D367" s="67">
        <f>D305</f>
        <v>3072377854</v>
      </c>
      <c r="E367" s="57"/>
      <c r="F367" s="68">
        <f ca="1">F16</f>
        <v>42326</v>
      </c>
      <c r="G367" s="59"/>
      <c r="H367" s="60"/>
      <c r="I367" s="60"/>
      <c r="J367" s="60"/>
      <c r="K367" s="60"/>
      <c r="L367" s="60"/>
      <c r="M367" s="60"/>
    </row>
    <row r="368" spans="1:13" s="41" customFormat="1" ht="15" customHeight="1" x14ac:dyDescent="0.2">
      <c r="A368" s="27" t="s">
        <v>950</v>
      </c>
      <c r="B368" s="27" t="s">
        <v>989</v>
      </c>
      <c r="C368" s="28" t="s">
        <v>38</v>
      </c>
      <c r="D368" s="61" t="str">
        <f>D301</f>
        <v>102015</v>
      </c>
      <c r="E368" s="83" t="s">
        <v>1209</v>
      </c>
      <c r="F368" s="29" t="s">
        <v>1201</v>
      </c>
      <c r="G368" s="29"/>
      <c r="H368" s="62" t="s">
        <v>1047</v>
      </c>
      <c r="I368" s="62"/>
      <c r="J368" s="62">
        <v>8920004290</v>
      </c>
      <c r="K368" s="63"/>
      <c r="L368" s="63"/>
      <c r="M368" s="63"/>
    </row>
    <row r="369" spans="1:13" s="65" customFormat="1" ht="15" customHeight="1" x14ac:dyDescent="0.2">
      <c r="A369" s="35" t="s">
        <v>960</v>
      </c>
      <c r="B369" s="35" t="s">
        <v>992</v>
      </c>
      <c r="C369" s="36" t="s">
        <v>993</v>
      </c>
      <c r="D369" s="73" t="s">
        <v>1048</v>
      </c>
      <c r="E369" s="36" t="s">
        <v>994</v>
      </c>
      <c r="F369" s="36" t="s">
        <v>1049</v>
      </c>
      <c r="G369" s="38" t="s">
        <v>996</v>
      </c>
      <c r="H369" s="39">
        <f>'Master Form 7'!X8</f>
        <v>31</v>
      </c>
      <c r="I369" s="39">
        <f>'Master Form 7'!AD8</f>
        <v>11</v>
      </c>
      <c r="J369" s="39">
        <f>'Master Form 7'!AH8</f>
        <v>0</v>
      </c>
      <c r="K369" s="39">
        <f>'Master Form 7'!AO8</f>
        <v>3551</v>
      </c>
      <c r="L369" s="39">
        <v>0</v>
      </c>
      <c r="M369" s="40"/>
    </row>
    <row r="370" spans="1:13" ht="15" customHeight="1" x14ac:dyDescent="0.2">
      <c r="A370" s="35" t="s">
        <v>960</v>
      </c>
      <c r="B370" s="35" t="s">
        <v>1020</v>
      </c>
      <c r="C370" s="36" t="s">
        <v>993</v>
      </c>
      <c r="D370" s="73" t="s">
        <v>1050</v>
      </c>
      <c r="E370" s="36" t="s">
        <v>994</v>
      </c>
      <c r="F370" s="36" t="s">
        <v>1051</v>
      </c>
      <c r="G370" s="38" t="s">
        <v>1018</v>
      </c>
      <c r="H370" s="39">
        <f>'Master Form 7'!X7</f>
        <v>0</v>
      </c>
      <c r="I370" s="39">
        <f>'Master Form 7'!AD7</f>
        <v>0</v>
      </c>
      <c r="J370" s="39">
        <f>'Master Form 7'!AH7</f>
        <v>0</v>
      </c>
      <c r="K370" s="39">
        <f>'Master Form 7'!AO7</f>
        <v>0</v>
      </c>
      <c r="L370" s="39">
        <v>0</v>
      </c>
      <c r="M370" s="64"/>
    </row>
    <row r="371" spans="1:13" ht="15" customHeight="1" x14ac:dyDescent="0.2">
      <c r="A371" s="35" t="s">
        <v>960</v>
      </c>
      <c r="B371" s="35" t="s">
        <v>1025</v>
      </c>
      <c r="C371" s="36" t="s">
        <v>993</v>
      </c>
      <c r="D371" s="73" t="s">
        <v>1052</v>
      </c>
      <c r="E371" s="36" t="s">
        <v>994</v>
      </c>
      <c r="F371" s="36" t="s">
        <v>1053</v>
      </c>
      <c r="G371" s="38" t="s">
        <v>996</v>
      </c>
      <c r="H371" s="39">
        <f>'Master Form 7'!X1</f>
        <v>30</v>
      </c>
      <c r="I371" s="39">
        <f>'Master Form 7'!AD1</f>
        <v>565</v>
      </c>
      <c r="J371" s="39">
        <f>'Master Form 7'!AH1</f>
        <v>0</v>
      </c>
      <c r="K371" s="39">
        <f>'Master Form 7'!AO1</f>
        <v>100008</v>
      </c>
      <c r="L371" s="39">
        <v>0</v>
      </c>
      <c r="M371" s="64"/>
    </row>
    <row r="372" spans="1:13" ht="15" customHeight="1" x14ac:dyDescent="0.2">
      <c r="A372" s="35" t="s">
        <v>960</v>
      </c>
      <c r="B372" s="35" t="s">
        <v>1054</v>
      </c>
      <c r="C372" s="36" t="s">
        <v>993</v>
      </c>
      <c r="D372" s="73" t="s">
        <v>1055</v>
      </c>
      <c r="E372" s="36" t="s">
        <v>994</v>
      </c>
      <c r="F372" s="36" t="s">
        <v>1056</v>
      </c>
      <c r="G372" s="38" t="s">
        <v>996</v>
      </c>
      <c r="H372" s="39">
        <f>'Master Form 7'!X2</f>
        <v>0</v>
      </c>
      <c r="I372" s="39">
        <f>'Master Form 7'!AD2</f>
        <v>0</v>
      </c>
      <c r="J372" s="39">
        <f>'Master Form 7'!AH2</f>
        <v>0</v>
      </c>
      <c r="K372" s="39">
        <f>'Master Form 7'!AO2</f>
        <v>0</v>
      </c>
      <c r="L372" s="39">
        <v>0</v>
      </c>
      <c r="M372" s="64"/>
    </row>
    <row r="373" spans="1:13" ht="15" customHeight="1" x14ac:dyDescent="0.2">
      <c r="A373" s="35" t="s">
        <v>960</v>
      </c>
      <c r="B373" s="35" t="s">
        <v>1057</v>
      </c>
      <c r="C373" s="36" t="s">
        <v>993</v>
      </c>
      <c r="D373" s="73" t="s">
        <v>1058</v>
      </c>
      <c r="E373" s="36" t="s">
        <v>994</v>
      </c>
      <c r="F373" s="36" t="s">
        <v>1059</v>
      </c>
      <c r="G373" s="38" t="s">
        <v>996</v>
      </c>
      <c r="H373" s="39">
        <f>'Master Form 7'!X3</f>
        <v>30</v>
      </c>
      <c r="I373" s="39">
        <f>'Master Form 7'!AD3</f>
        <v>1131</v>
      </c>
      <c r="J373" s="39">
        <f>'Master Form 7'!AH3</f>
        <v>0</v>
      </c>
      <c r="K373" s="39">
        <f>'Master Form 7'!AO3</f>
        <v>72733</v>
      </c>
      <c r="L373" s="39">
        <v>0</v>
      </c>
      <c r="M373" s="64"/>
    </row>
    <row r="374" spans="1:13" ht="15" customHeight="1" x14ac:dyDescent="0.2">
      <c r="A374" s="35" t="s">
        <v>960</v>
      </c>
      <c r="B374" s="35" t="s">
        <v>1060</v>
      </c>
      <c r="C374" s="36" t="s">
        <v>993</v>
      </c>
      <c r="D374" s="73" t="s">
        <v>1061</v>
      </c>
      <c r="E374" s="36" t="s">
        <v>994</v>
      </c>
      <c r="F374" s="36" t="s">
        <v>1062</v>
      </c>
      <c r="G374" s="38" t="s">
        <v>996</v>
      </c>
      <c r="H374" s="39">
        <f>'Master Form 7'!X4</f>
        <v>31</v>
      </c>
      <c r="I374" s="39">
        <f>'Master Form 7'!AD4</f>
        <v>1168</v>
      </c>
      <c r="J374" s="39">
        <f>'Master Form 7'!AH4</f>
        <v>0</v>
      </c>
      <c r="K374" s="39">
        <f>'Master Form 7'!AO4</f>
        <v>140920</v>
      </c>
      <c r="L374" s="39">
        <v>0</v>
      </c>
      <c r="M374" s="64"/>
    </row>
    <row r="375" spans="1:13" ht="15" customHeight="1" x14ac:dyDescent="0.2">
      <c r="A375" s="35" t="s">
        <v>960</v>
      </c>
      <c r="B375" s="35" t="s">
        <v>1063</v>
      </c>
      <c r="C375" s="36" t="s">
        <v>993</v>
      </c>
      <c r="D375" s="73" t="s">
        <v>1064</v>
      </c>
      <c r="E375" s="36" t="s">
        <v>1065</v>
      </c>
      <c r="F375" s="36" t="s">
        <v>1066</v>
      </c>
      <c r="G375" s="38" t="s">
        <v>996</v>
      </c>
      <c r="H375" s="39">
        <f>'Master Form 7'!X5</f>
        <v>10</v>
      </c>
      <c r="I375" s="39">
        <f>'Master Form 7'!AD5</f>
        <v>3</v>
      </c>
      <c r="J375" s="39">
        <f>'Master Form 7'!AH5</f>
        <v>0</v>
      </c>
      <c r="K375" s="39">
        <f>'Master Form 7'!AO5</f>
        <v>30</v>
      </c>
      <c r="L375" s="39">
        <v>0</v>
      </c>
      <c r="M375" s="64"/>
    </row>
    <row r="376" spans="1:13" ht="15" customHeight="1" x14ac:dyDescent="0.2">
      <c r="A376" s="35" t="s">
        <v>960</v>
      </c>
      <c r="B376" s="35" t="s">
        <v>1067</v>
      </c>
      <c r="C376" s="36" t="s">
        <v>993</v>
      </c>
      <c r="D376" s="73" t="s">
        <v>1068</v>
      </c>
      <c r="E376" s="36" t="s">
        <v>1065</v>
      </c>
      <c r="F376" s="36" t="s">
        <v>1069</v>
      </c>
      <c r="G376" s="38" t="s">
        <v>1018</v>
      </c>
      <c r="H376" s="39">
        <f>'Master Form 7'!X6</f>
        <v>0</v>
      </c>
      <c r="I376" s="39">
        <f>'Master Form 7'!AD6</f>
        <v>0</v>
      </c>
      <c r="J376" s="39">
        <f>'Master Form 7'!AH6</f>
        <v>0</v>
      </c>
      <c r="K376" s="39">
        <f>'Master Form 7'!AO6</f>
        <v>0</v>
      </c>
      <c r="L376" s="39">
        <v>0</v>
      </c>
      <c r="M376" s="64"/>
    </row>
    <row r="377" spans="1:13" s="65" customFormat="1" x14ac:dyDescent="0.2">
      <c r="A377" s="42" t="s">
        <v>974</v>
      </c>
      <c r="B377" s="42" t="s">
        <v>997</v>
      </c>
      <c r="C377" s="43" t="s">
        <v>993</v>
      </c>
      <c r="D377" s="43" t="s">
        <v>998</v>
      </c>
      <c r="E377" s="43"/>
      <c r="F377" s="43"/>
      <c r="G377" s="44"/>
      <c r="H377" s="45">
        <v>0</v>
      </c>
      <c r="I377" s="45">
        <f>SUM(I369:I376)</f>
        <v>2878</v>
      </c>
      <c r="J377" s="45">
        <v>0</v>
      </c>
      <c r="K377" s="45">
        <v>0</v>
      </c>
      <c r="L377" s="46"/>
      <c r="M377" s="46"/>
    </row>
    <row r="378" spans="1:13" s="52" customFormat="1" ht="15" customHeight="1" x14ac:dyDescent="0.2">
      <c r="A378" s="42" t="s">
        <v>974</v>
      </c>
      <c r="B378" s="42" t="s">
        <v>1009</v>
      </c>
      <c r="C378" s="43" t="s">
        <v>993</v>
      </c>
      <c r="D378" s="43" t="s">
        <v>1011</v>
      </c>
      <c r="E378" s="43"/>
      <c r="F378" s="43"/>
      <c r="G378" s="44"/>
      <c r="H378" s="45">
        <v>0</v>
      </c>
      <c r="I378" s="45">
        <v>0</v>
      </c>
      <c r="J378" s="45">
        <v>0</v>
      </c>
      <c r="K378" s="45">
        <f>SUM(K369:K376)</f>
        <v>317242</v>
      </c>
      <c r="L378" s="66"/>
      <c r="M378" s="64"/>
    </row>
    <row r="379" spans="1:13" ht="15" customHeight="1" x14ac:dyDescent="0.2">
      <c r="A379" s="47" t="s">
        <v>980</v>
      </c>
      <c r="B379" s="47" t="s">
        <v>1000</v>
      </c>
      <c r="C379" s="48" t="s">
        <v>993</v>
      </c>
      <c r="D379" s="48" t="s">
        <v>1001</v>
      </c>
      <c r="E379" s="49"/>
      <c r="F379" s="48"/>
      <c r="G379" s="232" t="e">
        <f>'Master Form 7'!#REF!*10</f>
        <v>#REF!</v>
      </c>
      <c r="H379" s="50">
        <f>Inventory!K43</f>
        <v>1102</v>
      </c>
      <c r="I379" s="50">
        <f>I377</f>
        <v>2878</v>
      </c>
      <c r="J379" s="50" t="e">
        <f>'Master Form 7'!#REF!</f>
        <v>#REF!</v>
      </c>
      <c r="K379" s="51"/>
      <c r="L379" s="51"/>
      <c r="M379" s="74" t="e">
        <f>H379+I379-J379+L379</f>
        <v>#REF!</v>
      </c>
    </row>
    <row r="380" spans="1:13" ht="25.5" x14ac:dyDescent="0.2">
      <c r="A380" s="53" t="s">
        <v>1002</v>
      </c>
      <c r="B380" s="54">
        <f>COUNTIF(A369:A379,"LA")+COUNTIF(A369:A379,"LB")+COUNTIF(A369:A379,"LC")</f>
        <v>11</v>
      </c>
      <c r="C380" s="57" t="str">
        <f>C305</f>
        <v>Mark Choury</v>
      </c>
      <c r="D380" s="67">
        <f>D305</f>
        <v>3072377854</v>
      </c>
      <c r="E380" s="57"/>
      <c r="F380" s="68">
        <f ca="1">F16</f>
        <v>42326</v>
      </c>
      <c r="G380" s="59"/>
      <c r="H380" s="60"/>
      <c r="I380" s="60"/>
      <c r="J380" s="60"/>
      <c r="K380" s="60"/>
      <c r="L380" s="60"/>
      <c r="M380" s="60"/>
    </row>
    <row r="381" spans="1:13" s="41" customFormat="1" ht="15" customHeight="1" x14ac:dyDescent="0.2">
      <c r="A381" s="27" t="s">
        <v>950</v>
      </c>
      <c r="B381" s="27" t="s">
        <v>989</v>
      </c>
      <c r="C381" s="28" t="s">
        <v>38</v>
      </c>
      <c r="D381" s="61" t="str">
        <f>D5</f>
        <v>102015</v>
      </c>
      <c r="E381" s="83" t="s">
        <v>1209</v>
      </c>
      <c r="F381" s="29" t="s">
        <v>1201</v>
      </c>
      <c r="G381" s="29"/>
      <c r="H381" s="62" t="s">
        <v>1012</v>
      </c>
      <c r="I381" s="62"/>
      <c r="J381" s="62" t="s">
        <v>1683</v>
      </c>
      <c r="K381" s="63"/>
      <c r="L381" s="63"/>
      <c r="M381" s="63"/>
    </row>
    <row r="382" spans="1:13" ht="15" customHeight="1" x14ac:dyDescent="0.2">
      <c r="A382" s="35" t="s">
        <v>960</v>
      </c>
      <c r="B382" s="35" t="s">
        <v>992</v>
      </c>
      <c r="C382" s="36" t="s">
        <v>993</v>
      </c>
      <c r="D382" s="37">
        <v>490112332500</v>
      </c>
      <c r="E382" s="36" t="s">
        <v>994</v>
      </c>
      <c r="F382" s="36" t="s">
        <v>1682</v>
      </c>
      <c r="G382" s="38" t="s">
        <v>996</v>
      </c>
      <c r="H382" s="39">
        <f>'Master Form 2'!X290</f>
        <v>0</v>
      </c>
      <c r="I382" s="39">
        <f>'Master Form 2'!T290</f>
        <v>0</v>
      </c>
      <c r="J382" s="39">
        <f>'Master Form 2'!W290</f>
        <v>0</v>
      </c>
      <c r="K382" s="39">
        <f>'Master Form 2'!V290</f>
        <v>0</v>
      </c>
      <c r="L382" s="39">
        <f>'Master Form 2'!Y290</f>
        <v>0</v>
      </c>
      <c r="M382" s="40"/>
    </row>
    <row r="383" spans="1:13" s="65" customFormat="1" x14ac:dyDescent="0.2">
      <c r="A383" s="42" t="s">
        <v>974</v>
      </c>
      <c r="B383" s="42" t="s">
        <v>997</v>
      </c>
      <c r="C383" s="43" t="s">
        <v>993</v>
      </c>
      <c r="D383" s="43" t="s">
        <v>998</v>
      </c>
      <c r="E383" s="43"/>
      <c r="F383" s="43"/>
      <c r="G383" s="44"/>
      <c r="H383" s="45" t="s">
        <v>999</v>
      </c>
      <c r="I383" s="45">
        <f>I382</f>
        <v>0</v>
      </c>
      <c r="J383" s="45">
        <v>0</v>
      </c>
      <c r="K383" s="45">
        <v>0</v>
      </c>
      <c r="L383" s="46"/>
      <c r="M383" s="46"/>
    </row>
    <row r="384" spans="1:13" s="52" customFormat="1" ht="15" customHeight="1" x14ac:dyDescent="0.2">
      <c r="A384" s="42" t="s">
        <v>974</v>
      </c>
      <c r="B384" s="42" t="s">
        <v>1009</v>
      </c>
      <c r="C384" s="43" t="s">
        <v>993</v>
      </c>
      <c r="D384" s="43" t="s">
        <v>1011</v>
      </c>
      <c r="E384" s="43"/>
      <c r="F384" s="43"/>
      <c r="G384" s="44"/>
      <c r="H384" s="45" t="s">
        <v>999</v>
      </c>
      <c r="I384" s="45">
        <v>0</v>
      </c>
      <c r="J384" s="45">
        <v>0</v>
      </c>
      <c r="K384" s="45">
        <f>K382</f>
        <v>0</v>
      </c>
      <c r="L384" s="66"/>
      <c r="M384" s="64"/>
    </row>
    <row r="385" spans="1:13" ht="15" customHeight="1" x14ac:dyDescent="0.2">
      <c r="A385" s="47" t="s">
        <v>980</v>
      </c>
      <c r="B385" s="47" t="s">
        <v>1000</v>
      </c>
      <c r="C385" s="48" t="s">
        <v>993</v>
      </c>
      <c r="D385" s="48" t="s">
        <v>1001</v>
      </c>
      <c r="E385" s="49"/>
      <c r="F385" s="48"/>
      <c r="G385" s="232">
        <f>'Actual Sales'!C156*10</f>
        <v>0</v>
      </c>
      <c r="H385" s="50">
        <f>Inventory!K44</f>
        <v>274</v>
      </c>
      <c r="I385" s="50">
        <f>I382</f>
        <v>0</v>
      </c>
      <c r="J385" s="50">
        <f>Inventory!M44</f>
        <v>0</v>
      </c>
      <c r="K385" s="51"/>
      <c r="L385" s="51"/>
      <c r="M385" s="50">
        <f>H385+I385-J385+L385</f>
        <v>274</v>
      </c>
    </row>
    <row r="386" spans="1:13" s="34" customFormat="1" ht="15" customHeight="1" x14ac:dyDescent="0.2">
      <c r="A386" s="53" t="s">
        <v>1002</v>
      </c>
      <c r="B386" s="54">
        <f>COUNTIF(A382:A385,"LA")+COUNTIF(A382:A385,"LB")+COUNTIF(A382:A385,"LC")</f>
        <v>4</v>
      </c>
      <c r="C386" s="70" t="str">
        <f>C16</f>
        <v>Mark Choury</v>
      </c>
      <c r="D386" s="72">
        <f>D16</f>
        <v>3072377854</v>
      </c>
      <c r="E386" s="57"/>
      <c r="F386" s="68">
        <f ca="1">F16</f>
        <v>42326</v>
      </c>
      <c r="G386" s="59"/>
      <c r="H386" s="60"/>
      <c r="I386" s="60"/>
      <c r="J386" s="60"/>
      <c r="K386" s="60"/>
      <c r="L386" s="60"/>
      <c r="M386" s="60"/>
    </row>
    <row r="387" spans="1:13" s="41" customFormat="1" ht="15" customHeight="1" x14ac:dyDescent="0.2">
      <c r="A387" s="27" t="s">
        <v>950</v>
      </c>
      <c r="B387" s="27" t="s">
        <v>989</v>
      </c>
      <c r="C387" s="28" t="s">
        <v>38</v>
      </c>
      <c r="D387" s="61" t="str">
        <f>D5</f>
        <v>102015</v>
      </c>
      <c r="E387" s="83" t="s">
        <v>1209</v>
      </c>
      <c r="F387" s="29" t="s">
        <v>1201</v>
      </c>
      <c r="G387" s="29"/>
      <c r="H387" s="62" t="s">
        <v>1925</v>
      </c>
      <c r="I387" s="62"/>
      <c r="J387" s="62" t="s">
        <v>1926</v>
      </c>
      <c r="K387" s="63"/>
      <c r="L387" s="63"/>
      <c r="M387" s="63"/>
    </row>
    <row r="388" spans="1:13" ht="15" customHeight="1" x14ac:dyDescent="0.2">
      <c r="A388" s="35" t="s">
        <v>960</v>
      </c>
      <c r="B388" s="35" t="s">
        <v>992</v>
      </c>
      <c r="C388" s="36" t="s">
        <v>993</v>
      </c>
      <c r="D388" s="37">
        <v>490272690300</v>
      </c>
      <c r="E388" s="36" t="s">
        <v>1924</v>
      </c>
      <c r="F388" s="36" t="s">
        <v>1929</v>
      </c>
      <c r="G388" s="38" t="s">
        <v>1923</v>
      </c>
      <c r="H388" s="39">
        <f>'Master Form 2'!X223</f>
        <v>0</v>
      </c>
      <c r="I388" s="39">
        <f>'Master Form 2'!T223</f>
        <v>0</v>
      </c>
      <c r="J388" s="39">
        <f>'Master Form 2'!W223</f>
        <v>0</v>
      </c>
      <c r="K388" s="39">
        <f>'Master Form 2'!V223</f>
        <v>0</v>
      </c>
      <c r="L388" s="39">
        <f>'Master Form 2'!Y223</f>
        <v>0</v>
      </c>
      <c r="M388" s="40"/>
    </row>
    <row r="389" spans="1:13" s="65" customFormat="1" x14ac:dyDescent="0.2">
      <c r="A389" s="42" t="s">
        <v>974</v>
      </c>
      <c r="B389" s="42" t="s">
        <v>1009</v>
      </c>
      <c r="C389" s="43" t="s">
        <v>993</v>
      </c>
      <c r="D389" s="43" t="s">
        <v>1010</v>
      </c>
      <c r="E389" s="43"/>
      <c r="F389" s="43"/>
      <c r="G389" s="44"/>
      <c r="H389" s="45">
        <v>0</v>
      </c>
      <c r="I389" s="45">
        <v>0</v>
      </c>
      <c r="J389" s="45">
        <v>0</v>
      </c>
      <c r="K389" s="45">
        <f>SUM(L388)</f>
        <v>0</v>
      </c>
      <c r="L389" s="66"/>
      <c r="M389" s="64"/>
    </row>
    <row r="390" spans="1:13" s="34" customFormat="1" ht="15" customHeight="1" x14ac:dyDescent="0.2">
      <c r="A390" s="53" t="s">
        <v>1002</v>
      </c>
      <c r="B390" s="54">
        <f>COUNTIF(A388:A389,"LA")+COUNTIF(A388:A389,"LB")+COUNTIF(A388:A389,"LC")</f>
        <v>2</v>
      </c>
      <c r="C390" s="70" t="str">
        <f>C16</f>
        <v>Mark Choury</v>
      </c>
      <c r="D390" s="72">
        <f>D16</f>
        <v>3072377854</v>
      </c>
      <c r="E390" s="57"/>
      <c r="F390" s="68">
        <f ca="1">F16</f>
        <v>42326</v>
      </c>
      <c r="G390" s="59"/>
      <c r="H390" s="60"/>
      <c r="I390" s="60"/>
      <c r="J390" s="60"/>
      <c r="K390" s="60"/>
      <c r="L390" s="60"/>
      <c r="M390" s="60"/>
    </row>
    <row r="391" spans="1:13" x14ac:dyDescent="0.2">
      <c r="A391" s="75" t="s">
        <v>1070</v>
      </c>
      <c r="B391" s="76" t="s">
        <v>1922</v>
      </c>
      <c r="C391" s="33"/>
      <c r="G391" s="33"/>
      <c r="H391" s="33"/>
      <c r="I391" s="32"/>
      <c r="J391" s="32"/>
      <c r="K391" s="32"/>
      <c r="L391" s="32"/>
      <c r="M391" s="32"/>
    </row>
  </sheetData>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O153"/>
  <sheetViews>
    <sheetView topLeftCell="A97" workbookViewId="0">
      <selection activeCell="B139" sqref="B139"/>
    </sheetView>
  </sheetViews>
  <sheetFormatPr defaultRowHeight="15" x14ac:dyDescent="0.25"/>
  <cols>
    <col min="1" max="1" width="28.28515625" bestFit="1" customWidth="1"/>
    <col min="2" max="6" width="9.85546875" customWidth="1"/>
    <col min="8" max="8" width="5" bestFit="1" customWidth="1"/>
    <col min="10" max="10" width="17.140625" customWidth="1"/>
    <col min="11" max="13" width="8.85546875" customWidth="1"/>
    <col min="14" max="14" width="8.85546875" style="141" customWidth="1"/>
    <col min="15" max="15" width="8.85546875" customWidth="1"/>
  </cols>
  <sheetData>
    <row r="1" spans="1:15" x14ac:dyDescent="0.25">
      <c r="A1" s="141"/>
      <c r="B1" s="288">
        <v>42292</v>
      </c>
      <c r="J1" s="636" t="s">
        <v>1255</v>
      </c>
      <c r="K1" s="637"/>
      <c r="L1" s="637"/>
      <c r="M1" s="637"/>
      <c r="N1" s="637"/>
      <c r="O1" s="638"/>
    </row>
    <row r="2" spans="1:15" x14ac:dyDescent="0.25">
      <c r="A2" s="145" t="s">
        <v>1</v>
      </c>
      <c r="B2" s="140" t="s">
        <v>1210</v>
      </c>
      <c r="C2" s="140" t="s">
        <v>906</v>
      </c>
      <c r="D2" s="140" t="s">
        <v>907</v>
      </c>
      <c r="E2" s="140" t="s">
        <v>1211</v>
      </c>
      <c r="F2" s="140" t="s">
        <v>1212</v>
      </c>
      <c r="J2" s="143"/>
      <c r="K2" s="132" t="s">
        <v>1210</v>
      </c>
      <c r="L2" s="132" t="s">
        <v>906</v>
      </c>
      <c r="M2" s="132" t="s">
        <v>907</v>
      </c>
      <c r="N2" s="132" t="s">
        <v>1211</v>
      </c>
      <c r="O2" s="133" t="s">
        <v>1212</v>
      </c>
    </row>
    <row r="3" spans="1:15" x14ac:dyDescent="0.25">
      <c r="A3" s="145" t="s">
        <v>356</v>
      </c>
      <c r="B3" s="465">
        <v>113</v>
      </c>
      <c r="C3" s="139">
        <f>'Master Form 2'!T23</f>
        <v>0</v>
      </c>
      <c r="D3" s="139">
        <f>'Master Form 2'!AB23</f>
        <v>0</v>
      </c>
      <c r="E3" s="465">
        <v>0</v>
      </c>
      <c r="F3" s="465">
        <f>B3+C3-D3+E3</f>
        <v>113</v>
      </c>
      <c r="G3" s="266"/>
      <c r="J3" s="134" t="s">
        <v>1071</v>
      </c>
      <c r="K3" s="148">
        <f>B4+B10+B16</f>
        <v>827</v>
      </c>
      <c r="L3" s="148">
        <f>C4+C10+C16</f>
        <v>0</v>
      </c>
      <c r="M3" s="148">
        <f>D4+D10+D16</f>
        <v>0</v>
      </c>
      <c r="N3" s="148">
        <f>E4+E10+E16</f>
        <v>0</v>
      </c>
      <c r="O3" s="144">
        <f>F4+F10+F16</f>
        <v>827</v>
      </c>
    </row>
    <row r="4" spans="1:15" x14ac:dyDescent="0.25">
      <c r="A4" s="145" t="s">
        <v>1213</v>
      </c>
      <c r="B4" s="465">
        <v>305</v>
      </c>
      <c r="C4" s="139">
        <f>'Master Form 2'!T28+'Master Form 2'!T29</f>
        <v>0</v>
      </c>
      <c r="D4" s="139">
        <f>'Master Form 2'!AB28+'Master Form 2'!AB29</f>
        <v>0</v>
      </c>
      <c r="E4" s="465">
        <v>0</v>
      </c>
      <c r="F4" s="139">
        <f t="shared" ref="F4:F68" si="0">B4+C4-D4+E4</f>
        <v>305</v>
      </c>
      <c r="G4" s="266"/>
      <c r="J4" s="135" t="s">
        <v>1072</v>
      </c>
      <c r="K4" s="148">
        <f>B15</f>
        <v>115</v>
      </c>
      <c r="L4" s="148">
        <f t="shared" ref="L4:O4" si="1">C15</f>
        <v>0</v>
      </c>
      <c r="M4" s="148">
        <f t="shared" si="1"/>
        <v>0</v>
      </c>
      <c r="N4" s="148">
        <f t="shared" si="1"/>
        <v>0</v>
      </c>
      <c r="O4" s="144">
        <f t="shared" si="1"/>
        <v>115</v>
      </c>
    </row>
    <row r="5" spans="1:15" x14ac:dyDescent="0.25">
      <c r="A5" s="627" t="s">
        <v>1214</v>
      </c>
      <c r="B5" s="465">
        <v>53</v>
      </c>
      <c r="C5" s="139">
        <f>'Master Form 2'!T31+'Master Form 2'!T33</f>
        <v>0</v>
      </c>
      <c r="D5" s="139">
        <f>'Master Form 2'!AB31+'Master Form 2'!AB33</f>
        <v>0</v>
      </c>
      <c r="E5" s="465">
        <v>0</v>
      </c>
      <c r="F5" s="139">
        <f t="shared" si="0"/>
        <v>53</v>
      </c>
      <c r="G5" s="266"/>
      <c r="J5" s="135" t="s">
        <v>1077</v>
      </c>
      <c r="K5" s="148">
        <f>B31+B32+B33</f>
        <v>634</v>
      </c>
      <c r="L5" s="148">
        <f t="shared" ref="L5:O5" si="2">C31+C32+C33</f>
        <v>0</v>
      </c>
      <c r="M5" s="148">
        <f t="shared" si="2"/>
        <v>0</v>
      </c>
      <c r="N5" s="148">
        <f t="shared" si="2"/>
        <v>0</v>
      </c>
      <c r="O5" s="150">
        <f t="shared" si="2"/>
        <v>634</v>
      </c>
    </row>
    <row r="6" spans="1:15" x14ac:dyDescent="0.25">
      <c r="A6" s="145" t="s">
        <v>532</v>
      </c>
      <c r="B6" s="465">
        <v>342</v>
      </c>
      <c r="C6" s="139">
        <f>'Master Form 2'!T41</f>
        <v>0</v>
      </c>
      <c r="D6" s="139">
        <f>'Master Form 2'!AB41</f>
        <v>0</v>
      </c>
      <c r="E6" s="465">
        <v>0</v>
      </c>
      <c r="F6" s="139">
        <f t="shared" si="0"/>
        <v>342</v>
      </c>
      <c r="G6" s="266"/>
      <c r="J6" s="135" t="s">
        <v>1912</v>
      </c>
      <c r="K6" s="588">
        <f>B5+B12+B13+B19+B20+B22+B23+B63+B64+B26+B73+B77+B97+B98+B101+B134+B131</f>
        <v>3746</v>
      </c>
      <c r="L6" s="588">
        <f t="shared" ref="L6:O6" si="3">C5+C12+C13+C19+C20+C22+C23+C63+C64+C26+C73+C77+C97+C98+C101+C134+C131</f>
        <v>0</v>
      </c>
      <c r="M6" s="588">
        <f t="shared" si="3"/>
        <v>0</v>
      </c>
      <c r="N6" s="588">
        <f t="shared" si="3"/>
        <v>0</v>
      </c>
      <c r="O6" s="612">
        <f t="shared" si="3"/>
        <v>3746</v>
      </c>
    </row>
    <row r="7" spans="1:15" x14ac:dyDescent="0.25">
      <c r="A7" s="145" t="s">
        <v>365</v>
      </c>
      <c r="B7" s="465">
        <v>83</v>
      </c>
      <c r="C7" s="139">
        <f>'Master Form 2'!T59</f>
        <v>0</v>
      </c>
      <c r="D7" s="139">
        <f>'Master Form 2'!AB59</f>
        <v>0</v>
      </c>
      <c r="E7" s="465">
        <v>0</v>
      </c>
      <c r="F7" s="139">
        <f t="shared" si="0"/>
        <v>83</v>
      </c>
      <c r="G7" s="266"/>
      <c r="J7" s="135" t="s">
        <v>1081</v>
      </c>
      <c r="K7" s="148">
        <v>0</v>
      </c>
      <c r="L7" s="148">
        <v>0</v>
      </c>
      <c r="M7" s="148">
        <v>0</v>
      </c>
      <c r="N7" s="148">
        <v>0</v>
      </c>
      <c r="O7" s="142">
        <v>0</v>
      </c>
    </row>
    <row r="8" spans="1:15" x14ac:dyDescent="0.25">
      <c r="A8" s="145" t="s">
        <v>368</v>
      </c>
      <c r="B8" s="465">
        <v>232</v>
      </c>
      <c r="C8" s="139">
        <f>'Master Form 2'!T71</f>
        <v>0</v>
      </c>
      <c r="D8" s="139">
        <f>'Master Form 2'!AB71</f>
        <v>0</v>
      </c>
      <c r="E8" s="465">
        <v>0</v>
      </c>
      <c r="F8" s="139">
        <f t="shared" si="0"/>
        <v>232</v>
      </c>
      <c r="G8" s="266"/>
      <c r="J8" s="135" t="s">
        <v>1082</v>
      </c>
      <c r="K8" s="148">
        <f>B11</f>
        <v>126</v>
      </c>
      <c r="L8" s="148">
        <f t="shared" ref="L8:O8" si="4">C11</f>
        <v>0</v>
      </c>
      <c r="M8" s="148">
        <f t="shared" si="4"/>
        <v>0</v>
      </c>
      <c r="N8" s="148">
        <f t="shared" si="4"/>
        <v>0</v>
      </c>
      <c r="O8" s="150">
        <f t="shared" si="4"/>
        <v>126</v>
      </c>
    </row>
    <row r="9" spans="1:15" x14ac:dyDescent="0.25">
      <c r="A9" s="145"/>
      <c r="B9" s="465"/>
      <c r="C9" s="139"/>
      <c r="D9" s="139"/>
      <c r="E9" s="465">
        <v>0</v>
      </c>
      <c r="F9" s="139"/>
      <c r="G9" s="266"/>
      <c r="J9" s="135" t="s">
        <v>1087</v>
      </c>
      <c r="K9" s="148">
        <f>B37</f>
        <v>222</v>
      </c>
      <c r="L9" s="148">
        <f t="shared" ref="L9:O9" si="5">C37</f>
        <v>0</v>
      </c>
      <c r="M9" s="148">
        <f t="shared" si="5"/>
        <v>0</v>
      </c>
      <c r="N9" s="148">
        <f t="shared" si="5"/>
        <v>0</v>
      </c>
      <c r="O9" s="150">
        <f t="shared" si="5"/>
        <v>222</v>
      </c>
    </row>
    <row r="10" spans="1:15" x14ac:dyDescent="0.25">
      <c r="A10" s="145" t="s">
        <v>535</v>
      </c>
      <c r="B10" s="465">
        <v>212</v>
      </c>
      <c r="C10" s="139">
        <f>'Master Form 2'!T103</f>
        <v>0</v>
      </c>
      <c r="D10" s="139">
        <f>'Master Form 2'!AB103</f>
        <v>0</v>
      </c>
      <c r="E10" s="465">
        <v>0</v>
      </c>
      <c r="F10" s="139">
        <f t="shared" si="0"/>
        <v>212</v>
      </c>
      <c r="G10" s="266"/>
      <c r="J10" s="135" t="s">
        <v>1090</v>
      </c>
      <c r="K10" s="148">
        <v>0</v>
      </c>
      <c r="L10" s="148">
        <v>0</v>
      </c>
      <c r="M10" s="148">
        <v>0</v>
      </c>
      <c r="N10" s="148">
        <v>0</v>
      </c>
      <c r="O10" s="142">
        <v>0</v>
      </c>
    </row>
    <row r="11" spans="1:15" x14ac:dyDescent="0.25">
      <c r="A11" s="145" t="s">
        <v>1215</v>
      </c>
      <c r="B11" s="465">
        <v>126</v>
      </c>
      <c r="C11" s="139">
        <f>'Master Form 2'!T104+'Master Form 2'!T117</f>
        <v>0</v>
      </c>
      <c r="D11" s="139">
        <f>'Master Form 2'!AB104</f>
        <v>0</v>
      </c>
      <c r="E11" s="465">
        <v>0</v>
      </c>
      <c r="F11" s="139">
        <f t="shared" si="0"/>
        <v>126</v>
      </c>
      <c r="G11" s="266"/>
      <c r="J11" s="135" t="s">
        <v>1097</v>
      </c>
      <c r="K11" s="148">
        <f>B3</f>
        <v>113</v>
      </c>
      <c r="L11" s="148">
        <f t="shared" ref="L11:O11" si="6">C3</f>
        <v>0</v>
      </c>
      <c r="M11" s="148">
        <f t="shared" si="6"/>
        <v>0</v>
      </c>
      <c r="N11" s="148">
        <f t="shared" si="6"/>
        <v>0</v>
      </c>
      <c r="O11" s="150">
        <f t="shared" si="6"/>
        <v>113</v>
      </c>
    </row>
    <row r="12" spans="1:15" x14ac:dyDescent="0.25">
      <c r="A12" s="627" t="s">
        <v>625</v>
      </c>
      <c r="B12" s="465">
        <v>167</v>
      </c>
      <c r="C12" s="139">
        <f>'Master Form 2'!T112</f>
        <v>0</v>
      </c>
      <c r="D12" s="139">
        <f>'Master Form 2'!AB112</f>
        <v>0</v>
      </c>
      <c r="E12" s="465">
        <v>0</v>
      </c>
      <c r="F12" s="139">
        <f t="shared" si="0"/>
        <v>167</v>
      </c>
      <c r="G12" s="266"/>
      <c r="J12" s="135" t="s">
        <v>1101</v>
      </c>
      <c r="K12" s="148">
        <f>B39</f>
        <v>148</v>
      </c>
      <c r="L12" s="148">
        <f t="shared" ref="L12:O12" si="7">C39</f>
        <v>0</v>
      </c>
      <c r="M12" s="148">
        <f t="shared" si="7"/>
        <v>0</v>
      </c>
      <c r="N12" s="148">
        <f t="shared" si="7"/>
        <v>0</v>
      </c>
      <c r="O12" s="150">
        <f t="shared" si="7"/>
        <v>148</v>
      </c>
    </row>
    <row r="13" spans="1:15" x14ac:dyDescent="0.25">
      <c r="A13" s="627" t="s">
        <v>1216</v>
      </c>
      <c r="B13" s="465">
        <v>267</v>
      </c>
      <c r="C13" s="139">
        <f>'Master Form 2'!T105+'Master Form 2'!T106+'Master Form 2'!T107+'Master Form 2'!T108+'Master Form 2'!T109+'Master Form 2'!T110+'Master Form 2'!T111</f>
        <v>0</v>
      </c>
      <c r="D13" s="139">
        <f>'Master Form 2'!AB105+'Master Form 2'!AB106+'Master Form 2'!AB107+'Master Form 2'!AB108+'Master Form 2'!AB109+'Master Form 2'!AB110+'Master Form 2'!AB111</f>
        <v>0</v>
      </c>
      <c r="E13" s="465">
        <v>0</v>
      </c>
      <c r="F13" s="139">
        <f t="shared" si="0"/>
        <v>267</v>
      </c>
      <c r="G13" s="266"/>
      <c r="J13" s="135" t="s">
        <v>1103</v>
      </c>
      <c r="K13" s="148">
        <f>B54</f>
        <v>337</v>
      </c>
      <c r="L13" s="148">
        <f t="shared" ref="L13:O13" si="8">C54</f>
        <v>0</v>
      </c>
      <c r="M13" s="148">
        <f t="shared" si="8"/>
        <v>0</v>
      </c>
      <c r="N13" s="148">
        <f t="shared" si="8"/>
        <v>0</v>
      </c>
      <c r="O13" s="144">
        <f t="shared" si="8"/>
        <v>337</v>
      </c>
    </row>
    <row r="14" spans="1:15" x14ac:dyDescent="0.25">
      <c r="A14" s="145" t="s">
        <v>598</v>
      </c>
      <c r="B14" s="465">
        <v>526</v>
      </c>
      <c r="C14" s="139">
        <f>'Master Form 2'!T115</f>
        <v>0</v>
      </c>
      <c r="D14" s="139">
        <f>'Master Form 2'!AB115</f>
        <v>0</v>
      </c>
      <c r="E14" s="465">
        <v>0</v>
      </c>
      <c r="F14" s="139">
        <f t="shared" si="0"/>
        <v>526</v>
      </c>
      <c r="G14" s="266"/>
      <c r="J14" s="135" t="s">
        <v>1110</v>
      </c>
      <c r="K14" s="148">
        <f>B128</f>
        <v>19</v>
      </c>
      <c r="L14" s="148">
        <f t="shared" ref="L14:O14" si="9">C128</f>
        <v>0</v>
      </c>
      <c r="M14" s="148">
        <f t="shared" si="9"/>
        <v>0</v>
      </c>
      <c r="N14" s="148">
        <f t="shared" si="9"/>
        <v>0</v>
      </c>
      <c r="O14" s="144">
        <f t="shared" si="9"/>
        <v>19</v>
      </c>
    </row>
    <row r="15" spans="1:15" x14ac:dyDescent="0.25">
      <c r="A15" s="145" t="s">
        <v>1217</v>
      </c>
      <c r="B15" s="465">
        <v>115</v>
      </c>
      <c r="C15" s="139">
        <f>'Master Form 2'!T131+'Master Form 2'!T132+'Master Form 2'!T133+'Master Form 2'!T134</f>
        <v>0</v>
      </c>
      <c r="D15" s="139">
        <f>'Master Form 2'!AB131+'Master Form 2'!AB132+'Master Form 2'!AB133+'Master Form 2'!AB134</f>
        <v>0</v>
      </c>
      <c r="E15" s="465">
        <v>0</v>
      </c>
      <c r="F15" s="139">
        <f t="shared" si="0"/>
        <v>115</v>
      </c>
      <c r="G15" s="266"/>
      <c r="J15" s="135" t="s">
        <v>1113</v>
      </c>
      <c r="K15" s="148">
        <f>B52</f>
        <v>206</v>
      </c>
      <c r="L15" s="148">
        <f t="shared" ref="L15:O15" si="10">C52</f>
        <v>0</v>
      </c>
      <c r="M15" s="148">
        <f t="shared" si="10"/>
        <v>0</v>
      </c>
      <c r="N15" s="148">
        <f t="shared" si="10"/>
        <v>0</v>
      </c>
      <c r="O15" s="150">
        <f t="shared" si="10"/>
        <v>206</v>
      </c>
    </row>
    <row r="16" spans="1:15" x14ac:dyDescent="0.25">
      <c r="A16" s="145" t="s">
        <v>1218</v>
      </c>
      <c r="B16" s="465">
        <v>310</v>
      </c>
      <c r="C16" s="139">
        <f>'Master Form 2'!T120+'Master Form 2'!T121</f>
        <v>0</v>
      </c>
      <c r="D16" s="139">
        <f>'Master Form 2'!AB120+'Master Form 2'!AB121</f>
        <v>0</v>
      </c>
      <c r="E16" s="465">
        <v>0</v>
      </c>
      <c r="F16" s="139">
        <f t="shared" si="0"/>
        <v>310</v>
      </c>
      <c r="G16" s="266"/>
      <c r="J16" s="135" t="s">
        <v>1116</v>
      </c>
      <c r="K16" s="148">
        <f>B38</f>
        <v>77</v>
      </c>
      <c r="L16" s="148">
        <f t="shared" ref="L16:O16" si="11">C38</f>
        <v>0</v>
      </c>
      <c r="M16" s="148">
        <f t="shared" si="11"/>
        <v>0</v>
      </c>
      <c r="N16" s="148">
        <f t="shared" si="11"/>
        <v>0</v>
      </c>
      <c r="O16" s="150">
        <f t="shared" si="11"/>
        <v>77</v>
      </c>
    </row>
    <row r="17" spans="1:15" x14ac:dyDescent="0.25">
      <c r="A17" s="145" t="s">
        <v>547</v>
      </c>
      <c r="B17" s="465">
        <v>80</v>
      </c>
      <c r="C17" s="139">
        <f>'Master Form 2'!T123</f>
        <v>0</v>
      </c>
      <c r="D17" s="139">
        <f>'Master Form 2'!AB123</f>
        <v>0</v>
      </c>
      <c r="E17" s="465">
        <v>0</v>
      </c>
      <c r="F17" s="139">
        <f t="shared" si="0"/>
        <v>80</v>
      </c>
      <c r="G17" s="266"/>
      <c r="J17" s="135" t="s">
        <v>1118</v>
      </c>
      <c r="K17" s="148">
        <f>B103</f>
        <v>156</v>
      </c>
      <c r="L17" s="148">
        <f t="shared" ref="L17:O17" si="12">C103</f>
        <v>0</v>
      </c>
      <c r="M17" s="148">
        <f t="shared" si="12"/>
        <v>0</v>
      </c>
      <c r="N17" s="148">
        <f t="shared" si="12"/>
        <v>0</v>
      </c>
      <c r="O17" s="144">
        <f t="shared" si="12"/>
        <v>156</v>
      </c>
    </row>
    <row r="18" spans="1:15" x14ac:dyDescent="0.25">
      <c r="A18" s="145" t="s">
        <v>372</v>
      </c>
      <c r="B18" s="465">
        <v>0</v>
      </c>
      <c r="C18" s="139">
        <f>'Master Form 2'!T124</f>
        <v>0</v>
      </c>
      <c r="D18" s="139">
        <f>'Master Form 2'!AB124</f>
        <v>0</v>
      </c>
      <c r="E18" s="465">
        <v>0</v>
      </c>
      <c r="F18" s="139">
        <f t="shared" si="0"/>
        <v>0</v>
      </c>
      <c r="G18" s="266"/>
      <c r="J18" s="135" t="s">
        <v>1120</v>
      </c>
      <c r="K18" s="148">
        <f>B122</f>
        <v>4</v>
      </c>
      <c r="L18" s="148">
        <f t="shared" ref="L18:O18" si="13">C122</f>
        <v>0</v>
      </c>
      <c r="M18" s="148">
        <f t="shared" si="13"/>
        <v>0</v>
      </c>
      <c r="N18" s="148">
        <f t="shared" si="13"/>
        <v>0</v>
      </c>
      <c r="O18" s="144">
        <f t="shared" si="13"/>
        <v>4</v>
      </c>
    </row>
    <row r="19" spans="1:15" x14ac:dyDescent="0.25">
      <c r="A19" s="627" t="s">
        <v>1219</v>
      </c>
      <c r="B19" s="465">
        <v>141</v>
      </c>
      <c r="C19" s="139">
        <f>'Master Form 2'!T125+'Master Form 2'!T126</f>
        <v>0</v>
      </c>
      <c r="D19" s="139">
        <f>'Master Form 2'!AB125+'Master Form 2'!AB126</f>
        <v>0</v>
      </c>
      <c r="E19" s="465">
        <v>0</v>
      </c>
      <c r="F19" s="139">
        <f t="shared" si="0"/>
        <v>141</v>
      </c>
      <c r="G19" s="266"/>
      <c r="J19" s="135" t="s">
        <v>1122</v>
      </c>
      <c r="K19" s="148">
        <f>B121+B123</f>
        <v>309</v>
      </c>
      <c r="L19" s="148">
        <f t="shared" ref="L19:O19" si="14">C121+C123</f>
        <v>0</v>
      </c>
      <c r="M19" s="148">
        <f t="shared" si="14"/>
        <v>0</v>
      </c>
      <c r="N19" s="148">
        <f t="shared" si="14"/>
        <v>0</v>
      </c>
      <c r="O19" s="150">
        <f t="shared" si="14"/>
        <v>309</v>
      </c>
    </row>
    <row r="20" spans="1:15" x14ac:dyDescent="0.25">
      <c r="A20" s="627" t="s">
        <v>1220</v>
      </c>
      <c r="B20" s="465">
        <v>563</v>
      </c>
      <c r="C20" s="139">
        <f>'Master Form 2'!T127+'Master Form 2'!T128+'Master Form 2'!T129+'Master Form 2'!T130</f>
        <v>0</v>
      </c>
      <c r="D20" s="139">
        <f>'Master Form 2'!AB127+'Master Form 2'!AB128+'Master Form 2'!AB129+'Master Form 2'!AB130</f>
        <v>0</v>
      </c>
      <c r="E20" s="465">
        <v>0</v>
      </c>
      <c r="F20" s="139">
        <f t="shared" si="0"/>
        <v>563</v>
      </c>
      <c r="G20" s="266"/>
      <c r="J20" s="135" t="s">
        <v>1124</v>
      </c>
      <c r="K20" s="148">
        <f>B119</f>
        <v>35</v>
      </c>
      <c r="L20" s="148">
        <f t="shared" ref="L20:O20" si="15">C119</f>
        <v>0</v>
      </c>
      <c r="M20" s="148">
        <f t="shared" si="15"/>
        <v>0</v>
      </c>
      <c r="N20" s="148">
        <f t="shared" si="15"/>
        <v>0</v>
      </c>
      <c r="O20" s="150">
        <f t="shared" si="15"/>
        <v>35</v>
      </c>
    </row>
    <row r="21" spans="1:15" x14ac:dyDescent="0.25">
      <c r="A21" s="145" t="s">
        <v>595</v>
      </c>
      <c r="B21" s="465">
        <v>85</v>
      </c>
      <c r="C21" s="139">
        <f>'Master Form 2'!T139</f>
        <v>0</v>
      </c>
      <c r="D21" s="139">
        <f>'Master Form 2'!AB139</f>
        <v>0</v>
      </c>
      <c r="E21" s="465">
        <v>0</v>
      </c>
      <c r="F21" s="139">
        <f t="shared" si="0"/>
        <v>85</v>
      </c>
      <c r="G21" s="266"/>
      <c r="J21" s="135" t="s">
        <v>1126</v>
      </c>
      <c r="K21" s="148">
        <f>B118+B117+B130</f>
        <v>437</v>
      </c>
      <c r="L21" s="148">
        <f>C118+C117+C130</f>
        <v>0</v>
      </c>
      <c r="M21" s="148">
        <f>D118+D117+D130</f>
        <v>0</v>
      </c>
      <c r="N21" s="148">
        <f>E118+E117+E130</f>
        <v>0</v>
      </c>
      <c r="O21" s="144">
        <f>F118+F117+F130</f>
        <v>437</v>
      </c>
    </row>
    <row r="22" spans="1:15" x14ac:dyDescent="0.25">
      <c r="A22" s="627" t="s">
        <v>640</v>
      </c>
      <c r="B22" s="465">
        <v>291</v>
      </c>
      <c r="C22" s="139">
        <f>'Master Form 2'!T142</f>
        <v>0</v>
      </c>
      <c r="D22" s="139">
        <f>'Master Form 2'!AB142</f>
        <v>0</v>
      </c>
      <c r="E22" s="465">
        <v>0</v>
      </c>
      <c r="F22" s="139">
        <f t="shared" si="0"/>
        <v>291</v>
      </c>
      <c r="G22" s="266"/>
      <c r="J22" s="135" t="s">
        <v>1131</v>
      </c>
      <c r="K22" s="148">
        <f>B116+B120</f>
        <v>333</v>
      </c>
      <c r="L22" s="148">
        <f t="shared" ref="L22:O22" si="16">C116+C120</f>
        <v>0</v>
      </c>
      <c r="M22" s="148">
        <f t="shared" si="16"/>
        <v>0</v>
      </c>
      <c r="N22" s="148">
        <f t="shared" si="16"/>
        <v>0</v>
      </c>
      <c r="O22" s="150">
        <f t="shared" si="16"/>
        <v>333</v>
      </c>
    </row>
    <row r="23" spans="1:15" x14ac:dyDescent="0.25">
      <c r="A23" s="627" t="s">
        <v>643</v>
      </c>
      <c r="B23" s="465">
        <v>268</v>
      </c>
      <c r="C23" s="139">
        <f>'Master Form 2'!T143</f>
        <v>0</v>
      </c>
      <c r="D23" s="139">
        <f>'Master Form 2'!AB143</f>
        <v>0</v>
      </c>
      <c r="E23" s="465">
        <v>0</v>
      </c>
      <c r="F23" s="139">
        <f t="shared" si="0"/>
        <v>268</v>
      </c>
      <c r="G23" s="266"/>
      <c r="J23" s="135" t="s">
        <v>1134</v>
      </c>
      <c r="K23" s="148">
        <f>B99</f>
        <v>82</v>
      </c>
      <c r="L23" s="148">
        <f t="shared" ref="L23:O23" si="17">C99</f>
        <v>0</v>
      </c>
      <c r="M23" s="148">
        <f t="shared" si="17"/>
        <v>0</v>
      </c>
      <c r="N23" s="148">
        <f t="shared" si="17"/>
        <v>0</v>
      </c>
      <c r="O23" s="144">
        <f t="shared" si="17"/>
        <v>82</v>
      </c>
    </row>
    <row r="24" spans="1:15" x14ac:dyDescent="0.25">
      <c r="A24" s="145" t="s">
        <v>375</v>
      </c>
      <c r="B24" s="465">
        <v>77</v>
      </c>
      <c r="C24" s="139">
        <f>'Master Form 2'!T157</f>
        <v>0</v>
      </c>
      <c r="D24" s="139">
        <f>'Master Form 2'!AB157</f>
        <v>0</v>
      </c>
      <c r="E24" s="465">
        <v>0</v>
      </c>
      <c r="F24" s="139">
        <f t="shared" si="0"/>
        <v>77</v>
      </c>
      <c r="G24" s="266"/>
      <c r="J24" s="135" t="s">
        <v>1136</v>
      </c>
      <c r="K24" s="148">
        <f>B100</f>
        <v>327</v>
      </c>
      <c r="L24" s="148">
        <f t="shared" ref="L24:N24" si="18">C100</f>
        <v>0</v>
      </c>
      <c r="M24" s="148">
        <f t="shared" si="18"/>
        <v>0</v>
      </c>
      <c r="N24" s="148">
        <f t="shared" si="18"/>
        <v>0</v>
      </c>
      <c r="O24" s="144">
        <f>F100</f>
        <v>327</v>
      </c>
    </row>
    <row r="25" spans="1:15" x14ac:dyDescent="0.25">
      <c r="A25" s="145" t="s">
        <v>831</v>
      </c>
      <c r="B25" s="465">
        <v>257</v>
      </c>
      <c r="C25" s="139">
        <f>'Master Form 2'!T158</f>
        <v>0</v>
      </c>
      <c r="D25" s="139">
        <f>'Master Form 2'!AB158</f>
        <v>0</v>
      </c>
      <c r="E25" s="465">
        <v>0</v>
      </c>
      <c r="F25" s="139">
        <f t="shared" si="0"/>
        <v>257</v>
      </c>
      <c r="G25" s="266"/>
      <c r="J25" s="135" t="s">
        <v>1165</v>
      </c>
      <c r="K25" s="148">
        <f>B34</f>
        <v>318</v>
      </c>
      <c r="L25" s="148">
        <f t="shared" ref="L25:O25" si="19">C34</f>
        <v>0</v>
      </c>
      <c r="M25" s="148">
        <f t="shared" si="19"/>
        <v>0</v>
      </c>
      <c r="N25" s="148">
        <f t="shared" si="19"/>
        <v>0</v>
      </c>
      <c r="O25" s="150">
        <f t="shared" si="19"/>
        <v>318</v>
      </c>
    </row>
    <row r="26" spans="1:15" x14ac:dyDescent="0.25">
      <c r="A26" s="627" t="s">
        <v>646</v>
      </c>
      <c r="B26" s="465">
        <v>187</v>
      </c>
      <c r="C26" s="139">
        <f>'Master Form 2'!T159</f>
        <v>0</v>
      </c>
      <c r="D26" s="139">
        <f>'Master Form 2'!AB159</f>
        <v>0</v>
      </c>
      <c r="E26" s="465">
        <v>0</v>
      </c>
      <c r="F26" s="139">
        <f t="shared" si="0"/>
        <v>187</v>
      </c>
      <c r="G26" s="266"/>
      <c r="J26" s="135" t="s">
        <v>1174</v>
      </c>
      <c r="K26" s="148">
        <f>B106</f>
        <v>257</v>
      </c>
      <c r="L26" s="148">
        <f t="shared" ref="L26:O26" si="20">C106</f>
        <v>0</v>
      </c>
      <c r="M26" s="148">
        <f t="shared" si="20"/>
        <v>0</v>
      </c>
      <c r="N26" s="148">
        <f t="shared" si="20"/>
        <v>0</v>
      </c>
      <c r="O26" s="150">
        <f t="shared" si="20"/>
        <v>257</v>
      </c>
    </row>
    <row r="27" spans="1:15" x14ac:dyDescent="0.25">
      <c r="A27" s="145" t="s">
        <v>550</v>
      </c>
      <c r="B27" s="465">
        <v>455</v>
      </c>
      <c r="C27" s="139">
        <f>'Master Form 2'!T160</f>
        <v>0</v>
      </c>
      <c r="D27" s="139">
        <f>'Master Form 2'!AB160</f>
        <v>0</v>
      </c>
      <c r="E27" s="465">
        <v>0</v>
      </c>
      <c r="F27" s="139">
        <f t="shared" si="0"/>
        <v>455</v>
      </c>
      <c r="G27" s="266"/>
      <c r="J27" s="135" t="s">
        <v>1178</v>
      </c>
      <c r="K27" s="148">
        <f>B8</f>
        <v>232</v>
      </c>
      <c r="L27" s="148">
        <f t="shared" ref="L27:O27" si="21">C8</f>
        <v>0</v>
      </c>
      <c r="M27" s="148">
        <f t="shared" si="21"/>
        <v>0</v>
      </c>
      <c r="N27" s="148">
        <f t="shared" si="21"/>
        <v>0</v>
      </c>
      <c r="O27" s="150">
        <f t="shared" si="21"/>
        <v>232</v>
      </c>
    </row>
    <row r="28" spans="1:15" x14ac:dyDescent="0.25">
      <c r="A28" s="145" t="s">
        <v>553</v>
      </c>
      <c r="B28" s="465">
        <v>75</v>
      </c>
      <c r="C28" s="139">
        <f>'Master Form 2'!T204</f>
        <v>0</v>
      </c>
      <c r="D28" s="139">
        <f>'Master Form 2'!AB204</f>
        <v>0</v>
      </c>
      <c r="E28" s="465">
        <v>0</v>
      </c>
      <c r="F28" s="139">
        <f t="shared" si="0"/>
        <v>75</v>
      </c>
      <c r="G28" s="266"/>
      <c r="J28" s="135" t="s">
        <v>1180</v>
      </c>
      <c r="K28" s="148">
        <f>B53</f>
        <v>46</v>
      </c>
      <c r="L28" s="148">
        <f t="shared" ref="L28:O28" si="22">C53</f>
        <v>0</v>
      </c>
      <c r="M28" s="148">
        <f t="shared" si="22"/>
        <v>0</v>
      </c>
      <c r="N28" s="148">
        <f t="shared" si="22"/>
        <v>0</v>
      </c>
      <c r="O28" s="144">
        <f t="shared" si="22"/>
        <v>46</v>
      </c>
    </row>
    <row r="29" spans="1:15" x14ac:dyDescent="0.25">
      <c r="A29" s="145" t="s">
        <v>828</v>
      </c>
      <c r="B29" s="465">
        <v>293</v>
      </c>
      <c r="C29" s="139">
        <f>'Master Form 2'!T214</f>
        <v>0</v>
      </c>
      <c r="D29" s="139">
        <f>'Master Form 2'!AB214</f>
        <v>0</v>
      </c>
      <c r="E29" s="465">
        <v>0</v>
      </c>
      <c r="F29" s="139">
        <f t="shared" si="0"/>
        <v>293</v>
      </c>
      <c r="G29" s="266"/>
      <c r="J29" s="135" t="s">
        <v>1183</v>
      </c>
      <c r="K29" s="148">
        <f>B68</f>
        <v>84</v>
      </c>
      <c r="L29" s="148">
        <f t="shared" ref="L29:O29" si="23">C68</f>
        <v>0</v>
      </c>
      <c r="M29" s="148">
        <f t="shared" si="23"/>
        <v>0</v>
      </c>
      <c r="N29" s="148">
        <f t="shared" si="23"/>
        <v>0</v>
      </c>
      <c r="O29" s="144">
        <f t="shared" si="23"/>
        <v>84</v>
      </c>
    </row>
    <row r="30" spans="1:15" x14ac:dyDescent="0.25">
      <c r="A30" s="145" t="s">
        <v>1493</v>
      </c>
      <c r="B30" s="465">
        <v>50</v>
      </c>
      <c r="C30" s="139">
        <f>'Master Form 2'!T216+'Master Form 2'!T219</f>
        <v>0</v>
      </c>
      <c r="D30" s="139">
        <f>'Master Form 2'!AB216+'Master Form 2'!AB219</f>
        <v>0</v>
      </c>
      <c r="E30" s="465">
        <v>0</v>
      </c>
      <c r="F30" s="139">
        <f t="shared" si="0"/>
        <v>50</v>
      </c>
      <c r="G30" s="266"/>
      <c r="J30" s="136" t="s">
        <v>1186</v>
      </c>
      <c r="K30" s="148">
        <f>B87</f>
        <v>16</v>
      </c>
      <c r="L30" s="148">
        <f t="shared" ref="L30:O30" si="24">C87</f>
        <v>0</v>
      </c>
      <c r="M30" s="148">
        <f t="shared" si="24"/>
        <v>0</v>
      </c>
      <c r="N30" s="148">
        <f t="shared" si="24"/>
        <v>0</v>
      </c>
      <c r="O30" s="150">
        <f t="shared" si="24"/>
        <v>16</v>
      </c>
    </row>
    <row r="31" spans="1:15" x14ac:dyDescent="0.25">
      <c r="A31" s="145" t="s">
        <v>1221</v>
      </c>
      <c r="B31" s="465">
        <v>270</v>
      </c>
      <c r="C31" s="139">
        <f>'Master Form 2'!T226</f>
        <v>0</v>
      </c>
      <c r="D31" s="139">
        <f>'Master Form 2'!AB226</f>
        <v>0</v>
      </c>
      <c r="E31" s="465">
        <v>0</v>
      </c>
      <c r="F31" s="139">
        <f t="shared" si="0"/>
        <v>270</v>
      </c>
      <c r="G31" s="266"/>
      <c r="J31" s="135" t="s">
        <v>1188</v>
      </c>
      <c r="K31" s="148">
        <f>B89+B88+B86</f>
        <v>545</v>
      </c>
      <c r="L31" s="148">
        <f t="shared" ref="L31:O31" si="25">C89+C88+C86</f>
        <v>0</v>
      </c>
      <c r="M31" s="148">
        <f t="shared" si="25"/>
        <v>0</v>
      </c>
      <c r="N31" s="148">
        <f t="shared" si="25"/>
        <v>0</v>
      </c>
      <c r="O31" s="144">
        <f t="shared" si="25"/>
        <v>545</v>
      </c>
    </row>
    <row r="32" spans="1:15" x14ac:dyDescent="0.25">
      <c r="A32" s="145" t="s">
        <v>1222</v>
      </c>
      <c r="B32" s="465">
        <v>92</v>
      </c>
      <c r="C32" s="139">
        <f>'Master Form 2'!T228</f>
        <v>0</v>
      </c>
      <c r="D32" s="139">
        <f>'Master Form 2'!AB228</f>
        <v>0</v>
      </c>
      <c r="E32" s="465">
        <v>0</v>
      </c>
      <c r="F32" s="139">
        <f t="shared" si="0"/>
        <v>92</v>
      </c>
      <c r="G32" s="266"/>
      <c r="J32" s="135" t="s">
        <v>1192</v>
      </c>
      <c r="K32" s="148">
        <f>B85+B136</f>
        <v>740</v>
      </c>
      <c r="L32" s="148">
        <f t="shared" ref="L32:O32" si="26">C85+C136</f>
        <v>0</v>
      </c>
      <c r="M32" s="148">
        <f t="shared" si="26"/>
        <v>0</v>
      </c>
      <c r="N32" s="148">
        <f t="shared" si="26"/>
        <v>0</v>
      </c>
      <c r="O32" s="148">
        <f t="shared" si="26"/>
        <v>740</v>
      </c>
    </row>
    <row r="33" spans="1:15" x14ac:dyDescent="0.25">
      <c r="A33" s="145" t="s">
        <v>1223</v>
      </c>
      <c r="B33" s="465">
        <v>272</v>
      </c>
      <c r="C33" s="139">
        <f>'Master Form 2'!T230</f>
        <v>0</v>
      </c>
      <c r="D33" s="139">
        <f>'Master Form 2'!AB230</f>
        <v>0</v>
      </c>
      <c r="E33" s="465">
        <v>0</v>
      </c>
      <c r="F33" s="139">
        <f t="shared" si="0"/>
        <v>272</v>
      </c>
      <c r="G33" s="266"/>
      <c r="J33" s="137" t="s">
        <v>1195</v>
      </c>
      <c r="K33" s="148">
        <f>B29</f>
        <v>293</v>
      </c>
      <c r="L33" s="148">
        <f t="shared" ref="L33:O33" si="27">C29</f>
        <v>0</v>
      </c>
      <c r="M33" s="148">
        <f t="shared" si="27"/>
        <v>0</v>
      </c>
      <c r="N33" s="148">
        <f t="shared" si="27"/>
        <v>0</v>
      </c>
      <c r="O33" s="150">
        <f t="shared" si="27"/>
        <v>293</v>
      </c>
    </row>
    <row r="34" spans="1:15" x14ac:dyDescent="0.25">
      <c r="A34" s="145" t="s">
        <v>1224</v>
      </c>
      <c r="B34" s="465">
        <v>318</v>
      </c>
      <c r="C34" s="139">
        <f>'Master Form 2'!T235+'Master Form 2'!T236+'Master Form 2'!T237+'Master Form 2'!T238+'Master Form 2'!T239+'Master Form 2'!T240+'Master Form 2'!T241+'Master Form 2'!T242+'Master Form 2'!T243+'Master Form 2'!T244+'Master Form 2'!T245</f>
        <v>0</v>
      </c>
      <c r="D34" s="139">
        <f>'Master Form 2'!AB235+'Master Form 2'!AB236+'Master Form 2'!AB237+'Master Form 2'!AB238+'Master Form 2'!AB239+'Master Form 2'!AB240+'Master Form 2'!AB241+'Master Form 2'!AB242+'Master Form 2'!AB243+'Master Form 2'!AB244+'Master Form 2'!AB245</f>
        <v>0</v>
      </c>
      <c r="E34" s="465">
        <v>0</v>
      </c>
      <c r="F34" s="139">
        <f t="shared" si="0"/>
        <v>318</v>
      </c>
      <c r="G34" s="266"/>
      <c r="J34" s="135" t="s">
        <v>1198</v>
      </c>
      <c r="K34" s="148">
        <v>0</v>
      </c>
      <c r="L34" s="148">
        <v>0</v>
      </c>
      <c r="M34" s="148">
        <v>0</v>
      </c>
      <c r="N34" s="148">
        <v>0</v>
      </c>
      <c r="O34" s="142">
        <v>0</v>
      </c>
    </row>
    <row r="35" spans="1:15" x14ac:dyDescent="0.25">
      <c r="A35" s="145" t="s">
        <v>1225</v>
      </c>
      <c r="B35" s="465">
        <v>287</v>
      </c>
      <c r="C35" s="139">
        <f>'Master Form 2'!T247+'Master Form 2'!T248+'Master Form 2'!T249+'Master Form 2'!T250+'Master Form 2'!T251+'Master Form 2'!T252+'Master Form 2'!T253+'Master Form 2'!T254+'Master Form 2'!T255+'Master Form 2'!T257</f>
        <v>0</v>
      </c>
      <c r="D35" s="139">
        <f>'Master Form 2'!AB247+'Master Form 2'!AB248+'Master Form 2'!AB249+'Master Form 2'!AB250+'Master Form 2'!AB251+'Master Form 2'!AB252+'Master Form 2'!AB253+'Master Form 2'!AB254+'Master Form 2'!AB255+'Master Form 2'!AB257</f>
        <v>0</v>
      </c>
      <c r="E35" s="465">
        <v>0</v>
      </c>
      <c r="F35" s="139">
        <f t="shared" si="0"/>
        <v>287</v>
      </c>
      <c r="G35" s="266"/>
      <c r="J35" s="138" t="s">
        <v>991</v>
      </c>
      <c r="K35" s="148">
        <f>B42</f>
        <v>268</v>
      </c>
      <c r="L35" s="148">
        <f t="shared" ref="L35:O35" si="28">C42</f>
        <v>0</v>
      </c>
      <c r="M35" s="148">
        <f t="shared" si="28"/>
        <v>0</v>
      </c>
      <c r="N35" s="148">
        <f t="shared" si="28"/>
        <v>0</v>
      </c>
      <c r="O35" s="150">
        <f t="shared" si="28"/>
        <v>268</v>
      </c>
    </row>
    <row r="36" spans="1:15" x14ac:dyDescent="0.25">
      <c r="A36" s="145" t="s">
        <v>846</v>
      </c>
      <c r="B36" s="465">
        <v>40</v>
      </c>
      <c r="C36" s="139">
        <f>'Master Form 2'!T256</f>
        <v>0</v>
      </c>
      <c r="D36" s="139">
        <f>'Master Form 2'!AB256</f>
        <v>0</v>
      </c>
      <c r="E36" s="465">
        <v>0</v>
      </c>
      <c r="F36" s="139">
        <f t="shared" si="0"/>
        <v>40</v>
      </c>
      <c r="G36" s="266"/>
      <c r="J36" s="137" t="s">
        <v>1004</v>
      </c>
      <c r="K36" s="148">
        <f>B41</f>
        <v>284</v>
      </c>
      <c r="L36" s="148">
        <f t="shared" ref="L36:O36" si="29">C41</f>
        <v>0</v>
      </c>
      <c r="M36" s="148">
        <f t="shared" si="29"/>
        <v>0</v>
      </c>
      <c r="N36" s="148">
        <f t="shared" si="29"/>
        <v>0</v>
      </c>
      <c r="O36" s="150">
        <f t="shared" si="29"/>
        <v>284</v>
      </c>
    </row>
    <row r="37" spans="1:15" x14ac:dyDescent="0.25">
      <c r="A37" s="145" t="s">
        <v>574</v>
      </c>
      <c r="B37" s="465">
        <v>222</v>
      </c>
      <c r="C37" s="139">
        <f>'Master Form 2'!T259</f>
        <v>0</v>
      </c>
      <c r="D37" s="139">
        <f>'Master Form 2'!AB259</f>
        <v>0</v>
      </c>
      <c r="E37" s="465">
        <v>0</v>
      </c>
      <c r="F37" s="139">
        <f t="shared" si="0"/>
        <v>222</v>
      </c>
      <c r="G37" s="266"/>
      <c r="J37" s="137" t="s">
        <v>1013</v>
      </c>
      <c r="K37" s="148">
        <f>B56</f>
        <v>185</v>
      </c>
      <c r="L37" s="148">
        <f t="shared" ref="L37:O37" si="30">C56</f>
        <v>0</v>
      </c>
      <c r="M37" s="148">
        <f t="shared" si="30"/>
        <v>0</v>
      </c>
      <c r="N37" s="148">
        <f t="shared" si="30"/>
        <v>0</v>
      </c>
      <c r="O37" s="144">
        <f t="shared" si="30"/>
        <v>185</v>
      </c>
    </row>
    <row r="38" spans="1:15" x14ac:dyDescent="0.25">
      <c r="A38" s="145" t="s">
        <v>577</v>
      </c>
      <c r="B38" s="465">
        <v>77</v>
      </c>
      <c r="C38" s="139">
        <f>'Master Form 2'!T260</f>
        <v>0</v>
      </c>
      <c r="D38" s="139">
        <f>'Master Form 2'!AB260</f>
        <v>0</v>
      </c>
      <c r="E38" s="465">
        <v>0</v>
      </c>
      <c r="F38" s="139">
        <f t="shared" si="0"/>
        <v>77</v>
      </c>
      <c r="G38" s="266"/>
      <c r="J38" s="137" t="s">
        <v>1016</v>
      </c>
      <c r="K38" s="148">
        <f>B58</f>
        <v>337</v>
      </c>
      <c r="L38" s="148">
        <f t="shared" ref="L38:O38" si="31">C58</f>
        <v>0</v>
      </c>
      <c r="M38" s="148">
        <f t="shared" si="31"/>
        <v>0</v>
      </c>
      <c r="N38" s="148">
        <f t="shared" si="31"/>
        <v>0</v>
      </c>
      <c r="O38" s="150">
        <f t="shared" si="31"/>
        <v>337</v>
      </c>
    </row>
    <row r="39" spans="1:15" x14ac:dyDescent="0.25">
      <c r="A39" s="145" t="s">
        <v>138</v>
      </c>
      <c r="B39" s="465">
        <v>148</v>
      </c>
      <c r="C39" s="139">
        <f>'Master Form 2'!T267</f>
        <v>0</v>
      </c>
      <c r="D39" s="139">
        <f>'Master Form 2'!AB267</f>
        <v>0</v>
      </c>
      <c r="E39" s="465">
        <v>0</v>
      </c>
      <c r="F39" s="139">
        <f t="shared" si="0"/>
        <v>148</v>
      </c>
      <c r="G39" s="266"/>
      <c r="J39" s="137" t="s">
        <v>1029</v>
      </c>
      <c r="K39" s="148">
        <f>B57</f>
        <v>120</v>
      </c>
      <c r="L39" s="148">
        <f t="shared" ref="L39:O39" si="32">C57</f>
        <v>0</v>
      </c>
      <c r="M39" s="148">
        <f t="shared" si="32"/>
        <v>0</v>
      </c>
      <c r="N39" s="148">
        <f t="shared" si="32"/>
        <v>0</v>
      </c>
      <c r="O39" s="144">
        <f t="shared" si="32"/>
        <v>120</v>
      </c>
    </row>
    <row r="40" spans="1:15" x14ac:dyDescent="0.25">
      <c r="A40" s="145" t="s">
        <v>325</v>
      </c>
      <c r="B40" s="465">
        <v>519</v>
      </c>
      <c r="C40" s="139">
        <f>'Master Form 2'!T14</f>
        <v>0</v>
      </c>
      <c r="D40" s="139">
        <f>'Master Form 2'!AB14</f>
        <v>0</v>
      </c>
      <c r="E40" s="465">
        <v>0</v>
      </c>
      <c r="F40" s="139">
        <f t="shared" si="0"/>
        <v>519</v>
      </c>
      <c r="G40" s="266"/>
      <c r="J40" s="137" t="s">
        <v>1033</v>
      </c>
      <c r="K40" s="148">
        <f>B55</f>
        <v>151</v>
      </c>
      <c r="L40" s="148">
        <f t="shared" ref="L40:O40" si="33">C55</f>
        <v>0</v>
      </c>
      <c r="M40" s="148">
        <f t="shared" si="33"/>
        <v>0</v>
      </c>
      <c r="N40" s="148">
        <f t="shared" si="33"/>
        <v>0</v>
      </c>
      <c r="O40" s="150">
        <f t="shared" si="33"/>
        <v>151</v>
      </c>
    </row>
    <row r="41" spans="1:15" x14ac:dyDescent="0.25">
      <c r="A41" s="145" t="s">
        <v>295</v>
      </c>
      <c r="B41" s="465">
        <v>284</v>
      </c>
      <c r="C41" s="139">
        <f>'Master Form 2'!T65</f>
        <v>0</v>
      </c>
      <c r="D41" s="139">
        <f>'Master Form 2'!AB65</f>
        <v>0</v>
      </c>
      <c r="E41" s="465">
        <v>0</v>
      </c>
      <c r="F41" s="139">
        <f t="shared" si="0"/>
        <v>284</v>
      </c>
      <c r="G41" s="266"/>
      <c r="J41" s="137" t="s">
        <v>1036</v>
      </c>
      <c r="K41" s="148">
        <f>B40</f>
        <v>519</v>
      </c>
      <c r="L41" s="148">
        <f>C40</f>
        <v>0</v>
      </c>
      <c r="M41" s="148">
        <f>D40</f>
        <v>0</v>
      </c>
      <c r="N41" s="148">
        <f>E40</f>
        <v>0</v>
      </c>
      <c r="O41" s="150">
        <f>F40</f>
        <v>519</v>
      </c>
    </row>
    <row r="42" spans="1:15" x14ac:dyDescent="0.25">
      <c r="A42" s="145" t="s">
        <v>1226</v>
      </c>
      <c r="B42" s="465">
        <v>268</v>
      </c>
      <c r="C42" s="139">
        <f>'Master Form 2'!T86</f>
        <v>0</v>
      </c>
      <c r="D42" s="139">
        <f>'Master Form 2'!AB86</f>
        <v>0</v>
      </c>
      <c r="E42" s="465">
        <v>0</v>
      </c>
      <c r="F42" s="139">
        <f t="shared" si="0"/>
        <v>268</v>
      </c>
      <c r="G42" s="266"/>
      <c r="J42" s="137" t="s">
        <v>1041</v>
      </c>
      <c r="K42" s="148">
        <f>B44</f>
        <v>100</v>
      </c>
      <c r="L42" s="148">
        <f t="shared" ref="L42:O42" si="34">C44</f>
        <v>0</v>
      </c>
      <c r="M42" s="148">
        <f t="shared" si="34"/>
        <v>0</v>
      </c>
      <c r="N42" s="148">
        <f t="shared" si="34"/>
        <v>0</v>
      </c>
      <c r="O42" s="144">
        <f t="shared" si="34"/>
        <v>100</v>
      </c>
    </row>
    <row r="43" spans="1:15" x14ac:dyDescent="0.25">
      <c r="A43" s="145" t="s">
        <v>311</v>
      </c>
      <c r="B43" s="465">
        <v>207</v>
      </c>
      <c r="C43" s="139">
        <f>'Master Form 2'!T118</f>
        <v>0</v>
      </c>
      <c r="D43" s="139">
        <f>'Master Form 2'!AB118</f>
        <v>0</v>
      </c>
      <c r="E43" s="465">
        <v>0</v>
      </c>
      <c r="F43" s="139">
        <f t="shared" si="0"/>
        <v>207</v>
      </c>
      <c r="G43" s="266"/>
      <c r="J43" s="502">
        <v>8920004290</v>
      </c>
      <c r="K43" s="148">
        <f>B51</f>
        <v>1102</v>
      </c>
      <c r="L43" s="148" t="e">
        <f t="shared" ref="L43:O43" si="35">C51</f>
        <v>#REF!</v>
      </c>
      <c r="M43" s="148" t="e">
        <f t="shared" si="35"/>
        <v>#REF!</v>
      </c>
      <c r="N43" s="148">
        <f t="shared" si="35"/>
        <v>0</v>
      </c>
      <c r="O43" s="150" t="e">
        <f t="shared" si="35"/>
        <v>#REF!</v>
      </c>
    </row>
    <row r="44" spans="1:15" x14ac:dyDescent="0.25">
      <c r="A44" s="145" t="s">
        <v>1227</v>
      </c>
      <c r="B44" s="465">
        <v>100</v>
      </c>
      <c r="C44" s="139">
        <f>'Master Form 2'!T63+'Master Form 2'!T64</f>
        <v>0</v>
      </c>
      <c r="D44" s="139">
        <f>'Master Form 2'!AB63+'Master Form 2'!AB64</f>
        <v>0</v>
      </c>
      <c r="E44" s="465">
        <v>0</v>
      </c>
      <c r="F44" s="139">
        <f t="shared" si="0"/>
        <v>100</v>
      </c>
      <c r="G44" s="266"/>
      <c r="J44" s="585" t="s">
        <v>1683</v>
      </c>
      <c r="K44" s="148">
        <f>B133</f>
        <v>274</v>
      </c>
      <c r="L44" s="148">
        <f>C133</f>
        <v>0</v>
      </c>
      <c r="M44" s="148">
        <f>D133</f>
        <v>0</v>
      </c>
      <c r="N44" s="148">
        <f>E133</f>
        <v>0</v>
      </c>
      <c r="O44" s="150">
        <f>F133</f>
        <v>274</v>
      </c>
    </row>
    <row r="45" spans="1:15" ht="15.75" thickBot="1" x14ac:dyDescent="0.3">
      <c r="A45" s="145"/>
      <c r="B45" s="465"/>
      <c r="C45" s="139"/>
      <c r="D45" s="139"/>
      <c r="E45" s="465">
        <v>0</v>
      </c>
      <c r="F45" s="139"/>
      <c r="G45" s="266"/>
      <c r="J45" s="504"/>
      <c r="K45" s="586"/>
      <c r="L45" s="503"/>
      <c r="M45" s="503"/>
      <c r="N45" s="503"/>
      <c r="O45" s="587"/>
    </row>
    <row r="46" spans="1:15" x14ac:dyDescent="0.25">
      <c r="A46" s="145" t="s">
        <v>314</v>
      </c>
      <c r="B46" s="465">
        <v>482</v>
      </c>
      <c r="C46" s="139">
        <f>'Master Form 2'!T156</f>
        <v>0</v>
      </c>
      <c r="D46" s="139">
        <f>'Master Form 2'!AB156</f>
        <v>0</v>
      </c>
      <c r="E46" s="465">
        <v>0</v>
      </c>
      <c r="F46" s="139">
        <f t="shared" si="0"/>
        <v>482</v>
      </c>
      <c r="G46" s="266"/>
    </row>
    <row r="47" spans="1:15" x14ac:dyDescent="0.25">
      <c r="A47" s="145" t="s">
        <v>328</v>
      </c>
      <c r="B47" s="465">
        <v>392</v>
      </c>
      <c r="C47" s="139">
        <f>'Master Form 2'!T205</f>
        <v>0</v>
      </c>
      <c r="D47" s="139">
        <f>'Master Form 2'!AB205</f>
        <v>0</v>
      </c>
      <c r="E47" s="465">
        <v>0</v>
      </c>
      <c r="F47" s="139">
        <f t="shared" si="0"/>
        <v>392</v>
      </c>
      <c r="G47" s="266"/>
    </row>
    <row r="48" spans="1:15" x14ac:dyDescent="0.25">
      <c r="A48" s="145" t="s">
        <v>299</v>
      </c>
      <c r="B48" s="465">
        <v>200</v>
      </c>
      <c r="C48" s="139">
        <f>'Master Form 2'!T220</f>
        <v>0</v>
      </c>
      <c r="D48" s="139">
        <f>'Master Form 2'!AB220</f>
        <v>0</v>
      </c>
      <c r="E48" s="465">
        <v>0</v>
      </c>
      <c r="F48" s="139">
        <f t="shared" si="0"/>
        <v>200</v>
      </c>
      <c r="G48" s="266"/>
    </row>
    <row r="49" spans="1:7" s="266" customFormat="1" x14ac:dyDescent="0.25">
      <c r="A49" s="161" t="s">
        <v>42</v>
      </c>
      <c r="B49" s="465">
        <v>150</v>
      </c>
      <c r="C49" s="302">
        <f>'Master Form 2'!T221</f>
        <v>0</v>
      </c>
      <c r="D49" s="302">
        <f>'Actual Sales'!B153</f>
        <v>0</v>
      </c>
      <c r="E49" s="465">
        <v>0</v>
      </c>
      <c r="F49" s="302">
        <f t="shared" si="0"/>
        <v>150</v>
      </c>
    </row>
    <row r="50" spans="1:7" x14ac:dyDescent="0.25">
      <c r="A50" s="145" t="s">
        <v>321</v>
      </c>
      <c r="B50" s="465">
        <v>210</v>
      </c>
      <c r="C50" s="139">
        <f>'Master Form 2'!T96</f>
        <v>0</v>
      </c>
      <c r="D50" s="139">
        <f>'Master Form 2'!AB96</f>
        <v>0</v>
      </c>
      <c r="E50" s="465">
        <v>0</v>
      </c>
      <c r="F50" s="139">
        <f t="shared" si="0"/>
        <v>210</v>
      </c>
      <c r="G50" s="266"/>
    </row>
    <row r="51" spans="1:7" x14ac:dyDescent="0.25">
      <c r="A51" s="231" t="s">
        <v>1228</v>
      </c>
      <c r="B51" s="465">
        <v>1102</v>
      </c>
      <c r="C51" s="139" t="e">
        <f>'Master Form 7'!#REF!</f>
        <v>#REF!</v>
      </c>
      <c r="D51" s="230" t="e">
        <f>'Master Form 7'!#REF!</f>
        <v>#REF!</v>
      </c>
      <c r="E51" s="465">
        <v>0</v>
      </c>
      <c r="F51" s="139" t="e">
        <f t="shared" si="0"/>
        <v>#REF!</v>
      </c>
      <c r="G51" s="266"/>
    </row>
    <row r="52" spans="1:7" x14ac:dyDescent="0.25">
      <c r="A52" s="145" t="s">
        <v>1229</v>
      </c>
      <c r="B52" s="465">
        <v>206</v>
      </c>
      <c r="C52" s="139">
        <f>'Master Form 2'!T69+'Master Form 2'!T70</f>
        <v>0</v>
      </c>
      <c r="D52" s="139">
        <f>'Master Form 2'!AB69+'Master Form 2'!AB70</f>
        <v>0</v>
      </c>
      <c r="E52" s="465">
        <v>0</v>
      </c>
      <c r="F52" s="139">
        <f t="shared" si="0"/>
        <v>206</v>
      </c>
      <c r="G52" s="266"/>
    </row>
    <row r="53" spans="1:7" x14ac:dyDescent="0.25">
      <c r="A53" s="145" t="s">
        <v>825</v>
      </c>
      <c r="B53" s="465">
        <v>46</v>
      </c>
      <c r="C53" s="139">
        <f>'Master Form 2'!T114</f>
        <v>0</v>
      </c>
      <c r="D53" s="139">
        <f>'Master Form 2'!AB114</f>
        <v>0</v>
      </c>
      <c r="E53" s="465">
        <v>0</v>
      </c>
      <c r="F53" s="139">
        <f t="shared" si="0"/>
        <v>46</v>
      </c>
      <c r="G53" s="266"/>
    </row>
    <row r="54" spans="1:7" x14ac:dyDescent="0.25">
      <c r="A54" s="145" t="s">
        <v>1230</v>
      </c>
      <c r="B54" s="465">
        <v>337</v>
      </c>
      <c r="C54" s="139">
        <f>'Master Form 2'!T135+'Master Form 2'!T136</f>
        <v>0</v>
      </c>
      <c r="D54" s="139">
        <f>'Master Form 2'!AB135+'Master Form 2'!AB136</f>
        <v>0</v>
      </c>
      <c r="E54" s="465">
        <v>0</v>
      </c>
      <c r="F54" s="139">
        <f t="shared" si="0"/>
        <v>337</v>
      </c>
      <c r="G54" s="266"/>
    </row>
    <row r="55" spans="1:7" x14ac:dyDescent="0.25">
      <c r="A55" s="145" t="s">
        <v>337</v>
      </c>
      <c r="B55" s="465">
        <v>151</v>
      </c>
      <c r="C55" s="139">
        <f>'Master Form 2'!T9</f>
        <v>0</v>
      </c>
      <c r="D55" s="139">
        <f>'Master Form 2'!AB9</f>
        <v>0</v>
      </c>
      <c r="E55" s="465">
        <v>0</v>
      </c>
      <c r="F55" s="139">
        <f t="shared" si="0"/>
        <v>151</v>
      </c>
      <c r="G55" s="266"/>
    </row>
    <row r="56" spans="1:7" x14ac:dyDescent="0.25">
      <c r="A56" s="145" t="s">
        <v>334</v>
      </c>
      <c r="B56" s="465">
        <v>185</v>
      </c>
      <c r="C56" s="139">
        <f>'Master Form 2'!T138</f>
        <v>0</v>
      </c>
      <c r="D56" s="139">
        <f>'Master Form 2'!AB138</f>
        <v>0</v>
      </c>
      <c r="E56" s="465">
        <v>0</v>
      </c>
      <c r="F56" s="139">
        <f t="shared" si="0"/>
        <v>185</v>
      </c>
      <c r="G56" s="266"/>
    </row>
    <row r="57" spans="1:7" x14ac:dyDescent="0.25">
      <c r="A57" s="145" t="s">
        <v>340</v>
      </c>
      <c r="B57" s="465">
        <v>120</v>
      </c>
      <c r="C57" s="139">
        <f>'Master Form 2'!T162</f>
        <v>0</v>
      </c>
      <c r="D57" s="139">
        <f>'Master Form 2'!AB162</f>
        <v>0</v>
      </c>
      <c r="E57" s="465">
        <v>0</v>
      </c>
      <c r="F57" s="139">
        <f t="shared" si="0"/>
        <v>120</v>
      </c>
      <c r="G57" s="266"/>
    </row>
    <row r="58" spans="1:7" x14ac:dyDescent="0.25">
      <c r="A58" s="145" t="s">
        <v>317</v>
      </c>
      <c r="B58" s="465">
        <v>337</v>
      </c>
      <c r="C58" s="139">
        <f>'Master Form 2'!T263+'Master Form 2'!T264+'Master Form 2'!T265</f>
        <v>0</v>
      </c>
      <c r="D58" s="139">
        <f>'Master Form 2'!AB263+'Master Form 2'!AB264+'Master Form 2'!AB265</f>
        <v>0</v>
      </c>
      <c r="E58" s="465">
        <v>0</v>
      </c>
      <c r="F58" s="139">
        <f t="shared" si="0"/>
        <v>337</v>
      </c>
      <c r="G58" s="266"/>
    </row>
    <row r="59" spans="1:7" x14ac:dyDescent="0.25">
      <c r="A59" s="145" t="s">
        <v>331</v>
      </c>
      <c r="B59" s="465">
        <v>340</v>
      </c>
      <c r="C59" s="139">
        <f>'Master Form 2'!T289</f>
        <v>0</v>
      </c>
      <c r="D59" s="139">
        <f>'Master Form 2'!AB289</f>
        <v>0</v>
      </c>
      <c r="E59" s="465">
        <v>0</v>
      </c>
      <c r="F59" s="139">
        <f t="shared" si="0"/>
        <v>340</v>
      </c>
      <c r="G59" s="266"/>
    </row>
    <row r="60" spans="1:7" x14ac:dyDescent="0.25">
      <c r="A60" s="145" t="s">
        <v>350</v>
      </c>
      <c r="B60" s="465">
        <v>0</v>
      </c>
      <c r="C60" s="139">
        <f>'Master Form 2'!T122</f>
        <v>0</v>
      </c>
      <c r="D60" s="139">
        <f>'Master Form 2'!AB122</f>
        <v>0</v>
      </c>
      <c r="E60" s="465">
        <v>0</v>
      </c>
      <c r="F60" s="139">
        <f t="shared" si="0"/>
        <v>0</v>
      </c>
      <c r="G60" s="266"/>
    </row>
    <row r="61" spans="1:7" x14ac:dyDescent="0.25">
      <c r="A61" s="145" t="s">
        <v>343</v>
      </c>
      <c r="B61" s="465">
        <v>277</v>
      </c>
      <c r="C61" s="139">
        <f>'Master Form 2'!T144</f>
        <v>0</v>
      </c>
      <c r="D61" s="139">
        <f>'Master Form 2'!AB144</f>
        <v>0</v>
      </c>
      <c r="E61" s="465">
        <v>0</v>
      </c>
      <c r="F61" s="139">
        <f t="shared" si="0"/>
        <v>277</v>
      </c>
      <c r="G61" s="266"/>
    </row>
    <row r="62" spans="1:7" x14ac:dyDescent="0.25">
      <c r="A62" s="145" t="s">
        <v>347</v>
      </c>
      <c r="B62" s="465">
        <v>165</v>
      </c>
      <c r="C62" s="139">
        <f>'Master Form 2'!T147</f>
        <v>0</v>
      </c>
      <c r="D62" s="139">
        <f>'Master Form 2'!AB147</f>
        <v>0</v>
      </c>
      <c r="E62" s="465">
        <v>0</v>
      </c>
      <c r="F62" s="139">
        <f t="shared" si="0"/>
        <v>165</v>
      </c>
      <c r="G62" s="266"/>
    </row>
    <row r="63" spans="1:7" x14ac:dyDescent="0.25">
      <c r="A63" s="627" t="s">
        <v>1231</v>
      </c>
      <c r="B63" s="465">
        <v>313</v>
      </c>
      <c r="C63" s="139">
        <f>'Master Form 2'!T19+'Master Form 2'!T21</f>
        <v>0</v>
      </c>
      <c r="D63" s="139">
        <f>'Master Form 2'!AB19+'Master Form 2'!AB21</f>
        <v>0</v>
      </c>
      <c r="E63" s="465">
        <v>0</v>
      </c>
      <c r="F63" s="139">
        <f t="shared" si="0"/>
        <v>313</v>
      </c>
      <c r="G63" s="266"/>
    </row>
    <row r="64" spans="1:7" x14ac:dyDescent="0.25">
      <c r="A64" s="627" t="s">
        <v>690</v>
      </c>
      <c r="B64" s="465">
        <v>153</v>
      </c>
      <c r="C64" s="139">
        <f>'Master Form 2'!T38</f>
        <v>0</v>
      </c>
      <c r="D64" s="139">
        <f>'Master Form 2'!AB38</f>
        <v>0</v>
      </c>
      <c r="E64" s="465">
        <v>0</v>
      </c>
      <c r="F64" s="139">
        <f t="shared" si="0"/>
        <v>153</v>
      </c>
      <c r="G64" s="266"/>
    </row>
    <row r="65" spans="1:7" x14ac:dyDescent="0.25">
      <c r="A65" s="145" t="s">
        <v>473</v>
      </c>
      <c r="B65" s="465">
        <v>79</v>
      </c>
      <c r="C65" s="139">
        <f>'Master Form 2'!T82</f>
        <v>0</v>
      </c>
      <c r="D65" s="139">
        <f>'Master Form 2'!AB82</f>
        <v>0</v>
      </c>
      <c r="E65" s="465">
        <v>0</v>
      </c>
      <c r="F65" s="139">
        <f t="shared" si="0"/>
        <v>79</v>
      </c>
      <c r="G65" s="266"/>
    </row>
    <row r="66" spans="1:7" x14ac:dyDescent="0.25">
      <c r="A66" s="145" t="s">
        <v>476</v>
      </c>
      <c r="B66" s="465">
        <v>303</v>
      </c>
      <c r="C66" s="139">
        <f>'Master Form 2'!T83</f>
        <v>0</v>
      </c>
      <c r="D66" s="139">
        <f>'Master Form 2'!AB83</f>
        <v>0</v>
      </c>
      <c r="E66" s="465">
        <v>0</v>
      </c>
      <c r="F66" s="139">
        <f t="shared" si="0"/>
        <v>303</v>
      </c>
      <c r="G66" s="266"/>
    </row>
    <row r="67" spans="1:7" x14ac:dyDescent="0.25">
      <c r="A67" s="145" t="s">
        <v>479</v>
      </c>
      <c r="B67" s="465">
        <v>187</v>
      </c>
      <c r="C67" s="139">
        <f>'Master Form 2'!T84</f>
        <v>0</v>
      </c>
      <c r="D67" s="139">
        <f>'Master Form 2'!AB84</f>
        <v>0</v>
      </c>
      <c r="E67" s="465">
        <v>0</v>
      </c>
      <c r="F67" s="139">
        <f t="shared" si="0"/>
        <v>187</v>
      </c>
      <c r="G67" s="266"/>
    </row>
    <row r="68" spans="1:7" x14ac:dyDescent="0.25">
      <c r="A68" s="145" t="s">
        <v>1232</v>
      </c>
      <c r="B68" s="465">
        <v>84</v>
      </c>
      <c r="C68" s="139">
        <f>'Master Form 2'!T85</f>
        <v>0</v>
      </c>
      <c r="D68" s="139">
        <f>'Master Form 2'!AB85</f>
        <v>0</v>
      </c>
      <c r="E68" s="465">
        <v>0</v>
      </c>
      <c r="F68" s="139">
        <f t="shared" si="0"/>
        <v>84</v>
      </c>
      <c r="G68" s="266"/>
    </row>
    <row r="69" spans="1:7" x14ac:dyDescent="0.25">
      <c r="A69" s="145" t="s">
        <v>1205</v>
      </c>
      <c r="B69" s="465">
        <v>533</v>
      </c>
      <c r="C69" s="139">
        <f>'Master Form 2'!T97</f>
        <v>0</v>
      </c>
      <c r="D69" s="139">
        <f>'Master Form 2'!AB97</f>
        <v>0</v>
      </c>
      <c r="E69" s="465">
        <v>0</v>
      </c>
      <c r="F69" s="139">
        <f t="shared" ref="F69:F136" si="36">B69+C69-D69+E69</f>
        <v>533</v>
      </c>
      <c r="G69" s="266"/>
    </row>
    <row r="70" spans="1:7" x14ac:dyDescent="0.25">
      <c r="A70" s="145" t="s">
        <v>1233</v>
      </c>
      <c r="B70" s="465">
        <v>67</v>
      </c>
      <c r="C70" s="139">
        <f>'Master Form 2'!T98</f>
        <v>0</v>
      </c>
      <c r="D70" s="139">
        <f>'Master Form 2'!AB98</f>
        <v>0</v>
      </c>
      <c r="E70" s="465">
        <v>0</v>
      </c>
      <c r="F70" s="139">
        <f t="shared" si="36"/>
        <v>67</v>
      </c>
      <c r="G70" s="266"/>
    </row>
    <row r="71" spans="1:7" x14ac:dyDescent="0.25">
      <c r="A71" s="145" t="s">
        <v>1234</v>
      </c>
      <c r="B71" s="465">
        <v>51</v>
      </c>
      <c r="C71" s="139">
        <f>'Master Form 2'!T99</f>
        <v>0</v>
      </c>
      <c r="D71" s="139">
        <f>'Master Form 2'!AB99</f>
        <v>0</v>
      </c>
      <c r="E71" s="465">
        <v>0</v>
      </c>
      <c r="F71" s="139">
        <f t="shared" si="36"/>
        <v>51</v>
      </c>
      <c r="G71" s="266"/>
    </row>
    <row r="72" spans="1:7" x14ac:dyDescent="0.25">
      <c r="A72" s="145" t="s">
        <v>1235</v>
      </c>
      <c r="B72" s="465">
        <v>39</v>
      </c>
      <c r="C72" s="139">
        <f>'Master Form 2'!T100</f>
        <v>0</v>
      </c>
      <c r="D72" s="139">
        <f>'Master Form 2'!AB100</f>
        <v>0</v>
      </c>
      <c r="E72" s="465">
        <v>0</v>
      </c>
      <c r="F72" s="139">
        <f t="shared" si="36"/>
        <v>39</v>
      </c>
      <c r="G72" s="266"/>
    </row>
    <row r="73" spans="1:7" x14ac:dyDescent="0.25">
      <c r="A73" s="627" t="s">
        <v>934</v>
      </c>
      <c r="B73" s="465">
        <v>552</v>
      </c>
      <c r="C73" s="139">
        <f>'Master Form 2'!T149+'Master Form 2'!T150+'Master Form 2'!T151+'Master Form 2'!T152+'Master Form 2'!T153+'Master Form 2'!T154+'Master Form 2'!T155</f>
        <v>0</v>
      </c>
      <c r="D73" s="139">
        <f>'Master Form 2'!AB149+'Master Form 2'!AB150+'Master Form 2'!AB151+'Master Form 2'!AB152+'Master Form 2'!AB153+'Master Form 2'!AB154+'Master Form 2'!AB155</f>
        <v>0</v>
      </c>
      <c r="E73" s="465">
        <v>0</v>
      </c>
      <c r="F73" s="139">
        <f t="shared" si="36"/>
        <v>552</v>
      </c>
      <c r="G73" s="266"/>
    </row>
    <row r="74" spans="1:7" x14ac:dyDescent="0.25">
      <c r="A74" s="145" t="s">
        <v>353</v>
      </c>
      <c r="B74" s="465">
        <v>28</v>
      </c>
      <c r="C74" s="139">
        <f>'Master Form 2'!T231</f>
        <v>0</v>
      </c>
      <c r="D74" s="139">
        <f>'Master Form 2'!AB231</f>
        <v>0</v>
      </c>
      <c r="E74" s="465">
        <v>0</v>
      </c>
      <c r="F74" s="139">
        <f t="shared" si="36"/>
        <v>28</v>
      </c>
      <c r="G74" s="266"/>
    </row>
    <row r="75" spans="1:7" x14ac:dyDescent="0.25">
      <c r="A75" s="145" t="s">
        <v>482</v>
      </c>
      <c r="B75" s="465">
        <v>168</v>
      </c>
      <c r="C75" s="139">
        <f>'Master Form 2'!T232</f>
        <v>0</v>
      </c>
      <c r="D75" s="139">
        <f>'Master Form 2'!AB232</f>
        <v>0</v>
      </c>
      <c r="E75" s="465">
        <v>0</v>
      </c>
      <c r="F75" s="139">
        <f t="shared" si="36"/>
        <v>168</v>
      </c>
      <c r="G75" s="266"/>
    </row>
    <row r="76" spans="1:7" x14ac:dyDescent="0.25">
      <c r="A76" s="145" t="s">
        <v>485</v>
      </c>
      <c r="B76" s="465">
        <v>7</v>
      </c>
      <c r="C76" s="139">
        <f>'Master Form 2'!T233</f>
        <v>0</v>
      </c>
      <c r="D76" s="139">
        <f>'Master Form 2'!AB233</f>
        <v>0</v>
      </c>
      <c r="E76" s="465">
        <v>0</v>
      </c>
      <c r="F76" s="139">
        <f t="shared" si="36"/>
        <v>7</v>
      </c>
      <c r="G76" s="266"/>
    </row>
    <row r="77" spans="1:7" x14ac:dyDescent="0.25">
      <c r="A77" s="627" t="s">
        <v>813</v>
      </c>
      <c r="B77" s="465">
        <v>87</v>
      </c>
      <c r="C77" s="139">
        <f>'Master Form 2'!T258</f>
        <v>0</v>
      </c>
      <c r="D77" s="139">
        <f>'Master Form 2'!AB258</f>
        <v>0</v>
      </c>
      <c r="E77" s="465">
        <v>0</v>
      </c>
      <c r="F77" s="139">
        <f t="shared" si="36"/>
        <v>87</v>
      </c>
      <c r="G77" s="266"/>
    </row>
    <row r="78" spans="1:7" x14ac:dyDescent="0.25">
      <c r="A78" s="145" t="s">
        <v>488</v>
      </c>
      <c r="B78" s="465">
        <v>34</v>
      </c>
      <c r="C78" s="139">
        <f>'Master Form 2'!T268</f>
        <v>0</v>
      </c>
      <c r="D78" s="139">
        <f>'Master Form 2'!AB268</f>
        <v>0</v>
      </c>
      <c r="E78" s="465">
        <v>0</v>
      </c>
      <c r="F78" s="139">
        <f t="shared" si="36"/>
        <v>34</v>
      </c>
      <c r="G78" s="266"/>
    </row>
    <row r="79" spans="1:7" x14ac:dyDescent="0.25">
      <c r="A79" s="145" t="s">
        <v>491</v>
      </c>
      <c r="B79" s="465">
        <v>26</v>
      </c>
      <c r="C79" s="139">
        <f>'Master Form 2'!T269</f>
        <v>0</v>
      </c>
      <c r="D79" s="139">
        <f>'Master Form 2'!AB269</f>
        <v>0</v>
      </c>
      <c r="E79" s="465">
        <v>0</v>
      </c>
      <c r="F79" s="139">
        <f t="shared" si="36"/>
        <v>26</v>
      </c>
      <c r="G79" s="266"/>
    </row>
    <row r="80" spans="1:7" x14ac:dyDescent="0.25">
      <c r="A80" s="145" t="s">
        <v>494</v>
      </c>
      <c r="B80" s="465">
        <v>74</v>
      </c>
      <c r="C80" s="139">
        <f>'Master Form 2'!T270</f>
        <v>0</v>
      </c>
      <c r="D80" s="139">
        <f>'Master Form 2'!AB270</f>
        <v>0</v>
      </c>
      <c r="E80" s="465">
        <v>0</v>
      </c>
      <c r="F80" s="139">
        <f t="shared" si="36"/>
        <v>74</v>
      </c>
      <c r="G80" s="266"/>
    </row>
    <row r="81" spans="1:7" x14ac:dyDescent="0.25">
      <c r="A81" s="145" t="s">
        <v>497</v>
      </c>
      <c r="B81" s="465">
        <v>83</v>
      </c>
      <c r="C81" s="139">
        <f>'Master Form 2'!T271</f>
        <v>0</v>
      </c>
      <c r="D81" s="139">
        <f>'Master Form 2'!AB271</f>
        <v>0</v>
      </c>
      <c r="E81" s="465">
        <v>0</v>
      </c>
      <c r="F81" s="139">
        <f t="shared" si="36"/>
        <v>83</v>
      </c>
      <c r="G81" s="266"/>
    </row>
    <row r="82" spans="1:7" x14ac:dyDescent="0.25">
      <c r="A82" s="145" t="s">
        <v>500</v>
      </c>
      <c r="B82" s="465">
        <v>152</v>
      </c>
      <c r="C82" s="139">
        <f>'Master Form 2'!T272</f>
        <v>0</v>
      </c>
      <c r="D82" s="139">
        <f>'Master Form 2'!AB272</f>
        <v>0</v>
      </c>
      <c r="E82" s="465">
        <v>0</v>
      </c>
      <c r="F82" s="139">
        <f t="shared" si="36"/>
        <v>152</v>
      </c>
      <c r="G82" s="266"/>
    </row>
    <row r="83" spans="1:7" x14ac:dyDescent="0.25">
      <c r="A83" s="145" t="s">
        <v>503</v>
      </c>
      <c r="B83" s="465">
        <v>42</v>
      </c>
      <c r="C83" s="139">
        <f>'Master Form 2'!T274</f>
        <v>0</v>
      </c>
      <c r="D83" s="139">
        <f>'Master Form 2'!AB274</f>
        <v>0</v>
      </c>
      <c r="E83" s="465">
        <v>0</v>
      </c>
      <c r="F83" s="139">
        <f t="shared" si="36"/>
        <v>42</v>
      </c>
      <c r="G83" s="266"/>
    </row>
    <row r="84" spans="1:7" x14ac:dyDescent="0.25">
      <c r="A84" s="145" t="s">
        <v>506</v>
      </c>
      <c r="B84" s="465">
        <v>253</v>
      </c>
      <c r="C84" s="139">
        <f>'Master Form 2'!T276</f>
        <v>0</v>
      </c>
      <c r="D84" s="139">
        <f>'Master Form 2'!AB276</f>
        <v>0</v>
      </c>
      <c r="E84" s="465">
        <v>0</v>
      </c>
      <c r="F84" s="139">
        <f t="shared" si="36"/>
        <v>253</v>
      </c>
      <c r="G84" s="266"/>
    </row>
    <row r="85" spans="1:7" x14ac:dyDescent="0.25">
      <c r="A85" s="145" t="s">
        <v>1236</v>
      </c>
      <c r="B85" s="465">
        <v>283</v>
      </c>
      <c r="C85" s="139">
        <f>'Master Form 2'!T278</f>
        <v>0</v>
      </c>
      <c r="D85" s="139">
        <f>'Master Form 2'!AB278</f>
        <v>0</v>
      </c>
      <c r="E85" s="465">
        <v>0</v>
      </c>
      <c r="F85" s="139">
        <f t="shared" si="36"/>
        <v>283</v>
      </c>
      <c r="G85" s="266"/>
    </row>
    <row r="86" spans="1:7" x14ac:dyDescent="0.25">
      <c r="A86" s="145" t="s">
        <v>1237</v>
      </c>
      <c r="B86" s="465">
        <v>60</v>
      </c>
      <c r="C86" s="139">
        <f>'Master Form 2'!T279</f>
        <v>0</v>
      </c>
      <c r="D86" s="139">
        <f>'Master Form 2'!AB279</f>
        <v>0</v>
      </c>
      <c r="E86" s="465">
        <v>0</v>
      </c>
      <c r="F86" s="139">
        <f t="shared" si="36"/>
        <v>60</v>
      </c>
      <c r="G86" s="266"/>
    </row>
    <row r="87" spans="1:7" x14ac:dyDescent="0.25">
      <c r="A87" s="145" t="s">
        <v>509</v>
      </c>
      <c r="B87" s="465">
        <v>16</v>
      </c>
      <c r="C87" s="139">
        <f>'Master Form 2'!T280</f>
        <v>0</v>
      </c>
      <c r="D87" s="139">
        <f>'Master Form 2'!AB280</f>
        <v>0</v>
      </c>
      <c r="E87" s="465">
        <v>0</v>
      </c>
      <c r="F87" s="139">
        <f t="shared" si="36"/>
        <v>16</v>
      </c>
      <c r="G87" s="266"/>
    </row>
    <row r="88" spans="1:7" x14ac:dyDescent="0.25">
      <c r="A88" s="145" t="s">
        <v>669</v>
      </c>
      <c r="B88" s="465">
        <v>173</v>
      </c>
      <c r="C88" s="139">
        <f>'Master Form 2'!T281</f>
        <v>0</v>
      </c>
      <c r="D88" s="139">
        <f>'Master Form 2'!AB281</f>
        <v>0</v>
      </c>
      <c r="E88" s="465">
        <v>0</v>
      </c>
      <c r="F88" s="139">
        <f t="shared" si="36"/>
        <v>173</v>
      </c>
      <c r="G88" s="266"/>
    </row>
    <row r="89" spans="1:7" x14ac:dyDescent="0.25">
      <c r="A89" s="145" t="s">
        <v>1238</v>
      </c>
      <c r="B89" s="465">
        <v>312</v>
      </c>
      <c r="C89" s="139">
        <f>'Master Form 2'!T282</f>
        <v>0</v>
      </c>
      <c r="D89" s="139">
        <f>'Master Form 2'!AB282</f>
        <v>0</v>
      </c>
      <c r="E89" s="465">
        <v>0</v>
      </c>
      <c r="F89" s="139">
        <f t="shared" si="36"/>
        <v>312</v>
      </c>
      <c r="G89" s="266"/>
    </row>
    <row r="90" spans="1:7" x14ac:dyDescent="0.25">
      <c r="A90" s="145" t="s">
        <v>1239</v>
      </c>
      <c r="B90" s="465">
        <v>22</v>
      </c>
      <c r="C90" s="139">
        <f>'Master Form 2'!T283+'Master Form 2'!T285</f>
        <v>0</v>
      </c>
      <c r="D90" s="139">
        <f>'Master Form 2'!AB283+'Master Form 2'!AB285</f>
        <v>0</v>
      </c>
      <c r="E90" s="465">
        <v>0</v>
      </c>
      <c r="F90" s="139">
        <f t="shared" si="36"/>
        <v>22</v>
      </c>
      <c r="G90" s="266"/>
    </row>
    <row r="91" spans="1:7" x14ac:dyDescent="0.25">
      <c r="A91" s="145" t="s">
        <v>515</v>
      </c>
      <c r="B91" s="465">
        <v>180</v>
      </c>
      <c r="C91" s="139">
        <f>'Master Form 2'!T284</f>
        <v>0</v>
      </c>
      <c r="D91" s="139">
        <f>'Master Form 2'!AB284</f>
        <v>0</v>
      </c>
      <c r="E91" s="465">
        <v>0</v>
      </c>
      <c r="F91" s="139">
        <f t="shared" si="36"/>
        <v>180</v>
      </c>
      <c r="G91" s="266"/>
    </row>
    <row r="92" spans="1:7" x14ac:dyDescent="0.25">
      <c r="A92" s="145" t="s">
        <v>1240</v>
      </c>
      <c r="B92" s="465">
        <v>776</v>
      </c>
      <c r="C92" s="139">
        <f>'Master Form 2'!T7+'Master Form 2'!T8</f>
        <v>0</v>
      </c>
      <c r="D92" s="139">
        <f>'Master Form 2'!AB7+'Master Form 2'!AB8</f>
        <v>0</v>
      </c>
      <c r="E92" s="465">
        <v>0</v>
      </c>
      <c r="F92" s="139">
        <f t="shared" si="36"/>
        <v>776</v>
      </c>
      <c r="G92" s="266"/>
    </row>
    <row r="93" spans="1:7" x14ac:dyDescent="0.25">
      <c r="A93" s="145" t="s">
        <v>687</v>
      </c>
      <c r="B93" s="465">
        <v>155</v>
      </c>
      <c r="C93" s="139">
        <f>'Master Form 2'!T22</f>
        <v>0</v>
      </c>
      <c r="D93" s="139">
        <f>'Master Form 2'!AB22</f>
        <v>0</v>
      </c>
      <c r="E93" s="465">
        <v>0</v>
      </c>
      <c r="F93" s="139">
        <f t="shared" si="36"/>
        <v>155</v>
      </c>
      <c r="G93" s="266"/>
    </row>
    <row r="94" spans="1:7" x14ac:dyDescent="0.25">
      <c r="A94" s="145" t="s">
        <v>1241</v>
      </c>
      <c r="B94" s="465">
        <v>447</v>
      </c>
      <c r="C94" s="139">
        <f>'Master Form 2'!T42+'Master Form 2'!T43+'Master Form 2'!T44+'Master Form 2'!T45+'Master Form 2'!T49+'Master Form 2'!T73+'Master Form 2'!T74+'Master Form 2'!T78+'Master Form 2'!T79+'Master Form 2'!T80</f>
        <v>0</v>
      </c>
      <c r="D94" s="139">
        <f>'Master Form 2'!AB42+'Master Form 2'!AB43+'Master Form 2'!AB44+'Master Form 2'!AB45+'Master Form 2'!AB49+'Master Form 2'!AB73+'Master Form 2'!AB74+'Master Form 2'!AB78+'Master Form 2'!AB79+'Master Form 2'!AB80</f>
        <v>0</v>
      </c>
      <c r="E94" s="465">
        <v>0</v>
      </c>
      <c r="F94" s="139">
        <f t="shared" si="36"/>
        <v>447</v>
      </c>
      <c r="G94" s="266"/>
    </row>
    <row r="95" spans="1:7" x14ac:dyDescent="0.25">
      <c r="A95" s="145" t="s">
        <v>723</v>
      </c>
      <c r="B95" s="465">
        <v>298</v>
      </c>
      <c r="C95" s="139">
        <f>'Master Form 2'!T72</f>
        <v>0</v>
      </c>
      <c r="D95" s="139">
        <f>'Master Form 2'!AB72</f>
        <v>0</v>
      </c>
      <c r="E95" s="465">
        <v>0</v>
      </c>
      <c r="F95" s="139">
        <f t="shared" si="36"/>
        <v>298</v>
      </c>
      <c r="G95" s="266"/>
    </row>
    <row r="96" spans="1:7" x14ac:dyDescent="0.25">
      <c r="A96" s="145" t="s">
        <v>726</v>
      </c>
      <c r="B96" s="465">
        <v>115</v>
      </c>
      <c r="C96" s="139">
        <f>'Master Form 2'!T76</f>
        <v>0</v>
      </c>
      <c r="D96" s="139">
        <f>'Master Form 2'!AB76</f>
        <v>0</v>
      </c>
      <c r="E96" s="465">
        <v>0</v>
      </c>
      <c r="F96" s="139">
        <f t="shared" si="36"/>
        <v>115</v>
      </c>
      <c r="G96" s="266"/>
    </row>
    <row r="97" spans="1:7" x14ac:dyDescent="0.25">
      <c r="A97" s="627" t="s">
        <v>729</v>
      </c>
      <c r="B97" s="465">
        <v>105</v>
      </c>
      <c r="C97" s="139">
        <f>'Master Form 2'!T77</f>
        <v>0</v>
      </c>
      <c r="D97" s="139">
        <f>'Master Form 2'!AB77</f>
        <v>0</v>
      </c>
      <c r="E97" s="465">
        <v>0</v>
      </c>
      <c r="F97" s="139">
        <f t="shared" si="36"/>
        <v>105</v>
      </c>
      <c r="G97" s="266"/>
    </row>
    <row r="98" spans="1:7" x14ac:dyDescent="0.25">
      <c r="A98" s="627" t="s">
        <v>714</v>
      </c>
      <c r="B98" s="465">
        <v>251</v>
      </c>
      <c r="C98" s="139">
        <f>'Master Form 2'!T78</f>
        <v>0</v>
      </c>
      <c r="D98" s="139">
        <f>'Master Form 2'!AB78</f>
        <v>0</v>
      </c>
      <c r="E98" s="465">
        <v>0</v>
      </c>
      <c r="F98" s="139">
        <f t="shared" si="36"/>
        <v>251</v>
      </c>
      <c r="G98" s="266"/>
    </row>
    <row r="99" spans="1:7" x14ac:dyDescent="0.25">
      <c r="A99" s="149" t="s">
        <v>1242</v>
      </c>
      <c r="B99" s="465">
        <v>82</v>
      </c>
      <c r="C99" s="139">
        <f>'Master Form 2'!T163+'Master Form 2'!T164+'Master Form 2'!T165+'Master Form 2'!T166+'Master Form 2'!T167</f>
        <v>0</v>
      </c>
      <c r="D99" s="139">
        <f>'Master Form 2'!AB163+'Master Form 2'!AB164+'Master Form 2'!AB165+'Master Form 2'!AB166+'Master Form 2'!AB167</f>
        <v>0</v>
      </c>
      <c r="E99" s="465">
        <v>0</v>
      </c>
      <c r="F99" s="139">
        <f t="shared" si="36"/>
        <v>82</v>
      </c>
      <c r="G99" s="641">
        <f>SUM(F99:F100)</f>
        <v>409</v>
      </c>
    </row>
    <row r="100" spans="1:7" x14ac:dyDescent="0.25">
      <c r="A100" s="149" t="s">
        <v>1243</v>
      </c>
      <c r="B100" s="465">
        <v>327</v>
      </c>
      <c r="C100" s="139">
        <f>'Master Form 2'!T168+'Master Form 2'!T169+'Master Form 2'!T170+'Master Form 2'!T171+'Master Form 2'!T172+'Master Form 2'!T173+'Master Form 2'!T174+'Master Form 2'!T175+'Master Form 2'!T176+'Master Form 2'!T177+'Master Form 2'!T178+'Master Form 2'!T179+'Master Form 2'!T180+'Master Form 2'!T181+'Master Form 2'!T182+'Master Form 2'!T183+'Master Form 2'!T184+'Master Form 2'!T185+'Master Form 2'!T186+'Master Form 2'!T187+'Master Form 2'!T188+'Master Form 2'!T189+'Master Form 2'!T190+'Master Form 2'!T191+'Master Form 2'!T192+'Master Form 2'!T193+'Master Form 2'!T194+'Master Form 2'!T195+'Master Form 2'!T196+'Master Form 2'!T197+'Master Form 2'!T198+'Master Form 2'!T199+'Master Form 2'!T200+'Master Form 2'!T201+'Master Form 2'!T202+'Master Form 2'!T203</f>
        <v>0</v>
      </c>
      <c r="D100" s="139">
        <f>SUM('Master Form 2'!AB168:AB203)</f>
        <v>0</v>
      </c>
      <c r="E100" s="465">
        <v>0</v>
      </c>
      <c r="F100" s="139">
        <f t="shared" si="36"/>
        <v>327</v>
      </c>
      <c r="G100" s="642"/>
    </row>
    <row r="101" spans="1:7" x14ac:dyDescent="0.25">
      <c r="A101" s="627" t="s">
        <v>810</v>
      </c>
      <c r="B101" s="465">
        <v>230</v>
      </c>
      <c r="C101" s="139">
        <f>'Master Form 2'!T215</f>
        <v>0</v>
      </c>
      <c r="D101" s="139">
        <f>'Master Form 2'!AB215</f>
        <v>0</v>
      </c>
      <c r="E101" s="465">
        <v>0</v>
      </c>
      <c r="F101" s="139">
        <f t="shared" si="36"/>
        <v>230</v>
      </c>
      <c r="G101" s="266"/>
    </row>
    <row r="102" spans="1:7" x14ac:dyDescent="0.25">
      <c r="A102" s="145" t="s">
        <v>1454</v>
      </c>
      <c r="B102" s="465">
        <v>288</v>
      </c>
      <c r="C102" s="139">
        <f>'Master Form 2'!T261</f>
        <v>0</v>
      </c>
      <c r="D102" s="139">
        <f>'Master Form 2'!AB261</f>
        <v>0</v>
      </c>
      <c r="E102" s="465">
        <v>0</v>
      </c>
      <c r="F102" s="139">
        <f t="shared" si="36"/>
        <v>288</v>
      </c>
      <c r="G102" s="266"/>
    </row>
    <row r="103" spans="1:7" x14ac:dyDescent="0.25">
      <c r="A103" s="145" t="s">
        <v>393</v>
      </c>
      <c r="B103" s="465">
        <v>156</v>
      </c>
      <c r="C103" s="139">
        <f>'Master Form 2'!T11</f>
        <v>0</v>
      </c>
      <c r="D103" s="139">
        <f>'Master Form 2'!AB11</f>
        <v>0</v>
      </c>
      <c r="E103" s="465">
        <v>0</v>
      </c>
      <c r="F103" s="139">
        <f t="shared" si="36"/>
        <v>156</v>
      </c>
      <c r="G103" s="266"/>
    </row>
    <row r="104" spans="1:7" x14ac:dyDescent="0.25">
      <c r="A104" s="145" t="s">
        <v>592</v>
      </c>
      <c r="B104" s="465">
        <v>253</v>
      </c>
      <c r="C104" s="139">
        <f>'Master Form 2'!T15</f>
        <v>0</v>
      </c>
      <c r="D104" s="139">
        <f>'Master Form 2'!AB15</f>
        <v>0</v>
      </c>
      <c r="E104" s="465">
        <v>0</v>
      </c>
      <c r="F104" s="139">
        <f t="shared" si="36"/>
        <v>253</v>
      </c>
      <c r="G104" s="266"/>
    </row>
    <row r="105" spans="1:7" x14ac:dyDescent="0.25">
      <c r="A105" s="145" t="s">
        <v>1244</v>
      </c>
      <c r="B105" s="465">
        <v>129</v>
      </c>
      <c r="C105" s="139">
        <f>'Master Form 2'!T16+'Master Form 2'!T17</f>
        <v>0</v>
      </c>
      <c r="D105" s="139">
        <f>'Master Form 2'!AB16+'Master Form 2'!AB17</f>
        <v>0</v>
      </c>
      <c r="E105" s="465">
        <v>0</v>
      </c>
      <c r="F105" s="139">
        <f t="shared" si="36"/>
        <v>129</v>
      </c>
      <c r="G105" s="266"/>
    </row>
    <row r="106" spans="1:7" x14ac:dyDescent="0.25">
      <c r="A106" s="145" t="s">
        <v>1245</v>
      </c>
      <c r="B106" s="465">
        <v>257</v>
      </c>
      <c r="C106" s="139">
        <f>'Master Form 2'!T10+'Master Form 2'!T140+'Master Form 2'!T141+'Master Form 2'!T119</f>
        <v>0</v>
      </c>
      <c r="D106" s="139">
        <f>'Master Form 2'!AB10+'Master Form 2'!AB140+'Master Form 2'!AB141+'Master Form 2'!AB119</f>
        <v>0</v>
      </c>
      <c r="E106" s="465">
        <v>0</v>
      </c>
      <c r="F106" s="139">
        <f t="shared" si="36"/>
        <v>257</v>
      </c>
      <c r="G106" s="266"/>
    </row>
    <row r="107" spans="1:7" x14ac:dyDescent="0.25">
      <c r="A107" s="145" t="s">
        <v>402</v>
      </c>
      <c r="B107" s="465">
        <v>61</v>
      </c>
      <c r="C107" s="139">
        <f>'Master Form 2'!T24</f>
        <v>0</v>
      </c>
      <c r="D107" s="139">
        <f>'Master Form 2'!AB24</f>
        <v>0</v>
      </c>
      <c r="E107" s="465">
        <v>0</v>
      </c>
      <c r="F107" s="139">
        <f t="shared" si="36"/>
        <v>61</v>
      </c>
      <c r="G107" s="266"/>
    </row>
    <row r="108" spans="1:7" x14ac:dyDescent="0.25">
      <c r="A108" s="145" t="s">
        <v>405</v>
      </c>
      <c r="B108" s="465">
        <v>53</v>
      </c>
      <c r="C108" s="139">
        <f>'Master Form 2'!T25</f>
        <v>0</v>
      </c>
      <c r="D108" s="139">
        <f>'Master Form 2'!AB25</f>
        <v>0</v>
      </c>
      <c r="E108" s="465">
        <v>0</v>
      </c>
      <c r="F108" s="139">
        <f t="shared" si="36"/>
        <v>53</v>
      </c>
      <c r="G108" s="266"/>
    </row>
    <row r="109" spans="1:7" x14ac:dyDescent="0.25">
      <c r="A109" s="145" t="s">
        <v>1246</v>
      </c>
      <c r="B109" s="465">
        <v>114</v>
      </c>
      <c r="C109" s="139">
        <f>'Master Form 2'!T26+'Master Form 2'!T27</f>
        <v>0</v>
      </c>
      <c r="D109" s="139">
        <f>'Master Form 2'!AB26+'Master Form 2'!AB27</f>
        <v>0</v>
      </c>
      <c r="E109" s="465">
        <v>0</v>
      </c>
      <c r="F109" s="139">
        <f t="shared" si="36"/>
        <v>114</v>
      </c>
      <c r="G109" s="266"/>
    </row>
    <row r="110" spans="1:7" x14ac:dyDescent="0.25">
      <c r="A110" s="145" t="s">
        <v>470</v>
      </c>
      <c r="B110" s="465">
        <v>156</v>
      </c>
      <c r="C110" s="139">
        <f>'Master Form 2'!T35</f>
        <v>0</v>
      </c>
      <c r="D110" s="139">
        <f>'Master Form 2'!AB35</f>
        <v>0</v>
      </c>
      <c r="E110" s="465">
        <v>0</v>
      </c>
      <c r="F110" s="139">
        <f t="shared" si="36"/>
        <v>156</v>
      </c>
      <c r="G110" s="266"/>
    </row>
    <row r="111" spans="1:7" x14ac:dyDescent="0.25">
      <c r="A111" s="145" t="s">
        <v>1247</v>
      </c>
      <c r="B111" s="465">
        <v>168</v>
      </c>
      <c r="C111" s="139">
        <f>'Master Form 2'!T34+'Master Form 2'!T36+'Master Form 2'!T37</f>
        <v>0</v>
      </c>
      <c r="D111" s="139">
        <f>'Master Form 2'!AB34+'Master Form 2'!AB36+'Master Form 2'!AB37</f>
        <v>0</v>
      </c>
      <c r="E111" s="465">
        <v>0</v>
      </c>
      <c r="F111" s="139">
        <f t="shared" si="36"/>
        <v>168</v>
      </c>
      <c r="G111" s="266"/>
    </row>
    <row r="112" spans="1:7" x14ac:dyDescent="0.25">
      <c r="A112" s="145" t="s">
        <v>1248</v>
      </c>
      <c r="B112" s="465">
        <v>293</v>
      </c>
      <c r="C112" s="139">
        <f>'Master Form 2'!T39+'Master Form 2'!T40</f>
        <v>0</v>
      </c>
      <c r="D112" s="139">
        <f>'Master Form 2'!AB39+'Master Form 2'!AB40</f>
        <v>0</v>
      </c>
      <c r="E112" s="465">
        <v>0</v>
      </c>
      <c r="F112" s="139">
        <f t="shared" si="36"/>
        <v>293</v>
      </c>
      <c r="G112" s="266"/>
    </row>
    <row r="113" spans="1:7" x14ac:dyDescent="0.25">
      <c r="A113" s="145" t="s">
        <v>423</v>
      </c>
      <c r="B113" s="465">
        <v>238</v>
      </c>
      <c r="C113" s="139">
        <f>'Master Form 2'!T52</f>
        <v>0</v>
      </c>
      <c r="D113" s="139">
        <f>'Master Form 2'!AB52</f>
        <v>0</v>
      </c>
      <c r="E113" s="465">
        <v>0</v>
      </c>
      <c r="F113" s="139">
        <f t="shared" si="36"/>
        <v>238</v>
      </c>
      <c r="G113" s="266"/>
    </row>
    <row r="114" spans="1:7" x14ac:dyDescent="0.25">
      <c r="A114" s="145" t="s">
        <v>1249</v>
      </c>
      <c r="B114" s="465">
        <v>221</v>
      </c>
      <c r="C114" s="139">
        <f>'Master Form 2'!T53+'Master Form 2'!T54</f>
        <v>0</v>
      </c>
      <c r="D114" s="139">
        <f>'Master Form 2'!AB53+'Master Form 2'!AB54</f>
        <v>0</v>
      </c>
      <c r="E114" s="465">
        <v>0</v>
      </c>
      <c r="F114" s="139">
        <f t="shared" si="36"/>
        <v>221</v>
      </c>
      <c r="G114" s="266"/>
    </row>
    <row r="115" spans="1:7" x14ac:dyDescent="0.25">
      <c r="A115" s="145" t="s">
        <v>432</v>
      </c>
      <c r="B115" s="465">
        <v>175</v>
      </c>
      <c r="C115" s="139">
        <f>'Master Form 2'!T55</f>
        <v>0</v>
      </c>
      <c r="D115" s="139">
        <f>'Master Form 2'!AB55</f>
        <v>0</v>
      </c>
      <c r="E115" s="465">
        <v>0</v>
      </c>
      <c r="F115" s="139">
        <f t="shared" si="36"/>
        <v>175</v>
      </c>
      <c r="G115" s="266"/>
    </row>
    <row r="116" spans="1:7" x14ac:dyDescent="0.25">
      <c r="A116" s="145" t="s">
        <v>435</v>
      </c>
      <c r="B116" s="465">
        <v>250</v>
      </c>
      <c r="C116" s="139">
        <f>'Master Form 2'!T57</f>
        <v>0</v>
      </c>
      <c r="D116" s="139">
        <f>'Master Form 2'!AB57</f>
        <v>0</v>
      </c>
      <c r="E116" s="465">
        <v>0</v>
      </c>
      <c r="F116" s="139">
        <f t="shared" si="36"/>
        <v>250</v>
      </c>
      <c r="G116" s="266"/>
    </row>
    <row r="117" spans="1:7" x14ac:dyDescent="0.25">
      <c r="A117" s="145" t="s">
        <v>438</v>
      </c>
      <c r="B117" s="465">
        <v>227</v>
      </c>
      <c r="C117" s="139">
        <f>'Master Form 2'!T58</f>
        <v>0</v>
      </c>
      <c r="D117" s="139">
        <f>'Master Form 2'!AB58</f>
        <v>0</v>
      </c>
      <c r="E117" s="465">
        <v>0</v>
      </c>
      <c r="F117" s="139">
        <f t="shared" si="36"/>
        <v>227</v>
      </c>
      <c r="G117" s="266"/>
    </row>
    <row r="118" spans="1:7" x14ac:dyDescent="0.25">
      <c r="A118" s="145" t="s">
        <v>1250</v>
      </c>
      <c r="B118" s="465">
        <v>210</v>
      </c>
      <c r="C118" s="139">
        <f>'Master Form 2'!T67+'Master Form 2'!T68</f>
        <v>0</v>
      </c>
      <c r="D118" s="139">
        <f>'Master Form 2'!AB67+'Master Form 2'!AB68</f>
        <v>0</v>
      </c>
      <c r="E118" s="465">
        <v>0</v>
      </c>
      <c r="F118" s="139">
        <f t="shared" si="36"/>
        <v>210</v>
      </c>
      <c r="G118" s="266"/>
    </row>
    <row r="119" spans="1:7" x14ac:dyDescent="0.25">
      <c r="A119" s="145" t="s">
        <v>447</v>
      </c>
      <c r="B119" s="465">
        <v>35</v>
      </c>
      <c r="C119" s="139">
        <f>'Master Form 2'!T87</f>
        <v>0</v>
      </c>
      <c r="D119" s="139">
        <f>'Master Form 2'!AB87</f>
        <v>0</v>
      </c>
      <c r="E119" s="465">
        <v>0</v>
      </c>
      <c r="F119" s="139">
        <f t="shared" si="36"/>
        <v>35</v>
      </c>
      <c r="G119" s="266"/>
    </row>
    <row r="120" spans="1:7" x14ac:dyDescent="0.25">
      <c r="A120" s="145" t="s">
        <v>450</v>
      </c>
      <c r="B120" s="465">
        <v>83</v>
      </c>
      <c r="C120" s="139">
        <f>'Master Form 2'!T88</f>
        <v>0</v>
      </c>
      <c r="D120" s="139">
        <f>'Master Form 2'!AB88</f>
        <v>0</v>
      </c>
      <c r="E120" s="465">
        <v>0</v>
      </c>
      <c r="F120" s="139">
        <f t="shared" si="36"/>
        <v>83</v>
      </c>
      <c r="G120" s="266"/>
    </row>
    <row r="121" spans="1:7" x14ac:dyDescent="0.25">
      <c r="A121" s="147" t="s">
        <v>1251</v>
      </c>
      <c r="B121" s="465">
        <v>114</v>
      </c>
      <c r="C121" s="139">
        <f>'Master Form 2'!T89</f>
        <v>0</v>
      </c>
      <c r="D121" s="139">
        <f>'Master Form 2'!AB89</f>
        <v>0</v>
      </c>
      <c r="E121" s="465">
        <v>0</v>
      </c>
      <c r="F121" s="139">
        <f t="shared" si="36"/>
        <v>114</v>
      </c>
      <c r="G121" s="639">
        <f>SUM(F121:F122)</f>
        <v>118</v>
      </c>
    </row>
    <row r="122" spans="1:7" x14ac:dyDescent="0.25">
      <c r="A122" s="147" t="s">
        <v>1252</v>
      </c>
      <c r="B122" s="465">
        <v>4</v>
      </c>
      <c r="C122" s="139">
        <f>'Master Form 2'!T91</f>
        <v>0</v>
      </c>
      <c r="D122" s="139">
        <f>'Master Form 2'!AB91</f>
        <v>0</v>
      </c>
      <c r="E122" s="465">
        <v>0</v>
      </c>
      <c r="F122" s="139">
        <f t="shared" si="36"/>
        <v>4</v>
      </c>
      <c r="G122" s="640"/>
    </row>
    <row r="123" spans="1:7" x14ac:dyDescent="0.25">
      <c r="A123" s="145" t="s">
        <v>1253</v>
      </c>
      <c r="B123" s="465">
        <v>195</v>
      </c>
      <c r="C123" s="139">
        <f>'Master Form 2'!T92</f>
        <v>0</v>
      </c>
      <c r="D123" s="139">
        <f>'Master Form 2'!AB92</f>
        <v>0</v>
      </c>
      <c r="E123" s="465">
        <v>0</v>
      </c>
      <c r="F123" s="139">
        <f t="shared" si="36"/>
        <v>195</v>
      </c>
      <c r="G123" s="266"/>
    </row>
    <row r="124" spans="1:7" x14ac:dyDescent="0.25">
      <c r="A124" s="145" t="s">
        <v>461</v>
      </c>
      <c r="B124" s="465">
        <v>235</v>
      </c>
      <c r="C124" s="139">
        <f>'Master Form 2'!T93</f>
        <v>0</v>
      </c>
      <c r="D124" s="139">
        <f>'Master Form 2'!AB93</f>
        <v>0</v>
      </c>
      <c r="E124" s="465">
        <v>0</v>
      </c>
      <c r="F124" s="139">
        <f t="shared" si="36"/>
        <v>235</v>
      </c>
      <c r="G124" s="266"/>
    </row>
    <row r="125" spans="1:7" x14ac:dyDescent="0.25">
      <c r="A125" s="145" t="s">
        <v>464</v>
      </c>
      <c r="B125" s="465">
        <v>79</v>
      </c>
      <c r="C125" s="139">
        <f>'Master Form 2'!T94</f>
        <v>0</v>
      </c>
      <c r="D125" s="139">
        <f>'Master Form 2'!AB94</f>
        <v>0</v>
      </c>
      <c r="E125" s="465">
        <v>0</v>
      </c>
      <c r="F125" s="139">
        <f t="shared" si="36"/>
        <v>79</v>
      </c>
      <c r="G125" s="266"/>
    </row>
    <row r="126" spans="1:7" x14ac:dyDescent="0.25">
      <c r="A126" s="145" t="s">
        <v>467</v>
      </c>
      <c r="B126" s="465">
        <v>150</v>
      </c>
      <c r="C126" s="139">
        <f>'Master Form 2'!T95</f>
        <v>0</v>
      </c>
      <c r="D126" s="139">
        <f>'Master Form 2'!AB95</f>
        <v>0</v>
      </c>
      <c r="E126" s="465">
        <v>0</v>
      </c>
      <c r="F126" s="139">
        <f t="shared" si="36"/>
        <v>150</v>
      </c>
      <c r="G126" s="266"/>
    </row>
    <row r="127" spans="1:7" x14ac:dyDescent="0.25">
      <c r="A127" s="145" t="s">
        <v>601</v>
      </c>
      <c r="B127" s="465">
        <v>207</v>
      </c>
      <c r="C127" s="139">
        <f>'Master Form 2'!T209</f>
        <v>0</v>
      </c>
      <c r="D127" s="139">
        <f>'Master Form 2'!AB209</f>
        <v>0</v>
      </c>
      <c r="E127" s="465">
        <v>0</v>
      </c>
      <c r="F127" s="139">
        <f t="shared" si="36"/>
        <v>207</v>
      </c>
      <c r="G127" s="266"/>
    </row>
    <row r="128" spans="1:7" x14ac:dyDescent="0.25">
      <c r="A128" s="145" t="s">
        <v>1254</v>
      </c>
      <c r="B128" s="465">
        <v>19</v>
      </c>
      <c r="C128" s="139">
        <f>'Master Form 2'!T210+'Master Form 2'!T211</f>
        <v>0</v>
      </c>
      <c r="D128" s="139">
        <f>'Master Form 2'!AB210+'Master Form 2'!AB211</f>
        <v>0</v>
      </c>
      <c r="E128" s="465">
        <v>0</v>
      </c>
      <c r="F128" s="139">
        <f t="shared" si="36"/>
        <v>19</v>
      </c>
    </row>
    <row r="129" spans="1:8" s="266" customFormat="1" x14ac:dyDescent="0.25">
      <c r="A129" s="161" t="s">
        <v>1671</v>
      </c>
      <c r="B129" s="465">
        <v>367</v>
      </c>
      <c r="C129" s="465">
        <f>'Master Form 2'!T146</f>
        <v>0</v>
      </c>
      <c r="D129" s="465">
        <f>'Master Form 2'!AB146</f>
        <v>0</v>
      </c>
      <c r="E129" s="465">
        <v>0</v>
      </c>
      <c r="F129" s="465">
        <f t="shared" si="36"/>
        <v>367</v>
      </c>
    </row>
    <row r="130" spans="1:8" s="266" customFormat="1" x14ac:dyDescent="0.25">
      <c r="A130" s="161" t="s">
        <v>1675</v>
      </c>
      <c r="B130" s="465">
        <v>0</v>
      </c>
      <c r="C130" s="465">
        <f>'Master Form 2'!T56</f>
        <v>0</v>
      </c>
      <c r="D130" s="465">
        <f>'Master Form 2'!AB56</f>
        <v>0</v>
      </c>
      <c r="E130" s="465">
        <v>0</v>
      </c>
      <c r="F130" s="465">
        <f t="shared" si="36"/>
        <v>0</v>
      </c>
      <c r="G130"/>
      <c r="H130"/>
    </row>
    <row r="131" spans="1:8" s="266" customFormat="1" x14ac:dyDescent="0.25">
      <c r="A131" s="627" t="s">
        <v>1079</v>
      </c>
      <c r="B131" s="465">
        <v>118</v>
      </c>
      <c r="C131" s="465">
        <f>'Master Form 2'!T32</f>
        <v>0</v>
      </c>
      <c r="D131" s="465">
        <f>'Master Form 2'!AB32</f>
        <v>0</v>
      </c>
      <c r="E131" s="465">
        <v>0</v>
      </c>
      <c r="F131" s="465">
        <f t="shared" si="36"/>
        <v>118</v>
      </c>
    </row>
    <row r="132" spans="1:8" s="266" customFormat="1" x14ac:dyDescent="0.25">
      <c r="A132" s="161" t="s">
        <v>1678</v>
      </c>
      <c r="B132" s="465">
        <v>143</v>
      </c>
      <c r="C132" s="465">
        <f>'Master Form 2'!T145</f>
        <v>0</v>
      </c>
      <c r="D132" s="465">
        <f>'Master Form 2'!AB145</f>
        <v>0</v>
      </c>
      <c r="E132" s="465">
        <v>0</v>
      </c>
      <c r="F132" s="465">
        <f t="shared" si="36"/>
        <v>143</v>
      </c>
    </row>
    <row r="133" spans="1:8" s="266" customFormat="1" x14ac:dyDescent="0.25">
      <c r="A133" s="161" t="s">
        <v>1684</v>
      </c>
      <c r="B133" s="465">
        <v>274</v>
      </c>
      <c r="C133" s="465">
        <f>'Master Form 2'!T290</f>
        <v>0</v>
      </c>
      <c r="D133" s="465">
        <f>'Master Form 2'!AB290</f>
        <v>0</v>
      </c>
      <c r="E133" s="465">
        <v>0</v>
      </c>
      <c r="F133" s="465">
        <f t="shared" si="36"/>
        <v>274</v>
      </c>
    </row>
    <row r="134" spans="1:8" x14ac:dyDescent="0.25">
      <c r="A134" s="627" t="s">
        <v>1692</v>
      </c>
      <c r="B134" s="465">
        <v>0</v>
      </c>
      <c r="C134" s="465">
        <f>'Master Form 2'!T60</f>
        <v>0</v>
      </c>
      <c r="D134" s="465">
        <f>'Master Form 2'!AB60</f>
        <v>0</v>
      </c>
      <c r="E134" s="465">
        <v>0</v>
      </c>
      <c r="F134" s="465">
        <f t="shared" si="36"/>
        <v>0</v>
      </c>
    </row>
    <row r="135" spans="1:8" s="266" customFormat="1" x14ac:dyDescent="0.25">
      <c r="A135" s="161" t="s">
        <v>1955</v>
      </c>
      <c r="B135" s="465">
        <v>349</v>
      </c>
      <c r="C135" s="465">
        <f>'Master Form 2'!T206</f>
        <v>0</v>
      </c>
      <c r="D135" s="465">
        <f>'Master Form 2'!AB206</f>
        <v>0</v>
      </c>
      <c r="E135" s="465">
        <v>0</v>
      </c>
      <c r="F135" s="465">
        <f t="shared" si="36"/>
        <v>349</v>
      </c>
    </row>
    <row r="136" spans="1:8" s="266" customFormat="1" x14ac:dyDescent="0.25">
      <c r="A136" s="161" t="s">
        <v>1194</v>
      </c>
      <c r="B136" s="465">
        <v>457</v>
      </c>
      <c r="C136" s="465">
        <f>'Master Form 2'!T101</f>
        <v>0</v>
      </c>
      <c r="D136" s="465">
        <f>'Master Form 2'!AB101</f>
        <v>0</v>
      </c>
      <c r="E136" s="465">
        <v>0</v>
      </c>
      <c r="F136" s="465">
        <f t="shared" si="36"/>
        <v>457</v>
      </c>
    </row>
    <row r="137" spans="1:8" s="266" customFormat="1" x14ac:dyDescent="0.25">
      <c r="A137" s="161"/>
    </row>
    <row r="138" spans="1:8" x14ac:dyDescent="0.25">
      <c r="A138" s="146"/>
      <c r="B138" s="131">
        <f>SUM(B3:B136)</f>
        <v>26702</v>
      </c>
      <c r="C138" s="131" t="e">
        <f>SUM(C3:C136)</f>
        <v>#REF!</v>
      </c>
      <c r="D138" s="131" t="e">
        <f>SUM(D3:D136)</f>
        <v>#REF!</v>
      </c>
      <c r="E138" s="131">
        <f>SUM(E3:E136)</f>
        <v>0</v>
      </c>
      <c r="F138" s="131" t="e">
        <f>SUM(F3:F136)</f>
        <v>#REF!</v>
      </c>
    </row>
    <row r="139" spans="1:8" x14ac:dyDescent="0.25">
      <c r="A139" s="146"/>
    </row>
    <row r="140" spans="1:8" x14ac:dyDescent="0.25">
      <c r="A140" s="146"/>
    </row>
    <row r="141" spans="1:8" x14ac:dyDescent="0.25">
      <c r="A141" s="146"/>
    </row>
    <row r="142" spans="1:8" x14ac:dyDescent="0.25">
      <c r="A142" s="146"/>
    </row>
    <row r="143" spans="1:8" x14ac:dyDescent="0.25">
      <c r="A143" s="146"/>
    </row>
    <row r="144" spans="1:8" x14ac:dyDescent="0.25">
      <c r="A144" s="146"/>
    </row>
    <row r="145" spans="1:1" x14ac:dyDescent="0.25">
      <c r="A145" s="146"/>
    </row>
    <row r="146" spans="1:1" x14ac:dyDescent="0.25">
      <c r="A146" s="146"/>
    </row>
    <row r="147" spans="1:1" x14ac:dyDescent="0.25">
      <c r="A147" s="141"/>
    </row>
    <row r="148" spans="1:1" x14ac:dyDescent="0.25">
      <c r="A148" s="146"/>
    </row>
    <row r="149" spans="1:1" x14ac:dyDescent="0.25">
      <c r="A149" s="146"/>
    </row>
    <row r="150" spans="1:1" x14ac:dyDescent="0.25">
      <c r="A150" s="141"/>
    </row>
    <row r="151" spans="1:1" x14ac:dyDescent="0.25">
      <c r="A151" s="141"/>
    </row>
    <row r="152" spans="1:1" x14ac:dyDescent="0.25">
      <c r="A152" s="141"/>
    </row>
    <row r="153" spans="1:1" x14ac:dyDescent="0.25">
      <c r="A153" s="141"/>
    </row>
  </sheetData>
  <mergeCells count="3">
    <mergeCell ref="J1:O1"/>
    <mergeCell ref="G121:G122"/>
    <mergeCell ref="G99:G100"/>
  </mergeCells>
  <pageMargins left="0.7" right="0.7" top="0.75" bottom="0.75" header="0.3" footer="0.3"/>
  <pageSetup orientation="portrait" r:id="rId1"/>
  <ignoredErrors>
    <ignoredError sqref="D100" formulaRange="1"/>
  </ignoredError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O229"/>
  <sheetViews>
    <sheetView workbookViewId="0">
      <pane ySplit="1" topLeftCell="A2" activePane="bottomLeft" state="frozenSplit"/>
      <selection activeCell="J8" sqref="J8"/>
      <selection pane="bottomLeft" activeCell="C152" sqref="C152"/>
    </sheetView>
  </sheetViews>
  <sheetFormatPr defaultRowHeight="15" x14ac:dyDescent="0.25"/>
  <cols>
    <col min="1" max="1" width="37.5703125" style="141" bestFit="1" customWidth="1"/>
    <col min="2" max="2" width="15.28515625" style="15" customWidth="1"/>
    <col min="3" max="6" width="15.28515625" customWidth="1"/>
    <col min="7" max="7" width="9.5703125" customWidth="1"/>
    <col min="8" max="8" width="15.42578125" customWidth="1"/>
    <col min="9" max="9" width="11.42578125" customWidth="1"/>
    <col min="10" max="10" width="10.7109375" customWidth="1"/>
    <col min="13" max="13" width="9.28515625" customWidth="1"/>
  </cols>
  <sheetData>
    <row r="1" spans="1:14" x14ac:dyDescent="0.25">
      <c r="A1" s="201" t="s">
        <v>926</v>
      </c>
      <c r="B1" s="200" t="s">
        <v>925</v>
      </c>
      <c r="C1" s="200" t="s">
        <v>929</v>
      </c>
      <c r="D1" s="200" t="s">
        <v>943</v>
      </c>
      <c r="E1" s="200" t="s">
        <v>903</v>
      </c>
      <c r="F1" s="200" t="s">
        <v>930</v>
      </c>
      <c r="G1" s="199" t="s">
        <v>1480</v>
      </c>
      <c r="H1" s="15"/>
      <c r="I1" s="645" t="s">
        <v>1447</v>
      </c>
      <c r="J1" s="645"/>
      <c r="K1" s="645"/>
      <c r="L1" s="645"/>
      <c r="M1" s="306"/>
      <c r="N1" s="306"/>
    </row>
    <row r="2" spans="1:14" x14ac:dyDescent="0.25">
      <c r="A2" s="198" t="s">
        <v>1321</v>
      </c>
      <c r="B2" s="197"/>
      <c r="C2" s="196"/>
      <c r="D2" s="210"/>
      <c r="E2" s="210"/>
      <c r="F2" s="196"/>
      <c r="G2" s="207"/>
      <c r="H2" s="267"/>
      <c r="I2" s="644"/>
      <c r="J2" s="644"/>
      <c r="K2" s="644"/>
      <c r="L2" s="644"/>
      <c r="M2" s="306"/>
      <c r="N2" s="306"/>
    </row>
    <row r="3" spans="1:14" x14ac:dyDescent="0.25">
      <c r="A3" s="198" t="s">
        <v>1207</v>
      </c>
      <c r="B3" s="197"/>
      <c r="C3" s="196"/>
      <c r="D3" s="210"/>
      <c r="E3" s="210"/>
      <c r="F3" s="196"/>
      <c r="G3" s="207"/>
      <c r="H3" s="15"/>
      <c r="I3" s="646" t="s">
        <v>1479</v>
      </c>
      <c r="J3" s="646"/>
      <c r="K3" s="646"/>
      <c r="L3" s="646"/>
      <c r="M3" s="306"/>
      <c r="N3" s="306"/>
    </row>
    <row r="4" spans="1:14" x14ac:dyDescent="0.25">
      <c r="A4" s="198" t="s">
        <v>1204</v>
      </c>
      <c r="B4" s="197"/>
      <c r="C4" s="196"/>
      <c r="D4" s="210"/>
      <c r="E4" s="210"/>
      <c r="F4" s="196"/>
      <c r="G4" s="207"/>
      <c r="H4" s="15"/>
      <c r="I4" s="647" t="s">
        <v>1388</v>
      </c>
      <c r="J4" s="647"/>
      <c r="K4" s="647"/>
      <c r="L4" s="647"/>
      <c r="M4" s="306"/>
      <c r="N4" s="306"/>
    </row>
    <row r="5" spans="1:14" x14ac:dyDescent="0.25">
      <c r="A5" s="198" t="s">
        <v>1322</v>
      </c>
      <c r="B5" s="197"/>
      <c r="C5" s="196"/>
      <c r="D5" s="210"/>
      <c r="E5" s="210"/>
      <c r="F5" s="196"/>
      <c r="G5" s="207"/>
      <c r="H5" s="267"/>
      <c r="I5" s="648" t="s">
        <v>1429</v>
      </c>
      <c r="J5" s="648"/>
      <c r="K5" s="648"/>
      <c r="L5" s="648"/>
      <c r="M5" s="306"/>
      <c r="N5" s="306"/>
    </row>
    <row r="6" spans="1:14" x14ac:dyDescent="0.25">
      <c r="A6" s="198" t="s">
        <v>1202</v>
      </c>
      <c r="B6" s="197"/>
      <c r="C6" s="196"/>
      <c r="D6" s="210"/>
      <c r="E6" s="210"/>
      <c r="F6" s="196"/>
      <c r="G6" s="207"/>
      <c r="H6" s="15"/>
      <c r="I6" s="643" t="s">
        <v>1389</v>
      </c>
      <c r="J6" s="643"/>
      <c r="K6" s="643"/>
      <c r="L6" s="643"/>
      <c r="M6" s="306"/>
      <c r="N6" s="306"/>
    </row>
    <row r="7" spans="1:14" x14ac:dyDescent="0.25">
      <c r="A7" s="198" t="s">
        <v>1206</v>
      </c>
      <c r="B7" s="197"/>
      <c r="C7" s="196"/>
      <c r="D7" s="210"/>
      <c r="E7" s="210"/>
      <c r="F7" s="196"/>
      <c r="G7" s="207"/>
      <c r="H7" s="15"/>
      <c r="I7" s="644"/>
      <c r="J7" s="644"/>
      <c r="K7" s="644"/>
      <c r="L7" s="644"/>
      <c r="M7" s="306"/>
      <c r="N7" s="306"/>
    </row>
    <row r="8" spans="1:14" x14ac:dyDescent="0.25">
      <c r="A8" s="198" t="s">
        <v>1216</v>
      </c>
      <c r="B8" s="197"/>
      <c r="C8" s="196"/>
      <c r="D8" s="210"/>
      <c r="E8" s="210"/>
      <c r="F8" s="196"/>
      <c r="G8" s="207"/>
      <c r="H8" s="15"/>
      <c r="I8" s="266"/>
      <c r="J8" s="266"/>
      <c r="K8" s="266"/>
      <c r="L8" s="276"/>
      <c r="M8" s="266"/>
      <c r="N8" s="266"/>
    </row>
    <row r="9" spans="1:14" x14ac:dyDescent="0.25">
      <c r="A9" s="198" t="s">
        <v>1323</v>
      </c>
      <c r="B9" s="197"/>
      <c r="C9" s="196"/>
      <c r="D9" s="210"/>
      <c r="E9" s="210"/>
      <c r="F9" s="196"/>
      <c r="G9" s="207"/>
      <c r="H9" s="15"/>
      <c r="L9" s="158"/>
    </row>
    <row r="10" spans="1:14" x14ac:dyDescent="0.25">
      <c r="A10" s="198" t="s">
        <v>1324</v>
      </c>
      <c r="B10" s="197"/>
      <c r="C10" s="196"/>
      <c r="D10" s="210"/>
      <c r="E10" s="210"/>
      <c r="F10" s="196"/>
      <c r="G10" s="207"/>
      <c r="H10" s="15"/>
      <c r="I10" t="s">
        <v>1436</v>
      </c>
      <c r="K10">
        <f>SUM(F2:F123,F152:F160)</f>
        <v>0</v>
      </c>
      <c r="L10" s="266">
        <f>SUM(B2:B123,B152:B160)</f>
        <v>0</v>
      </c>
    </row>
    <row r="11" spans="1:14" x14ac:dyDescent="0.25">
      <c r="A11" s="198" t="s">
        <v>1325</v>
      </c>
      <c r="B11" s="197"/>
      <c r="C11" s="196"/>
      <c r="D11" s="210"/>
      <c r="E11" s="210"/>
      <c r="F11" s="196"/>
      <c r="G11" s="207"/>
      <c r="H11" s="267"/>
      <c r="I11" t="s">
        <v>1437</v>
      </c>
      <c r="K11">
        <f>SUM(F124:F150)</f>
        <v>0</v>
      </c>
      <c r="L11" s="266">
        <f>SUM(D124:D150)</f>
        <v>0</v>
      </c>
    </row>
    <row r="12" spans="1:14" x14ac:dyDescent="0.25">
      <c r="A12" s="198" t="s">
        <v>1289</v>
      </c>
      <c r="B12" s="197"/>
      <c r="C12" s="196"/>
      <c r="D12" s="210"/>
      <c r="E12" s="210"/>
      <c r="F12" s="196"/>
      <c r="G12" s="207"/>
      <c r="H12" s="15"/>
      <c r="L12" s="158"/>
    </row>
    <row r="13" spans="1:14" x14ac:dyDescent="0.25">
      <c r="A13" s="198" t="s">
        <v>571</v>
      </c>
      <c r="B13" s="197"/>
      <c r="C13" s="196"/>
      <c r="D13" s="210"/>
      <c r="E13" s="210"/>
      <c r="F13" s="196"/>
      <c r="G13" s="207"/>
      <c r="H13" s="15"/>
      <c r="L13" s="158"/>
    </row>
    <row r="14" spans="1:14" x14ac:dyDescent="0.25">
      <c r="A14" s="198" t="s">
        <v>565</v>
      </c>
      <c r="B14" s="197"/>
      <c r="C14" s="196"/>
      <c r="D14" s="210"/>
      <c r="E14" s="210"/>
      <c r="F14" s="196"/>
      <c r="G14" s="207"/>
      <c r="H14" s="15"/>
      <c r="L14" s="158"/>
    </row>
    <row r="15" spans="1:14" x14ac:dyDescent="0.25">
      <c r="A15" s="198" t="s">
        <v>1494</v>
      </c>
      <c r="B15" s="197"/>
      <c r="C15" s="196"/>
      <c r="D15" s="210"/>
      <c r="E15" s="210"/>
      <c r="F15" s="196"/>
      <c r="G15" s="207"/>
      <c r="H15" s="15"/>
      <c r="L15" s="158"/>
      <c r="M15" s="276"/>
    </row>
    <row r="16" spans="1:14" x14ac:dyDescent="0.25">
      <c r="A16" s="198" t="s">
        <v>1263</v>
      </c>
      <c r="B16" s="197"/>
      <c r="C16" s="196"/>
      <c r="D16" s="210"/>
      <c r="E16" s="210"/>
      <c r="F16" s="196"/>
      <c r="G16" s="207"/>
      <c r="H16" s="267"/>
      <c r="L16" s="158"/>
    </row>
    <row r="17" spans="1:12" x14ac:dyDescent="0.25">
      <c r="A17" s="198" t="s">
        <v>568</v>
      </c>
      <c r="B17" s="197"/>
      <c r="C17" s="196"/>
      <c r="D17" s="210"/>
      <c r="E17" s="210"/>
      <c r="F17" s="196"/>
      <c r="G17" s="207"/>
      <c r="H17" s="267"/>
      <c r="L17" s="158"/>
    </row>
    <row r="18" spans="1:12" x14ac:dyDescent="0.25">
      <c r="A18" s="198" t="s">
        <v>1326</v>
      </c>
      <c r="B18" s="197"/>
      <c r="C18" s="196"/>
      <c r="D18" s="210"/>
      <c r="E18" s="210"/>
      <c r="F18" s="196"/>
      <c r="G18" s="207"/>
      <c r="H18" s="267"/>
      <c r="K18" s="158"/>
    </row>
    <row r="19" spans="1:12" s="2" customFormat="1" x14ac:dyDescent="0.25">
      <c r="A19" s="198" t="s">
        <v>574</v>
      </c>
      <c r="B19" s="197"/>
      <c r="C19" s="196"/>
      <c r="D19" s="210"/>
      <c r="E19" s="210"/>
      <c r="F19" s="196"/>
      <c r="G19" s="295"/>
      <c r="H19" s="161"/>
      <c r="L19" s="158"/>
    </row>
    <row r="20" spans="1:12" x14ac:dyDescent="0.25">
      <c r="A20" s="198" t="s">
        <v>1327</v>
      </c>
      <c r="B20" s="197"/>
      <c r="C20" s="196"/>
      <c r="D20" s="210"/>
      <c r="E20" s="210"/>
      <c r="F20" s="196"/>
      <c r="G20" s="207"/>
      <c r="H20" s="267"/>
      <c r="L20" s="158"/>
    </row>
    <row r="21" spans="1:12" x14ac:dyDescent="0.25">
      <c r="A21" s="198" t="s">
        <v>535</v>
      </c>
      <c r="B21" s="197"/>
      <c r="C21" s="196"/>
      <c r="D21" s="210"/>
      <c r="E21" s="210"/>
      <c r="F21" s="196"/>
      <c r="G21" s="207"/>
      <c r="H21" s="267"/>
      <c r="L21" s="158"/>
    </row>
    <row r="22" spans="1:12" x14ac:dyDescent="0.25">
      <c r="A22" s="198" t="s">
        <v>547</v>
      </c>
      <c r="B22" s="197"/>
      <c r="C22" s="196"/>
      <c r="D22" s="210"/>
      <c r="E22" s="210"/>
      <c r="F22" s="196"/>
      <c r="G22" s="207"/>
      <c r="H22" s="267"/>
      <c r="L22" s="158"/>
    </row>
    <row r="23" spans="1:12" x14ac:dyDescent="0.25">
      <c r="A23" s="198" t="s">
        <v>541</v>
      </c>
      <c r="B23" s="197"/>
      <c r="C23" s="196"/>
      <c r="D23" s="210"/>
      <c r="E23" s="210"/>
      <c r="F23" s="196"/>
      <c r="G23" s="207"/>
      <c r="H23" s="267"/>
      <c r="L23" s="158"/>
    </row>
    <row r="24" spans="1:12" x14ac:dyDescent="0.25">
      <c r="A24" s="198" t="s">
        <v>544</v>
      </c>
      <c r="B24" s="197"/>
      <c r="C24" s="196"/>
      <c r="D24" s="210"/>
      <c r="E24" s="210"/>
      <c r="F24" s="196"/>
      <c r="G24" s="207"/>
      <c r="H24" s="267"/>
      <c r="L24" s="158"/>
    </row>
    <row r="25" spans="1:12" x14ac:dyDescent="0.25">
      <c r="A25" s="198" t="s">
        <v>1328</v>
      </c>
      <c r="B25" s="197"/>
      <c r="C25" s="196"/>
      <c r="D25" s="210"/>
      <c r="E25" s="210"/>
      <c r="F25" s="196"/>
      <c r="G25" s="207"/>
      <c r="H25" s="267"/>
      <c r="L25" s="158"/>
    </row>
    <row r="26" spans="1:12" x14ac:dyDescent="0.25">
      <c r="A26" s="198" t="s">
        <v>1329</v>
      </c>
      <c r="B26" s="197"/>
      <c r="C26" s="196"/>
      <c r="D26" s="210"/>
      <c r="E26" s="210"/>
      <c r="F26" s="196"/>
      <c r="G26" s="207"/>
      <c r="H26" s="15"/>
      <c r="L26" s="158"/>
    </row>
    <row r="27" spans="1:12" x14ac:dyDescent="0.25">
      <c r="A27" s="198" t="s">
        <v>1330</v>
      </c>
      <c r="B27" s="197"/>
      <c r="C27" s="196"/>
      <c r="D27" s="210"/>
      <c r="E27" s="210"/>
      <c r="F27" s="196"/>
      <c r="G27" s="207"/>
      <c r="H27" s="15"/>
      <c r="L27" s="158"/>
    </row>
    <row r="28" spans="1:12" x14ac:dyDescent="0.25">
      <c r="A28" s="198" t="s">
        <v>1384</v>
      </c>
      <c r="B28" s="197"/>
      <c r="C28" s="196"/>
      <c r="D28" s="210"/>
      <c r="E28" s="210"/>
      <c r="F28" s="196"/>
      <c r="G28" s="207"/>
      <c r="H28" s="15"/>
      <c r="L28" s="158"/>
    </row>
    <row r="29" spans="1:12" s="2" customFormat="1" x14ac:dyDescent="0.25">
      <c r="A29" s="198" t="s">
        <v>1383</v>
      </c>
      <c r="B29" s="197"/>
      <c r="C29" s="196"/>
      <c r="D29" s="210"/>
      <c r="E29" s="210"/>
      <c r="F29" s="196"/>
      <c r="G29" s="207"/>
      <c r="H29" s="204"/>
      <c r="L29" s="158"/>
    </row>
    <row r="30" spans="1:12" x14ac:dyDescent="0.25">
      <c r="A30" s="198" t="s">
        <v>1331</v>
      </c>
      <c r="B30" s="197"/>
      <c r="C30" s="196"/>
      <c r="D30" s="210"/>
      <c r="E30" s="210"/>
      <c r="F30" s="196"/>
      <c r="G30" s="295"/>
      <c r="H30" s="161"/>
      <c r="L30" s="158"/>
    </row>
    <row r="31" spans="1:12" x14ac:dyDescent="0.25">
      <c r="A31" s="198" t="s">
        <v>1208</v>
      </c>
      <c r="B31" s="197"/>
      <c r="C31" s="196"/>
      <c r="D31" s="210"/>
      <c r="E31" s="210"/>
      <c r="F31" s="196"/>
      <c r="G31" s="207"/>
      <c r="K31" s="158"/>
    </row>
    <row r="32" spans="1:12" x14ac:dyDescent="0.25">
      <c r="A32" s="198" t="s">
        <v>365</v>
      </c>
      <c r="B32" s="197"/>
      <c r="C32" s="196"/>
      <c r="D32" s="210"/>
      <c r="E32" s="210"/>
      <c r="F32" s="196"/>
      <c r="G32" s="207"/>
      <c r="H32" s="15"/>
      <c r="L32" s="158"/>
    </row>
    <row r="33" spans="1:15" x14ac:dyDescent="0.25">
      <c r="A33" s="198" t="s">
        <v>368</v>
      </c>
      <c r="B33" s="197"/>
      <c r="C33" s="196"/>
      <c r="D33" s="210"/>
      <c r="E33" s="210"/>
      <c r="F33" s="196"/>
      <c r="G33" s="207"/>
      <c r="K33" s="158"/>
    </row>
    <row r="34" spans="1:15" x14ac:dyDescent="0.25">
      <c r="A34" s="198" t="s">
        <v>370</v>
      </c>
      <c r="B34" s="197"/>
      <c r="C34" s="196"/>
      <c r="D34" s="210"/>
      <c r="E34" s="210"/>
      <c r="F34" s="196"/>
      <c r="G34" s="207"/>
      <c r="H34" s="15"/>
      <c r="L34" s="158"/>
    </row>
    <row r="35" spans="1:15" x14ac:dyDescent="0.25">
      <c r="A35" s="198" t="s">
        <v>1332</v>
      </c>
      <c r="B35" s="197"/>
      <c r="C35" s="196"/>
      <c r="D35" s="210"/>
      <c r="E35" s="210"/>
      <c r="F35" s="196"/>
      <c r="G35" s="207"/>
      <c r="H35" s="15"/>
      <c r="L35" s="158"/>
    </row>
    <row r="36" spans="1:15" x14ac:dyDescent="0.25">
      <c r="A36" s="198" t="s">
        <v>1224</v>
      </c>
      <c r="B36" s="197"/>
      <c r="C36" s="196"/>
      <c r="D36" s="210"/>
      <c r="E36" s="210"/>
      <c r="F36" s="196"/>
      <c r="G36" s="207"/>
      <c r="H36" s="161"/>
      <c r="L36" s="158"/>
    </row>
    <row r="37" spans="1:15" x14ac:dyDescent="0.25">
      <c r="A37" s="198" t="s">
        <v>1333</v>
      </c>
      <c r="B37" s="197"/>
      <c r="C37" s="196"/>
      <c r="D37" s="210"/>
      <c r="E37" s="210"/>
      <c r="F37" s="196"/>
      <c r="G37" s="207"/>
      <c r="H37" s="15"/>
      <c r="K37" s="158"/>
    </row>
    <row r="38" spans="1:15" ht="15.75" thickBot="1" x14ac:dyDescent="0.3">
      <c r="A38" s="607" t="s">
        <v>1334</v>
      </c>
      <c r="B38" s="197"/>
      <c r="C38" s="196"/>
      <c r="D38" s="210"/>
      <c r="E38" s="210"/>
      <c r="F38" s="196"/>
      <c r="G38" s="207"/>
      <c r="H38" s="267"/>
      <c r="I38" s="267"/>
      <c r="L38" s="158"/>
    </row>
    <row r="39" spans="1:15" x14ac:dyDescent="0.25">
      <c r="A39" s="609" t="s">
        <v>356</v>
      </c>
      <c r="B39" s="197"/>
      <c r="C39" s="196"/>
      <c r="D39" s="210"/>
      <c r="E39" s="210"/>
      <c r="F39" s="196"/>
      <c r="G39" s="206"/>
      <c r="H39" s="170" t="s">
        <v>1653</v>
      </c>
      <c r="I39" s="169"/>
      <c r="J39" s="168"/>
      <c r="K39" s="258"/>
      <c r="L39" s="267"/>
      <c r="M39" s="267"/>
      <c r="N39" s="267"/>
      <c r="O39" s="267"/>
    </row>
    <row r="40" spans="1:15" ht="15.75" thickBot="1" x14ac:dyDescent="0.3">
      <c r="A40" s="606" t="s">
        <v>1335</v>
      </c>
      <c r="B40" s="172"/>
      <c r="C40" s="171"/>
      <c r="D40" s="210"/>
      <c r="E40" s="210"/>
      <c r="F40" s="171"/>
      <c r="G40" s="207"/>
      <c r="H40" s="338" t="s">
        <v>1652</v>
      </c>
      <c r="I40" s="335"/>
      <c r="J40" s="336"/>
      <c r="K40" s="258"/>
      <c r="L40" s="267"/>
    </row>
    <row r="41" spans="1:15" x14ac:dyDescent="0.25">
      <c r="A41" s="190" t="s">
        <v>1336</v>
      </c>
      <c r="B41" s="189"/>
      <c r="C41" s="188"/>
      <c r="D41" s="210"/>
      <c r="E41" s="210"/>
      <c r="F41" s="188"/>
      <c r="G41" s="187"/>
      <c r="H41" s="337" t="s">
        <v>1386</v>
      </c>
      <c r="I41" s="333"/>
      <c r="J41" s="334"/>
      <c r="K41" s="258"/>
      <c r="L41" s="158" t="s">
        <v>1450</v>
      </c>
    </row>
    <row r="42" spans="1:15" ht="15.75" thickBot="1" x14ac:dyDescent="0.3">
      <c r="A42" s="190" t="s">
        <v>726</v>
      </c>
      <c r="B42" s="189"/>
      <c r="C42" s="188"/>
      <c r="D42" s="210"/>
      <c r="E42" s="300"/>
      <c r="F42" s="259"/>
      <c r="G42" s="187"/>
      <c r="H42" s="181" t="s">
        <v>1387</v>
      </c>
      <c r="I42" s="180"/>
      <c r="J42" s="179"/>
      <c r="K42" s="258"/>
      <c r="L42" t="s">
        <v>1449</v>
      </c>
    </row>
    <row r="43" spans="1:15" x14ac:dyDescent="0.25">
      <c r="A43" s="198" t="s">
        <v>729</v>
      </c>
      <c r="B43" s="191"/>
      <c r="C43" s="196"/>
      <c r="D43" s="210"/>
      <c r="E43" s="210"/>
      <c r="F43" s="196"/>
      <c r="G43" s="207"/>
      <c r="H43" s="205"/>
      <c r="L43" s="158"/>
    </row>
    <row r="44" spans="1:15" x14ac:dyDescent="0.25">
      <c r="A44" s="198" t="s">
        <v>714</v>
      </c>
      <c r="B44" s="191"/>
      <c r="C44" s="196"/>
      <c r="D44" s="210"/>
      <c r="E44" s="210"/>
      <c r="F44" s="196"/>
      <c r="G44" s="207"/>
      <c r="H44" s="15"/>
      <c r="L44" s="158"/>
    </row>
    <row r="45" spans="1:15" x14ac:dyDescent="0.25">
      <c r="A45" s="198" t="s">
        <v>810</v>
      </c>
      <c r="B45" s="191"/>
      <c r="C45" s="196"/>
      <c r="D45" s="210"/>
      <c r="E45" s="210"/>
      <c r="F45" s="196"/>
      <c r="G45" s="207"/>
      <c r="H45" s="15"/>
      <c r="L45" s="158"/>
    </row>
    <row r="46" spans="1:15" x14ac:dyDescent="0.25">
      <c r="A46" s="198" t="s">
        <v>1297</v>
      </c>
      <c r="B46" s="191"/>
      <c r="C46" s="196"/>
      <c r="D46" s="210"/>
      <c r="E46" s="210"/>
      <c r="F46" s="196"/>
      <c r="G46" s="207"/>
      <c r="H46" s="267"/>
      <c r="L46" s="158"/>
    </row>
    <row r="47" spans="1:15" x14ac:dyDescent="0.25">
      <c r="A47" s="198" t="s">
        <v>1337</v>
      </c>
      <c r="B47" s="191"/>
      <c r="C47" s="196"/>
      <c r="D47" s="210"/>
      <c r="E47" s="210"/>
      <c r="F47" s="196"/>
      <c r="G47" s="207"/>
      <c r="K47" s="158"/>
    </row>
    <row r="48" spans="1:15" x14ac:dyDescent="0.25">
      <c r="A48" s="198" t="s">
        <v>1338</v>
      </c>
      <c r="B48" s="191"/>
      <c r="C48" s="196"/>
      <c r="D48" s="210"/>
      <c r="E48" s="210"/>
      <c r="F48" s="196"/>
      <c r="G48" s="207"/>
      <c r="H48" s="15"/>
      <c r="L48" s="158"/>
    </row>
    <row r="49" spans="1:12" x14ac:dyDescent="0.25">
      <c r="A49" s="198" t="s">
        <v>1339</v>
      </c>
      <c r="B49" s="191"/>
      <c r="C49" s="196"/>
      <c r="D49" s="210"/>
      <c r="E49" s="210"/>
      <c r="F49" s="196"/>
      <c r="G49" s="207"/>
      <c r="H49" s="15"/>
      <c r="L49" s="158"/>
    </row>
    <row r="50" spans="1:12" x14ac:dyDescent="0.25">
      <c r="A50" s="198" t="s">
        <v>1340</v>
      </c>
      <c r="B50" s="191"/>
      <c r="C50" s="196"/>
      <c r="D50" s="210"/>
      <c r="E50" s="210"/>
      <c r="F50" s="196"/>
      <c r="G50" s="207"/>
      <c r="H50" s="15"/>
      <c r="L50" s="158"/>
    </row>
    <row r="51" spans="1:12" x14ac:dyDescent="0.25">
      <c r="A51" s="198" t="s">
        <v>592</v>
      </c>
      <c r="B51" s="191"/>
      <c r="C51" s="196"/>
      <c r="D51" s="210"/>
      <c r="E51" s="210"/>
      <c r="F51" s="196"/>
      <c r="G51" s="207"/>
      <c r="H51" s="15"/>
      <c r="L51" s="158"/>
    </row>
    <row r="52" spans="1:12" x14ac:dyDescent="0.25">
      <c r="A52" s="198" t="s">
        <v>1341</v>
      </c>
      <c r="B52" s="191"/>
      <c r="C52" s="196"/>
      <c r="D52" s="210"/>
      <c r="E52" s="210"/>
      <c r="F52" s="196"/>
      <c r="G52" s="207"/>
      <c r="H52" s="15"/>
      <c r="L52" s="158"/>
    </row>
    <row r="53" spans="1:12" x14ac:dyDescent="0.25">
      <c r="A53" s="198" t="s">
        <v>601</v>
      </c>
      <c r="B53" s="191"/>
      <c r="C53" s="196"/>
      <c r="D53" s="210"/>
      <c r="E53" s="210"/>
      <c r="F53" s="196"/>
      <c r="G53" s="207"/>
      <c r="H53" s="15"/>
      <c r="L53" s="158"/>
    </row>
    <row r="54" spans="1:12" x14ac:dyDescent="0.25">
      <c r="A54" s="198" t="s">
        <v>1342</v>
      </c>
      <c r="B54" s="191"/>
      <c r="C54" s="196"/>
      <c r="D54" s="210"/>
      <c r="E54" s="210"/>
      <c r="F54" s="196"/>
      <c r="G54" s="207"/>
      <c r="H54" s="15"/>
      <c r="L54" s="158"/>
    </row>
    <row r="55" spans="1:12" x14ac:dyDescent="0.25">
      <c r="A55" s="198" t="s">
        <v>1343</v>
      </c>
      <c r="B55" s="191"/>
      <c r="C55" s="196"/>
      <c r="D55" s="210"/>
      <c r="E55" s="210"/>
      <c r="F55" s="196"/>
      <c r="G55" s="207"/>
      <c r="H55" s="15"/>
      <c r="L55" s="158"/>
    </row>
    <row r="56" spans="1:12" x14ac:dyDescent="0.25">
      <c r="A56" s="198" t="s">
        <v>944</v>
      </c>
      <c r="B56" s="191"/>
      <c r="C56" s="196"/>
      <c r="D56" s="210"/>
      <c r="E56" s="210"/>
      <c r="F56" s="196"/>
      <c r="G56" s="206"/>
      <c r="H56" s="15"/>
      <c r="L56" s="158"/>
    </row>
    <row r="57" spans="1:12" ht="15.75" thickBot="1" x14ac:dyDescent="0.3">
      <c r="A57" s="198" t="s">
        <v>1344</v>
      </c>
      <c r="B57" s="191"/>
      <c r="C57" s="196"/>
      <c r="D57" s="210"/>
      <c r="E57" s="210"/>
      <c r="F57" s="196"/>
      <c r="G57" s="206"/>
      <c r="H57" s="15"/>
      <c r="L57" s="158"/>
    </row>
    <row r="58" spans="1:12" x14ac:dyDescent="0.25">
      <c r="A58" s="610" t="s">
        <v>1345</v>
      </c>
      <c r="B58" s="188"/>
      <c r="C58" s="188"/>
      <c r="D58" s="210"/>
      <c r="E58" s="210"/>
      <c r="F58" s="188"/>
      <c r="G58" s="187"/>
      <c r="H58" s="178" t="s">
        <v>1129</v>
      </c>
      <c r="I58" s="177"/>
      <c r="J58" s="176"/>
      <c r="K58" s="254"/>
      <c r="L58" s="158"/>
    </row>
    <row r="59" spans="1:12" ht="15.75" thickBot="1" x14ac:dyDescent="0.3">
      <c r="A59" s="198" t="s">
        <v>1346</v>
      </c>
      <c r="B59" s="191"/>
      <c r="C59" s="196"/>
      <c r="D59" s="210"/>
      <c r="E59" s="210"/>
      <c r="F59" s="196"/>
      <c r="G59" s="212"/>
      <c r="H59" s="175" t="s">
        <v>1130</v>
      </c>
      <c r="I59" s="174"/>
      <c r="J59" s="173"/>
      <c r="K59" s="254"/>
      <c r="L59" s="158"/>
    </row>
    <row r="60" spans="1:12" x14ac:dyDescent="0.25">
      <c r="A60" s="198" t="s">
        <v>402</v>
      </c>
      <c r="B60" s="192"/>
      <c r="C60" s="192"/>
      <c r="D60" s="210"/>
      <c r="E60" s="210"/>
      <c r="F60" s="192"/>
      <c r="G60" s="212"/>
      <c r="H60" s="160"/>
      <c r="L60" s="158"/>
    </row>
    <row r="61" spans="1:12" x14ac:dyDescent="0.25">
      <c r="A61" s="609" t="s">
        <v>450</v>
      </c>
      <c r="B61" s="192"/>
      <c r="C61" s="192"/>
      <c r="D61" s="210"/>
      <c r="E61" s="210"/>
      <c r="F61" s="192"/>
      <c r="G61" s="206"/>
      <c r="H61" s="15"/>
      <c r="L61" s="158"/>
    </row>
    <row r="62" spans="1:12" ht="15.75" thickBot="1" x14ac:dyDescent="0.3">
      <c r="A62" s="198" t="s">
        <v>405</v>
      </c>
      <c r="B62" s="191"/>
      <c r="C62" s="196"/>
      <c r="D62" s="210"/>
      <c r="E62" s="210"/>
      <c r="F62" s="196"/>
      <c r="G62" s="212"/>
      <c r="H62" s="160"/>
      <c r="L62" s="158"/>
    </row>
    <row r="63" spans="1:12" x14ac:dyDescent="0.25">
      <c r="A63" s="190" t="s">
        <v>1347</v>
      </c>
      <c r="B63" s="188"/>
      <c r="C63" s="188"/>
      <c r="D63" s="210"/>
      <c r="E63" s="210"/>
      <c r="F63" s="188"/>
      <c r="G63" s="187"/>
      <c r="H63" s="182" t="s">
        <v>1385</v>
      </c>
      <c r="I63" s="177"/>
      <c r="J63" s="176"/>
      <c r="K63" s="254"/>
      <c r="L63" s="158"/>
    </row>
    <row r="64" spans="1:12" ht="15.75" thickBot="1" x14ac:dyDescent="0.3">
      <c r="A64" s="198" t="s">
        <v>937</v>
      </c>
      <c r="B64" s="192"/>
      <c r="C64" s="192"/>
      <c r="D64" s="210"/>
      <c r="E64" s="210"/>
      <c r="F64" s="192"/>
      <c r="G64" s="206"/>
      <c r="H64" s="181" t="s">
        <v>417</v>
      </c>
      <c r="I64" s="174"/>
      <c r="J64" s="173"/>
      <c r="K64" s="254"/>
      <c r="L64" s="158"/>
    </row>
    <row r="65" spans="1:12" x14ac:dyDescent="0.25">
      <c r="A65" s="609" t="s">
        <v>1348</v>
      </c>
      <c r="B65" s="191"/>
      <c r="C65" s="196"/>
      <c r="D65" s="210"/>
      <c r="E65" s="210"/>
      <c r="F65" s="196"/>
      <c r="G65" s="206"/>
      <c r="H65" s="15"/>
      <c r="I65" s="17"/>
      <c r="L65" s="158"/>
    </row>
    <row r="66" spans="1:12" x14ac:dyDescent="0.25">
      <c r="A66" s="609" t="s">
        <v>1273</v>
      </c>
      <c r="B66" s="192"/>
      <c r="C66" s="192"/>
      <c r="D66" s="210"/>
      <c r="E66" s="210"/>
      <c r="F66" s="192"/>
      <c r="G66" s="206"/>
      <c r="H66" s="15"/>
      <c r="J66" s="17"/>
      <c r="L66" s="158"/>
    </row>
    <row r="67" spans="1:12" x14ac:dyDescent="0.25">
      <c r="A67" s="609" t="s">
        <v>1865</v>
      </c>
      <c r="B67" s="191"/>
      <c r="C67" s="196"/>
      <c r="D67" s="210"/>
      <c r="E67" s="210"/>
      <c r="F67" s="196"/>
      <c r="G67" s="206"/>
      <c r="H67" s="15"/>
      <c r="L67" s="158"/>
    </row>
    <row r="68" spans="1:12" x14ac:dyDescent="0.25">
      <c r="A68" s="609" t="s">
        <v>459</v>
      </c>
      <c r="B68" s="191"/>
      <c r="C68" s="196"/>
      <c r="D68" s="210"/>
      <c r="E68" s="210"/>
      <c r="F68" s="196"/>
      <c r="G68" s="206"/>
      <c r="H68" s="15"/>
      <c r="L68" s="158"/>
    </row>
    <row r="69" spans="1:12" x14ac:dyDescent="0.25">
      <c r="A69" s="609" t="s">
        <v>447</v>
      </c>
      <c r="B69" s="191"/>
      <c r="C69" s="196"/>
      <c r="D69" s="210"/>
      <c r="E69" s="210"/>
      <c r="F69" s="196"/>
      <c r="G69" s="206"/>
      <c r="H69" s="15"/>
      <c r="L69" s="158"/>
    </row>
    <row r="70" spans="1:12" x14ac:dyDescent="0.25">
      <c r="A70" s="198" t="s">
        <v>1349</v>
      </c>
      <c r="B70" s="191"/>
      <c r="C70" s="196"/>
      <c r="D70" s="210"/>
      <c r="E70" s="210"/>
      <c r="F70" s="196"/>
      <c r="G70" s="206"/>
      <c r="H70" s="15"/>
      <c r="L70" s="158"/>
    </row>
    <row r="71" spans="1:12" x14ac:dyDescent="0.25">
      <c r="A71" s="198" t="s">
        <v>938</v>
      </c>
      <c r="B71" s="192"/>
      <c r="C71" s="192"/>
      <c r="D71" s="210"/>
      <c r="E71" s="210"/>
      <c r="F71" s="192"/>
      <c r="G71" s="206"/>
      <c r="H71" s="15"/>
      <c r="L71" s="158"/>
    </row>
    <row r="72" spans="1:12" x14ac:dyDescent="0.25">
      <c r="A72" s="198" t="s">
        <v>948</v>
      </c>
      <c r="B72" s="191"/>
      <c r="C72" s="196"/>
      <c r="D72" s="210"/>
      <c r="E72" s="210"/>
      <c r="F72" s="196"/>
      <c r="G72" s="206"/>
      <c r="H72" s="15"/>
      <c r="L72" s="158"/>
    </row>
    <row r="73" spans="1:12" x14ac:dyDescent="0.25">
      <c r="A73" s="198" t="s">
        <v>949</v>
      </c>
      <c r="B73" s="191"/>
      <c r="C73" s="196"/>
      <c r="D73" s="210"/>
      <c r="E73" s="210"/>
      <c r="F73" s="196"/>
      <c r="G73" s="212"/>
      <c r="H73" s="160"/>
      <c r="L73" s="158"/>
    </row>
    <row r="74" spans="1:12" x14ac:dyDescent="0.25">
      <c r="A74" s="198" t="s">
        <v>945</v>
      </c>
      <c r="B74" s="185"/>
      <c r="C74" s="185"/>
      <c r="D74" s="301"/>
      <c r="E74" s="301"/>
      <c r="F74" s="185"/>
      <c r="G74" s="206"/>
      <c r="L74" s="158"/>
    </row>
    <row r="75" spans="1:12" x14ac:dyDescent="0.25">
      <c r="A75" s="198" t="s">
        <v>1350</v>
      </c>
      <c r="B75" s="192"/>
      <c r="C75" s="192"/>
      <c r="D75" s="210"/>
      <c r="E75" s="210"/>
      <c r="F75" s="192"/>
      <c r="G75" s="186"/>
      <c r="L75" s="158"/>
    </row>
    <row r="76" spans="1:12" x14ac:dyDescent="0.25">
      <c r="A76" s="198" t="s">
        <v>1351</v>
      </c>
      <c r="B76" s="192"/>
      <c r="C76" s="192"/>
      <c r="D76" s="210"/>
      <c r="E76" s="210"/>
      <c r="F76" s="192"/>
      <c r="G76" s="186"/>
      <c r="L76" s="158"/>
    </row>
    <row r="77" spans="1:12" x14ac:dyDescent="0.25">
      <c r="A77" s="198" t="s">
        <v>1005</v>
      </c>
      <c r="B77" s="192"/>
      <c r="C77" s="192"/>
      <c r="D77" s="210"/>
      <c r="E77" s="210"/>
      <c r="F77" s="192"/>
      <c r="G77" s="186"/>
      <c r="L77" s="158"/>
    </row>
    <row r="78" spans="1:12" x14ac:dyDescent="0.25">
      <c r="A78" s="198" t="s">
        <v>932</v>
      </c>
      <c r="B78" s="192"/>
      <c r="C78" s="192"/>
      <c r="D78" s="210"/>
      <c r="E78" s="210"/>
      <c r="F78" s="192"/>
      <c r="G78" s="186"/>
      <c r="L78" s="158"/>
    </row>
    <row r="79" spans="1:12" x14ac:dyDescent="0.25">
      <c r="A79" s="198" t="s">
        <v>1352</v>
      </c>
      <c r="B79" s="192"/>
      <c r="C79" s="192"/>
      <c r="D79" s="210"/>
      <c r="E79" s="210"/>
      <c r="F79" s="192"/>
      <c r="G79" s="186"/>
      <c r="L79" s="158"/>
    </row>
    <row r="80" spans="1:12" x14ac:dyDescent="0.25">
      <c r="A80" s="198" t="s">
        <v>1353</v>
      </c>
      <c r="B80" s="192"/>
      <c r="C80" s="192"/>
      <c r="D80" s="210"/>
      <c r="E80" s="210"/>
      <c r="F80" s="192"/>
      <c r="G80" s="186"/>
      <c r="L80" s="158"/>
    </row>
    <row r="81" spans="1:12" x14ac:dyDescent="0.25">
      <c r="A81" s="198" t="s">
        <v>1037</v>
      </c>
      <c r="B81" s="192"/>
      <c r="C81" s="192"/>
      <c r="D81" s="210"/>
      <c r="E81" s="210"/>
      <c r="F81" s="192"/>
      <c r="G81" s="186"/>
      <c r="L81" s="158"/>
    </row>
    <row r="82" spans="1:12" x14ac:dyDescent="0.25">
      <c r="A82" s="198" t="s">
        <v>1309</v>
      </c>
      <c r="B82" s="192"/>
      <c r="C82" s="192"/>
      <c r="D82" s="210"/>
      <c r="E82" s="210"/>
      <c r="F82" s="192"/>
      <c r="G82" s="186"/>
      <c r="L82" s="158"/>
    </row>
    <row r="83" spans="1:12" x14ac:dyDescent="0.25">
      <c r="A83" s="520" t="s">
        <v>1354</v>
      </c>
      <c r="B83" s="211"/>
      <c r="C83" s="210"/>
      <c r="D83" s="210"/>
      <c r="E83" s="210"/>
      <c r="F83" s="210"/>
      <c r="G83" s="521"/>
      <c r="L83" s="158"/>
    </row>
    <row r="84" spans="1:12" x14ac:dyDescent="0.25">
      <c r="A84" s="198" t="s">
        <v>1296</v>
      </c>
      <c r="B84" s="192"/>
      <c r="C84" s="192"/>
      <c r="D84" s="210"/>
      <c r="E84" s="210"/>
      <c r="F84" s="192"/>
      <c r="G84" s="207"/>
      <c r="L84" s="158"/>
    </row>
    <row r="85" spans="1:12" x14ac:dyDescent="0.25">
      <c r="A85" s="198" t="s">
        <v>1355</v>
      </c>
      <c r="B85" s="192"/>
      <c r="C85" s="192"/>
      <c r="D85" s="210"/>
      <c r="E85" s="210"/>
      <c r="F85" s="192"/>
      <c r="G85" s="186"/>
      <c r="L85" s="158"/>
    </row>
    <row r="86" spans="1:12" x14ac:dyDescent="0.25">
      <c r="A86" s="198" t="s">
        <v>1356</v>
      </c>
      <c r="B86" s="192"/>
      <c r="C86" s="192"/>
      <c r="D86" s="210"/>
      <c r="E86" s="210"/>
      <c r="F86" s="192"/>
      <c r="G86" s="186"/>
      <c r="L86" s="158"/>
    </row>
    <row r="87" spans="1:12" x14ac:dyDescent="0.25">
      <c r="A87" s="198" t="s">
        <v>1181</v>
      </c>
      <c r="B87" s="191"/>
      <c r="C87" s="192"/>
      <c r="D87" s="210"/>
      <c r="E87" s="210"/>
      <c r="F87" s="192"/>
      <c r="G87" s="186"/>
      <c r="L87" s="158"/>
    </row>
    <row r="88" spans="1:12" x14ac:dyDescent="0.25">
      <c r="A88" s="198" t="s">
        <v>1357</v>
      </c>
      <c r="B88" s="192"/>
      <c r="C88" s="192"/>
      <c r="D88" s="210"/>
      <c r="E88" s="210"/>
      <c r="F88" s="192"/>
      <c r="G88" s="186"/>
      <c r="L88" s="158"/>
    </row>
    <row r="89" spans="1:12" x14ac:dyDescent="0.25">
      <c r="A89" s="198" t="s">
        <v>1030</v>
      </c>
      <c r="B89" s="192"/>
      <c r="C89" s="192"/>
      <c r="D89" s="210"/>
      <c r="E89" s="210"/>
      <c r="F89" s="192"/>
      <c r="G89" s="186"/>
      <c r="L89" s="158"/>
    </row>
    <row r="90" spans="1:12" x14ac:dyDescent="0.25">
      <c r="A90" s="198" t="s">
        <v>1015</v>
      </c>
      <c r="B90" s="192"/>
      <c r="C90" s="192"/>
      <c r="D90" s="210"/>
      <c r="E90" s="210"/>
      <c r="F90" s="192"/>
      <c r="G90" s="186"/>
      <c r="L90" s="158"/>
    </row>
    <row r="91" spans="1:12" x14ac:dyDescent="0.25">
      <c r="A91" s="198" t="s">
        <v>1308</v>
      </c>
      <c r="B91" s="192"/>
      <c r="C91" s="192"/>
      <c r="D91" s="210"/>
      <c r="E91" s="210"/>
      <c r="F91" s="192"/>
      <c r="G91" s="186"/>
      <c r="L91" s="158"/>
    </row>
    <row r="92" spans="1:12" x14ac:dyDescent="0.25">
      <c r="A92" s="198" t="s">
        <v>1358</v>
      </c>
      <c r="B92" s="192"/>
      <c r="C92" s="192"/>
      <c r="D92" s="210"/>
      <c r="E92" s="210"/>
      <c r="F92" s="192"/>
      <c r="G92" s="186"/>
      <c r="L92" s="158"/>
    </row>
    <row r="93" spans="1:12" x14ac:dyDescent="0.25">
      <c r="A93" s="264" t="s">
        <v>1359</v>
      </c>
      <c r="B93" s="191"/>
      <c r="C93" s="192"/>
      <c r="D93" s="210"/>
      <c r="E93" s="210"/>
      <c r="F93" s="192"/>
      <c r="G93" s="186"/>
      <c r="L93" s="158"/>
    </row>
    <row r="94" spans="1:12" ht="15" customHeight="1" x14ac:dyDescent="0.25">
      <c r="A94" s="198" t="s">
        <v>941</v>
      </c>
      <c r="B94" s="192"/>
      <c r="C94" s="192"/>
      <c r="D94" s="210"/>
      <c r="E94" s="210"/>
      <c r="F94" s="192"/>
      <c r="G94" s="186"/>
      <c r="L94" s="158"/>
    </row>
    <row r="95" spans="1:12" x14ac:dyDescent="0.25">
      <c r="A95" s="198" t="s">
        <v>942</v>
      </c>
      <c r="B95" s="192"/>
      <c r="C95" s="192"/>
      <c r="D95" s="210"/>
      <c r="E95" s="210"/>
      <c r="F95" s="192"/>
      <c r="G95" s="186"/>
      <c r="L95" s="158"/>
    </row>
    <row r="96" spans="1:12" ht="15" customHeight="1" x14ac:dyDescent="0.25">
      <c r="A96" s="198" t="s">
        <v>1360</v>
      </c>
      <c r="B96" s="192"/>
      <c r="C96" s="192"/>
      <c r="D96" s="210"/>
      <c r="E96" s="210"/>
      <c r="F96" s="192"/>
      <c r="G96" s="207"/>
      <c r="L96" s="158"/>
    </row>
    <row r="97" spans="1:12" x14ac:dyDescent="0.25">
      <c r="A97" s="198" t="s">
        <v>1361</v>
      </c>
      <c r="B97" s="191"/>
      <c r="C97" s="192"/>
      <c r="D97" s="210"/>
      <c r="E97" s="210"/>
      <c r="F97" s="192"/>
      <c r="G97" s="207"/>
      <c r="L97" s="158"/>
    </row>
    <row r="98" spans="1:12" ht="15" customHeight="1" x14ac:dyDescent="0.25">
      <c r="A98" s="198" t="s">
        <v>1362</v>
      </c>
      <c r="B98" s="191"/>
      <c r="C98" s="192"/>
      <c r="D98" s="210"/>
      <c r="E98" s="210"/>
      <c r="F98" s="192"/>
      <c r="G98" s="207"/>
      <c r="L98" s="158"/>
    </row>
    <row r="99" spans="1:12" x14ac:dyDescent="0.25">
      <c r="A99" s="198" t="s">
        <v>669</v>
      </c>
      <c r="B99" s="191"/>
      <c r="C99" s="192"/>
      <c r="D99" s="210"/>
      <c r="E99" s="210"/>
      <c r="F99" s="192"/>
      <c r="G99" s="207"/>
      <c r="L99" s="158"/>
    </row>
    <row r="100" spans="1:12" ht="15" customHeight="1" x14ac:dyDescent="0.25">
      <c r="A100" s="198" t="s">
        <v>1363</v>
      </c>
      <c r="B100" s="185"/>
      <c r="C100" s="192"/>
      <c r="D100" s="210"/>
      <c r="E100" s="210"/>
      <c r="F100" s="192"/>
      <c r="G100" s="207"/>
      <c r="L100" s="158"/>
    </row>
    <row r="101" spans="1:12" x14ac:dyDescent="0.25">
      <c r="A101" s="198" t="s">
        <v>1236</v>
      </c>
      <c r="B101" s="191"/>
      <c r="C101" s="192"/>
      <c r="D101" s="210"/>
      <c r="E101" s="210"/>
      <c r="F101" s="192"/>
      <c r="G101" s="207"/>
      <c r="L101" s="158"/>
    </row>
    <row r="102" spans="1:12" ht="15" customHeight="1" x14ac:dyDescent="0.25">
      <c r="A102" s="198" t="s">
        <v>1238</v>
      </c>
      <c r="B102" s="191"/>
      <c r="C102" s="192"/>
      <c r="D102" s="210"/>
      <c r="E102" s="210"/>
      <c r="F102" s="192"/>
      <c r="G102" s="207"/>
      <c r="L102" s="158"/>
    </row>
    <row r="103" spans="1:12" x14ac:dyDescent="0.25">
      <c r="A103" s="198" t="s">
        <v>1232</v>
      </c>
      <c r="B103" s="191"/>
      <c r="C103" s="192"/>
      <c r="D103" s="210"/>
      <c r="E103" s="210"/>
      <c r="F103" s="192"/>
      <c r="G103" s="207"/>
      <c r="L103" s="158"/>
    </row>
    <row r="104" spans="1:12" ht="15" customHeight="1" x14ac:dyDescent="0.25">
      <c r="A104" s="198" t="s">
        <v>1366</v>
      </c>
      <c r="B104" s="191"/>
      <c r="C104" s="192"/>
      <c r="D104" s="210"/>
      <c r="E104" s="210"/>
      <c r="F104" s="192"/>
      <c r="G104" s="207"/>
      <c r="L104" s="158"/>
    </row>
    <row r="105" spans="1:12" x14ac:dyDescent="0.25">
      <c r="A105" s="198" t="s">
        <v>1367</v>
      </c>
      <c r="B105" s="191"/>
      <c r="C105" s="192"/>
      <c r="D105" s="210"/>
      <c r="E105" s="210"/>
      <c r="F105" s="192"/>
      <c r="G105" s="207"/>
      <c r="L105" s="158"/>
    </row>
    <row r="106" spans="1:12" ht="15" customHeight="1" x14ac:dyDescent="0.25">
      <c r="A106" s="198" t="s">
        <v>1368</v>
      </c>
      <c r="B106" s="191"/>
      <c r="C106" s="192"/>
      <c r="D106" s="210"/>
      <c r="E106" s="210"/>
      <c r="F106" s="192"/>
      <c r="G106" s="207"/>
      <c r="H106" s="205"/>
      <c r="L106" s="158"/>
    </row>
    <row r="107" spans="1:12" x14ac:dyDescent="0.25">
      <c r="A107" s="198" t="s">
        <v>1369</v>
      </c>
      <c r="B107" s="191"/>
      <c r="C107" s="192"/>
      <c r="D107" s="210"/>
      <c r="E107" s="210"/>
      <c r="F107" s="192"/>
      <c r="G107" s="207"/>
      <c r="L107" s="158"/>
    </row>
    <row r="108" spans="1:12" ht="15" customHeight="1" x14ac:dyDescent="0.25">
      <c r="A108" s="198" t="s">
        <v>1203</v>
      </c>
      <c r="B108" s="191"/>
      <c r="C108" s="192"/>
      <c r="D108" s="210"/>
      <c r="E108" s="210"/>
      <c r="F108" s="192"/>
      <c r="G108" s="207"/>
      <c r="L108" s="158"/>
    </row>
    <row r="109" spans="1:12" x14ac:dyDescent="0.25">
      <c r="A109" s="198" t="s">
        <v>1370</v>
      </c>
      <c r="B109" s="191"/>
      <c r="C109" s="192"/>
      <c r="D109" s="210"/>
      <c r="E109" s="210"/>
      <c r="F109" s="192"/>
      <c r="G109" s="207"/>
      <c r="L109" s="158"/>
    </row>
    <row r="110" spans="1:12" ht="15" customHeight="1" x14ac:dyDescent="0.25">
      <c r="A110" s="198" t="s">
        <v>1371</v>
      </c>
      <c r="B110" s="191"/>
      <c r="C110" s="192"/>
      <c r="D110" s="210"/>
      <c r="E110" s="210"/>
      <c r="F110" s="192"/>
      <c r="G110" s="207"/>
      <c r="L110" s="158"/>
    </row>
    <row r="111" spans="1:12" x14ac:dyDescent="0.25">
      <c r="A111" s="198" t="s">
        <v>1372</v>
      </c>
      <c r="B111" s="191"/>
      <c r="C111" s="192"/>
      <c r="D111" s="210"/>
      <c r="E111" s="210"/>
      <c r="F111" s="192"/>
      <c r="G111" s="207"/>
      <c r="L111" s="158"/>
    </row>
    <row r="112" spans="1:12" ht="15" customHeight="1" x14ac:dyDescent="0.25">
      <c r="A112" s="184" t="s">
        <v>1373</v>
      </c>
      <c r="B112" s="191"/>
      <c r="C112" s="192"/>
      <c r="D112" s="210"/>
      <c r="E112" s="210"/>
      <c r="F112" s="192"/>
      <c r="G112" s="207"/>
    </row>
    <row r="113" spans="1:7" x14ac:dyDescent="0.25">
      <c r="A113" s="184" t="s">
        <v>1374</v>
      </c>
      <c r="B113" s="191"/>
      <c r="C113" s="192"/>
      <c r="D113" s="210"/>
      <c r="E113" s="210"/>
      <c r="F113" s="192"/>
      <c r="G113" s="207"/>
    </row>
    <row r="114" spans="1:7" ht="15" customHeight="1" x14ac:dyDescent="0.25">
      <c r="A114" s="184" t="s">
        <v>1375</v>
      </c>
      <c r="B114" s="191"/>
      <c r="C114" s="192"/>
      <c r="D114" s="210"/>
      <c r="E114" s="210"/>
      <c r="F114" s="192"/>
      <c r="G114" s="207"/>
    </row>
    <row r="115" spans="1:7" x14ac:dyDescent="0.25">
      <c r="A115" s="184" t="s">
        <v>1376</v>
      </c>
      <c r="B115" s="191"/>
      <c r="C115" s="192"/>
      <c r="D115" s="210"/>
      <c r="E115" s="210"/>
      <c r="F115" s="192"/>
      <c r="G115" s="207"/>
    </row>
    <row r="116" spans="1:7" ht="15" customHeight="1" x14ac:dyDescent="0.25">
      <c r="A116" s="184" t="s">
        <v>1377</v>
      </c>
      <c r="B116" s="191"/>
      <c r="C116" s="192"/>
      <c r="D116" s="210"/>
      <c r="E116" s="210"/>
      <c r="F116" s="192"/>
      <c r="G116" s="207"/>
    </row>
    <row r="117" spans="1:7" x14ac:dyDescent="0.25">
      <c r="A117" s="184" t="s">
        <v>1378</v>
      </c>
      <c r="B117" s="191"/>
      <c r="C117" s="192"/>
      <c r="D117" s="210"/>
      <c r="E117" s="210"/>
      <c r="F117" s="192"/>
      <c r="G117" s="207"/>
    </row>
    <row r="118" spans="1:7" ht="15" customHeight="1" x14ac:dyDescent="0.25">
      <c r="A118" s="184" t="s">
        <v>1379</v>
      </c>
      <c r="B118" s="191"/>
      <c r="C118" s="192"/>
      <c r="D118" s="210"/>
      <c r="E118" s="210"/>
      <c r="F118" s="192"/>
      <c r="G118" s="207"/>
    </row>
    <row r="119" spans="1:7" x14ac:dyDescent="0.25">
      <c r="A119" s="184" t="s">
        <v>1380</v>
      </c>
      <c r="B119" s="191"/>
      <c r="C119" s="192"/>
      <c r="D119" s="210"/>
      <c r="E119" s="210"/>
      <c r="F119" s="192"/>
      <c r="G119" s="207"/>
    </row>
    <row r="120" spans="1:7" ht="15" customHeight="1" x14ac:dyDescent="0.25">
      <c r="A120" s="184" t="s">
        <v>1381</v>
      </c>
      <c r="B120" s="191"/>
      <c r="C120" s="192"/>
      <c r="D120" s="210"/>
      <c r="E120" s="210"/>
      <c r="F120" s="192"/>
      <c r="G120" s="207"/>
    </row>
    <row r="121" spans="1:7" x14ac:dyDescent="0.25">
      <c r="A121" s="184" t="s">
        <v>1364</v>
      </c>
      <c r="B121" s="191"/>
      <c r="C121" s="192"/>
      <c r="D121" s="210"/>
      <c r="E121" s="210"/>
      <c r="F121" s="192"/>
      <c r="G121" s="207"/>
    </row>
    <row r="122" spans="1:7" x14ac:dyDescent="0.25">
      <c r="A122" s="184" t="s">
        <v>934</v>
      </c>
      <c r="B122" s="192"/>
      <c r="C122" s="192"/>
      <c r="D122" s="210"/>
      <c r="E122" s="210"/>
      <c r="F122" s="196"/>
      <c r="G122" s="207"/>
    </row>
    <row r="123" spans="1:7" x14ac:dyDescent="0.25">
      <c r="A123" s="184" t="s">
        <v>1365</v>
      </c>
      <c r="B123" s="191"/>
      <c r="C123" s="192"/>
      <c r="D123" s="210"/>
      <c r="E123" s="210"/>
      <c r="F123" s="192"/>
      <c r="G123" s="207"/>
    </row>
    <row r="124" spans="1:7" x14ac:dyDescent="0.25">
      <c r="A124" s="183" t="s">
        <v>399</v>
      </c>
      <c r="B124" s="210"/>
      <c r="C124" s="210"/>
      <c r="D124" s="192"/>
      <c r="E124" s="192"/>
      <c r="F124" s="196"/>
      <c r="G124" s="228"/>
    </row>
    <row r="125" spans="1:7" x14ac:dyDescent="0.25">
      <c r="A125" s="183" t="s">
        <v>402</v>
      </c>
      <c r="B125" s="210"/>
      <c r="C125" s="210"/>
      <c r="D125" s="192"/>
      <c r="E125" s="192"/>
      <c r="F125" s="191"/>
      <c r="G125" s="229"/>
    </row>
    <row r="126" spans="1:7" x14ac:dyDescent="0.25">
      <c r="A126" s="183" t="s">
        <v>408</v>
      </c>
      <c r="B126" s="211"/>
      <c r="C126" s="210"/>
      <c r="D126" s="192"/>
      <c r="E126" s="192"/>
      <c r="F126" s="192"/>
      <c r="G126" s="228"/>
    </row>
    <row r="127" spans="1:7" x14ac:dyDescent="0.25">
      <c r="A127" s="183" t="s">
        <v>414</v>
      </c>
      <c r="B127" s="210"/>
      <c r="C127" s="210"/>
      <c r="D127" s="192"/>
      <c r="E127" s="192"/>
      <c r="F127" s="196"/>
      <c r="G127" s="228"/>
    </row>
    <row r="128" spans="1:7" x14ac:dyDescent="0.25">
      <c r="A128" s="183" t="s">
        <v>470</v>
      </c>
      <c r="B128" s="210"/>
      <c r="C128" s="210"/>
      <c r="D128" s="192"/>
      <c r="E128" s="192"/>
      <c r="F128" s="196"/>
      <c r="G128" s="228"/>
    </row>
    <row r="129" spans="1:7" x14ac:dyDescent="0.25">
      <c r="A129" s="183" t="s">
        <v>420</v>
      </c>
      <c r="B129" s="210"/>
      <c r="C129" s="210"/>
      <c r="D129" s="192"/>
      <c r="E129" s="192"/>
      <c r="F129" s="196"/>
      <c r="G129" s="228"/>
    </row>
    <row r="130" spans="1:7" x14ac:dyDescent="0.25">
      <c r="A130" s="183" t="s">
        <v>423</v>
      </c>
      <c r="B130" s="210"/>
      <c r="C130" s="210"/>
      <c r="D130" s="192"/>
      <c r="E130" s="192"/>
      <c r="F130" s="196"/>
      <c r="G130" s="228"/>
    </row>
    <row r="131" spans="1:7" x14ac:dyDescent="0.25">
      <c r="A131" s="183" t="s">
        <v>426</v>
      </c>
      <c r="B131" s="210"/>
      <c r="C131" s="210"/>
      <c r="D131" s="192"/>
      <c r="E131" s="192"/>
      <c r="F131" s="196"/>
      <c r="G131" s="228"/>
    </row>
    <row r="132" spans="1:7" x14ac:dyDescent="0.25">
      <c r="A132" s="183" t="s">
        <v>429</v>
      </c>
      <c r="B132" s="210"/>
      <c r="C132" s="210"/>
      <c r="D132" s="192"/>
      <c r="E132" s="192"/>
      <c r="F132" s="196"/>
      <c r="G132" s="228"/>
    </row>
    <row r="133" spans="1:7" x14ac:dyDescent="0.25">
      <c r="A133" s="183" t="s">
        <v>432</v>
      </c>
      <c r="B133" s="210"/>
      <c r="C133" s="210"/>
      <c r="D133" s="192"/>
      <c r="E133" s="192"/>
      <c r="F133" s="196"/>
      <c r="G133" s="228"/>
    </row>
    <row r="134" spans="1:7" x14ac:dyDescent="0.25">
      <c r="A134" s="183" t="s">
        <v>435</v>
      </c>
      <c r="B134" s="210"/>
      <c r="C134" s="210"/>
      <c r="D134" s="192"/>
      <c r="E134" s="192"/>
      <c r="F134" s="196"/>
      <c r="G134" s="228"/>
    </row>
    <row r="135" spans="1:7" x14ac:dyDescent="0.25">
      <c r="A135" s="183" t="s">
        <v>441</v>
      </c>
      <c r="B135" s="210"/>
      <c r="C135" s="210"/>
      <c r="D135" s="192"/>
      <c r="E135" s="192"/>
      <c r="F135" s="196"/>
      <c r="G135" s="228"/>
    </row>
    <row r="136" spans="1:7" x14ac:dyDescent="0.25">
      <c r="A136" s="183" t="s">
        <v>444</v>
      </c>
      <c r="B136" s="210"/>
      <c r="C136" s="210"/>
      <c r="D136" s="192"/>
      <c r="E136" s="192"/>
      <c r="F136" s="196"/>
      <c r="G136" s="228"/>
    </row>
    <row r="137" spans="1:7" x14ac:dyDescent="0.25">
      <c r="A137" s="183" t="s">
        <v>479</v>
      </c>
      <c r="B137" s="210"/>
      <c r="C137" s="210"/>
      <c r="D137" s="192"/>
      <c r="E137" s="192"/>
      <c r="F137" s="196"/>
      <c r="G137" s="228"/>
    </row>
    <row r="138" spans="1:7" x14ac:dyDescent="0.25">
      <c r="A138" s="183" t="s">
        <v>450</v>
      </c>
      <c r="B138" s="210"/>
      <c r="C138" s="210"/>
      <c r="D138" s="192"/>
      <c r="E138" s="192"/>
      <c r="F138" s="192"/>
      <c r="G138" s="228"/>
    </row>
    <row r="139" spans="1:7" x14ac:dyDescent="0.25">
      <c r="A139" s="183" t="s">
        <v>453</v>
      </c>
      <c r="B139" s="210"/>
      <c r="C139" s="210"/>
      <c r="D139" s="192"/>
      <c r="E139" s="192"/>
      <c r="F139" s="196"/>
      <c r="G139" s="228"/>
    </row>
    <row r="140" spans="1:7" x14ac:dyDescent="0.25">
      <c r="A140" s="183" t="s">
        <v>461</v>
      </c>
      <c r="B140" s="210"/>
      <c r="C140" s="210"/>
      <c r="D140" s="192"/>
      <c r="E140" s="192"/>
      <c r="F140" s="196"/>
      <c r="G140" s="228"/>
    </row>
    <row r="141" spans="1:7" x14ac:dyDescent="0.25">
      <c r="A141" s="183" t="s">
        <v>464</v>
      </c>
      <c r="B141" s="210"/>
      <c r="C141" s="210"/>
      <c r="D141" s="192"/>
      <c r="E141" s="192"/>
      <c r="F141" s="196"/>
      <c r="G141" s="228"/>
    </row>
    <row r="142" spans="1:7" x14ac:dyDescent="0.25">
      <c r="A142" s="183" t="s">
        <v>467</v>
      </c>
      <c r="B142" s="210"/>
      <c r="C142" s="210"/>
      <c r="D142" s="192"/>
      <c r="E142" s="192"/>
      <c r="F142" s="196"/>
      <c r="G142" s="228"/>
    </row>
    <row r="143" spans="1:7" x14ac:dyDescent="0.25">
      <c r="A143" s="183" t="s">
        <v>482</v>
      </c>
      <c r="B143" s="211"/>
      <c r="C143" s="210"/>
      <c r="D143" s="192"/>
      <c r="E143" s="192"/>
      <c r="F143" s="192"/>
      <c r="G143" s="228"/>
    </row>
    <row r="144" spans="1:7" x14ac:dyDescent="0.25">
      <c r="A144" s="183" t="s">
        <v>488</v>
      </c>
      <c r="B144" s="210"/>
      <c r="C144" s="210"/>
      <c r="D144" s="192"/>
      <c r="E144" s="192"/>
      <c r="F144" s="196"/>
      <c r="G144" s="228"/>
    </row>
    <row r="145" spans="1:8" x14ac:dyDescent="0.25">
      <c r="A145" s="183" t="s">
        <v>497</v>
      </c>
      <c r="B145" s="210"/>
      <c r="C145" s="210"/>
      <c r="D145" s="192"/>
      <c r="E145" s="192"/>
      <c r="F145" s="196"/>
      <c r="G145" s="228"/>
    </row>
    <row r="146" spans="1:8" x14ac:dyDescent="0.25">
      <c r="A146" s="183" t="s">
        <v>500</v>
      </c>
      <c r="B146" s="210"/>
      <c r="C146" s="210"/>
      <c r="D146" s="192"/>
      <c r="E146" s="192"/>
      <c r="F146" s="196"/>
      <c r="G146" s="228"/>
    </row>
    <row r="147" spans="1:8" x14ac:dyDescent="0.25">
      <c r="A147" s="183" t="s">
        <v>503</v>
      </c>
      <c r="B147" s="211"/>
      <c r="C147" s="210"/>
      <c r="D147" s="192"/>
      <c r="E147" s="192"/>
      <c r="F147" s="192"/>
      <c r="G147" s="228"/>
    </row>
    <row r="148" spans="1:8" x14ac:dyDescent="0.25">
      <c r="A148" s="183" t="s">
        <v>664</v>
      </c>
      <c r="B148" s="211"/>
      <c r="C148" s="210"/>
      <c r="D148" s="192"/>
      <c r="E148" s="192"/>
      <c r="F148" s="192"/>
      <c r="G148" s="228"/>
    </row>
    <row r="149" spans="1:8" s="203" customFormat="1" x14ac:dyDescent="0.25">
      <c r="A149" s="183" t="s">
        <v>515</v>
      </c>
      <c r="B149" s="210"/>
      <c r="C149" s="210"/>
      <c r="D149" s="192"/>
      <c r="E149" s="192"/>
      <c r="F149" s="196"/>
      <c r="G149" s="228"/>
      <c r="H149"/>
    </row>
    <row r="150" spans="1:8" x14ac:dyDescent="0.25">
      <c r="A150" s="183" t="s">
        <v>1382</v>
      </c>
      <c r="B150" s="210"/>
      <c r="C150" s="210"/>
      <c r="D150" s="192"/>
      <c r="E150" s="192"/>
      <c r="F150" s="196"/>
      <c r="G150" s="228"/>
      <c r="H150" s="203"/>
    </row>
    <row r="151" spans="1:8" x14ac:dyDescent="0.25">
      <c r="A151" s="255" t="s">
        <v>928</v>
      </c>
      <c r="B151" s="192">
        <v>2424</v>
      </c>
      <c r="C151" s="192">
        <v>30.4</v>
      </c>
      <c r="D151" s="210"/>
      <c r="E151" s="210"/>
      <c r="F151" s="192">
        <v>92561.48</v>
      </c>
      <c r="G151" s="256"/>
    </row>
    <row r="152" spans="1:8" x14ac:dyDescent="0.25">
      <c r="A152" s="303" t="s">
        <v>813</v>
      </c>
      <c r="B152" s="304"/>
      <c r="C152" s="304"/>
      <c r="D152" s="305"/>
      <c r="E152" s="305"/>
      <c r="F152" s="304"/>
      <c r="G152" s="501"/>
    </row>
    <row r="153" spans="1:8" x14ac:dyDescent="0.25">
      <c r="A153" s="494" t="s">
        <v>1491</v>
      </c>
      <c r="B153" s="495"/>
      <c r="C153" s="496"/>
      <c r="D153" s="497"/>
      <c r="E153" s="497"/>
      <c r="F153" s="496"/>
      <c r="G153" s="611"/>
    </row>
    <row r="154" spans="1:8" x14ac:dyDescent="0.25">
      <c r="A154" s="500" t="s">
        <v>1671</v>
      </c>
      <c r="B154" s="495"/>
      <c r="C154" s="496"/>
      <c r="D154" s="497"/>
      <c r="E154" s="497"/>
      <c r="F154" s="496"/>
      <c r="G154" s="505"/>
    </row>
    <row r="155" spans="1:8" s="266" customFormat="1" x14ac:dyDescent="0.25">
      <c r="A155" s="506" t="s">
        <v>1678</v>
      </c>
      <c r="B155" s="507"/>
      <c r="C155" s="508"/>
      <c r="D155" s="509"/>
      <c r="E155" s="509"/>
      <c r="F155" s="508"/>
      <c r="G155" s="510"/>
    </row>
    <row r="156" spans="1:8" x14ac:dyDescent="0.25">
      <c r="A156" s="530" t="s">
        <v>1684</v>
      </c>
      <c r="B156" s="531"/>
      <c r="C156" s="532"/>
      <c r="D156" s="533"/>
      <c r="E156" s="533"/>
      <c r="F156" s="532"/>
      <c r="G156" s="534"/>
    </row>
    <row r="157" spans="1:8" x14ac:dyDescent="0.25">
      <c r="A157" s="530" t="s">
        <v>1692</v>
      </c>
      <c r="B157" s="531"/>
      <c r="C157" s="532"/>
      <c r="D157" s="533"/>
      <c r="E157" s="533"/>
      <c r="F157" s="532"/>
      <c r="G157" s="540"/>
    </row>
    <row r="158" spans="1:8" x14ac:dyDescent="0.25">
      <c r="A158" s="530" t="s">
        <v>1760</v>
      </c>
      <c r="B158" s="531"/>
      <c r="C158" s="532"/>
      <c r="D158" s="533"/>
      <c r="E158" s="533"/>
      <c r="F158" s="532"/>
      <c r="G158" s="540"/>
    </row>
    <row r="159" spans="1:8" x14ac:dyDescent="0.25">
      <c r="A159" s="530" t="s">
        <v>1900</v>
      </c>
      <c r="B159" s="531"/>
      <c r="C159" s="532"/>
      <c r="D159" s="533"/>
      <c r="E159" s="533"/>
      <c r="F159" s="532"/>
      <c r="G159" s="540"/>
    </row>
    <row r="160" spans="1:8" ht="15.75" thickBot="1" x14ac:dyDescent="0.3">
      <c r="A160" s="614" t="s">
        <v>1127</v>
      </c>
      <c r="B160" s="615"/>
      <c r="C160" s="616"/>
      <c r="D160" s="617"/>
      <c r="E160" s="617"/>
      <c r="F160" s="616"/>
      <c r="G160" s="618"/>
    </row>
    <row r="161" spans="2:2" x14ac:dyDescent="0.25">
      <c r="B161" s="1"/>
    </row>
    <row r="162" spans="2:2" x14ac:dyDescent="0.25">
      <c r="B162" s="1"/>
    </row>
    <row r="163" spans="2:2" x14ac:dyDescent="0.25">
      <c r="B163" s="1"/>
    </row>
    <row r="164" spans="2:2" x14ac:dyDescent="0.25">
      <c r="B164" s="1"/>
    </row>
    <row r="165" spans="2:2" x14ac:dyDescent="0.25">
      <c r="B165" s="1"/>
    </row>
    <row r="166" spans="2:2" x14ac:dyDescent="0.25">
      <c r="B166" s="1"/>
    </row>
    <row r="167" spans="2:2" x14ac:dyDescent="0.25">
      <c r="B167" s="1"/>
    </row>
    <row r="168" spans="2:2" x14ac:dyDescent="0.25">
      <c r="B168" s="1"/>
    </row>
    <row r="169" spans="2:2" x14ac:dyDescent="0.25">
      <c r="B169" s="1"/>
    </row>
    <row r="170" spans="2:2" x14ac:dyDescent="0.25">
      <c r="B170" s="1"/>
    </row>
    <row r="171" spans="2:2" x14ac:dyDescent="0.25">
      <c r="B171" s="1"/>
    </row>
    <row r="172" spans="2:2" x14ac:dyDescent="0.25">
      <c r="B172" s="1"/>
    </row>
    <row r="173" spans="2:2" x14ac:dyDescent="0.25">
      <c r="B173" s="1"/>
    </row>
    <row r="174" spans="2:2" x14ac:dyDescent="0.25">
      <c r="B174" s="1"/>
    </row>
    <row r="175" spans="2:2" x14ac:dyDescent="0.25">
      <c r="B175" s="1"/>
    </row>
    <row r="176" spans="2:2" x14ac:dyDescent="0.25">
      <c r="B176" s="1"/>
    </row>
    <row r="177" spans="2:2" x14ac:dyDescent="0.25">
      <c r="B177" s="1"/>
    </row>
    <row r="178" spans="2:2" x14ac:dyDescent="0.25">
      <c r="B178" s="1"/>
    </row>
    <row r="179" spans="2:2" x14ac:dyDescent="0.25">
      <c r="B179" s="1"/>
    </row>
    <row r="180" spans="2:2" x14ac:dyDescent="0.25">
      <c r="B180" s="1"/>
    </row>
    <row r="181" spans="2:2" x14ac:dyDescent="0.25">
      <c r="B181" s="1"/>
    </row>
    <row r="182" spans="2:2" x14ac:dyDescent="0.25">
      <c r="B182" s="1"/>
    </row>
    <row r="183" spans="2:2" x14ac:dyDescent="0.25">
      <c r="B183" s="1"/>
    </row>
    <row r="184" spans="2:2" x14ac:dyDescent="0.25">
      <c r="B184" s="1"/>
    </row>
    <row r="185" spans="2:2" x14ac:dyDescent="0.25">
      <c r="B185" s="1"/>
    </row>
    <row r="186" spans="2:2" x14ac:dyDescent="0.25">
      <c r="B186" s="1"/>
    </row>
    <row r="187" spans="2:2" x14ac:dyDescent="0.25">
      <c r="B187" s="1"/>
    </row>
    <row r="188" spans="2:2" x14ac:dyDescent="0.25">
      <c r="B188" s="1"/>
    </row>
    <row r="189" spans="2:2" x14ac:dyDescent="0.25">
      <c r="B189" s="1"/>
    </row>
    <row r="190" spans="2:2" x14ac:dyDescent="0.25">
      <c r="B190" s="1"/>
    </row>
    <row r="191" spans="2:2" x14ac:dyDescent="0.25">
      <c r="B191" s="1"/>
    </row>
    <row r="192" spans="2:2" x14ac:dyDescent="0.25">
      <c r="B192" s="1"/>
    </row>
    <row r="193" spans="2:2" x14ac:dyDescent="0.25">
      <c r="B193" s="1"/>
    </row>
    <row r="194" spans="2:2" x14ac:dyDescent="0.25">
      <c r="B194" s="1"/>
    </row>
    <row r="195" spans="2:2" x14ac:dyDescent="0.25">
      <c r="B195" s="1"/>
    </row>
    <row r="196" spans="2:2" x14ac:dyDescent="0.25">
      <c r="B196" s="1"/>
    </row>
    <row r="197" spans="2:2" x14ac:dyDescent="0.25">
      <c r="B197" s="1"/>
    </row>
    <row r="198" spans="2:2" x14ac:dyDescent="0.25">
      <c r="B198" s="1"/>
    </row>
    <row r="199" spans="2:2" x14ac:dyDescent="0.25">
      <c r="B199" s="1"/>
    </row>
    <row r="200" spans="2:2" x14ac:dyDescent="0.25">
      <c r="B200" s="1"/>
    </row>
    <row r="201" spans="2:2" x14ac:dyDescent="0.25">
      <c r="B201" s="1"/>
    </row>
    <row r="202" spans="2:2" x14ac:dyDescent="0.25">
      <c r="B202" s="16"/>
    </row>
    <row r="203" spans="2:2" x14ac:dyDescent="0.25">
      <c r="B203" s="1"/>
    </row>
    <row r="204" spans="2:2" x14ac:dyDescent="0.25">
      <c r="B204" s="1"/>
    </row>
    <row r="205" spans="2:2" x14ac:dyDescent="0.25">
      <c r="B205" s="1"/>
    </row>
    <row r="206" spans="2:2" x14ac:dyDescent="0.25">
      <c r="B206" s="1"/>
    </row>
    <row r="207" spans="2:2" x14ac:dyDescent="0.25">
      <c r="B207" s="1"/>
    </row>
    <row r="208" spans="2:2" x14ac:dyDescent="0.25">
      <c r="B208" s="1"/>
    </row>
    <row r="209" spans="2:2" x14ac:dyDescent="0.25">
      <c r="B209" s="1"/>
    </row>
    <row r="210" spans="2:2" x14ac:dyDescent="0.25">
      <c r="B210" s="1"/>
    </row>
    <row r="211" spans="2:2" x14ac:dyDescent="0.25">
      <c r="B211" s="1"/>
    </row>
    <row r="212" spans="2:2" x14ac:dyDescent="0.25">
      <c r="B212" s="1"/>
    </row>
    <row r="213" spans="2:2" x14ac:dyDescent="0.25">
      <c r="B213" s="1"/>
    </row>
    <row r="214" spans="2:2" x14ac:dyDescent="0.25">
      <c r="B214" s="1"/>
    </row>
    <row r="215" spans="2:2" x14ac:dyDescent="0.25">
      <c r="B215" s="1"/>
    </row>
    <row r="216" spans="2:2" x14ac:dyDescent="0.25">
      <c r="B216" s="1"/>
    </row>
    <row r="217" spans="2:2" x14ac:dyDescent="0.25">
      <c r="B217" s="1"/>
    </row>
    <row r="218" spans="2:2" x14ac:dyDescent="0.25">
      <c r="B218" s="1"/>
    </row>
    <row r="219" spans="2:2" x14ac:dyDescent="0.25">
      <c r="B219" s="1"/>
    </row>
    <row r="220" spans="2:2" x14ac:dyDescent="0.25">
      <c r="B220" s="1"/>
    </row>
    <row r="221" spans="2:2" x14ac:dyDescent="0.25">
      <c r="B221" s="1"/>
    </row>
    <row r="222" spans="2:2" x14ac:dyDescent="0.25">
      <c r="B222" s="1"/>
    </row>
    <row r="223" spans="2:2" x14ac:dyDescent="0.25">
      <c r="B223" s="1"/>
    </row>
    <row r="224" spans="2:2" x14ac:dyDescent="0.25">
      <c r="B224" s="1"/>
    </row>
    <row r="225" spans="2:2" x14ac:dyDescent="0.25">
      <c r="B225" s="1"/>
    </row>
    <row r="226" spans="2:2" x14ac:dyDescent="0.25">
      <c r="B226" s="1"/>
    </row>
    <row r="227" spans="2:2" x14ac:dyDescent="0.25">
      <c r="B227" s="1"/>
    </row>
    <row r="228" spans="2:2" x14ac:dyDescent="0.25">
      <c r="B228" s="1"/>
    </row>
    <row r="229" spans="2:2" x14ac:dyDescent="0.25">
      <c r="B229" s="1"/>
    </row>
  </sheetData>
  <mergeCells count="7">
    <mergeCell ref="I6:L6"/>
    <mergeCell ref="I7:L7"/>
    <mergeCell ref="I1:L1"/>
    <mergeCell ref="I2:L2"/>
    <mergeCell ref="I3:L3"/>
    <mergeCell ref="I4:L4"/>
    <mergeCell ref="I5:L5"/>
  </mergeCells>
  <hyperlinks>
    <hyperlink ref="A96:A97" location="'14-7'!A1" display="'14-7'!A1"/>
    <hyperlink ref="A98:A99" location="'43-12'!A1" display="'43-12'!A1"/>
    <hyperlink ref="A100:A101" location="'44-12'!A1" display="'44-12'!A1"/>
    <hyperlink ref="A102:A103" location="'41-13'!A1" display="'41-13'!A1"/>
    <hyperlink ref="A104:A105" location="'21-18'!A1" display="'21-18'!A1"/>
    <hyperlink ref="A106:A107" location="'42-13'!A1" display="'42-13'!A1"/>
    <hyperlink ref="A108:A109" location="'43-13'!A1" display="'43-13'!A1"/>
    <hyperlink ref="A110:A111" location="'13-13'!A1" display="'13-13'!A1"/>
    <hyperlink ref="A112:A113" location="'34-27'!A1" display="'34-27'!A1"/>
    <hyperlink ref="A114:A115" location="'43-34'!A1" display="'43-34'!A1"/>
    <hyperlink ref="A116:A117" location="'32-3'!A1" display="'32-3'!A1"/>
    <hyperlink ref="A120:A121" location="'14-3'!A1" display="'14-3'!A1"/>
    <hyperlink ref="A122:A123" location="'11-10 SW'!A1" display="'11-10 SW'!A1"/>
    <hyperlink ref="A157:A158" location="Boggs!A1" display="Boggs"/>
    <hyperlink ref="A158" location="Boggs!A1" display="Boggs"/>
    <hyperlink ref="A159" location="Boggs!A1" display="Boggs"/>
    <hyperlink ref="A160" location="Boggs!A1" display="Boggs"/>
  </hyperlinks>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S119"/>
  <sheetViews>
    <sheetView zoomScaleNormal="100" workbookViewId="0">
      <selection activeCell="C2" sqref="C2"/>
    </sheetView>
  </sheetViews>
  <sheetFormatPr defaultColWidth="9.140625" defaultRowHeight="15" x14ac:dyDescent="0.25"/>
  <cols>
    <col min="1" max="2" width="5" style="141" bestFit="1" customWidth="1"/>
    <col min="3" max="3" width="7" style="528" bestFit="1" customWidth="1"/>
    <col min="4" max="4" width="6" style="141" bestFit="1" customWidth="1"/>
    <col min="5" max="5" width="2.28515625" style="141" bestFit="1" customWidth="1"/>
    <col min="6" max="6" width="3" style="141" bestFit="1" customWidth="1"/>
    <col min="7" max="7" width="6" style="141" bestFit="1" customWidth="1"/>
    <col min="8" max="8" width="3" style="141" bestFit="1" customWidth="1"/>
    <col min="9" max="9" width="4" style="141" bestFit="1" customWidth="1"/>
    <col min="10" max="10" width="4.140625" style="141" bestFit="1" customWidth="1"/>
    <col min="11" max="11" width="10" style="141" bestFit="1" customWidth="1"/>
    <col min="12" max="12" width="9.85546875" style="141" customWidth="1"/>
    <col min="13" max="14" width="10" style="141" bestFit="1" customWidth="1"/>
    <col min="15" max="15" width="12.7109375" style="141" customWidth="1"/>
    <col min="16" max="16" width="37.85546875" style="141" bestFit="1" customWidth="1"/>
    <col min="17" max="17" width="13.28515625" style="141" customWidth="1"/>
    <col min="18" max="18" width="10.5703125" style="17" customWidth="1"/>
    <col min="19" max="19" width="33.28515625" style="141" customWidth="1"/>
    <col min="20" max="16384" width="9.140625" style="141"/>
  </cols>
  <sheetData>
    <row r="1" spans="1:19" x14ac:dyDescent="0.25">
      <c r="A1" s="151">
        <v>2375</v>
      </c>
      <c r="B1" s="151">
        <v>2000</v>
      </c>
      <c r="C1" s="529">
        <v>102015</v>
      </c>
      <c r="D1" s="152">
        <v>571</v>
      </c>
      <c r="E1" s="153" t="s">
        <v>38</v>
      </c>
      <c r="F1" s="154">
        <v>0</v>
      </c>
      <c r="G1" s="155">
        <v>0</v>
      </c>
      <c r="H1" s="154">
        <v>0</v>
      </c>
      <c r="I1" s="156">
        <v>0</v>
      </c>
      <c r="J1" s="157" t="s">
        <v>1257</v>
      </c>
      <c r="K1" s="158">
        <f>'Actual Sales'!B2+'Actual Sales'!B3+'Actual Sales'!B4+'Actual Sales'!B5+'Actual Sales'!B6+'Actual Sales'!B7+'Actual Sales'!B8+'Actual Sales'!B9+'Actual Sales'!B43+'Actual Sales'!B44+'Actual Sales'!B45+'Actual Sales'!B121+'Actual Sales'!B122+'Actual Sales'!B123+'Actual Sales'!B152+'Actual Sales'!B157</f>
        <v>0</v>
      </c>
      <c r="L1" s="276">
        <f>'Actual Sales'!F2+'Actual Sales'!F3+'Actual Sales'!F4+'Actual Sales'!F5+'Actual Sales'!F6+'Actual Sales'!F7+'Actual Sales'!F8+'Actual Sales'!F9+'Actual Sales'!F43+'Actual Sales'!F44+'Actual Sales'!F45+'Actual Sales'!F121+'Actual Sales'!F122+'Actual Sales'!F123+'Actual Sales'!F152+'Actual Sales'!F157</f>
        <v>0</v>
      </c>
      <c r="M1" s="284">
        <f>ROUND(L1*0.02263381,0)</f>
        <v>0</v>
      </c>
      <c r="N1" s="158">
        <f t="shared" ref="N1:N24" si="0">L1-M1</f>
        <v>0</v>
      </c>
      <c r="O1" s="159">
        <f t="shared" ref="O1:O7" si="1">ROUND(N1*0.04,2)</f>
        <v>0</v>
      </c>
      <c r="P1" s="266" t="s">
        <v>1691</v>
      </c>
      <c r="R1" s="17" t="e">
        <f t="shared" ref="R1:R33" si="2">L1/K1</f>
        <v>#DIV/0!</v>
      </c>
      <c r="S1" s="265" t="s">
        <v>1687</v>
      </c>
    </row>
    <row r="2" spans="1:19" x14ac:dyDescent="0.25">
      <c r="A2" s="151">
        <v>2375</v>
      </c>
      <c r="B2" s="151">
        <v>2000</v>
      </c>
      <c r="C2" s="526">
        <f>C1</f>
        <v>102015</v>
      </c>
      <c r="D2" s="152">
        <v>575</v>
      </c>
      <c r="E2" s="153" t="s">
        <v>38</v>
      </c>
      <c r="F2" s="154">
        <v>0</v>
      </c>
      <c r="G2" s="155">
        <v>0</v>
      </c>
      <c r="H2" s="154">
        <v>0</v>
      </c>
      <c r="I2" s="156">
        <v>0</v>
      </c>
      <c r="J2" s="157" t="s">
        <v>1257</v>
      </c>
      <c r="K2" s="158">
        <v>0</v>
      </c>
      <c r="L2" s="158">
        <v>0</v>
      </c>
      <c r="M2" s="158">
        <f>ROUND(L2*0.125,0)</f>
        <v>0</v>
      </c>
      <c r="N2" s="158">
        <f t="shared" si="0"/>
        <v>0</v>
      </c>
      <c r="O2" s="159">
        <f t="shared" si="1"/>
        <v>0</v>
      </c>
      <c r="P2" s="158" t="s">
        <v>1341</v>
      </c>
      <c r="R2" s="17" t="e">
        <f t="shared" si="2"/>
        <v>#DIV/0!</v>
      </c>
      <c r="S2" s="265" t="s">
        <v>1688</v>
      </c>
    </row>
    <row r="3" spans="1:19" x14ac:dyDescent="0.25">
      <c r="A3" s="151">
        <v>2375</v>
      </c>
      <c r="B3" s="151">
        <v>2000</v>
      </c>
      <c r="C3" s="526">
        <f>C1</f>
        <v>102015</v>
      </c>
      <c r="D3" s="152">
        <v>678</v>
      </c>
      <c r="E3" s="153" t="s">
        <v>38</v>
      </c>
      <c r="F3" s="154">
        <v>0</v>
      </c>
      <c r="G3" s="155">
        <v>0</v>
      </c>
      <c r="H3" s="154">
        <v>0</v>
      </c>
      <c r="I3" s="156">
        <v>0</v>
      </c>
      <c r="J3" s="157" t="s">
        <v>1257</v>
      </c>
      <c r="K3" s="158">
        <f>'Actual Sales'!B49</f>
        <v>0</v>
      </c>
      <c r="L3" s="158">
        <f>'Actual Sales'!F49</f>
        <v>0</v>
      </c>
      <c r="M3" s="209">
        <f>ROUND(L3*0.125,0)</f>
        <v>0</v>
      </c>
      <c r="N3" s="158">
        <f t="shared" si="0"/>
        <v>0</v>
      </c>
      <c r="O3" s="159">
        <f t="shared" si="1"/>
        <v>0</v>
      </c>
      <c r="P3" s="284" t="s">
        <v>1440</v>
      </c>
      <c r="Q3" s="283"/>
      <c r="R3" s="17" t="e">
        <f t="shared" si="2"/>
        <v>#DIV/0!</v>
      </c>
    </row>
    <row r="4" spans="1:19" ht="15.75" x14ac:dyDescent="0.25">
      <c r="A4" s="151">
        <v>2375</v>
      </c>
      <c r="B4" s="151">
        <v>2000</v>
      </c>
      <c r="C4" s="526">
        <f>C1</f>
        <v>102015</v>
      </c>
      <c r="D4" s="152">
        <v>681</v>
      </c>
      <c r="E4" s="153" t="s">
        <v>38</v>
      </c>
      <c r="F4" s="154">
        <v>0</v>
      </c>
      <c r="G4" s="155">
        <v>0</v>
      </c>
      <c r="H4" s="154">
        <v>0</v>
      </c>
      <c r="I4" s="156">
        <v>0</v>
      </c>
      <c r="J4" s="157" t="s">
        <v>1257</v>
      </c>
      <c r="K4" s="158">
        <f>'Actual Sales'!B48</f>
        <v>0</v>
      </c>
      <c r="L4" s="158">
        <f>'Actual Sales'!F48</f>
        <v>0</v>
      </c>
      <c r="M4" s="158">
        <v>0</v>
      </c>
      <c r="N4" s="158">
        <f t="shared" si="0"/>
        <v>0</v>
      </c>
      <c r="O4" s="159">
        <f t="shared" si="1"/>
        <v>0</v>
      </c>
      <c r="P4" s="158" t="s">
        <v>939</v>
      </c>
      <c r="R4" s="17" t="e">
        <f t="shared" si="2"/>
        <v>#DIV/0!</v>
      </c>
      <c r="S4" s="467" t="s">
        <v>1649</v>
      </c>
    </row>
    <row r="5" spans="1:19" ht="15.75" x14ac:dyDescent="0.25">
      <c r="A5" s="151">
        <v>2375</v>
      </c>
      <c r="B5" s="151">
        <v>2000</v>
      </c>
      <c r="C5" s="526">
        <f>C1</f>
        <v>102015</v>
      </c>
      <c r="D5" s="152">
        <v>2205</v>
      </c>
      <c r="E5" s="153" t="s">
        <v>38</v>
      </c>
      <c r="F5" s="154">
        <v>0</v>
      </c>
      <c r="G5" s="155">
        <v>0</v>
      </c>
      <c r="H5" s="154">
        <v>0</v>
      </c>
      <c r="I5" s="156">
        <v>0</v>
      </c>
      <c r="J5" s="157" t="s">
        <v>1257</v>
      </c>
      <c r="K5" s="158">
        <f>'Actual Sales'!B11</f>
        <v>0</v>
      </c>
      <c r="L5" s="158">
        <f>'Actual Sales'!F11</f>
        <v>0</v>
      </c>
      <c r="M5" s="158">
        <v>0</v>
      </c>
      <c r="N5" s="158">
        <f t="shared" si="0"/>
        <v>0</v>
      </c>
      <c r="O5" s="159">
        <f t="shared" si="1"/>
        <v>0</v>
      </c>
      <c r="P5" s="158" t="s">
        <v>1292</v>
      </c>
      <c r="R5" s="17" t="e">
        <f t="shared" si="2"/>
        <v>#DIV/0!</v>
      </c>
      <c r="S5" s="467" t="s">
        <v>1650</v>
      </c>
    </row>
    <row r="6" spans="1:19" ht="15.75" x14ac:dyDescent="0.25">
      <c r="A6" s="151">
        <v>2375</v>
      </c>
      <c r="B6" s="151">
        <v>2000</v>
      </c>
      <c r="C6" s="526">
        <f>C1</f>
        <v>102015</v>
      </c>
      <c r="D6" s="152">
        <v>2273</v>
      </c>
      <c r="E6" s="153" t="s">
        <v>38</v>
      </c>
      <c r="F6" s="154">
        <v>0</v>
      </c>
      <c r="G6" s="155">
        <v>0</v>
      </c>
      <c r="H6" s="154">
        <v>0</v>
      </c>
      <c r="I6" s="156">
        <v>0</v>
      </c>
      <c r="J6" s="157" t="s">
        <v>1257</v>
      </c>
      <c r="K6" s="158">
        <f>'Actual Sales'!B120</f>
        <v>0</v>
      </c>
      <c r="L6" s="158">
        <f>'Actual Sales'!F120</f>
        <v>0</v>
      </c>
      <c r="M6" s="158">
        <v>0</v>
      </c>
      <c r="N6" s="158">
        <f t="shared" si="0"/>
        <v>0</v>
      </c>
      <c r="O6" s="159">
        <f t="shared" si="1"/>
        <v>0</v>
      </c>
      <c r="P6" s="158" t="s">
        <v>353</v>
      </c>
      <c r="R6" s="17" t="e">
        <f t="shared" si="2"/>
        <v>#DIV/0!</v>
      </c>
      <c r="S6" s="467" t="s">
        <v>1651</v>
      </c>
    </row>
    <row r="7" spans="1:19" x14ac:dyDescent="0.25">
      <c r="A7" s="151">
        <v>2375</v>
      </c>
      <c r="B7" s="151">
        <v>2000</v>
      </c>
      <c r="C7" s="526">
        <f>C1</f>
        <v>102015</v>
      </c>
      <c r="D7" s="152">
        <v>2274</v>
      </c>
      <c r="E7" s="153" t="s">
        <v>38</v>
      </c>
      <c r="F7" s="154">
        <v>0</v>
      </c>
      <c r="G7" s="155">
        <v>0</v>
      </c>
      <c r="H7" s="154">
        <v>0</v>
      </c>
      <c r="I7" s="156">
        <v>0</v>
      </c>
      <c r="J7" s="157" t="s">
        <v>1257</v>
      </c>
      <c r="K7" s="158">
        <f>'Actual Sales'!B111+'Actual Sales'!B99+'Actual Sales'!B102</f>
        <v>0</v>
      </c>
      <c r="L7" s="158">
        <f>'Actual Sales'!F102+'Actual Sales'!F99+'Actual Sales'!F111</f>
        <v>0</v>
      </c>
      <c r="M7" s="158">
        <f>ROUND(L7*0.125,0)</f>
        <v>0</v>
      </c>
      <c r="N7" s="158">
        <f t="shared" si="0"/>
        <v>0</v>
      </c>
      <c r="O7" s="159">
        <f t="shared" si="1"/>
        <v>0</v>
      </c>
      <c r="P7" s="158" t="s">
        <v>1276</v>
      </c>
      <c r="R7" s="17" t="e">
        <f t="shared" si="2"/>
        <v>#DIV/0!</v>
      </c>
      <c r="S7" s="267"/>
    </row>
    <row r="8" spans="1:19" x14ac:dyDescent="0.25">
      <c r="A8" s="151">
        <v>2375</v>
      </c>
      <c r="B8" s="151">
        <v>3000</v>
      </c>
      <c r="C8" s="526">
        <f>C1</f>
        <v>102015</v>
      </c>
      <c r="D8" s="152">
        <v>2274</v>
      </c>
      <c r="E8" s="153" t="s">
        <v>38</v>
      </c>
      <c r="F8" s="154">
        <v>0</v>
      </c>
      <c r="G8" s="155">
        <v>0</v>
      </c>
      <c r="H8" s="154">
        <v>0</v>
      </c>
      <c r="I8" s="156">
        <v>0</v>
      </c>
      <c r="J8" s="157" t="s">
        <v>1280</v>
      </c>
      <c r="K8" s="158">
        <v>0</v>
      </c>
      <c r="L8" s="158">
        <v>0</v>
      </c>
      <c r="M8" s="158">
        <f>ROUND(L8*0.125,0)</f>
        <v>0</v>
      </c>
      <c r="N8" s="158">
        <f t="shared" si="0"/>
        <v>0</v>
      </c>
      <c r="O8" s="159">
        <f>ROUND(N8*0.06,2)</f>
        <v>0</v>
      </c>
      <c r="P8" s="158" t="s">
        <v>1276</v>
      </c>
      <c r="R8" s="17" t="e">
        <f t="shared" si="2"/>
        <v>#DIV/0!</v>
      </c>
      <c r="S8" s="267"/>
    </row>
    <row r="9" spans="1:19" x14ac:dyDescent="0.25">
      <c r="A9" s="286">
        <v>2375</v>
      </c>
      <c r="B9" s="286">
        <v>2000</v>
      </c>
      <c r="C9" s="526">
        <f>C1</f>
        <v>102015</v>
      </c>
      <c r="D9" s="278">
        <v>2276</v>
      </c>
      <c r="E9" s="287" t="s">
        <v>38</v>
      </c>
      <c r="F9" s="281">
        <v>0</v>
      </c>
      <c r="G9" s="285">
        <v>0</v>
      </c>
      <c r="H9" s="281">
        <v>0</v>
      </c>
      <c r="I9" s="279">
        <v>0</v>
      </c>
      <c r="J9" s="282" t="s">
        <v>1280</v>
      </c>
      <c r="K9" s="284">
        <f>'Actual Sales'!B96</f>
        <v>0</v>
      </c>
      <c r="L9" s="284">
        <f>'Actual Sales'!F96</f>
        <v>0</v>
      </c>
      <c r="M9" s="284">
        <v>0</v>
      </c>
      <c r="N9" s="284">
        <f t="shared" si="0"/>
        <v>0</v>
      </c>
      <c r="O9" s="280">
        <f>ROUND(N9*0.06,2)</f>
        <v>0</v>
      </c>
      <c r="P9" s="267" t="s">
        <v>1205</v>
      </c>
      <c r="Q9" s="267"/>
      <c r="R9" s="283" t="e">
        <f t="shared" si="2"/>
        <v>#DIV/0!</v>
      </c>
    </row>
    <row r="10" spans="1:19" x14ac:dyDescent="0.25">
      <c r="A10" s="151">
        <v>2375</v>
      </c>
      <c r="B10" s="151">
        <v>2000</v>
      </c>
      <c r="C10" s="526">
        <f>C1</f>
        <v>102015</v>
      </c>
      <c r="D10" s="152">
        <v>2277</v>
      </c>
      <c r="E10" s="153" t="s">
        <v>38</v>
      </c>
      <c r="F10" s="154">
        <v>0</v>
      </c>
      <c r="G10" s="155">
        <v>0</v>
      </c>
      <c r="H10" s="154">
        <v>0</v>
      </c>
      <c r="I10" s="156">
        <v>0</v>
      </c>
      <c r="J10" s="157" t="s">
        <v>1257</v>
      </c>
      <c r="K10" s="158">
        <f>'Actual Sales'!B100+'Actual Sales'!B98</f>
        <v>0</v>
      </c>
      <c r="L10" s="158">
        <f>'Actual Sales'!F100+'Actual Sales'!F98</f>
        <v>0</v>
      </c>
      <c r="M10" s="158">
        <v>0</v>
      </c>
      <c r="N10" s="158">
        <f t="shared" si="0"/>
        <v>0</v>
      </c>
      <c r="O10" s="159">
        <f>ROUND(N10*0.04,2)</f>
        <v>0</v>
      </c>
      <c r="P10" s="158" t="s">
        <v>1233</v>
      </c>
      <c r="R10" s="17" t="e">
        <f t="shared" si="2"/>
        <v>#DIV/0!</v>
      </c>
    </row>
    <row r="11" spans="1:19" x14ac:dyDescent="0.25">
      <c r="A11" s="151">
        <v>2375</v>
      </c>
      <c r="B11" s="151">
        <v>2000</v>
      </c>
      <c r="C11" s="526">
        <f>C1</f>
        <v>102015</v>
      </c>
      <c r="D11" s="152">
        <v>2278</v>
      </c>
      <c r="E11" s="153" t="s">
        <v>38</v>
      </c>
      <c r="F11" s="154">
        <v>0</v>
      </c>
      <c r="G11" s="155">
        <v>0</v>
      </c>
      <c r="H11" s="154">
        <v>0</v>
      </c>
      <c r="I11" s="156">
        <v>0</v>
      </c>
      <c r="J11" s="157" t="s">
        <v>1257</v>
      </c>
      <c r="K11" s="158">
        <f>'Actual Sales'!B104+'Actual Sales'!B112</f>
        <v>0</v>
      </c>
      <c r="L11" s="158">
        <f>'Actual Sales'!F104+'Actual Sales'!F112</f>
        <v>0</v>
      </c>
      <c r="M11" s="158">
        <v>0</v>
      </c>
      <c r="N11" s="158">
        <f t="shared" si="0"/>
        <v>0</v>
      </c>
      <c r="O11" s="159">
        <f>ROUND(N11*0.04,2)</f>
        <v>0</v>
      </c>
      <c r="P11" s="158" t="s">
        <v>1277</v>
      </c>
      <c r="R11" s="17" t="e">
        <f t="shared" si="2"/>
        <v>#DIV/0!</v>
      </c>
    </row>
    <row r="12" spans="1:19" x14ac:dyDescent="0.25">
      <c r="A12" s="151">
        <v>2375</v>
      </c>
      <c r="B12" s="151">
        <v>2000</v>
      </c>
      <c r="C12" s="526">
        <f>C1</f>
        <v>102015</v>
      </c>
      <c r="D12" s="152">
        <v>2279</v>
      </c>
      <c r="E12" s="153" t="s">
        <v>38</v>
      </c>
      <c r="F12" s="154">
        <v>0</v>
      </c>
      <c r="G12" s="155">
        <v>0</v>
      </c>
      <c r="H12" s="154">
        <v>0</v>
      </c>
      <c r="I12" s="156">
        <v>0</v>
      </c>
      <c r="J12" s="157" t="s">
        <v>1257</v>
      </c>
      <c r="K12" s="158">
        <f>'Actual Sales'!B114+'Actual Sales'!B115</f>
        <v>0</v>
      </c>
      <c r="L12" s="158">
        <f>'Actual Sales'!F114+'Actual Sales'!F115</f>
        <v>0</v>
      </c>
      <c r="M12" s="158">
        <v>0</v>
      </c>
      <c r="N12" s="158">
        <f t="shared" si="0"/>
        <v>0</v>
      </c>
      <c r="O12" s="159">
        <f>ROUND(N12*0.04,2)</f>
        <v>0</v>
      </c>
      <c r="P12" s="158" t="s">
        <v>1278</v>
      </c>
      <c r="R12" s="17" t="e">
        <f t="shared" si="2"/>
        <v>#DIV/0!</v>
      </c>
    </row>
    <row r="13" spans="1:19" x14ac:dyDescent="0.25">
      <c r="A13" s="151">
        <v>2375</v>
      </c>
      <c r="B13" s="151">
        <v>3000</v>
      </c>
      <c r="C13" s="526">
        <f>C1</f>
        <v>102015</v>
      </c>
      <c r="D13" s="152">
        <v>2279</v>
      </c>
      <c r="E13" s="153" t="s">
        <v>38</v>
      </c>
      <c r="F13" s="154">
        <v>0</v>
      </c>
      <c r="G13" s="155">
        <v>0</v>
      </c>
      <c r="H13" s="154">
        <v>0</v>
      </c>
      <c r="I13" s="156">
        <v>0</v>
      </c>
      <c r="J13" s="157" t="s">
        <v>1280</v>
      </c>
      <c r="K13" s="158">
        <f>'Actual Sales'!D143</f>
        <v>0</v>
      </c>
      <c r="L13" s="158">
        <f>'Actual Sales'!F143</f>
        <v>0</v>
      </c>
      <c r="M13" s="158">
        <v>0</v>
      </c>
      <c r="N13" s="158">
        <f t="shared" si="0"/>
        <v>0</v>
      </c>
      <c r="O13" s="159">
        <f>ROUND(N13*0.06,2)</f>
        <v>0</v>
      </c>
      <c r="P13" s="158" t="s">
        <v>1320</v>
      </c>
      <c r="R13" s="17" t="e">
        <f t="shared" si="2"/>
        <v>#DIV/0!</v>
      </c>
    </row>
    <row r="14" spans="1:19" x14ac:dyDescent="0.25">
      <c r="A14" s="151">
        <v>2375</v>
      </c>
      <c r="B14" s="151">
        <v>2000</v>
      </c>
      <c r="C14" s="526">
        <f>C1</f>
        <v>102015</v>
      </c>
      <c r="D14" s="152">
        <v>2280</v>
      </c>
      <c r="E14" s="153" t="s">
        <v>38</v>
      </c>
      <c r="F14" s="154">
        <v>0</v>
      </c>
      <c r="G14" s="155">
        <v>0</v>
      </c>
      <c r="H14" s="154">
        <v>0</v>
      </c>
      <c r="I14" s="156">
        <v>0</v>
      </c>
      <c r="J14" s="157" t="s">
        <v>1257</v>
      </c>
      <c r="K14" s="158">
        <f>'Actual Sales'!B105</f>
        <v>0</v>
      </c>
      <c r="L14" s="158">
        <f>'Actual Sales'!F105</f>
        <v>0</v>
      </c>
      <c r="M14" s="158">
        <v>0</v>
      </c>
      <c r="N14" s="158">
        <f t="shared" si="0"/>
        <v>0</v>
      </c>
      <c r="O14" s="159">
        <f>ROUND(N14*0.04,2)</f>
        <v>0</v>
      </c>
      <c r="P14" s="158" t="s">
        <v>1279</v>
      </c>
      <c r="R14" s="17" t="e">
        <f t="shared" si="2"/>
        <v>#DIV/0!</v>
      </c>
      <c r="S14" s="267"/>
    </row>
    <row r="15" spans="1:19" x14ac:dyDescent="0.25">
      <c r="A15" s="151">
        <v>2375</v>
      </c>
      <c r="B15" s="151">
        <v>3000</v>
      </c>
      <c r="C15" s="526">
        <f>C1</f>
        <v>102015</v>
      </c>
      <c r="D15" s="152">
        <v>2280</v>
      </c>
      <c r="E15" s="153" t="s">
        <v>38</v>
      </c>
      <c r="F15" s="154">
        <v>0</v>
      </c>
      <c r="G15" s="155">
        <v>0</v>
      </c>
      <c r="H15" s="154">
        <v>0</v>
      </c>
      <c r="I15" s="156">
        <v>0</v>
      </c>
      <c r="J15" s="157" t="s">
        <v>1280</v>
      </c>
      <c r="K15" s="158">
        <f>'Actual Sales'!D137</f>
        <v>0</v>
      </c>
      <c r="L15" s="158">
        <f>'Actual Sales'!F137</f>
        <v>0</v>
      </c>
      <c r="M15" s="158">
        <v>0</v>
      </c>
      <c r="N15" s="158">
        <f t="shared" si="0"/>
        <v>0</v>
      </c>
      <c r="O15" s="159">
        <f>ROUND(N15*0.06,2)</f>
        <v>0</v>
      </c>
      <c r="P15" s="158" t="s">
        <v>1279</v>
      </c>
      <c r="R15" s="17" t="e">
        <f t="shared" si="2"/>
        <v>#DIV/0!</v>
      </c>
    </row>
    <row r="16" spans="1:19" x14ac:dyDescent="0.25">
      <c r="A16" s="286">
        <v>2375</v>
      </c>
      <c r="B16" s="286">
        <v>2000</v>
      </c>
      <c r="C16" s="526">
        <f>C1</f>
        <v>102015</v>
      </c>
      <c r="D16" s="278">
        <v>2285</v>
      </c>
      <c r="E16" s="287" t="s">
        <v>38</v>
      </c>
      <c r="F16" s="281">
        <v>0</v>
      </c>
      <c r="G16" s="285">
        <v>0</v>
      </c>
      <c r="H16" s="281">
        <v>0</v>
      </c>
      <c r="I16" s="279">
        <v>0</v>
      </c>
      <c r="J16" s="157" t="s">
        <v>1257</v>
      </c>
      <c r="K16" s="284">
        <f>'Actual Sales'!B118</f>
        <v>0</v>
      </c>
      <c r="L16" s="284">
        <f>'Actual Sales'!F118</f>
        <v>0</v>
      </c>
      <c r="M16" s="284">
        <v>0</v>
      </c>
      <c r="N16" s="284">
        <f t="shared" si="0"/>
        <v>0</v>
      </c>
      <c r="O16" s="280">
        <f>ROUND(N16*0.04,2)</f>
        <v>0</v>
      </c>
      <c r="P16" s="284" t="s">
        <v>1282</v>
      </c>
      <c r="Q16" s="267"/>
      <c r="R16" s="283" t="e">
        <f t="shared" si="2"/>
        <v>#DIV/0!</v>
      </c>
    </row>
    <row r="17" spans="1:19" x14ac:dyDescent="0.25">
      <c r="A17" s="286">
        <v>2375</v>
      </c>
      <c r="B17" s="286">
        <v>3000</v>
      </c>
      <c r="C17" s="526">
        <f>C1</f>
        <v>102015</v>
      </c>
      <c r="D17" s="278">
        <v>2285</v>
      </c>
      <c r="E17" s="287" t="s">
        <v>38</v>
      </c>
      <c r="F17" s="281">
        <v>0</v>
      </c>
      <c r="G17" s="285">
        <v>0</v>
      </c>
      <c r="H17" s="281">
        <v>0</v>
      </c>
      <c r="I17" s="279">
        <v>0</v>
      </c>
      <c r="J17" s="282" t="s">
        <v>1280</v>
      </c>
      <c r="K17" s="284">
        <v>0</v>
      </c>
      <c r="L17" s="284">
        <v>0</v>
      </c>
      <c r="M17" s="284">
        <v>0</v>
      </c>
      <c r="N17" s="284">
        <f t="shared" si="0"/>
        <v>0</v>
      </c>
      <c r="O17" s="280">
        <f>ROUND(N17*0.06,2)</f>
        <v>0</v>
      </c>
      <c r="P17" s="284" t="s">
        <v>1282</v>
      </c>
      <c r="Q17" s="267"/>
      <c r="R17" s="283" t="e">
        <f t="shared" si="2"/>
        <v>#DIV/0!</v>
      </c>
    </row>
    <row r="18" spans="1:19" x14ac:dyDescent="0.25">
      <c r="A18" s="151">
        <v>2375</v>
      </c>
      <c r="B18" s="151">
        <v>2000</v>
      </c>
      <c r="C18" s="526">
        <f>C1</f>
        <v>102015</v>
      </c>
      <c r="D18" s="152">
        <v>2286</v>
      </c>
      <c r="E18" s="153" t="s">
        <v>38</v>
      </c>
      <c r="F18" s="154">
        <v>0</v>
      </c>
      <c r="G18" s="155">
        <v>0</v>
      </c>
      <c r="H18" s="154">
        <v>0</v>
      </c>
      <c r="I18" s="156">
        <v>0</v>
      </c>
      <c r="J18" s="157" t="s">
        <v>1257</v>
      </c>
      <c r="K18" s="158">
        <f>'Actual Sales'!B109+'Actual Sales'!B110+'Actual Sales'!B119+'Actual Sales'!B108+'Actual Sales'!B107+'Actual Sales'!B117+'Actual Sales'!B113</f>
        <v>0</v>
      </c>
      <c r="L18" s="158">
        <f>'Actual Sales'!F109+'Actual Sales'!F110+'Actual Sales'!F119+'Actual Sales'!F108+'Actual Sales'!F107+'Actual Sales'!F117+'Actual Sales'!F113</f>
        <v>0</v>
      </c>
      <c r="M18" s="158">
        <v>0</v>
      </c>
      <c r="N18" s="158">
        <f t="shared" si="0"/>
        <v>0</v>
      </c>
      <c r="O18" s="159">
        <f>ROUND(N18*0.04,2)</f>
        <v>0</v>
      </c>
      <c r="P18" s="158" t="s">
        <v>1275</v>
      </c>
      <c r="R18" s="17" t="e">
        <f t="shared" si="2"/>
        <v>#DIV/0!</v>
      </c>
    </row>
    <row r="19" spans="1:19" x14ac:dyDescent="0.25">
      <c r="A19" s="151">
        <v>2375</v>
      </c>
      <c r="B19" s="151">
        <v>3000</v>
      </c>
      <c r="C19" s="526">
        <f>C1</f>
        <v>102015</v>
      </c>
      <c r="D19" s="152">
        <v>2286</v>
      </c>
      <c r="E19" s="153" t="s">
        <v>38</v>
      </c>
      <c r="F19" s="154">
        <v>0</v>
      </c>
      <c r="G19" s="155">
        <v>0</v>
      </c>
      <c r="H19" s="154">
        <v>0</v>
      </c>
      <c r="I19" s="156">
        <v>0</v>
      </c>
      <c r="J19" s="157" t="s">
        <v>1280</v>
      </c>
      <c r="K19" s="158">
        <f>'Actual Sales'!D145+'Actual Sales'!D146+'Actual Sales'!D147+'Actual Sales'!D144+'Actual Sales'!D150</f>
        <v>0</v>
      </c>
      <c r="L19" s="158">
        <f>'Actual Sales'!F145+'Actual Sales'!F146+'Actual Sales'!F147+'Actual Sales'!F144+'Actual Sales'!F150</f>
        <v>0</v>
      </c>
      <c r="M19" s="158">
        <v>0</v>
      </c>
      <c r="N19" s="158">
        <f t="shared" si="0"/>
        <v>0</v>
      </c>
      <c r="O19" s="159">
        <f>ROUND(N19*0.06,2)</f>
        <v>0</v>
      </c>
      <c r="P19" s="158" t="s">
        <v>1319</v>
      </c>
      <c r="R19" s="17" t="e">
        <f t="shared" si="2"/>
        <v>#DIV/0!</v>
      </c>
    </row>
    <row r="20" spans="1:19" x14ac:dyDescent="0.25">
      <c r="A20" s="151">
        <v>2375</v>
      </c>
      <c r="B20" s="151">
        <v>2000</v>
      </c>
      <c r="C20" s="526">
        <f>C1</f>
        <v>102015</v>
      </c>
      <c r="D20" s="152">
        <v>2287</v>
      </c>
      <c r="E20" s="153" t="s">
        <v>38</v>
      </c>
      <c r="F20" s="154">
        <v>0</v>
      </c>
      <c r="G20" s="155">
        <v>0</v>
      </c>
      <c r="H20" s="154">
        <v>0</v>
      </c>
      <c r="I20" s="156">
        <v>0</v>
      </c>
      <c r="J20" s="157" t="s">
        <v>1257</v>
      </c>
      <c r="K20" s="158">
        <f>'Actual Sales'!B106</f>
        <v>0</v>
      </c>
      <c r="L20" s="158">
        <f>'Actual Sales'!F106</f>
        <v>0</v>
      </c>
      <c r="M20" s="158">
        <f>ROUND(L20*0.125,0)</f>
        <v>0</v>
      </c>
      <c r="N20" s="158">
        <f t="shared" si="0"/>
        <v>0</v>
      </c>
      <c r="O20" s="159">
        <f>ROUND(N20*0.04,2)</f>
        <v>0</v>
      </c>
      <c r="P20" s="158" t="s">
        <v>515</v>
      </c>
      <c r="R20" s="17" t="e">
        <f t="shared" si="2"/>
        <v>#DIV/0!</v>
      </c>
    </row>
    <row r="21" spans="1:19" x14ac:dyDescent="0.25">
      <c r="A21" s="151">
        <v>2375</v>
      </c>
      <c r="B21" s="151">
        <v>3000</v>
      </c>
      <c r="C21" s="526">
        <f>C1</f>
        <v>102015</v>
      </c>
      <c r="D21" s="152">
        <v>2287</v>
      </c>
      <c r="E21" s="153" t="s">
        <v>38</v>
      </c>
      <c r="F21" s="154">
        <v>0</v>
      </c>
      <c r="G21" s="155">
        <v>0</v>
      </c>
      <c r="H21" s="154">
        <v>0</v>
      </c>
      <c r="I21" s="156">
        <v>0</v>
      </c>
      <c r="J21" s="157" t="s">
        <v>1280</v>
      </c>
      <c r="K21" s="158">
        <f>'Actual Sales'!D149</f>
        <v>0</v>
      </c>
      <c r="L21" s="276">
        <f>'Actual Sales'!F149</f>
        <v>0</v>
      </c>
      <c r="M21" s="158">
        <f>ROUND(L21*0.125,0)</f>
        <v>0</v>
      </c>
      <c r="N21" s="158">
        <f t="shared" si="0"/>
        <v>0</v>
      </c>
      <c r="O21" s="159">
        <f>ROUND(N21*0.06,2)</f>
        <v>0</v>
      </c>
      <c r="P21" s="158" t="s">
        <v>1318</v>
      </c>
      <c r="R21" s="17" t="e">
        <f t="shared" si="2"/>
        <v>#DIV/0!</v>
      </c>
      <c r="S21" s="267"/>
    </row>
    <row r="22" spans="1:19" x14ac:dyDescent="0.25">
      <c r="A22" s="151">
        <v>2375</v>
      </c>
      <c r="B22" s="151">
        <v>2000</v>
      </c>
      <c r="C22" s="526">
        <f>C1</f>
        <v>102015</v>
      </c>
      <c r="D22" s="152">
        <v>2288</v>
      </c>
      <c r="E22" s="153" t="s">
        <v>38</v>
      </c>
      <c r="F22" s="154">
        <v>0</v>
      </c>
      <c r="G22" s="155">
        <v>0</v>
      </c>
      <c r="H22" s="154">
        <v>0</v>
      </c>
      <c r="I22" s="156">
        <v>0</v>
      </c>
      <c r="J22" s="157" t="s">
        <v>1257</v>
      </c>
      <c r="K22" s="158">
        <f>'Actual Sales'!B101</f>
        <v>0</v>
      </c>
      <c r="L22" s="158">
        <f>'Actual Sales'!F101</f>
        <v>0</v>
      </c>
      <c r="M22" s="158">
        <f>ROUND(L22*0.125,0)</f>
        <v>0</v>
      </c>
      <c r="N22" s="158">
        <f t="shared" si="0"/>
        <v>0</v>
      </c>
      <c r="O22" s="159">
        <f>ROUND(N22*0.04,2)</f>
        <v>0</v>
      </c>
      <c r="P22" s="158" t="s">
        <v>1193</v>
      </c>
      <c r="R22" s="17" t="e">
        <f t="shared" si="2"/>
        <v>#DIV/0!</v>
      </c>
      <c r="S22" s="267"/>
    </row>
    <row r="23" spans="1:19" x14ac:dyDescent="0.25">
      <c r="A23" s="151">
        <v>2375</v>
      </c>
      <c r="B23" s="151">
        <v>3000</v>
      </c>
      <c r="C23" s="526">
        <f>C1</f>
        <v>102015</v>
      </c>
      <c r="D23" s="152">
        <v>2288</v>
      </c>
      <c r="E23" s="153" t="s">
        <v>38</v>
      </c>
      <c r="F23" s="154">
        <v>0</v>
      </c>
      <c r="G23" s="155">
        <v>0</v>
      </c>
      <c r="H23" s="154">
        <v>0</v>
      </c>
      <c r="I23" s="156">
        <v>0</v>
      </c>
      <c r="J23" s="157" t="s">
        <v>1280</v>
      </c>
      <c r="K23" s="158">
        <f>'Actual Sales'!D148</f>
        <v>0</v>
      </c>
      <c r="L23" s="158">
        <f>'Actual Sales'!F148</f>
        <v>0</v>
      </c>
      <c r="M23" s="158">
        <f>ROUND(L23*0.125,0)</f>
        <v>0</v>
      </c>
      <c r="N23" s="158">
        <f t="shared" si="0"/>
        <v>0</v>
      </c>
      <c r="O23" s="159">
        <f>ROUND(N23*0.06,2)</f>
        <v>0</v>
      </c>
      <c r="P23" s="158" t="s">
        <v>1193</v>
      </c>
      <c r="R23" s="17" t="e">
        <f t="shared" si="2"/>
        <v>#DIV/0!</v>
      </c>
    </row>
    <row r="24" spans="1:19" x14ac:dyDescent="0.25">
      <c r="A24" s="151">
        <v>2375</v>
      </c>
      <c r="B24" s="151">
        <v>2000</v>
      </c>
      <c r="C24" s="526">
        <f>C1</f>
        <v>102015</v>
      </c>
      <c r="D24" s="152">
        <v>2757</v>
      </c>
      <c r="E24" s="153" t="s">
        <v>38</v>
      </c>
      <c r="F24" s="154">
        <v>0</v>
      </c>
      <c r="G24" s="155">
        <v>0</v>
      </c>
      <c r="H24" s="154">
        <v>0</v>
      </c>
      <c r="I24" s="156">
        <v>0</v>
      </c>
      <c r="J24" s="157" t="s">
        <v>1257</v>
      </c>
      <c r="K24" s="158">
        <f>'Actual Sales'!B23</f>
        <v>0</v>
      </c>
      <c r="L24" s="158">
        <f>'Actual Sales'!F23</f>
        <v>0</v>
      </c>
      <c r="M24" s="158">
        <f>ROUND(L24*0.125,0)</f>
        <v>0</v>
      </c>
      <c r="N24" s="158">
        <f t="shared" si="0"/>
        <v>0</v>
      </c>
      <c r="O24" s="159">
        <f>ROUND(N24*0.04,2)</f>
        <v>0</v>
      </c>
      <c r="P24" s="158" t="s">
        <v>936</v>
      </c>
      <c r="R24" s="17" t="e">
        <f t="shared" si="2"/>
        <v>#DIV/0!</v>
      </c>
    </row>
    <row r="25" spans="1:19" x14ac:dyDescent="0.25">
      <c r="A25" s="269">
        <v>2375</v>
      </c>
      <c r="B25" s="269">
        <v>2000</v>
      </c>
      <c r="C25" s="526">
        <f>C1</f>
        <v>102015</v>
      </c>
      <c r="D25" s="270">
        <v>2759</v>
      </c>
      <c r="E25" s="271" t="s">
        <v>38</v>
      </c>
      <c r="F25" s="272">
        <v>0</v>
      </c>
      <c r="G25" s="273">
        <v>0</v>
      </c>
      <c r="H25" s="272">
        <v>0</v>
      </c>
      <c r="I25" s="274">
        <v>0</v>
      </c>
      <c r="J25" s="275" t="s">
        <v>1257</v>
      </c>
      <c r="K25" s="276">
        <f>'Actual Sales'!B84</f>
        <v>0</v>
      </c>
      <c r="L25" s="208">
        <f>'Actual Sales'!F84</f>
        <v>0</v>
      </c>
      <c r="M25" s="276">
        <v>0</v>
      </c>
      <c r="N25" s="276">
        <f t="shared" ref="N25:N53" si="3">L25-M25</f>
        <v>0</v>
      </c>
      <c r="O25" s="277">
        <f>ROUND(N25*0.04,2)</f>
        <v>0</v>
      </c>
      <c r="P25" s="266" t="s">
        <v>1296</v>
      </c>
      <c r="Q25" s="266"/>
      <c r="R25" s="268" t="e">
        <f t="shared" si="2"/>
        <v>#DIV/0!</v>
      </c>
    </row>
    <row r="26" spans="1:19" x14ac:dyDescent="0.25">
      <c r="A26" s="151">
        <v>2375</v>
      </c>
      <c r="B26" s="151">
        <v>2000</v>
      </c>
      <c r="C26" s="526">
        <f>C1</f>
        <v>102015</v>
      </c>
      <c r="D26" s="152">
        <v>5444</v>
      </c>
      <c r="E26" s="153" t="s">
        <v>38</v>
      </c>
      <c r="F26" s="154">
        <v>0</v>
      </c>
      <c r="G26" s="155">
        <v>0</v>
      </c>
      <c r="H26" s="154">
        <v>0</v>
      </c>
      <c r="I26" s="156">
        <v>0</v>
      </c>
      <c r="J26" s="157" t="s">
        <v>1257</v>
      </c>
      <c r="K26" s="158">
        <f>'Actual Sales'!B153</f>
        <v>0</v>
      </c>
      <c r="L26" s="158">
        <f>'Actual Sales'!F153</f>
        <v>0</v>
      </c>
      <c r="M26" s="158">
        <v>0</v>
      </c>
      <c r="N26" s="158">
        <f t="shared" si="3"/>
        <v>0</v>
      </c>
      <c r="O26" s="159">
        <f>ROUND(N26*0.04,2)</f>
        <v>0</v>
      </c>
      <c r="P26" s="266" t="s">
        <v>1491</v>
      </c>
      <c r="R26" s="17" t="e">
        <f t="shared" si="2"/>
        <v>#DIV/0!</v>
      </c>
    </row>
    <row r="27" spans="1:19" x14ac:dyDescent="0.25">
      <c r="A27" s="286">
        <v>2375</v>
      </c>
      <c r="B27" s="286">
        <v>2000</v>
      </c>
      <c r="C27" s="526">
        <f>C1</f>
        <v>102015</v>
      </c>
      <c r="D27" s="278">
        <v>5446</v>
      </c>
      <c r="E27" s="287" t="s">
        <v>38</v>
      </c>
      <c r="F27" s="281">
        <v>0</v>
      </c>
      <c r="G27" s="285">
        <v>0</v>
      </c>
      <c r="H27" s="281">
        <v>0</v>
      </c>
      <c r="I27" s="279">
        <v>0</v>
      </c>
      <c r="J27" s="282" t="s">
        <v>1280</v>
      </c>
      <c r="K27" s="284">
        <f>'Actual Sales'!B80</f>
        <v>0</v>
      </c>
      <c r="L27" s="284">
        <f>'Actual Sales'!F80</f>
        <v>0</v>
      </c>
      <c r="M27" s="284">
        <f>ROUND(L27*0.125,0)</f>
        <v>0</v>
      </c>
      <c r="N27" s="284">
        <f t="shared" si="3"/>
        <v>0</v>
      </c>
      <c r="O27" s="280">
        <f t="shared" ref="O27:O36" si="4">ROUND(N27*0.06,2)</f>
        <v>0</v>
      </c>
      <c r="P27" s="284" t="s">
        <v>1305</v>
      </c>
      <c r="Q27" s="267"/>
      <c r="R27" s="283" t="e">
        <f t="shared" si="2"/>
        <v>#DIV/0!</v>
      </c>
    </row>
    <row r="28" spans="1:19" x14ac:dyDescent="0.25">
      <c r="A28" s="286">
        <v>2375</v>
      </c>
      <c r="B28" s="286">
        <v>2000</v>
      </c>
      <c r="C28" s="526">
        <f>C1</f>
        <v>102015</v>
      </c>
      <c r="D28" s="278">
        <v>5449</v>
      </c>
      <c r="E28" s="287" t="s">
        <v>38</v>
      </c>
      <c r="F28" s="281">
        <v>0</v>
      </c>
      <c r="G28" s="285">
        <v>0</v>
      </c>
      <c r="H28" s="281">
        <v>0</v>
      </c>
      <c r="I28" s="279">
        <v>0</v>
      </c>
      <c r="J28" s="282" t="s">
        <v>1280</v>
      </c>
      <c r="K28" s="284">
        <f>'Actual Sales'!B77</f>
        <v>0</v>
      </c>
      <c r="L28" s="284">
        <f>'Actual Sales'!F77</f>
        <v>0</v>
      </c>
      <c r="M28" s="284">
        <f>ROUND(L28*0.125,0)</f>
        <v>0</v>
      </c>
      <c r="N28" s="284">
        <f t="shared" si="3"/>
        <v>0</v>
      </c>
      <c r="O28" s="280">
        <f t="shared" si="4"/>
        <v>0</v>
      </c>
      <c r="P28" s="284" t="s">
        <v>1307</v>
      </c>
      <c r="Q28" s="267"/>
      <c r="R28" s="283" t="e">
        <f t="shared" si="2"/>
        <v>#DIV/0!</v>
      </c>
    </row>
    <row r="29" spans="1:19" s="205" customFormat="1" x14ac:dyDescent="0.25">
      <c r="A29" s="286">
        <v>2375</v>
      </c>
      <c r="B29" s="286">
        <v>2000</v>
      </c>
      <c r="C29" s="526">
        <f>C1</f>
        <v>102015</v>
      </c>
      <c r="D29" s="278">
        <v>5450</v>
      </c>
      <c r="E29" s="287" t="s">
        <v>38</v>
      </c>
      <c r="F29" s="281">
        <v>0</v>
      </c>
      <c r="G29" s="285">
        <v>0</v>
      </c>
      <c r="H29" s="281">
        <v>0</v>
      </c>
      <c r="I29" s="279">
        <v>0</v>
      </c>
      <c r="J29" s="282" t="s">
        <v>1280</v>
      </c>
      <c r="K29" s="284">
        <f>'Actual Sales'!B76</f>
        <v>0</v>
      </c>
      <c r="L29" s="284">
        <f>'Actual Sales'!F76</f>
        <v>0</v>
      </c>
      <c r="M29" s="284">
        <v>0</v>
      </c>
      <c r="N29" s="284">
        <f t="shared" si="3"/>
        <v>0</v>
      </c>
      <c r="O29" s="280">
        <f t="shared" si="4"/>
        <v>0</v>
      </c>
      <c r="P29" s="284" t="s">
        <v>931</v>
      </c>
      <c r="Q29" s="267"/>
      <c r="R29" s="283" t="e">
        <f t="shared" si="2"/>
        <v>#DIV/0!</v>
      </c>
      <c r="S29" s="266"/>
    </row>
    <row r="30" spans="1:19" x14ac:dyDescent="0.25">
      <c r="A30" s="286">
        <v>2375</v>
      </c>
      <c r="B30" s="286">
        <v>2000</v>
      </c>
      <c r="C30" s="526">
        <f>C1</f>
        <v>102015</v>
      </c>
      <c r="D30" s="278">
        <v>5456</v>
      </c>
      <c r="E30" s="287" t="s">
        <v>38</v>
      </c>
      <c r="F30" s="281">
        <v>0</v>
      </c>
      <c r="G30" s="285">
        <v>0</v>
      </c>
      <c r="H30" s="281">
        <v>0</v>
      </c>
      <c r="I30" s="279">
        <v>0</v>
      </c>
      <c r="J30" s="282" t="s">
        <v>1280</v>
      </c>
      <c r="K30" s="284">
        <f>'Actual Sales'!B79</f>
        <v>0</v>
      </c>
      <c r="L30" s="284">
        <f>'Actual Sales'!F79</f>
        <v>0</v>
      </c>
      <c r="M30" s="284">
        <f>ROUND(L30*0.125,0)</f>
        <v>0</v>
      </c>
      <c r="N30" s="284">
        <f t="shared" si="3"/>
        <v>0</v>
      </c>
      <c r="O30" s="280">
        <f t="shared" si="4"/>
        <v>0</v>
      </c>
      <c r="P30" s="284" t="s">
        <v>1306</v>
      </c>
      <c r="Q30" s="267"/>
      <c r="R30" s="283" t="e">
        <f t="shared" si="2"/>
        <v>#DIV/0!</v>
      </c>
      <c r="S30" s="267"/>
    </row>
    <row r="31" spans="1:19" x14ac:dyDescent="0.25">
      <c r="A31" s="286">
        <v>2375</v>
      </c>
      <c r="B31" s="286">
        <v>2000</v>
      </c>
      <c r="C31" s="526">
        <f>C1</f>
        <v>102015</v>
      </c>
      <c r="D31" s="278">
        <v>5458</v>
      </c>
      <c r="E31" s="287" t="s">
        <v>38</v>
      </c>
      <c r="F31" s="281">
        <v>0</v>
      </c>
      <c r="G31" s="285">
        <v>0</v>
      </c>
      <c r="H31" s="281">
        <v>0</v>
      </c>
      <c r="I31" s="279">
        <v>0</v>
      </c>
      <c r="J31" s="282" t="s">
        <v>1280</v>
      </c>
      <c r="K31" s="284">
        <f>'Actual Sales'!B78+'Actual Sales'!B159</f>
        <v>0</v>
      </c>
      <c r="L31" s="284">
        <f>'Actual Sales'!F78+'Actual Sales'!F159</f>
        <v>0</v>
      </c>
      <c r="M31" s="284">
        <v>0</v>
      </c>
      <c r="N31" s="284">
        <f t="shared" si="3"/>
        <v>0</v>
      </c>
      <c r="O31" s="280">
        <f t="shared" si="4"/>
        <v>0</v>
      </c>
      <c r="P31" s="284" t="s">
        <v>1957</v>
      </c>
      <c r="Q31" s="267"/>
      <c r="R31" s="283" t="e">
        <f t="shared" si="2"/>
        <v>#DIV/0!</v>
      </c>
      <c r="S31" s="267"/>
    </row>
    <row r="32" spans="1:19" x14ac:dyDescent="0.25">
      <c r="A32" s="195">
        <v>2375</v>
      </c>
      <c r="B32" s="195">
        <v>2000</v>
      </c>
      <c r="C32" s="526">
        <f>C1</f>
        <v>102015</v>
      </c>
      <c r="D32" s="162">
        <v>5459</v>
      </c>
      <c r="E32" s="202" t="s">
        <v>38</v>
      </c>
      <c r="F32" s="165">
        <v>0</v>
      </c>
      <c r="G32" s="194">
        <v>0</v>
      </c>
      <c r="H32" s="165">
        <v>0</v>
      </c>
      <c r="I32" s="163">
        <v>0</v>
      </c>
      <c r="J32" s="282" t="s">
        <v>1280</v>
      </c>
      <c r="K32" s="193">
        <f>'Actual Sales'!B92</f>
        <v>0</v>
      </c>
      <c r="L32" s="193">
        <f>'Actual Sales'!F92</f>
        <v>0</v>
      </c>
      <c r="M32" s="193">
        <v>0</v>
      </c>
      <c r="N32" s="193">
        <f t="shared" si="3"/>
        <v>0</v>
      </c>
      <c r="O32" s="164">
        <f t="shared" si="4"/>
        <v>0</v>
      </c>
      <c r="P32" s="193" t="s">
        <v>1310</v>
      </c>
      <c r="Q32" s="205"/>
      <c r="R32" s="167" t="e">
        <f t="shared" si="2"/>
        <v>#DIV/0!</v>
      </c>
      <c r="S32" s="267"/>
    </row>
    <row r="33" spans="1:19" x14ac:dyDescent="0.25">
      <c r="A33" s="151">
        <v>2375</v>
      </c>
      <c r="B33" s="151">
        <v>2000</v>
      </c>
      <c r="C33" s="526">
        <f>C1</f>
        <v>102015</v>
      </c>
      <c r="D33" s="152">
        <v>5462</v>
      </c>
      <c r="E33" s="153" t="s">
        <v>38</v>
      </c>
      <c r="F33" s="154">
        <v>0</v>
      </c>
      <c r="G33" s="155">
        <v>0</v>
      </c>
      <c r="H33" s="154">
        <v>0</v>
      </c>
      <c r="I33" s="156">
        <v>0</v>
      </c>
      <c r="J33" s="157" t="s">
        <v>1280</v>
      </c>
      <c r="K33" s="158">
        <v>0</v>
      </c>
      <c r="L33" s="158">
        <v>0</v>
      </c>
      <c r="M33" s="158">
        <v>0</v>
      </c>
      <c r="N33" s="158">
        <f t="shared" si="3"/>
        <v>0</v>
      </c>
      <c r="O33" s="159">
        <f t="shared" si="4"/>
        <v>0</v>
      </c>
      <c r="P33" s="266" t="s">
        <v>1453</v>
      </c>
      <c r="R33" s="17" t="e">
        <f t="shared" si="2"/>
        <v>#DIV/0!</v>
      </c>
      <c r="S33" s="267"/>
    </row>
    <row r="34" spans="1:19" x14ac:dyDescent="0.25">
      <c r="A34" s="286">
        <v>2375</v>
      </c>
      <c r="B34" s="286">
        <v>2000</v>
      </c>
      <c r="C34" s="526">
        <f>C1</f>
        <v>102015</v>
      </c>
      <c r="D34" s="278">
        <v>5559</v>
      </c>
      <c r="E34" s="287" t="s">
        <v>38</v>
      </c>
      <c r="F34" s="281">
        <v>0</v>
      </c>
      <c r="G34" s="285">
        <v>0</v>
      </c>
      <c r="H34" s="281">
        <v>0</v>
      </c>
      <c r="I34" s="279">
        <v>0</v>
      </c>
      <c r="J34" s="282" t="s">
        <v>1280</v>
      </c>
      <c r="K34" s="284">
        <f>'Actual Sales'!B85</f>
        <v>0</v>
      </c>
      <c r="L34" s="284">
        <f>'Actual Sales'!F85</f>
        <v>0</v>
      </c>
      <c r="M34" s="284">
        <f>ROUND(L34*0.125,0)</f>
        <v>0</v>
      </c>
      <c r="N34" s="284">
        <f t="shared" si="3"/>
        <v>0</v>
      </c>
      <c r="O34" s="280">
        <f t="shared" si="4"/>
        <v>0</v>
      </c>
      <c r="P34" s="284" t="s">
        <v>1302</v>
      </c>
      <c r="Q34" s="267"/>
      <c r="R34" s="283" t="e">
        <f>L34/K34+R55</f>
        <v>#DIV/0!</v>
      </c>
      <c r="S34" s="267"/>
    </row>
    <row r="35" spans="1:19" x14ac:dyDescent="0.25">
      <c r="A35" s="195">
        <v>2375</v>
      </c>
      <c r="B35" s="195">
        <v>2000</v>
      </c>
      <c r="C35" s="526">
        <f>C1</f>
        <v>102015</v>
      </c>
      <c r="D35" s="162">
        <v>6168</v>
      </c>
      <c r="E35" s="202" t="s">
        <v>38</v>
      </c>
      <c r="F35" s="165">
        <v>0</v>
      </c>
      <c r="G35" s="194">
        <v>0</v>
      </c>
      <c r="H35" s="165">
        <v>0</v>
      </c>
      <c r="I35" s="163">
        <v>0</v>
      </c>
      <c r="J35" s="166" t="s">
        <v>1280</v>
      </c>
      <c r="K35" s="193">
        <f>'Actual Sales'!B94+'Actual Sales'!B154+'Actual Sales'!B155</f>
        <v>0</v>
      </c>
      <c r="L35" s="193">
        <f>'Actual Sales'!F154+'Actual Sales'!F155+'Actual Sales'!F94</f>
        <v>0</v>
      </c>
      <c r="M35" s="193">
        <v>0</v>
      </c>
      <c r="N35" s="193">
        <f t="shared" si="3"/>
        <v>0</v>
      </c>
      <c r="O35" s="164">
        <f t="shared" si="4"/>
        <v>0</v>
      </c>
      <c r="P35" s="193" t="s">
        <v>1679</v>
      </c>
      <c r="Q35" s="205"/>
      <c r="R35" s="167" t="e">
        <f t="shared" ref="R35:R64" si="5">L35/K35</f>
        <v>#DIV/0!</v>
      </c>
      <c r="S35" s="267"/>
    </row>
    <row r="36" spans="1:19" x14ac:dyDescent="0.25">
      <c r="A36" s="286">
        <v>2375</v>
      </c>
      <c r="B36" s="286">
        <v>2000</v>
      </c>
      <c r="C36" s="526">
        <f>C1</f>
        <v>102015</v>
      </c>
      <c r="D36" s="278">
        <v>6169</v>
      </c>
      <c r="E36" s="287" t="s">
        <v>38</v>
      </c>
      <c r="F36" s="281">
        <v>0</v>
      </c>
      <c r="G36" s="285">
        <v>0</v>
      </c>
      <c r="H36" s="281">
        <v>0</v>
      </c>
      <c r="I36" s="279">
        <v>0</v>
      </c>
      <c r="J36" s="282" t="s">
        <v>1280</v>
      </c>
      <c r="K36" s="284">
        <f>'Actual Sales'!B95</f>
        <v>0</v>
      </c>
      <c r="L36" s="284">
        <f>'Actual Sales'!F95</f>
        <v>0</v>
      </c>
      <c r="M36" s="284">
        <v>0</v>
      </c>
      <c r="N36" s="284">
        <f t="shared" si="3"/>
        <v>0</v>
      </c>
      <c r="O36" s="280">
        <f t="shared" si="4"/>
        <v>0</v>
      </c>
      <c r="P36" s="284" t="s">
        <v>942</v>
      </c>
      <c r="Q36" s="267"/>
      <c r="R36" s="283" t="e">
        <f t="shared" si="5"/>
        <v>#DIV/0!</v>
      </c>
      <c r="S36" s="267"/>
    </row>
    <row r="37" spans="1:19" s="205" customFormat="1" x14ac:dyDescent="0.25">
      <c r="A37" s="151">
        <v>2375</v>
      </c>
      <c r="B37" s="151">
        <v>2000</v>
      </c>
      <c r="C37" s="526">
        <f>C1</f>
        <v>102015</v>
      </c>
      <c r="D37" s="152">
        <v>6356</v>
      </c>
      <c r="E37" s="153" t="s">
        <v>38</v>
      </c>
      <c r="F37" s="154">
        <v>0</v>
      </c>
      <c r="G37" s="155">
        <v>0</v>
      </c>
      <c r="H37" s="154">
        <v>0</v>
      </c>
      <c r="I37" s="156">
        <v>0</v>
      </c>
      <c r="J37" s="157" t="s">
        <v>1257</v>
      </c>
      <c r="K37" s="158">
        <f>'Actual Sales'!B69</f>
        <v>0</v>
      </c>
      <c r="L37" s="158">
        <f>'Actual Sales'!F69</f>
        <v>0</v>
      </c>
      <c r="M37" s="158">
        <f t="shared" ref="M37:M42" si="6">ROUND(L37*0.125,0)</f>
        <v>0</v>
      </c>
      <c r="N37" s="158">
        <f t="shared" si="3"/>
        <v>0</v>
      </c>
      <c r="O37" s="159">
        <f>ROUND(N37*0.04,2)</f>
        <v>0</v>
      </c>
      <c r="P37" s="158" t="s">
        <v>1285</v>
      </c>
      <c r="Q37" s="141"/>
      <c r="R37" s="17" t="e">
        <f t="shared" si="5"/>
        <v>#DIV/0!</v>
      </c>
    </row>
    <row r="38" spans="1:19" x14ac:dyDescent="0.25">
      <c r="A38" s="151">
        <v>2375</v>
      </c>
      <c r="B38" s="151">
        <v>2000</v>
      </c>
      <c r="C38" s="526">
        <f>C1</f>
        <v>102015</v>
      </c>
      <c r="D38" s="152">
        <v>6357</v>
      </c>
      <c r="E38" s="153" t="s">
        <v>38</v>
      </c>
      <c r="F38" s="154">
        <v>0</v>
      </c>
      <c r="G38" s="155">
        <v>0</v>
      </c>
      <c r="H38" s="154">
        <v>0</v>
      </c>
      <c r="I38" s="156">
        <v>0</v>
      </c>
      <c r="J38" s="157" t="s">
        <v>1257</v>
      </c>
      <c r="K38" s="158">
        <f>'Actual Sales'!B68</f>
        <v>0</v>
      </c>
      <c r="L38" s="276">
        <f>'Actual Sales'!F68</f>
        <v>0</v>
      </c>
      <c r="M38" s="158">
        <f t="shared" si="6"/>
        <v>0</v>
      </c>
      <c r="N38" s="158">
        <f t="shared" si="3"/>
        <v>0</v>
      </c>
      <c r="O38" s="159">
        <f>ROUND(N38*0.04,2)</f>
        <v>0</v>
      </c>
      <c r="P38" s="276" t="s">
        <v>1284</v>
      </c>
      <c r="R38" s="17" t="e">
        <f t="shared" si="5"/>
        <v>#DIV/0!</v>
      </c>
      <c r="S38" s="267"/>
    </row>
    <row r="39" spans="1:19" x14ac:dyDescent="0.25">
      <c r="A39" s="286">
        <v>2375</v>
      </c>
      <c r="B39" s="286">
        <v>2000</v>
      </c>
      <c r="C39" s="526">
        <f>C1</f>
        <v>102015</v>
      </c>
      <c r="D39" s="278">
        <v>6358</v>
      </c>
      <c r="E39" s="287" t="s">
        <v>38</v>
      </c>
      <c r="F39" s="281">
        <v>0</v>
      </c>
      <c r="G39" s="285">
        <v>0</v>
      </c>
      <c r="H39" s="281">
        <v>0</v>
      </c>
      <c r="I39" s="279">
        <v>0</v>
      </c>
      <c r="J39" s="282" t="s">
        <v>1257</v>
      </c>
      <c r="K39" s="284">
        <v>0</v>
      </c>
      <c r="L39" s="284">
        <v>0</v>
      </c>
      <c r="M39" s="284">
        <f t="shared" si="6"/>
        <v>0</v>
      </c>
      <c r="N39" s="284">
        <f t="shared" si="3"/>
        <v>0</v>
      </c>
      <c r="O39" s="280">
        <f>ROUND(N39*0.04,2)</f>
        <v>0</v>
      </c>
      <c r="P39" s="284" t="s">
        <v>1283</v>
      </c>
      <c r="Q39" s="267"/>
      <c r="R39" s="283" t="e">
        <f t="shared" si="5"/>
        <v>#DIV/0!</v>
      </c>
      <c r="S39" s="267"/>
    </row>
    <row r="40" spans="1:19" s="205" customFormat="1" x14ac:dyDescent="0.25">
      <c r="A40" s="151">
        <v>2375</v>
      </c>
      <c r="B40" s="151">
        <v>2000</v>
      </c>
      <c r="C40" s="526">
        <f>C1</f>
        <v>102015</v>
      </c>
      <c r="D40" s="152">
        <v>6360</v>
      </c>
      <c r="E40" s="153" t="s">
        <v>38</v>
      </c>
      <c r="F40" s="154">
        <v>0</v>
      </c>
      <c r="G40" s="155">
        <v>0</v>
      </c>
      <c r="H40" s="154">
        <v>0</v>
      </c>
      <c r="I40" s="156">
        <v>0</v>
      </c>
      <c r="J40" s="157" t="s">
        <v>1257</v>
      </c>
      <c r="K40" s="158">
        <f>'Actual Sales'!B67</f>
        <v>0</v>
      </c>
      <c r="L40" s="158">
        <f>'Actual Sales'!F67</f>
        <v>0</v>
      </c>
      <c r="M40" s="158">
        <f t="shared" si="6"/>
        <v>0</v>
      </c>
      <c r="N40" s="158">
        <f t="shared" si="3"/>
        <v>0</v>
      </c>
      <c r="O40" s="159">
        <f>ROUND(N40*0.04,2)</f>
        <v>0</v>
      </c>
      <c r="P40" s="158" t="s">
        <v>1259</v>
      </c>
      <c r="Q40" s="141"/>
      <c r="R40" s="17" t="e">
        <f t="shared" si="5"/>
        <v>#DIV/0!</v>
      </c>
    </row>
    <row r="41" spans="1:19" x14ac:dyDescent="0.25">
      <c r="A41" s="151">
        <v>2375</v>
      </c>
      <c r="B41" s="151">
        <v>3000</v>
      </c>
      <c r="C41" s="526">
        <f>C1</f>
        <v>102015</v>
      </c>
      <c r="D41" s="152">
        <v>6360</v>
      </c>
      <c r="E41" s="153" t="s">
        <v>38</v>
      </c>
      <c r="F41" s="154">
        <v>0</v>
      </c>
      <c r="G41" s="155">
        <v>0</v>
      </c>
      <c r="H41" s="154">
        <v>0</v>
      </c>
      <c r="I41" s="156">
        <v>0</v>
      </c>
      <c r="J41" s="157" t="s">
        <v>1280</v>
      </c>
      <c r="K41" s="158">
        <f>'Actual Sales'!D139</f>
        <v>0</v>
      </c>
      <c r="L41" s="158">
        <f>'Actual Sales'!F139</f>
        <v>0</v>
      </c>
      <c r="M41" s="158">
        <f t="shared" si="6"/>
        <v>0</v>
      </c>
      <c r="N41" s="158">
        <f t="shared" si="3"/>
        <v>0</v>
      </c>
      <c r="O41" s="159">
        <f>ROUND(N41*0.06,2)</f>
        <v>0</v>
      </c>
      <c r="P41" s="158" t="s">
        <v>1317</v>
      </c>
      <c r="R41" s="17" t="e">
        <f t="shared" si="5"/>
        <v>#DIV/0!</v>
      </c>
      <c r="S41" s="267"/>
    </row>
    <row r="42" spans="1:19" x14ac:dyDescent="0.25">
      <c r="A42" s="151">
        <v>2375</v>
      </c>
      <c r="B42" s="151">
        <v>2000</v>
      </c>
      <c r="C42" s="526">
        <f>C1</f>
        <v>102015</v>
      </c>
      <c r="D42" s="152">
        <v>6361</v>
      </c>
      <c r="E42" s="153" t="s">
        <v>38</v>
      </c>
      <c r="F42" s="252">
        <v>0</v>
      </c>
      <c r="G42" s="253">
        <v>0</v>
      </c>
      <c r="H42" s="252">
        <v>0</v>
      </c>
      <c r="I42" s="275">
        <v>0</v>
      </c>
      <c r="J42" s="157" t="s">
        <v>1257</v>
      </c>
      <c r="K42" s="158">
        <f>'Actual Sales'!B55</f>
        <v>0</v>
      </c>
      <c r="L42" s="158">
        <f>'Actual Sales'!F55</f>
        <v>0</v>
      </c>
      <c r="M42" s="158">
        <f t="shared" si="6"/>
        <v>0</v>
      </c>
      <c r="N42" s="158">
        <f t="shared" si="3"/>
        <v>0</v>
      </c>
      <c r="O42" s="159">
        <f t="shared" ref="O42:O52" si="7">ROUND(N42*0.04,2)</f>
        <v>0</v>
      </c>
      <c r="P42" s="158" t="s">
        <v>1119</v>
      </c>
      <c r="R42" s="17" t="e">
        <f t="shared" si="5"/>
        <v>#DIV/0!</v>
      </c>
    </row>
    <row r="43" spans="1:19" x14ac:dyDescent="0.25">
      <c r="A43" s="151">
        <v>2375</v>
      </c>
      <c r="B43" s="151">
        <v>2000</v>
      </c>
      <c r="C43" s="526">
        <f>C1</f>
        <v>102015</v>
      </c>
      <c r="D43" s="152">
        <v>6365</v>
      </c>
      <c r="E43" s="153" t="s">
        <v>38</v>
      </c>
      <c r="F43" s="154">
        <v>0</v>
      </c>
      <c r="G43" s="155">
        <v>0</v>
      </c>
      <c r="H43" s="154">
        <v>0</v>
      </c>
      <c r="I43" s="156">
        <v>0</v>
      </c>
      <c r="J43" s="157" t="s">
        <v>1257</v>
      </c>
      <c r="K43" s="158">
        <f>'Actual Sales'!B47</f>
        <v>0</v>
      </c>
      <c r="L43" s="158">
        <f>'Actual Sales'!F47</f>
        <v>0</v>
      </c>
      <c r="M43" s="158">
        <f>L43*0.0625</f>
        <v>0</v>
      </c>
      <c r="N43" s="158">
        <f t="shared" si="3"/>
        <v>0</v>
      </c>
      <c r="O43" s="159">
        <f t="shared" si="7"/>
        <v>0</v>
      </c>
      <c r="P43" s="158" t="s">
        <v>1269</v>
      </c>
      <c r="R43" s="17" t="e">
        <f t="shared" si="5"/>
        <v>#DIV/0!</v>
      </c>
    </row>
    <row r="44" spans="1:19" x14ac:dyDescent="0.25">
      <c r="A44" s="151">
        <v>2375</v>
      </c>
      <c r="B44" s="151">
        <v>2000</v>
      </c>
      <c r="C44" s="526">
        <f>C1</f>
        <v>102015</v>
      </c>
      <c r="D44" s="152">
        <v>6366</v>
      </c>
      <c r="E44" s="153" t="s">
        <v>38</v>
      </c>
      <c r="F44" s="154">
        <v>0</v>
      </c>
      <c r="G44" s="155">
        <v>0</v>
      </c>
      <c r="H44" s="154">
        <v>0</v>
      </c>
      <c r="I44" s="156">
        <v>0</v>
      </c>
      <c r="J44" s="157" t="s">
        <v>1257</v>
      </c>
      <c r="K44" s="158">
        <f>'Actual Sales'!B31</f>
        <v>0</v>
      </c>
      <c r="L44" s="208">
        <f>'Actual Sales'!F31</f>
        <v>0</v>
      </c>
      <c r="M44" s="158">
        <v>0</v>
      </c>
      <c r="N44" s="158">
        <f t="shared" si="3"/>
        <v>0</v>
      </c>
      <c r="O44" s="159">
        <f t="shared" si="7"/>
        <v>0</v>
      </c>
      <c r="P44" s="266" t="s">
        <v>1208</v>
      </c>
      <c r="R44" s="17" t="e">
        <f t="shared" si="5"/>
        <v>#DIV/0!</v>
      </c>
      <c r="S44" s="267"/>
    </row>
    <row r="45" spans="1:19" x14ac:dyDescent="0.25">
      <c r="A45" s="151">
        <v>2375</v>
      </c>
      <c r="B45" s="151">
        <v>2000</v>
      </c>
      <c r="C45" s="526">
        <f>C1</f>
        <v>102015</v>
      </c>
      <c r="D45" s="152">
        <v>6368</v>
      </c>
      <c r="E45" s="153" t="s">
        <v>38</v>
      </c>
      <c r="F45" s="154">
        <v>0</v>
      </c>
      <c r="G45" s="155">
        <v>0</v>
      </c>
      <c r="H45" s="154">
        <v>0</v>
      </c>
      <c r="I45" s="156">
        <v>0</v>
      </c>
      <c r="J45" s="157" t="s">
        <v>1257</v>
      </c>
      <c r="K45" s="158">
        <f>'Actual Sales'!B46</f>
        <v>0</v>
      </c>
      <c r="L45" s="208">
        <f>'Actual Sales'!F46</f>
        <v>0</v>
      </c>
      <c r="M45" s="158">
        <f>ROUND(L45*0.125,0)</f>
        <v>0</v>
      </c>
      <c r="N45" s="158">
        <f t="shared" si="3"/>
        <v>0</v>
      </c>
      <c r="O45" s="159">
        <f t="shared" si="7"/>
        <v>0</v>
      </c>
      <c r="P45" s="266" t="s">
        <v>1297</v>
      </c>
      <c r="R45" s="17" t="e">
        <f t="shared" si="5"/>
        <v>#DIV/0!</v>
      </c>
    </row>
    <row r="46" spans="1:19" x14ac:dyDescent="0.25">
      <c r="A46" s="151">
        <v>2375</v>
      </c>
      <c r="B46" s="151">
        <v>2000</v>
      </c>
      <c r="C46" s="526">
        <f>C1</f>
        <v>102015</v>
      </c>
      <c r="D46" s="152">
        <v>6372</v>
      </c>
      <c r="E46" s="153" t="s">
        <v>38</v>
      </c>
      <c r="F46" s="154">
        <v>0</v>
      </c>
      <c r="G46" s="155">
        <v>0</v>
      </c>
      <c r="H46" s="154">
        <v>0</v>
      </c>
      <c r="I46" s="156">
        <v>0</v>
      </c>
      <c r="J46" s="157" t="s">
        <v>1257</v>
      </c>
      <c r="K46" s="276">
        <f>'Actual Sales'!B32</f>
        <v>0</v>
      </c>
      <c r="L46" s="276">
        <f>'Actual Sales'!F32</f>
        <v>0</v>
      </c>
      <c r="M46" s="158">
        <v>0</v>
      </c>
      <c r="N46" s="158">
        <f t="shared" si="3"/>
        <v>0</v>
      </c>
      <c r="O46" s="159">
        <f t="shared" si="7"/>
        <v>0</v>
      </c>
      <c r="P46" s="158" t="s">
        <v>1274</v>
      </c>
      <c r="R46" s="17" t="e">
        <f t="shared" si="5"/>
        <v>#DIV/0!</v>
      </c>
    </row>
    <row r="47" spans="1:19" x14ac:dyDescent="0.25">
      <c r="A47" s="151">
        <v>2375</v>
      </c>
      <c r="B47" s="151">
        <v>2000</v>
      </c>
      <c r="C47" s="526">
        <f>C1</f>
        <v>102015</v>
      </c>
      <c r="D47" s="152">
        <v>6387</v>
      </c>
      <c r="E47" s="153" t="s">
        <v>38</v>
      </c>
      <c r="F47" s="154">
        <v>0</v>
      </c>
      <c r="G47" s="155">
        <v>0</v>
      </c>
      <c r="H47" s="154">
        <v>0</v>
      </c>
      <c r="I47" s="156">
        <v>0</v>
      </c>
      <c r="J47" s="157" t="s">
        <v>1257</v>
      </c>
      <c r="K47" s="158">
        <f>'Actual Sales'!B33</f>
        <v>0</v>
      </c>
      <c r="L47" s="158">
        <f>'Actual Sales'!F33</f>
        <v>0</v>
      </c>
      <c r="M47" s="158">
        <f>ROUND(L47*0.125,0)</f>
        <v>0</v>
      </c>
      <c r="N47" s="158">
        <f t="shared" si="3"/>
        <v>0</v>
      </c>
      <c r="O47" s="159">
        <f t="shared" si="7"/>
        <v>0</v>
      </c>
      <c r="P47" s="158" t="s">
        <v>368</v>
      </c>
      <c r="R47" s="17" t="e">
        <f t="shared" si="5"/>
        <v>#DIV/0!</v>
      </c>
    </row>
    <row r="48" spans="1:19" x14ac:dyDescent="0.25">
      <c r="A48" s="151">
        <v>2375</v>
      </c>
      <c r="B48" s="151">
        <v>2000</v>
      </c>
      <c r="C48" s="526">
        <f>C1</f>
        <v>102015</v>
      </c>
      <c r="D48" s="152">
        <v>6394</v>
      </c>
      <c r="E48" s="153" t="s">
        <v>38</v>
      </c>
      <c r="F48" s="154">
        <v>0</v>
      </c>
      <c r="G48" s="155">
        <v>0</v>
      </c>
      <c r="H48" s="154">
        <v>0</v>
      </c>
      <c r="I48" s="156">
        <v>0</v>
      </c>
      <c r="J48" s="157" t="s">
        <v>1257</v>
      </c>
      <c r="K48" s="158">
        <f>'Actual Sales'!B53</f>
        <v>0</v>
      </c>
      <c r="L48" s="276">
        <f>'Actual Sales'!F53</f>
        <v>0</v>
      </c>
      <c r="M48" s="158">
        <v>0</v>
      </c>
      <c r="N48" s="158">
        <f t="shared" si="3"/>
        <v>0</v>
      </c>
      <c r="O48" s="159">
        <f t="shared" si="7"/>
        <v>0</v>
      </c>
      <c r="P48" s="276" t="s">
        <v>1439</v>
      </c>
      <c r="R48" s="17" t="e">
        <f t="shared" si="5"/>
        <v>#DIV/0!</v>
      </c>
    </row>
    <row r="49" spans="1:19" x14ac:dyDescent="0.25">
      <c r="A49" s="286">
        <v>2375</v>
      </c>
      <c r="B49" s="286">
        <v>2000</v>
      </c>
      <c r="C49" s="526">
        <f>C1</f>
        <v>102015</v>
      </c>
      <c r="D49" s="278">
        <v>6396</v>
      </c>
      <c r="E49" s="287" t="s">
        <v>38</v>
      </c>
      <c r="F49" s="281">
        <v>0</v>
      </c>
      <c r="G49" s="285">
        <v>0</v>
      </c>
      <c r="H49" s="281">
        <v>0</v>
      </c>
      <c r="I49" s="279">
        <v>0</v>
      </c>
      <c r="J49" s="282" t="s">
        <v>1257</v>
      </c>
      <c r="K49" s="284">
        <f>'Actual Sales'!I42</f>
        <v>0</v>
      </c>
      <c r="L49" s="284">
        <f>'Actual Sales'!J42</f>
        <v>0</v>
      </c>
      <c r="M49" s="284">
        <v>0</v>
      </c>
      <c r="N49" s="284">
        <f t="shared" si="3"/>
        <v>0</v>
      </c>
      <c r="O49" s="280">
        <f t="shared" si="7"/>
        <v>0</v>
      </c>
      <c r="P49" s="284" t="s">
        <v>1448</v>
      </c>
      <c r="Q49" s="267"/>
      <c r="R49" s="283" t="e">
        <f t="shared" si="5"/>
        <v>#DIV/0!</v>
      </c>
    </row>
    <row r="50" spans="1:19" x14ac:dyDescent="0.25">
      <c r="A50" s="269">
        <v>2375</v>
      </c>
      <c r="B50" s="269">
        <v>2000</v>
      </c>
      <c r="C50" s="526">
        <f>C1</f>
        <v>102015</v>
      </c>
      <c r="D50" s="270">
        <v>6401</v>
      </c>
      <c r="E50" s="271" t="s">
        <v>38</v>
      </c>
      <c r="F50" s="272">
        <v>0</v>
      </c>
      <c r="G50" s="273">
        <v>0</v>
      </c>
      <c r="H50" s="272">
        <v>0</v>
      </c>
      <c r="I50" s="274">
        <v>0</v>
      </c>
      <c r="J50" s="275" t="s">
        <v>1257</v>
      </c>
      <c r="K50" s="276">
        <f>'Actual Sales'!B36</f>
        <v>0</v>
      </c>
      <c r="L50" s="276">
        <f>'Actual Sales'!F36</f>
        <v>0</v>
      </c>
      <c r="M50" s="276">
        <f>ROUND(L50*0.059029,0)</f>
        <v>0</v>
      </c>
      <c r="N50" s="276">
        <f t="shared" si="3"/>
        <v>0</v>
      </c>
      <c r="O50" s="277">
        <f t="shared" si="7"/>
        <v>0</v>
      </c>
      <c r="P50" s="276" t="s">
        <v>1293</v>
      </c>
      <c r="Q50" s="266"/>
      <c r="R50" s="268" t="e">
        <f t="shared" si="5"/>
        <v>#DIV/0!</v>
      </c>
      <c r="S50" s="267"/>
    </row>
    <row r="51" spans="1:19" x14ac:dyDescent="0.25">
      <c r="A51" s="286">
        <v>2375</v>
      </c>
      <c r="B51" s="286">
        <v>2000</v>
      </c>
      <c r="C51" s="526">
        <f>C1</f>
        <v>102015</v>
      </c>
      <c r="D51" s="278">
        <v>6408</v>
      </c>
      <c r="E51" s="287" t="s">
        <v>38</v>
      </c>
      <c r="F51" s="281">
        <v>0</v>
      </c>
      <c r="G51" s="285">
        <v>0</v>
      </c>
      <c r="H51" s="281">
        <v>0</v>
      </c>
      <c r="I51" s="279">
        <v>0</v>
      </c>
      <c r="J51" s="282" t="s">
        <v>1257</v>
      </c>
      <c r="K51" s="284">
        <f>'Actual Sales'!I41</f>
        <v>0</v>
      </c>
      <c r="L51" s="284">
        <f>'Actual Sales'!J41</f>
        <v>0</v>
      </c>
      <c r="M51" s="284">
        <v>0</v>
      </c>
      <c r="N51" s="284">
        <f t="shared" si="3"/>
        <v>0</v>
      </c>
      <c r="O51" s="280">
        <f t="shared" si="7"/>
        <v>0</v>
      </c>
      <c r="P51" s="284" t="s">
        <v>1299</v>
      </c>
      <c r="Q51" s="267"/>
      <c r="R51" s="283" t="e">
        <f t="shared" si="5"/>
        <v>#DIV/0!</v>
      </c>
    </row>
    <row r="52" spans="1:19" x14ac:dyDescent="0.25">
      <c r="A52" s="151">
        <v>2375</v>
      </c>
      <c r="B52" s="151">
        <v>2000</v>
      </c>
      <c r="C52" s="526">
        <f>C1</f>
        <v>102015</v>
      </c>
      <c r="D52" s="152">
        <v>6409</v>
      </c>
      <c r="E52" s="153" t="s">
        <v>38</v>
      </c>
      <c r="F52" s="154">
        <v>0</v>
      </c>
      <c r="G52" s="155">
        <v>0</v>
      </c>
      <c r="H52" s="154">
        <v>0</v>
      </c>
      <c r="I52" s="156">
        <v>0</v>
      </c>
      <c r="J52" s="157" t="s">
        <v>1257</v>
      </c>
      <c r="K52" s="158">
        <f>'Actual Sales'!B60+'Actual Sales'!B59+'Actual Sales'!B62</f>
        <v>0</v>
      </c>
      <c r="L52" s="158">
        <f>'Actual Sales'!F59+'Actual Sales'!F60+'Actual Sales'!F62</f>
        <v>0</v>
      </c>
      <c r="M52" s="158">
        <v>0</v>
      </c>
      <c r="N52" s="158">
        <f t="shared" si="3"/>
        <v>0</v>
      </c>
      <c r="O52" s="159">
        <f t="shared" si="7"/>
        <v>0</v>
      </c>
      <c r="P52" s="158" t="s">
        <v>1271</v>
      </c>
      <c r="R52" s="17" t="e">
        <f t="shared" si="5"/>
        <v>#DIV/0!</v>
      </c>
    </row>
    <row r="53" spans="1:19" x14ac:dyDescent="0.25">
      <c r="A53" s="269">
        <v>2375</v>
      </c>
      <c r="B53" s="269">
        <v>3000</v>
      </c>
      <c r="C53" s="526">
        <f>C1</f>
        <v>102015</v>
      </c>
      <c r="D53" s="270">
        <v>6409</v>
      </c>
      <c r="E53" s="271" t="s">
        <v>38</v>
      </c>
      <c r="F53" s="272">
        <v>0</v>
      </c>
      <c r="G53" s="273">
        <v>0</v>
      </c>
      <c r="H53" s="272">
        <v>0</v>
      </c>
      <c r="I53" s="274">
        <v>0</v>
      </c>
      <c r="J53" s="275" t="s">
        <v>1280</v>
      </c>
      <c r="K53" s="276">
        <f>'Actual Sales'!D125+'Actual Sales'!D126</f>
        <v>0</v>
      </c>
      <c r="L53" s="276">
        <f>'Actual Sales'!F125+'Actual Sales'!F126</f>
        <v>0</v>
      </c>
      <c r="M53" s="276">
        <v>0</v>
      </c>
      <c r="N53" s="276">
        <f t="shared" si="3"/>
        <v>0</v>
      </c>
      <c r="O53" s="277">
        <f>ROUND(N53*0.06,2)</f>
        <v>0</v>
      </c>
      <c r="P53" s="276" t="s">
        <v>1312</v>
      </c>
      <c r="Q53" s="266"/>
      <c r="R53" s="268" t="e">
        <f t="shared" si="5"/>
        <v>#DIV/0!</v>
      </c>
      <c r="S53" s="267"/>
    </row>
    <row r="54" spans="1:19" x14ac:dyDescent="0.25">
      <c r="A54" s="269">
        <v>2375</v>
      </c>
      <c r="B54" s="269">
        <v>2000</v>
      </c>
      <c r="C54" s="526">
        <f>C1</f>
        <v>102015</v>
      </c>
      <c r="D54" s="270">
        <v>6410</v>
      </c>
      <c r="E54" s="271" t="s">
        <v>38</v>
      </c>
      <c r="F54" s="272">
        <v>0</v>
      </c>
      <c r="G54" s="273">
        <v>0</v>
      </c>
      <c r="H54" s="272">
        <v>0</v>
      </c>
      <c r="I54" s="274">
        <v>0</v>
      </c>
      <c r="J54" s="275" t="s">
        <v>1257</v>
      </c>
      <c r="K54" s="276">
        <f>'Actual Sales'!B61+'Actual Sales'!B65</f>
        <v>0</v>
      </c>
      <c r="L54" s="276">
        <f>'Actual Sales'!F61+'Actual Sales'!F65</f>
        <v>0</v>
      </c>
      <c r="M54" s="276">
        <f>ROUND(L54*0.125,0)</f>
        <v>0</v>
      </c>
      <c r="N54" s="276">
        <f t="shared" ref="N54:N85" si="8">L54-M54</f>
        <v>0</v>
      </c>
      <c r="O54" s="277">
        <f>ROUND(N54*0.04,2)</f>
        <v>0</v>
      </c>
      <c r="P54" s="276" t="s">
        <v>1272</v>
      </c>
      <c r="Q54" s="266"/>
      <c r="R54" s="268" t="e">
        <f t="shared" si="5"/>
        <v>#DIV/0!</v>
      </c>
      <c r="S54" s="267"/>
    </row>
    <row r="55" spans="1:19" s="205" customFormat="1" x14ac:dyDescent="0.25">
      <c r="A55" s="151">
        <v>2375</v>
      </c>
      <c r="B55" s="151">
        <v>3000</v>
      </c>
      <c r="C55" s="526">
        <f>C1</f>
        <v>102015</v>
      </c>
      <c r="D55" s="152">
        <v>6410</v>
      </c>
      <c r="E55" s="153" t="s">
        <v>38</v>
      </c>
      <c r="F55" s="154">
        <v>0</v>
      </c>
      <c r="G55" s="155">
        <v>0</v>
      </c>
      <c r="H55" s="154">
        <v>0</v>
      </c>
      <c r="I55" s="156">
        <v>0</v>
      </c>
      <c r="J55" s="157" t="s">
        <v>1280</v>
      </c>
      <c r="K55" s="158">
        <f>'Actual Sales'!D138+'Actual Sales'!D134</f>
        <v>0</v>
      </c>
      <c r="L55" s="158">
        <f>'Actual Sales'!F138+'Actual Sales'!F134</f>
        <v>0</v>
      </c>
      <c r="M55" s="158">
        <f>ROUND(L55*0.125,0)</f>
        <v>0</v>
      </c>
      <c r="N55" s="158">
        <f t="shared" si="8"/>
        <v>0</v>
      </c>
      <c r="O55" s="159">
        <f>ROUND(N55*0.06,2)</f>
        <v>0</v>
      </c>
      <c r="P55" s="158" t="s">
        <v>1313</v>
      </c>
      <c r="Q55" s="141"/>
      <c r="R55" s="17" t="e">
        <f t="shared" si="5"/>
        <v>#DIV/0!</v>
      </c>
      <c r="S55" s="266"/>
    </row>
    <row r="56" spans="1:19" x14ac:dyDescent="0.25">
      <c r="A56" s="269">
        <v>2375</v>
      </c>
      <c r="B56" s="269">
        <v>2000</v>
      </c>
      <c r="C56" s="526">
        <f>C1</f>
        <v>102015</v>
      </c>
      <c r="D56" s="270">
        <v>6411</v>
      </c>
      <c r="E56" s="271" t="s">
        <v>38</v>
      </c>
      <c r="F56" s="272">
        <v>0</v>
      </c>
      <c r="G56" s="273">
        <v>0</v>
      </c>
      <c r="H56" s="272">
        <v>0</v>
      </c>
      <c r="I56" s="274">
        <v>0</v>
      </c>
      <c r="J56" s="275" t="s">
        <v>1257</v>
      </c>
      <c r="K56" s="276">
        <f>'Actual Sales'!B57+'Actual Sales'!B56+'Actual Sales'!B74</f>
        <v>0</v>
      </c>
      <c r="L56" s="276">
        <f>'Actual Sales'!F56+'Actual Sales'!F57+'Actual Sales'!F74</f>
        <v>0</v>
      </c>
      <c r="M56" s="276">
        <v>0</v>
      </c>
      <c r="N56" s="276">
        <f t="shared" si="8"/>
        <v>0</v>
      </c>
      <c r="O56" s="277">
        <f>ROUND(N56*0.04,2)</f>
        <v>0</v>
      </c>
      <c r="P56" s="276" t="s">
        <v>1270</v>
      </c>
      <c r="Q56" s="266"/>
      <c r="R56" s="268" t="e">
        <f t="shared" si="5"/>
        <v>#DIV/0!</v>
      </c>
      <c r="S56" s="267"/>
    </row>
    <row r="57" spans="1:19" x14ac:dyDescent="0.25">
      <c r="A57" s="151">
        <v>2375</v>
      </c>
      <c r="B57" s="151">
        <v>3000</v>
      </c>
      <c r="C57" s="526">
        <f>C1</f>
        <v>102015</v>
      </c>
      <c r="D57" s="152">
        <v>6411</v>
      </c>
      <c r="E57" s="153" t="s">
        <v>38</v>
      </c>
      <c r="F57" s="154">
        <v>0</v>
      </c>
      <c r="G57" s="155">
        <v>0</v>
      </c>
      <c r="H57" s="154">
        <v>0</v>
      </c>
      <c r="I57" s="156">
        <v>0</v>
      </c>
      <c r="J57" s="157" t="s">
        <v>1280</v>
      </c>
      <c r="K57" s="158">
        <f>'Actual Sales'!D130+'Actual Sales'!D131+'Actual Sales'!D132+'Actual Sales'!D133</f>
        <v>0</v>
      </c>
      <c r="L57" s="158">
        <f>'Actual Sales'!F130+'Actual Sales'!F131+'Actual Sales'!F132+'Actual Sales'!F133</f>
        <v>0</v>
      </c>
      <c r="M57" s="158">
        <v>0</v>
      </c>
      <c r="N57" s="158">
        <f t="shared" si="8"/>
        <v>0</v>
      </c>
      <c r="O57" s="159">
        <f>ROUND(N57*0.06,2)</f>
        <v>0</v>
      </c>
      <c r="P57" s="158" t="s">
        <v>1314</v>
      </c>
      <c r="R57" s="17" t="e">
        <f t="shared" si="5"/>
        <v>#DIV/0!</v>
      </c>
    </row>
    <row r="58" spans="1:19" s="205" customFormat="1" x14ac:dyDescent="0.25">
      <c r="A58" s="151">
        <v>2375</v>
      </c>
      <c r="B58" s="151">
        <v>2000</v>
      </c>
      <c r="C58" s="526">
        <f>C1</f>
        <v>102015</v>
      </c>
      <c r="D58" s="152">
        <v>6412</v>
      </c>
      <c r="E58" s="153" t="s">
        <v>38</v>
      </c>
      <c r="F58" s="154">
        <v>0</v>
      </c>
      <c r="G58" s="155">
        <v>0</v>
      </c>
      <c r="H58" s="154">
        <v>0</v>
      </c>
      <c r="I58" s="156">
        <v>0</v>
      </c>
      <c r="J58" s="157" t="s">
        <v>1257</v>
      </c>
      <c r="K58" s="158">
        <f>'Actual Sales'!I63</f>
        <v>0</v>
      </c>
      <c r="L58" s="158">
        <f>'Actual Sales'!J63</f>
        <v>0</v>
      </c>
      <c r="M58" s="158">
        <v>0</v>
      </c>
      <c r="N58" s="158">
        <f t="shared" si="8"/>
        <v>0</v>
      </c>
      <c r="O58" s="159">
        <f>ROUND(N58*0.04,2)</f>
        <v>0</v>
      </c>
      <c r="P58" s="158" t="s">
        <v>1258</v>
      </c>
      <c r="Q58" s="141"/>
      <c r="R58" s="17" t="e">
        <f t="shared" si="5"/>
        <v>#DIV/0!</v>
      </c>
      <c r="S58" s="266"/>
    </row>
    <row r="59" spans="1:19" s="205" customFormat="1" x14ac:dyDescent="0.25">
      <c r="A59" s="151">
        <v>2375</v>
      </c>
      <c r="B59" s="151">
        <v>3000</v>
      </c>
      <c r="C59" s="526">
        <f>C1</f>
        <v>102015</v>
      </c>
      <c r="D59" s="152">
        <v>6412</v>
      </c>
      <c r="E59" s="153" t="s">
        <v>38</v>
      </c>
      <c r="F59" s="154">
        <v>0</v>
      </c>
      <c r="G59" s="155">
        <v>0</v>
      </c>
      <c r="H59" s="154">
        <v>0</v>
      </c>
      <c r="I59" s="156">
        <v>0</v>
      </c>
      <c r="J59" s="275" t="s">
        <v>1280</v>
      </c>
      <c r="K59" s="158">
        <f>'Actual Sales'!D127+'Actual Sales'!D129</f>
        <v>0</v>
      </c>
      <c r="L59" s="158">
        <f>'Actual Sales'!F127+'Actual Sales'!F129</f>
        <v>0</v>
      </c>
      <c r="M59" s="158">
        <v>0</v>
      </c>
      <c r="N59" s="158">
        <f t="shared" si="8"/>
        <v>0</v>
      </c>
      <c r="O59" s="159">
        <f>ROUND(N59*0.06,2)</f>
        <v>0</v>
      </c>
      <c r="P59" s="158" t="s">
        <v>1315</v>
      </c>
      <c r="Q59" s="141"/>
      <c r="R59" s="17" t="e">
        <f t="shared" si="5"/>
        <v>#DIV/0!</v>
      </c>
      <c r="S59" s="266"/>
    </row>
    <row r="60" spans="1:19" x14ac:dyDescent="0.25">
      <c r="A60" s="151">
        <v>2375</v>
      </c>
      <c r="B60" s="151">
        <v>2000</v>
      </c>
      <c r="C60" s="526">
        <f>C1</f>
        <v>102015</v>
      </c>
      <c r="D60" s="152">
        <v>6413</v>
      </c>
      <c r="E60" s="153" t="s">
        <v>38</v>
      </c>
      <c r="F60" s="154">
        <v>0</v>
      </c>
      <c r="G60" s="155">
        <v>0</v>
      </c>
      <c r="H60" s="154">
        <v>0</v>
      </c>
      <c r="I60" s="156">
        <v>0</v>
      </c>
      <c r="J60" s="275" t="s">
        <v>1257</v>
      </c>
      <c r="K60" s="158">
        <f>'Actual Sales'!B70</f>
        <v>0</v>
      </c>
      <c r="L60" s="158">
        <f>'Actual Sales'!F70</f>
        <v>0</v>
      </c>
      <c r="M60" s="158">
        <v>0</v>
      </c>
      <c r="N60" s="158">
        <f t="shared" si="8"/>
        <v>0</v>
      </c>
      <c r="O60" s="159">
        <f>ROUND(N60*0.04,2)</f>
        <v>0</v>
      </c>
      <c r="P60" s="158" t="s">
        <v>1244</v>
      </c>
      <c r="R60" s="17" t="e">
        <f t="shared" si="5"/>
        <v>#DIV/0!</v>
      </c>
    </row>
    <row r="61" spans="1:19" s="205" customFormat="1" x14ac:dyDescent="0.25">
      <c r="A61" s="269">
        <v>2375</v>
      </c>
      <c r="B61" s="269">
        <v>3000</v>
      </c>
      <c r="C61" s="526">
        <f>C1</f>
        <v>102015</v>
      </c>
      <c r="D61" s="270">
        <v>6413</v>
      </c>
      <c r="E61" s="271" t="s">
        <v>38</v>
      </c>
      <c r="F61" s="272">
        <v>0</v>
      </c>
      <c r="G61" s="273">
        <v>0</v>
      </c>
      <c r="H61" s="272">
        <v>0</v>
      </c>
      <c r="I61" s="274">
        <v>0</v>
      </c>
      <c r="J61" s="275" t="s">
        <v>1280</v>
      </c>
      <c r="K61" s="276">
        <f>'Actual Sales'!D124</f>
        <v>0</v>
      </c>
      <c r="L61" s="276">
        <f>'Actual Sales'!F124</f>
        <v>0</v>
      </c>
      <c r="M61" s="276">
        <v>0</v>
      </c>
      <c r="N61" s="276">
        <f t="shared" si="8"/>
        <v>0</v>
      </c>
      <c r="O61" s="277">
        <f>ROUND(N61*0.06,2)</f>
        <v>0</v>
      </c>
      <c r="P61" s="276" t="s">
        <v>399</v>
      </c>
      <c r="Q61" s="266"/>
      <c r="R61" s="268" t="e">
        <f t="shared" si="5"/>
        <v>#DIV/0!</v>
      </c>
      <c r="S61" s="266"/>
    </row>
    <row r="62" spans="1:19" x14ac:dyDescent="0.25">
      <c r="A62" s="269">
        <v>2375</v>
      </c>
      <c r="B62" s="269">
        <v>2000</v>
      </c>
      <c r="C62" s="526">
        <f>C1</f>
        <v>102015</v>
      </c>
      <c r="D62" s="270">
        <v>6415</v>
      </c>
      <c r="E62" s="271" t="s">
        <v>38</v>
      </c>
      <c r="F62" s="272">
        <v>0</v>
      </c>
      <c r="G62" s="273">
        <v>0</v>
      </c>
      <c r="H62" s="272">
        <v>0</v>
      </c>
      <c r="I62" s="274">
        <v>0</v>
      </c>
      <c r="J62" s="275" t="s">
        <v>1257</v>
      </c>
      <c r="K62" s="276">
        <f>'Actual Sales'!B66</f>
        <v>0</v>
      </c>
      <c r="L62" s="276">
        <f>'Actual Sales'!F66</f>
        <v>0</v>
      </c>
      <c r="M62" s="276">
        <f>ROUND(L62*0.125,0)</f>
        <v>0</v>
      </c>
      <c r="N62" s="276">
        <f t="shared" si="8"/>
        <v>0</v>
      </c>
      <c r="O62" s="277">
        <f>ROUND(N62*0.04,2)</f>
        <v>0</v>
      </c>
      <c r="P62" s="276" t="s">
        <v>1273</v>
      </c>
      <c r="Q62" s="266"/>
      <c r="R62" s="268" t="e">
        <f t="shared" si="5"/>
        <v>#DIV/0!</v>
      </c>
    </row>
    <row r="63" spans="1:19" x14ac:dyDescent="0.25">
      <c r="A63" s="195">
        <v>2375</v>
      </c>
      <c r="B63" s="195">
        <v>3000</v>
      </c>
      <c r="C63" s="526">
        <f>C1</f>
        <v>102015</v>
      </c>
      <c r="D63" s="162">
        <v>6415</v>
      </c>
      <c r="E63" s="202" t="s">
        <v>38</v>
      </c>
      <c r="F63" s="165">
        <v>0</v>
      </c>
      <c r="G63" s="194">
        <v>0</v>
      </c>
      <c r="H63" s="165">
        <v>0</v>
      </c>
      <c r="I63" s="163">
        <v>0</v>
      </c>
      <c r="J63" s="166" t="s">
        <v>1280</v>
      </c>
      <c r="K63" s="193">
        <v>0</v>
      </c>
      <c r="L63" s="193">
        <v>0</v>
      </c>
      <c r="M63" s="193">
        <f>ROUND(L63*0.125,0)</f>
        <v>0</v>
      </c>
      <c r="N63" s="193">
        <f t="shared" si="8"/>
        <v>0</v>
      </c>
      <c r="O63" s="164">
        <f>ROUND(N63*0.06,2)</f>
        <v>0</v>
      </c>
      <c r="P63" s="193" t="s">
        <v>1273</v>
      </c>
      <c r="Q63" s="205"/>
      <c r="R63" s="167" t="e">
        <f t="shared" si="5"/>
        <v>#DIV/0!</v>
      </c>
    </row>
    <row r="64" spans="1:19" x14ac:dyDescent="0.25">
      <c r="A64" s="195">
        <v>2375</v>
      </c>
      <c r="B64" s="195">
        <v>2000</v>
      </c>
      <c r="C64" s="526">
        <f>C1</f>
        <v>102015</v>
      </c>
      <c r="D64" s="162">
        <v>6417</v>
      </c>
      <c r="E64" s="202" t="s">
        <v>38</v>
      </c>
      <c r="F64" s="165">
        <v>0</v>
      </c>
      <c r="G64" s="194">
        <v>0</v>
      </c>
      <c r="H64" s="165">
        <v>0</v>
      </c>
      <c r="I64" s="163">
        <v>0</v>
      </c>
      <c r="J64" s="166" t="s">
        <v>1257</v>
      </c>
      <c r="K64" s="193">
        <f>'Actual Sales'!I39</f>
        <v>0</v>
      </c>
      <c r="L64" s="193">
        <f>'Actual Sales'!J39</f>
        <v>0</v>
      </c>
      <c r="M64" s="193">
        <f>ROUND(L64*0.012551288,0)</f>
        <v>0</v>
      </c>
      <c r="N64" s="193">
        <f t="shared" si="8"/>
        <v>0</v>
      </c>
      <c r="O64" s="164">
        <f>ROUND(N64*0.04,2)</f>
        <v>0</v>
      </c>
      <c r="P64" s="193" t="s">
        <v>1300</v>
      </c>
      <c r="Q64" s="205"/>
      <c r="R64" s="167" t="e">
        <f t="shared" si="5"/>
        <v>#DIV/0!</v>
      </c>
    </row>
    <row r="65" spans="1:19" x14ac:dyDescent="0.25">
      <c r="A65" s="195">
        <v>2375</v>
      </c>
      <c r="B65" s="195">
        <v>2000</v>
      </c>
      <c r="C65" s="526">
        <f>C1</f>
        <v>102015</v>
      </c>
      <c r="D65" s="162">
        <v>6418</v>
      </c>
      <c r="E65" s="202" t="s">
        <v>38</v>
      </c>
      <c r="F65" s="165">
        <v>0</v>
      </c>
      <c r="G65" s="194">
        <v>0</v>
      </c>
      <c r="H65" s="165">
        <v>0</v>
      </c>
      <c r="I65" s="163">
        <v>0</v>
      </c>
      <c r="J65" s="166" t="s">
        <v>1257</v>
      </c>
      <c r="K65" s="193">
        <f>'Actual Sales'!I40</f>
        <v>0</v>
      </c>
      <c r="L65" s="209">
        <f>'Actual Sales'!J40</f>
        <v>0</v>
      </c>
      <c r="M65" s="193">
        <f>ROUND(L65*0.125,0)</f>
        <v>0</v>
      </c>
      <c r="N65" s="193">
        <f t="shared" si="8"/>
        <v>0</v>
      </c>
      <c r="O65" s="164">
        <f>ROUND(N65*0.04,2)</f>
        <v>0</v>
      </c>
      <c r="P65" s="266" t="s">
        <v>1133</v>
      </c>
      <c r="Q65" s="205"/>
      <c r="R65" s="167" t="e">
        <f t="shared" ref="R65:R96" si="9">L65/K65</f>
        <v>#DIV/0!</v>
      </c>
    </row>
    <row r="66" spans="1:19" s="205" customFormat="1" x14ac:dyDescent="0.25">
      <c r="A66" s="195">
        <v>2375</v>
      </c>
      <c r="B66" s="195">
        <v>2000</v>
      </c>
      <c r="C66" s="526">
        <f>C1</f>
        <v>102015</v>
      </c>
      <c r="D66" s="162">
        <v>6425</v>
      </c>
      <c r="E66" s="202" t="s">
        <v>38</v>
      </c>
      <c r="F66" s="165">
        <v>0</v>
      </c>
      <c r="G66" s="194">
        <v>0</v>
      </c>
      <c r="H66" s="165">
        <v>0</v>
      </c>
      <c r="I66" s="163">
        <v>0</v>
      </c>
      <c r="J66" s="166" t="s">
        <v>1280</v>
      </c>
      <c r="K66" s="193">
        <f>'Actual Sales'!B90</f>
        <v>0</v>
      </c>
      <c r="L66" s="193">
        <f>'Actual Sales'!F90</f>
        <v>0</v>
      </c>
      <c r="M66" s="193">
        <f>ROUND(L66*0.125,0)</f>
        <v>0</v>
      </c>
      <c r="N66" s="193">
        <f t="shared" si="8"/>
        <v>0</v>
      </c>
      <c r="O66" s="164">
        <f>ROUND(N66*0.06,2)</f>
        <v>0</v>
      </c>
      <c r="P66" s="193" t="s">
        <v>1015</v>
      </c>
      <c r="R66" s="167" t="e">
        <f t="shared" si="9"/>
        <v>#DIV/0!</v>
      </c>
      <c r="S66" s="266"/>
    </row>
    <row r="67" spans="1:19" s="205" customFormat="1" x14ac:dyDescent="0.25">
      <c r="A67" s="269">
        <v>2375</v>
      </c>
      <c r="B67" s="269">
        <v>2000</v>
      </c>
      <c r="C67" s="526">
        <f>C1</f>
        <v>102015</v>
      </c>
      <c r="D67" s="270">
        <v>6704</v>
      </c>
      <c r="E67" s="271" t="s">
        <v>38</v>
      </c>
      <c r="F67" s="272">
        <v>0</v>
      </c>
      <c r="G67" s="273">
        <v>0</v>
      </c>
      <c r="H67" s="272">
        <v>0</v>
      </c>
      <c r="I67" s="274">
        <v>0</v>
      </c>
      <c r="J67" s="275" t="s">
        <v>1257</v>
      </c>
      <c r="K67" s="276">
        <f>'Actual Sales'!B97</f>
        <v>0</v>
      </c>
      <c r="L67" s="276">
        <f>'Actual Sales'!F97</f>
        <v>0</v>
      </c>
      <c r="M67" s="276">
        <v>0</v>
      </c>
      <c r="N67" s="276">
        <f t="shared" si="8"/>
        <v>0</v>
      </c>
      <c r="O67" s="277">
        <f>ROUND(N67*0.04,2)</f>
        <v>0</v>
      </c>
      <c r="P67" s="276" t="s">
        <v>1234</v>
      </c>
      <c r="Q67" s="266"/>
      <c r="R67" s="268" t="e">
        <f t="shared" si="9"/>
        <v>#DIV/0!</v>
      </c>
      <c r="S67" s="266"/>
    </row>
    <row r="68" spans="1:19" s="205" customFormat="1" x14ac:dyDescent="0.25">
      <c r="A68" s="269">
        <v>2375</v>
      </c>
      <c r="B68" s="269">
        <v>2000</v>
      </c>
      <c r="C68" s="526">
        <f>C1</f>
        <v>102015</v>
      </c>
      <c r="D68" s="270">
        <v>6730</v>
      </c>
      <c r="E68" s="271" t="s">
        <v>38</v>
      </c>
      <c r="F68" s="272">
        <v>0</v>
      </c>
      <c r="G68" s="273">
        <v>0</v>
      </c>
      <c r="H68" s="272">
        <v>0</v>
      </c>
      <c r="I68" s="274">
        <v>0</v>
      </c>
      <c r="J68" s="275" t="s">
        <v>1257</v>
      </c>
      <c r="K68" s="276">
        <f>'Actual Sales'!B54</f>
        <v>0</v>
      </c>
      <c r="L68" s="276">
        <f>'Actual Sales'!F54</f>
        <v>0</v>
      </c>
      <c r="M68" s="276">
        <v>0</v>
      </c>
      <c r="N68" s="276">
        <f t="shared" si="8"/>
        <v>0</v>
      </c>
      <c r="O68" s="277">
        <f>ROUND(N68*0.04,2)</f>
        <v>0</v>
      </c>
      <c r="P68" s="276" t="s">
        <v>1298</v>
      </c>
      <c r="Q68" s="266"/>
      <c r="R68" s="268" t="e">
        <f t="shared" si="9"/>
        <v>#DIV/0!</v>
      </c>
    </row>
    <row r="69" spans="1:19" s="205" customFormat="1" x14ac:dyDescent="0.25">
      <c r="A69" s="269">
        <v>2375</v>
      </c>
      <c r="B69" s="269">
        <v>2000</v>
      </c>
      <c r="C69" s="526">
        <f>C1</f>
        <v>102015</v>
      </c>
      <c r="D69" s="270">
        <v>6868</v>
      </c>
      <c r="E69" s="271" t="s">
        <v>38</v>
      </c>
      <c r="F69" s="272">
        <v>0</v>
      </c>
      <c r="G69" s="273">
        <v>0</v>
      </c>
      <c r="H69" s="272">
        <v>0</v>
      </c>
      <c r="I69" s="274">
        <v>0</v>
      </c>
      <c r="J69" s="275" t="s">
        <v>1257</v>
      </c>
      <c r="K69" s="276">
        <f>'Actual Sales'!B51</f>
        <v>0</v>
      </c>
      <c r="L69" s="276">
        <f>'Actual Sales'!F51</f>
        <v>0</v>
      </c>
      <c r="M69" s="276">
        <v>0</v>
      </c>
      <c r="N69" s="276">
        <f t="shared" si="8"/>
        <v>0</v>
      </c>
      <c r="O69" s="277">
        <f>ROUND(N69*0.04,2)</f>
        <v>0</v>
      </c>
      <c r="P69" s="276" t="s">
        <v>1290</v>
      </c>
      <c r="Q69" s="266"/>
      <c r="R69" s="268" t="e">
        <f t="shared" si="9"/>
        <v>#DIV/0!</v>
      </c>
    </row>
    <row r="70" spans="1:19" s="205" customFormat="1" x14ac:dyDescent="0.25">
      <c r="A70" s="195">
        <v>2375</v>
      </c>
      <c r="B70" s="195">
        <v>2000</v>
      </c>
      <c r="C70" s="526">
        <f>C1</f>
        <v>102015</v>
      </c>
      <c r="D70" s="162">
        <v>7094</v>
      </c>
      <c r="E70" s="202" t="s">
        <v>38</v>
      </c>
      <c r="F70" s="165">
        <v>0</v>
      </c>
      <c r="G70" s="194">
        <v>0</v>
      </c>
      <c r="H70" s="165">
        <v>0</v>
      </c>
      <c r="I70" s="163">
        <v>0</v>
      </c>
      <c r="J70" s="166" t="s">
        <v>1280</v>
      </c>
      <c r="K70" s="193">
        <f>'Actual Sales'!B91+'Actual Sales'!B156</f>
        <v>0</v>
      </c>
      <c r="L70" s="193">
        <f>'Actual Sales'!F91+'Actual Sales'!F156</f>
        <v>0</v>
      </c>
      <c r="M70" s="193">
        <f t="shared" ref="M70:M78" si="10">ROUND(L70*0.125,0)</f>
        <v>0</v>
      </c>
      <c r="N70" s="193">
        <f t="shared" si="8"/>
        <v>0</v>
      </c>
      <c r="O70" s="164">
        <f>ROUND(N70*0.06,2)</f>
        <v>0</v>
      </c>
      <c r="P70" s="193" t="s">
        <v>1685</v>
      </c>
      <c r="R70" s="167" t="e">
        <f t="shared" si="9"/>
        <v>#DIV/0!</v>
      </c>
    </row>
    <row r="71" spans="1:19" s="205" customFormat="1" x14ac:dyDescent="0.25">
      <c r="A71" s="269">
        <v>2375</v>
      </c>
      <c r="B71" s="269">
        <v>2000</v>
      </c>
      <c r="C71" s="526">
        <f>C1</f>
        <v>102015</v>
      </c>
      <c r="D71" s="270">
        <v>7278</v>
      </c>
      <c r="E71" s="271" t="s">
        <v>38</v>
      </c>
      <c r="F71" s="272">
        <v>0</v>
      </c>
      <c r="G71" s="273">
        <v>0</v>
      </c>
      <c r="H71" s="272">
        <v>0</v>
      </c>
      <c r="I71" s="274">
        <v>0</v>
      </c>
      <c r="J71" s="275" t="s">
        <v>1257</v>
      </c>
      <c r="K71" s="276">
        <f>'Actual Sales'!B29</f>
        <v>0</v>
      </c>
      <c r="L71" s="208">
        <f>'Actual Sales'!F29</f>
        <v>0</v>
      </c>
      <c r="M71" s="276">
        <f t="shared" si="10"/>
        <v>0</v>
      </c>
      <c r="N71" s="276">
        <f t="shared" si="8"/>
        <v>0</v>
      </c>
      <c r="O71" s="277">
        <f>ROUND(N71*0.04,2)</f>
        <v>0</v>
      </c>
      <c r="P71" s="266" t="s">
        <v>1286</v>
      </c>
      <c r="Q71" s="266"/>
      <c r="R71" s="268" t="e">
        <f t="shared" si="9"/>
        <v>#DIV/0!</v>
      </c>
    </row>
    <row r="72" spans="1:19" s="205" customFormat="1" x14ac:dyDescent="0.25">
      <c r="A72" s="269">
        <v>2375</v>
      </c>
      <c r="B72" s="269">
        <v>2000</v>
      </c>
      <c r="C72" s="526">
        <f>C1</f>
        <v>102015</v>
      </c>
      <c r="D72" s="270">
        <v>7279</v>
      </c>
      <c r="E72" s="271" t="s">
        <v>38</v>
      </c>
      <c r="F72" s="272">
        <v>0</v>
      </c>
      <c r="G72" s="273">
        <v>0</v>
      </c>
      <c r="H72" s="272">
        <v>0</v>
      </c>
      <c r="I72" s="274">
        <v>0</v>
      </c>
      <c r="J72" s="275" t="s">
        <v>1257</v>
      </c>
      <c r="K72" s="276">
        <f>'Actual Sales'!B28</f>
        <v>0</v>
      </c>
      <c r="L72" s="208">
        <f>'Actual Sales'!F28</f>
        <v>0</v>
      </c>
      <c r="M72" s="276">
        <f t="shared" si="10"/>
        <v>0</v>
      </c>
      <c r="N72" s="276">
        <f t="shared" si="8"/>
        <v>0</v>
      </c>
      <c r="O72" s="277">
        <f>ROUND(N72*0.04,2)</f>
        <v>0</v>
      </c>
      <c r="P72" s="266" t="s">
        <v>1287</v>
      </c>
      <c r="Q72" s="266"/>
      <c r="R72" s="268" t="e">
        <f t="shared" si="9"/>
        <v>#DIV/0!</v>
      </c>
      <c r="S72" s="266"/>
    </row>
    <row r="73" spans="1:19" s="205" customFormat="1" x14ac:dyDescent="0.25">
      <c r="A73" s="269">
        <v>2375</v>
      </c>
      <c r="B73" s="269">
        <v>2000</v>
      </c>
      <c r="C73" s="526">
        <f>C1</f>
        <v>102015</v>
      </c>
      <c r="D73" s="270">
        <v>7660</v>
      </c>
      <c r="E73" s="271" t="s">
        <v>38</v>
      </c>
      <c r="F73" s="272">
        <v>0</v>
      </c>
      <c r="G73" s="273">
        <v>0</v>
      </c>
      <c r="H73" s="272">
        <v>0</v>
      </c>
      <c r="I73" s="274">
        <v>0</v>
      </c>
      <c r="J73" s="275" t="s">
        <v>1257</v>
      </c>
      <c r="K73" s="276">
        <f>'Actual Sales'!B103</f>
        <v>0</v>
      </c>
      <c r="L73" s="276">
        <f>'Actual Sales'!F103</f>
        <v>0</v>
      </c>
      <c r="M73" s="276">
        <f t="shared" si="10"/>
        <v>0</v>
      </c>
      <c r="N73" s="276">
        <f t="shared" si="8"/>
        <v>0</v>
      </c>
      <c r="O73" s="277">
        <f>ROUND(N73*0.04,2)</f>
        <v>0</v>
      </c>
      <c r="P73" s="276" t="s">
        <v>1281</v>
      </c>
      <c r="Q73" s="266"/>
      <c r="R73" s="268" t="e">
        <f t="shared" si="9"/>
        <v>#DIV/0!</v>
      </c>
      <c r="S73" s="266"/>
    </row>
    <row r="74" spans="1:19" s="205" customFormat="1" x14ac:dyDescent="0.25">
      <c r="A74" s="269">
        <v>2375</v>
      </c>
      <c r="B74" s="269">
        <v>2000</v>
      </c>
      <c r="C74" s="526">
        <f>C1</f>
        <v>102015</v>
      </c>
      <c r="D74" s="270">
        <v>7710</v>
      </c>
      <c r="E74" s="271" t="s">
        <v>38</v>
      </c>
      <c r="F74" s="272">
        <v>0</v>
      </c>
      <c r="G74" s="273">
        <v>0</v>
      </c>
      <c r="H74" s="272">
        <v>0</v>
      </c>
      <c r="I74" s="274">
        <v>0</v>
      </c>
      <c r="J74" s="275" t="s">
        <v>1257</v>
      </c>
      <c r="K74" s="276">
        <f>'Actual Sales'!B24</f>
        <v>0</v>
      </c>
      <c r="L74" s="276">
        <f>'Actual Sales'!F24</f>
        <v>0</v>
      </c>
      <c r="M74" s="276">
        <f t="shared" si="10"/>
        <v>0</v>
      </c>
      <c r="N74" s="276">
        <f t="shared" si="8"/>
        <v>0</v>
      </c>
      <c r="O74" s="277">
        <f>ROUND(N74*0.04,2)</f>
        <v>0</v>
      </c>
      <c r="P74" s="276" t="s">
        <v>1264</v>
      </c>
      <c r="Q74" s="266"/>
      <c r="R74" s="268" t="e">
        <f t="shared" si="9"/>
        <v>#DIV/0!</v>
      </c>
      <c r="S74" s="266"/>
    </row>
    <row r="75" spans="1:19" s="205" customFormat="1" x14ac:dyDescent="0.25">
      <c r="A75" s="195">
        <v>2375</v>
      </c>
      <c r="B75" s="195">
        <v>2000</v>
      </c>
      <c r="C75" s="526">
        <f>C1</f>
        <v>102015</v>
      </c>
      <c r="D75" s="162">
        <v>7788</v>
      </c>
      <c r="E75" s="202" t="s">
        <v>38</v>
      </c>
      <c r="F75" s="165">
        <v>0</v>
      </c>
      <c r="G75" s="194">
        <v>0</v>
      </c>
      <c r="H75" s="165">
        <v>0</v>
      </c>
      <c r="I75" s="163">
        <v>0</v>
      </c>
      <c r="J75" s="166" t="s">
        <v>1280</v>
      </c>
      <c r="K75" s="193">
        <v>0</v>
      </c>
      <c r="L75" s="193">
        <v>0</v>
      </c>
      <c r="M75" s="193">
        <f t="shared" si="10"/>
        <v>0</v>
      </c>
      <c r="N75" s="193">
        <f t="shared" si="8"/>
        <v>0</v>
      </c>
      <c r="O75" s="164">
        <f>ROUND(N75*0.06,2)</f>
        <v>0</v>
      </c>
      <c r="P75" s="193" t="s">
        <v>1301</v>
      </c>
      <c r="R75" s="167" t="e">
        <f t="shared" si="9"/>
        <v>#DIV/0!</v>
      </c>
    </row>
    <row r="76" spans="1:19" s="205" customFormat="1" x14ac:dyDescent="0.25">
      <c r="A76" s="269">
        <v>2375</v>
      </c>
      <c r="B76" s="269">
        <v>2000</v>
      </c>
      <c r="C76" s="526">
        <f>C1</f>
        <v>102015</v>
      </c>
      <c r="D76" s="270">
        <v>7794</v>
      </c>
      <c r="E76" s="271" t="s">
        <v>38</v>
      </c>
      <c r="F76" s="272">
        <v>0</v>
      </c>
      <c r="G76" s="273">
        <v>0</v>
      </c>
      <c r="H76" s="272">
        <v>0</v>
      </c>
      <c r="I76" s="274">
        <v>0</v>
      </c>
      <c r="J76" s="275" t="s">
        <v>1280</v>
      </c>
      <c r="K76" s="193">
        <f>'Actual Sales'!B86</f>
        <v>0</v>
      </c>
      <c r="L76" s="193">
        <f>'Actual Sales'!F86</f>
        <v>0</v>
      </c>
      <c r="M76" s="276">
        <f t="shared" si="10"/>
        <v>0</v>
      </c>
      <c r="N76" s="276">
        <f t="shared" si="8"/>
        <v>0</v>
      </c>
      <c r="O76" s="277">
        <f>ROUND(N76*0.06,2)</f>
        <v>0</v>
      </c>
      <c r="P76" s="276" t="s">
        <v>1294</v>
      </c>
      <c r="Q76" s="266"/>
      <c r="R76" s="268" t="e">
        <f t="shared" si="9"/>
        <v>#DIV/0!</v>
      </c>
      <c r="S76" s="266"/>
    </row>
    <row r="77" spans="1:19" s="205" customFormat="1" x14ac:dyDescent="0.25">
      <c r="A77" s="269">
        <v>2375</v>
      </c>
      <c r="B77" s="269">
        <v>2000</v>
      </c>
      <c r="C77" s="526">
        <f>C1</f>
        <v>102015</v>
      </c>
      <c r="D77" s="270">
        <v>7877</v>
      </c>
      <c r="E77" s="271" t="s">
        <v>38</v>
      </c>
      <c r="F77" s="272">
        <v>0</v>
      </c>
      <c r="G77" s="273">
        <v>0</v>
      </c>
      <c r="H77" s="272">
        <v>0</v>
      </c>
      <c r="I77" s="274">
        <v>0</v>
      </c>
      <c r="J77" s="275" t="s">
        <v>1257</v>
      </c>
      <c r="K77" s="276">
        <f>'Actual Sales'!B38</f>
        <v>0</v>
      </c>
      <c r="L77" s="276">
        <f>'Actual Sales'!F38</f>
        <v>0</v>
      </c>
      <c r="M77" s="276">
        <f t="shared" si="10"/>
        <v>0</v>
      </c>
      <c r="N77" s="276">
        <f t="shared" si="8"/>
        <v>0</v>
      </c>
      <c r="O77" s="277">
        <f t="shared" ref="O77:O84" si="11">ROUND(N77*0.04,2)</f>
        <v>0</v>
      </c>
      <c r="P77" s="276" t="s">
        <v>1266</v>
      </c>
      <c r="Q77" s="266"/>
      <c r="R77" s="268" t="e">
        <f t="shared" si="9"/>
        <v>#DIV/0!</v>
      </c>
      <c r="S77" s="266"/>
    </row>
    <row r="78" spans="1:19" s="205" customFormat="1" x14ac:dyDescent="0.25">
      <c r="A78" s="151">
        <v>2375</v>
      </c>
      <c r="B78" s="151">
        <v>2000</v>
      </c>
      <c r="C78" s="526">
        <f>C1</f>
        <v>102015</v>
      </c>
      <c r="D78" s="152">
        <v>7878</v>
      </c>
      <c r="E78" s="153" t="s">
        <v>38</v>
      </c>
      <c r="F78" s="154">
        <v>0</v>
      </c>
      <c r="G78" s="155">
        <v>0</v>
      </c>
      <c r="H78" s="154">
        <v>0</v>
      </c>
      <c r="I78" s="156">
        <v>0</v>
      </c>
      <c r="J78" s="157" t="s">
        <v>1257</v>
      </c>
      <c r="K78" s="158">
        <f>'Actual Sales'!B19</f>
        <v>0</v>
      </c>
      <c r="L78" s="158">
        <f>'Actual Sales'!F19</f>
        <v>0</v>
      </c>
      <c r="M78" s="158">
        <f t="shared" si="10"/>
        <v>0</v>
      </c>
      <c r="N78" s="158">
        <f t="shared" si="8"/>
        <v>0</v>
      </c>
      <c r="O78" s="159">
        <f t="shared" si="11"/>
        <v>0</v>
      </c>
      <c r="P78" s="158" t="s">
        <v>1265</v>
      </c>
      <c r="Q78" s="141"/>
      <c r="R78" s="17" t="e">
        <f t="shared" si="9"/>
        <v>#DIV/0!</v>
      </c>
      <c r="S78" s="266"/>
    </row>
    <row r="79" spans="1:19" s="205" customFormat="1" x14ac:dyDescent="0.25">
      <c r="A79" s="151">
        <v>2375</v>
      </c>
      <c r="B79" s="151">
        <v>2000</v>
      </c>
      <c r="C79" s="526">
        <f>C1</f>
        <v>102015</v>
      </c>
      <c r="D79" s="152">
        <v>7880</v>
      </c>
      <c r="E79" s="153" t="s">
        <v>38</v>
      </c>
      <c r="F79" s="154">
        <v>0</v>
      </c>
      <c r="G79" s="155">
        <v>0</v>
      </c>
      <c r="H79" s="154">
        <v>0</v>
      </c>
      <c r="I79" s="156">
        <v>0</v>
      </c>
      <c r="J79" s="157" t="s">
        <v>1257</v>
      </c>
      <c r="K79" s="158">
        <f>'Actual Sales'!B20</f>
        <v>0</v>
      </c>
      <c r="L79" s="158">
        <f>'Actual Sales'!F20</f>
        <v>0</v>
      </c>
      <c r="M79" s="158">
        <v>0</v>
      </c>
      <c r="N79" s="158">
        <f t="shared" si="8"/>
        <v>0</v>
      </c>
      <c r="O79" s="159">
        <f t="shared" si="11"/>
        <v>0</v>
      </c>
      <c r="P79" s="158" t="s">
        <v>1260</v>
      </c>
      <c r="Q79" s="141"/>
      <c r="R79" s="17" t="e">
        <f t="shared" si="9"/>
        <v>#DIV/0!</v>
      </c>
      <c r="S79" s="266"/>
    </row>
    <row r="80" spans="1:19" s="205" customFormat="1" x14ac:dyDescent="0.25">
      <c r="A80" s="151">
        <v>2375</v>
      </c>
      <c r="B80" s="151">
        <v>2000</v>
      </c>
      <c r="C80" s="526">
        <f>C1</f>
        <v>102015</v>
      </c>
      <c r="D80" s="152">
        <v>7903</v>
      </c>
      <c r="E80" s="153" t="s">
        <v>38</v>
      </c>
      <c r="F80" s="154">
        <v>0</v>
      </c>
      <c r="G80" s="155">
        <v>0</v>
      </c>
      <c r="H80" s="154">
        <v>0</v>
      </c>
      <c r="I80" s="156">
        <v>0</v>
      </c>
      <c r="J80" s="157" t="s">
        <v>1257</v>
      </c>
      <c r="K80" s="158">
        <f>'Actual Sales'!B26</f>
        <v>0</v>
      </c>
      <c r="L80" s="158">
        <f>'Actual Sales'!F26</f>
        <v>0</v>
      </c>
      <c r="M80" s="158">
        <v>0</v>
      </c>
      <c r="N80" s="158">
        <f t="shared" si="8"/>
        <v>0</v>
      </c>
      <c r="O80" s="159">
        <f t="shared" si="11"/>
        <v>0</v>
      </c>
      <c r="P80" s="158" t="s">
        <v>1261</v>
      </c>
      <c r="Q80" s="141"/>
      <c r="R80" s="17" t="e">
        <f t="shared" si="9"/>
        <v>#DIV/0!</v>
      </c>
    </row>
    <row r="81" spans="1:19" s="205" customFormat="1" x14ac:dyDescent="0.25">
      <c r="A81" s="151">
        <v>2375</v>
      </c>
      <c r="B81" s="151">
        <v>2000</v>
      </c>
      <c r="C81" s="526">
        <f>C1</f>
        <v>102015</v>
      </c>
      <c r="D81" s="152">
        <v>7908</v>
      </c>
      <c r="E81" s="153" t="s">
        <v>38</v>
      </c>
      <c r="F81" s="154">
        <v>0</v>
      </c>
      <c r="G81" s="155">
        <v>0</v>
      </c>
      <c r="H81" s="154">
        <v>0</v>
      </c>
      <c r="I81" s="156">
        <v>0</v>
      </c>
      <c r="J81" s="157" t="s">
        <v>1257</v>
      </c>
      <c r="K81" s="158">
        <f>'Actual Sales'!B13+'Actual Sales'!B14+'Actual Sales'!B17</f>
        <v>0</v>
      </c>
      <c r="L81" s="158">
        <f>'Actual Sales'!F13+'Actual Sales'!F14+'Actual Sales'!F17</f>
        <v>0</v>
      </c>
      <c r="M81" s="158">
        <f>ROUND(L81*0.125,0)</f>
        <v>0</v>
      </c>
      <c r="N81" s="158">
        <f t="shared" si="8"/>
        <v>0</v>
      </c>
      <c r="O81" s="159">
        <f t="shared" si="11"/>
        <v>0</v>
      </c>
      <c r="P81" s="158" t="s">
        <v>1267</v>
      </c>
      <c r="Q81" s="141"/>
      <c r="R81" s="17" t="e">
        <f t="shared" si="9"/>
        <v>#DIV/0!</v>
      </c>
      <c r="S81" s="266"/>
    </row>
    <row r="82" spans="1:19" s="205" customFormat="1" x14ac:dyDescent="0.25">
      <c r="A82" s="269">
        <v>2375</v>
      </c>
      <c r="B82" s="269">
        <v>2000</v>
      </c>
      <c r="C82" s="526">
        <f>C1</f>
        <v>102015</v>
      </c>
      <c r="D82" s="270">
        <v>7917</v>
      </c>
      <c r="E82" s="271" t="s">
        <v>38</v>
      </c>
      <c r="F82" s="272">
        <v>0</v>
      </c>
      <c r="G82" s="273">
        <v>0</v>
      </c>
      <c r="H82" s="272">
        <v>0</v>
      </c>
      <c r="I82" s="274">
        <v>0</v>
      </c>
      <c r="J82" s="275" t="s">
        <v>1257</v>
      </c>
      <c r="K82" s="276">
        <v>0</v>
      </c>
      <c r="L82" s="276">
        <v>0</v>
      </c>
      <c r="M82" s="276">
        <v>0</v>
      </c>
      <c r="N82" s="276">
        <f t="shared" si="8"/>
        <v>0</v>
      </c>
      <c r="O82" s="277">
        <f t="shared" si="11"/>
        <v>0</v>
      </c>
      <c r="P82" s="276" t="s">
        <v>547</v>
      </c>
      <c r="Q82" s="266"/>
      <c r="R82" s="268" t="e">
        <f t="shared" si="9"/>
        <v>#DIV/0!</v>
      </c>
      <c r="S82" s="266"/>
    </row>
    <row r="83" spans="1:19" x14ac:dyDescent="0.25">
      <c r="A83" s="151">
        <v>2375</v>
      </c>
      <c r="B83" s="151">
        <v>2000</v>
      </c>
      <c r="C83" s="526">
        <f>C1</f>
        <v>102015</v>
      </c>
      <c r="D83" s="152">
        <v>7941</v>
      </c>
      <c r="E83" s="153" t="s">
        <v>38</v>
      </c>
      <c r="F83" s="154">
        <v>0</v>
      </c>
      <c r="G83" s="155">
        <v>0</v>
      </c>
      <c r="H83" s="154">
        <v>0</v>
      </c>
      <c r="I83" s="156">
        <v>0</v>
      </c>
      <c r="J83" s="157" t="s">
        <v>1257</v>
      </c>
      <c r="K83" s="158">
        <f>'Actual Sales'!B16+'Actual Sales'!B15</f>
        <v>0</v>
      </c>
      <c r="L83" s="158">
        <f>'Actual Sales'!F16+'Actual Sales'!F15</f>
        <v>0</v>
      </c>
      <c r="M83" s="158">
        <f>ROUND(L83*0.125,0)</f>
        <v>0</v>
      </c>
      <c r="N83" s="158">
        <f t="shared" si="8"/>
        <v>0</v>
      </c>
      <c r="O83" s="159">
        <f t="shared" si="11"/>
        <v>0</v>
      </c>
      <c r="P83" s="284" t="s">
        <v>1438</v>
      </c>
      <c r="R83" s="17" t="e">
        <f t="shared" si="9"/>
        <v>#DIV/0!</v>
      </c>
    </row>
    <row r="84" spans="1:19" x14ac:dyDescent="0.25">
      <c r="A84" s="151">
        <v>2375</v>
      </c>
      <c r="B84" s="151">
        <v>2000</v>
      </c>
      <c r="C84" s="526">
        <f>C1</f>
        <v>102015</v>
      </c>
      <c r="D84" s="152">
        <v>7949</v>
      </c>
      <c r="E84" s="153" t="s">
        <v>38</v>
      </c>
      <c r="F84" s="154">
        <v>0</v>
      </c>
      <c r="G84" s="155">
        <v>0</v>
      </c>
      <c r="H84" s="154">
        <v>0</v>
      </c>
      <c r="I84" s="156">
        <v>0</v>
      </c>
      <c r="J84" s="157" t="s">
        <v>1257</v>
      </c>
      <c r="K84" s="158">
        <f>'Actual Sales'!B25+'Actual Sales'!B18</f>
        <v>0</v>
      </c>
      <c r="L84" s="158">
        <f>'Actual Sales'!F25+'Actual Sales'!F18</f>
        <v>0</v>
      </c>
      <c r="M84" s="158">
        <f>ROUND(L84*0.0001829,0)</f>
        <v>0</v>
      </c>
      <c r="N84" s="158">
        <f t="shared" si="8"/>
        <v>0</v>
      </c>
      <c r="O84" s="159">
        <f t="shared" si="11"/>
        <v>0</v>
      </c>
      <c r="P84" s="158" t="s">
        <v>940</v>
      </c>
      <c r="R84" s="17" t="e">
        <f t="shared" si="9"/>
        <v>#DIV/0!</v>
      </c>
    </row>
    <row r="85" spans="1:19" x14ac:dyDescent="0.25">
      <c r="A85" s="195">
        <v>2375</v>
      </c>
      <c r="B85" s="195">
        <v>2000</v>
      </c>
      <c r="C85" s="526">
        <f>C1</f>
        <v>102015</v>
      </c>
      <c r="D85" s="162">
        <v>7958</v>
      </c>
      <c r="E85" s="202" t="s">
        <v>38</v>
      </c>
      <c r="F85" s="165">
        <v>0</v>
      </c>
      <c r="G85" s="194">
        <v>0</v>
      </c>
      <c r="H85" s="165">
        <v>0</v>
      </c>
      <c r="I85" s="163">
        <v>0</v>
      </c>
      <c r="J85" s="166" t="s">
        <v>1280</v>
      </c>
      <c r="K85" s="193">
        <f>'Actual Sales'!B81</f>
        <v>0</v>
      </c>
      <c r="L85" s="193">
        <f>'Actual Sales'!F81</f>
        <v>0</v>
      </c>
      <c r="M85" s="193">
        <f>ROUND(L85*0.125,0)</f>
        <v>0</v>
      </c>
      <c r="N85" s="193">
        <f t="shared" si="8"/>
        <v>0</v>
      </c>
      <c r="O85" s="164">
        <f>ROUND(N85*0.06,2)</f>
        <v>0</v>
      </c>
      <c r="P85" s="193" t="s">
        <v>1304</v>
      </c>
      <c r="Q85" s="205"/>
      <c r="R85" s="167" t="e">
        <f t="shared" si="9"/>
        <v>#DIV/0!</v>
      </c>
    </row>
    <row r="86" spans="1:19" x14ac:dyDescent="0.25">
      <c r="A86" s="151">
        <v>2375</v>
      </c>
      <c r="B86" s="151">
        <v>2000</v>
      </c>
      <c r="C86" s="526">
        <f>C1</f>
        <v>102015</v>
      </c>
      <c r="D86" s="152">
        <v>8127</v>
      </c>
      <c r="E86" s="153" t="s">
        <v>38</v>
      </c>
      <c r="F86" s="154">
        <v>0</v>
      </c>
      <c r="G86" s="155">
        <v>0</v>
      </c>
      <c r="H86" s="154">
        <v>0</v>
      </c>
      <c r="I86" s="156">
        <v>0</v>
      </c>
      <c r="J86" s="157" t="s">
        <v>1257</v>
      </c>
      <c r="K86" s="158">
        <f>'Actual Sales'!B21</f>
        <v>0</v>
      </c>
      <c r="L86" s="158">
        <f>'Actual Sales'!F21</f>
        <v>0</v>
      </c>
      <c r="M86" s="158">
        <f>ROUND(L86*0.125,0)</f>
        <v>0</v>
      </c>
      <c r="N86" s="158">
        <f t="shared" ref="N86:N111" si="12">L86-M86</f>
        <v>0</v>
      </c>
      <c r="O86" s="159">
        <f t="shared" ref="O86:O91" si="13">ROUND(N86*0.04,2)</f>
        <v>0</v>
      </c>
      <c r="P86" s="158" t="s">
        <v>1288</v>
      </c>
      <c r="R86" s="17" t="e">
        <f t="shared" si="9"/>
        <v>#DIV/0!</v>
      </c>
    </row>
    <row r="87" spans="1:19" s="205" customFormat="1" x14ac:dyDescent="0.25">
      <c r="A87" s="151">
        <v>2375</v>
      </c>
      <c r="B87" s="151">
        <v>2000</v>
      </c>
      <c r="C87" s="526">
        <f>C1</f>
        <v>102015</v>
      </c>
      <c r="D87" s="152">
        <v>8415</v>
      </c>
      <c r="E87" s="153" t="s">
        <v>38</v>
      </c>
      <c r="F87" s="154">
        <v>0</v>
      </c>
      <c r="G87" s="155">
        <v>0</v>
      </c>
      <c r="H87" s="154">
        <v>0</v>
      </c>
      <c r="I87" s="156">
        <v>0</v>
      </c>
      <c r="J87" s="157" t="s">
        <v>1257</v>
      </c>
      <c r="K87" s="158">
        <v>0</v>
      </c>
      <c r="L87" s="158">
        <v>0</v>
      </c>
      <c r="M87" s="158">
        <f>ROUND(L87*0.125,0)</f>
        <v>0</v>
      </c>
      <c r="N87" s="158">
        <f t="shared" si="12"/>
        <v>0</v>
      </c>
      <c r="O87" s="159">
        <f t="shared" si="13"/>
        <v>0</v>
      </c>
      <c r="P87" s="158" t="s">
        <v>1099</v>
      </c>
      <c r="Q87" s="141"/>
      <c r="R87" s="17" t="e">
        <f t="shared" si="9"/>
        <v>#DIV/0!</v>
      </c>
    </row>
    <row r="88" spans="1:19" x14ac:dyDescent="0.25">
      <c r="A88" s="151">
        <v>2375</v>
      </c>
      <c r="B88" s="151">
        <v>2000</v>
      </c>
      <c r="C88" s="526">
        <f>C1</f>
        <v>102015</v>
      </c>
      <c r="D88" s="152">
        <v>8417</v>
      </c>
      <c r="E88" s="153" t="s">
        <v>38</v>
      </c>
      <c r="F88" s="154">
        <v>0</v>
      </c>
      <c r="G88" s="155">
        <v>0</v>
      </c>
      <c r="H88" s="154">
        <v>0</v>
      </c>
      <c r="I88" s="156">
        <v>0</v>
      </c>
      <c r="J88" s="157" t="s">
        <v>1257</v>
      </c>
      <c r="K88" s="158">
        <f>'Actual Sales'!B12</f>
        <v>0</v>
      </c>
      <c r="L88" s="158">
        <f>'Actual Sales'!F12</f>
        <v>0</v>
      </c>
      <c r="M88" s="158">
        <f>ROUND(L88*0.125,0)</f>
        <v>0</v>
      </c>
      <c r="N88" s="158">
        <f t="shared" si="12"/>
        <v>0</v>
      </c>
      <c r="O88" s="159">
        <f t="shared" si="13"/>
        <v>0</v>
      </c>
      <c r="P88" s="158" t="s">
        <v>1289</v>
      </c>
      <c r="R88" s="17" t="e">
        <f t="shared" si="9"/>
        <v>#DIV/0!</v>
      </c>
    </row>
    <row r="89" spans="1:19" x14ac:dyDescent="0.25">
      <c r="A89" s="151">
        <v>2375</v>
      </c>
      <c r="B89" s="151">
        <v>2000</v>
      </c>
      <c r="C89" s="526">
        <f>C1</f>
        <v>102015</v>
      </c>
      <c r="D89" s="152">
        <v>8426</v>
      </c>
      <c r="E89" s="153" t="s">
        <v>38</v>
      </c>
      <c r="F89" s="154">
        <v>0</v>
      </c>
      <c r="G89" s="155">
        <v>0</v>
      </c>
      <c r="H89" s="154">
        <v>0</v>
      </c>
      <c r="I89" s="156">
        <v>0</v>
      </c>
      <c r="J89" s="157" t="s">
        <v>1257</v>
      </c>
      <c r="K89" s="158">
        <f>'Actual Sales'!B10</f>
        <v>0</v>
      </c>
      <c r="L89" s="158">
        <f>'Actual Sales'!F10</f>
        <v>0</v>
      </c>
      <c r="M89" s="158">
        <f>ROUND(L89*0.125,0)</f>
        <v>0</v>
      </c>
      <c r="N89" s="158">
        <f t="shared" si="12"/>
        <v>0</v>
      </c>
      <c r="O89" s="159">
        <f t="shared" si="13"/>
        <v>0</v>
      </c>
      <c r="P89" s="158" t="s">
        <v>1291</v>
      </c>
      <c r="R89" s="17" t="e">
        <f t="shared" si="9"/>
        <v>#DIV/0!</v>
      </c>
    </row>
    <row r="90" spans="1:19" s="205" customFormat="1" x14ac:dyDescent="0.25">
      <c r="A90" s="151">
        <v>2375</v>
      </c>
      <c r="B90" s="151">
        <v>2000</v>
      </c>
      <c r="C90" s="526">
        <f>C1</f>
        <v>102015</v>
      </c>
      <c r="D90" s="152">
        <v>8427</v>
      </c>
      <c r="E90" s="153" t="s">
        <v>38</v>
      </c>
      <c r="F90" s="154">
        <v>0</v>
      </c>
      <c r="G90" s="155">
        <v>0</v>
      </c>
      <c r="H90" s="154">
        <v>0</v>
      </c>
      <c r="I90" s="156">
        <v>0</v>
      </c>
      <c r="J90" s="157" t="s">
        <v>1257</v>
      </c>
      <c r="K90" s="158">
        <f>'Actual Sales'!B30</f>
        <v>0</v>
      </c>
      <c r="L90" s="158">
        <f>'Actual Sales'!F30</f>
        <v>0</v>
      </c>
      <c r="M90" s="158">
        <v>0</v>
      </c>
      <c r="N90" s="158">
        <f t="shared" si="12"/>
        <v>0</v>
      </c>
      <c r="O90" s="159">
        <f t="shared" si="13"/>
        <v>0</v>
      </c>
      <c r="P90" s="158" t="s">
        <v>1268</v>
      </c>
      <c r="Q90" s="141"/>
      <c r="R90" s="17" t="e">
        <f t="shared" si="9"/>
        <v>#DIV/0!</v>
      </c>
    </row>
    <row r="91" spans="1:19" x14ac:dyDescent="0.25">
      <c r="A91" s="151">
        <v>2375</v>
      </c>
      <c r="B91" s="151">
        <v>2000</v>
      </c>
      <c r="C91" s="526">
        <f>C1</f>
        <v>102015</v>
      </c>
      <c r="D91" s="152">
        <v>8780</v>
      </c>
      <c r="E91" s="153" t="s">
        <v>38</v>
      </c>
      <c r="F91" s="154">
        <v>0</v>
      </c>
      <c r="G91" s="155">
        <v>0</v>
      </c>
      <c r="H91" s="154">
        <v>0</v>
      </c>
      <c r="I91" s="156">
        <v>0</v>
      </c>
      <c r="J91" s="157" t="s">
        <v>1257</v>
      </c>
      <c r="K91" s="158">
        <f>'Actual Sales'!B39</f>
        <v>0</v>
      </c>
      <c r="L91" s="158">
        <f>'Actual Sales'!F39</f>
        <v>0</v>
      </c>
      <c r="M91" s="158">
        <f t="shared" ref="M91:M96" si="14">ROUND(L91*0.125,0)</f>
        <v>0</v>
      </c>
      <c r="N91" s="158">
        <f t="shared" si="12"/>
        <v>0</v>
      </c>
      <c r="O91" s="159">
        <f t="shared" si="13"/>
        <v>0</v>
      </c>
      <c r="P91" s="158" t="s">
        <v>1262</v>
      </c>
      <c r="R91" s="17" t="e">
        <f t="shared" si="9"/>
        <v>#DIV/0!</v>
      </c>
    </row>
    <row r="92" spans="1:19" x14ac:dyDescent="0.25">
      <c r="A92" s="286">
        <v>2375</v>
      </c>
      <c r="B92" s="286">
        <v>2000</v>
      </c>
      <c r="C92" s="526">
        <f>C1</f>
        <v>102015</v>
      </c>
      <c r="D92" s="278">
        <v>10721</v>
      </c>
      <c r="E92" s="287" t="s">
        <v>38</v>
      </c>
      <c r="F92" s="281">
        <v>0</v>
      </c>
      <c r="G92" s="285">
        <v>0</v>
      </c>
      <c r="H92" s="281">
        <v>0</v>
      </c>
      <c r="I92" s="279">
        <v>0</v>
      </c>
      <c r="J92" s="282" t="s">
        <v>1280</v>
      </c>
      <c r="K92" s="284">
        <f>'Actual Sales'!B89</f>
        <v>0</v>
      </c>
      <c r="L92" s="284">
        <f>'Actual Sales'!F89</f>
        <v>0</v>
      </c>
      <c r="M92" s="284">
        <f t="shared" si="14"/>
        <v>0</v>
      </c>
      <c r="N92" s="284">
        <f t="shared" si="12"/>
        <v>0</v>
      </c>
      <c r="O92" s="280">
        <f>ROUND(N92*0.06,2)</f>
        <v>0</v>
      </c>
      <c r="P92" s="284" t="s">
        <v>1030</v>
      </c>
      <c r="Q92" s="267"/>
      <c r="R92" s="283" t="e">
        <f t="shared" si="9"/>
        <v>#DIV/0!</v>
      </c>
      <c r="S92" s="267"/>
    </row>
    <row r="93" spans="1:19" x14ac:dyDescent="0.25">
      <c r="A93" s="151">
        <v>2375</v>
      </c>
      <c r="B93" s="151">
        <v>2000</v>
      </c>
      <c r="C93" s="526">
        <f>C1</f>
        <v>102015</v>
      </c>
      <c r="D93" s="152">
        <v>12450</v>
      </c>
      <c r="E93" s="153" t="s">
        <v>38</v>
      </c>
      <c r="F93" s="154">
        <v>0</v>
      </c>
      <c r="G93" s="155">
        <v>0</v>
      </c>
      <c r="H93" s="154">
        <v>0</v>
      </c>
      <c r="I93" s="156">
        <v>0</v>
      </c>
      <c r="J93" s="157" t="s">
        <v>1257</v>
      </c>
      <c r="K93" s="158">
        <f>'Actual Sales'!I58</f>
        <v>0</v>
      </c>
      <c r="L93" s="158">
        <f>'Actual Sales'!J58</f>
        <v>0</v>
      </c>
      <c r="M93" s="158">
        <f t="shared" si="14"/>
        <v>0</v>
      </c>
      <c r="N93" s="158">
        <f t="shared" si="12"/>
        <v>0</v>
      </c>
      <c r="O93" s="159">
        <f>ROUND(N93*0.04,2)</f>
        <v>0</v>
      </c>
      <c r="P93" s="158" t="s">
        <v>1129</v>
      </c>
      <c r="R93" s="17" t="e">
        <f t="shared" si="9"/>
        <v>#DIV/0!</v>
      </c>
    </row>
    <row r="94" spans="1:19" x14ac:dyDescent="0.25">
      <c r="A94" s="151">
        <v>2375</v>
      </c>
      <c r="B94" s="151">
        <v>3000</v>
      </c>
      <c r="C94" s="526">
        <f>C1</f>
        <v>102015</v>
      </c>
      <c r="D94" s="152">
        <v>12450</v>
      </c>
      <c r="E94" s="153" t="s">
        <v>38</v>
      </c>
      <c r="F94" s="154">
        <v>0</v>
      </c>
      <c r="G94" s="155">
        <v>0</v>
      </c>
      <c r="H94" s="154">
        <v>0</v>
      </c>
      <c r="I94" s="156">
        <v>0</v>
      </c>
      <c r="J94" s="157" t="s">
        <v>1280</v>
      </c>
      <c r="K94" s="158">
        <f>'Actual Sales'!D135</f>
        <v>0</v>
      </c>
      <c r="L94" s="158">
        <f>'Actual Sales'!F135</f>
        <v>0</v>
      </c>
      <c r="M94" s="158">
        <f t="shared" si="14"/>
        <v>0</v>
      </c>
      <c r="N94" s="158">
        <f t="shared" si="12"/>
        <v>0</v>
      </c>
      <c r="O94" s="159">
        <f>ROUND(N94*0.06,2)</f>
        <v>0</v>
      </c>
      <c r="P94" s="158" t="s">
        <v>946</v>
      </c>
      <c r="R94" s="17" t="e">
        <f t="shared" si="9"/>
        <v>#DIV/0!</v>
      </c>
    </row>
    <row r="95" spans="1:19" x14ac:dyDescent="0.25">
      <c r="A95" s="151">
        <v>2375</v>
      </c>
      <c r="B95" s="151">
        <v>2000</v>
      </c>
      <c r="C95" s="526">
        <f>C1</f>
        <v>102015</v>
      </c>
      <c r="D95" s="152">
        <v>12451</v>
      </c>
      <c r="E95" s="153" t="s">
        <v>38</v>
      </c>
      <c r="F95" s="154">
        <v>0</v>
      </c>
      <c r="G95" s="155">
        <v>0</v>
      </c>
      <c r="H95" s="154">
        <v>0</v>
      </c>
      <c r="I95" s="156">
        <v>0</v>
      </c>
      <c r="J95" s="157" t="s">
        <v>1257</v>
      </c>
      <c r="K95" s="158">
        <f>ROUNDDOWN('Actual Sales'!I59,0)</f>
        <v>0</v>
      </c>
      <c r="L95" s="158">
        <f>'Actual Sales'!J59</f>
        <v>0</v>
      </c>
      <c r="M95" s="158">
        <f t="shared" si="14"/>
        <v>0</v>
      </c>
      <c r="N95" s="158">
        <f t="shared" si="12"/>
        <v>0</v>
      </c>
      <c r="O95" s="159">
        <f>ROUND(N95*0.04,2)</f>
        <v>0</v>
      </c>
      <c r="P95" s="158" t="s">
        <v>1130</v>
      </c>
      <c r="R95" s="17" t="e">
        <f t="shared" si="9"/>
        <v>#DIV/0!</v>
      </c>
    </row>
    <row r="96" spans="1:19" x14ac:dyDescent="0.25">
      <c r="A96" s="269">
        <v>2375</v>
      </c>
      <c r="B96" s="269">
        <v>3000</v>
      </c>
      <c r="C96" s="526">
        <f>C1</f>
        <v>102015</v>
      </c>
      <c r="D96" s="270">
        <v>12451</v>
      </c>
      <c r="E96" s="271" t="s">
        <v>38</v>
      </c>
      <c r="F96" s="272">
        <v>0</v>
      </c>
      <c r="G96" s="273">
        <v>0</v>
      </c>
      <c r="H96" s="272">
        <v>0</v>
      </c>
      <c r="I96" s="274">
        <v>0</v>
      </c>
      <c r="J96" s="275" t="s">
        <v>1280</v>
      </c>
      <c r="K96" s="276">
        <f>'Actual Sales'!D136</f>
        <v>0</v>
      </c>
      <c r="L96" s="276">
        <f>'Actual Sales'!F136</f>
        <v>0</v>
      </c>
      <c r="M96" s="276">
        <f t="shared" si="14"/>
        <v>0</v>
      </c>
      <c r="N96" s="276">
        <f t="shared" si="12"/>
        <v>0</v>
      </c>
      <c r="O96" s="277">
        <f>ROUND(N96*0.06,2)</f>
        <v>0</v>
      </c>
      <c r="P96" s="276" t="s">
        <v>947</v>
      </c>
      <c r="Q96" s="266"/>
      <c r="R96" s="268" t="e">
        <f t="shared" si="9"/>
        <v>#DIV/0!</v>
      </c>
    </row>
    <row r="97" spans="1:19" x14ac:dyDescent="0.25">
      <c r="A97" s="269">
        <v>2375</v>
      </c>
      <c r="B97" s="269">
        <v>2000</v>
      </c>
      <c r="C97" s="526">
        <f>C1</f>
        <v>102015</v>
      </c>
      <c r="D97" s="270">
        <v>12452</v>
      </c>
      <c r="E97" s="271" t="s">
        <v>38</v>
      </c>
      <c r="F97" s="272">
        <v>0</v>
      </c>
      <c r="G97" s="273">
        <v>0</v>
      </c>
      <c r="H97" s="272">
        <v>0</v>
      </c>
      <c r="I97" s="274">
        <v>0</v>
      </c>
      <c r="J97" s="275" t="s">
        <v>1257</v>
      </c>
      <c r="K97" s="276">
        <f>'Actual Sales'!I64</f>
        <v>0</v>
      </c>
      <c r="L97" s="276">
        <f>'Actual Sales'!J64</f>
        <v>0</v>
      </c>
      <c r="M97" s="276">
        <v>0</v>
      </c>
      <c r="N97" s="276">
        <f t="shared" si="12"/>
        <v>0</v>
      </c>
      <c r="O97" s="277">
        <f>ROUND(N97*0.04,2)</f>
        <v>0</v>
      </c>
      <c r="P97" s="276" t="s">
        <v>417</v>
      </c>
      <c r="Q97" s="266"/>
      <c r="R97" s="268" t="e">
        <f t="shared" ref="R97:R111" si="15">L97/K97</f>
        <v>#DIV/0!</v>
      </c>
      <c r="S97" s="267"/>
    </row>
    <row r="98" spans="1:19" x14ac:dyDescent="0.25">
      <c r="A98" s="286">
        <v>2375</v>
      </c>
      <c r="B98" s="286">
        <v>3000</v>
      </c>
      <c r="C98" s="526">
        <f>C1</f>
        <v>102015</v>
      </c>
      <c r="D98" s="278">
        <v>12452</v>
      </c>
      <c r="E98" s="287" t="s">
        <v>38</v>
      </c>
      <c r="F98" s="281">
        <v>0</v>
      </c>
      <c r="G98" s="285">
        <v>0</v>
      </c>
      <c r="H98" s="281">
        <v>0</v>
      </c>
      <c r="I98" s="279">
        <v>0</v>
      </c>
      <c r="J98" s="282" t="s">
        <v>1280</v>
      </c>
      <c r="K98" s="284">
        <v>0</v>
      </c>
      <c r="L98" s="284">
        <v>0</v>
      </c>
      <c r="M98" s="284">
        <v>0</v>
      </c>
      <c r="N98" s="284">
        <f t="shared" si="12"/>
        <v>0</v>
      </c>
      <c r="O98" s="280">
        <f>ROUND(N98*0.06,2)</f>
        <v>0</v>
      </c>
      <c r="P98" s="284" t="s">
        <v>1316</v>
      </c>
      <c r="Q98" s="267"/>
      <c r="R98" s="283" t="e">
        <f t="shared" si="15"/>
        <v>#DIV/0!</v>
      </c>
    </row>
    <row r="99" spans="1:19" x14ac:dyDescent="0.25">
      <c r="A99" s="286">
        <v>2375</v>
      </c>
      <c r="B99" s="286">
        <v>2000</v>
      </c>
      <c r="C99" s="526">
        <f>C1</f>
        <v>102015</v>
      </c>
      <c r="D99" s="278">
        <v>13059</v>
      </c>
      <c r="E99" s="287" t="s">
        <v>38</v>
      </c>
      <c r="F99" s="281">
        <v>0</v>
      </c>
      <c r="G99" s="285">
        <v>0</v>
      </c>
      <c r="H99" s="281">
        <v>0</v>
      </c>
      <c r="I99" s="279">
        <v>0</v>
      </c>
      <c r="J99" s="282" t="s">
        <v>1280</v>
      </c>
      <c r="K99" s="284">
        <f>'Actual Sales'!B82</f>
        <v>0</v>
      </c>
      <c r="L99" s="284">
        <f>'Actual Sales'!F82</f>
        <v>0</v>
      </c>
      <c r="M99" s="284">
        <v>0</v>
      </c>
      <c r="N99" s="284">
        <f t="shared" si="12"/>
        <v>0</v>
      </c>
      <c r="O99" s="280">
        <f>ROUND(N99*0.06,2)</f>
        <v>0</v>
      </c>
      <c r="P99" s="284" t="s">
        <v>1309</v>
      </c>
      <c r="Q99" s="267"/>
      <c r="R99" s="283" t="e">
        <f t="shared" si="15"/>
        <v>#DIV/0!</v>
      </c>
    </row>
    <row r="100" spans="1:19" x14ac:dyDescent="0.25">
      <c r="A100" s="286">
        <v>2375</v>
      </c>
      <c r="B100" s="286">
        <v>2000</v>
      </c>
      <c r="C100" s="526">
        <f>C1</f>
        <v>102015</v>
      </c>
      <c r="D100" s="278">
        <v>13740</v>
      </c>
      <c r="E100" s="287" t="s">
        <v>38</v>
      </c>
      <c r="F100" s="281">
        <v>0</v>
      </c>
      <c r="G100" s="285">
        <v>0</v>
      </c>
      <c r="H100" s="281">
        <v>0</v>
      </c>
      <c r="I100" s="279">
        <v>0</v>
      </c>
      <c r="J100" s="282" t="s">
        <v>1257</v>
      </c>
      <c r="K100" s="284">
        <f>'Actual Sales'!B88</f>
        <v>0</v>
      </c>
      <c r="L100" s="284">
        <f>'Actual Sales'!F88</f>
        <v>0</v>
      </c>
      <c r="M100" s="284">
        <f>ROUND(L100*0.125,0)</f>
        <v>0</v>
      </c>
      <c r="N100" s="284">
        <f t="shared" si="12"/>
        <v>0</v>
      </c>
      <c r="O100" s="280">
        <f>ROUND(N100*0.04,2)</f>
        <v>0</v>
      </c>
      <c r="P100" s="284" t="s">
        <v>1303</v>
      </c>
      <c r="Q100" s="267"/>
      <c r="R100" s="283" t="e">
        <f t="shared" si="15"/>
        <v>#DIV/0!</v>
      </c>
    </row>
    <row r="101" spans="1:19" s="266" customFormat="1" x14ac:dyDescent="0.25">
      <c r="A101" s="151">
        <v>2375</v>
      </c>
      <c r="B101" s="151">
        <v>2000</v>
      </c>
      <c r="C101" s="526">
        <f>C1</f>
        <v>102015</v>
      </c>
      <c r="D101" s="152">
        <v>14150</v>
      </c>
      <c r="E101" s="153" t="s">
        <v>38</v>
      </c>
      <c r="F101" s="154">
        <v>0</v>
      </c>
      <c r="G101" s="155">
        <v>0</v>
      </c>
      <c r="H101" s="154">
        <v>0</v>
      </c>
      <c r="I101" s="156">
        <v>0</v>
      </c>
      <c r="J101" s="157" t="s">
        <v>1257</v>
      </c>
      <c r="K101" s="158">
        <f>'Actual Sales'!B50</f>
        <v>0</v>
      </c>
      <c r="L101" s="158">
        <f>'Actual Sales'!F50</f>
        <v>0</v>
      </c>
      <c r="M101" s="158">
        <f>ROUND(L101*0.05842162,0)</f>
        <v>0</v>
      </c>
      <c r="N101" s="158">
        <f t="shared" si="12"/>
        <v>0</v>
      </c>
      <c r="O101" s="277">
        <f>ROUND(N101*0.04,2)</f>
        <v>0</v>
      </c>
      <c r="P101" s="158" t="s">
        <v>1295</v>
      </c>
      <c r="Q101" s="203"/>
      <c r="R101" s="17" t="e">
        <f t="shared" si="15"/>
        <v>#DIV/0!</v>
      </c>
    </row>
    <row r="102" spans="1:19" s="267" customFormat="1" x14ac:dyDescent="0.25">
      <c r="A102" s="286">
        <v>2375</v>
      </c>
      <c r="B102" s="286">
        <v>2000</v>
      </c>
      <c r="C102" s="526">
        <f>C1</f>
        <v>102015</v>
      </c>
      <c r="D102" s="278">
        <v>15162</v>
      </c>
      <c r="E102" s="287" t="s">
        <v>38</v>
      </c>
      <c r="F102" s="281">
        <v>0</v>
      </c>
      <c r="G102" s="285">
        <v>0</v>
      </c>
      <c r="H102" s="281">
        <v>0</v>
      </c>
      <c r="I102" s="279">
        <v>0</v>
      </c>
      <c r="J102" s="282" t="s">
        <v>1280</v>
      </c>
      <c r="K102" s="284">
        <f>'Actual Sales'!B75</f>
        <v>0</v>
      </c>
      <c r="L102" s="284">
        <f>'Actual Sales'!F75</f>
        <v>0</v>
      </c>
      <c r="M102" s="284">
        <v>0</v>
      </c>
      <c r="N102" s="284">
        <f t="shared" si="12"/>
        <v>0</v>
      </c>
      <c r="O102" s="280">
        <f>ROUND(N102*0.06,2)</f>
        <v>0</v>
      </c>
      <c r="P102" s="284" t="s">
        <v>1311</v>
      </c>
      <c r="R102" s="283" t="e">
        <f t="shared" si="15"/>
        <v>#DIV/0!</v>
      </c>
      <c r="S102" s="266"/>
    </row>
    <row r="103" spans="1:19" s="266" customFormat="1" x14ac:dyDescent="0.25">
      <c r="A103" s="151">
        <v>2375</v>
      </c>
      <c r="B103" s="151">
        <v>2000</v>
      </c>
      <c r="C103" s="526">
        <f>C1</f>
        <v>102015</v>
      </c>
      <c r="D103" s="266">
        <v>54973</v>
      </c>
      <c r="E103" s="153" t="s">
        <v>38</v>
      </c>
      <c r="F103" s="154">
        <v>0</v>
      </c>
      <c r="G103" s="155">
        <v>0</v>
      </c>
      <c r="H103" s="154">
        <v>0</v>
      </c>
      <c r="I103" s="156">
        <v>0</v>
      </c>
      <c r="J103" s="157" t="s">
        <v>1257</v>
      </c>
      <c r="K103" s="158">
        <v>0</v>
      </c>
      <c r="L103" s="158">
        <v>0</v>
      </c>
      <c r="M103" s="158">
        <v>0</v>
      </c>
      <c r="N103" s="158">
        <f t="shared" si="12"/>
        <v>0</v>
      </c>
      <c r="O103" s="277">
        <f>ROUND(N103*0.04,2)</f>
        <v>0</v>
      </c>
      <c r="P103" s="266" t="s">
        <v>1359</v>
      </c>
      <c r="Q103" s="203"/>
      <c r="R103" s="17" t="e">
        <f t="shared" si="15"/>
        <v>#DIV/0!</v>
      </c>
      <c r="S103" s="267"/>
    </row>
    <row r="104" spans="1:19" s="203" customFormat="1" x14ac:dyDescent="0.25">
      <c r="A104" s="151">
        <v>2375</v>
      </c>
      <c r="B104" s="151">
        <v>2000</v>
      </c>
      <c r="C104" s="526">
        <f>C1</f>
        <v>102015</v>
      </c>
      <c r="D104" s="152">
        <v>57068</v>
      </c>
      <c r="E104" s="153" t="s">
        <v>38</v>
      </c>
      <c r="F104" s="272">
        <v>0</v>
      </c>
      <c r="G104" s="273">
        <v>0</v>
      </c>
      <c r="H104" s="272">
        <v>0</v>
      </c>
      <c r="I104" s="274">
        <v>0</v>
      </c>
      <c r="J104" s="157" t="s">
        <v>1257</v>
      </c>
      <c r="K104" s="158">
        <f>'Actual Sales'!B71</f>
        <v>0</v>
      </c>
      <c r="L104" s="158">
        <f>'Actual Sales'!F71</f>
        <v>0</v>
      </c>
      <c r="M104" s="158">
        <v>0</v>
      </c>
      <c r="N104" s="158">
        <f t="shared" si="12"/>
        <v>0</v>
      </c>
      <c r="O104" s="277">
        <f>ROUND(N104*0.04,2)</f>
        <v>0</v>
      </c>
      <c r="P104" s="158" t="s">
        <v>938</v>
      </c>
      <c r="R104" s="17" t="e">
        <f t="shared" si="15"/>
        <v>#DIV/0!</v>
      </c>
      <c r="S104" s="267"/>
    </row>
    <row r="105" spans="1:19" s="203" customFormat="1" x14ac:dyDescent="0.25">
      <c r="A105" s="151">
        <v>2375</v>
      </c>
      <c r="B105" s="151">
        <v>3000</v>
      </c>
      <c r="C105" s="526">
        <f>C1</f>
        <v>102015</v>
      </c>
      <c r="D105" s="152">
        <v>57068</v>
      </c>
      <c r="E105" s="153" t="s">
        <v>38</v>
      </c>
      <c r="F105" s="154">
        <v>0</v>
      </c>
      <c r="G105" s="155">
        <v>0</v>
      </c>
      <c r="H105" s="154">
        <v>0</v>
      </c>
      <c r="I105" s="156">
        <v>0</v>
      </c>
      <c r="J105" s="157" t="s">
        <v>1280</v>
      </c>
      <c r="K105" s="158">
        <f>'Actual Sales'!D142</f>
        <v>0</v>
      </c>
      <c r="L105" s="158">
        <f>'Actual Sales'!F142</f>
        <v>0</v>
      </c>
      <c r="M105" s="158">
        <v>0</v>
      </c>
      <c r="N105" s="158">
        <f t="shared" si="12"/>
        <v>0</v>
      </c>
      <c r="O105" s="277">
        <f>ROUND(N105*0.06,2)</f>
        <v>0</v>
      </c>
      <c r="P105" s="158" t="s">
        <v>938</v>
      </c>
      <c r="R105" s="17" t="e">
        <f t="shared" si="15"/>
        <v>#DIV/0!</v>
      </c>
      <c r="S105" s="267"/>
    </row>
    <row r="106" spans="1:19" s="203" customFormat="1" x14ac:dyDescent="0.25">
      <c r="A106" s="151">
        <v>2375</v>
      </c>
      <c r="B106" s="151">
        <v>2000</v>
      </c>
      <c r="C106" s="526">
        <f>C1</f>
        <v>102015</v>
      </c>
      <c r="D106" s="152">
        <v>57083</v>
      </c>
      <c r="E106" s="153" t="s">
        <v>38</v>
      </c>
      <c r="F106" s="154">
        <v>0</v>
      </c>
      <c r="G106" s="155">
        <v>0</v>
      </c>
      <c r="H106" s="154">
        <v>0</v>
      </c>
      <c r="I106" s="156">
        <v>0</v>
      </c>
      <c r="J106" s="157" t="s">
        <v>1257</v>
      </c>
      <c r="K106" s="158">
        <f>ROUNDDOWN('Actual Sales'!B64,0)</f>
        <v>0</v>
      </c>
      <c r="L106" s="158">
        <f>'Actual Sales'!F64</f>
        <v>0</v>
      </c>
      <c r="M106" s="158">
        <v>0</v>
      </c>
      <c r="N106" s="158">
        <f t="shared" si="12"/>
        <v>0</v>
      </c>
      <c r="O106" s="277">
        <f>ROUND(N106*0.04,2)</f>
        <v>0</v>
      </c>
      <c r="P106" s="158" t="s">
        <v>937</v>
      </c>
      <c r="R106" s="17" t="e">
        <f t="shared" si="15"/>
        <v>#DIV/0!</v>
      </c>
      <c r="S106" s="266"/>
    </row>
    <row r="107" spans="1:19" s="203" customFormat="1" x14ac:dyDescent="0.25">
      <c r="A107" s="151">
        <v>2375</v>
      </c>
      <c r="B107" s="151">
        <v>3000</v>
      </c>
      <c r="C107" s="526">
        <f>C1</f>
        <v>102015</v>
      </c>
      <c r="D107" s="152">
        <v>57083</v>
      </c>
      <c r="E107" s="153" t="s">
        <v>38</v>
      </c>
      <c r="F107" s="154">
        <v>0</v>
      </c>
      <c r="G107" s="155">
        <v>0</v>
      </c>
      <c r="H107" s="154">
        <v>0</v>
      </c>
      <c r="I107" s="156">
        <v>0</v>
      </c>
      <c r="J107" s="157" t="s">
        <v>1280</v>
      </c>
      <c r="K107" s="158">
        <f>'Actual Sales'!D128</f>
        <v>0</v>
      </c>
      <c r="L107" s="158">
        <f>'Actual Sales'!F128</f>
        <v>0</v>
      </c>
      <c r="M107" s="158">
        <v>0</v>
      </c>
      <c r="N107" s="158">
        <f t="shared" si="12"/>
        <v>0</v>
      </c>
      <c r="O107" s="277">
        <f>ROUND(N107*0.06,2)</f>
        <v>0</v>
      </c>
      <c r="P107" s="158" t="s">
        <v>937</v>
      </c>
      <c r="R107" s="17" t="e">
        <f t="shared" si="15"/>
        <v>#DIV/0!</v>
      </c>
      <c r="S107" s="267"/>
    </row>
    <row r="108" spans="1:19" s="203" customFormat="1" x14ac:dyDescent="0.25">
      <c r="A108" s="151">
        <v>2375</v>
      </c>
      <c r="B108" s="151">
        <v>2000</v>
      </c>
      <c r="C108" s="526">
        <f>C1</f>
        <v>102015</v>
      </c>
      <c r="D108" s="152">
        <v>57451</v>
      </c>
      <c r="E108" s="153" t="s">
        <v>38</v>
      </c>
      <c r="F108" s="154">
        <v>0</v>
      </c>
      <c r="G108" s="155">
        <v>0</v>
      </c>
      <c r="H108" s="154">
        <v>0</v>
      </c>
      <c r="I108" s="156">
        <v>0</v>
      </c>
      <c r="J108" s="157" t="s">
        <v>1257</v>
      </c>
      <c r="K108" s="158">
        <f>'Actual Sales'!B72</f>
        <v>0</v>
      </c>
      <c r="L108" s="158">
        <f>'Actual Sales'!F72</f>
        <v>0</v>
      </c>
      <c r="M108" s="158">
        <v>0</v>
      </c>
      <c r="N108" s="158">
        <f t="shared" si="12"/>
        <v>0</v>
      </c>
      <c r="O108" s="277">
        <f>ROUND(N108*0.04,2)</f>
        <v>0</v>
      </c>
      <c r="P108" s="276" t="s">
        <v>948</v>
      </c>
      <c r="R108" s="17" t="e">
        <f t="shared" si="15"/>
        <v>#DIV/0!</v>
      </c>
      <c r="S108" s="267"/>
    </row>
    <row r="109" spans="1:19" s="203" customFormat="1" x14ac:dyDescent="0.25">
      <c r="A109" s="151">
        <v>2375</v>
      </c>
      <c r="B109" s="151">
        <v>3000</v>
      </c>
      <c r="C109" s="526">
        <f>C1</f>
        <v>102015</v>
      </c>
      <c r="D109" s="270">
        <v>57451</v>
      </c>
      <c r="E109" s="153" t="s">
        <v>38</v>
      </c>
      <c r="F109" s="154">
        <v>0</v>
      </c>
      <c r="G109" s="155">
        <v>0</v>
      </c>
      <c r="H109" s="154">
        <v>0</v>
      </c>
      <c r="I109" s="156">
        <v>0</v>
      </c>
      <c r="J109" s="157" t="s">
        <v>1280</v>
      </c>
      <c r="K109" s="158">
        <f>'Actual Sales'!D141</f>
        <v>0</v>
      </c>
      <c r="L109" s="158">
        <f>'Actual Sales'!F141</f>
        <v>0</v>
      </c>
      <c r="M109" s="158">
        <v>0</v>
      </c>
      <c r="N109" s="158">
        <f t="shared" si="12"/>
        <v>0</v>
      </c>
      <c r="O109" s="277">
        <f>ROUND(N109*0.06,2)</f>
        <v>0</v>
      </c>
      <c r="P109" s="276" t="s">
        <v>948</v>
      </c>
      <c r="R109" s="17" t="e">
        <f t="shared" si="15"/>
        <v>#DIV/0!</v>
      </c>
      <c r="S109" s="266"/>
    </row>
    <row r="110" spans="1:19" s="203" customFormat="1" x14ac:dyDescent="0.25">
      <c r="A110" s="269">
        <v>2375</v>
      </c>
      <c r="B110" s="269">
        <v>2000</v>
      </c>
      <c r="C110" s="526">
        <f>C1</f>
        <v>102015</v>
      </c>
      <c r="D110" s="270">
        <v>57586</v>
      </c>
      <c r="E110" s="271" t="s">
        <v>38</v>
      </c>
      <c r="F110" s="272">
        <v>0</v>
      </c>
      <c r="G110" s="273">
        <v>0</v>
      </c>
      <c r="H110" s="272">
        <v>0</v>
      </c>
      <c r="I110" s="274">
        <v>0</v>
      </c>
      <c r="J110" s="275" t="s">
        <v>1257</v>
      </c>
      <c r="K110" s="276">
        <f>'Actual Sales'!B73</f>
        <v>0</v>
      </c>
      <c r="L110" s="276">
        <f>'Actual Sales'!F73</f>
        <v>0</v>
      </c>
      <c r="M110" s="276">
        <v>0</v>
      </c>
      <c r="N110" s="276">
        <f t="shared" si="12"/>
        <v>0</v>
      </c>
      <c r="O110" s="277">
        <f>ROUND(N110*0.04,2)</f>
        <v>0</v>
      </c>
      <c r="P110" s="276" t="s">
        <v>949</v>
      </c>
      <c r="Q110" s="266"/>
      <c r="R110" s="268" t="e">
        <f t="shared" si="15"/>
        <v>#DIV/0!</v>
      </c>
      <c r="S110" s="266"/>
    </row>
    <row r="111" spans="1:19" s="203" customFormat="1" x14ac:dyDescent="0.25">
      <c r="A111" s="269">
        <v>2375</v>
      </c>
      <c r="B111" s="269">
        <v>3000</v>
      </c>
      <c r="C111" s="526">
        <f>C1</f>
        <v>102015</v>
      </c>
      <c r="D111" s="270">
        <v>57586</v>
      </c>
      <c r="E111" s="271" t="s">
        <v>38</v>
      </c>
      <c r="F111" s="272">
        <v>0</v>
      </c>
      <c r="G111" s="273">
        <v>0</v>
      </c>
      <c r="H111" s="272">
        <v>0</v>
      </c>
      <c r="I111" s="274">
        <v>0</v>
      </c>
      <c r="J111" s="275" t="s">
        <v>1280</v>
      </c>
      <c r="K111" s="276">
        <f>'Actual Sales'!D140</f>
        <v>0</v>
      </c>
      <c r="L111" s="276">
        <f>'Actual Sales'!F140</f>
        <v>0</v>
      </c>
      <c r="M111" s="276">
        <v>0</v>
      </c>
      <c r="N111" s="276">
        <f t="shared" si="12"/>
        <v>0</v>
      </c>
      <c r="O111" s="277">
        <f>ROUND(N111*0.06,2)</f>
        <v>0</v>
      </c>
      <c r="P111" s="276" t="s">
        <v>949</v>
      </c>
      <c r="Q111" s="266"/>
      <c r="R111" s="268" t="e">
        <f t="shared" si="15"/>
        <v>#DIV/0!</v>
      </c>
      <c r="S111" s="266"/>
    </row>
    <row r="112" spans="1:19" s="203" customFormat="1" x14ac:dyDescent="0.25">
      <c r="A112" s="151"/>
      <c r="B112" s="151"/>
      <c r="C112" s="527"/>
      <c r="E112" s="153"/>
      <c r="F112" s="252"/>
      <c r="G112" s="253"/>
      <c r="H112" s="252"/>
      <c r="I112" s="157"/>
      <c r="R112" s="17"/>
      <c r="S112" s="266"/>
    </row>
    <row r="113" spans="1:19" s="203" customFormat="1" x14ac:dyDescent="0.25">
      <c r="A113" s="269"/>
      <c r="B113" s="269"/>
      <c r="C113" s="527"/>
      <c r="D113" s="266"/>
      <c r="E113" s="271"/>
      <c r="F113" s="252"/>
      <c r="G113" s="522" t="s">
        <v>1689</v>
      </c>
      <c r="H113" s="252"/>
      <c r="I113" s="275"/>
      <c r="J113" s="266"/>
      <c r="K113" s="276">
        <f>SUM(K1:K7,K9:K12,K14,K16,K18,K20,K22,K24:K40,K42:K52,K54,K56,K58,K60,K62,K64:K93,K95,K97,K99:K104,K106,K108,K110)</f>
        <v>0</v>
      </c>
      <c r="L113" s="276">
        <f>SUM(L1:L7,L9:L12,L14,L16,L18,L20,L22,L24:L40,L42:L52,L54,L56,L58,L60,L62,L64:L93,L95,L97,L99:L104,L106,L108,L110)</f>
        <v>0</v>
      </c>
      <c r="M113" s="276">
        <f>SUM(M1:M7,M9:M12,M14,M16,M18,M20,M22,M24:M40,M42:M52,M54,M56,M58,M60,M62,M64:M93,M95,M97,M99:M104,M106,M108,M110)</f>
        <v>0</v>
      </c>
      <c r="N113" s="276">
        <f>SUM(N1:N7,N9:N12,N14,N16,N18,N20,N22,N24:N40,N42:N52,N54,N56,N58,N60,N62,N64:N93,N95,N97,N99:N104,N106,N108,N110)</f>
        <v>0</v>
      </c>
      <c r="O113" s="266"/>
      <c r="P113" s="266"/>
      <c r="Q113" s="266"/>
      <c r="R113" s="268"/>
      <c r="S113" s="266"/>
    </row>
    <row r="114" spans="1:19" s="203" customFormat="1" x14ac:dyDescent="0.25">
      <c r="A114" s="269"/>
      <c r="B114" s="269"/>
      <c r="C114" s="527"/>
      <c r="D114" s="266"/>
      <c r="E114" s="271"/>
      <c r="F114" s="252"/>
      <c r="G114" s="522" t="s">
        <v>1690</v>
      </c>
      <c r="H114" s="252"/>
      <c r="I114" s="275"/>
      <c r="J114" s="266"/>
      <c r="K114" s="276">
        <f>SUM(K111,K109,K107,K105,K98,K96,K94,K63,K61,K59,K57,K53,K55,K41,K23,K21,K19,K17,K15,K8,K13)</f>
        <v>0</v>
      </c>
      <c r="L114" s="276">
        <f>SUM(L111,L109,L107,L105,L98,L96,L94,L63,L61,L59,L57,L53,L55,L41,L23,L21,L19,L17,L15,L8,L13)</f>
        <v>0</v>
      </c>
      <c r="M114" s="276">
        <f>SUM(M111,M109,M107,M105,M98,M96,M94,M63,M61,M59,M57,M53,M55,M41,M23,M21,M19,M17,M15,M8,M13)</f>
        <v>0</v>
      </c>
      <c r="N114" s="276">
        <f>SUM(N111,N109,N107,N105,N98,N96,N94,N63,N61,N59,N57,N53,N55,N41,N23,N21,N19,N17,N15,N8,N13)</f>
        <v>0</v>
      </c>
      <c r="O114" s="266"/>
      <c r="P114" s="266"/>
      <c r="Q114" s="266"/>
      <c r="R114" s="268"/>
      <c r="S114" s="266"/>
    </row>
    <row r="115" spans="1:19" s="266" customFormat="1" x14ac:dyDescent="0.25">
      <c r="A115" s="141"/>
      <c r="B115" s="141"/>
      <c r="C115" s="528"/>
      <c r="D115" s="141"/>
      <c r="E115" s="141"/>
      <c r="F115" s="141"/>
      <c r="G115" s="141"/>
      <c r="H115" s="141"/>
      <c r="I115" s="141"/>
      <c r="J115" s="141"/>
      <c r="K115" s="141"/>
      <c r="L115" s="260" t="s">
        <v>1451</v>
      </c>
      <c r="M115" s="141"/>
      <c r="N115" s="141"/>
      <c r="O115" s="261">
        <f>SUM(O1:O111)</f>
        <v>0</v>
      </c>
      <c r="P115" s="141"/>
      <c r="Q115" s="141"/>
      <c r="R115" s="17"/>
    </row>
    <row r="116" spans="1:19" s="266" customFormat="1" x14ac:dyDescent="0.25">
      <c r="A116" s="141"/>
      <c r="B116" s="141"/>
      <c r="C116" s="528"/>
      <c r="D116" s="141"/>
      <c r="E116" s="141"/>
      <c r="F116" s="141"/>
      <c r="G116" s="141"/>
      <c r="H116" s="141"/>
      <c r="I116" s="141"/>
      <c r="J116" s="141"/>
      <c r="K116" s="141"/>
      <c r="L116" s="141"/>
      <c r="M116" s="141"/>
      <c r="N116" s="141"/>
      <c r="O116" s="141"/>
      <c r="P116" s="159"/>
      <c r="Q116" s="268"/>
      <c r="R116" s="17"/>
    </row>
    <row r="117" spans="1:19" s="203" customFormat="1" x14ac:dyDescent="0.25">
      <c r="A117" s="141"/>
      <c r="B117" s="141"/>
      <c r="C117" s="528"/>
      <c r="D117" s="141"/>
      <c r="E117" s="141"/>
      <c r="F117" s="141"/>
      <c r="G117" s="141"/>
      <c r="H117" s="141"/>
      <c r="I117" s="141"/>
      <c r="J117" s="141"/>
      <c r="K117" s="141"/>
      <c r="L117" s="141"/>
      <c r="M117" s="141"/>
      <c r="N117" s="141"/>
      <c r="O117" s="141"/>
      <c r="P117" s="159"/>
      <c r="Q117" s="268"/>
      <c r="R117" s="17"/>
    </row>
    <row r="118" spans="1:19" s="266" customFormat="1" x14ac:dyDescent="0.25">
      <c r="A118" s="141"/>
      <c r="B118" s="141"/>
      <c r="C118" s="528"/>
      <c r="D118" s="141"/>
      <c r="E118" s="141"/>
      <c r="F118" s="141"/>
      <c r="G118" s="141"/>
      <c r="H118" s="141"/>
      <c r="I118" s="141"/>
      <c r="J118" s="141"/>
      <c r="K118" s="141"/>
      <c r="L118" s="141"/>
      <c r="M118" s="141"/>
      <c r="N118" s="141"/>
      <c r="O118" s="141"/>
      <c r="P118" s="141"/>
      <c r="Q118" s="141"/>
      <c r="R118" s="17"/>
    </row>
    <row r="119" spans="1:19" s="266" customFormat="1" x14ac:dyDescent="0.25">
      <c r="A119" s="141"/>
      <c r="B119" s="141"/>
      <c r="C119" s="528"/>
      <c r="D119" s="141"/>
      <c r="E119" s="141"/>
      <c r="F119" s="141"/>
      <c r="G119" s="141"/>
      <c r="H119" s="141"/>
      <c r="I119" s="141"/>
      <c r="J119" s="141"/>
      <c r="K119" s="141"/>
      <c r="L119" s="141"/>
      <c r="M119" s="141"/>
      <c r="N119" s="141"/>
      <c r="O119" s="141"/>
      <c r="P119" s="141"/>
      <c r="Q119" s="141"/>
      <c r="R119" s="17"/>
    </row>
  </sheetData>
  <sortState ref="A1:S126">
    <sortCondition ref="D1:D126"/>
  </sortState>
  <pageMargins left="0.25" right="0.25" top="0.75" bottom="0.75" header="0.3" footer="0.3"/>
  <pageSetup scale="98" orientation="landscape" horizontalDpi="300" verticalDpi="300" r:id="rId1"/>
  <colBreaks count="1" manualBreakCount="1">
    <brk id="1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sheetPr>
  <dimension ref="A2:J280"/>
  <sheetViews>
    <sheetView zoomScaleNormal="100" workbookViewId="0">
      <selection activeCell="G3" sqref="G3"/>
    </sheetView>
  </sheetViews>
  <sheetFormatPr defaultColWidth="9.140625" defaultRowHeight="15" x14ac:dyDescent="0.25"/>
  <cols>
    <col min="1" max="1" width="24.28515625" style="213" customWidth="1"/>
    <col min="2" max="2" width="8" style="213" bestFit="1" customWidth="1"/>
    <col min="3" max="3" width="11.5703125" style="203" customWidth="1"/>
    <col min="4" max="4" width="11.5703125" style="17" customWidth="1"/>
    <col min="5" max="6" width="11.5703125" style="153" customWidth="1"/>
    <col min="7" max="7" width="11.5703125" style="203" customWidth="1"/>
    <col min="8" max="9" width="9.140625" style="203"/>
    <col min="10" max="10" width="19.42578125" style="203" bestFit="1" customWidth="1"/>
    <col min="11" max="16384" width="9.140625" style="203"/>
  </cols>
  <sheetData>
    <row r="2" spans="1:8" x14ac:dyDescent="0.25">
      <c r="A2" s="213" t="s">
        <v>920</v>
      </c>
      <c r="E2" s="153" t="s">
        <v>1390</v>
      </c>
      <c r="G2" s="214">
        <v>42308</v>
      </c>
    </row>
    <row r="3" spans="1:8" ht="45.75" customHeight="1" x14ac:dyDescent="0.25">
      <c r="A3" s="215" t="s">
        <v>1391</v>
      </c>
      <c r="B3" s="215" t="s">
        <v>1693</v>
      </c>
      <c r="C3" s="216" t="s">
        <v>1392</v>
      </c>
      <c r="D3" s="217" t="s">
        <v>1393</v>
      </c>
      <c r="E3" s="218" t="s">
        <v>1394</v>
      </c>
      <c r="F3" s="218" t="s">
        <v>1395</v>
      </c>
      <c r="G3" s="219" t="s">
        <v>1396</v>
      </c>
    </row>
    <row r="4" spans="1:8" x14ac:dyDescent="0.25">
      <c r="A4" s="213" t="s">
        <v>402</v>
      </c>
      <c r="B4" s="213" t="s">
        <v>1694</v>
      </c>
      <c r="C4" s="203">
        <f>'Actual Sales'!D125</f>
        <v>0</v>
      </c>
      <c r="D4" s="203">
        <f>'Actual Sales'!F125</f>
        <v>0</v>
      </c>
      <c r="E4" s="153">
        <v>0</v>
      </c>
      <c r="F4" s="153">
        <f>C4-E4</f>
        <v>0</v>
      </c>
      <c r="G4" s="203">
        <f>D4</f>
        <v>0</v>
      </c>
    </row>
    <row r="5" spans="1:8" x14ac:dyDescent="0.25">
      <c r="A5" s="213" t="s">
        <v>1397</v>
      </c>
      <c r="B5" s="213" t="s">
        <v>1695</v>
      </c>
      <c r="C5" s="224">
        <f>'Actual Sales'!D138</f>
        <v>0</v>
      </c>
      <c r="D5" s="224">
        <f>'Actual Sales'!F138</f>
        <v>0</v>
      </c>
      <c r="E5" s="225">
        <f>C5*0.125</f>
        <v>0</v>
      </c>
      <c r="F5" s="225">
        <f t="shared" ref="F5:F31" si="0">C5-E5</f>
        <v>0</v>
      </c>
      <c r="G5" s="224">
        <f>D5*0.875</f>
        <v>0</v>
      </c>
    </row>
    <row r="6" spans="1:8" x14ac:dyDescent="0.25">
      <c r="A6" s="213" t="s">
        <v>1398</v>
      </c>
      <c r="B6" s="213" t="s">
        <v>1696</v>
      </c>
      <c r="C6" s="203">
        <f>'Actual Sales'!D130</f>
        <v>0</v>
      </c>
      <c r="D6" s="203">
        <f>'Actual Sales'!F130</f>
        <v>0</v>
      </c>
      <c r="E6" s="153">
        <v>0</v>
      </c>
      <c r="F6" s="153">
        <f t="shared" si="0"/>
        <v>0</v>
      </c>
      <c r="G6" s="203">
        <f>D6</f>
        <v>0</v>
      </c>
    </row>
    <row r="7" spans="1:8" x14ac:dyDescent="0.25">
      <c r="A7" s="213" t="s">
        <v>414</v>
      </c>
      <c r="B7" s="213" t="s">
        <v>1697</v>
      </c>
      <c r="C7" s="203">
        <f>'Actual Sales'!D127</f>
        <v>0</v>
      </c>
      <c r="D7" s="203">
        <f>'Actual Sales'!F127</f>
        <v>0</v>
      </c>
      <c r="E7" s="153">
        <v>0</v>
      </c>
      <c r="F7" s="153">
        <f t="shared" si="0"/>
        <v>0</v>
      </c>
      <c r="G7" s="203">
        <f t="shared" ref="G7:G12" si="1">D7</f>
        <v>0</v>
      </c>
    </row>
    <row r="8" spans="1:8" x14ac:dyDescent="0.25">
      <c r="A8" s="213" t="s">
        <v>1399</v>
      </c>
      <c r="B8" s="213" t="s">
        <v>1701</v>
      </c>
      <c r="C8" s="203">
        <f>'Actual Sales'!D138</f>
        <v>0</v>
      </c>
      <c r="D8" s="203">
        <f>'Actual Sales'!F138</f>
        <v>0</v>
      </c>
      <c r="E8" s="153">
        <v>0</v>
      </c>
      <c r="F8" s="153">
        <f t="shared" si="0"/>
        <v>0</v>
      </c>
      <c r="G8" s="203">
        <f t="shared" si="1"/>
        <v>0</v>
      </c>
    </row>
    <row r="9" spans="1:8" x14ac:dyDescent="0.25">
      <c r="A9" s="213" t="s">
        <v>1400</v>
      </c>
      <c r="B9" s="213" t="s">
        <v>1702</v>
      </c>
      <c r="C9" s="203">
        <f>'Actual Sales'!D132</f>
        <v>0</v>
      </c>
      <c r="D9" s="203">
        <f>'Actual Sales'!F132</f>
        <v>0</v>
      </c>
      <c r="E9" s="153">
        <v>0</v>
      </c>
      <c r="F9" s="153">
        <f t="shared" si="0"/>
        <v>0</v>
      </c>
      <c r="G9" s="203">
        <f t="shared" si="1"/>
        <v>0</v>
      </c>
    </row>
    <row r="10" spans="1:8" x14ac:dyDescent="0.25">
      <c r="A10" s="213" t="s">
        <v>1401</v>
      </c>
      <c r="B10" s="213" t="s">
        <v>1703</v>
      </c>
      <c r="C10" s="203">
        <f>'Actual Sales'!D133</f>
        <v>0</v>
      </c>
      <c r="D10" s="203">
        <f>'Actual Sales'!F133</f>
        <v>0</v>
      </c>
      <c r="E10" s="153">
        <v>0</v>
      </c>
      <c r="F10" s="153">
        <f t="shared" si="0"/>
        <v>0</v>
      </c>
      <c r="G10" s="203">
        <f t="shared" si="1"/>
        <v>0</v>
      </c>
    </row>
    <row r="11" spans="1:8" x14ac:dyDescent="0.25">
      <c r="A11" s="213" t="s">
        <v>1273</v>
      </c>
      <c r="B11" s="213" t="s">
        <v>1704</v>
      </c>
      <c r="C11" s="220">
        <v>0</v>
      </c>
      <c r="D11" s="220">
        <v>0</v>
      </c>
      <c r="E11" s="227">
        <v>0</v>
      </c>
      <c r="F11" s="227">
        <f t="shared" si="0"/>
        <v>0</v>
      </c>
      <c r="G11" s="203">
        <f t="shared" si="1"/>
        <v>0</v>
      </c>
    </row>
    <row r="12" spans="1:8" x14ac:dyDescent="0.25">
      <c r="A12" s="221" t="s">
        <v>420</v>
      </c>
      <c r="B12" s="221" t="s">
        <v>1698</v>
      </c>
      <c r="C12" s="205">
        <f>'Actual Sales'!D129</f>
        <v>0</v>
      </c>
      <c r="D12" s="205">
        <f>'Actual Sales'!F129</f>
        <v>0</v>
      </c>
      <c r="E12" s="202">
        <v>0</v>
      </c>
      <c r="F12" s="153">
        <f t="shared" si="0"/>
        <v>0</v>
      </c>
      <c r="G12" s="203">
        <f t="shared" si="1"/>
        <v>0</v>
      </c>
    </row>
    <row r="13" spans="1:8" x14ac:dyDescent="0.25">
      <c r="A13" s="221" t="s">
        <v>1402</v>
      </c>
      <c r="B13" s="221" t="s">
        <v>1705</v>
      </c>
      <c r="C13" s="226">
        <f>'Actual Sales'!D134</f>
        <v>0</v>
      </c>
      <c r="D13" s="226">
        <f>'Actual Sales'!F134</f>
        <v>0</v>
      </c>
      <c r="E13" s="225">
        <f>C13*0.125</f>
        <v>0</v>
      </c>
      <c r="F13" s="225">
        <f t="shared" si="0"/>
        <v>0</v>
      </c>
      <c r="G13" s="224">
        <f>D13*0.875</f>
        <v>0</v>
      </c>
    </row>
    <row r="14" spans="1:8" x14ac:dyDescent="0.25">
      <c r="A14" s="221" t="s">
        <v>1403</v>
      </c>
      <c r="B14" s="221" t="s">
        <v>1706</v>
      </c>
      <c r="C14" s="205">
        <f>'Actual Sales'!D131</f>
        <v>0</v>
      </c>
      <c r="D14" s="205">
        <f>'Actual Sales'!F131</f>
        <v>0</v>
      </c>
      <c r="E14" s="202">
        <v>0</v>
      </c>
      <c r="F14" s="153">
        <f t="shared" si="0"/>
        <v>0</v>
      </c>
      <c r="G14" s="203">
        <f>D14</f>
        <v>0</v>
      </c>
    </row>
    <row r="15" spans="1:8" x14ac:dyDescent="0.25">
      <c r="A15" s="221" t="s">
        <v>946</v>
      </c>
      <c r="B15" s="221" t="s">
        <v>1707</v>
      </c>
      <c r="C15" s="226">
        <f>'Actual Sales'!D135</f>
        <v>0</v>
      </c>
      <c r="D15" s="226">
        <f>'Actual Sales'!F135</f>
        <v>0</v>
      </c>
      <c r="E15" s="225">
        <f>C15*0.125</f>
        <v>0</v>
      </c>
      <c r="F15" s="225">
        <f t="shared" si="0"/>
        <v>0</v>
      </c>
      <c r="G15" s="224">
        <f>D15*0.875</f>
        <v>0</v>
      </c>
      <c r="H15" s="205"/>
    </row>
    <row r="16" spans="1:8" x14ac:dyDescent="0.25">
      <c r="A16" s="221" t="s">
        <v>947</v>
      </c>
      <c r="B16" s="221" t="s">
        <v>1708</v>
      </c>
      <c r="C16" s="226">
        <f>'Actual Sales'!D136</f>
        <v>0</v>
      </c>
      <c r="D16" s="226">
        <f>'Actual Sales'!F136</f>
        <v>0</v>
      </c>
      <c r="E16" s="225">
        <f>C16*0.125</f>
        <v>0</v>
      </c>
      <c r="F16" s="225">
        <f t="shared" si="0"/>
        <v>0</v>
      </c>
      <c r="G16" s="224">
        <f>D16*0.875</f>
        <v>0</v>
      </c>
      <c r="H16" s="205"/>
    </row>
    <row r="17" spans="1:7" x14ac:dyDescent="0.25">
      <c r="A17" s="221" t="s">
        <v>1316</v>
      </c>
      <c r="B17" s="221" t="s">
        <v>1699</v>
      </c>
      <c r="C17" s="222">
        <v>0</v>
      </c>
      <c r="D17" s="222">
        <v>0</v>
      </c>
      <c r="E17" s="262">
        <v>0</v>
      </c>
      <c r="F17" s="227">
        <f t="shared" si="0"/>
        <v>0</v>
      </c>
      <c r="G17" s="203">
        <f>D17</f>
        <v>0</v>
      </c>
    </row>
    <row r="18" spans="1:7" x14ac:dyDescent="0.25">
      <c r="A18" s="221" t="s">
        <v>399</v>
      </c>
      <c r="B18" s="221" t="s">
        <v>1709</v>
      </c>
      <c r="C18" s="205">
        <f>'Actual Sales'!D124</f>
        <v>0</v>
      </c>
      <c r="D18" s="205">
        <f>'Actual Sales'!F124</f>
        <v>0</v>
      </c>
      <c r="E18" s="202">
        <v>0</v>
      </c>
      <c r="F18" s="153">
        <f t="shared" si="0"/>
        <v>0</v>
      </c>
      <c r="G18" s="203">
        <f t="shared" ref="G18:G31" si="2">D18</f>
        <v>0</v>
      </c>
    </row>
    <row r="19" spans="1:7" x14ac:dyDescent="0.25">
      <c r="A19" s="221" t="s">
        <v>938</v>
      </c>
      <c r="B19" s="221" t="s">
        <v>1710</v>
      </c>
      <c r="C19" s="205">
        <f>'Actual Sales'!D142</f>
        <v>0</v>
      </c>
      <c r="D19" s="205">
        <f>'Actual Sales'!F142</f>
        <v>0</v>
      </c>
      <c r="E19" s="202">
        <v>0</v>
      </c>
      <c r="F19" s="153">
        <f t="shared" si="0"/>
        <v>0</v>
      </c>
      <c r="G19" s="203">
        <f t="shared" si="2"/>
        <v>0</v>
      </c>
    </row>
    <row r="20" spans="1:7" x14ac:dyDescent="0.25">
      <c r="A20" s="221" t="s">
        <v>948</v>
      </c>
      <c r="B20" s="221" t="s">
        <v>1711</v>
      </c>
      <c r="C20" s="205">
        <f>'Actual Sales'!D141</f>
        <v>0</v>
      </c>
      <c r="D20" s="205">
        <f>'Actual Sales'!F141</f>
        <v>0</v>
      </c>
      <c r="E20" s="202">
        <v>0</v>
      </c>
      <c r="F20" s="153">
        <f t="shared" si="0"/>
        <v>0</v>
      </c>
      <c r="G20" s="203">
        <f t="shared" si="2"/>
        <v>0</v>
      </c>
    </row>
    <row r="21" spans="1:7" x14ac:dyDescent="0.25">
      <c r="A21" s="221" t="s">
        <v>949</v>
      </c>
      <c r="B21" s="221" t="s">
        <v>1712</v>
      </c>
      <c r="C21" s="205">
        <f>'Actual Sales'!D140</f>
        <v>0</v>
      </c>
      <c r="D21" s="205">
        <f>'Actual Sales'!F140</f>
        <v>0</v>
      </c>
      <c r="E21" s="202">
        <v>0</v>
      </c>
      <c r="F21" s="153">
        <f t="shared" si="0"/>
        <v>0</v>
      </c>
      <c r="G21" s="203">
        <f t="shared" si="2"/>
        <v>0</v>
      </c>
    </row>
    <row r="22" spans="1:7" x14ac:dyDescent="0.25">
      <c r="A22" s="221" t="s">
        <v>1317</v>
      </c>
      <c r="B22" s="221" t="s">
        <v>1713</v>
      </c>
      <c r="C22" s="226">
        <f>'Actual Sales'!D139</f>
        <v>0</v>
      </c>
      <c r="D22" s="226">
        <f>'Actual Sales'!F139</f>
        <v>0</v>
      </c>
      <c r="E22" s="225">
        <f>C22*0.125</f>
        <v>0</v>
      </c>
      <c r="F22" s="225">
        <f t="shared" si="0"/>
        <v>0</v>
      </c>
      <c r="G22" s="224">
        <f>D22*0.875</f>
        <v>0</v>
      </c>
    </row>
    <row r="23" spans="1:7" x14ac:dyDescent="0.25">
      <c r="A23" s="221" t="s">
        <v>937</v>
      </c>
      <c r="B23" s="221" t="s">
        <v>1700</v>
      </c>
      <c r="C23" s="205">
        <f>'Actual Sales'!D128</f>
        <v>0</v>
      </c>
      <c r="D23" s="205">
        <f>'Actual Sales'!F128</f>
        <v>0</v>
      </c>
      <c r="E23" s="202">
        <v>0</v>
      </c>
      <c r="F23" s="153">
        <f t="shared" si="0"/>
        <v>0</v>
      </c>
      <c r="G23" s="203">
        <f t="shared" si="2"/>
        <v>0</v>
      </c>
    </row>
    <row r="24" spans="1:7" x14ac:dyDescent="0.25">
      <c r="A24" s="221" t="s">
        <v>1318</v>
      </c>
      <c r="B24" s="221" t="s">
        <v>1714</v>
      </c>
      <c r="C24" s="205">
        <f>'Actual Sales'!D149</f>
        <v>0</v>
      </c>
      <c r="D24" s="205">
        <f>'Actual Sales'!F149</f>
        <v>0</v>
      </c>
      <c r="E24" s="202">
        <v>0</v>
      </c>
      <c r="F24" s="153">
        <f t="shared" si="0"/>
        <v>0</v>
      </c>
      <c r="G24" s="203">
        <f t="shared" si="2"/>
        <v>0</v>
      </c>
    </row>
    <row r="25" spans="1:7" x14ac:dyDescent="0.25">
      <c r="A25" s="221" t="s">
        <v>500</v>
      </c>
      <c r="B25" s="221" t="s">
        <v>1715</v>
      </c>
      <c r="C25" s="226">
        <f>'Actual Sales'!D146</f>
        <v>0</v>
      </c>
      <c r="D25" s="226">
        <f>'Actual Sales'!F146</f>
        <v>0</v>
      </c>
      <c r="E25" s="225">
        <f>C25*0.125</f>
        <v>0</v>
      </c>
      <c r="F25" s="225">
        <f t="shared" si="0"/>
        <v>0</v>
      </c>
      <c r="G25" s="224">
        <f>D25*0.875</f>
        <v>0</v>
      </c>
    </row>
    <row r="26" spans="1:7" x14ac:dyDescent="0.25">
      <c r="A26" s="221" t="s">
        <v>494</v>
      </c>
      <c r="B26" s="221" t="s">
        <v>1716</v>
      </c>
      <c r="C26" s="205">
        <f>'Actual Sales'!D150</f>
        <v>0</v>
      </c>
      <c r="D26" s="205">
        <f>'Actual Sales'!F150</f>
        <v>0</v>
      </c>
      <c r="E26" s="202">
        <v>0</v>
      </c>
      <c r="F26" s="153">
        <f t="shared" si="0"/>
        <v>0</v>
      </c>
      <c r="G26" s="203">
        <f t="shared" si="2"/>
        <v>0</v>
      </c>
    </row>
    <row r="27" spans="1:7" x14ac:dyDescent="0.25">
      <c r="A27" s="221" t="s">
        <v>1279</v>
      </c>
      <c r="B27" s="221" t="s">
        <v>1720</v>
      </c>
      <c r="C27" s="205">
        <f>'Actual Sales'!D137</f>
        <v>0</v>
      </c>
      <c r="D27" s="205">
        <f>'Actual Sales'!F137</f>
        <v>0</v>
      </c>
      <c r="E27" s="202">
        <v>0</v>
      </c>
      <c r="F27" s="153">
        <f t="shared" si="0"/>
        <v>0</v>
      </c>
      <c r="G27" s="203">
        <f t="shared" si="2"/>
        <v>0</v>
      </c>
    </row>
    <row r="28" spans="1:7" x14ac:dyDescent="0.25">
      <c r="A28" s="221" t="s">
        <v>1404</v>
      </c>
      <c r="B28" s="221" t="s">
        <v>1717</v>
      </c>
      <c r="C28" s="205">
        <f>'Actual Sales'!D147</f>
        <v>0</v>
      </c>
      <c r="D28" s="205">
        <f>'Actual Sales'!F147</f>
        <v>0</v>
      </c>
      <c r="E28" s="202">
        <v>0</v>
      </c>
      <c r="F28" s="153">
        <f t="shared" si="0"/>
        <v>0</v>
      </c>
      <c r="G28" s="203">
        <f t="shared" si="2"/>
        <v>0</v>
      </c>
    </row>
    <row r="29" spans="1:7" x14ac:dyDescent="0.25">
      <c r="A29" s="221" t="s">
        <v>497</v>
      </c>
      <c r="B29" s="221" t="s">
        <v>1718</v>
      </c>
      <c r="C29" s="205">
        <f>'Actual Sales'!D145</f>
        <v>0</v>
      </c>
      <c r="D29" s="205">
        <f>'Actual Sales'!F145</f>
        <v>0</v>
      </c>
      <c r="E29" s="202">
        <v>0</v>
      </c>
      <c r="F29" s="153">
        <f t="shared" si="0"/>
        <v>0</v>
      </c>
      <c r="G29" s="203">
        <f t="shared" si="2"/>
        <v>0</v>
      </c>
    </row>
    <row r="30" spans="1:7" x14ac:dyDescent="0.25">
      <c r="A30" s="221" t="s">
        <v>1405</v>
      </c>
      <c r="B30" s="221" t="s">
        <v>1719</v>
      </c>
      <c r="C30" s="205">
        <f>'Actual Sales'!D144</f>
        <v>0</v>
      </c>
      <c r="D30" s="205">
        <f>'Actual Sales'!F144</f>
        <v>0</v>
      </c>
      <c r="E30" s="202">
        <v>0</v>
      </c>
      <c r="F30" s="153">
        <f t="shared" si="0"/>
        <v>0</v>
      </c>
      <c r="G30" s="203">
        <f t="shared" si="2"/>
        <v>0</v>
      </c>
    </row>
    <row r="31" spans="1:7" x14ac:dyDescent="0.25">
      <c r="A31" s="221" t="s">
        <v>1320</v>
      </c>
      <c r="B31" s="221" t="s">
        <v>1721</v>
      </c>
      <c r="C31" s="205">
        <f>'Actual Sales'!D143</f>
        <v>0</v>
      </c>
      <c r="D31" s="205">
        <f>'Actual Sales'!F143</f>
        <v>0</v>
      </c>
      <c r="E31" s="202">
        <v>0</v>
      </c>
      <c r="F31" s="153">
        <f t="shared" si="0"/>
        <v>0</v>
      </c>
      <c r="G31" s="203">
        <f t="shared" si="2"/>
        <v>0</v>
      </c>
    </row>
    <row r="32" spans="1:7" x14ac:dyDescent="0.25">
      <c r="A32" s="221"/>
      <c r="B32" s="221"/>
      <c r="C32" s="205"/>
      <c r="D32" s="167"/>
    </row>
    <row r="33" spans="1:7" x14ac:dyDescent="0.25">
      <c r="A33" s="223" t="s">
        <v>1406</v>
      </c>
      <c r="B33" s="223"/>
      <c r="C33" s="205">
        <f>SUM(C4:C31)</f>
        <v>0</v>
      </c>
      <c r="D33" s="205">
        <f t="shared" ref="D33:G33" si="3">SUM(D4:D31)</f>
        <v>0</v>
      </c>
      <c r="E33" s="202">
        <f t="shared" si="3"/>
        <v>0</v>
      </c>
      <c r="F33" s="202">
        <f t="shared" si="3"/>
        <v>0</v>
      </c>
      <c r="G33" s="167">
        <f t="shared" si="3"/>
        <v>0</v>
      </c>
    </row>
    <row r="34" spans="1:7" x14ac:dyDescent="0.25">
      <c r="A34" s="221"/>
      <c r="B34" s="221"/>
      <c r="C34" s="205"/>
      <c r="D34" s="167"/>
    </row>
    <row r="35" spans="1:7" x14ac:dyDescent="0.25">
      <c r="A35" s="221"/>
      <c r="B35" s="221"/>
      <c r="C35" s="205"/>
      <c r="D35" s="167"/>
      <c r="E35" s="292" t="s">
        <v>969</v>
      </c>
      <c r="F35" s="290" t="s">
        <v>1435</v>
      </c>
      <c r="G35" s="291">
        <f>G33*0.0004</f>
        <v>0</v>
      </c>
    </row>
    <row r="36" spans="1:7" s="205" customFormat="1" x14ac:dyDescent="0.25">
      <c r="A36" s="221"/>
      <c r="B36" s="221"/>
      <c r="D36" s="167"/>
      <c r="E36" s="202"/>
      <c r="F36" s="202"/>
    </row>
    <row r="37" spans="1:7" x14ac:dyDescent="0.25">
      <c r="A37" s="213" t="s">
        <v>920</v>
      </c>
      <c r="C37" s="266"/>
      <c r="D37" s="268"/>
      <c r="E37" s="271" t="s">
        <v>1390</v>
      </c>
      <c r="F37" s="271"/>
      <c r="G37" s="214">
        <f>G2</f>
        <v>42308</v>
      </c>
    </row>
    <row r="38" spans="1:7" ht="39" x14ac:dyDescent="0.25">
      <c r="A38" s="215" t="s">
        <v>1391</v>
      </c>
      <c r="B38" s="215" t="s">
        <v>1722</v>
      </c>
      <c r="C38" s="293" t="s">
        <v>1486</v>
      </c>
      <c r="D38" s="294" t="s">
        <v>1393</v>
      </c>
      <c r="E38" s="218" t="s">
        <v>1394</v>
      </c>
      <c r="F38" s="218" t="s">
        <v>1458</v>
      </c>
      <c r="G38" s="219" t="s">
        <v>1457</v>
      </c>
    </row>
    <row r="39" spans="1:7" x14ac:dyDescent="0.25">
      <c r="A39" s="221" t="s">
        <v>1477</v>
      </c>
      <c r="B39" s="221" t="s">
        <v>1723</v>
      </c>
      <c r="C39" s="296">
        <v>0</v>
      </c>
      <c r="D39" s="297">
        <v>0</v>
      </c>
      <c r="E39" s="153">
        <f>C39*0.125</f>
        <v>0</v>
      </c>
      <c r="F39" s="271">
        <f>C39-E39</f>
        <v>0</v>
      </c>
      <c r="G39" s="224">
        <f>D39*0.875</f>
        <v>0</v>
      </c>
    </row>
    <row r="40" spans="1:7" s="266" customFormat="1" x14ac:dyDescent="0.25">
      <c r="A40" s="221"/>
      <c r="B40" s="221" t="s">
        <v>1724</v>
      </c>
      <c r="C40" s="267"/>
      <c r="D40" s="283"/>
      <c r="E40" s="271"/>
      <c r="F40" s="271"/>
      <c r="G40" s="224"/>
    </row>
    <row r="41" spans="1:7" s="266" customFormat="1" x14ac:dyDescent="0.25">
      <c r="A41" s="221"/>
      <c r="B41" s="221" t="s">
        <v>1725</v>
      </c>
      <c r="C41" s="267"/>
      <c r="D41" s="283"/>
      <c r="E41" s="271"/>
      <c r="F41" s="271"/>
      <c r="G41" s="224"/>
    </row>
    <row r="42" spans="1:7" x14ac:dyDescent="0.25">
      <c r="A42" s="213" t="s">
        <v>1240</v>
      </c>
      <c r="B42" s="213" t="s">
        <v>1726</v>
      </c>
      <c r="C42" s="205">
        <f>'Actual Sales'!B48</f>
        <v>0</v>
      </c>
      <c r="D42" s="167">
        <f>'Actual Sales'!F48</f>
        <v>0</v>
      </c>
      <c r="E42" s="153">
        <v>0</v>
      </c>
      <c r="F42" s="271">
        <f t="shared" ref="F42:F167" si="4">C42-E42</f>
        <v>0</v>
      </c>
      <c r="G42" s="266">
        <f t="shared" ref="G42" si="5">D42</f>
        <v>0</v>
      </c>
    </row>
    <row r="43" spans="1:7" s="266" customFormat="1" x14ac:dyDescent="0.25">
      <c r="A43" s="213"/>
      <c r="B43" s="213" t="s">
        <v>1727</v>
      </c>
      <c r="C43" s="267"/>
      <c r="D43" s="283"/>
      <c r="E43" s="271"/>
      <c r="F43" s="271"/>
    </row>
    <row r="44" spans="1:7" x14ac:dyDescent="0.25">
      <c r="A44" s="221" t="s">
        <v>1456</v>
      </c>
      <c r="B44" s="221" t="s">
        <v>1728</v>
      </c>
      <c r="C44" s="205">
        <f>'Actual Sales'!B33</f>
        <v>0</v>
      </c>
      <c r="D44" s="283">
        <f>'Actual Sales'!F33</f>
        <v>0</v>
      </c>
      <c r="E44" s="271">
        <f>C44*0.125</f>
        <v>0</v>
      </c>
      <c r="F44" s="271">
        <f t="shared" si="4"/>
        <v>0</v>
      </c>
      <c r="G44" s="224">
        <f>D44*0.875</f>
        <v>0</v>
      </c>
    </row>
    <row r="45" spans="1:7" x14ac:dyDescent="0.25">
      <c r="A45" s="213" t="s">
        <v>1340</v>
      </c>
      <c r="B45" s="213" t="s">
        <v>1729</v>
      </c>
      <c r="C45" s="205">
        <f>'Actual Sales'!B50</f>
        <v>0</v>
      </c>
      <c r="D45" s="167">
        <f>'Actual Sales'!F50</f>
        <v>0</v>
      </c>
      <c r="E45" s="271">
        <f>C45*0.125</f>
        <v>0</v>
      </c>
      <c r="F45" s="271">
        <f t="shared" si="4"/>
        <v>0</v>
      </c>
      <c r="G45" s="224">
        <f>D45*0.875</f>
        <v>0</v>
      </c>
    </row>
    <row r="46" spans="1:7" s="266" customFormat="1" x14ac:dyDescent="0.25">
      <c r="A46" s="213"/>
      <c r="B46" s="213" t="s">
        <v>1730</v>
      </c>
      <c r="C46" s="267"/>
      <c r="D46" s="283"/>
      <c r="E46" s="271"/>
      <c r="F46" s="271"/>
      <c r="G46" s="224"/>
    </row>
    <row r="47" spans="1:7" s="266" customFormat="1" x14ac:dyDescent="0.25">
      <c r="A47" s="213"/>
      <c r="B47" s="213" t="s">
        <v>1731</v>
      </c>
      <c r="C47" s="267"/>
      <c r="D47" s="283"/>
      <c r="E47" s="271"/>
      <c r="F47" s="271"/>
      <c r="G47" s="224"/>
    </row>
    <row r="48" spans="1:7" s="266" customFormat="1" x14ac:dyDescent="0.25">
      <c r="A48" s="213"/>
      <c r="B48" s="213" t="s">
        <v>1732</v>
      </c>
      <c r="C48" s="267"/>
      <c r="D48" s="283"/>
      <c r="E48" s="271"/>
      <c r="F48" s="271"/>
      <c r="G48" s="224"/>
    </row>
    <row r="49" spans="1:7" s="205" customFormat="1" x14ac:dyDescent="0.25">
      <c r="A49" s="213" t="s">
        <v>592</v>
      </c>
      <c r="B49" s="213" t="s">
        <v>1733</v>
      </c>
      <c r="C49" s="205">
        <f>'Actual Sales'!B51</f>
        <v>0</v>
      </c>
      <c r="D49" s="167">
        <f>'Actual Sales'!F51</f>
        <v>0</v>
      </c>
      <c r="E49" s="153">
        <v>0</v>
      </c>
      <c r="F49" s="271">
        <f t="shared" si="4"/>
        <v>0</v>
      </c>
      <c r="G49" s="266">
        <f t="shared" ref="G49" si="6">D49</f>
        <v>0</v>
      </c>
    </row>
    <row r="50" spans="1:7" s="205" customFormat="1" x14ac:dyDescent="0.25">
      <c r="A50" s="213" t="s">
        <v>687</v>
      </c>
      <c r="B50" s="213" t="s">
        <v>1734</v>
      </c>
      <c r="C50" s="205">
        <f>'Actual Sales'!B47</f>
        <v>0</v>
      </c>
      <c r="D50" s="167">
        <f>'Actual Sales'!F47</f>
        <v>0</v>
      </c>
      <c r="E50" s="153">
        <f>C50*0.0625</f>
        <v>0</v>
      </c>
      <c r="F50" s="271">
        <f t="shared" si="4"/>
        <v>0</v>
      </c>
      <c r="G50" s="266">
        <f>D50*0.9375</f>
        <v>0</v>
      </c>
    </row>
    <row r="51" spans="1:7" x14ac:dyDescent="0.25">
      <c r="A51" s="221" t="s">
        <v>1476</v>
      </c>
      <c r="B51" s="221" t="s">
        <v>1735</v>
      </c>
      <c r="C51" s="205">
        <f>'Actual Sales'!B28+'Actual Sales'!B29</f>
        <v>0</v>
      </c>
      <c r="D51" s="167">
        <f>'Actual Sales'!F28+'Actual Sales'!F29</f>
        <v>0</v>
      </c>
      <c r="E51" s="271">
        <f>C51*0.125</f>
        <v>0</v>
      </c>
      <c r="F51" s="271">
        <f t="shared" si="4"/>
        <v>0</v>
      </c>
      <c r="G51" s="224">
        <f>D51*0.875</f>
        <v>0</v>
      </c>
    </row>
    <row r="52" spans="1:7" s="266" customFormat="1" x14ac:dyDescent="0.25">
      <c r="A52" s="221"/>
      <c r="B52" s="221" t="s">
        <v>1736</v>
      </c>
      <c r="C52" s="267"/>
      <c r="D52" s="283"/>
      <c r="E52" s="271"/>
      <c r="F52" s="271"/>
      <c r="G52" s="224"/>
    </row>
    <row r="53" spans="1:7" s="266" customFormat="1" x14ac:dyDescent="0.25">
      <c r="A53" s="221"/>
      <c r="B53" s="221" t="s">
        <v>1737</v>
      </c>
      <c r="C53" s="267"/>
      <c r="D53" s="283"/>
      <c r="E53" s="271"/>
      <c r="F53" s="271"/>
      <c r="G53" s="224"/>
    </row>
    <row r="54" spans="1:7" x14ac:dyDescent="0.25">
      <c r="A54" s="221" t="s">
        <v>1248</v>
      </c>
      <c r="B54" s="221" t="s">
        <v>1738</v>
      </c>
      <c r="C54" s="205">
        <f>'Actual Sales'!B54</f>
        <v>0</v>
      </c>
      <c r="D54" s="167">
        <f>'Actual Sales'!F54</f>
        <v>0</v>
      </c>
      <c r="E54" s="153">
        <v>0</v>
      </c>
      <c r="F54" s="271">
        <f t="shared" si="4"/>
        <v>0</v>
      </c>
      <c r="G54" s="266">
        <f t="shared" ref="G54:G75" si="7">D54</f>
        <v>0</v>
      </c>
    </row>
    <row r="55" spans="1:7" s="266" customFormat="1" x14ac:dyDescent="0.25">
      <c r="A55" s="221"/>
      <c r="B55" s="221" t="s">
        <v>1739</v>
      </c>
      <c r="C55" s="267"/>
      <c r="D55" s="283"/>
      <c r="E55" s="271"/>
      <c r="F55" s="271"/>
    </row>
    <row r="56" spans="1:7" x14ac:dyDescent="0.25">
      <c r="A56" s="221" t="s">
        <v>1329</v>
      </c>
      <c r="B56" s="221" t="s">
        <v>1740</v>
      </c>
      <c r="C56" s="205">
        <f>'Actual Sales'!B26</f>
        <v>0</v>
      </c>
      <c r="D56" s="167">
        <f>'Actual Sales'!F26</f>
        <v>0</v>
      </c>
      <c r="E56" s="153">
        <v>0</v>
      </c>
      <c r="F56" s="271">
        <f t="shared" si="4"/>
        <v>0</v>
      </c>
      <c r="G56" s="266">
        <f t="shared" si="7"/>
        <v>0</v>
      </c>
    </row>
    <row r="57" spans="1:7" x14ac:dyDescent="0.25">
      <c r="A57" s="213" t="s">
        <v>1475</v>
      </c>
      <c r="B57" s="213" t="s">
        <v>1741</v>
      </c>
      <c r="C57" s="205">
        <f>'Actual Sales'!B42+'Actual Sales'!I41+'Actual Sales'!I42</f>
        <v>0</v>
      </c>
      <c r="D57" s="167">
        <f>'Actual Sales'!J41+'Actual Sales'!J42</f>
        <v>0</v>
      </c>
      <c r="E57" s="153">
        <v>0</v>
      </c>
      <c r="F57" s="271">
        <f t="shared" si="4"/>
        <v>0</v>
      </c>
      <c r="G57" s="266">
        <f t="shared" si="7"/>
        <v>0</v>
      </c>
    </row>
    <row r="58" spans="1:7" s="266" customFormat="1" x14ac:dyDescent="0.25">
      <c r="A58" s="213"/>
      <c r="B58" s="213" t="s">
        <v>1742</v>
      </c>
      <c r="C58" s="267"/>
      <c r="D58" s="283"/>
      <c r="E58" s="271"/>
      <c r="F58" s="271"/>
    </row>
    <row r="59" spans="1:7" s="266" customFormat="1" x14ac:dyDescent="0.25">
      <c r="A59" s="213"/>
      <c r="B59" s="213" t="s">
        <v>1743</v>
      </c>
      <c r="C59" s="267"/>
      <c r="D59" s="283"/>
      <c r="E59" s="271"/>
      <c r="F59" s="271"/>
    </row>
    <row r="60" spans="1:7" s="266" customFormat="1" x14ac:dyDescent="0.25">
      <c r="A60" s="213"/>
      <c r="B60" s="213" t="s">
        <v>1744</v>
      </c>
      <c r="C60" s="267"/>
      <c r="D60" s="283"/>
      <c r="E60" s="271"/>
      <c r="F60" s="271"/>
    </row>
    <row r="61" spans="1:7" s="266" customFormat="1" x14ac:dyDescent="0.25">
      <c r="A61" s="213"/>
      <c r="B61" s="213" t="s">
        <v>1745</v>
      </c>
      <c r="C61" s="267"/>
      <c r="D61" s="283"/>
      <c r="E61" s="271"/>
      <c r="F61" s="271"/>
    </row>
    <row r="62" spans="1:7" s="266" customFormat="1" x14ac:dyDescent="0.25">
      <c r="A62" s="213"/>
      <c r="B62" s="213" t="s">
        <v>1746</v>
      </c>
      <c r="C62" s="267"/>
      <c r="D62" s="283"/>
      <c r="E62" s="271"/>
      <c r="F62" s="271"/>
    </row>
    <row r="63" spans="1:7" s="266" customFormat="1" x14ac:dyDescent="0.25">
      <c r="A63" s="213"/>
      <c r="B63" s="213" t="s">
        <v>1747</v>
      </c>
      <c r="C63" s="267"/>
      <c r="D63" s="283"/>
      <c r="E63" s="271"/>
      <c r="F63" s="271"/>
    </row>
    <row r="64" spans="1:7" s="266" customFormat="1" x14ac:dyDescent="0.25">
      <c r="A64" s="213"/>
      <c r="B64" s="213" t="s">
        <v>1748</v>
      </c>
      <c r="C64" s="267"/>
      <c r="D64" s="283"/>
      <c r="E64" s="271"/>
      <c r="F64" s="271"/>
    </row>
    <row r="65" spans="1:7" x14ac:dyDescent="0.25">
      <c r="A65" s="221" t="s">
        <v>365</v>
      </c>
      <c r="B65" s="221" t="s">
        <v>1749</v>
      </c>
      <c r="C65" s="205">
        <f>'Actual Sales'!B32</f>
        <v>0</v>
      </c>
      <c r="D65" s="167">
        <f>'Actual Sales'!F32</f>
        <v>0</v>
      </c>
      <c r="E65" s="153">
        <v>0</v>
      </c>
      <c r="F65" s="271">
        <f t="shared" si="4"/>
        <v>0</v>
      </c>
      <c r="G65" s="266">
        <f t="shared" si="7"/>
        <v>0</v>
      </c>
    </row>
    <row r="66" spans="1:7" x14ac:dyDescent="0.25">
      <c r="A66" s="213" t="s">
        <v>1469</v>
      </c>
      <c r="B66" s="213" t="s">
        <v>1750</v>
      </c>
      <c r="C66" s="205">
        <f>'Actual Sales'!B46</f>
        <v>0</v>
      </c>
      <c r="D66" s="167">
        <f>'Actual Sales'!F46</f>
        <v>0</v>
      </c>
      <c r="E66" s="153">
        <v>0</v>
      </c>
      <c r="F66" s="271">
        <f t="shared" si="4"/>
        <v>0</v>
      </c>
      <c r="G66" s="266">
        <f t="shared" si="7"/>
        <v>0</v>
      </c>
    </row>
    <row r="67" spans="1:7" x14ac:dyDescent="0.25">
      <c r="A67" s="221" t="s">
        <v>473</v>
      </c>
      <c r="B67" s="221" t="s">
        <v>1751</v>
      </c>
      <c r="C67" s="205">
        <f>'Actual Sales'!B112</f>
        <v>0</v>
      </c>
      <c r="D67" s="167">
        <f>'Actual Sales'!F112</f>
        <v>0</v>
      </c>
      <c r="E67" s="153">
        <v>0</v>
      </c>
      <c r="F67" s="271">
        <f t="shared" si="4"/>
        <v>0</v>
      </c>
      <c r="G67" s="266">
        <f t="shared" si="7"/>
        <v>0</v>
      </c>
    </row>
    <row r="68" spans="1:7" s="205" customFormat="1" x14ac:dyDescent="0.25">
      <c r="A68" s="221" t="s">
        <v>476</v>
      </c>
      <c r="B68" s="221" t="s">
        <v>1752</v>
      </c>
      <c r="C68" s="205">
        <f>'Actual Sales'!B104</f>
        <v>0</v>
      </c>
      <c r="D68" s="167">
        <f>'Actual Sales'!F104</f>
        <v>0</v>
      </c>
      <c r="E68" s="153">
        <v>0</v>
      </c>
      <c r="F68" s="271">
        <f t="shared" si="4"/>
        <v>0</v>
      </c>
      <c r="G68" s="266">
        <f t="shared" si="7"/>
        <v>0</v>
      </c>
    </row>
    <row r="69" spans="1:7" x14ac:dyDescent="0.25">
      <c r="A69" s="221" t="s">
        <v>479</v>
      </c>
      <c r="B69" s="221" t="s">
        <v>1720</v>
      </c>
      <c r="C69" s="205">
        <f>'Actual Sales'!B105</f>
        <v>0</v>
      </c>
      <c r="D69" s="167">
        <f>'Actual Sales'!F105</f>
        <v>0</v>
      </c>
      <c r="E69" s="153">
        <v>0</v>
      </c>
      <c r="F69" s="271">
        <f t="shared" si="4"/>
        <v>0</v>
      </c>
      <c r="G69" s="266">
        <f t="shared" si="7"/>
        <v>0</v>
      </c>
    </row>
    <row r="70" spans="1:7" x14ac:dyDescent="0.25">
      <c r="A70" s="213" t="s">
        <v>1463</v>
      </c>
      <c r="B70" s="213" t="s">
        <v>1753</v>
      </c>
      <c r="C70" s="205">
        <f>'Actual Sales'!B103</f>
        <v>0</v>
      </c>
      <c r="D70" s="167">
        <f>'Actual Sales'!F103</f>
        <v>0</v>
      </c>
      <c r="E70" s="271">
        <f>C70*0.125</f>
        <v>0</v>
      </c>
      <c r="F70" s="271">
        <f t="shared" si="4"/>
        <v>0</v>
      </c>
      <c r="G70" s="224">
        <f>D70*0.875</f>
        <v>0</v>
      </c>
    </row>
    <row r="71" spans="1:7" x14ac:dyDescent="0.25">
      <c r="A71" s="213" t="s">
        <v>1296</v>
      </c>
      <c r="B71" s="213" t="s">
        <v>1754</v>
      </c>
      <c r="C71" s="205">
        <f>'Actual Sales'!B84</f>
        <v>0</v>
      </c>
      <c r="D71" s="167">
        <f>'Actual Sales'!F84</f>
        <v>0</v>
      </c>
      <c r="E71" s="153">
        <v>0</v>
      </c>
      <c r="F71" s="271">
        <f t="shared" si="4"/>
        <v>0</v>
      </c>
      <c r="G71" s="266">
        <f t="shared" si="7"/>
        <v>0</v>
      </c>
    </row>
    <row r="72" spans="1:7" s="205" customFormat="1" x14ac:dyDescent="0.25">
      <c r="A72" s="213" t="s">
        <v>652</v>
      </c>
      <c r="B72" s="213" t="s">
        <v>1755</v>
      </c>
      <c r="C72" s="205">
        <f>'Actual Sales'!B96</f>
        <v>0</v>
      </c>
      <c r="D72" s="167">
        <f>'Actual Sales'!F96</f>
        <v>0</v>
      </c>
      <c r="E72" s="153">
        <v>0</v>
      </c>
      <c r="F72" s="271">
        <f t="shared" si="4"/>
        <v>0</v>
      </c>
      <c r="G72" s="266">
        <f t="shared" si="7"/>
        <v>0</v>
      </c>
    </row>
    <row r="73" spans="1:7" s="205" customFormat="1" x14ac:dyDescent="0.25">
      <c r="A73" s="213" t="s">
        <v>655</v>
      </c>
      <c r="B73" s="213" t="s">
        <v>1756</v>
      </c>
      <c r="C73" s="205">
        <f>'Actual Sales'!B100</f>
        <v>0</v>
      </c>
      <c r="D73" s="167">
        <f>'Actual Sales'!F100</f>
        <v>0</v>
      </c>
      <c r="E73" s="153">
        <v>0</v>
      </c>
      <c r="F73" s="271">
        <f t="shared" si="4"/>
        <v>0</v>
      </c>
      <c r="G73" s="266">
        <f t="shared" si="7"/>
        <v>0</v>
      </c>
    </row>
    <row r="74" spans="1:7" x14ac:dyDescent="0.25">
      <c r="A74" s="213" t="s">
        <v>658</v>
      </c>
      <c r="B74" s="213" t="s">
        <v>1757</v>
      </c>
      <c r="C74" s="205">
        <f>'Actual Sales'!B97</f>
        <v>0</v>
      </c>
      <c r="D74" s="167">
        <f>'Actual Sales'!F97</f>
        <v>0</v>
      </c>
      <c r="E74" s="202">
        <v>0</v>
      </c>
      <c r="F74" s="271">
        <f t="shared" si="4"/>
        <v>0</v>
      </c>
      <c r="G74" s="266">
        <f t="shared" si="7"/>
        <v>0</v>
      </c>
    </row>
    <row r="75" spans="1:7" s="205" customFormat="1" x14ac:dyDescent="0.25">
      <c r="A75" s="213" t="s">
        <v>661</v>
      </c>
      <c r="B75" s="213" t="s">
        <v>1758</v>
      </c>
      <c r="C75" s="205">
        <f>'Actual Sales'!B98</f>
        <v>0</v>
      </c>
      <c r="D75" s="167">
        <f>'Actual Sales'!F98</f>
        <v>0</v>
      </c>
      <c r="E75" s="202">
        <v>0</v>
      </c>
      <c r="F75" s="271">
        <f t="shared" si="4"/>
        <v>0</v>
      </c>
      <c r="G75" s="266">
        <f t="shared" si="7"/>
        <v>0</v>
      </c>
    </row>
    <row r="76" spans="1:7" x14ac:dyDescent="0.25">
      <c r="A76" s="213" t="s">
        <v>1464</v>
      </c>
      <c r="B76" s="213" t="s">
        <v>1759</v>
      </c>
      <c r="C76" s="267">
        <f>'Actual Sales'!B158</f>
        <v>0</v>
      </c>
      <c r="D76" s="283">
        <f>'Actual Sales'!F158</f>
        <v>0</v>
      </c>
      <c r="E76" s="271">
        <f>C76*0.125</f>
        <v>0</v>
      </c>
      <c r="F76" s="271">
        <f t="shared" si="4"/>
        <v>0</v>
      </c>
      <c r="G76" s="224">
        <f>D76*0.875</f>
        <v>0</v>
      </c>
    </row>
    <row r="77" spans="1:7" x14ac:dyDescent="0.25">
      <c r="A77" s="221" t="s">
        <v>1478</v>
      </c>
      <c r="B77" s="221" t="s">
        <v>1761</v>
      </c>
      <c r="C77" s="205">
        <f>'Actual Sales'!B21</f>
        <v>0</v>
      </c>
      <c r="D77" s="167">
        <f>'Actual Sales'!F21</f>
        <v>0</v>
      </c>
      <c r="E77" s="271">
        <f>C77*0.125</f>
        <v>0</v>
      </c>
      <c r="F77" s="271">
        <f t="shared" si="4"/>
        <v>0</v>
      </c>
      <c r="G77" s="224">
        <f>D77*0.875</f>
        <v>0</v>
      </c>
    </row>
    <row r="78" spans="1:7" s="266" customFormat="1" x14ac:dyDescent="0.25">
      <c r="A78" s="221"/>
      <c r="B78" s="221" t="s">
        <v>1762</v>
      </c>
      <c r="C78" s="267"/>
      <c r="D78" s="283"/>
      <c r="E78" s="271"/>
      <c r="F78" s="271"/>
      <c r="G78" s="224"/>
    </row>
    <row r="79" spans="1:7" x14ac:dyDescent="0.25">
      <c r="A79" s="221" t="s">
        <v>538</v>
      </c>
      <c r="B79" s="221" t="s">
        <v>1763</v>
      </c>
      <c r="C79" s="205">
        <f>'Actual Sales'!B10</f>
        <v>0</v>
      </c>
      <c r="D79" s="167">
        <f>'Actual Sales'!F10</f>
        <v>0</v>
      </c>
      <c r="E79" s="271">
        <f>C79*0.125</f>
        <v>0</v>
      </c>
      <c r="F79" s="271">
        <f t="shared" si="4"/>
        <v>0</v>
      </c>
      <c r="G79" s="224">
        <f>D79*0.875</f>
        <v>0</v>
      </c>
    </row>
    <row r="80" spans="1:7" s="266" customFormat="1" x14ac:dyDescent="0.25">
      <c r="A80" s="221"/>
      <c r="B80" s="221" t="s">
        <v>1764</v>
      </c>
      <c r="C80" s="267"/>
      <c r="D80" s="283"/>
      <c r="E80" s="271"/>
      <c r="F80" s="271"/>
      <c r="G80" s="224"/>
    </row>
    <row r="81" spans="1:10" s="205" customFormat="1" x14ac:dyDescent="0.25">
      <c r="A81" s="221" t="s">
        <v>77</v>
      </c>
      <c r="B81" s="221" t="s">
        <v>1765</v>
      </c>
      <c r="C81" s="296">
        <v>0</v>
      </c>
      <c r="D81" s="297">
        <v>0</v>
      </c>
      <c r="E81" s="271">
        <f>C81*0.125</f>
        <v>0</v>
      </c>
      <c r="F81" s="271">
        <f t="shared" si="4"/>
        <v>0</v>
      </c>
      <c r="G81" s="224">
        <f>D81*0.875</f>
        <v>0</v>
      </c>
    </row>
    <row r="82" spans="1:10" s="205" customFormat="1" x14ac:dyDescent="0.25">
      <c r="A82" s="213" t="s">
        <v>598</v>
      </c>
      <c r="B82" s="213" t="s">
        <v>1766</v>
      </c>
      <c r="C82" s="205">
        <f>'Actual Sales'!B31</f>
        <v>0</v>
      </c>
      <c r="D82" s="167">
        <f>'Actual Sales'!F31</f>
        <v>0</v>
      </c>
      <c r="E82" s="202">
        <v>0</v>
      </c>
      <c r="F82" s="271">
        <f t="shared" si="4"/>
        <v>0</v>
      </c>
      <c r="G82" s="266">
        <f t="shared" ref="G82" si="8">D82</f>
        <v>0</v>
      </c>
    </row>
    <row r="83" spans="1:10" s="205" customFormat="1" x14ac:dyDescent="0.25">
      <c r="A83" s="221" t="s">
        <v>541</v>
      </c>
      <c r="B83" s="221" t="s">
        <v>1767</v>
      </c>
      <c r="C83" s="205">
        <f>'Actual Sales'!B23</f>
        <v>0</v>
      </c>
      <c r="D83" s="167">
        <f>'Actual Sales'!F23</f>
        <v>0</v>
      </c>
      <c r="E83" s="271">
        <f>C83*0.125</f>
        <v>0</v>
      </c>
      <c r="F83" s="271">
        <f t="shared" si="4"/>
        <v>0</v>
      </c>
      <c r="G83" s="224">
        <f>D83*0.875</f>
        <v>0</v>
      </c>
      <c r="I83" s="203"/>
    </row>
    <row r="84" spans="1:10" s="205" customFormat="1" x14ac:dyDescent="0.25">
      <c r="A84" s="221" t="s">
        <v>544</v>
      </c>
      <c r="B84" s="221" t="s">
        <v>1768</v>
      </c>
      <c r="C84" s="205">
        <f>'Actual Sales'!B24</f>
        <v>0</v>
      </c>
      <c r="D84" s="167">
        <f>'Actual Sales'!F24</f>
        <v>0</v>
      </c>
      <c r="E84" s="271">
        <f>C84*0.125</f>
        <v>0</v>
      </c>
      <c r="F84" s="271">
        <f t="shared" si="4"/>
        <v>0</v>
      </c>
      <c r="G84" s="224">
        <f>D84*0.875</f>
        <v>0</v>
      </c>
      <c r="I84" s="203"/>
      <c r="J84" s="203"/>
    </row>
    <row r="85" spans="1:10" s="205" customFormat="1" x14ac:dyDescent="0.25">
      <c r="A85" s="221" t="s">
        <v>547</v>
      </c>
      <c r="B85" s="221" t="s">
        <v>1769</v>
      </c>
      <c r="C85" s="205">
        <f>'Actual Sales'!B22</f>
        <v>0</v>
      </c>
      <c r="D85" s="167">
        <f>'Actual Sales'!F22</f>
        <v>0</v>
      </c>
      <c r="E85" s="202">
        <v>0</v>
      </c>
      <c r="F85" s="271">
        <f t="shared" si="4"/>
        <v>0</v>
      </c>
      <c r="G85" s="266">
        <f t="shared" ref="G85:G86" si="9">D85</f>
        <v>0</v>
      </c>
      <c r="I85" s="203"/>
      <c r="J85" s="203"/>
    </row>
    <row r="86" spans="1:10" s="205" customFormat="1" x14ac:dyDescent="0.25">
      <c r="A86" s="221" t="s">
        <v>372</v>
      </c>
      <c r="B86" s="221" t="s">
        <v>1770</v>
      </c>
      <c r="C86" s="296">
        <v>0</v>
      </c>
      <c r="D86" s="297">
        <v>0</v>
      </c>
      <c r="E86" s="202">
        <v>0</v>
      </c>
      <c r="F86" s="271">
        <f t="shared" si="4"/>
        <v>0</v>
      </c>
      <c r="G86" s="266">
        <f t="shared" si="9"/>
        <v>0</v>
      </c>
      <c r="I86" s="203"/>
      <c r="J86" s="203"/>
    </row>
    <row r="87" spans="1:10" s="205" customFormat="1" x14ac:dyDescent="0.25">
      <c r="A87" s="213" t="s">
        <v>1474</v>
      </c>
      <c r="B87" s="213" t="s">
        <v>1771</v>
      </c>
      <c r="C87" s="205">
        <f>'Actual Sales'!B30</f>
        <v>0</v>
      </c>
      <c r="D87" s="167">
        <f>'Actual Sales'!F30</f>
        <v>0</v>
      </c>
      <c r="E87" s="271">
        <f>C87*0.125</f>
        <v>0</v>
      </c>
      <c r="F87" s="271">
        <f t="shared" si="4"/>
        <v>0</v>
      </c>
      <c r="G87" s="224">
        <f>D87*0.875</f>
        <v>0</v>
      </c>
      <c r="I87" s="203"/>
      <c r="J87" s="203"/>
    </row>
    <row r="88" spans="1:10" s="267" customFormat="1" x14ac:dyDescent="0.25">
      <c r="A88" s="213"/>
      <c r="B88" s="213" t="s">
        <v>1772</v>
      </c>
      <c r="D88" s="283"/>
      <c r="E88" s="271"/>
      <c r="F88" s="271"/>
      <c r="G88" s="224"/>
      <c r="I88" s="266"/>
      <c r="J88" s="266"/>
    </row>
    <row r="89" spans="1:10" s="267" customFormat="1" x14ac:dyDescent="0.25">
      <c r="A89" s="213"/>
      <c r="B89" s="213" t="s">
        <v>1773</v>
      </c>
      <c r="D89" s="283"/>
      <c r="E89" s="271"/>
      <c r="F89" s="271"/>
      <c r="G89" s="224"/>
      <c r="I89" s="266"/>
      <c r="J89" s="266"/>
    </row>
    <row r="90" spans="1:10" s="267" customFormat="1" x14ac:dyDescent="0.25">
      <c r="A90" s="213"/>
      <c r="B90" s="213" t="s">
        <v>1774</v>
      </c>
      <c r="D90" s="283"/>
      <c r="E90" s="271"/>
      <c r="F90" s="271"/>
      <c r="G90" s="224"/>
      <c r="I90" s="266"/>
      <c r="J90" s="266"/>
    </row>
    <row r="91" spans="1:10" s="267" customFormat="1" x14ac:dyDescent="0.25">
      <c r="A91" s="213" t="s">
        <v>1691</v>
      </c>
      <c r="B91" s="213" t="s">
        <v>1783</v>
      </c>
      <c r="C91" s="267">
        <f>'Actual Sales'!B2+'Actual Sales'!B3+'Actual Sales'!B4+'Actual Sales'!B5+'Actual Sales'!B6+'Actual Sales'!B7+'Actual Sales'!B8+'Actual Sales'!B9+'Actual Sales'!B45+'Actual Sales'!B43+'Actual Sales'!B44+'Actual Sales'!B121+'Actual Sales'!B122+'Actual Sales'!B123+'Actual Sales'!B152+'Actual Sales'!B157</f>
        <v>0</v>
      </c>
      <c r="D91" s="267">
        <f>'Actual Sales'!F2+'Actual Sales'!F3+'Actual Sales'!F4+'Actual Sales'!F5+'Actual Sales'!F6+'Actual Sales'!F7+'Actual Sales'!F8+'Actual Sales'!F9+'Actual Sales'!F45+'Actual Sales'!F43+'Actual Sales'!F44+'Actual Sales'!F121+'Actual Sales'!F122+'Actual Sales'!F123+'Actual Sales'!F152+'Actual Sales'!F157</f>
        <v>0</v>
      </c>
      <c r="E91" s="271">
        <f>C91*0.02263381</f>
        <v>0</v>
      </c>
      <c r="F91" s="271">
        <f>C91-E91</f>
        <v>0</v>
      </c>
      <c r="G91" s="224">
        <f>D91*0.97736619</f>
        <v>0</v>
      </c>
      <c r="I91" s="266"/>
      <c r="J91" s="266"/>
    </row>
    <row r="92" spans="1:10" s="267" customFormat="1" x14ac:dyDescent="0.25">
      <c r="A92" s="213"/>
      <c r="B92" s="213" t="s">
        <v>1784</v>
      </c>
      <c r="D92" s="283"/>
      <c r="E92" s="271"/>
      <c r="F92" s="271"/>
      <c r="G92" s="224"/>
      <c r="I92" s="266"/>
      <c r="J92" s="266"/>
    </row>
    <row r="93" spans="1:10" s="267" customFormat="1" x14ac:dyDescent="0.25">
      <c r="A93" s="213"/>
      <c r="B93" s="213" t="s">
        <v>1785</v>
      </c>
      <c r="D93" s="283"/>
      <c r="E93" s="271"/>
      <c r="F93" s="271"/>
      <c r="G93" s="224"/>
      <c r="I93" s="266"/>
      <c r="J93" s="266"/>
    </row>
    <row r="94" spans="1:10" s="267" customFormat="1" x14ac:dyDescent="0.25">
      <c r="A94" s="213"/>
      <c r="B94" s="213" t="s">
        <v>1786</v>
      </c>
      <c r="D94" s="283"/>
      <c r="E94" s="271"/>
      <c r="F94" s="271"/>
      <c r="G94" s="224"/>
      <c r="I94" s="266"/>
      <c r="J94" s="266"/>
    </row>
    <row r="95" spans="1:10" s="267" customFormat="1" x14ac:dyDescent="0.25">
      <c r="A95" s="213"/>
      <c r="B95" s="213" t="s">
        <v>1787</v>
      </c>
      <c r="D95" s="283"/>
      <c r="E95" s="271"/>
      <c r="F95" s="271"/>
      <c r="G95" s="224"/>
      <c r="I95" s="266"/>
      <c r="J95" s="266"/>
    </row>
    <row r="96" spans="1:10" s="267" customFormat="1" x14ac:dyDescent="0.25">
      <c r="A96" s="213"/>
      <c r="B96" s="213" t="s">
        <v>1788</v>
      </c>
      <c r="D96" s="283"/>
      <c r="E96" s="271"/>
      <c r="F96" s="271"/>
      <c r="G96" s="224"/>
      <c r="I96" s="266"/>
      <c r="J96" s="266"/>
    </row>
    <row r="97" spans="1:10" s="267" customFormat="1" x14ac:dyDescent="0.25">
      <c r="A97" s="213"/>
      <c r="B97" s="213" t="s">
        <v>1789</v>
      </c>
      <c r="D97" s="283"/>
      <c r="E97" s="271"/>
      <c r="F97" s="271"/>
      <c r="G97" s="224"/>
      <c r="I97" s="266"/>
      <c r="J97" s="266"/>
    </row>
    <row r="98" spans="1:10" s="267" customFormat="1" x14ac:dyDescent="0.25">
      <c r="A98" s="213"/>
      <c r="B98" s="213" t="s">
        <v>1790</v>
      </c>
      <c r="D98" s="283"/>
      <c r="E98" s="271"/>
      <c r="F98" s="271"/>
      <c r="G98" s="224"/>
      <c r="I98" s="266"/>
      <c r="J98" s="266"/>
    </row>
    <row r="99" spans="1:10" s="267" customFormat="1" x14ac:dyDescent="0.25">
      <c r="A99" s="213"/>
      <c r="B99" s="213" t="s">
        <v>1791</v>
      </c>
      <c r="D99" s="283"/>
      <c r="E99" s="271"/>
      <c r="F99" s="271"/>
      <c r="G99" s="224"/>
      <c r="I99" s="266"/>
      <c r="J99" s="266"/>
    </row>
    <row r="100" spans="1:10" s="267" customFormat="1" x14ac:dyDescent="0.25">
      <c r="A100" s="213"/>
      <c r="B100" s="213" t="s">
        <v>1792</v>
      </c>
      <c r="D100" s="283"/>
      <c r="E100" s="271"/>
      <c r="F100" s="271"/>
      <c r="G100" s="224"/>
      <c r="I100" s="266"/>
      <c r="J100" s="266"/>
    </row>
    <row r="101" spans="1:10" s="267" customFormat="1" x14ac:dyDescent="0.25">
      <c r="A101" s="213"/>
      <c r="B101" s="213" t="s">
        <v>1793</v>
      </c>
      <c r="D101" s="283"/>
      <c r="E101" s="271"/>
      <c r="F101" s="271"/>
      <c r="G101" s="224"/>
      <c r="I101" s="266"/>
      <c r="J101" s="266"/>
    </row>
    <row r="102" spans="1:10" s="267" customFormat="1" x14ac:dyDescent="0.25">
      <c r="A102" s="213"/>
      <c r="B102" s="213" t="s">
        <v>1782</v>
      </c>
      <c r="D102" s="283"/>
      <c r="E102" s="271"/>
      <c r="F102" s="271"/>
      <c r="G102" s="224"/>
      <c r="I102" s="266"/>
      <c r="J102" s="266"/>
    </row>
    <row r="103" spans="1:10" s="267" customFormat="1" x14ac:dyDescent="0.25">
      <c r="A103" s="213"/>
      <c r="B103" s="213" t="s">
        <v>1794</v>
      </c>
      <c r="D103" s="283"/>
      <c r="E103" s="271"/>
      <c r="F103" s="271"/>
      <c r="G103" s="224"/>
      <c r="I103" s="266"/>
      <c r="J103" s="266"/>
    </row>
    <row r="104" spans="1:10" s="267" customFormat="1" x14ac:dyDescent="0.25">
      <c r="A104" s="213"/>
      <c r="B104" s="213" t="s">
        <v>1795</v>
      </c>
      <c r="D104" s="283"/>
      <c r="E104" s="271"/>
      <c r="F104" s="271"/>
      <c r="G104" s="224"/>
      <c r="I104" s="266"/>
      <c r="J104" s="266"/>
    </row>
    <row r="105" spans="1:10" s="267" customFormat="1" x14ac:dyDescent="0.25">
      <c r="A105" s="213"/>
      <c r="B105" s="213" t="s">
        <v>1796</v>
      </c>
      <c r="D105" s="283"/>
      <c r="E105" s="271"/>
      <c r="F105" s="271"/>
      <c r="G105" s="224"/>
      <c r="I105" s="266"/>
      <c r="J105" s="266"/>
    </row>
    <row r="106" spans="1:10" s="267" customFormat="1" x14ac:dyDescent="0.25">
      <c r="A106" s="213"/>
      <c r="B106" s="213" t="s">
        <v>1797</v>
      </c>
      <c r="D106" s="283"/>
      <c r="E106" s="271"/>
      <c r="F106" s="271"/>
      <c r="G106" s="224"/>
      <c r="I106" s="266"/>
      <c r="J106" s="266"/>
    </row>
    <row r="107" spans="1:10" s="267" customFormat="1" x14ac:dyDescent="0.25">
      <c r="A107" s="213"/>
      <c r="B107" s="213" t="s">
        <v>1778</v>
      </c>
      <c r="D107" s="283"/>
      <c r="E107" s="271"/>
      <c r="F107" s="271"/>
      <c r="G107" s="224"/>
      <c r="I107" s="266"/>
      <c r="J107" s="266"/>
    </row>
    <row r="108" spans="1:10" s="267" customFormat="1" x14ac:dyDescent="0.25">
      <c r="A108" s="213"/>
      <c r="B108" s="213" t="s">
        <v>1779</v>
      </c>
      <c r="D108" s="283"/>
      <c r="E108" s="271"/>
      <c r="F108" s="271"/>
      <c r="G108" s="224"/>
      <c r="I108" s="266"/>
      <c r="J108" s="266"/>
    </row>
    <row r="109" spans="1:10" s="267" customFormat="1" x14ac:dyDescent="0.25">
      <c r="A109" s="213"/>
      <c r="B109" s="213" t="s">
        <v>1780</v>
      </c>
      <c r="D109" s="283"/>
      <c r="E109" s="271"/>
      <c r="F109" s="271"/>
      <c r="G109" s="224"/>
      <c r="I109" s="266"/>
      <c r="J109" s="266"/>
    </row>
    <row r="110" spans="1:10" s="267" customFormat="1" x14ac:dyDescent="0.25">
      <c r="A110" s="213"/>
      <c r="B110" s="213" t="s">
        <v>1798</v>
      </c>
      <c r="D110" s="283"/>
      <c r="E110" s="271"/>
      <c r="F110" s="271"/>
      <c r="G110" s="224"/>
      <c r="I110" s="266"/>
      <c r="J110" s="266"/>
    </row>
    <row r="111" spans="1:10" s="267" customFormat="1" x14ac:dyDescent="0.25">
      <c r="A111" s="213"/>
      <c r="B111" s="213" t="s">
        <v>1799</v>
      </c>
      <c r="D111" s="283"/>
      <c r="E111" s="271"/>
      <c r="F111" s="271"/>
      <c r="G111" s="224"/>
      <c r="I111" s="266"/>
      <c r="J111" s="266"/>
    </row>
    <row r="112" spans="1:10" s="267" customFormat="1" x14ac:dyDescent="0.25">
      <c r="A112" s="213"/>
      <c r="B112" s="213" t="s">
        <v>1800</v>
      </c>
      <c r="D112" s="283"/>
      <c r="E112" s="271"/>
      <c r="F112" s="271"/>
      <c r="G112" s="224"/>
      <c r="I112" s="266"/>
      <c r="J112" s="266"/>
    </row>
    <row r="113" spans="1:10" s="267" customFormat="1" x14ac:dyDescent="0.25">
      <c r="A113" s="213"/>
      <c r="B113" s="213" t="s">
        <v>1801</v>
      </c>
      <c r="D113" s="283"/>
      <c r="E113" s="271"/>
      <c r="F113" s="271"/>
      <c r="G113" s="224"/>
      <c r="I113" s="266"/>
      <c r="J113" s="266"/>
    </row>
    <row r="114" spans="1:10" s="267" customFormat="1" x14ac:dyDescent="0.25">
      <c r="A114" s="213"/>
      <c r="B114" s="213" t="s">
        <v>1802</v>
      </c>
      <c r="D114" s="283"/>
      <c r="E114" s="271"/>
      <c r="F114" s="271"/>
      <c r="G114" s="224"/>
      <c r="I114" s="266"/>
      <c r="J114" s="266"/>
    </row>
    <row r="115" spans="1:10" s="267" customFormat="1" x14ac:dyDescent="0.25">
      <c r="A115" s="213"/>
      <c r="B115" s="213" t="s">
        <v>1803</v>
      </c>
      <c r="D115" s="283"/>
      <c r="E115" s="271"/>
      <c r="F115" s="271"/>
      <c r="G115" s="224"/>
      <c r="I115" s="266"/>
      <c r="J115" s="266"/>
    </row>
    <row r="116" spans="1:10" s="267" customFormat="1" x14ac:dyDescent="0.25">
      <c r="A116" s="213"/>
      <c r="B116" s="213" t="s">
        <v>1804</v>
      </c>
      <c r="D116" s="283"/>
      <c r="E116" s="271"/>
      <c r="F116" s="271"/>
      <c r="G116" s="224"/>
      <c r="I116" s="266"/>
      <c r="J116" s="266"/>
    </row>
    <row r="117" spans="1:10" s="267" customFormat="1" x14ac:dyDescent="0.25">
      <c r="A117" s="213"/>
      <c r="B117" s="213" t="s">
        <v>1775</v>
      </c>
      <c r="D117" s="283"/>
      <c r="E117" s="271"/>
      <c r="F117" s="271"/>
      <c r="G117" s="224"/>
      <c r="I117" s="266"/>
      <c r="J117" s="266"/>
    </row>
    <row r="118" spans="1:10" s="267" customFormat="1" x14ac:dyDescent="0.25">
      <c r="A118" s="213"/>
      <c r="B118" s="213" t="s">
        <v>1776</v>
      </c>
      <c r="D118" s="283"/>
      <c r="E118" s="271"/>
      <c r="F118" s="271"/>
      <c r="G118" s="224"/>
      <c r="I118" s="266"/>
      <c r="J118" s="266"/>
    </row>
    <row r="119" spans="1:10" s="267" customFormat="1" x14ac:dyDescent="0.25">
      <c r="A119" s="213"/>
      <c r="B119" s="213" t="s">
        <v>1777</v>
      </c>
      <c r="D119" s="283"/>
      <c r="E119" s="271"/>
      <c r="F119" s="271"/>
      <c r="G119" s="224"/>
      <c r="I119" s="266"/>
      <c r="J119" s="266"/>
    </row>
    <row r="120" spans="1:10" s="267" customFormat="1" x14ac:dyDescent="0.25">
      <c r="A120" s="213"/>
      <c r="B120" s="213" t="s">
        <v>1781</v>
      </c>
      <c r="D120" s="283"/>
      <c r="E120" s="271"/>
      <c r="F120" s="271"/>
      <c r="G120" s="224"/>
      <c r="I120" s="266"/>
      <c r="J120" s="266"/>
    </row>
    <row r="121" spans="1:10" s="267" customFormat="1" x14ac:dyDescent="0.25">
      <c r="A121" s="213"/>
      <c r="B121" s="213" t="s">
        <v>1805</v>
      </c>
      <c r="D121" s="283"/>
      <c r="E121" s="271"/>
      <c r="F121" s="271"/>
      <c r="G121" s="224"/>
      <c r="I121" s="266"/>
      <c r="J121" s="266"/>
    </row>
    <row r="122" spans="1:10" s="267" customFormat="1" x14ac:dyDescent="0.25">
      <c r="A122" s="213"/>
      <c r="B122" s="213" t="s">
        <v>1806</v>
      </c>
      <c r="D122" s="283"/>
      <c r="E122" s="271"/>
      <c r="F122" s="271"/>
      <c r="G122" s="224"/>
      <c r="I122" s="266"/>
      <c r="J122" s="266"/>
    </row>
    <row r="123" spans="1:10" s="267" customFormat="1" x14ac:dyDescent="0.25">
      <c r="A123" s="213"/>
      <c r="B123" s="213" t="s">
        <v>1807</v>
      </c>
      <c r="D123" s="283"/>
      <c r="E123" s="271"/>
      <c r="F123" s="271"/>
      <c r="G123" s="224"/>
      <c r="I123" s="266"/>
      <c r="J123" s="266"/>
    </row>
    <row r="124" spans="1:10" s="267" customFormat="1" x14ac:dyDescent="0.25">
      <c r="A124" s="213"/>
      <c r="B124" s="213" t="s">
        <v>1808</v>
      </c>
      <c r="D124" s="283"/>
      <c r="E124" s="271"/>
      <c r="F124" s="271"/>
      <c r="G124" s="224"/>
      <c r="I124" s="266"/>
      <c r="J124" s="266"/>
    </row>
    <row r="125" spans="1:10" s="267" customFormat="1" x14ac:dyDescent="0.25">
      <c r="A125" s="213"/>
      <c r="B125" s="213" t="s">
        <v>1809</v>
      </c>
      <c r="D125" s="283"/>
      <c r="E125" s="271"/>
      <c r="F125" s="271"/>
      <c r="G125" s="224"/>
      <c r="I125" s="266"/>
      <c r="J125" s="266"/>
    </row>
    <row r="126" spans="1:10" s="267" customFormat="1" x14ac:dyDescent="0.25">
      <c r="A126" s="213"/>
      <c r="B126" s="213" t="s">
        <v>1810</v>
      </c>
      <c r="D126" s="283"/>
      <c r="E126" s="271"/>
      <c r="F126" s="271"/>
      <c r="G126" s="224"/>
      <c r="I126" s="266"/>
      <c r="J126" s="266"/>
    </row>
    <row r="127" spans="1:10" s="267" customFormat="1" x14ac:dyDescent="0.25">
      <c r="A127" s="213"/>
      <c r="B127" s="213" t="s">
        <v>1811</v>
      </c>
      <c r="D127" s="283"/>
      <c r="E127" s="271"/>
      <c r="F127" s="271"/>
      <c r="G127" s="224"/>
      <c r="I127" s="266"/>
      <c r="J127" s="266"/>
    </row>
    <row r="128" spans="1:10" s="205" customFormat="1" x14ac:dyDescent="0.25">
      <c r="A128" s="213" t="s">
        <v>1461</v>
      </c>
      <c r="B128" s="213" t="s">
        <v>1812</v>
      </c>
      <c r="C128" s="205">
        <f>'Actual Sales'!B11</f>
        <v>0</v>
      </c>
      <c r="D128" s="167">
        <f>'Actual Sales'!F11</f>
        <v>0</v>
      </c>
      <c r="E128" s="202">
        <v>0</v>
      </c>
      <c r="F128" s="271">
        <f t="shared" si="4"/>
        <v>0</v>
      </c>
      <c r="G128" s="266">
        <f t="shared" ref="G128:G132" si="10">D128</f>
        <v>0</v>
      </c>
      <c r="I128" s="203"/>
      <c r="J128" s="203"/>
    </row>
    <row r="129" spans="1:10" s="205" customFormat="1" x14ac:dyDescent="0.25">
      <c r="A129" s="213" t="s">
        <v>156</v>
      </c>
      <c r="B129" s="213" t="s">
        <v>1813</v>
      </c>
      <c r="C129" s="296">
        <v>0</v>
      </c>
      <c r="D129" s="297">
        <v>0</v>
      </c>
      <c r="E129" s="202">
        <v>0</v>
      </c>
      <c r="F129" s="271">
        <f t="shared" si="4"/>
        <v>0</v>
      </c>
      <c r="G129" s="266">
        <f t="shared" si="10"/>
        <v>0</v>
      </c>
      <c r="I129" s="203"/>
      <c r="J129" s="203"/>
    </row>
    <row r="130" spans="1:10" x14ac:dyDescent="0.25">
      <c r="A130" s="221" t="s">
        <v>375</v>
      </c>
      <c r="B130" s="221" t="s">
        <v>1814</v>
      </c>
      <c r="C130" s="205">
        <f>'Actual Sales'!B35</f>
        <v>0</v>
      </c>
      <c r="D130" s="167">
        <f>'Actual Sales'!F35</f>
        <v>0</v>
      </c>
      <c r="E130" s="202">
        <v>0</v>
      </c>
      <c r="F130" s="271">
        <f t="shared" si="4"/>
        <v>0</v>
      </c>
      <c r="G130" s="266">
        <f t="shared" si="10"/>
        <v>0</v>
      </c>
    </row>
    <row r="131" spans="1:10" x14ac:dyDescent="0.25">
      <c r="A131" s="213" t="s">
        <v>831</v>
      </c>
      <c r="B131" s="213" t="s">
        <v>1815</v>
      </c>
      <c r="C131" s="205">
        <f>'Actual Sales'!B18</f>
        <v>0</v>
      </c>
      <c r="D131" s="167">
        <f>'Actual Sales'!F18</f>
        <v>0</v>
      </c>
      <c r="E131" s="202">
        <v>0</v>
      </c>
      <c r="F131" s="271">
        <f t="shared" si="4"/>
        <v>0</v>
      </c>
      <c r="G131" s="266">
        <f t="shared" si="10"/>
        <v>0</v>
      </c>
    </row>
    <row r="132" spans="1:10" x14ac:dyDescent="0.25">
      <c r="A132" s="221" t="s">
        <v>1460</v>
      </c>
      <c r="B132" s="221" t="s">
        <v>1816</v>
      </c>
      <c r="C132" s="205">
        <f>'Actual Sales'!B16</f>
        <v>0</v>
      </c>
      <c r="D132" s="167">
        <f>'Actual Sales'!F16</f>
        <v>0</v>
      </c>
      <c r="E132" s="153">
        <v>0</v>
      </c>
      <c r="F132" s="271">
        <f t="shared" si="4"/>
        <v>0</v>
      </c>
      <c r="G132" s="266">
        <f t="shared" si="10"/>
        <v>0</v>
      </c>
    </row>
    <row r="133" spans="1:10" x14ac:dyDescent="0.25">
      <c r="A133" s="213" t="s">
        <v>1471</v>
      </c>
      <c r="B133" s="213" t="s">
        <v>1817</v>
      </c>
      <c r="C133" s="205">
        <f>'Actual Sales'!I40</f>
        <v>0</v>
      </c>
      <c r="D133" s="167">
        <f>'Actual Sales'!J40</f>
        <v>0</v>
      </c>
      <c r="E133" s="271">
        <f>C133*0.125</f>
        <v>0</v>
      </c>
      <c r="F133" s="271">
        <f t="shared" si="4"/>
        <v>0</v>
      </c>
      <c r="G133" s="224">
        <f>D133*0.875</f>
        <v>0</v>
      </c>
    </row>
    <row r="134" spans="1:10" s="266" customFormat="1" x14ac:dyDescent="0.25">
      <c r="A134" s="213"/>
      <c r="B134" s="213" t="s">
        <v>1818</v>
      </c>
      <c r="C134" s="267"/>
      <c r="D134" s="283"/>
      <c r="E134" s="271"/>
      <c r="F134" s="271"/>
      <c r="G134" s="224"/>
    </row>
    <row r="135" spans="1:10" s="266" customFormat="1" x14ac:dyDescent="0.25">
      <c r="A135" s="213"/>
      <c r="B135" s="213" t="s">
        <v>1819</v>
      </c>
      <c r="C135" s="267"/>
      <c r="D135" s="283"/>
      <c r="E135" s="271"/>
      <c r="F135" s="271"/>
      <c r="G135" s="224"/>
    </row>
    <row r="136" spans="1:10" s="266" customFormat="1" x14ac:dyDescent="0.25">
      <c r="A136" s="213"/>
      <c r="B136" s="213" t="s">
        <v>1820</v>
      </c>
      <c r="C136" s="267"/>
      <c r="D136" s="283"/>
      <c r="E136" s="271"/>
      <c r="F136" s="271"/>
      <c r="G136" s="224"/>
    </row>
    <row r="137" spans="1:10" s="266" customFormat="1" x14ac:dyDescent="0.25">
      <c r="A137" s="213"/>
      <c r="B137" s="213" t="s">
        <v>1821</v>
      </c>
      <c r="C137" s="267"/>
      <c r="D137" s="283"/>
      <c r="E137" s="271"/>
      <c r="F137" s="271"/>
      <c r="G137" s="224"/>
    </row>
    <row r="138" spans="1:10" s="205" customFormat="1" x14ac:dyDescent="0.25">
      <c r="A138" s="213" t="s">
        <v>1470</v>
      </c>
      <c r="B138" s="541">
        <v>4506337</v>
      </c>
      <c r="C138" s="205">
        <f>'Actual Sales'!I39</f>
        <v>0</v>
      </c>
      <c r="D138" s="167">
        <f>'Actual Sales'!J39</f>
        <v>0</v>
      </c>
      <c r="E138" s="271">
        <f>C138*0.125</f>
        <v>0</v>
      </c>
      <c r="F138" s="271">
        <f t="shared" si="4"/>
        <v>0</v>
      </c>
      <c r="G138" s="224">
        <f>D138*0.875</f>
        <v>0</v>
      </c>
      <c r="I138" s="203"/>
      <c r="J138" s="203"/>
    </row>
    <row r="139" spans="1:10" s="267" customFormat="1" x14ac:dyDescent="0.25">
      <c r="A139" s="213"/>
      <c r="B139" s="541">
        <v>4506379</v>
      </c>
      <c r="D139" s="283"/>
      <c r="E139" s="271"/>
      <c r="F139" s="271"/>
      <c r="G139" s="224"/>
      <c r="I139" s="266"/>
      <c r="J139" s="266"/>
    </row>
    <row r="140" spans="1:10" s="267" customFormat="1" x14ac:dyDescent="0.25">
      <c r="A140" s="213"/>
      <c r="B140" s="541">
        <v>4506374</v>
      </c>
      <c r="D140" s="283"/>
      <c r="E140" s="271"/>
      <c r="F140" s="271"/>
      <c r="G140" s="224"/>
      <c r="I140" s="266"/>
      <c r="J140" s="266"/>
    </row>
    <row r="141" spans="1:10" s="267" customFormat="1" x14ac:dyDescent="0.25">
      <c r="A141" s="213"/>
      <c r="B141" s="541">
        <v>4506252</v>
      </c>
      <c r="D141" s="283"/>
      <c r="E141" s="271"/>
      <c r="F141" s="271"/>
      <c r="G141" s="224"/>
      <c r="I141" s="266"/>
      <c r="J141" s="266"/>
    </row>
    <row r="142" spans="1:10" s="267" customFormat="1" x14ac:dyDescent="0.25">
      <c r="A142" s="213"/>
      <c r="B142" s="541">
        <v>4506398</v>
      </c>
      <c r="D142" s="283"/>
      <c r="E142" s="271"/>
      <c r="F142" s="271"/>
      <c r="G142" s="224"/>
      <c r="I142" s="266"/>
      <c r="J142" s="266"/>
    </row>
    <row r="143" spans="1:10" s="267" customFormat="1" x14ac:dyDescent="0.25">
      <c r="A143" s="213"/>
      <c r="B143" s="541">
        <v>4506414</v>
      </c>
      <c r="D143" s="283"/>
      <c r="E143" s="271"/>
      <c r="F143" s="271"/>
      <c r="G143" s="224"/>
      <c r="I143" s="266"/>
      <c r="J143" s="266"/>
    </row>
    <row r="144" spans="1:10" s="267" customFormat="1" x14ac:dyDescent="0.25">
      <c r="A144" s="213"/>
      <c r="B144" s="541">
        <v>4506413</v>
      </c>
      <c r="D144" s="283"/>
      <c r="E144" s="271"/>
      <c r="F144" s="271"/>
      <c r="G144" s="224"/>
      <c r="I144" s="266"/>
      <c r="J144" s="266"/>
    </row>
    <row r="145" spans="1:10" s="267" customFormat="1" x14ac:dyDescent="0.25">
      <c r="A145" s="213"/>
      <c r="B145" s="541">
        <v>4506449</v>
      </c>
      <c r="D145" s="283"/>
      <c r="E145" s="271"/>
      <c r="F145" s="271"/>
      <c r="G145" s="224"/>
      <c r="I145" s="266"/>
      <c r="J145" s="266"/>
    </row>
    <row r="146" spans="1:10" s="267" customFormat="1" x14ac:dyDescent="0.25">
      <c r="A146" s="213"/>
      <c r="B146" s="541">
        <v>4506498</v>
      </c>
      <c r="D146" s="283"/>
      <c r="E146" s="271"/>
      <c r="F146" s="271"/>
      <c r="G146" s="224"/>
      <c r="I146" s="266"/>
      <c r="J146" s="266"/>
    </row>
    <row r="147" spans="1:10" s="267" customFormat="1" x14ac:dyDescent="0.25">
      <c r="A147" s="213"/>
      <c r="B147" s="541">
        <v>4506552</v>
      </c>
      <c r="D147" s="283"/>
      <c r="E147" s="271"/>
      <c r="F147" s="271"/>
      <c r="G147" s="224"/>
      <c r="I147" s="266"/>
      <c r="J147" s="266"/>
    </row>
    <row r="148" spans="1:10" s="267" customFormat="1" x14ac:dyDescent="0.25">
      <c r="A148" s="213"/>
      <c r="B148" s="541">
        <v>4506551</v>
      </c>
      <c r="D148" s="283"/>
      <c r="E148" s="271"/>
      <c r="F148" s="271"/>
      <c r="G148" s="224"/>
      <c r="I148" s="266"/>
      <c r="J148" s="266"/>
    </row>
    <row r="149" spans="1:10" s="267" customFormat="1" x14ac:dyDescent="0.25">
      <c r="A149" s="213"/>
      <c r="B149" s="541">
        <v>4506603</v>
      </c>
      <c r="D149" s="283"/>
      <c r="E149" s="271"/>
      <c r="F149" s="271"/>
      <c r="G149" s="224"/>
      <c r="I149" s="266"/>
      <c r="J149" s="266"/>
    </row>
    <row r="150" spans="1:10" s="267" customFormat="1" x14ac:dyDescent="0.25">
      <c r="A150" s="213"/>
      <c r="B150" s="541">
        <v>4522251</v>
      </c>
      <c r="D150" s="283"/>
      <c r="E150" s="271"/>
      <c r="F150" s="271"/>
      <c r="G150" s="224"/>
      <c r="I150" s="266"/>
      <c r="J150" s="266"/>
    </row>
    <row r="151" spans="1:10" s="267" customFormat="1" x14ac:dyDescent="0.25">
      <c r="A151" s="213"/>
      <c r="B151" s="541">
        <v>4506285</v>
      </c>
      <c r="D151" s="283"/>
      <c r="E151" s="271"/>
      <c r="F151" s="271"/>
      <c r="G151" s="224"/>
      <c r="I151" s="266"/>
      <c r="J151" s="266"/>
    </row>
    <row r="152" spans="1:10" s="267" customFormat="1" x14ac:dyDescent="0.25">
      <c r="A152" s="213"/>
      <c r="B152" s="541">
        <v>4522250</v>
      </c>
      <c r="D152" s="283"/>
      <c r="E152" s="271"/>
      <c r="F152" s="271"/>
      <c r="G152" s="224"/>
      <c r="I152" s="266"/>
      <c r="J152" s="266"/>
    </row>
    <row r="153" spans="1:10" s="267" customFormat="1" x14ac:dyDescent="0.25">
      <c r="A153" s="213"/>
      <c r="B153" s="541">
        <v>4522253</v>
      </c>
      <c r="D153" s="283"/>
      <c r="E153" s="271"/>
      <c r="F153" s="271"/>
      <c r="G153" s="224"/>
      <c r="I153" s="266"/>
      <c r="J153" s="266"/>
    </row>
    <row r="154" spans="1:10" s="267" customFormat="1" x14ac:dyDescent="0.25">
      <c r="A154" s="213"/>
      <c r="B154" s="541">
        <v>4522252</v>
      </c>
      <c r="D154" s="283"/>
      <c r="E154" s="271"/>
      <c r="F154" s="271"/>
      <c r="G154" s="224"/>
      <c r="I154" s="266"/>
      <c r="J154" s="266"/>
    </row>
    <row r="155" spans="1:10" s="267" customFormat="1" x14ac:dyDescent="0.25">
      <c r="A155" s="213"/>
      <c r="B155" s="541">
        <v>4522249</v>
      </c>
      <c r="D155" s="283"/>
      <c r="E155" s="271"/>
      <c r="F155" s="271"/>
      <c r="G155" s="224"/>
      <c r="I155" s="266"/>
      <c r="J155" s="266"/>
    </row>
    <row r="156" spans="1:10" s="267" customFormat="1" x14ac:dyDescent="0.25">
      <c r="A156" s="213"/>
      <c r="B156" s="541">
        <v>4506286</v>
      </c>
      <c r="D156" s="283"/>
      <c r="E156" s="271"/>
      <c r="F156" s="271"/>
      <c r="G156" s="224"/>
      <c r="I156" s="266"/>
      <c r="J156" s="266"/>
    </row>
    <row r="157" spans="1:10" s="267" customFormat="1" x14ac:dyDescent="0.25">
      <c r="A157" s="213"/>
      <c r="B157" s="541">
        <v>4506281</v>
      </c>
      <c r="D157" s="283"/>
      <c r="E157" s="271"/>
      <c r="F157" s="271"/>
      <c r="G157" s="224"/>
      <c r="I157" s="266"/>
      <c r="J157" s="266"/>
    </row>
    <row r="158" spans="1:10" s="267" customFormat="1" x14ac:dyDescent="0.25">
      <c r="A158" s="213"/>
      <c r="B158" s="541">
        <v>4506372</v>
      </c>
      <c r="D158" s="283"/>
      <c r="E158" s="271"/>
      <c r="F158" s="271"/>
      <c r="G158" s="224"/>
      <c r="I158" s="266"/>
      <c r="J158" s="266"/>
    </row>
    <row r="159" spans="1:10" s="267" customFormat="1" x14ac:dyDescent="0.25">
      <c r="A159" s="213"/>
      <c r="B159" s="541">
        <v>4506339</v>
      </c>
      <c r="D159" s="283"/>
      <c r="E159" s="271"/>
      <c r="F159" s="271"/>
      <c r="G159" s="224"/>
      <c r="I159" s="266"/>
      <c r="J159" s="266"/>
    </row>
    <row r="160" spans="1:10" x14ac:dyDescent="0.25">
      <c r="A160" s="221" t="s">
        <v>553</v>
      </c>
      <c r="B160" s="221" t="s">
        <v>1822</v>
      </c>
      <c r="C160" s="205">
        <f>'Actual Sales'!B20</f>
        <v>0</v>
      </c>
      <c r="D160" s="167">
        <f>'Actual Sales'!F20</f>
        <v>0</v>
      </c>
      <c r="E160" s="153">
        <v>0</v>
      </c>
      <c r="F160" s="271">
        <f t="shared" si="4"/>
        <v>0</v>
      </c>
      <c r="G160" s="266">
        <f t="shared" ref="G160" si="11">D160</f>
        <v>0</v>
      </c>
    </row>
    <row r="161" spans="1:10" x14ac:dyDescent="0.25">
      <c r="A161" s="213" t="s">
        <v>1473</v>
      </c>
      <c r="B161" s="213" t="s">
        <v>1823</v>
      </c>
      <c r="C161" s="296">
        <v>0</v>
      </c>
      <c r="D161" s="297">
        <v>0</v>
      </c>
      <c r="E161" s="271">
        <f>C161*0.125</f>
        <v>0</v>
      </c>
      <c r="F161" s="271">
        <f t="shared" si="4"/>
        <v>0</v>
      </c>
      <c r="G161" s="224">
        <f>D161*0.875</f>
        <v>0</v>
      </c>
    </row>
    <row r="162" spans="1:10" s="266" customFormat="1" x14ac:dyDescent="0.25">
      <c r="A162" s="213"/>
      <c r="B162" s="213" t="s">
        <v>1824</v>
      </c>
      <c r="C162" s="296"/>
      <c r="D162" s="297"/>
      <c r="E162" s="271"/>
      <c r="F162" s="271"/>
      <c r="G162" s="224"/>
    </row>
    <row r="163" spans="1:10" s="205" customFormat="1" x14ac:dyDescent="0.25">
      <c r="A163" s="213" t="s">
        <v>601</v>
      </c>
      <c r="B163" s="213" t="s">
        <v>1825</v>
      </c>
      <c r="C163" s="205">
        <f>'Actual Sales'!B53</f>
        <v>0</v>
      </c>
      <c r="D163" s="167">
        <f>'Actual Sales'!F53</f>
        <v>0</v>
      </c>
      <c r="E163" s="153">
        <v>0</v>
      </c>
      <c r="F163" s="271">
        <f t="shared" si="4"/>
        <v>0</v>
      </c>
      <c r="G163" s="266">
        <f t="shared" ref="G163" si="12">D163</f>
        <v>0</v>
      </c>
      <c r="I163" s="203"/>
      <c r="J163" s="203"/>
    </row>
    <row r="164" spans="1:10" x14ac:dyDescent="0.25">
      <c r="A164" s="221" t="s">
        <v>1254</v>
      </c>
      <c r="B164" s="221" t="s">
        <v>1826</v>
      </c>
      <c r="C164" s="205">
        <f>'Actual Sales'!B52</f>
        <v>0</v>
      </c>
      <c r="D164" s="167">
        <f>'Actual Sales'!F52</f>
        <v>0</v>
      </c>
      <c r="E164" s="271">
        <f>C164*0.125</f>
        <v>0</v>
      </c>
      <c r="F164" s="271">
        <f t="shared" si="4"/>
        <v>0</v>
      </c>
      <c r="G164" s="224">
        <f>D164*0.875</f>
        <v>0</v>
      </c>
    </row>
    <row r="165" spans="1:10" s="266" customFormat="1" x14ac:dyDescent="0.25">
      <c r="A165" s="221"/>
      <c r="B165" s="221" t="s">
        <v>1827</v>
      </c>
      <c r="C165" s="267"/>
      <c r="D165" s="283"/>
      <c r="E165" s="271"/>
      <c r="F165" s="271"/>
      <c r="G165" s="224"/>
    </row>
    <row r="166" spans="1:10" x14ac:dyDescent="0.25">
      <c r="A166" s="213" t="s">
        <v>828</v>
      </c>
      <c r="B166" s="213" t="s">
        <v>1828</v>
      </c>
      <c r="C166" s="205">
        <f>'Actual Sales'!B38</f>
        <v>0</v>
      </c>
      <c r="D166" s="167">
        <f>'Actual Sales'!F38</f>
        <v>0</v>
      </c>
      <c r="E166" s="271">
        <f>C166*0.125</f>
        <v>0</v>
      </c>
      <c r="F166" s="271">
        <f t="shared" si="4"/>
        <v>0</v>
      </c>
      <c r="G166" s="224">
        <f>D166*0.875</f>
        <v>0</v>
      </c>
    </row>
    <row r="167" spans="1:10" x14ac:dyDescent="0.25">
      <c r="A167" s="221" t="s">
        <v>1481</v>
      </c>
      <c r="B167" s="221" t="s">
        <v>1829</v>
      </c>
      <c r="C167" s="267">
        <f>'Actual Sales'!B15</f>
        <v>0</v>
      </c>
      <c r="D167" s="283">
        <f>'Actual Sales'!F15</f>
        <v>0</v>
      </c>
      <c r="E167" s="153">
        <v>0</v>
      </c>
      <c r="F167" s="271">
        <f t="shared" si="4"/>
        <v>0</v>
      </c>
      <c r="G167" s="266">
        <f t="shared" ref="G167" si="13">D167</f>
        <v>0</v>
      </c>
    </row>
    <row r="168" spans="1:10" s="266" customFormat="1" x14ac:dyDescent="0.25">
      <c r="A168" s="221"/>
      <c r="B168" s="221" t="s">
        <v>1830</v>
      </c>
      <c r="C168" s="267"/>
      <c r="D168" s="283"/>
      <c r="E168" s="271"/>
      <c r="F168" s="271"/>
    </row>
    <row r="169" spans="1:10" s="266" customFormat="1" x14ac:dyDescent="0.25">
      <c r="A169" s="221"/>
      <c r="B169" s="221" t="s">
        <v>1831</v>
      </c>
      <c r="C169" s="267"/>
      <c r="D169" s="283"/>
      <c r="E169" s="271"/>
      <c r="F169" s="271"/>
    </row>
    <row r="170" spans="1:10" s="266" customFormat="1" x14ac:dyDescent="0.25">
      <c r="A170" s="221"/>
      <c r="B170" s="221" t="s">
        <v>1832</v>
      </c>
      <c r="C170" s="267"/>
      <c r="D170" s="283"/>
      <c r="E170" s="271"/>
      <c r="F170" s="271"/>
    </row>
    <row r="171" spans="1:10" x14ac:dyDescent="0.25">
      <c r="A171" s="213" t="s">
        <v>126</v>
      </c>
      <c r="B171" s="213" t="s">
        <v>1833</v>
      </c>
      <c r="C171" s="296">
        <v>0</v>
      </c>
      <c r="D171" s="297">
        <v>0</v>
      </c>
      <c r="E171" s="271">
        <f t="shared" ref="E171:E176" si="14">C171*0.125</f>
        <v>0</v>
      </c>
      <c r="F171" s="271">
        <f t="shared" ref="F171:F234" si="15">C171-E171</f>
        <v>0</v>
      </c>
      <c r="G171" s="224">
        <f t="shared" ref="G171:G176" si="16">D171*0.875</f>
        <v>0</v>
      </c>
    </row>
    <row r="172" spans="1:10" x14ac:dyDescent="0.25">
      <c r="A172" s="213" t="s">
        <v>129</v>
      </c>
      <c r="B172" s="213" t="s">
        <v>1834</v>
      </c>
      <c r="C172" s="296">
        <v>0</v>
      </c>
      <c r="D172" s="297">
        <v>0</v>
      </c>
      <c r="E172" s="271">
        <f t="shared" si="14"/>
        <v>0</v>
      </c>
      <c r="F172" s="271">
        <f t="shared" si="15"/>
        <v>0</v>
      </c>
      <c r="G172" s="224">
        <f t="shared" si="16"/>
        <v>0</v>
      </c>
    </row>
    <row r="173" spans="1:10" x14ac:dyDescent="0.25">
      <c r="A173" s="221" t="s">
        <v>565</v>
      </c>
      <c r="B173" s="221" t="s">
        <v>1835</v>
      </c>
      <c r="C173" s="205">
        <f>'Actual Sales'!B14</f>
        <v>0</v>
      </c>
      <c r="D173" s="167">
        <f>'Actual Sales'!F14</f>
        <v>0</v>
      </c>
      <c r="E173" s="271">
        <f t="shared" si="14"/>
        <v>0</v>
      </c>
      <c r="F173" s="271">
        <f t="shared" si="15"/>
        <v>0</v>
      </c>
      <c r="G173" s="224">
        <f t="shared" si="16"/>
        <v>0</v>
      </c>
    </row>
    <row r="174" spans="1:10" x14ac:dyDescent="0.25">
      <c r="A174" s="213" t="s">
        <v>132</v>
      </c>
      <c r="B174" s="213" t="s">
        <v>1836</v>
      </c>
      <c r="C174" s="296">
        <v>0</v>
      </c>
      <c r="D174" s="297">
        <v>0</v>
      </c>
      <c r="E174" s="271">
        <f t="shared" si="14"/>
        <v>0</v>
      </c>
      <c r="F174" s="271">
        <f t="shared" si="15"/>
        <v>0</v>
      </c>
      <c r="G174" s="224">
        <f t="shared" si="16"/>
        <v>0</v>
      </c>
      <c r="I174" s="266"/>
    </row>
    <row r="175" spans="1:10" x14ac:dyDescent="0.25">
      <c r="A175" s="213" t="s">
        <v>568</v>
      </c>
      <c r="B175" s="213" t="s">
        <v>1837</v>
      </c>
      <c r="C175" s="203">
        <f>'Actual Sales'!B17</f>
        <v>0</v>
      </c>
      <c r="D175" s="17">
        <f>'Actual Sales'!F17</f>
        <v>0</v>
      </c>
      <c r="E175" s="271">
        <f t="shared" si="14"/>
        <v>0</v>
      </c>
      <c r="F175" s="271">
        <f t="shared" si="15"/>
        <v>0</v>
      </c>
      <c r="G175" s="224">
        <f t="shared" si="16"/>
        <v>0</v>
      </c>
      <c r="I175" s="266"/>
    </row>
    <row r="176" spans="1:10" x14ac:dyDescent="0.25">
      <c r="A176" s="213" t="s">
        <v>571</v>
      </c>
      <c r="B176" s="213" t="s">
        <v>1838</v>
      </c>
      <c r="C176" s="203">
        <f>'Actual Sales'!B13</f>
        <v>0</v>
      </c>
      <c r="D176" s="17">
        <f>'Actual Sales'!F13</f>
        <v>0</v>
      </c>
      <c r="E176" s="271">
        <f t="shared" si="14"/>
        <v>0</v>
      </c>
      <c r="F176" s="271">
        <f t="shared" si="15"/>
        <v>0</v>
      </c>
      <c r="G176" s="224">
        <f t="shared" si="16"/>
        <v>0</v>
      </c>
    </row>
    <row r="177" spans="1:7" x14ac:dyDescent="0.25">
      <c r="A177" s="221" t="s">
        <v>353</v>
      </c>
      <c r="B177" s="221" t="s">
        <v>1839</v>
      </c>
      <c r="C177" s="203">
        <f>'Actual Sales'!B120</f>
        <v>0</v>
      </c>
      <c r="D177" s="17">
        <f>'Actual Sales'!F120</f>
        <v>0</v>
      </c>
      <c r="E177" s="153">
        <v>0</v>
      </c>
      <c r="F177" s="271">
        <f t="shared" si="15"/>
        <v>0</v>
      </c>
      <c r="G177" s="266">
        <f t="shared" ref="G177:G179" si="17">D177</f>
        <v>0</v>
      </c>
    </row>
    <row r="178" spans="1:7" x14ac:dyDescent="0.25">
      <c r="A178" s="221" t="s">
        <v>482</v>
      </c>
      <c r="B178" s="221" t="s">
        <v>1721</v>
      </c>
      <c r="C178" s="203">
        <f>'Actual Sales'!B114</f>
        <v>0</v>
      </c>
      <c r="D178" s="17">
        <f>'Actual Sales'!F114</f>
        <v>0</v>
      </c>
      <c r="E178" s="153">
        <v>0</v>
      </c>
      <c r="F178" s="271">
        <f t="shared" si="15"/>
        <v>0</v>
      </c>
      <c r="G178" s="266">
        <f t="shared" si="17"/>
        <v>0</v>
      </c>
    </row>
    <row r="179" spans="1:7" x14ac:dyDescent="0.25">
      <c r="A179" s="221" t="s">
        <v>485</v>
      </c>
      <c r="B179" s="221" t="s">
        <v>1840</v>
      </c>
      <c r="C179" s="203">
        <f>'Actual Sales'!B115</f>
        <v>0</v>
      </c>
      <c r="D179" s="17">
        <f>'Actual Sales'!F115</f>
        <v>0</v>
      </c>
      <c r="E179" s="153">
        <v>0</v>
      </c>
      <c r="F179" s="271">
        <f t="shared" si="15"/>
        <v>0</v>
      </c>
      <c r="G179" s="266">
        <f t="shared" si="17"/>
        <v>0</v>
      </c>
    </row>
    <row r="180" spans="1:7" x14ac:dyDescent="0.25">
      <c r="A180" s="221" t="s">
        <v>1472</v>
      </c>
      <c r="B180" s="541">
        <v>4508247</v>
      </c>
      <c r="C180" s="203">
        <f>'Actual Sales'!B36</f>
        <v>0</v>
      </c>
      <c r="D180" s="17">
        <f>'Actual Sales'!F36</f>
        <v>0</v>
      </c>
      <c r="E180" s="271">
        <f>C180*0.125</f>
        <v>0</v>
      </c>
      <c r="F180" s="271">
        <f t="shared" si="15"/>
        <v>0</v>
      </c>
      <c r="G180" s="224">
        <f>D180*0.875</f>
        <v>0</v>
      </c>
    </row>
    <row r="181" spans="1:7" s="266" customFormat="1" x14ac:dyDescent="0.25">
      <c r="A181" s="221"/>
      <c r="B181" s="541">
        <v>4522523</v>
      </c>
      <c r="D181" s="268"/>
      <c r="E181" s="271"/>
      <c r="F181" s="271"/>
      <c r="G181" s="224"/>
    </row>
    <row r="182" spans="1:7" s="266" customFormat="1" x14ac:dyDescent="0.25">
      <c r="A182" s="221"/>
      <c r="B182" s="541">
        <v>4520476</v>
      </c>
      <c r="D182" s="268"/>
      <c r="E182" s="271"/>
      <c r="F182" s="271"/>
      <c r="G182" s="224"/>
    </row>
    <row r="183" spans="1:7" s="266" customFormat="1" x14ac:dyDescent="0.25">
      <c r="A183" s="221"/>
      <c r="B183" s="541">
        <v>4520484</v>
      </c>
      <c r="D183" s="268"/>
      <c r="E183" s="271"/>
      <c r="F183" s="271"/>
      <c r="G183" s="224"/>
    </row>
    <row r="184" spans="1:7" s="266" customFormat="1" x14ac:dyDescent="0.25">
      <c r="A184" s="221"/>
      <c r="B184" s="541">
        <v>4522705</v>
      </c>
      <c r="D184" s="268"/>
      <c r="E184" s="271"/>
      <c r="F184" s="271"/>
      <c r="G184" s="224"/>
    </row>
    <row r="185" spans="1:7" s="266" customFormat="1" x14ac:dyDescent="0.25">
      <c r="A185" s="221"/>
      <c r="B185" s="541">
        <v>4507731</v>
      </c>
      <c r="D185" s="268"/>
      <c r="E185" s="271"/>
      <c r="F185" s="271"/>
      <c r="G185" s="224"/>
    </row>
    <row r="186" spans="1:7" s="266" customFormat="1" x14ac:dyDescent="0.25">
      <c r="A186" s="221"/>
      <c r="B186" s="541">
        <v>4511186</v>
      </c>
      <c r="D186" s="268"/>
      <c r="E186" s="271"/>
      <c r="F186" s="271"/>
      <c r="G186" s="224"/>
    </row>
    <row r="187" spans="1:7" s="266" customFormat="1" x14ac:dyDescent="0.25">
      <c r="A187" s="221"/>
      <c r="B187" s="541">
        <v>4522522</v>
      </c>
      <c r="D187" s="268"/>
      <c r="E187" s="271"/>
      <c r="F187" s="271"/>
      <c r="G187" s="224"/>
    </row>
    <row r="188" spans="1:7" x14ac:dyDescent="0.25">
      <c r="A188" s="213" t="s">
        <v>144</v>
      </c>
      <c r="B188" s="213" t="s">
        <v>1841</v>
      </c>
      <c r="C188" s="296">
        <v>0</v>
      </c>
      <c r="D188" s="297">
        <v>0</v>
      </c>
      <c r="E188" s="153">
        <v>0</v>
      </c>
      <c r="F188" s="271">
        <f t="shared" si="15"/>
        <v>0</v>
      </c>
      <c r="G188" s="266">
        <f t="shared" ref="G188:G197" si="18">D188</f>
        <v>0</v>
      </c>
    </row>
    <row r="189" spans="1:7" x14ac:dyDescent="0.25">
      <c r="A189" s="213" t="s">
        <v>940</v>
      </c>
      <c r="B189" s="541">
        <v>4506439</v>
      </c>
      <c r="C189" s="203">
        <f>'Actual Sales'!B25</f>
        <v>0</v>
      </c>
      <c r="D189" s="17">
        <f>'Actual Sales'!F25</f>
        <v>0</v>
      </c>
      <c r="E189" s="153">
        <v>0</v>
      </c>
      <c r="F189" s="271">
        <f t="shared" si="15"/>
        <v>0</v>
      </c>
      <c r="G189" s="266">
        <f t="shared" si="18"/>
        <v>0</v>
      </c>
    </row>
    <row r="190" spans="1:7" s="266" customFormat="1" x14ac:dyDescent="0.25">
      <c r="A190" s="213"/>
      <c r="B190" s="541">
        <v>4506407</v>
      </c>
      <c r="D190" s="268"/>
      <c r="E190" s="271"/>
      <c r="F190" s="271"/>
    </row>
    <row r="191" spans="1:7" s="266" customFormat="1" x14ac:dyDescent="0.25">
      <c r="A191" s="213"/>
      <c r="B191" s="541">
        <v>4520587</v>
      </c>
      <c r="D191" s="268"/>
      <c r="E191" s="271"/>
      <c r="F191" s="271"/>
    </row>
    <row r="192" spans="1:7" s="266" customFormat="1" x14ac:dyDescent="0.25">
      <c r="A192" s="213"/>
      <c r="B192" s="541">
        <v>4511184</v>
      </c>
      <c r="D192" s="268"/>
      <c r="E192" s="271"/>
      <c r="F192" s="271"/>
    </row>
    <row r="193" spans="1:7" s="266" customFormat="1" x14ac:dyDescent="0.25">
      <c r="A193" s="213"/>
      <c r="B193" s="541">
        <v>4522242</v>
      </c>
      <c r="D193" s="268"/>
      <c r="E193" s="271"/>
      <c r="F193" s="271"/>
    </row>
    <row r="194" spans="1:7" s="266" customFormat="1" x14ac:dyDescent="0.25">
      <c r="A194" s="213"/>
      <c r="B194" s="541">
        <v>4522699</v>
      </c>
      <c r="D194" s="268"/>
      <c r="E194" s="271"/>
      <c r="F194" s="271"/>
    </row>
    <row r="195" spans="1:7" s="266" customFormat="1" x14ac:dyDescent="0.25">
      <c r="A195" s="213"/>
      <c r="B195" s="541">
        <v>4506541</v>
      </c>
      <c r="D195" s="268"/>
      <c r="E195" s="271"/>
      <c r="F195" s="271"/>
    </row>
    <row r="196" spans="1:7" x14ac:dyDescent="0.25">
      <c r="A196" s="213" t="s">
        <v>1330</v>
      </c>
      <c r="B196" s="213" t="s">
        <v>1842</v>
      </c>
      <c r="C196" s="203">
        <f>'Actual Sales'!B27</f>
        <v>0</v>
      </c>
      <c r="D196" s="17">
        <f>'Actual Sales'!F27</f>
        <v>0</v>
      </c>
      <c r="E196" s="153">
        <v>0</v>
      </c>
      <c r="F196" s="271">
        <f t="shared" si="15"/>
        <v>0</v>
      </c>
      <c r="G196" s="266">
        <f t="shared" si="18"/>
        <v>0</v>
      </c>
    </row>
    <row r="197" spans="1:7" x14ac:dyDescent="0.25">
      <c r="A197" s="213" t="s">
        <v>574</v>
      </c>
      <c r="B197" s="213" t="s">
        <v>1843</v>
      </c>
      <c r="C197" s="203">
        <f>'Actual Sales'!B19</f>
        <v>0</v>
      </c>
      <c r="D197" s="17">
        <f>'Actual Sales'!F19</f>
        <v>0</v>
      </c>
      <c r="E197" s="271">
        <f>C197*0.125</f>
        <v>0</v>
      </c>
      <c r="F197" s="271">
        <f t="shared" si="15"/>
        <v>0</v>
      </c>
      <c r="G197" s="266">
        <f t="shared" si="18"/>
        <v>0</v>
      </c>
    </row>
    <row r="198" spans="1:7" x14ac:dyDescent="0.25">
      <c r="A198" s="213" t="s">
        <v>577</v>
      </c>
      <c r="B198" s="213" t="s">
        <v>1844</v>
      </c>
      <c r="C198" s="203">
        <f>'Actual Sales'!B12</f>
        <v>0</v>
      </c>
      <c r="D198" s="17">
        <f>'Actual Sales'!F12</f>
        <v>0</v>
      </c>
      <c r="E198" s="271">
        <f>C198*0.125</f>
        <v>0</v>
      </c>
      <c r="F198" s="271">
        <f t="shared" si="15"/>
        <v>0</v>
      </c>
      <c r="G198" s="224">
        <f>D198*0.875</f>
        <v>0</v>
      </c>
    </row>
    <row r="199" spans="1:7" x14ac:dyDescent="0.25">
      <c r="A199" s="213" t="s">
        <v>816</v>
      </c>
      <c r="B199" s="213" t="s">
        <v>1845</v>
      </c>
      <c r="C199" s="203">
        <f>'Actual Sales'!B49</f>
        <v>0</v>
      </c>
      <c r="D199" s="17">
        <f>'Actual Sales'!F49</f>
        <v>0</v>
      </c>
      <c r="E199" s="153">
        <v>0</v>
      </c>
      <c r="F199" s="271">
        <f t="shared" si="15"/>
        <v>0</v>
      </c>
      <c r="G199" s="266">
        <f t="shared" ref="G199" si="19">D199</f>
        <v>0</v>
      </c>
    </row>
    <row r="200" spans="1:7" x14ac:dyDescent="0.25">
      <c r="A200" s="213" t="s">
        <v>138</v>
      </c>
      <c r="B200" s="213" t="s">
        <v>1846</v>
      </c>
      <c r="C200" s="203">
        <f>'Actual Sales'!B37</f>
        <v>0</v>
      </c>
      <c r="D200" s="17">
        <f>'Actual Sales'!F37</f>
        <v>0</v>
      </c>
      <c r="E200" s="271">
        <f>C200*0.125</f>
        <v>0</v>
      </c>
      <c r="F200" s="271">
        <f t="shared" si="15"/>
        <v>0</v>
      </c>
      <c r="G200" s="224">
        <f>D200*0.875</f>
        <v>0</v>
      </c>
    </row>
    <row r="201" spans="1:7" x14ac:dyDescent="0.25">
      <c r="A201" s="221" t="s">
        <v>488</v>
      </c>
      <c r="B201" s="221" t="s">
        <v>1719</v>
      </c>
      <c r="C201" s="203">
        <f>'Actual Sales'!B109</f>
        <v>0</v>
      </c>
      <c r="D201" s="17">
        <f>'Actual Sales'!F109</f>
        <v>0</v>
      </c>
      <c r="E201" s="153">
        <v>0</v>
      </c>
      <c r="F201" s="271">
        <f t="shared" si="15"/>
        <v>0</v>
      </c>
      <c r="G201" s="266">
        <f t="shared" ref="G201:G210" si="20">D201</f>
        <v>0</v>
      </c>
    </row>
    <row r="202" spans="1:7" x14ac:dyDescent="0.25">
      <c r="A202" s="221" t="s">
        <v>491</v>
      </c>
      <c r="B202" s="221" t="s">
        <v>1847</v>
      </c>
      <c r="C202" s="203">
        <f>'Actual Sales'!B110</f>
        <v>0</v>
      </c>
      <c r="D202" s="17">
        <f>'Actual Sales'!F110</f>
        <v>0</v>
      </c>
      <c r="E202" s="153">
        <v>0</v>
      </c>
      <c r="F202" s="271">
        <f t="shared" si="15"/>
        <v>0</v>
      </c>
      <c r="G202" s="266">
        <f t="shared" si="20"/>
        <v>0</v>
      </c>
    </row>
    <row r="203" spans="1:7" x14ac:dyDescent="0.25">
      <c r="A203" s="221" t="s">
        <v>494</v>
      </c>
      <c r="B203" s="221" t="s">
        <v>1716</v>
      </c>
      <c r="C203" s="203">
        <f>'Actual Sales'!B119</f>
        <v>0</v>
      </c>
      <c r="D203" s="17">
        <f>'Actual Sales'!F119</f>
        <v>0</v>
      </c>
      <c r="E203" s="153">
        <v>0</v>
      </c>
      <c r="F203" s="271">
        <f t="shared" si="15"/>
        <v>0</v>
      </c>
      <c r="G203" s="266">
        <f t="shared" si="20"/>
        <v>0</v>
      </c>
    </row>
    <row r="204" spans="1:7" x14ac:dyDescent="0.25">
      <c r="A204" s="221" t="s">
        <v>497</v>
      </c>
      <c r="B204" s="221" t="s">
        <v>1718</v>
      </c>
      <c r="C204" s="203">
        <f>'Actual Sales'!B108</f>
        <v>0</v>
      </c>
      <c r="D204" s="17">
        <f>'Actual Sales'!F108</f>
        <v>0</v>
      </c>
      <c r="E204" s="153">
        <v>0</v>
      </c>
      <c r="F204" s="271">
        <f t="shared" si="15"/>
        <v>0</v>
      </c>
      <c r="G204" s="266">
        <f t="shared" si="20"/>
        <v>0</v>
      </c>
    </row>
    <row r="205" spans="1:7" x14ac:dyDescent="0.25">
      <c r="A205" s="221" t="s">
        <v>500</v>
      </c>
      <c r="B205" s="221" t="s">
        <v>1715</v>
      </c>
      <c r="C205" s="203">
        <f>'Actual Sales'!B107</f>
        <v>0</v>
      </c>
      <c r="D205" s="17">
        <f>'Actual Sales'!F107</f>
        <v>0</v>
      </c>
      <c r="E205" s="153">
        <v>0</v>
      </c>
      <c r="F205" s="271">
        <f t="shared" si="15"/>
        <v>0</v>
      </c>
      <c r="G205" s="266">
        <f t="shared" si="20"/>
        <v>0</v>
      </c>
    </row>
    <row r="206" spans="1:7" x14ac:dyDescent="0.25">
      <c r="A206" s="221" t="s">
        <v>93</v>
      </c>
      <c r="B206" s="221" t="s">
        <v>1848</v>
      </c>
      <c r="C206" s="296">
        <v>0</v>
      </c>
      <c r="D206" s="297">
        <v>0</v>
      </c>
      <c r="E206" s="153">
        <v>0</v>
      </c>
      <c r="F206" s="271">
        <f t="shared" si="15"/>
        <v>0</v>
      </c>
      <c r="G206" s="266">
        <f t="shared" si="20"/>
        <v>0</v>
      </c>
    </row>
    <row r="207" spans="1:7" x14ac:dyDescent="0.25">
      <c r="A207" s="221" t="s">
        <v>503</v>
      </c>
      <c r="B207" s="221" t="s">
        <v>1717</v>
      </c>
      <c r="C207" s="203">
        <f>'Actual Sales'!B117</f>
        <v>0</v>
      </c>
      <c r="D207" s="17">
        <f>'Actual Sales'!F117</f>
        <v>0</v>
      </c>
      <c r="E207" s="153">
        <v>0</v>
      </c>
      <c r="F207" s="271">
        <f t="shared" si="15"/>
        <v>0</v>
      </c>
      <c r="G207" s="266">
        <f t="shared" si="20"/>
        <v>0</v>
      </c>
    </row>
    <row r="208" spans="1:7" x14ac:dyDescent="0.25">
      <c r="A208" s="221" t="s">
        <v>96</v>
      </c>
      <c r="B208" s="221" t="s">
        <v>1849</v>
      </c>
      <c r="C208" s="296">
        <v>0</v>
      </c>
      <c r="D208" s="297">
        <v>0</v>
      </c>
      <c r="E208" s="153">
        <v>0</v>
      </c>
      <c r="F208" s="271">
        <f t="shared" si="15"/>
        <v>0</v>
      </c>
      <c r="G208" s="266">
        <f t="shared" si="20"/>
        <v>0</v>
      </c>
    </row>
    <row r="209" spans="1:10" x14ac:dyDescent="0.25">
      <c r="A209" s="221" t="s">
        <v>506</v>
      </c>
      <c r="B209" s="221" t="s">
        <v>1850</v>
      </c>
      <c r="C209" s="203">
        <f>'Actual Sales'!B113</f>
        <v>0</v>
      </c>
      <c r="D209" s="17">
        <f>'Actual Sales'!F113</f>
        <v>0</v>
      </c>
      <c r="E209" s="153">
        <v>0</v>
      </c>
      <c r="F209" s="271">
        <f t="shared" si="15"/>
        <v>0</v>
      </c>
      <c r="G209" s="266">
        <f t="shared" si="20"/>
        <v>0</v>
      </c>
    </row>
    <row r="210" spans="1:10" x14ac:dyDescent="0.25">
      <c r="A210" s="221" t="s">
        <v>99</v>
      </c>
      <c r="B210" s="221" t="s">
        <v>1851</v>
      </c>
      <c r="C210" s="296">
        <v>0</v>
      </c>
      <c r="D210" s="297">
        <v>0</v>
      </c>
      <c r="E210" s="153">
        <v>0</v>
      </c>
      <c r="F210" s="271">
        <f t="shared" si="15"/>
        <v>0</v>
      </c>
      <c r="G210" s="266">
        <f t="shared" si="20"/>
        <v>0</v>
      </c>
    </row>
    <row r="211" spans="1:10" x14ac:dyDescent="0.25">
      <c r="A211" s="213" t="s">
        <v>1465</v>
      </c>
      <c r="B211" s="213" t="s">
        <v>1852</v>
      </c>
      <c r="C211" s="203">
        <f>'Actual Sales'!B101</f>
        <v>0</v>
      </c>
      <c r="D211" s="17">
        <f>'Actual Sales'!F101</f>
        <v>0</v>
      </c>
      <c r="E211" s="271">
        <f>C211*0.125</f>
        <v>0</v>
      </c>
      <c r="F211" s="271">
        <f t="shared" si="15"/>
        <v>0</v>
      </c>
      <c r="G211" s="224">
        <f>D211*0.875</f>
        <v>0</v>
      </c>
    </row>
    <row r="212" spans="1:10" x14ac:dyDescent="0.25">
      <c r="A212" s="213" t="s">
        <v>1466</v>
      </c>
      <c r="B212" s="213" t="s">
        <v>1853</v>
      </c>
      <c r="C212" s="203">
        <f>'Actual Sales'!B111</f>
        <v>0</v>
      </c>
      <c r="D212" s="17">
        <f>'Actual Sales'!F111</f>
        <v>0</v>
      </c>
      <c r="E212" s="271">
        <f t="shared" ref="E212:E215" si="21">C212*0.125</f>
        <v>0</v>
      </c>
      <c r="F212" s="271">
        <f t="shared" si="15"/>
        <v>0</v>
      </c>
      <c r="G212" s="224">
        <f>D212*0.875</f>
        <v>0</v>
      </c>
    </row>
    <row r="213" spans="1:10" s="266" customFormat="1" x14ac:dyDescent="0.25">
      <c r="A213" s="213" t="s">
        <v>1467</v>
      </c>
      <c r="B213" s="213" t="s">
        <v>1854</v>
      </c>
      <c r="C213" s="266">
        <f>'Actual Sales'!B99</f>
        <v>0</v>
      </c>
      <c r="D213" s="268">
        <f>'Actual Sales'!F99</f>
        <v>0</v>
      </c>
      <c r="E213" s="271">
        <f t="shared" si="21"/>
        <v>0</v>
      </c>
      <c r="F213" s="271">
        <f t="shared" si="15"/>
        <v>0</v>
      </c>
      <c r="G213" s="224">
        <f>D213*0.875</f>
        <v>0</v>
      </c>
      <c r="I213" s="203"/>
      <c r="J213" s="203"/>
    </row>
    <row r="214" spans="1:10" s="266" customFormat="1" x14ac:dyDescent="0.25">
      <c r="A214" s="213" t="s">
        <v>1468</v>
      </c>
      <c r="B214" s="213" t="s">
        <v>1855</v>
      </c>
      <c r="C214" s="266">
        <f>'Actual Sales'!B102</f>
        <v>0</v>
      </c>
      <c r="D214" s="268">
        <f>'Actual Sales'!F102</f>
        <v>0</v>
      </c>
      <c r="E214" s="271">
        <f t="shared" si="21"/>
        <v>0</v>
      </c>
      <c r="F214" s="271">
        <f t="shared" si="15"/>
        <v>0</v>
      </c>
      <c r="G214" s="224">
        <f>D214*0.875</f>
        <v>0</v>
      </c>
      <c r="I214" s="203"/>
      <c r="J214" s="203"/>
    </row>
    <row r="215" spans="1:10" x14ac:dyDescent="0.25">
      <c r="A215" s="221" t="s">
        <v>509</v>
      </c>
      <c r="B215" s="221" t="s">
        <v>1856</v>
      </c>
      <c r="C215" s="203">
        <f>'Actual Sales'!B116</f>
        <v>0</v>
      </c>
      <c r="D215" s="17">
        <f>'Actual Sales'!F116</f>
        <v>0</v>
      </c>
      <c r="E215" s="271">
        <f t="shared" si="21"/>
        <v>0</v>
      </c>
      <c r="F215" s="271">
        <f t="shared" si="15"/>
        <v>0</v>
      </c>
      <c r="G215" s="224">
        <f>D215*0.875</f>
        <v>0</v>
      </c>
    </row>
    <row r="216" spans="1:10" x14ac:dyDescent="0.25">
      <c r="A216" s="221" t="s">
        <v>512</v>
      </c>
      <c r="B216" s="221" t="s">
        <v>1857</v>
      </c>
      <c r="C216" s="203">
        <f>'Actual Sales'!B118</f>
        <v>0</v>
      </c>
      <c r="D216" s="17">
        <f>'Actual Sales'!F118</f>
        <v>0</v>
      </c>
      <c r="E216" s="153">
        <v>0</v>
      </c>
      <c r="F216" s="271">
        <f t="shared" si="15"/>
        <v>0</v>
      </c>
      <c r="G216" s="266">
        <f t="shared" ref="G216:G221" si="22">D216</f>
        <v>0</v>
      </c>
    </row>
    <row r="217" spans="1:10" x14ac:dyDescent="0.25">
      <c r="A217" s="221" t="s">
        <v>515</v>
      </c>
      <c r="B217" s="221" t="s">
        <v>1714</v>
      </c>
      <c r="C217" s="203">
        <f>'Actual Sales'!B106</f>
        <v>0</v>
      </c>
      <c r="D217" s="17">
        <f>'Actual Sales'!F106</f>
        <v>0</v>
      </c>
      <c r="E217" s="153">
        <v>0</v>
      </c>
      <c r="F217" s="271">
        <f t="shared" si="15"/>
        <v>0</v>
      </c>
      <c r="G217" s="266">
        <f t="shared" si="22"/>
        <v>0</v>
      </c>
    </row>
    <row r="218" spans="1:10" x14ac:dyDescent="0.25">
      <c r="A218" s="221" t="s">
        <v>102</v>
      </c>
      <c r="B218" s="221" t="s">
        <v>1858</v>
      </c>
      <c r="C218" s="296">
        <v>0</v>
      </c>
      <c r="D218" s="297">
        <v>0</v>
      </c>
      <c r="E218" s="153">
        <v>0</v>
      </c>
      <c r="F218" s="271">
        <f t="shared" si="15"/>
        <v>0</v>
      </c>
      <c r="G218" s="266">
        <f t="shared" si="22"/>
        <v>0</v>
      </c>
    </row>
    <row r="219" spans="1:10" x14ac:dyDescent="0.25">
      <c r="A219" s="221" t="s">
        <v>105</v>
      </c>
      <c r="B219" s="221" t="s">
        <v>1859</v>
      </c>
      <c r="C219" s="296">
        <v>0</v>
      </c>
      <c r="D219" s="297">
        <v>0</v>
      </c>
      <c r="E219" s="153">
        <v>0</v>
      </c>
      <c r="F219" s="271">
        <f t="shared" si="15"/>
        <v>0</v>
      </c>
      <c r="G219" s="266">
        <f t="shared" si="22"/>
        <v>0</v>
      </c>
    </row>
    <row r="220" spans="1:10" x14ac:dyDescent="0.25">
      <c r="A220" s="221" t="s">
        <v>1459</v>
      </c>
      <c r="B220" s="221" t="s">
        <v>1860</v>
      </c>
      <c r="C220" s="205">
        <f>'Actual Sales'!B55</f>
        <v>0</v>
      </c>
      <c r="D220" s="267">
        <f>'Actual Sales'!F55</f>
        <v>0</v>
      </c>
      <c r="E220" s="271">
        <f>C220*0.125</f>
        <v>0</v>
      </c>
      <c r="F220" s="271">
        <f t="shared" si="15"/>
        <v>0</v>
      </c>
      <c r="G220" s="224">
        <f>D220*0.875</f>
        <v>0</v>
      </c>
    </row>
    <row r="221" spans="1:10" x14ac:dyDescent="0.25">
      <c r="A221" s="221" t="s">
        <v>1244</v>
      </c>
      <c r="B221" s="221" t="s">
        <v>1861</v>
      </c>
      <c r="C221" s="205">
        <f>'Actual Sales'!B70</f>
        <v>0</v>
      </c>
      <c r="D221" s="267">
        <f>'Actual Sales'!F70</f>
        <v>0</v>
      </c>
      <c r="E221" s="271">
        <v>0</v>
      </c>
      <c r="F221" s="271">
        <f t="shared" si="15"/>
        <v>0</v>
      </c>
      <c r="G221" s="266">
        <f t="shared" si="22"/>
        <v>0</v>
      </c>
    </row>
    <row r="222" spans="1:10" s="266" customFormat="1" x14ac:dyDescent="0.25">
      <c r="A222" s="221"/>
      <c r="B222" s="221" t="s">
        <v>1709</v>
      </c>
      <c r="C222" s="267"/>
      <c r="D222" s="267"/>
      <c r="F222" s="271"/>
    </row>
    <row r="223" spans="1:10" x14ac:dyDescent="0.25">
      <c r="A223" s="213" t="s">
        <v>356</v>
      </c>
      <c r="B223" s="213" t="s">
        <v>1862</v>
      </c>
      <c r="C223" s="203">
        <f>'Actual Sales'!B39</f>
        <v>0</v>
      </c>
      <c r="D223" s="266">
        <f>'Actual Sales'!F39</f>
        <v>0</v>
      </c>
      <c r="E223" s="271">
        <f>C223*0.125</f>
        <v>0</v>
      </c>
      <c r="F223" s="271">
        <f t="shared" si="15"/>
        <v>0</v>
      </c>
      <c r="G223" s="224">
        <f>D223*0.875</f>
        <v>0</v>
      </c>
    </row>
    <row r="224" spans="1:10" x14ac:dyDescent="0.25">
      <c r="A224" s="213" t="s">
        <v>944</v>
      </c>
      <c r="B224" s="213" t="s">
        <v>1696</v>
      </c>
      <c r="C224" s="266">
        <f>'Actual Sales'!B56</f>
        <v>0</v>
      </c>
      <c r="D224" s="266">
        <f>'Actual Sales'!F56</f>
        <v>0</v>
      </c>
      <c r="E224" s="266">
        <v>0</v>
      </c>
      <c r="F224" s="271">
        <f t="shared" si="15"/>
        <v>0</v>
      </c>
      <c r="G224" s="266">
        <f t="shared" ref="G224:G225" si="23">D224</f>
        <v>0</v>
      </c>
    </row>
    <row r="225" spans="1:7" x14ac:dyDescent="0.25">
      <c r="A225" s="213" t="s">
        <v>1344</v>
      </c>
      <c r="B225" s="213" t="s">
        <v>1706</v>
      </c>
      <c r="C225" s="266">
        <f>'Actual Sales'!B57</f>
        <v>0</v>
      </c>
      <c r="D225" s="266">
        <f>'Actual Sales'!F57</f>
        <v>0</v>
      </c>
      <c r="E225" s="266">
        <v>0</v>
      </c>
      <c r="F225" s="271">
        <f t="shared" si="15"/>
        <v>0</v>
      </c>
      <c r="G225" s="266">
        <f t="shared" si="23"/>
        <v>0</v>
      </c>
    </row>
    <row r="226" spans="1:7" s="266" customFormat="1" x14ac:dyDescent="0.25">
      <c r="A226" s="213"/>
      <c r="B226" s="213" t="s">
        <v>1702</v>
      </c>
      <c r="F226" s="271"/>
    </row>
    <row r="227" spans="1:7" x14ac:dyDescent="0.25">
      <c r="A227" s="213" t="s">
        <v>1345</v>
      </c>
      <c r="B227" s="213" t="s">
        <v>1707</v>
      </c>
      <c r="C227" s="266">
        <f>'Actual Sales'!B58</f>
        <v>0</v>
      </c>
      <c r="D227" s="266">
        <f>'Actual Sales'!F58</f>
        <v>0</v>
      </c>
      <c r="E227" s="271">
        <f>C227*0.125</f>
        <v>0</v>
      </c>
      <c r="F227" s="271">
        <f t="shared" si="15"/>
        <v>0</v>
      </c>
      <c r="G227" s="224">
        <f>D227*0.875</f>
        <v>0</v>
      </c>
    </row>
    <row r="228" spans="1:7" s="266" customFormat="1" x14ac:dyDescent="0.25">
      <c r="A228" s="213"/>
      <c r="B228" s="213" t="s">
        <v>1708</v>
      </c>
      <c r="F228" s="271"/>
    </row>
    <row r="229" spans="1:7" x14ac:dyDescent="0.25">
      <c r="A229" s="213" t="s">
        <v>1346</v>
      </c>
      <c r="B229" s="213" t="s">
        <v>1701</v>
      </c>
      <c r="C229" s="266">
        <f>'Actual Sales'!B59</f>
        <v>0</v>
      </c>
      <c r="D229" s="266">
        <f>'Actual Sales'!F59</f>
        <v>0</v>
      </c>
      <c r="E229" s="266">
        <v>0</v>
      </c>
      <c r="F229" s="271">
        <f t="shared" si="15"/>
        <v>0</v>
      </c>
      <c r="G229" s="266">
        <f t="shared" ref="G229" si="24">D229</f>
        <v>0</v>
      </c>
    </row>
    <row r="230" spans="1:7" s="266" customFormat="1" x14ac:dyDescent="0.25">
      <c r="A230" s="213"/>
      <c r="B230" s="213" t="s">
        <v>1863</v>
      </c>
      <c r="F230" s="271"/>
    </row>
    <row r="231" spans="1:7" x14ac:dyDescent="0.25">
      <c r="A231" s="213" t="s">
        <v>402</v>
      </c>
      <c r="B231" s="213" t="s">
        <v>1694</v>
      </c>
      <c r="C231" s="266">
        <f>'Actual Sales'!B60</f>
        <v>0</v>
      </c>
      <c r="D231" s="266">
        <f>'Actual Sales'!F60</f>
        <v>0</v>
      </c>
      <c r="E231" s="266">
        <v>0</v>
      </c>
      <c r="F231" s="271">
        <f t="shared" si="15"/>
        <v>0</v>
      </c>
      <c r="G231" s="266">
        <f t="shared" ref="G231" si="25">D231</f>
        <v>0</v>
      </c>
    </row>
    <row r="232" spans="1:7" x14ac:dyDescent="0.25">
      <c r="A232" s="213" t="s">
        <v>450</v>
      </c>
      <c r="B232" s="213" t="s">
        <v>1695</v>
      </c>
      <c r="C232" s="266">
        <f>'Actual Sales'!B61</f>
        <v>0</v>
      </c>
      <c r="D232" s="266">
        <f>'Actual Sales'!F61</f>
        <v>0</v>
      </c>
      <c r="E232" s="271">
        <f>C232*0.125</f>
        <v>0</v>
      </c>
      <c r="F232" s="271">
        <f t="shared" si="15"/>
        <v>0</v>
      </c>
      <c r="G232" s="224">
        <f>D232*0.875</f>
        <v>0</v>
      </c>
    </row>
    <row r="233" spans="1:7" x14ac:dyDescent="0.25">
      <c r="A233" s="213" t="s">
        <v>405</v>
      </c>
      <c r="B233" s="213" t="s">
        <v>1864</v>
      </c>
      <c r="C233" s="266">
        <f>'Actual Sales'!B62</f>
        <v>0</v>
      </c>
      <c r="D233" s="266">
        <f>'Actual Sales'!F62</f>
        <v>0</v>
      </c>
      <c r="E233" s="266">
        <v>0</v>
      </c>
      <c r="F233" s="271">
        <f t="shared" si="15"/>
        <v>0</v>
      </c>
      <c r="G233" s="266">
        <f t="shared" ref="G233:G234" si="26">D233</f>
        <v>0</v>
      </c>
    </row>
    <row r="234" spans="1:7" x14ac:dyDescent="0.25">
      <c r="A234" s="213" t="s">
        <v>1347</v>
      </c>
      <c r="B234" s="213" t="s">
        <v>1697</v>
      </c>
      <c r="C234" s="266">
        <f>'Actual Sales'!B63</f>
        <v>0</v>
      </c>
      <c r="D234" s="266">
        <f>'Actual Sales'!F63</f>
        <v>0</v>
      </c>
      <c r="E234" s="266">
        <v>0</v>
      </c>
      <c r="F234" s="271">
        <f t="shared" si="15"/>
        <v>0</v>
      </c>
      <c r="G234" s="266">
        <f t="shared" si="26"/>
        <v>0</v>
      </c>
    </row>
    <row r="235" spans="1:7" s="266" customFormat="1" x14ac:dyDescent="0.25">
      <c r="A235" s="213"/>
      <c r="B235" s="213" t="s">
        <v>1699</v>
      </c>
      <c r="F235" s="271"/>
    </row>
    <row r="236" spans="1:7" s="266" customFormat="1" x14ac:dyDescent="0.25">
      <c r="A236" s="213"/>
      <c r="B236" s="213" t="s">
        <v>1698</v>
      </c>
      <c r="F236" s="271"/>
    </row>
    <row r="237" spans="1:7" x14ac:dyDescent="0.25">
      <c r="A237" s="213" t="s">
        <v>937</v>
      </c>
      <c r="B237" s="213" t="s">
        <v>1700</v>
      </c>
      <c r="C237" s="266">
        <f>'Actual Sales'!B64</f>
        <v>0</v>
      </c>
      <c r="D237" s="266">
        <f>'Actual Sales'!F64</f>
        <v>0</v>
      </c>
      <c r="E237" s="266">
        <v>0</v>
      </c>
      <c r="F237" s="271">
        <f t="shared" ref="F237:F249" si="27">C237-E237</f>
        <v>0</v>
      </c>
      <c r="G237" s="266">
        <f t="shared" ref="G237" si="28">D237</f>
        <v>0</v>
      </c>
    </row>
    <row r="238" spans="1:7" x14ac:dyDescent="0.25">
      <c r="A238" s="213" t="s">
        <v>1348</v>
      </c>
      <c r="B238" s="213" t="s">
        <v>1705</v>
      </c>
      <c r="C238" s="266">
        <f>'Actual Sales'!B65</f>
        <v>0</v>
      </c>
      <c r="D238" s="266">
        <f>'Actual Sales'!F65</f>
        <v>0</v>
      </c>
      <c r="E238" s="271">
        <f>C238*0.125</f>
        <v>0</v>
      </c>
      <c r="F238" s="271">
        <f t="shared" si="27"/>
        <v>0</v>
      </c>
      <c r="G238" s="224">
        <f>D238*0.875</f>
        <v>0</v>
      </c>
    </row>
    <row r="239" spans="1:7" x14ac:dyDescent="0.25">
      <c r="A239" s="213" t="s">
        <v>1273</v>
      </c>
      <c r="B239" s="213" t="s">
        <v>1704</v>
      </c>
      <c r="C239" s="266">
        <f>'Actual Sales'!B66</f>
        <v>0</v>
      </c>
      <c r="D239" s="266">
        <f>'Actual Sales'!F66</f>
        <v>0</v>
      </c>
      <c r="E239" s="271">
        <f>C239*0.125</f>
        <v>0</v>
      </c>
      <c r="F239" s="271">
        <f t="shared" si="27"/>
        <v>0</v>
      </c>
      <c r="G239" s="224">
        <f>D239*0.875</f>
        <v>0</v>
      </c>
    </row>
    <row r="240" spans="1:7" x14ac:dyDescent="0.25">
      <c r="A240" s="213" t="s">
        <v>1865</v>
      </c>
      <c r="B240" s="213" t="s">
        <v>1713</v>
      </c>
      <c r="C240" s="266">
        <f>'Actual Sales'!B67</f>
        <v>0</v>
      </c>
      <c r="D240" s="266">
        <f>'Actual Sales'!F67</f>
        <v>0</v>
      </c>
      <c r="E240" s="271">
        <f>C240*0.125</f>
        <v>0</v>
      </c>
      <c r="F240" s="271">
        <f t="shared" si="27"/>
        <v>0</v>
      </c>
      <c r="G240" s="224">
        <f>D240*0.875</f>
        <v>0</v>
      </c>
    </row>
    <row r="241" spans="1:7" s="266" customFormat="1" x14ac:dyDescent="0.25">
      <c r="A241" s="213"/>
      <c r="B241" s="213" t="s">
        <v>1866</v>
      </c>
      <c r="F241" s="271"/>
    </row>
    <row r="242" spans="1:7" s="266" customFormat="1" x14ac:dyDescent="0.25">
      <c r="A242" s="213"/>
      <c r="B242" s="213" t="s">
        <v>1867</v>
      </c>
      <c r="F242" s="271"/>
    </row>
    <row r="243" spans="1:7" s="266" customFormat="1" x14ac:dyDescent="0.25">
      <c r="A243" s="213" t="s">
        <v>1127</v>
      </c>
      <c r="B243" s="213" t="s">
        <v>1868</v>
      </c>
      <c r="C243" s="266">
        <f>'Actual Sales'!B160</f>
        <v>0</v>
      </c>
      <c r="D243" s="266">
        <f>'Actual Sales'!F160</f>
        <v>0</v>
      </c>
      <c r="E243" s="271">
        <f>C243*0.125</f>
        <v>0</v>
      </c>
      <c r="F243" s="271">
        <f t="shared" si="27"/>
        <v>0</v>
      </c>
      <c r="G243" s="224">
        <f>D243*0.875</f>
        <v>0</v>
      </c>
    </row>
    <row r="244" spans="1:7" x14ac:dyDescent="0.25">
      <c r="A244" s="213" t="s">
        <v>459</v>
      </c>
      <c r="B244" s="213" t="s">
        <v>1869</v>
      </c>
      <c r="C244" s="266">
        <f>'Actual Sales'!B68</f>
        <v>0</v>
      </c>
      <c r="D244" s="266">
        <f>'Actual Sales'!F68</f>
        <v>0</v>
      </c>
      <c r="E244" s="271">
        <f>C244*0.125</f>
        <v>0</v>
      </c>
      <c r="F244" s="271">
        <f t="shared" si="27"/>
        <v>0</v>
      </c>
      <c r="G244" s="224">
        <f>D244*0.875</f>
        <v>0</v>
      </c>
    </row>
    <row r="245" spans="1:7" x14ac:dyDescent="0.25">
      <c r="A245" s="213" t="s">
        <v>447</v>
      </c>
      <c r="B245" s="213" t="s">
        <v>1870</v>
      </c>
      <c r="C245" s="266">
        <f>'Actual Sales'!B69</f>
        <v>0</v>
      </c>
      <c r="D245" s="266">
        <f>'Actual Sales'!F69</f>
        <v>0</v>
      </c>
      <c r="E245" s="271">
        <f>C245*0.125</f>
        <v>0</v>
      </c>
      <c r="F245" s="271">
        <f t="shared" si="27"/>
        <v>0</v>
      </c>
      <c r="G245" s="224">
        <f>D245*0.875</f>
        <v>0</v>
      </c>
    </row>
    <row r="246" spans="1:7" x14ac:dyDescent="0.25">
      <c r="A246" s="213" t="s">
        <v>938</v>
      </c>
      <c r="B246" s="213" t="s">
        <v>1710</v>
      </c>
      <c r="C246" s="266">
        <f>'Actual Sales'!B71</f>
        <v>0</v>
      </c>
      <c r="D246" s="266">
        <f>'Actual Sales'!F71</f>
        <v>0</v>
      </c>
      <c r="E246" s="266">
        <v>0</v>
      </c>
      <c r="F246" s="271">
        <f t="shared" si="27"/>
        <v>0</v>
      </c>
      <c r="G246" s="266">
        <f t="shared" ref="G246:G249" si="29">D246</f>
        <v>0</v>
      </c>
    </row>
    <row r="247" spans="1:7" x14ac:dyDescent="0.25">
      <c r="A247" s="213" t="s">
        <v>948</v>
      </c>
      <c r="B247" s="213" t="s">
        <v>1711</v>
      </c>
      <c r="C247" s="266">
        <f>'Actual Sales'!B72</f>
        <v>0</v>
      </c>
      <c r="D247" s="266">
        <f>'Actual Sales'!F72</f>
        <v>0</v>
      </c>
      <c r="E247" s="266">
        <v>0</v>
      </c>
      <c r="F247" s="271">
        <f t="shared" si="27"/>
        <v>0</v>
      </c>
      <c r="G247" s="266">
        <f t="shared" si="29"/>
        <v>0</v>
      </c>
    </row>
    <row r="248" spans="1:7" x14ac:dyDescent="0.25">
      <c r="A248" s="213" t="s">
        <v>949</v>
      </c>
      <c r="B248" s="213" t="s">
        <v>1712</v>
      </c>
      <c r="C248" s="266">
        <f>'Actual Sales'!B73</f>
        <v>0</v>
      </c>
      <c r="D248" s="266">
        <f>'Actual Sales'!F73</f>
        <v>0</v>
      </c>
      <c r="E248" s="266">
        <v>0</v>
      </c>
      <c r="F248" s="271">
        <f t="shared" si="27"/>
        <v>0</v>
      </c>
      <c r="G248" s="266">
        <f t="shared" si="29"/>
        <v>0</v>
      </c>
    </row>
    <row r="249" spans="1:7" x14ac:dyDescent="0.25">
      <c r="A249" s="213" t="s">
        <v>945</v>
      </c>
      <c r="B249" s="213" t="s">
        <v>1703</v>
      </c>
      <c r="C249" s="266">
        <f>'Actual Sales'!B74</f>
        <v>0</v>
      </c>
      <c r="D249" s="266">
        <f>'Actual Sales'!F74</f>
        <v>0</v>
      </c>
      <c r="E249" s="266">
        <v>0</v>
      </c>
      <c r="F249" s="271">
        <f t="shared" si="27"/>
        <v>0</v>
      </c>
      <c r="G249" s="266">
        <f t="shared" si="29"/>
        <v>0</v>
      </c>
    </row>
    <row r="250" spans="1:7" x14ac:dyDescent="0.25">
      <c r="A250" s="213" t="s">
        <v>1350</v>
      </c>
      <c r="B250" s="213" t="s">
        <v>1871</v>
      </c>
      <c r="C250" s="266">
        <f>'Actual Sales'!B75</f>
        <v>0</v>
      </c>
      <c r="D250" s="17">
        <f>'Actual Sales'!F75</f>
        <v>0</v>
      </c>
      <c r="E250" s="266">
        <v>0</v>
      </c>
      <c r="F250" s="153">
        <v>0</v>
      </c>
      <c r="G250" s="268">
        <f>D250</f>
        <v>0</v>
      </c>
    </row>
    <row r="251" spans="1:7" x14ac:dyDescent="0.25">
      <c r="A251" s="213" t="s">
        <v>1351</v>
      </c>
      <c r="B251" s="213" t="s">
        <v>1872</v>
      </c>
      <c r="C251" s="266">
        <f>'Actual Sales'!B76</f>
        <v>0</v>
      </c>
      <c r="D251" s="17">
        <f>'Actual Sales'!F76</f>
        <v>0</v>
      </c>
      <c r="E251" s="266">
        <v>0</v>
      </c>
      <c r="F251" s="271">
        <v>0</v>
      </c>
      <c r="G251" s="268">
        <f>D251</f>
        <v>0</v>
      </c>
    </row>
    <row r="252" spans="1:7" x14ac:dyDescent="0.25">
      <c r="A252" s="213" t="s">
        <v>1005</v>
      </c>
      <c r="B252" s="213" t="s">
        <v>1873</v>
      </c>
      <c r="C252" s="266">
        <f>'Actual Sales'!B77</f>
        <v>0</v>
      </c>
      <c r="D252" s="17">
        <f>'Actual Sales'!F77</f>
        <v>0</v>
      </c>
      <c r="E252" s="266">
        <f>C252*0.125</f>
        <v>0</v>
      </c>
      <c r="F252" s="271">
        <f>C252-E252</f>
        <v>0</v>
      </c>
      <c r="G252" s="266">
        <f>D252*0.875</f>
        <v>0</v>
      </c>
    </row>
    <row r="253" spans="1:7" x14ac:dyDescent="0.25">
      <c r="A253" s="213" t="s">
        <v>932</v>
      </c>
      <c r="B253" s="213" t="s">
        <v>1874</v>
      </c>
      <c r="C253" s="266">
        <f>'Actual Sales'!B78</f>
        <v>0</v>
      </c>
      <c r="D253" s="17">
        <f>'Actual Sales'!F78</f>
        <v>0</v>
      </c>
      <c r="E253" s="266">
        <v>0</v>
      </c>
      <c r="F253" s="271">
        <v>0</v>
      </c>
      <c r="G253" s="268">
        <f t="shared" ref="G253" si="30">D253</f>
        <v>0</v>
      </c>
    </row>
    <row r="254" spans="1:7" x14ac:dyDescent="0.25">
      <c r="A254" s="213" t="s">
        <v>1352</v>
      </c>
      <c r="B254" s="213" t="s">
        <v>1875</v>
      </c>
      <c r="C254" s="266">
        <f>'Actual Sales'!B79</f>
        <v>0</v>
      </c>
      <c r="D254" s="17">
        <f>'Actual Sales'!F79</f>
        <v>0</v>
      </c>
      <c r="E254" s="266">
        <f>C254*0.125</f>
        <v>0</v>
      </c>
      <c r="F254" s="271">
        <f>C254-E254</f>
        <v>0</v>
      </c>
      <c r="G254" s="266">
        <f>D254*0.875</f>
        <v>0</v>
      </c>
    </row>
    <row r="255" spans="1:7" s="266" customFormat="1" x14ac:dyDescent="0.25">
      <c r="A255" s="213"/>
      <c r="B255" s="213" t="s">
        <v>1876</v>
      </c>
      <c r="D255" s="268"/>
      <c r="F255" s="271"/>
    </row>
    <row r="256" spans="1:7" x14ac:dyDescent="0.25">
      <c r="A256" s="213" t="s">
        <v>1353</v>
      </c>
      <c r="B256" s="213" t="s">
        <v>1877</v>
      </c>
      <c r="C256" s="266">
        <f>'Actual Sales'!B80</f>
        <v>0</v>
      </c>
      <c r="D256" s="17">
        <f>'Actual Sales'!F80</f>
        <v>0</v>
      </c>
      <c r="E256" s="266">
        <f>C256*0.125</f>
        <v>0</v>
      </c>
      <c r="F256" s="271">
        <f>C256-E256</f>
        <v>0</v>
      </c>
      <c r="G256" s="266">
        <f>D256*0.875</f>
        <v>0</v>
      </c>
    </row>
    <row r="257" spans="1:7" x14ac:dyDescent="0.25">
      <c r="A257" s="213" t="s">
        <v>1037</v>
      </c>
      <c r="B257" s="213" t="s">
        <v>1878</v>
      </c>
      <c r="C257" s="266">
        <f>'Actual Sales'!B81</f>
        <v>0</v>
      </c>
      <c r="D257" s="17">
        <f>'Actual Sales'!F81</f>
        <v>0</v>
      </c>
      <c r="E257" s="266">
        <f>C257*0.125</f>
        <v>0</v>
      </c>
      <c r="F257" s="271">
        <f>C257-E257</f>
        <v>0</v>
      </c>
      <c r="G257" s="266">
        <f>D257*0.875</f>
        <v>0</v>
      </c>
    </row>
    <row r="258" spans="1:7" x14ac:dyDescent="0.25">
      <c r="A258" s="213" t="s">
        <v>1309</v>
      </c>
      <c r="B258" s="213" t="s">
        <v>1879</v>
      </c>
      <c r="C258" s="266">
        <f>'Actual Sales'!B82</f>
        <v>0</v>
      </c>
      <c r="D258" s="17">
        <f>'Actual Sales'!F82</f>
        <v>0</v>
      </c>
      <c r="E258" s="266">
        <v>0</v>
      </c>
      <c r="F258" s="271">
        <v>0</v>
      </c>
      <c r="G258" s="268">
        <f>D258</f>
        <v>0</v>
      </c>
    </row>
    <row r="259" spans="1:7" s="266" customFormat="1" x14ac:dyDescent="0.25">
      <c r="A259" s="213" t="s">
        <v>1491</v>
      </c>
      <c r="B259" s="213" t="s">
        <v>1880</v>
      </c>
      <c r="C259" s="266">
        <f>'Actual Sales'!B153</f>
        <v>0</v>
      </c>
      <c r="D259" s="268">
        <f>'Actual Sales'!F153</f>
        <v>0</v>
      </c>
      <c r="E259" s="266">
        <v>0</v>
      </c>
      <c r="F259" s="271">
        <v>0</v>
      </c>
      <c r="G259" s="268">
        <f>D259</f>
        <v>0</v>
      </c>
    </row>
    <row r="260" spans="1:7" x14ac:dyDescent="0.25">
      <c r="A260" s="213" t="s">
        <v>1355</v>
      </c>
      <c r="B260" s="213" t="s">
        <v>1883</v>
      </c>
      <c r="C260" s="266">
        <f>'Actual Sales'!B85</f>
        <v>0</v>
      </c>
      <c r="D260" s="17">
        <f>'Actual Sales'!F85</f>
        <v>0</v>
      </c>
      <c r="E260" s="266">
        <f>C260*0.125</f>
        <v>0</v>
      </c>
      <c r="F260" s="271">
        <f>C260-E260</f>
        <v>0</v>
      </c>
      <c r="G260" s="266">
        <f>D260*0.875</f>
        <v>0</v>
      </c>
    </row>
    <row r="261" spans="1:7" s="266" customFormat="1" x14ac:dyDescent="0.25">
      <c r="A261" s="213"/>
      <c r="B261" s="213" t="s">
        <v>1884</v>
      </c>
      <c r="D261" s="268"/>
      <c r="F261" s="271"/>
    </row>
    <row r="262" spans="1:7" x14ac:dyDescent="0.25">
      <c r="A262" s="213" t="s">
        <v>1356</v>
      </c>
      <c r="B262" s="213" t="s">
        <v>1885</v>
      </c>
      <c r="C262" s="266">
        <f>'Actual Sales'!B86</f>
        <v>0</v>
      </c>
      <c r="D262" s="17">
        <f>'Actual Sales'!F86</f>
        <v>0</v>
      </c>
      <c r="E262" s="266">
        <f>C262*0.125</f>
        <v>0</v>
      </c>
      <c r="F262" s="271">
        <f>C262-E262</f>
        <v>0</v>
      </c>
      <c r="G262" s="266">
        <f>D262*0.875</f>
        <v>0</v>
      </c>
    </row>
    <row r="263" spans="1:7" s="266" customFormat="1" x14ac:dyDescent="0.25">
      <c r="A263" s="213"/>
      <c r="B263" s="213" t="s">
        <v>1886</v>
      </c>
      <c r="D263" s="268"/>
      <c r="F263" s="271"/>
    </row>
    <row r="264" spans="1:7" x14ac:dyDescent="0.25">
      <c r="A264" s="213" t="s">
        <v>1181</v>
      </c>
      <c r="B264" s="213" t="s">
        <v>1887</v>
      </c>
      <c r="C264" s="266">
        <f>'Actual Sales'!B87</f>
        <v>0</v>
      </c>
      <c r="D264" s="17">
        <f>'Actual Sales'!F87</f>
        <v>0</v>
      </c>
      <c r="E264" s="266">
        <f t="shared" ref="E264:E269" si="31">C264*0.125</f>
        <v>0</v>
      </c>
      <c r="F264" s="271">
        <f t="shared" ref="F264:F269" si="32">C264-E264</f>
        <v>0</v>
      </c>
      <c r="G264" s="266">
        <f t="shared" ref="G264:G269" si="33">D264*0.875</f>
        <v>0</v>
      </c>
    </row>
    <row r="265" spans="1:7" x14ac:dyDescent="0.25">
      <c r="A265" s="213" t="s">
        <v>1357</v>
      </c>
      <c r="B265" s="213" t="s">
        <v>1888</v>
      </c>
      <c r="C265" s="266">
        <f>'Actual Sales'!B88</f>
        <v>0</v>
      </c>
      <c r="D265" s="17">
        <f>'Actual Sales'!F88</f>
        <v>0</v>
      </c>
      <c r="E265" s="266">
        <f t="shared" si="31"/>
        <v>0</v>
      </c>
      <c r="F265" s="271">
        <f t="shared" si="32"/>
        <v>0</v>
      </c>
      <c r="G265" s="266">
        <f t="shared" si="33"/>
        <v>0</v>
      </c>
    </row>
    <row r="266" spans="1:7" x14ac:dyDescent="0.25">
      <c r="A266" s="213" t="s">
        <v>1030</v>
      </c>
      <c r="B266" s="213" t="s">
        <v>1889</v>
      </c>
      <c r="C266" s="266">
        <f>'Actual Sales'!B89</f>
        <v>0</v>
      </c>
      <c r="D266" s="17">
        <f>'Actual Sales'!F89</f>
        <v>0</v>
      </c>
      <c r="E266" s="266">
        <f t="shared" si="31"/>
        <v>0</v>
      </c>
      <c r="F266" s="271">
        <f t="shared" si="32"/>
        <v>0</v>
      </c>
      <c r="G266" s="266">
        <f t="shared" si="33"/>
        <v>0</v>
      </c>
    </row>
    <row r="267" spans="1:7" x14ac:dyDescent="0.25">
      <c r="A267" s="213" t="s">
        <v>1015</v>
      </c>
      <c r="B267" s="213" t="s">
        <v>1890</v>
      </c>
      <c r="C267" s="266">
        <f>'Actual Sales'!B90</f>
        <v>0</v>
      </c>
      <c r="D267" s="17">
        <f>'Actual Sales'!F90</f>
        <v>0</v>
      </c>
      <c r="E267" s="266">
        <f t="shared" si="31"/>
        <v>0</v>
      </c>
      <c r="F267" s="271">
        <f t="shared" si="32"/>
        <v>0</v>
      </c>
      <c r="G267" s="266">
        <f t="shared" si="33"/>
        <v>0</v>
      </c>
    </row>
    <row r="268" spans="1:7" x14ac:dyDescent="0.25">
      <c r="A268" s="213" t="s">
        <v>1308</v>
      </c>
      <c r="B268" s="213" t="s">
        <v>1891</v>
      </c>
      <c r="C268" s="266">
        <f>'Actual Sales'!B91</f>
        <v>0</v>
      </c>
      <c r="D268" s="17">
        <f>'Actual Sales'!F91</f>
        <v>0</v>
      </c>
      <c r="E268" s="266">
        <f t="shared" si="31"/>
        <v>0</v>
      </c>
      <c r="F268" s="271">
        <f t="shared" si="32"/>
        <v>0</v>
      </c>
      <c r="G268" s="266">
        <f t="shared" si="33"/>
        <v>0</v>
      </c>
    </row>
    <row r="269" spans="1:7" x14ac:dyDescent="0.25">
      <c r="A269" s="213" t="s">
        <v>1358</v>
      </c>
      <c r="B269" s="213" t="s">
        <v>1892</v>
      </c>
      <c r="C269" s="266">
        <f>'Actual Sales'!B92</f>
        <v>0</v>
      </c>
      <c r="D269" s="17">
        <f>'Actual Sales'!F92</f>
        <v>0</v>
      </c>
      <c r="E269" s="266">
        <f t="shared" si="31"/>
        <v>0</v>
      </c>
      <c r="F269" s="271">
        <f t="shared" si="32"/>
        <v>0</v>
      </c>
      <c r="G269" s="266">
        <f t="shared" si="33"/>
        <v>0</v>
      </c>
    </row>
    <row r="270" spans="1:7" x14ac:dyDescent="0.25">
      <c r="A270" s="213" t="s">
        <v>1359</v>
      </c>
      <c r="B270" s="213" t="s">
        <v>1893</v>
      </c>
      <c r="C270" s="266">
        <f>'Actual Sales'!B93</f>
        <v>0</v>
      </c>
      <c r="D270" s="17">
        <f>'Actual Sales'!F93</f>
        <v>0</v>
      </c>
      <c r="E270" s="266">
        <v>0</v>
      </c>
      <c r="F270" s="271">
        <f t="shared" ref="F270:F274" si="34">C270-E270</f>
        <v>0</v>
      </c>
      <c r="G270" s="268">
        <f>D270</f>
        <v>0</v>
      </c>
    </row>
    <row r="271" spans="1:7" x14ac:dyDescent="0.25">
      <c r="A271" s="213" t="s">
        <v>1882</v>
      </c>
      <c r="B271" s="213" t="s">
        <v>1894</v>
      </c>
      <c r="C271" s="266">
        <f>'Actual Sales'!B94+'Actual Sales'!B154+'Actual Sales'!B155</f>
        <v>0</v>
      </c>
      <c r="D271" s="17">
        <f>'Actual Sales'!F94+'Actual Sales'!F154+'Actual Sales'!F155</f>
        <v>0</v>
      </c>
      <c r="E271" s="266">
        <v>0</v>
      </c>
      <c r="F271" s="271">
        <f t="shared" si="34"/>
        <v>0</v>
      </c>
      <c r="G271" s="268">
        <f t="shared" ref="G271:G274" si="35">D271</f>
        <v>0</v>
      </c>
    </row>
    <row r="272" spans="1:7" s="266" customFormat="1" x14ac:dyDescent="0.25">
      <c r="A272" s="213"/>
      <c r="B272" s="213" t="s">
        <v>1895</v>
      </c>
      <c r="D272" s="268"/>
      <c r="F272" s="271"/>
      <c r="G272" s="268"/>
    </row>
    <row r="273" spans="1:7" s="266" customFormat="1" x14ac:dyDescent="0.25">
      <c r="A273" s="213"/>
      <c r="B273" s="213" t="s">
        <v>1896</v>
      </c>
      <c r="D273" s="268"/>
      <c r="F273" s="271"/>
      <c r="G273" s="268"/>
    </row>
    <row r="274" spans="1:7" x14ac:dyDescent="0.25">
      <c r="A274" s="213" t="s">
        <v>942</v>
      </c>
      <c r="B274" s="213" t="s">
        <v>1897</v>
      </c>
      <c r="C274" s="266">
        <f>'Actual Sales'!B95</f>
        <v>0</v>
      </c>
      <c r="D274" s="17">
        <f>'Actual Sales'!F95</f>
        <v>0</v>
      </c>
      <c r="E274" s="266">
        <v>0</v>
      </c>
      <c r="F274" s="271">
        <f t="shared" si="34"/>
        <v>0</v>
      </c>
      <c r="G274" s="268">
        <f t="shared" si="35"/>
        <v>0</v>
      </c>
    </row>
    <row r="275" spans="1:7" s="266" customFormat="1" x14ac:dyDescent="0.25">
      <c r="A275" s="213" t="s">
        <v>1684</v>
      </c>
      <c r="B275" s="213" t="s">
        <v>1898</v>
      </c>
      <c r="C275" s="266">
        <f>'Actual Sales'!B156</f>
        <v>0</v>
      </c>
      <c r="D275" s="268">
        <f>'Actual Sales'!F156</f>
        <v>0</v>
      </c>
      <c r="E275" s="266">
        <f>C275*0.125</f>
        <v>0</v>
      </c>
      <c r="F275" s="271">
        <f>C275-E275</f>
        <v>0</v>
      </c>
      <c r="G275" s="266">
        <f>D275*0.875</f>
        <v>0</v>
      </c>
    </row>
    <row r="276" spans="1:7" s="266" customFormat="1" x14ac:dyDescent="0.25">
      <c r="A276" s="213" t="s">
        <v>1881</v>
      </c>
      <c r="B276" s="213" t="s">
        <v>1899</v>
      </c>
      <c r="C276" s="266">
        <f>'Actual Sales'!B159</f>
        <v>0</v>
      </c>
      <c r="D276" s="268">
        <f>'Actual Sales'!F159</f>
        <v>0</v>
      </c>
      <c r="E276" s="266">
        <v>0</v>
      </c>
      <c r="F276" s="271">
        <f>C276-E276</f>
        <v>0</v>
      </c>
      <c r="G276" s="268">
        <f>D276</f>
        <v>0</v>
      </c>
    </row>
    <row r="277" spans="1:7" x14ac:dyDescent="0.25">
      <c r="C277" s="266"/>
    </row>
    <row r="278" spans="1:7" x14ac:dyDescent="0.25">
      <c r="A278" s="223" t="s">
        <v>1406</v>
      </c>
      <c r="B278" s="223"/>
      <c r="C278" s="267">
        <f>SUM(C39:C276)</f>
        <v>0</v>
      </c>
      <c r="D278" s="283">
        <f>SUM(D39:D276)</f>
        <v>0</v>
      </c>
      <c r="E278" s="287">
        <f>SUM(E39:E276)</f>
        <v>0</v>
      </c>
      <c r="F278" s="287">
        <f>SUM(F39:F276)</f>
        <v>0</v>
      </c>
      <c r="G278" s="283">
        <f>SUM(G39:G276)</f>
        <v>0</v>
      </c>
    </row>
    <row r="279" spans="1:7" x14ac:dyDescent="0.25">
      <c r="A279" s="221"/>
      <c r="B279" s="221"/>
      <c r="C279" s="267"/>
      <c r="D279" s="283"/>
      <c r="E279" s="271"/>
      <c r="F279" s="271"/>
      <c r="G279" s="266"/>
    </row>
    <row r="280" spans="1:7" x14ac:dyDescent="0.25">
      <c r="A280" s="221"/>
      <c r="B280" s="221"/>
      <c r="C280" s="267"/>
      <c r="D280" s="283"/>
      <c r="E280" s="298" t="s">
        <v>968</v>
      </c>
      <c r="F280" s="290" t="s">
        <v>1435</v>
      </c>
      <c r="G280" s="291">
        <f>G278*0.0004</f>
        <v>0</v>
      </c>
    </row>
  </sheetData>
  <sortState ref="A39:A263">
    <sortCondition ref="A39:A263"/>
  </sortState>
  <pageMargins left="0.25" right="0.25" top="0.75" bottom="0.75" header="0.3" footer="0.3"/>
  <pageSetup scale="85" orientation="portrait" horizontalDpi="300" verticalDpi="300" r:id="rId1"/>
  <rowBreaks count="1" manualBreakCount="1">
    <brk id="3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IV40"/>
  <sheetViews>
    <sheetView zoomScaleNormal="100" zoomScaleSheetLayoutView="75" zoomScalePageLayoutView="90" workbookViewId="0">
      <selection activeCell="B38" sqref="B38:U38"/>
    </sheetView>
  </sheetViews>
  <sheetFormatPr defaultColWidth="0" defaultRowHeight="12.75" x14ac:dyDescent="0.2"/>
  <cols>
    <col min="1" max="1" width="4.140625" style="308" customWidth="1"/>
    <col min="2" max="9" width="4.140625" style="310" customWidth="1"/>
    <col min="10" max="11" width="10.140625" style="310" customWidth="1"/>
    <col min="12" max="12" width="6.5703125" style="310" customWidth="1"/>
    <col min="13" max="13" width="3.7109375" style="310" customWidth="1"/>
    <col min="14" max="20" width="10.140625" style="310" customWidth="1"/>
    <col min="21" max="21" width="33.7109375" style="310" customWidth="1"/>
    <col min="22" max="22" width="1.5703125" style="309" customWidth="1"/>
    <col min="23" max="256" width="1.5703125" style="308" hidden="1" customWidth="1"/>
    <col min="257" max="16384" width="2.28515625" style="308" hidden="1"/>
  </cols>
  <sheetData>
    <row r="1" spans="2:22" s="328" customFormat="1" ht="15.75" x14ac:dyDescent="0.2">
      <c r="B1" s="654" t="s">
        <v>1533</v>
      </c>
      <c r="C1" s="654"/>
      <c r="D1" s="654"/>
      <c r="E1" s="654"/>
      <c r="F1" s="654"/>
      <c r="G1" s="654"/>
      <c r="H1" s="654"/>
      <c r="I1" s="654"/>
      <c r="J1" s="654"/>
      <c r="K1" s="655" t="s">
        <v>1532</v>
      </c>
      <c r="L1" s="655"/>
      <c r="M1" s="655"/>
      <c r="N1" s="655"/>
      <c r="O1" s="655"/>
      <c r="P1" s="655"/>
      <c r="Q1" s="655"/>
      <c r="R1" s="655"/>
      <c r="S1" s="661"/>
      <c r="T1" s="661"/>
      <c r="U1" s="661"/>
      <c r="V1" s="329"/>
    </row>
    <row r="2" spans="2:22" s="328" customFormat="1" x14ac:dyDescent="0.2">
      <c r="B2" s="654" t="s">
        <v>1905</v>
      </c>
      <c r="C2" s="654"/>
      <c r="D2" s="654"/>
      <c r="E2" s="654"/>
      <c r="F2" s="654"/>
      <c r="G2" s="654"/>
      <c r="H2" s="654"/>
      <c r="I2" s="654"/>
      <c r="J2" s="654"/>
      <c r="K2" s="662" t="s">
        <v>1531</v>
      </c>
      <c r="L2" s="662"/>
      <c r="M2" s="662"/>
      <c r="N2" s="662"/>
      <c r="O2" s="662"/>
      <c r="P2" s="662"/>
      <c r="Q2" s="662"/>
      <c r="R2" s="662"/>
      <c r="S2" s="661"/>
      <c r="T2" s="661"/>
      <c r="U2" s="661"/>
      <c r="V2" s="329"/>
    </row>
    <row r="3" spans="2:22" s="328" customFormat="1" x14ac:dyDescent="0.2">
      <c r="B3" s="654" t="s">
        <v>1530</v>
      </c>
      <c r="C3" s="654"/>
      <c r="D3" s="654"/>
      <c r="E3" s="654"/>
      <c r="F3" s="654"/>
      <c r="G3" s="654"/>
      <c r="H3" s="654"/>
      <c r="I3" s="654"/>
      <c r="J3" s="654"/>
      <c r="K3" s="663" t="s">
        <v>1529</v>
      </c>
      <c r="L3" s="663"/>
      <c r="M3" s="663"/>
      <c r="N3" s="663"/>
      <c r="O3" s="663"/>
      <c r="P3" s="663"/>
      <c r="Q3" s="663"/>
      <c r="R3" s="663"/>
      <c r="S3" s="694" t="s">
        <v>1528</v>
      </c>
      <c r="T3" s="694"/>
      <c r="U3" s="664">
        <f>Conservation!G2</f>
        <v>42308</v>
      </c>
      <c r="V3" s="329"/>
    </row>
    <row r="4" spans="2:22" s="328" customFormat="1" ht="12.75" customHeight="1" x14ac:dyDescent="0.2">
      <c r="B4" s="669">
        <v>2375</v>
      </c>
      <c r="C4" s="669"/>
      <c r="D4" s="669" t="s">
        <v>1536</v>
      </c>
      <c r="E4" s="669"/>
      <c r="F4" s="667" t="s">
        <v>1527</v>
      </c>
      <c r="G4" s="667"/>
      <c r="H4" s="667"/>
      <c r="I4" s="667"/>
      <c r="J4" s="668" t="s">
        <v>1904</v>
      </c>
      <c r="K4" s="663" t="s">
        <v>1526</v>
      </c>
      <c r="L4" s="663"/>
      <c r="M4" s="663"/>
      <c r="N4" s="663"/>
      <c r="O4" s="663"/>
      <c r="P4" s="663"/>
      <c r="Q4" s="663"/>
      <c r="R4" s="663"/>
      <c r="S4" s="694"/>
      <c r="T4" s="694"/>
      <c r="U4" s="665"/>
      <c r="V4" s="329"/>
    </row>
    <row r="5" spans="2:22" s="328" customFormat="1" ht="9" customHeight="1" x14ac:dyDescent="0.2">
      <c r="B5" s="671" t="s">
        <v>1525</v>
      </c>
      <c r="C5" s="671"/>
      <c r="D5" s="671" t="s">
        <v>1524</v>
      </c>
      <c r="E5" s="671"/>
      <c r="F5" s="667"/>
      <c r="G5" s="667"/>
      <c r="H5" s="667"/>
      <c r="I5" s="667"/>
      <c r="J5" s="668"/>
      <c r="K5" s="663"/>
      <c r="L5" s="663"/>
      <c r="M5" s="663"/>
      <c r="N5" s="663"/>
      <c r="O5" s="663"/>
      <c r="P5" s="663"/>
      <c r="Q5" s="663"/>
      <c r="R5" s="663"/>
      <c r="S5" s="694"/>
      <c r="T5" s="694"/>
      <c r="U5" s="665"/>
      <c r="V5" s="329"/>
    </row>
    <row r="6" spans="2:22" s="328" customFormat="1" ht="16.5" customHeight="1" x14ac:dyDescent="0.2">
      <c r="B6" s="670" t="s">
        <v>920</v>
      </c>
      <c r="C6" s="670"/>
      <c r="D6" s="670"/>
      <c r="E6" s="670"/>
      <c r="F6" s="670"/>
      <c r="G6" s="670"/>
      <c r="H6" s="670"/>
      <c r="I6" s="670"/>
      <c r="J6" s="670"/>
      <c r="K6" s="535"/>
      <c r="L6" s="655" t="s">
        <v>1523</v>
      </c>
      <c r="M6" s="655"/>
      <c r="N6" s="655"/>
      <c r="O6" s="655"/>
      <c r="P6" s="655"/>
      <c r="Q6" s="655"/>
      <c r="R6" s="655"/>
      <c r="S6" s="694"/>
      <c r="T6" s="694"/>
      <c r="U6" s="666"/>
      <c r="V6" s="329"/>
    </row>
    <row r="7" spans="2:22" s="328" customFormat="1" ht="9" customHeight="1" x14ac:dyDescent="0.2">
      <c r="B7" s="657" t="s">
        <v>1497</v>
      </c>
      <c r="C7" s="657"/>
      <c r="D7" s="657"/>
      <c r="E7" s="657"/>
      <c r="F7" s="657"/>
      <c r="G7" s="657"/>
      <c r="H7" s="657"/>
      <c r="I7" s="657"/>
      <c r="J7" s="657"/>
      <c r="K7" s="535"/>
      <c r="L7" s="655"/>
      <c r="M7" s="655"/>
      <c r="N7" s="655"/>
      <c r="O7" s="655"/>
      <c r="P7" s="655"/>
      <c r="Q7" s="655"/>
      <c r="R7" s="655"/>
      <c r="S7" s="686" t="s">
        <v>1903</v>
      </c>
      <c r="T7" s="686"/>
      <c r="U7" s="686"/>
      <c r="V7" s="329"/>
    </row>
    <row r="8" spans="2:22" s="328" customFormat="1" ht="16.5" customHeight="1" x14ac:dyDescent="0.2">
      <c r="B8" s="649" t="s">
        <v>1537</v>
      </c>
      <c r="C8" s="649"/>
      <c r="D8" s="649"/>
      <c r="E8" s="649"/>
      <c r="F8" s="649"/>
      <c r="G8" s="649"/>
      <c r="H8" s="649"/>
      <c r="I8" s="649"/>
      <c r="J8" s="649"/>
      <c r="K8" s="535"/>
      <c r="L8" s="655"/>
      <c r="M8" s="655"/>
      <c r="N8" s="655"/>
      <c r="O8" s="655"/>
      <c r="P8" s="655"/>
      <c r="Q8" s="655"/>
      <c r="R8" s="655"/>
      <c r="S8" s="686"/>
      <c r="T8" s="686"/>
      <c r="U8" s="686"/>
      <c r="V8" s="329"/>
    </row>
    <row r="9" spans="2:22" s="328" customFormat="1" ht="9" customHeight="1" x14ac:dyDescent="0.2">
      <c r="B9" s="657" t="s">
        <v>1522</v>
      </c>
      <c r="C9" s="657"/>
      <c r="D9" s="657"/>
      <c r="E9" s="657"/>
      <c r="F9" s="657"/>
      <c r="G9" s="657"/>
      <c r="H9" s="657"/>
      <c r="I9" s="657"/>
      <c r="J9" s="657"/>
      <c r="K9" s="330"/>
      <c r="L9" s="690"/>
      <c r="M9" s="690"/>
      <c r="N9" s="690"/>
      <c r="O9" s="690"/>
      <c r="P9" s="690"/>
      <c r="Q9" s="690"/>
      <c r="R9" s="690"/>
      <c r="S9" s="687"/>
      <c r="T9" s="687"/>
      <c r="U9" s="687"/>
      <c r="V9" s="329"/>
    </row>
    <row r="10" spans="2:22" s="327" customFormat="1" ht="44.25" customHeight="1" x14ac:dyDescent="0.2">
      <c r="B10" s="650" t="s">
        <v>1902</v>
      </c>
      <c r="C10" s="658"/>
      <c r="D10" s="658"/>
      <c r="E10" s="658"/>
      <c r="F10" s="658"/>
      <c r="G10" s="658"/>
      <c r="H10" s="658"/>
      <c r="I10" s="651"/>
      <c r="J10" s="651" t="s">
        <v>1521</v>
      </c>
      <c r="K10" s="688" t="s">
        <v>1520</v>
      </c>
      <c r="L10" s="650" t="s">
        <v>1519</v>
      </c>
      <c r="M10" s="651"/>
      <c r="N10" s="688" t="s">
        <v>1518</v>
      </c>
      <c r="O10" s="688" t="s">
        <v>1517</v>
      </c>
      <c r="P10" s="688" t="s">
        <v>1516</v>
      </c>
      <c r="Q10" s="688" t="s">
        <v>1515</v>
      </c>
      <c r="R10" s="691" t="s">
        <v>1514</v>
      </c>
      <c r="S10" s="692"/>
      <c r="T10" s="693"/>
      <c r="U10" s="565" t="s">
        <v>1513</v>
      </c>
      <c r="V10" s="309"/>
    </row>
    <row r="11" spans="2:22" s="325" customFormat="1" ht="9" x14ac:dyDescent="0.25">
      <c r="B11" s="659"/>
      <c r="C11" s="660"/>
      <c r="D11" s="660"/>
      <c r="E11" s="660"/>
      <c r="F11" s="660"/>
      <c r="G11" s="660"/>
      <c r="H11" s="660"/>
      <c r="I11" s="656"/>
      <c r="J11" s="656"/>
      <c r="K11" s="689"/>
      <c r="L11" s="652" t="s">
        <v>1512</v>
      </c>
      <c r="M11" s="653"/>
      <c r="N11" s="689"/>
      <c r="O11" s="689"/>
      <c r="P11" s="689"/>
      <c r="Q11" s="689"/>
      <c r="R11" s="564" t="s">
        <v>968</v>
      </c>
      <c r="S11" s="564" t="s">
        <v>969</v>
      </c>
      <c r="T11" s="563" t="s">
        <v>1506</v>
      </c>
      <c r="U11" s="562" t="s">
        <v>1511</v>
      </c>
      <c r="V11" s="326" t="s">
        <v>1510</v>
      </c>
    </row>
    <row r="12" spans="2:22" s="315" customFormat="1" ht="15" customHeight="1" x14ac:dyDescent="0.15">
      <c r="B12" s="695"/>
      <c r="C12" s="696"/>
      <c r="D12" s="696"/>
      <c r="E12" s="696"/>
      <c r="F12" s="696"/>
      <c r="G12" s="696"/>
      <c r="H12" s="696"/>
      <c r="I12" s="697"/>
      <c r="J12" s="561"/>
      <c r="K12" s="321"/>
      <c r="L12" s="566"/>
      <c r="M12" s="567"/>
      <c r="N12" s="318"/>
      <c r="O12" s="559"/>
      <c r="P12" s="324"/>
      <c r="Q12" s="318"/>
      <c r="R12" s="318"/>
      <c r="S12" s="559"/>
      <c r="T12" s="560"/>
      <c r="U12" s="559"/>
    </row>
    <row r="13" spans="2:22" s="315" customFormat="1" ht="15" customHeight="1" x14ac:dyDescent="0.2">
      <c r="B13" s="698" t="s">
        <v>1906</v>
      </c>
      <c r="C13" s="699"/>
      <c r="D13" s="699"/>
      <c r="E13" s="699"/>
      <c r="F13" s="674"/>
      <c r="G13" s="674"/>
      <c r="H13" s="674"/>
      <c r="I13" s="675"/>
      <c r="J13" s="321"/>
      <c r="K13" s="321"/>
      <c r="L13" s="536"/>
      <c r="M13" s="537"/>
      <c r="N13" s="318"/>
      <c r="O13" s="318"/>
      <c r="P13" s="319"/>
      <c r="Q13" s="318"/>
      <c r="R13" s="318"/>
      <c r="S13" s="316"/>
      <c r="T13" s="317"/>
      <c r="U13" s="316"/>
    </row>
    <row r="14" spans="2:22" s="315" customFormat="1" ht="15" customHeight="1" x14ac:dyDescent="0.15">
      <c r="B14" s="673"/>
      <c r="C14" s="674"/>
      <c r="D14" s="674"/>
      <c r="E14" s="674"/>
      <c r="F14" s="674"/>
      <c r="G14" s="674"/>
      <c r="H14" s="674"/>
      <c r="I14" s="675"/>
      <c r="J14" s="321"/>
      <c r="K14" s="321"/>
      <c r="L14" s="536"/>
      <c r="M14" s="537"/>
      <c r="N14" s="318"/>
      <c r="O14" s="318"/>
      <c r="P14" s="319"/>
      <c r="Q14" s="318"/>
      <c r="R14" s="318"/>
      <c r="S14" s="316"/>
      <c r="T14" s="317"/>
      <c r="U14" s="316"/>
    </row>
    <row r="15" spans="2:22" s="315" customFormat="1" ht="15" customHeight="1" x14ac:dyDescent="0.15">
      <c r="B15" s="673"/>
      <c r="C15" s="674"/>
      <c r="D15" s="674"/>
      <c r="E15" s="674"/>
      <c r="F15" s="674"/>
      <c r="G15" s="674"/>
      <c r="H15" s="674"/>
      <c r="I15" s="675"/>
      <c r="J15" s="321"/>
      <c r="K15" s="321"/>
      <c r="L15" s="536"/>
      <c r="M15" s="537"/>
      <c r="N15" s="318"/>
      <c r="O15" s="318"/>
      <c r="P15" s="319"/>
      <c r="Q15" s="318"/>
      <c r="R15" s="318"/>
      <c r="S15" s="316"/>
      <c r="T15" s="317"/>
      <c r="U15" s="316"/>
    </row>
    <row r="16" spans="2:22" s="315" customFormat="1" ht="15" customHeight="1" x14ac:dyDescent="0.15">
      <c r="B16" s="673"/>
      <c r="C16" s="674"/>
      <c r="D16" s="674"/>
      <c r="E16" s="674"/>
      <c r="F16" s="674"/>
      <c r="G16" s="674"/>
      <c r="H16" s="674"/>
      <c r="I16" s="675"/>
      <c r="J16" s="321"/>
      <c r="K16" s="321"/>
      <c r="L16" s="536"/>
      <c r="M16" s="537"/>
      <c r="N16" s="318"/>
      <c r="O16" s="318"/>
      <c r="P16" s="319"/>
      <c r="Q16" s="318"/>
      <c r="R16" s="318"/>
      <c r="S16" s="316"/>
      <c r="T16" s="317"/>
      <c r="U16" s="316"/>
    </row>
    <row r="17" spans="2:21" s="315" customFormat="1" ht="15" customHeight="1" x14ac:dyDescent="0.15">
      <c r="B17" s="673"/>
      <c r="C17" s="674"/>
      <c r="D17" s="674"/>
      <c r="E17" s="674"/>
      <c r="F17" s="674"/>
      <c r="G17" s="674"/>
      <c r="H17" s="674"/>
      <c r="I17" s="675"/>
      <c r="J17" s="321"/>
      <c r="K17" s="321"/>
      <c r="L17" s="536"/>
      <c r="M17" s="537"/>
      <c r="N17" s="318"/>
      <c r="O17" s="318"/>
      <c r="P17" s="319"/>
      <c r="Q17" s="318"/>
      <c r="R17" s="318"/>
      <c r="S17" s="316"/>
      <c r="T17" s="317"/>
      <c r="U17" s="316"/>
    </row>
    <row r="18" spans="2:21" s="315" customFormat="1" ht="15" customHeight="1" x14ac:dyDescent="0.15">
      <c r="B18" s="673"/>
      <c r="C18" s="674"/>
      <c r="D18" s="674"/>
      <c r="E18" s="674"/>
      <c r="F18" s="674"/>
      <c r="G18" s="674"/>
      <c r="H18" s="674"/>
      <c r="I18" s="675"/>
      <c r="J18" s="321"/>
      <c r="K18" s="321"/>
      <c r="L18" s="536"/>
      <c r="M18" s="537"/>
      <c r="N18" s="318"/>
      <c r="O18" s="318"/>
      <c r="P18" s="319"/>
      <c r="Q18" s="318"/>
      <c r="R18" s="318"/>
      <c r="S18" s="316"/>
      <c r="T18" s="317"/>
      <c r="U18" s="316"/>
    </row>
    <row r="19" spans="2:21" s="315" customFormat="1" ht="15" customHeight="1" x14ac:dyDescent="0.15">
      <c r="B19" s="673"/>
      <c r="C19" s="674"/>
      <c r="D19" s="674"/>
      <c r="E19" s="674"/>
      <c r="F19" s="674"/>
      <c r="G19" s="674"/>
      <c r="H19" s="674"/>
      <c r="I19" s="675"/>
      <c r="J19" s="321"/>
      <c r="K19" s="321"/>
      <c r="L19" s="536"/>
      <c r="M19" s="537"/>
      <c r="N19" s="318"/>
      <c r="O19" s="318"/>
      <c r="P19" s="319"/>
      <c r="Q19" s="318"/>
      <c r="R19" s="318"/>
      <c r="S19" s="316"/>
      <c r="T19" s="317"/>
      <c r="U19" s="316"/>
    </row>
    <row r="20" spans="2:21" s="315" customFormat="1" ht="15" customHeight="1" x14ac:dyDescent="0.15">
      <c r="B20" s="673"/>
      <c r="C20" s="674"/>
      <c r="D20" s="674"/>
      <c r="E20" s="674"/>
      <c r="F20" s="674"/>
      <c r="G20" s="674"/>
      <c r="H20" s="674"/>
      <c r="I20" s="675"/>
      <c r="J20" s="321"/>
      <c r="K20" s="321"/>
      <c r="L20" s="536"/>
      <c r="M20" s="537"/>
      <c r="N20" s="318"/>
      <c r="O20" s="318"/>
      <c r="P20" s="318"/>
      <c r="Q20" s="318"/>
      <c r="R20" s="318"/>
      <c r="S20" s="316"/>
      <c r="T20" s="317"/>
      <c r="U20" s="316"/>
    </row>
    <row r="21" spans="2:21" s="315" customFormat="1" ht="15" customHeight="1" x14ac:dyDescent="0.15">
      <c r="B21" s="673"/>
      <c r="C21" s="674"/>
      <c r="D21" s="674"/>
      <c r="E21" s="674"/>
      <c r="F21" s="674"/>
      <c r="G21" s="674"/>
      <c r="H21" s="674"/>
      <c r="I21" s="675"/>
      <c r="J21" s="321"/>
      <c r="K21" s="321"/>
      <c r="L21" s="536"/>
      <c r="M21" s="537"/>
      <c r="N21" s="318"/>
      <c r="O21" s="318"/>
      <c r="P21" s="319"/>
      <c r="Q21" s="318"/>
      <c r="R21" s="318"/>
      <c r="S21" s="316"/>
      <c r="T21" s="317"/>
      <c r="U21" s="316"/>
    </row>
    <row r="22" spans="2:21" s="315" customFormat="1" ht="15" customHeight="1" x14ac:dyDescent="0.15">
      <c r="B22" s="673"/>
      <c r="C22" s="674"/>
      <c r="D22" s="674"/>
      <c r="E22" s="674"/>
      <c r="F22" s="674"/>
      <c r="G22" s="674"/>
      <c r="H22" s="674"/>
      <c r="I22" s="675"/>
      <c r="J22" s="321"/>
      <c r="K22" s="321"/>
      <c r="L22" s="536"/>
      <c r="M22" s="537"/>
      <c r="N22" s="318"/>
      <c r="O22" s="323"/>
      <c r="P22" s="319"/>
      <c r="Q22" s="318"/>
      <c r="R22" s="318"/>
      <c r="S22" s="316"/>
      <c r="T22" s="317"/>
      <c r="U22" s="316"/>
    </row>
    <row r="23" spans="2:21" s="315" customFormat="1" ht="15" customHeight="1" x14ac:dyDescent="0.15">
      <c r="B23" s="673"/>
      <c r="C23" s="674"/>
      <c r="D23" s="674"/>
      <c r="E23" s="674"/>
      <c r="F23" s="674"/>
      <c r="G23" s="674"/>
      <c r="H23" s="674"/>
      <c r="I23" s="675"/>
      <c r="J23" s="321"/>
      <c r="K23" s="321"/>
      <c r="L23" s="536"/>
      <c r="M23" s="537"/>
      <c r="N23" s="318"/>
      <c r="O23" s="318"/>
      <c r="P23" s="319"/>
      <c r="Q23" s="318"/>
      <c r="R23" s="318"/>
      <c r="S23" s="316"/>
      <c r="T23" s="317"/>
      <c r="U23" s="316"/>
    </row>
    <row r="24" spans="2:21" s="315" customFormat="1" ht="15" customHeight="1" x14ac:dyDescent="0.15">
      <c r="B24" s="673"/>
      <c r="C24" s="674"/>
      <c r="D24" s="674"/>
      <c r="E24" s="674"/>
      <c r="F24" s="674"/>
      <c r="G24" s="674"/>
      <c r="H24" s="674"/>
      <c r="I24" s="675"/>
      <c r="J24" s="321"/>
      <c r="K24" s="321"/>
      <c r="L24" s="536"/>
      <c r="M24" s="537"/>
      <c r="N24" s="318"/>
      <c r="O24" s="318"/>
      <c r="P24" s="319"/>
      <c r="Q24" s="318"/>
      <c r="R24" s="318"/>
      <c r="S24" s="316"/>
      <c r="T24" s="317"/>
      <c r="U24" s="316"/>
    </row>
    <row r="25" spans="2:21" s="315" customFormat="1" ht="15" customHeight="1" x14ac:dyDescent="0.15">
      <c r="B25" s="673"/>
      <c r="C25" s="674"/>
      <c r="D25" s="674"/>
      <c r="E25" s="674"/>
      <c r="F25" s="674"/>
      <c r="G25" s="674"/>
      <c r="H25" s="674"/>
      <c r="I25" s="675"/>
      <c r="J25" s="321"/>
      <c r="K25" s="321"/>
      <c r="L25" s="536"/>
      <c r="M25" s="537"/>
      <c r="N25" s="318"/>
      <c r="O25" s="318"/>
      <c r="P25" s="319"/>
      <c r="Q25" s="318"/>
      <c r="R25" s="318"/>
      <c r="S25" s="316"/>
      <c r="T25" s="317"/>
      <c r="U25" s="316"/>
    </row>
    <row r="26" spans="2:21" s="315" customFormat="1" ht="15" customHeight="1" x14ac:dyDescent="0.15">
      <c r="B26" s="673"/>
      <c r="C26" s="674"/>
      <c r="D26" s="674"/>
      <c r="E26" s="674"/>
      <c r="F26" s="674"/>
      <c r="G26" s="674"/>
      <c r="H26" s="674"/>
      <c r="I26" s="675"/>
      <c r="J26" s="321"/>
      <c r="K26" s="321"/>
      <c r="L26" s="536"/>
      <c r="M26" s="537"/>
      <c r="N26" s="318"/>
      <c r="O26" s="318"/>
      <c r="P26" s="319"/>
      <c r="Q26" s="318"/>
      <c r="R26" s="318"/>
      <c r="S26" s="316"/>
      <c r="T26" s="317"/>
      <c r="U26" s="316"/>
    </row>
    <row r="27" spans="2:21" s="315" customFormat="1" ht="15" customHeight="1" x14ac:dyDescent="0.15">
      <c r="B27" s="673"/>
      <c r="C27" s="674"/>
      <c r="D27" s="674"/>
      <c r="E27" s="674"/>
      <c r="F27" s="674"/>
      <c r="G27" s="674"/>
      <c r="H27" s="674"/>
      <c r="I27" s="675"/>
      <c r="J27" s="322"/>
      <c r="K27" s="321"/>
      <c r="L27" s="569">
        <f>Conservation!E33</f>
        <v>0</v>
      </c>
      <c r="M27" s="567" t="s">
        <v>943</v>
      </c>
      <c r="N27" s="318"/>
      <c r="O27" s="320"/>
      <c r="P27" s="319"/>
      <c r="Q27" s="318"/>
      <c r="R27" s="318"/>
      <c r="S27" s="316"/>
      <c r="T27" s="317"/>
      <c r="U27" s="316"/>
    </row>
    <row r="28" spans="2:21" ht="17.25" customHeight="1" x14ac:dyDescent="0.2">
      <c r="B28" s="712" t="s">
        <v>1509</v>
      </c>
      <c r="C28" s="713"/>
      <c r="D28" s="713"/>
      <c r="E28" s="713"/>
      <c r="F28" s="713"/>
      <c r="G28" s="713"/>
      <c r="H28" s="713"/>
      <c r="I28" s="714"/>
      <c r="J28" s="558">
        <f>Conservation!C278</f>
        <v>0</v>
      </c>
      <c r="K28" s="558">
        <f>Conservation!C33</f>
        <v>0</v>
      </c>
      <c r="L28" s="570">
        <f>Conservation!E278</f>
        <v>0</v>
      </c>
      <c r="M28" s="539" t="s">
        <v>925</v>
      </c>
      <c r="N28" s="568"/>
      <c r="O28" s="571">
        <f>Conservation!F278</f>
        <v>0</v>
      </c>
      <c r="P28" s="571">
        <f>Conservation!F33</f>
        <v>0</v>
      </c>
      <c r="Q28" s="568"/>
      <c r="R28" s="572">
        <f>Conservation!G278</f>
        <v>0</v>
      </c>
      <c r="S28" s="572">
        <f>Conservation!G33</f>
        <v>0</v>
      </c>
      <c r="T28" s="568"/>
      <c r="U28" s="557"/>
    </row>
    <row r="29" spans="2:21" ht="9" customHeight="1" x14ac:dyDescent="0.2">
      <c r="B29" s="556"/>
      <c r="C29" s="681" t="s">
        <v>1508</v>
      </c>
      <c r="D29" s="681"/>
      <c r="E29" s="681"/>
      <c r="F29" s="681"/>
      <c r="G29" s="681"/>
      <c r="H29" s="681"/>
      <c r="I29" s="681"/>
      <c r="J29" s="681"/>
      <c r="K29" s="681"/>
      <c r="L29" s="684"/>
      <c r="M29" s="684"/>
      <c r="N29" s="684"/>
      <c r="O29" s="684"/>
      <c r="P29" s="681"/>
      <c r="Q29" s="681"/>
      <c r="R29" s="681"/>
      <c r="S29" s="700"/>
      <c r="T29" s="700"/>
      <c r="U29" s="700"/>
    </row>
    <row r="30" spans="2:21" ht="12.75" customHeight="1" x14ac:dyDescent="0.2">
      <c r="B30" s="701" t="s">
        <v>1507</v>
      </c>
      <c r="C30" s="701"/>
      <c r="D30" s="701"/>
      <c r="E30" s="701"/>
      <c r="F30" s="701"/>
      <c r="G30" s="701"/>
      <c r="H30" s="701"/>
      <c r="I30" s="701"/>
      <c r="J30" s="701"/>
      <c r="K30" s="701"/>
      <c r="L30" s="683"/>
      <c r="M30" s="683"/>
      <c r="N30" s="683"/>
      <c r="O30" s="683"/>
      <c r="P30" s="668"/>
      <c r="Q30" s="669"/>
      <c r="R30" s="669"/>
      <c r="S30" s="555" t="s">
        <v>968</v>
      </c>
      <c r="T30" s="555" t="s">
        <v>969</v>
      </c>
      <c r="U30" s="554" t="s">
        <v>1506</v>
      </c>
    </row>
    <row r="31" spans="2:21" ht="24" customHeight="1" x14ac:dyDescent="0.2">
      <c r="B31" s="701"/>
      <c r="C31" s="701"/>
      <c r="D31" s="701"/>
      <c r="E31" s="701"/>
      <c r="F31" s="701"/>
      <c r="G31" s="701"/>
      <c r="H31" s="701"/>
      <c r="I31" s="701"/>
      <c r="J31" s="701"/>
      <c r="K31" s="701"/>
      <c r="L31" s="685" t="s">
        <v>1505</v>
      </c>
      <c r="M31" s="538"/>
      <c r="N31" s="683" t="s">
        <v>1534</v>
      </c>
      <c r="O31" s="683"/>
      <c r="P31" s="668"/>
      <c r="Q31" s="676" t="s">
        <v>1504</v>
      </c>
      <c r="R31" s="677"/>
      <c r="S31" s="573">
        <f>R28</f>
        <v>0</v>
      </c>
      <c r="T31" s="574">
        <f>S28</f>
        <v>0</v>
      </c>
      <c r="U31" s="553"/>
    </row>
    <row r="32" spans="2:21" x14ac:dyDescent="0.2">
      <c r="B32" s="701"/>
      <c r="C32" s="701"/>
      <c r="D32" s="701"/>
      <c r="E32" s="701"/>
      <c r="F32" s="701"/>
      <c r="G32" s="701"/>
      <c r="H32" s="701"/>
      <c r="I32" s="701"/>
      <c r="J32" s="701"/>
      <c r="K32" s="701"/>
      <c r="L32" s="685"/>
      <c r="M32" s="538"/>
      <c r="N32" s="649"/>
      <c r="O32" s="649"/>
      <c r="P32" s="668"/>
      <c r="Q32" s="552"/>
      <c r="R32" s="551"/>
      <c r="S32" s="550"/>
      <c r="T32" s="550"/>
      <c r="U32" s="549"/>
    </row>
    <row r="33" spans="2:21" ht="30" customHeight="1" x14ac:dyDescent="0.2">
      <c r="B33" s="668"/>
      <c r="C33" s="649"/>
      <c r="D33" s="649"/>
      <c r="E33" s="649"/>
      <c r="F33" s="649"/>
      <c r="G33" s="649"/>
      <c r="H33" s="649"/>
      <c r="I33" s="649"/>
      <c r="J33" s="649"/>
      <c r="K33" s="331">
        <f ca="1">TODAY()</f>
        <v>42326</v>
      </c>
      <c r="L33" s="314" t="s">
        <v>1503</v>
      </c>
      <c r="M33" s="314"/>
      <c r="N33" s="702" t="s">
        <v>1535</v>
      </c>
      <c r="O33" s="703"/>
      <c r="P33" s="668"/>
      <c r="Q33" s="548"/>
      <c r="R33" s="547"/>
      <c r="S33" s="546"/>
      <c r="T33" s="546"/>
      <c r="U33" s="545"/>
    </row>
    <row r="34" spans="2:21" ht="12.75" customHeight="1" x14ac:dyDescent="0.2">
      <c r="B34" s="668"/>
      <c r="C34" s="657" t="s">
        <v>1502</v>
      </c>
      <c r="D34" s="657"/>
      <c r="E34" s="657"/>
      <c r="F34" s="657"/>
      <c r="G34" s="657"/>
      <c r="H34" s="657"/>
      <c r="I34" s="657"/>
      <c r="J34" s="657" t="s">
        <v>1501</v>
      </c>
      <c r="K34" s="657"/>
      <c r="L34" s="710" t="s">
        <v>1500</v>
      </c>
      <c r="M34" s="710"/>
      <c r="N34" s="710"/>
      <c r="O34" s="710"/>
      <c r="P34" s="711"/>
      <c r="Q34" s="704" t="s">
        <v>1499</v>
      </c>
      <c r="R34" s="705"/>
      <c r="S34" s="678">
        <f>S31</f>
        <v>0</v>
      </c>
      <c r="T34" s="678">
        <f>T31</f>
        <v>0</v>
      </c>
      <c r="U34" s="680"/>
    </row>
    <row r="35" spans="2:21" ht="12.75" customHeight="1" x14ac:dyDescent="0.2">
      <c r="B35" s="668"/>
      <c r="C35" s="683" t="s">
        <v>920</v>
      </c>
      <c r="D35" s="683"/>
      <c r="E35" s="683"/>
      <c r="F35" s="683"/>
      <c r="G35" s="683"/>
      <c r="H35" s="683"/>
      <c r="I35" s="683"/>
      <c r="J35" s="683"/>
      <c r="K35" s="683"/>
      <c r="L35" s="710"/>
      <c r="M35" s="710"/>
      <c r="N35" s="710"/>
      <c r="O35" s="710"/>
      <c r="P35" s="711"/>
      <c r="Q35" s="706"/>
      <c r="R35" s="707"/>
      <c r="S35" s="679"/>
      <c r="T35" s="679"/>
      <c r="U35" s="679"/>
    </row>
    <row r="36" spans="2:21" ht="26.25" customHeight="1" x14ac:dyDescent="0.25">
      <c r="B36" s="668"/>
      <c r="C36" s="649"/>
      <c r="D36" s="649"/>
      <c r="E36" s="649"/>
      <c r="F36" s="649"/>
      <c r="G36" s="649"/>
      <c r="H36" s="649"/>
      <c r="I36" s="649"/>
      <c r="J36" s="649"/>
      <c r="K36" s="649"/>
      <c r="L36" s="710"/>
      <c r="M36" s="710"/>
      <c r="N36" s="710"/>
      <c r="O36" s="710"/>
      <c r="P36" s="711"/>
      <c r="Q36" s="676" t="s">
        <v>1498</v>
      </c>
      <c r="R36" s="677"/>
      <c r="S36" s="543">
        <v>4.0000000000000002E-4</v>
      </c>
      <c r="T36" s="544">
        <v>4.0000000000000002E-4</v>
      </c>
      <c r="U36" s="543"/>
    </row>
    <row r="37" spans="2:21" ht="24" customHeight="1" x14ac:dyDescent="0.2">
      <c r="B37" s="668"/>
      <c r="C37" s="682" t="s">
        <v>1901</v>
      </c>
      <c r="D37" s="682"/>
      <c r="E37" s="682"/>
      <c r="F37" s="682"/>
      <c r="G37" s="682"/>
      <c r="H37" s="682"/>
      <c r="I37" s="682"/>
      <c r="J37" s="682"/>
      <c r="K37" s="682"/>
      <c r="L37" s="710"/>
      <c r="M37" s="710"/>
      <c r="N37" s="710"/>
      <c r="O37" s="710"/>
      <c r="P37" s="711"/>
      <c r="Q37" s="708" t="s">
        <v>1496</v>
      </c>
      <c r="R37" s="709"/>
      <c r="S37" s="313">
        <f>S34*S36</f>
        <v>0</v>
      </c>
      <c r="T37" s="542">
        <f>T34*T36</f>
        <v>0</v>
      </c>
      <c r="U37" s="312"/>
    </row>
    <row r="38" spans="2:21" x14ac:dyDescent="0.2">
      <c r="B38" s="672" t="s">
        <v>1495</v>
      </c>
      <c r="C38" s="672"/>
      <c r="D38" s="672"/>
      <c r="E38" s="672"/>
      <c r="F38" s="672"/>
      <c r="G38" s="672"/>
      <c r="H38" s="672"/>
      <c r="I38" s="672"/>
      <c r="J38" s="672"/>
      <c r="K38" s="672"/>
      <c r="L38" s="672"/>
      <c r="M38" s="672"/>
      <c r="N38" s="672"/>
      <c r="O38" s="672"/>
      <c r="P38" s="672"/>
      <c r="Q38" s="672"/>
      <c r="R38" s="672"/>
      <c r="S38" s="672"/>
      <c r="T38" s="672"/>
      <c r="U38" s="672"/>
    </row>
    <row r="39" spans="2:21" x14ac:dyDescent="0.2">
      <c r="B39" s="311"/>
      <c r="C39" s="311"/>
      <c r="Q39" s="308"/>
      <c r="R39" s="308"/>
      <c r="S39" s="308"/>
      <c r="T39" s="308"/>
      <c r="U39" s="308"/>
    </row>
    <row r="40" spans="2:21" x14ac:dyDescent="0.2">
      <c r="B40" s="311"/>
      <c r="C40" s="311"/>
    </row>
  </sheetData>
  <mergeCells count="90">
    <mergeCell ref="T34:T35"/>
    <mergeCell ref="B27:E27"/>
    <mergeCell ref="F27:I27"/>
    <mergeCell ref="B33:B37"/>
    <mergeCell ref="S29:U29"/>
    <mergeCell ref="Q31:R31"/>
    <mergeCell ref="B30:K32"/>
    <mergeCell ref="N31:O32"/>
    <mergeCell ref="N33:O33"/>
    <mergeCell ref="Q34:R35"/>
    <mergeCell ref="Q37:R37"/>
    <mergeCell ref="L34:P37"/>
    <mergeCell ref="P29:P33"/>
    <mergeCell ref="C33:J33"/>
    <mergeCell ref="B28:I28"/>
    <mergeCell ref="C34:I34"/>
    <mergeCell ref="B12:E12"/>
    <mergeCell ref="F12:I12"/>
    <mergeCell ref="B17:E17"/>
    <mergeCell ref="B26:E26"/>
    <mergeCell ref="F26:I26"/>
    <mergeCell ref="B24:E24"/>
    <mergeCell ref="F24:I24"/>
    <mergeCell ref="B25:E25"/>
    <mergeCell ref="F25:I25"/>
    <mergeCell ref="B13:E13"/>
    <mergeCell ref="J34:K34"/>
    <mergeCell ref="F13:I13"/>
    <mergeCell ref="B14:E14"/>
    <mergeCell ref="F14:I14"/>
    <mergeCell ref="F21:I21"/>
    <mergeCell ref="B19:E19"/>
    <mergeCell ref="F19:I19"/>
    <mergeCell ref="F20:I20"/>
    <mergeCell ref="B20:E20"/>
    <mergeCell ref="C29:K29"/>
    <mergeCell ref="F22:I22"/>
    <mergeCell ref="B18:E18"/>
    <mergeCell ref="B21:E21"/>
    <mergeCell ref="F17:I17"/>
    <mergeCell ref="B22:E22"/>
    <mergeCell ref="S7:U9"/>
    <mergeCell ref="N10:N11"/>
    <mergeCell ref="O10:O11"/>
    <mergeCell ref="K10:K11"/>
    <mergeCell ref="P10:P11"/>
    <mergeCell ref="Q10:Q11"/>
    <mergeCell ref="R6:R9"/>
    <mergeCell ref="L6:Q9"/>
    <mergeCell ref="R10:T10"/>
    <mergeCell ref="S3:T6"/>
    <mergeCell ref="B38:U38"/>
    <mergeCell ref="B15:E15"/>
    <mergeCell ref="F15:I15"/>
    <mergeCell ref="B16:E16"/>
    <mergeCell ref="F16:I16"/>
    <mergeCell ref="Q36:R36"/>
    <mergeCell ref="F18:I18"/>
    <mergeCell ref="S34:S35"/>
    <mergeCell ref="U34:U35"/>
    <mergeCell ref="Q29:R30"/>
    <mergeCell ref="B23:E23"/>
    <mergeCell ref="F23:I23"/>
    <mergeCell ref="C37:K37"/>
    <mergeCell ref="C35:K36"/>
    <mergeCell ref="L29:O30"/>
    <mergeCell ref="L31:L32"/>
    <mergeCell ref="S1:U2"/>
    <mergeCell ref="B3:J3"/>
    <mergeCell ref="K2:R2"/>
    <mergeCell ref="K3:R3"/>
    <mergeCell ref="B1:J1"/>
    <mergeCell ref="U3:U6"/>
    <mergeCell ref="F4:I5"/>
    <mergeCell ref="J4:J5"/>
    <mergeCell ref="K4:R5"/>
    <mergeCell ref="B4:C4"/>
    <mergeCell ref="D4:E4"/>
    <mergeCell ref="B6:J6"/>
    <mergeCell ref="D5:E5"/>
    <mergeCell ref="B5:C5"/>
    <mergeCell ref="B8:J8"/>
    <mergeCell ref="L10:M10"/>
    <mergeCell ref="L11:M11"/>
    <mergeCell ref="B2:J2"/>
    <mergeCell ref="K1:R1"/>
    <mergeCell ref="J10:J11"/>
    <mergeCell ref="B7:J7"/>
    <mergeCell ref="B9:J9"/>
    <mergeCell ref="B10:I11"/>
  </mergeCells>
  <hyperlinks>
    <hyperlink ref="N33" r:id="rId1"/>
  </hyperlinks>
  <printOptions horizontalCentered="1" verticalCentered="1"/>
  <pageMargins left="0" right="0" top="0" bottom="0" header="0" footer="0"/>
  <pageSetup paperSize="5" orientation="landscape" horizontalDpi="300" verticalDpi="300" r:id="rId2"/>
  <headerFooter alignWithMargins="0"/>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
  <sheetViews>
    <sheetView zoomScaleNormal="100" workbookViewId="0">
      <selection activeCell="C21" sqref="C21"/>
    </sheetView>
  </sheetViews>
  <sheetFormatPr defaultColWidth="9.140625" defaultRowHeight="15" x14ac:dyDescent="0.25"/>
  <cols>
    <col min="1" max="16384" width="9.140625" style="266"/>
  </cols>
  <sheetData>
    <row r="1" spans="1:10" x14ac:dyDescent="0.25">
      <c r="A1" s="715" t="s">
        <v>1669</v>
      </c>
      <c r="B1" s="716"/>
      <c r="C1" s="717" t="s">
        <v>920</v>
      </c>
      <c r="D1" s="718"/>
      <c r="E1" s="719"/>
      <c r="F1" s="723" t="s">
        <v>1501</v>
      </c>
      <c r="G1" s="716"/>
      <c r="H1" s="724">
        <f ca="1">TODAY()</f>
        <v>42326</v>
      </c>
      <c r="I1" s="718"/>
      <c r="J1" s="719"/>
    </row>
    <row r="2" spans="1:10" ht="15.75" thickBot="1" x14ac:dyDescent="0.3">
      <c r="A2" s="715"/>
      <c r="B2" s="716"/>
      <c r="C2" s="720"/>
      <c r="D2" s="721"/>
      <c r="E2" s="722"/>
      <c r="F2" s="723"/>
      <c r="G2" s="716"/>
      <c r="H2" s="720"/>
      <c r="I2" s="721"/>
      <c r="J2" s="722"/>
    </row>
    <row r="3" spans="1:10" ht="15.75" thickBot="1" x14ac:dyDescent="0.3"/>
    <row r="4" spans="1:10" x14ac:dyDescent="0.25">
      <c r="A4" s="715" t="s">
        <v>1668</v>
      </c>
      <c r="B4" s="715"/>
      <c r="C4" s="715"/>
      <c r="D4" s="715"/>
      <c r="F4" s="717" t="s">
        <v>1670</v>
      </c>
      <c r="G4" s="718"/>
      <c r="H4" s="718"/>
      <c r="I4" s="718"/>
      <c r="J4" s="719"/>
    </row>
    <row r="5" spans="1:10" x14ac:dyDescent="0.25">
      <c r="A5" s="715"/>
      <c r="B5" s="715"/>
      <c r="C5" s="715"/>
      <c r="D5" s="715"/>
      <c r="F5" s="725"/>
      <c r="G5" s="726"/>
      <c r="H5" s="726"/>
      <c r="I5" s="726"/>
      <c r="J5" s="727"/>
    </row>
    <row r="6" spans="1:10" x14ac:dyDescent="0.25">
      <c r="A6" s="715"/>
      <c r="B6" s="715"/>
      <c r="C6" s="715"/>
      <c r="D6" s="715"/>
      <c r="F6" s="725"/>
      <c r="G6" s="726"/>
      <c r="H6" s="726"/>
      <c r="I6" s="726"/>
      <c r="J6" s="727"/>
    </row>
    <row r="7" spans="1:10" x14ac:dyDescent="0.25">
      <c r="F7" s="725"/>
      <c r="G7" s="726"/>
      <c r="H7" s="726"/>
      <c r="I7" s="726"/>
      <c r="J7" s="727"/>
    </row>
    <row r="8" spans="1:10" ht="15.75" thickBot="1" x14ac:dyDescent="0.3">
      <c r="F8" s="720"/>
      <c r="G8" s="721"/>
      <c r="H8" s="721"/>
      <c r="I8" s="721"/>
      <c r="J8" s="722"/>
    </row>
    <row r="9" spans="1:10" ht="15.75" thickBot="1" x14ac:dyDescent="0.3"/>
    <row r="10" spans="1:10" x14ac:dyDescent="0.25">
      <c r="A10" s="715" t="s">
        <v>1667</v>
      </c>
      <c r="B10" s="715"/>
      <c r="C10" s="728">
        <f>'Cons. Tax Form'!S37+'Cons. Tax Form'!T37</f>
        <v>0</v>
      </c>
      <c r="D10" s="729"/>
    </row>
    <row r="11" spans="1:10" ht="15.75" thickBot="1" x14ac:dyDescent="0.3">
      <c r="A11" s="715"/>
      <c r="B11" s="715"/>
      <c r="C11" s="730"/>
      <c r="D11" s="731"/>
    </row>
    <row r="12" spans="1:10" ht="15.75" thickBot="1" x14ac:dyDescent="0.3"/>
    <row r="13" spans="1:10" x14ac:dyDescent="0.25">
      <c r="A13" s="715" t="s">
        <v>1666</v>
      </c>
      <c r="B13" s="715"/>
      <c r="C13" s="717"/>
      <c r="D13" s="719"/>
    </row>
    <row r="14" spans="1:10" ht="15.75" thickBot="1" x14ac:dyDescent="0.3">
      <c r="A14" s="715"/>
      <c r="B14" s="715"/>
      <c r="C14" s="720"/>
      <c r="D14" s="722"/>
    </row>
    <row r="15" spans="1:10" ht="15.75" thickBot="1" x14ac:dyDescent="0.3"/>
    <row r="16" spans="1:10" x14ac:dyDescent="0.25">
      <c r="A16" s="715" t="s">
        <v>1665</v>
      </c>
      <c r="B16" s="715"/>
      <c r="C16" s="717" t="s">
        <v>1993</v>
      </c>
      <c r="D16" s="718"/>
      <c r="E16" s="718"/>
      <c r="F16" s="718"/>
      <c r="G16" s="718"/>
      <c r="H16" s="718"/>
      <c r="I16" s="718"/>
      <c r="J16" s="719"/>
    </row>
    <row r="17" spans="1:10" x14ac:dyDescent="0.25">
      <c r="A17" s="715"/>
      <c r="B17" s="715"/>
      <c r="C17" s="725"/>
      <c r="D17" s="726"/>
      <c r="E17" s="726"/>
      <c r="F17" s="726"/>
      <c r="G17" s="726"/>
      <c r="H17" s="726"/>
      <c r="I17" s="726"/>
      <c r="J17" s="727"/>
    </row>
    <row r="18" spans="1:10" x14ac:dyDescent="0.25">
      <c r="C18" s="725"/>
      <c r="D18" s="726"/>
      <c r="E18" s="726"/>
      <c r="F18" s="726"/>
      <c r="G18" s="726"/>
      <c r="H18" s="726"/>
      <c r="I18" s="726"/>
      <c r="J18" s="727"/>
    </row>
    <row r="19" spans="1:10" x14ac:dyDescent="0.25">
      <c r="C19" s="725"/>
      <c r="D19" s="726"/>
      <c r="E19" s="726"/>
      <c r="F19" s="726"/>
      <c r="G19" s="726"/>
      <c r="H19" s="726"/>
      <c r="I19" s="726"/>
      <c r="J19" s="727"/>
    </row>
    <row r="20" spans="1:10" ht="15.75" thickBot="1" x14ac:dyDescent="0.3">
      <c r="C20" s="720"/>
      <c r="D20" s="721"/>
      <c r="E20" s="721"/>
      <c r="F20" s="721"/>
      <c r="G20" s="721"/>
      <c r="H20" s="721"/>
      <c r="I20" s="721"/>
      <c r="J20" s="722"/>
    </row>
    <row r="21" spans="1:10" ht="15.75" thickBot="1" x14ac:dyDescent="0.3"/>
    <row r="22" spans="1:10" x14ac:dyDescent="0.25">
      <c r="D22" s="715" t="s">
        <v>1664</v>
      </c>
      <c r="E22" s="715"/>
      <c r="F22" s="715"/>
      <c r="G22" s="733" t="s">
        <v>923</v>
      </c>
      <c r="H22" s="734"/>
      <c r="I22" s="734"/>
      <c r="J22" s="735"/>
    </row>
    <row r="23" spans="1:10" ht="15.75" thickBot="1" x14ac:dyDescent="0.3">
      <c r="D23" s="715"/>
      <c r="E23" s="715"/>
      <c r="F23" s="715"/>
      <c r="G23" s="736"/>
      <c r="H23" s="737"/>
      <c r="I23" s="737"/>
      <c r="J23" s="738"/>
    </row>
    <row r="24" spans="1:10" ht="15.75" thickBot="1" x14ac:dyDescent="0.3"/>
    <row r="25" spans="1:10" x14ac:dyDescent="0.25">
      <c r="A25" s="715" t="s">
        <v>1663</v>
      </c>
      <c r="B25" s="715"/>
      <c r="C25" s="715"/>
      <c r="D25" s="715"/>
      <c r="E25" s="715"/>
      <c r="F25" s="733"/>
      <c r="G25" s="734"/>
      <c r="H25" s="734"/>
      <c r="I25" s="734"/>
      <c r="J25" s="735"/>
    </row>
    <row r="26" spans="1:10" x14ac:dyDescent="0.25">
      <c r="A26" s="715"/>
      <c r="B26" s="715"/>
      <c r="C26" s="715"/>
      <c r="D26" s="715"/>
      <c r="E26" s="715"/>
      <c r="F26" s="739"/>
      <c r="G26" s="740"/>
      <c r="H26" s="740"/>
      <c r="I26" s="740"/>
      <c r="J26" s="741"/>
    </row>
    <row r="27" spans="1:10" x14ac:dyDescent="0.25">
      <c r="F27" s="739"/>
      <c r="G27" s="740"/>
      <c r="H27" s="740"/>
      <c r="I27" s="740"/>
      <c r="J27" s="741"/>
    </row>
    <row r="28" spans="1:10" ht="15.75" thickBot="1" x14ac:dyDescent="0.3">
      <c r="F28" s="736"/>
      <c r="G28" s="737"/>
      <c r="H28" s="737"/>
      <c r="I28" s="737"/>
      <c r="J28" s="738"/>
    </row>
    <row r="29" spans="1:10" ht="15.75" thickBot="1" x14ac:dyDescent="0.3"/>
    <row r="30" spans="1:10" x14ac:dyDescent="0.25">
      <c r="A30" s="715" t="s">
        <v>1662</v>
      </c>
      <c r="B30" s="715"/>
      <c r="C30" s="717"/>
      <c r="D30" s="719"/>
    </row>
    <row r="31" spans="1:10" ht="15.75" thickBot="1" x14ac:dyDescent="0.3">
      <c r="A31" s="715"/>
      <c r="B31" s="715"/>
      <c r="C31" s="720"/>
      <c r="D31" s="722"/>
    </row>
    <row r="32" spans="1:10" ht="15.75" thickBot="1" x14ac:dyDescent="0.3"/>
    <row r="33" spans="1:10" x14ac:dyDescent="0.25">
      <c r="A33" s="715" t="s">
        <v>1661</v>
      </c>
      <c r="B33" s="715"/>
      <c r="C33" s="717"/>
      <c r="D33" s="718"/>
      <c r="E33" s="718"/>
      <c r="F33" s="718"/>
      <c r="G33" s="718"/>
      <c r="H33" s="718"/>
      <c r="I33" s="718"/>
      <c r="J33" s="719"/>
    </row>
    <row r="34" spans="1:10" x14ac:dyDescent="0.25">
      <c r="A34" s="715"/>
      <c r="B34" s="715"/>
      <c r="C34" s="725"/>
      <c r="D34" s="726"/>
      <c r="E34" s="726"/>
      <c r="F34" s="726"/>
      <c r="G34" s="726"/>
      <c r="H34" s="726"/>
      <c r="I34" s="726"/>
      <c r="J34" s="727"/>
    </row>
    <row r="35" spans="1:10" x14ac:dyDescent="0.25">
      <c r="C35" s="725"/>
      <c r="D35" s="726"/>
      <c r="E35" s="726"/>
      <c r="F35" s="726"/>
      <c r="G35" s="726"/>
      <c r="H35" s="726"/>
      <c r="I35" s="726"/>
      <c r="J35" s="727"/>
    </row>
    <row r="36" spans="1:10" x14ac:dyDescent="0.25">
      <c r="C36" s="725"/>
      <c r="D36" s="726"/>
      <c r="E36" s="726"/>
      <c r="F36" s="726"/>
      <c r="G36" s="726"/>
      <c r="H36" s="726"/>
      <c r="I36" s="726"/>
      <c r="J36" s="727"/>
    </row>
    <row r="37" spans="1:10" x14ac:dyDescent="0.25">
      <c r="C37" s="725"/>
      <c r="D37" s="726"/>
      <c r="E37" s="726"/>
      <c r="F37" s="726"/>
      <c r="G37" s="726"/>
      <c r="H37" s="726"/>
      <c r="I37" s="726"/>
      <c r="J37" s="727"/>
    </row>
    <row r="38" spans="1:10" x14ac:dyDescent="0.25">
      <c r="C38" s="725"/>
      <c r="D38" s="726"/>
      <c r="E38" s="726"/>
      <c r="F38" s="726"/>
      <c r="G38" s="726"/>
      <c r="H38" s="726"/>
      <c r="I38" s="726"/>
      <c r="J38" s="727"/>
    </row>
    <row r="39" spans="1:10" x14ac:dyDescent="0.25">
      <c r="C39" s="725"/>
      <c r="D39" s="726"/>
      <c r="E39" s="726"/>
      <c r="F39" s="726"/>
      <c r="G39" s="726"/>
      <c r="H39" s="726"/>
      <c r="I39" s="726"/>
      <c r="J39" s="727"/>
    </row>
    <row r="40" spans="1:10" x14ac:dyDescent="0.25">
      <c r="C40" s="725"/>
      <c r="D40" s="726"/>
      <c r="E40" s="726"/>
      <c r="F40" s="726"/>
      <c r="G40" s="726"/>
      <c r="H40" s="726"/>
      <c r="I40" s="726"/>
      <c r="J40" s="727"/>
    </row>
    <row r="41" spans="1:10" ht="15.75" thickBot="1" x14ac:dyDescent="0.3">
      <c r="C41" s="720"/>
      <c r="D41" s="721"/>
      <c r="E41" s="721"/>
      <c r="F41" s="721"/>
      <c r="G41" s="721"/>
      <c r="H41" s="721"/>
      <c r="I41" s="721"/>
      <c r="J41" s="732"/>
    </row>
  </sheetData>
  <mergeCells count="20">
    <mergeCell ref="A33:B34"/>
    <mergeCell ref="C33:J41"/>
    <mergeCell ref="D22:F23"/>
    <mergeCell ref="G22:J23"/>
    <mergeCell ref="A25:E26"/>
    <mergeCell ref="F25:J28"/>
    <mergeCell ref="A30:B31"/>
    <mergeCell ref="C30:D31"/>
    <mergeCell ref="A10:B11"/>
    <mergeCell ref="C10:D11"/>
    <mergeCell ref="A13:B14"/>
    <mergeCell ref="C13:D14"/>
    <mergeCell ref="A16:B17"/>
    <mergeCell ref="C16:J20"/>
    <mergeCell ref="A1:B2"/>
    <mergeCell ref="C1:E2"/>
    <mergeCell ref="F1:G2"/>
    <mergeCell ref="H1:J2"/>
    <mergeCell ref="A4:D6"/>
    <mergeCell ref="F4:J8"/>
  </mergeCells>
  <pageMargins left="0.7" right="0.7" top="0.75" bottom="0.75" header="0.3" footer="0.3"/>
  <pageSetup orientation="portrait" horizontalDpi="300" verticalDpi="300" r:id="rId1"/>
  <headerFooter>
    <oddHeader>&amp;C&amp;"AR BLANCA,Regular"&amp;20Check Request</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S33"/>
  <sheetViews>
    <sheetView workbookViewId="0">
      <selection activeCell="G3" sqref="G3"/>
    </sheetView>
  </sheetViews>
  <sheetFormatPr defaultColWidth="9.140625" defaultRowHeight="15" x14ac:dyDescent="0.25"/>
  <cols>
    <col min="1" max="2" width="4.7109375" style="469" customWidth="1"/>
    <col min="3" max="3" width="1.7109375" style="469" customWidth="1"/>
    <col min="4" max="4" width="6.7109375" style="469" customWidth="1"/>
    <col min="5" max="5" width="15.7109375" style="469" customWidth="1"/>
    <col min="6" max="6" width="20.7109375" style="469" customWidth="1"/>
    <col min="7" max="7" width="6.7109375" style="469" customWidth="1"/>
    <col min="8" max="8" width="3.7109375" style="469" customWidth="1"/>
    <col min="9" max="10" width="9.7109375" style="469" customWidth="1"/>
    <col min="11" max="14" width="12.7109375" style="469" customWidth="1"/>
    <col min="15" max="15" width="3.7109375" style="469" customWidth="1"/>
    <col min="16" max="17" width="12.7109375" style="469" customWidth="1"/>
    <col min="18" max="16384" width="9.140625" style="469"/>
  </cols>
  <sheetData>
    <row r="1" spans="1:19" ht="30" customHeight="1" x14ac:dyDescent="0.25">
      <c r="A1" s="470" t="s">
        <v>1407</v>
      </c>
      <c r="B1" s="470"/>
      <c r="C1" s="470"/>
      <c r="D1" s="470"/>
      <c r="E1" s="470" t="s">
        <v>1408</v>
      </c>
      <c r="F1" s="470" t="s">
        <v>1409</v>
      </c>
      <c r="G1" s="470" t="s">
        <v>1410</v>
      </c>
      <c r="H1" s="470" t="s">
        <v>1411</v>
      </c>
      <c r="I1" s="470" t="s">
        <v>1412</v>
      </c>
      <c r="J1" s="470" t="s">
        <v>1413</v>
      </c>
      <c r="K1" s="470" t="s">
        <v>1414</v>
      </c>
      <c r="L1" s="470" t="s">
        <v>1415</v>
      </c>
      <c r="M1" s="470" t="s">
        <v>1416</v>
      </c>
      <c r="N1" s="470" t="s">
        <v>1417</v>
      </c>
      <c r="O1" s="470" t="s">
        <v>1418</v>
      </c>
      <c r="P1" s="470" t="s">
        <v>1419</v>
      </c>
      <c r="Q1" s="470" t="s">
        <v>1420</v>
      </c>
    </row>
    <row r="2" spans="1:19" x14ac:dyDescent="0.25">
      <c r="A2" s="473">
        <v>2616</v>
      </c>
      <c r="B2" s="474" t="s">
        <v>1421</v>
      </c>
      <c r="C2" s="474" t="s">
        <v>38</v>
      </c>
      <c r="D2" s="475">
        <v>0</v>
      </c>
      <c r="E2" s="476" t="s">
        <v>1422</v>
      </c>
      <c r="F2" s="476" t="s">
        <v>1654</v>
      </c>
      <c r="G2" s="468">
        <v>102015</v>
      </c>
      <c r="H2" s="477">
        <v>32</v>
      </c>
      <c r="I2" s="471">
        <v>0</v>
      </c>
      <c r="J2" s="485">
        <f>I2</f>
        <v>0</v>
      </c>
      <c r="K2" s="472">
        <v>0</v>
      </c>
      <c r="L2" s="478">
        <v>0</v>
      </c>
      <c r="M2" s="478">
        <v>0</v>
      </c>
      <c r="N2" s="478">
        <v>0</v>
      </c>
      <c r="O2" s="477">
        <v>0</v>
      </c>
      <c r="P2" s="479">
        <f>K2-L2-M2-N2</f>
        <v>0</v>
      </c>
      <c r="Q2" s="480">
        <f>P2*0.125</f>
        <v>0</v>
      </c>
      <c r="S2" s="469" t="s">
        <v>1441</v>
      </c>
    </row>
    <row r="3" spans="1:19" x14ac:dyDescent="0.25">
      <c r="A3" s="473">
        <f>A2</f>
        <v>2616</v>
      </c>
      <c r="B3" s="474" t="s">
        <v>1421</v>
      </c>
      <c r="C3" s="474" t="s">
        <v>38</v>
      </c>
      <c r="D3" s="475">
        <v>0</v>
      </c>
      <c r="E3" s="476" t="s">
        <v>1422</v>
      </c>
      <c r="F3" s="476" t="s">
        <v>1654</v>
      </c>
      <c r="G3" s="481">
        <f>$G$2</f>
        <v>102015</v>
      </c>
      <c r="H3" s="477">
        <v>50</v>
      </c>
      <c r="I3" s="471">
        <v>0</v>
      </c>
      <c r="J3" s="485">
        <f>I3</f>
        <v>0</v>
      </c>
      <c r="K3" s="472">
        <v>0</v>
      </c>
      <c r="L3" s="499">
        <v>0</v>
      </c>
      <c r="M3" s="480">
        <v>0</v>
      </c>
      <c r="N3" s="480">
        <v>0</v>
      </c>
      <c r="O3" s="477">
        <v>0</v>
      </c>
      <c r="P3" s="479">
        <f>K3-L3-M3-N3</f>
        <v>0</v>
      </c>
      <c r="Q3" s="480">
        <f t="shared" ref="Q3:Q4" si="0">P3*0.125</f>
        <v>0</v>
      </c>
    </row>
    <row r="4" spans="1:19" x14ac:dyDescent="0.25">
      <c r="A4" s="473">
        <f>A2</f>
        <v>2616</v>
      </c>
      <c r="B4" s="474" t="s">
        <v>1421</v>
      </c>
      <c r="C4" s="474" t="s">
        <v>38</v>
      </c>
      <c r="D4" s="475">
        <v>0</v>
      </c>
      <c r="E4" s="476" t="s">
        <v>1422</v>
      </c>
      <c r="F4" s="476" t="s">
        <v>1654</v>
      </c>
      <c r="G4" s="481">
        <f t="shared" ref="G4:G28" si="1">$G$2</f>
        <v>102015</v>
      </c>
      <c r="H4" s="477">
        <v>40</v>
      </c>
      <c r="I4" s="485">
        <v>0</v>
      </c>
      <c r="J4" s="485">
        <v>0</v>
      </c>
      <c r="K4" s="498">
        <v>0</v>
      </c>
      <c r="L4" s="480">
        <v>0</v>
      </c>
      <c r="M4" s="480">
        <v>0</v>
      </c>
      <c r="N4" s="480">
        <v>0</v>
      </c>
      <c r="O4" s="477">
        <v>0</v>
      </c>
      <c r="P4" s="479">
        <f t="shared" ref="P4:P11" si="2">K4-L4-M4-N4</f>
        <v>0</v>
      </c>
      <c r="Q4" s="480">
        <f t="shared" si="0"/>
        <v>0</v>
      </c>
    </row>
    <row r="5" spans="1:19" x14ac:dyDescent="0.25">
      <c r="A5" s="473">
        <f>A2</f>
        <v>2616</v>
      </c>
      <c r="B5" s="474" t="s">
        <v>1482</v>
      </c>
      <c r="C5" s="474" t="s">
        <v>38</v>
      </c>
      <c r="D5" s="475">
        <v>0</v>
      </c>
      <c r="E5" s="476" t="s">
        <v>1425</v>
      </c>
      <c r="F5" s="476" t="s">
        <v>1654</v>
      </c>
      <c r="G5" s="481">
        <f t="shared" si="1"/>
        <v>102015</v>
      </c>
      <c r="H5" s="477">
        <v>10</v>
      </c>
      <c r="I5" s="482">
        <f>'Master Form 2'!T160+'Master Form 2'!T216+'Master Form 2'!T219+'Master Form 2'!T218+'Master Form 2'!T217</f>
        <v>0</v>
      </c>
      <c r="J5" s="482">
        <f>'Actual Sales'!B16+'Actual Sales'!B15</f>
        <v>0</v>
      </c>
      <c r="K5" s="479">
        <f>'Actual Sales'!F16+'Actual Sales'!F15</f>
        <v>0</v>
      </c>
      <c r="L5" s="480">
        <v>0</v>
      </c>
      <c r="M5" s="480">
        <v>0</v>
      </c>
      <c r="N5" s="480">
        <v>0</v>
      </c>
      <c r="O5" s="477">
        <v>0</v>
      </c>
      <c r="P5" s="479">
        <f t="shared" si="2"/>
        <v>0</v>
      </c>
      <c r="Q5" s="480">
        <f>P5*0.125</f>
        <v>0</v>
      </c>
      <c r="S5" s="469" t="s">
        <v>1442</v>
      </c>
    </row>
    <row r="6" spans="1:19" x14ac:dyDescent="0.25">
      <c r="A6" s="473">
        <f>A2</f>
        <v>2616</v>
      </c>
      <c r="B6" s="474" t="s">
        <v>1482</v>
      </c>
      <c r="C6" s="474" t="s">
        <v>38</v>
      </c>
      <c r="D6" s="475">
        <v>0</v>
      </c>
      <c r="E6" s="476" t="s">
        <v>1487</v>
      </c>
      <c r="F6" s="476" t="s">
        <v>1427</v>
      </c>
      <c r="G6" s="481">
        <f t="shared" si="1"/>
        <v>102015</v>
      </c>
      <c r="H6" s="477">
        <v>10</v>
      </c>
      <c r="I6" s="482">
        <f>SUM('Master Form 2'!T168:T203)</f>
        <v>0</v>
      </c>
      <c r="J6" s="482">
        <f>'Actual Sales'!I39</f>
        <v>0</v>
      </c>
      <c r="K6" s="479">
        <f>'Actual Sales'!J39</f>
        <v>0</v>
      </c>
      <c r="L6" s="480">
        <v>0</v>
      </c>
      <c r="M6" s="480">
        <v>0</v>
      </c>
      <c r="N6" s="480">
        <v>0</v>
      </c>
      <c r="O6" s="477">
        <v>0</v>
      </c>
      <c r="P6" s="479">
        <f t="shared" si="2"/>
        <v>0</v>
      </c>
      <c r="Q6" s="480">
        <f>(P6*0.008822)*0.125</f>
        <v>0</v>
      </c>
      <c r="S6" s="469" t="s">
        <v>780</v>
      </c>
    </row>
    <row r="7" spans="1:19" x14ac:dyDescent="0.25">
      <c r="A7" s="473">
        <f>A2</f>
        <v>2616</v>
      </c>
      <c r="B7" s="474" t="s">
        <v>1482</v>
      </c>
      <c r="C7" s="474" t="s">
        <v>38</v>
      </c>
      <c r="D7" s="475">
        <v>0</v>
      </c>
      <c r="E7" s="476" t="s">
        <v>1443</v>
      </c>
      <c r="F7" s="476" t="s">
        <v>1427</v>
      </c>
      <c r="G7" s="481">
        <f t="shared" si="1"/>
        <v>102015</v>
      </c>
      <c r="H7" s="477">
        <v>10</v>
      </c>
      <c r="I7" s="482">
        <f>SUM('Master Form 2'!T168:T203)</f>
        <v>0</v>
      </c>
      <c r="J7" s="482">
        <f>'Actual Sales'!I39</f>
        <v>0</v>
      </c>
      <c r="K7" s="479">
        <f>'Actual Sales'!J39</f>
        <v>0</v>
      </c>
      <c r="L7" s="480">
        <v>0</v>
      </c>
      <c r="M7" s="480">
        <v>0</v>
      </c>
      <c r="N7" s="480">
        <v>0</v>
      </c>
      <c r="O7" s="477">
        <v>0</v>
      </c>
      <c r="P7" s="479">
        <f t="shared" ref="P7" si="3">K7-L7-M7-N7</f>
        <v>0</v>
      </c>
      <c r="Q7" s="480">
        <f>(P7*0.035014)*0.125</f>
        <v>0</v>
      </c>
      <c r="S7" s="469" t="s">
        <v>1485</v>
      </c>
    </row>
    <row r="8" spans="1:19" x14ac:dyDescent="0.25">
      <c r="A8" s="473">
        <f>A4</f>
        <v>2616</v>
      </c>
      <c r="B8" s="474" t="s">
        <v>1482</v>
      </c>
      <c r="C8" s="474" t="s">
        <v>38</v>
      </c>
      <c r="D8" s="475">
        <v>0</v>
      </c>
      <c r="E8" s="476" t="s">
        <v>1538</v>
      </c>
      <c r="F8" s="476" t="s">
        <v>1427</v>
      </c>
      <c r="G8" s="481">
        <f t="shared" si="1"/>
        <v>102015</v>
      </c>
      <c r="H8" s="477">
        <v>10</v>
      </c>
      <c r="I8" s="482">
        <f>SUM('Master Form 2'!T168:T203)</f>
        <v>0</v>
      </c>
      <c r="J8" s="482">
        <f>'Actual Sales'!I39</f>
        <v>0</v>
      </c>
      <c r="K8" s="479">
        <f>'Actual Sales'!J39</f>
        <v>0</v>
      </c>
      <c r="L8" s="480">
        <v>0</v>
      </c>
      <c r="M8" s="480">
        <v>0</v>
      </c>
      <c r="N8" s="480">
        <v>0</v>
      </c>
      <c r="O8" s="477">
        <v>0</v>
      </c>
      <c r="P8" s="479">
        <f t="shared" ref="P8" si="4">K8-L8-M8-N8</f>
        <v>0</v>
      </c>
      <c r="Q8" s="478">
        <f>(P8*0.002068)*0.125</f>
        <v>0</v>
      </c>
      <c r="S8" s="469" t="s">
        <v>1539</v>
      </c>
    </row>
    <row r="9" spans="1:19" x14ac:dyDescent="0.25">
      <c r="A9" s="473">
        <f>A2</f>
        <v>2616</v>
      </c>
      <c r="B9" s="474" t="s">
        <v>1482</v>
      </c>
      <c r="C9" s="474" t="s">
        <v>38</v>
      </c>
      <c r="D9" s="475">
        <v>0</v>
      </c>
      <c r="E9" s="483" t="s">
        <v>1443</v>
      </c>
      <c r="F9" s="476" t="s">
        <v>1654</v>
      </c>
      <c r="G9" s="481">
        <f t="shared" si="1"/>
        <v>102015</v>
      </c>
      <c r="H9" s="477">
        <v>10</v>
      </c>
      <c r="I9" s="482">
        <f>'Master Form 2'!T72</f>
        <v>0</v>
      </c>
      <c r="J9" s="482">
        <f>'Actual Sales'!B46</f>
        <v>0</v>
      </c>
      <c r="K9" s="479">
        <f>'Actual Sales'!F46</f>
        <v>0</v>
      </c>
      <c r="L9" s="480">
        <v>0</v>
      </c>
      <c r="M9" s="480">
        <v>0</v>
      </c>
      <c r="N9" s="480">
        <v>0</v>
      </c>
      <c r="O9" s="477">
        <v>0</v>
      </c>
      <c r="P9" s="479">
        <f t="shared" si="2"/>
        <v>0</v>
      </c>
      <c r="Q9" s="480">
        <f>P9*0.125</f>
        <v>0</v>
      </c>
      <c r="S9" s="469" t="s">
        <v>1297</v>
      </c>
    </row>
    <row r="10" spans="1:19" x14ac:dyDescent="0.25">
      <c r="A10" s="473">
        <f>A2</f>
        <v>2616</v>
      </c>
      <c r="B10" s="474" t="s">
        <v>1482</v>
      </c>
      <c r="C10" s="474" t="s">
        <v>38</v>
      </c>
      <c r="D10" s="475">
        <v>0</v>
      </c>
      <c r="E10" s="483" t="s">
        <v>1444</v>
      </c>
      <c r="F10" s="476" t="s">
        <v>1654</v>
      </c>
      <c r="G10" s="481">
        <f t="shared" si="1"/>
        <v>102015</v>
      </c>
      <c r="H10" s="477">
        <v>10</v>
      </c>
      <c r="I10" s="575">
        <v>0</v>
      </c>
      <c r="J10" s="575">
        <v>0</v>
      </c>
      <c r="K10" s="576">
        <v>0</v>
      </c>
      <c r="L10" s="480">
        <v>0</v>
      </c>
      <c r="M10" s="480">
        <v>0</v>
      </c>
      <c r="N10" s="480">
        <v>0</v>
      </c>
      <c r="O10" s="477">
        <v>0</v>
      </c>
      <c r="P10" s="479">
        <f t="shared" ref="P10" si="5">K10-L10-M10-N10</f>
        <v>0</v>
      </c>
      <c r="Q10" s="480">
        <f>P10*0.1666667</f>
        <v>0</v>
      </c>
      <c r="S10" s="469" t="s">
        <v>813</v>
      </c>
    </row>
    <row r="11" spans="1:19" x14ac:dyDescent="0.25">
      <c r="A11" s="473">
        <f>A2</f>
        <v>2616</v>
      </c>
      <c r="B11" s="474" t="s">
        <v>1482</v>
      </c>
      <c r="C11" s="474" t="s">
        <v>38</v>
      </c>
      <c r="D11" s="475">
        <v>0</v>
      </c>
      <c r="E11" s="476" t="s">
        <v>1445</v>
      </c>
      <c r="F11" s="476" t="s">
        <v>1654</v>
      </c>
      <c r="G11" s="481">
        <f t="shared" si="1"/>
        <v>102015</v>
      </c>
      <c r="H11" s="477">
        <v>10</v>
      </c>
      <c r="I11" s="482">
        <f>'Master Form 2'!T261</f>
        <v>0</v>
      </c>
      <c r="J11" s="482">
        <f>'Actual Sales'!B49</f>
        <v>0</v>
      </c>
      <c r="K11" s="479">
        <f>'Actual Sales'!F49</f>
        <v>0</v>
      </c>
      <c r="L11" s="480">
        <v>0</v>
      </c>
      <c r="M11" s="480">
        <v>0</v>
      </c>
      <c r="N11" s="480">
        <v>0</v>
      </c>
      <c r="O11" s="477">
        <v>0</v>
      </c>
      <c r="P11" s="479">
        <f t="shared" si="2"/>
        <v>0</v>
      </c>
      <c r="Q11" s="480">
        <f>P11*0.125</f>
        <v>0</v>
      </c>
      <c r="S11" s="469" t="s">
        <v>1446</v>
      </c>
    </row>
    <row r="12" spans="1:19" x14ac:dyDescent="0.25">
      <c r="A12" s="473">
        <f>A2</f>
        <v>2616</v>
      </c>
      <c r="B12" s="474" t="s">
        <v>1482</v>
      </c>
      <c r="C12" s="474" t="s">
        <v>38</v>
      </c>
      <c r="D12" s="475">
        <v>0</v>
      </c>
      <c r="E12" s="476" t="s">
        <v>1425</v>
      </c>
      <c r="F12" s="476" t="s">
        <v>1484</v>
      </c>
      <c r="G12" s="481">
        <f t="shared" si="1"/>
        <v>102015</v>
      </c>
      <c r="H12" s="477">
        <v>10</v>
      </c>
      <c r="I12" s="482">
        <f>SUM('Master Form 2'!T247:T255, 'Master Form 2'!T257)</f>
        <v>0</v>
      </c>
      <c r="J12" s="482">
        <f>'Actual Sales'!B25</f>
        <v>0</v>
      </c>
      <c r="K12" s="479">
        <f>'Actual Sales'!F25</f>
        <v>0</v>
      </c>
      <c r="L12" s="480">
        <v>0</v>
      </c>
      <c r="M12" s="480">
        <v>0</v>
      </c>
      <c r="N12" s="480">
        <v>0</v>
      </c>
      <c r="O12" s="477">
        <v>0</v>
      </c>
      <c r="P12" s="479">
        <f t="shared" ref="P12:P18" si="6">K12-L12-M12-N12</f>
        <v>0</v>
      </c>
      <c r="Q12" s="480">
        <f>(P12*0.0014632)*0.125</f>
        <v>0</v>
      </c>
      <c r="S12" s="469" t="s">
        <v>1225</v>
      </c>
    </row>
    <row r="13" spans="1:19" x14ac:dyDescent="0.25">
      <c r="A13" s="473">
        <f>A2</f>
        <v>2616</v>
      </c>
      <c r="B13" s="474" t="s">
        <v>1482</v>
      </c>
      <c r="C13" s="474" t="s">
        <v>38</v>
      </c>
      <c r="D13" s="475">
        <v>0</v>
      </c>
      <c r="E13" s="476" t="s">
        <v>1422</v>
      </c>
      <c r="F13" s="476" t="s">
        <v>1654</v>
      </c>
      <c r="G13" s="481">
        <f t="shared" si="1"/>
        <v>102015</v>
      </c>
      <c r="H13" s="477">
        <v>10</v>
      </c>
      <c r="I13" s="482">
        <f>'Master Form 2'!T283+'Master Form 2'!T284+'Master Form 2'!T286+'Master Form 2'!T285</f>
        <v>0</v>
      </c>
      <c r="J13" s="482">
        <f>'Actual Sales'!B118+'Actual Sales'!B106</f>
        <v>0</v>
      </c>
      <c r="K13" s="479">
        <f>'Actual Sales'!F106+'Actual Sales'!F118</f>
        <v>0</v>
      </c>
      <c r="L13" s="480">
        <v>0</v>
      </c>
      <c r="M13" s="480">
        <v>0</v>
      </c>
      <c r="N13" s="480">
        <v>0</v>
      </c>
      <c r="O13" s="477">
        <v>0</v>
      </c>
      <c r="P13" s="479">
        <f t="shared" ref="P13:P17" si="7">K13-L13-M13-N13</f>
        <v>0</v>
      </c>
      <c r="Q13" s="480">
        <f>P13*0.125</f>
        <v>0</v>
      </c>
      <c r="S13" s="469" t="s">
        <v>1441</v>
      </c>
    </row>
    <row r="14" spans="1:19" x14ac:dyDescent="0.25">
      <c r="A14" s="473">
        <f t="shared" ref="A14" si="8">A4</f>
        <v>2616</v>
      </c>
      <c r="B14" s="474" t="s">
        <v>1482</v>
      </c>
      <c r="C14" s="474" t="s">
        <v>38</v>
      </c>
      <c r="D14" s="475">
        <v>0</v>
      </c>
      <c r="E14" s="476" t="s">
        <v>1908</v>
      </c>
      <c r="F14" s="476" t="s">
        <v>1907</v>
      </c>
      <c r="G14" s="481">
        <f>G2</f>
        <v>102015</v>
      </c>
      <c r="H14" s="477">
        <v>10</v>
      </c>
      <c r="I14" s="482">
        <f>I29</f>
        <v>0</v>
      </c>
      <c r="J14" s="482">
        <f>J29</f>
        <v>0</v>
      </c>
      <c r="K14" s="479">
        <f>K29</f>
        <v>0</v>
      </c>
      <c r="L14" s="480">
        <v>0</v>
      </c>
      <c r="M14" s="480">
        <v>0</v>
      </c>
      <c r="N14" s="480">
        <v>0</v>
      </c>
      <c r="O14" s="477">
        <v>0</v>
      </c>
      <c r="P14" s="479">
        <f t="shared" si="6"/>
        <v>0</v>
      </c>
      <c r="Q14" s="608">
        <f>(P14*0.00846)*0.1666667</f>
        <v>0</v>
      </c>
      <c r="S14" s="469" t="s">
        <v>1691</v>
      </c>
    </row>
    <row r="15" spans="1:19" x14ac:dyDescent="0.25">
      <c r="A15" s="473">
        <f t="shared" ref="A15" si="9">A4</f>
        <v>2616</v>
      </c>
      <c r="B15" s="474" t="s">
        <v>1482</v>
      </c>
      <c r="C15" s="474" t="s">
        <v>38</v>
      </c>
      <c r="D15" s="475">
        <v>0</v>
      </c>
      <c r="E15" s="476" t="s">
        <v>1909</v>
      </c>
      <c r="F15" s="476" t="s">
        <v>1907</v>
      </c>
      <c r="G15" s="481">
        <f>G2</f>
        <v>102015</v>
      </c>
      <c r="H15" s="477">
        <v>10</v>
      </c>
      <c r="I15" s="482">
        <f>I29</f>
        <v>0</v>
      </c>
      <c r="J15" s="482">
        <f>J29</f>
        <v>0</v>
      </c>
      <c r="K15" s="479">
        <f>K29</f>
        <v>0</v>
      </c>
      <c r="L15" s="480">
        <v>0</v>
      </c>
      <c r="M15" s="480">
        <v>0</v>
      </c>
      <c r="N15" s="480">
        <v>0</v>
      </c>
      <c r="O15" s="477">
        <v>0</v>
      </c>
      <c r="P15" s="479">
        <f t="shared" si="7"/>
        <v>0</v>
      </c>
      <c r="Q15" s="608">
        <f>(P15*0.01759)*0.1666667</f>
        <v>0</v>
      </c>
      <c r="S15" s="469" t="s">
        <v>1691</v>
      </c>
    </row>
    <row r="16" spans="1:19" x14ac:dyDescent="0.25">
      <c r="A16" s="473">
        <f t="shared" ref="A16" si="10">A6</f>
        <v>2616</v>
      </c>
      <c r="B16" s="474" t="s">
        <v>1482</v>
      </c>
      <c r="C16" s="474" t="s">
        <v>38</v>
      </c>
      <c r="D16" s="475">
        <v>0</v>
      </c>
      <c r="E16" s="476" t="s">
        <v>1426</v>
      </c>
      <c r="F16" s="476" t="s">
        <v>1907</v>
      </c>
      <c r="G16" s="481">
        <f>G2</f>
        <v>102015</v>
      </c>
      <c r="H16" s="477">
        <v>10</v>
      </c>
      <c r="I16" s="482">
        <f>I29</f>
        <v>0</v>
      </c>
      <c r="J16" s="482">
        <f>J29</f>
        <v>0</v>
      </c>
      <c r="K16" s="479">
        <f>K29</f>
        <v>0</v>
      </c>
      <c r="L16" s="480">
        <v>0</v>
      </c>
      <c r="M16" s="480">
        <v>0</v>
      </c>
      <c r="N16" s="480">
        <v>0</v>
      </c>
      <c r="O16" s="477">
        <v>0</v>
      </c>
      <c r="P16" s="479">
        <f t="shared" si="6"/>
        <v>0</v>
      </c>
      <c r="Q16" s="608">
        <f>(P16*0.02982)*0.125</f>
        <v>0</v>
      </c>
      <c r="S16" s="469" t="s">
        <v>1691</v>
      </c>
    </row>
    <row r="17" spans="1:19" x14ac:dyDescent="0.25">
      <c r="A17" s="473">
        <f t="shared" ref="A17" si="11">A6</f>
        <v>2616</v>
      </c>
      <c r="B17" s="474" t="s">
        <v>1482</v>
      </c>
      <c r="C17" s="474" t="s">
        <v>38</v>
      </c>
      <c r="D17" s="475">
        <v>0</v>
      </c>
      <c r="E17" s="476" t="s">
        <v>1444</v>
      </c>
      <c r="F17" s="476" t="s">
        <v>1907</v>
      </c>
      <c r="G17" s="481">
        <f>G2</f>
        <v>102015</v>
      </c>
      <c r="H17" s="477">
        <v>10</v>
      </c>
      <c r="I17" s="482">
        <f>I29</f>
        <v>0</v>
      </c>
      <c r="J17" s="482">
        <f>J29</f>
        <v>0</v>
      </c>
      <c r="K17" s="479">
        <f>K29</f>
        <v>0</v>
      </c>
      <c r="L17" s="480">
        <v>0</v>
      </c>
      <c r="M17" s="480">
        <v>0</v>
      </c>
      <c r="N17" s="480">
        <v>0</v>
      </c>
      <c r="O17" s="477">
        <v>0</v>
      </c>
      <c r="P17" s="479">
        <f t="shared" si="7"/>
        <v>0</v>
      </c>
      <c r="Q17" s="608">
        <f>(P17*0.01325)*0.1666667</f>
        <v>0</v>
      </c>
      <c r="S17" s="469" t="s">
        <v>1691</v>
      </c>
    </row>
    <row r="18" spans="1:19" x14ac:dyDescent="0.25">
      <c r="A18" s="473">
        <f t="shared" ref="A18" si="12">A8</f>
        <v>2616</v>
      </c>
      <c r="B18" s="474" t="s">
        <v>1482</v>
      </c>
      <c r="C18" s="474" t="s">
        <v>38</v>
      </c>
      <c r="D18" s="475">
        <v>0</v>
      </c>
      <c r="E18" s="476" t="s">
        <v>1910</v>
      </c>
      <c r="F18" s="476" t="s">
        <v>1907</v>
      </c>
      <c r="G18" s="481">
        <f>G2</f>
        <v>102015</v>
      </c>
      <c r="H18" s="477">
        <v>10</v>
      </c>
      <c r="I18" s="482">
        <f>I29</f>
        <v>0</v>
      </c>
      <c r="J18" s="482">
        <f>J29</f>
        <v>0</v>
      </c>
      <c r="K18" s="479">
        <f>K29</f>
        <v>0</v>
      </c>
      <c r="L18" s="480">
        <v>0</v>
      </c>
      <c r="M18" s="480">
        <v>0</v>
      </c>
      <c r="N18" s="480">
        <v>0</v>
      </c>
      <c r="O18" s="477">
        <v>0</v>
      </c>
      <c r="P18" s="479">
        <f t="shared" si="6"/>
        <v>0</v>
      </c>
      <c r="Q18" s="608">
        <f>(P18*0.02266)*0.125</f>
        <v>0</v>
      </c>
      <c r="S18" s="469" t="s">
        <v>1691</v>
      </c>
    </row>
    <row r="19" spans="1:19" x14ac:dyDescent="0.25">
      <c r="A19" s="473">
        <f>A2</f>
        <v>2616</v>
      </c>
      <c r="B19" s="474" t="s">
        <v>1423</v>
      </c>
      <c r="C19" s="474" t="s">
        <v>38</v>
      </c>
      <c r="D19" s="475">
        <v>0</v>
      </c>
      <c r="E19" s="476" t="s">
        <v>1422</v>
      </c>
      <c r="F19" s="476" t="s">
        <v>1654</v>
      </c>
      <c r="G19" s="481">
        <f>G2</f>
        <v>102015</v>
      </c>
      <c r="H19" s="477">
        <v>32</v>
      </c>
      <c r="I19" s="482">
        <f t="shared" ref="I19:K21" si="13">I2</f>
        <v>0</v>
      </c>
      <c r="J19" s="482">
        <f t="shared" si="13"/>
        <v>0</v>
      </c>
      <c r="K19" s="479">
        <f t="shared" si="13"/>
        <v>0</v>
      </c>
      <c r="L19" s="478">
        <v>0</v>
      </c>
      <c r="M19" s="478">
        <v>0</v>
      </c>
      <c r="N19" s="478">
        <v>0</v>
      </c>
      <c r="O19" s="477">
        <v>0</v>
      </c>
      <c r="P19" s="479">
        <f>K19-L19-M19-N19</f>
        <v>0</v>
      </c>
      <c r="Q19" s="480">
        <v>0</v>
      </c>
      <c r="S19" s="469" t="s">
        <v>1441</v>
      </c>
    </row>
    <row r="20" spans="1:19" x14ac:dyDescent="0.25">
      <c r="A20" s="473">
        <f>A2</f>
        <v>2616</v>
      </c>
      <c r="B20" s="474" t="s">
        <v>1423</v>
      </c>
      <c r="C20" s="474" t="s">
        <v>38</v>
      </c>
      <c r="D20" s="475">
        <v>0</v>
      </c>
      <c r="E20" s="476" t="s">
        <v>1422</v>
      </c>
      <c r="F20" s="476" t="s">
        <v>1654</v>
      </c>
      <c r="G20" s="481">
        <f t="shared" si="1"/>
        <v>102015</v>
      </c>
      <c r="H20" s="477">
        <v>50</v>
      </c>
      <c r="I20" s="482">
        <f t="shared" si="13"/>
        <v>0</v>
      </c>
      <c r="J20" s="482">
        <f t="shared" si="13"/>
        <v>0</v>
      </c>
      <c r="K20" s="479">
        <f t="shared" si="13"/>
        <v>0</v>
      </c>
      <c r="L20" s="480">
        <v>0</v>
      </c>
      <c r="M20" s="480">
        <v>0</v>
      </c>
      <c r="N20" s="480">
        <v>0</v>
      </c>
      <c r="O20" s="477">
        <v>0</v>
      </c>
      <c r="P20" s="479">
        <f>K20-L20-M20-N20</f>
        <v>0</v>
      </c>
      <c r="Q20" s="480">
        <v>0</v>
      </c>
      <c r="S20" s="469" t="s">
        <v>1441</v>
      </c>
    </row>
    <row r="21" spans="1:19" x14ac:dyDescent="0.25">
      <c r="A21" s="473">
        <f>A2</f>
        <v>2616</v>
      </c>
      <c r="B21" s="474" t="s">
        <v>1423</v>
      </c>
      <c r="C21" s="474" t="s">
        <v>38</v>
      </c>
      <c r="D21" s="475">
        <v>0</v>
      </c>
      <c r="E21" s="476" t="s">
        <v>1422</v>
      </c>
      <c r="F21" s="476" t="s">
        <v>1654</v>
      </c>
      <c r="G21" s="481">
        <f t="shared" si="1"/>
        <v>102015</v>
      </c>
      <c r="H21" s="477">
        <v>40</v>
      </c>
      <c r="I21" s="482">
        <f t="shared" si="13"/>
        <v>0</v>
      </c>
      <c r="J21" s="482">
        <f t="shared" si="13"/>
        <v>0</v>
      </c>
      <c r="K21" s="479">
        <f t="shared" si="13"/>
        <v>0</v>
      </c>
      <c r="L21" s="480">
        <v>0</v>
      </c>
      <c r="M21" s="480">
        <v>0</v>
      </c>
      <c r="N21" s="480">
        <v>0</v>
      </c>
      <c r="O21" s="477">
        <v>0</v>
      </c>
      <c r="P21" s="479">
        <f>K21-L21-M21-N21</f>
        <v>0</v>
      </c>
      <c r="Q21" s="480">
        <v>0</v>
      </c>
      <c r="S21" s="469" t="s">
        <v>1441</v>
      </c>
    </row>
    <row r="22" spans="1:19" x14ac:dyDescent="0.25">
      <c r="A22" s="473">
        <f>A2</f>
        <v>2616</v>
      </c>
      <c r="B22" s="474" t="s">
        <v>1424</v>
      </c>
      <c r="C22" s="474" t="s">
        <v>38</v>
      </c>
      <c r="D22" s="475">
        <v>0</v>
      </c>
      <c r="E22" s="476" t="s">
        <v>1425</v>
      </c>
      <c r="F22" s="476" t="s">
        <v>1654</v>
      </c>
      <c r="G22" s="481">
        <f t="shared" si="1"/>
        <v>102015</v>
      </c>
      <c r="H22" s="477">
        <v>10</v>
      </c>
      <c r="I22" s="482">
        <f>'Master Form 2'!T160+'Master Form 2'!T216+'Master Form 2'!T219+'Master Form 2'!T218+'Master Form 2'!T217</f>
        <v>0</v>
      </c>
      <c r="J22" s="482">
        <f>'Actual Sales'!B16+'Actual Sales'!B15</f>
        <v>0</v>
      </c>
      <c r="K22" s="479">
        <f>'Actual Sales'!F16+'Actual Sales'!F15</f>
        <v>0</v>
      </c>
      <c r="L22" s="480">
        <v>0</v>
      </c>
      <c r="M22" s="480">
        <v>0</v>
      </c>
      <c r="N22" s="480">
        <v>0</v>
      </c>
      <c r="O22" s="477">
        <v>0</v>
      </c>
      <c r="P22" s="479">
        <f t="shared" ref="P22:P26" si="14">K22-L22-M22-N22</f>
        <v>0</v>
      </c>
      <c r="Q22" s="480">
        <v>0</v>
      </c>
      <c r="S22" s="469" t="s">
        <v>1442</v>
      </c>
    </row>
    <row r="23" spans="1:19" x14ac:dyDescent="0.25">
      <c r="A23" s="473">
        <f>A2</f>
        <v>2616</v>
      </c>
      <c r="B23" s="474" t="s">
        <v>1428</v>
      </c>
      <c r="C23" s="474" t="s">
        <v>38</v>
      </c>
      <c r="D23" s="475">
        <v>0</v>
      </c>
      <c r="E23" s="476" t="s">
        <v>908</v>
      </c>
      <c r="F23" s="476" t="s">
        <v>1427</v>
      </c>
      <c r="G23" s="481">
        <f t="shared" si="1"/>
        <v>102015</v>
      </c>
      <c r="H23" s="477">
        <v>10</v>
      </c>
      <c r="I23" s="482">
        <f>SUM('Master Form 2'!T168:T203)</f>
        <v>0</v>
      </c>
      <c r="J23" s="482">
        <f>'Actual Sales'!I39</f>
        <v>0</v>
      </c>
      <c r="K23" s="479">
        <f>'Actual Sales'!J39</f>
        <v>0</v>
      </c>
      <c r="L23" s="480">
        <v>0</v>
      </c>
      <c r="M23" s="480">
        <v>0</v>
      </c>
      <c r="N23" s="480">
        <v>0</v>
      </c>
      <c r="O23" s="477">
        <v>0</v>
      </c>
      <c r="P23" s="479">
        <f t="shared" si="14"/>
        <v>0</v>
      </c>
      <c r="Q23" s="478">
        <v>0</v>
      </c>
      <c r="S23" s="469" t="s">
        <v>780</v>
      </c>
    </row>
    <row r="24" spans="1:19" x14ac:dyDescent="0.25">
      <c r="A24" s="473">
        <f>A2</f>
        <v>2616</v>
      </c>
      <c r="B24" s="474" t="s">
        <v>1424</v>
      </c>
      <c r="C24" s="474" t="s">
        <v>38</v>
      </c>
      <c r="D24" s="475">
        <v>0</v>
      </c>
      <c r="E24" s="476" t="s">
        <v>1443</v>
      </c>
      <c r="F24" s="476" t="s">
        <v>1654</v>
      </c>
      <c r="G24" s="481">
        <f t="shared" si="1"/>
        <v>102015</v>
      </c>
      <c r="H24" s="477">
        <v>10</v>
      </c>
      <c r="I24" s="482">
        <f>'Master Form 2'!T72</f>
        <v>0</v>
      </c>
      <c r="J24" s="482">
        <f>'Actual Sales'!B46</f>
        <v>0</v>
      </c>
      <c r="K24" s="479">
        <f>'Actual Sales'!F46</f>
        <v>0</v>
      </c>
      <c r="L24" s="480">
        <v>0</v>
      </c>
      <c r="M24" s="480">
        <v>0</v>
      </c>
      <c r="N24" s="480">
        <v>0</v>
      </c>
      <c r="O24" s="477">
        <v>0</v>
      </c>
      <c r="P24" s="479">
        <f t="shared" si="14"/>
        <v>0</v>
      </c>
      <c r="Q24" s="478">
        <v>0</v>
      </c>
      <c r="S24" s="469" t="s">
        <v>1297</v>
      </c>
    </row>
    <row r="25" spans="1:19" x14ac:dyDescent="0.25">
      <c r="A25" s="473">
        <f>A2</f>
        <v>2616</v>
      </c>
      <c r="B25" s="474" t="s">
        <v>1424</v>
      </c>
      <c r="C25" s="474" t="s">
        <v>38</v>
      </c>
      <c r="D25" s="475">
        <v>0</v>
      </c>
      <c r="E25" s="476" t="s">
        <v>1444</v>
      </c>
      <c r="F25" s="476" t="s">
        <v>1654</v>
      </c>
      <c r="G25" s="481">
        <f t="shared" si="1"/>
        <v>102015</v>
      </c>
      <c r="H25" s="477">
        <v>10</v>
      </c>
      <c r="I25" s="575">
        <v>0</v>
      </c>
      <c r="J25" s="575">
        <v>0</v>
      </c>
      <c r="K25" s="576">
        <v>0</v>
      </c>
      <c r="L25" s="480">
        <v>0</v>
      </c>
      <c r="M25" s="480">
        <v>0</v>
      </c>
      <c r="N25" s="480">
        <v>0</v>
      </c>
      <c r="O25" s="477">
        <v>0</v>
      </c>
      <c r="P25" s="479">
        <f t="shared" si="14"/>
        <v>0</v>
      </c>
      <c r="Q25" s="478">
        <v>0</v>
      </c>
      <c r="S25" s="469" t="s">
        <v>813</v>
      </c>
    </row>
    <row r="26" spans="1:19" x14ac:dyDescent="0.25">
      <c r="A26" s="473">
        <f>A2</f>
        <v>2616</v>
      </c>
      <c r="B26" s="474" t="s">
        <v>1424</v>
      </c>
      <c r="C26" s="474" t="s">
        <v>38</v>
      </c>
      <c r="D26" s="475">
        <v>0</v>
      </c>
      <c r="E26" s="476" t="s">
        <v>1445</v>
      </c>
      <c r="F26" s="476" t="s">
        <v>1654</v>
      </c>
      <c r="G26" s="481">
        <f t="shared" si="1"/>
        <v>102015</v>
      </c>
      <c r="H26" s="477">
        <v>10</v>
      </c>
      <c r="I26" s="482">
        <f>'Master Form 2'!T261</f>
        <v>0</v>
      </c>
      <c r="J26" s="482">
        <f>'Actual Sales'!B49</f>
        <v>0</v>
      </c>
      <c r="K26" s="479">
        <f>'Actual Sales'!F49</f>
        <v>0</v>
      </c>
      <c r="L26" s="480">
        <v>0</v>
      </c>
      <c r="M26" s="480">
        <v>0</v>
      </c>
      <c r="N26" s="480">
        <v>0</v>
      </c>
      <c r="O26" s="477">
        <v>0</v>
      </c>
      <c r="P26" s="479">
        <f t="shared" si="14"/>
        <v>0</v>
      </c>
      <c r="Q26" s="478">
        <v>0</v>
      </c>
      <c r="S26" s="469" t="s">
        <v>1446</v>
      </c>
    </row>
    <row r="27" spans="1:19" x14ac:dyDescent="0.25">
      <c r="A27" s="473">
        <f>A2</f>
        <v>2616</v>
      </c>
      <c r="B27" s="474" t="s">
        <v>1428</v>
      </c>
      <c r="C27" s="474" t="s">
        <v>38</v>
      </c>
      <c r="D27" s="475">
        <v>0</v>
      </c>
      <c r="E27" s="476" t="s">
        <v>908</v>
      </c>
      <c r="F27" s="476" t="s">
        <v>1484</v>
      </c>
      <c r="G27" s="481">
        <f t="shared" si="1"/>
        <v>102015</v>
      </c>
      <c r="H27" s="477">
        <v>10</v>
      </c>
      <c r="I27" s="482">
        <f>SUM('Master Form 2'!T247:T255, 'Master Form 2'!T257)</f>
        <v>0</v>
      </c>
      <c r="J27" s="482">
        <f>'Actual Sales'!B25</f>
        <v>0</v>
      </c>
      <c r="K27" s="479">
        <f>'Actual Sales'!F25</f>
        <v>0</v>
      </c>
      <c r="L27" s="480">
        <v>0</v>
      </c>
      <c r="M27" s="480">
        <v>0</v>
      </c>
      <c r="N27" s="480">
        <v>0</v>
      </c>
      <c r="O27" s="477">
        <v>0</v>
      </c>
      <c r="P27" s="479">
        <f t="shared" ref="P27:P28" si="15">K27-L27-M27-N27</f>
        <v>0</v>
      </c>
      <c r="Q27" s="480">
        <v>0</v>
      </c>
      <c r="S27" s="469" t="s">
        <v>1225</v>
      </c>
    </row>
    <row r="28" spans="1:19" x14ac:dyDescent="0.25">
      <c r="A28" s="473">
        <f>A2</f>
        <v>2616</v>
      </c>
      <c r="B28" s="474" t="s">
        <v>1424</v>
      </c>
      <c r="C28" s="474" t="s">
        <v>38</v>
      </c>
      <c r="D28" s="475">
        <v>0</v>
      </c>
      <c r="E28" s="476" t="s">
        <v>1422</v>
      </c>
      <c r="F28" s="476" t="s">
        <v>1654</v>
      </c>
      <c r="G28" s="481">
        <f t="shared" si="1"/>
        <v>102015</v>
      </c>
      <c r="H28" s="477">
        <v>10</v>
      </c>
      <c r="I28" s="482">
        <f>'Master Form 2'!T283+'Master Form 2'!T284+'Master Form 2'!T285+'Master Form 2'!T286</f>
        <v>0</v>
      </c>
      <c r="J28" s="482">
        <f>'Actual Sales'!B118+'Actual Sales'!B106</f>
        <v>0</v>
      </c>
      <c r="K28" s="479">
        <f>'Actual Sales'!F118+'Actual Sales'!F106</f>
        <v>0</v>
      </c>
      <c r="L28" s="480">
        <v>0</v>
      </c>
      <c r="M28" s="480">
        <v>0</v>
      </c>
      <c r="N28" s="480">
        <v>0</v>
      </c>
      <c r="O28" s="477">
        <v>0</v>
      </c>
      <c r="P28" s="479">
        <f t="shared" si="15"/>
        <v>0</v>
      </c>
      <c r="Q28" s="480">
        <v>0</v>
      </c>
      <c r="S28" s="469" t="s">
        <v>1441</v>
      </c>
    </row>
    <row r="29" spans="1:19" x14ac:dyDescent="0.25">
      <c r="A29" s="473">
        <f>A4</f>
        <v>2616</v>
      </c>
      <c r="B29" s="474" t="s">
        <v>1428</v>
      </c>
      <c r="C29" s="474" t="s">
        <v>38</v>
      </c>
      <c r="D29" s="475">
        <v>0</v>
      </c>
      <c r="E29" s="476"/>
      <c r="F29" s="476" t="s">
        <v>1907</v>
      </c>
      <c r="G29" s="481">
        <f>G2</f>
        <v>102015</v>
      </c>
      <c r="H29" s="477">
        <v>10</v>
      </c>
      <c r="I29" s="482">
        <f>SUM('Master Form 2'!T258+'Master Form 2'!T215+'Master Form 2'!T159+'Master Form 2'!T155+'Master Form 2'!T154+'Master Form 2'!T153+'Master Form 2'!T152+'Master Form 2'!T151+'Master Form 2'!T150+'Master Form 2'!T143+'Master Form 2'!T142+'Master Form 2'!T130+'Master Form 2'!T129+'Master Form 2'!T128+'Master Form 2'!T127+'Master Form 2'!T126+'Master Form 2'!T125+'Master Form 2'!T112+'Master Form 2'!T111+'Master Form 2'!T110+'Master Form 2'!T109+'Master Form 2'!T108+'Master Form 2'!T107+'Master Form 2'!T106+'Master Form 2'!T105+'Master Form 2'!T78+'Master Form 2'!T77+'Master Form 2'!T60+'Master Form 2'!T38+'Master Form 2'!T33+'Master Form 2'!T32+'Master Form 2'!T31+'Master Form 2'!T21+'Master Form 2'!T20+'Master Form 2'!T19+'Master Form 2'!T3+'Master Form 2'!T2)</f>
        <v>0</v>
      </c>
      <c r="J29" s="482">
        <f>'Actual Sales'!B157+'Actual Sales'!B152+'Actual Sales'!B123+'Actual Sales'!B122+'Actual Sales'!B121+'Actual Sales'!B45+'Actual Sales'!B44+'Actual Sales'!B43+'Actual Sales'!B9+'Actual Sales'!B8+'Actual Sales'!B7+'Actual Sales'!B6+'Actual Sales'!B5+'Actual Sales'!B4+'Actual Sales'!B3+'Actual Sales'!B2</f>
        <v>0</v>
      </c>
      <c r="K29" s="479">
        <f>'Actual Sales'!F157+'Actual Sales'!F152+'Actual Sales'!F123+'Actual Sales'!F122+'Actual Sales'!F121+'Actual Sales'!F45+'Actual Sales'!F44+'Actual Sales'!F43+'Actual Sales'!F9+'Actual Sales'!F8+'Actual Sales'!F7+'Actual Sales'!F6+'Actual Sales'!F5+'Actual Sales'!F4+'Actual Sales'!F3+'Actual Sales'!F2</f>
        <v>0</v>
      </c>
      <c r="L29" s="480">
        <v>0</v>
      </c>
      <c r="M29" s="480">
        <v>0</v>
      </c>
      <c r="N29" s="480">
        <v>0</v>
      </c>
      <c r="O29" s="477">
        <v>0</v>
      </c>
      <c r="P29" s="479">
        <f t="shared" ref="P29" si="16">K29-L29-M29-N29</f>
        <v>0</v>
      </c>
      <c r="Q29" s="480">
        <v>0</v>
      </c>
      <c r="S29" s="469" t="s">
        <v>1691</v>
      </c>
    </row>
    <row r="31" spans="1:19" x14ac:dyDescent="0.25">
      <c r="D31" s="469" t="s">
        <v>1483</v>
      </c>
    </row>
    <row r="33" spans="5:5" x14ac:dyDescent="0.25">
      <c r="E33" s="469" t="s">
        <v>1655</v>
      </c>
    </row>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H31820"/>
  <sheetViews>
    <sheetView zoomScaleNormal="100" workbookViewId="0">
      <selection activeCell="H4" sqref="H4"/>
    </sheetView>
  </sheetViews>
  <sheetFormatPr defaultColWidth="9.140625" defaultRowHeight="15" x14ac:dyDescent="0.25"/>
  <cols>
    <col min="1" max="1" width="14.5703125" style="242" customWidth="1"/>
    <col min="2" max="2" width="12.85546875" style="243" customWidth="1"/>
    <col min="3" max="3" width="9.140625" style="244"/>
    <col min="4" max="4" width="9.140625" style="245"/>
    <col min="5" max="5" width="9.140625" style="243"/>
    <col min="6" max="6" width="9.140625" style="244"/>
    <col min="7" max="16384" width="9.140625" style="203"/>
  </cols>
  <sheetData>
    <row r="1" spans="1:8" x14ac:dyDescent="0.25">
      <c r="A1" s="238" t="s">
        <v>1430</v>
      </c>
      <c r="B1" s="239" t="s">
        <v>1431</v>
      </c>
      <c r="C1" s="240" t="s">
        <v>1432</v>
      </c>
      <c r="D1" s="241" t="s">
        <v>905</v>
      </c>
      <c r="E1" s="239" t="s">
        <v>1433</v>
      </c>
      <c r="F1" s="240" t="s">
        <v>1434</v>
      </c>
      <c r="H1" s="263" t="s">
        <v>1452</v>
      </c>
    </row>
    <row r="2" spans="1:8" x14ac:dyDescent="0.25">
      <c r="A2" s="242">
        <v>571</v>
      </c>
      <c r="B2" s="243">
        <f>SUM('Master Form 2'!T19:T21,'Master Form 2'!T31:T33,'Master Form 2'!T38,'Master Form 2'!T60,'Master Form 2'!T77:T78,'Master Form 2'!T105:T112,'Master Form 2'!T125:T130,'Master Form 2'!T3,'Master Form 2'!T142:T143,'Master Form 2'!T150:T155,'Master Form 2'!T159,'Master Form 2'!T215,'Master Form 2'!T258)</f>
        <v>0</v>
      </c>
      <c r="C2" s="244">
        <f>SUM('Master Form 2'!W19:W21,'Master Form 2'!W31:W33,'Master Form 2'!W38,'Master Form 2'!W60,'Master Form 2'!W77:W78,'Master Form 2'!W105:W112,'Master Form 2'!W125:W130,'Master Form 2'!W3,'Master Form 2'!W142:W143,'Master Form 2'!W150:W155,'Master Form 2'!W159,'Master Form 2'!W215,'Master Form 2'!W258)</f>
        <v>0</v>
      </c>
      <c r="D2" s="245">
        <f>SUM('Master Form 2'!X19:X21,'Master Form 2'!X31:X33,'Master Form 2'!X38,'Master Form 2'!X60,'Master Form 2'!X77:X78,'Master Form 2'!X105:X112,'Master Form 2'!X125:X130,'Master Form 2'!X3,'Master Form 2'!X142:X143,'Master Form 2'!X150:X155,'Master Form 2'!X159,'Master Form 2'!X215,'Master Form 2'!X258)</f>
        <v>0</v>
      </c>
      <c r="E2" s="243">
        <f>SUM('Master Form 2'!AB19:AB21,'Master Form 2'!AB31:AB33,'Master Form 2'!AB38,'Master Form 2'!AB60,'Master Form 2'!AB77:AB78,'Master Form 2'!AB105:AB112,'Master Form 2'!AB125:AB130,'Master Form 2'!AB3,'Master Form 2'!AB142:AB143,'Master Form 2'!AB150:AB155,'Master Form 2'!AB159,'Master Form 2'!AB215,'Master Form 2'!AB258)</f>
        <v>0</v>
      </c>
      <c r="F2" s="244">
        <f>SUM('Master Form 2'!AC19:AC21,'Master Form 2'!AC31:AC33,'Master Form 2'!AC38,'Master Form 2'!AC60,'Master Form 2'!AC77:AC78,'Master Form 2'!AC105:AC112,'Master Form 2'!AC125:AC130,'Master Form 2'!AC3,'Master Form 2'!AC142:AC143,'Master Form 2'!AC150:AC155,'Master Form 2'!AC159,'Master Form 2'!AC215,'Master Form 2'!AC258)</f>
        <v>0</v>
      </c>
    </row>
    <row r="3" spans="1:8" x14ac:dyDescent="0.25">
      <c r="A3" s="242">
        <v>575</v>
      </c>
      <c r="B3" s="243">
        <f>'Master Form 2'!T210+'Master Form 2'!T211</f>
        <v>0</v>
      </c>
      <c r="C3" s="244">
        <f>'Master Form 2'!W210+'Master Form 2'!W211</f>
        <v>0</v>
      </c>
      <c r="D3" s="245">
        <f>'Master Form 2'!X210+'Master Form 2'!X211</f>
        <v>0</v>
      </c>
      <c r="E3" s="243">
        <f>'Master Form 2'!AB210+'Master Form 2'!AB211</f>
        <v>0</v>
      </c>
      <c r="F3" s="244">
        <f>'Master Form 2'!AC210+'Master Form 2'!AC211</f>
        <v>0</v>
      </c>
      <c r="H3" s="332" t="s">
        <v>1994</v>
      </c>
    </row>
    <row r="4" spans="1:8" x14ac:dyDescent="0.25">
      <c r="A4" s="242">
        <v>678</v>
      </c>
      <c r="B4" s="243">
        <f>'Master Form 2'!T261</f>
        <v>0</v>
      </c>
      <c r="C4" s="244">
        <f>'Master Form 2'!W261</f>
        <v>0</v>
      </c>
      <c r="D4" s="245">
        <f>'Master Form 2'!X261</f>
        <v>0</v>
      </c>
      <c r="E4" s="243">
        <f>'Master Form 2'!AB261</f>
        <v>0</v>
      </c>
      <c r="F4" s="244">
        <f>'Master Form 2'!AC261</f>
        <v>0</v>
      </c>
    </row>
    <row r="5" spans="1:8" x14ac:dyDescent="0.25">
      <c r="A5" s="242">
        <v>681</v>
      </c>
      <c r="B5" s="243">
        <f>'Master Form 2'!T7+'Master Form 2'!T8</f>
        <v>0</v>
      </c>
      <c r="C5" s="244">
        <f>'Master Form 2'!W7+'Master Form 2'!W8</f>
        <v>0</v>
      </c>
      <c r="D5" s="245">
        <f>'Master Form 2'!X7+'Master Form 2'!X8</f>
        <v>0</v>
      </c>
      <c r="E5" s="243">
        <f>'Master Form 2'!AB7+'Master Form 2'!AB8</f>
        <v>0</v>
      </c>
      <c r="F5" s="244">
        <f>'Master Form 2'!AC7+'Master Form 2'!AC8</f>
        <v>0</v>
      </c>
    </row>
    <row r="6" spans="1:8" x14ac:dyDescent="0.25">
      <c r="A6" s="242">
        <v>909</v>
      </c>
      <c r="B6" s="243">
        <f>'Master Form 2'!T207+'Master Form 2'!T208</f>
        <v>0</v>
      </c>
      <c r="C6" s="244">
        <f>'Master Form 2'!W207+'Master Form 2'!W208</f>
        <v>0</v>
      </c>
      <c r="D6" s="245">
        <f>'Master Form 2'!X207+'Master Form 2'!X208</f>
        <v>0</v>
      </c>
      <c r="E6" s="243">
        <f>'Master Form 2'!AB207+'Master Form 2'!AB208</f>
        <v>0</v>
      </c>
      <c r="F6" s="244">
        <f>'Master Form 2'!AC207+'Master Form 2'!AC208</f>
        <v>0</v>
      </c>
    </row>
    <row r="7" spans="1:8" x14ac:dyDescent="0.25">
      <c r="A7" s="242">
        <v>2205</v>
      </c>
      <c r="B7" s="243">
        <f>'Master Form 2'!T139</f>
        <v>0</v>
      </c>
      <c r="C7" s="244">
        <f>'Master Form 2'!W139</f>
        <v>0</v>
      </c>
      <c r="D7" s="245">
        <f>'Master Form 2'!X139</f>
        <v>0</v>
      </c>
      <c r="E7" s="243">
        <f>'Master Form 2'!AB139</f>
        <v>0</v>
      </c>
      <c r="F7" s="244">
        <f>'Master Form 2'!AC139</f>
        <v>0</v>
      </c>
    </row>
    <row r="8" spans="1:8" x14ac:dyDescent="0.25">
      <c r="A8" s="242">
        <v>2273</v>
      </c>
      <c r="B8" s="243">
        <f>'Master Form 2'!T231</f>
        <v>0</v>
      </c>
      <c r="C8" s="244">
        <f>'Master Form 2'!W231</f>
        <v>0</v>
      </c>
      <c r="D8" s="245">
        <f>'Master Form 2'!X231</f>
        <v>0</v>
      </c>
      <c r="E8" s="243">
        <f>'Master Form 2'!AB231</f>
        <v>0</v>
      </c>
      <c r="F8" s="244">
        <f>'Master Form 2'!AC231</f>
        <v>0</v>
      </c>
    </row>
    <row r="9" spans="1:8" x14ac:dyDescent="0.25">
      <c r="A9" s="242">
        <v>2274</v>
      </c>
      <c r="B9" s="243">
        <f>'Master Form 2'!T279+'Master Form 2'!T281+'Master Form 2'!T282</f>
        <v>0</v>
      </c>
      <c r="C9" s="244">
        <f>'Master Form 2'!W279+'Master Form 2'!W281+'Master Form 2'!W282</f>
        <v>0</v>
      </c>
      <c r="D9" s="245">
        <f>'Master Form 2'!X279+'Master Form 2'!X281+'Master Form 2'!X282</f>
        <v>0</v>
      </c>
      <c r="E9" s="243">
        <f>'Master Form 2'!AB279+'Master Form 2'!AB281+'Master Form 2'!AB282</f>
        <v>0</v>
      </c>
      <c r="F9" s="244">
        <f>'Master Form 2'!AC279+'Master Form 2'!AC281+'Master Form 2'!AC282</f>
        <v>0</v>
      </c>
    </row>
    <row r="10" spans="1:8" x14ac:dyDescent="0.25">
      <c r="A10" s="242">
        <v>2276</v>
      </c>
      <c r="B10" s="243">
        <f>'Master Form 2'!T97</f>
        <v>0</v>
      </c>
      <c r="C10" s="244">
        <f>'Master Form 2'!W97</f>
        <v>0</v>
      </c>
      <c r="D10" s="245">
        <f>'Master Form 2'!X97</f>
        <v>0</v>
      </c>
      <c r="E10" s="243">
        <f>'Master Form 2'!AB97</f>
        <v>0</v>
      </c>
      <c r="F10" s="244">
        <f>'Master Form 2'!AC97</f>
        <v>0</v>
      </c>
    </row>
    <row r="11" spans="1:8" x14ac:dyDescent="0.25">
      <c r="A11" s="242">
        <v>2277</v>
      </c>
      <c r="B11" s="243">
        <f>'Master Form 2'!T98+'Master Form 2'!T100</f>
        <v>0</v>
      </c>
      <c r="C11" s="244">
        <f>'Master Form 2'!W98+'Master Form 2'!W100</f>
        <v>0</v>
      </c>
      <c r="D11" s="245">
        <f>'Master Form 2'!X98+'Master Form 2'!X100</f>
        <v>0</v>
      </c>
      <c r="E11" s="243">
        <f>'Master Form 2'!AB98+'Master Form 2'!AB100</f>
        <v>0</v>
      </c>
      <c r="F11" s="244">
        <f>'Master Form 2'!AC98+'Master Form 2'!AC100</f>
        <v>0</v>
      </c>
    </row>
    <row r="12" spans="1:8" x14ac:dyDescent="0.25">
      <c r="A12" s="242">
        <v>2278</v>
      </c>
      <c r="B12" s="243">
        <f>'Master Form 2'!T82+'Master Form 2'!T83</f>
        <v>0</v>
      </c>
      <c r="C12" s="244">
        <f>'Master Form 2'!W82+'Master Form 2'!W83</f>
        <v>0</v>
      </c>
      <c r="D12" s="245">
        <f>'Master Form 2'!X82+'Master Form 2'!X83</f>
        <v>0</v>
      </c>
      <c r="E12" s="243">
        <f>'Master Form 2'!AB82+'Master Form 2'!AB83</f>
        <v>0</v>
      </c>
      <c r="F12" s="244">
        <f>'Master Form 2'!AC82+'Master Form 2'!AC83</f>
        <v>0</v>
      </c>
    </row>
    <row r="13" spans="1:8" x14ac:dyDescent="0.25">
      <c r="A13" s="242">
        <v>2279</v>
      </c>
      <c r="B13" s="243">
        <f>'Master Form 2'!T232+'Master Form 2'!T233</f>
        <v>0</v>
      </c>
      <c r="C13" s="244">
        <f>'Master Form 2'!W232+'Master Form 2'!W233</f>
        <v>0</v>
      </c>
      <c r="D13" s="245">
        <f>'Master Form 2'!X232+'Master Form 2'!X233</f>
        <v>0</v>
      </c>
      <c r="E13" s="243">
        <f>'Master Form 2'!AB232+'Master Form 2'!AB233</f>
        <v>0</v>
      </c>
      <c r="F13" s="244">
        <f>'Master Form 2'!AC232+'Master Form 2'!AC233</f>
        <v>0</v>
      </c>
    </row>
    <row r="14" spans="1:8" x14ac:dyDescent="0.25">
      <c r="A14" s="242">
        <v>2280</v>
      </c>
      <c r="B14" s="243">
        <f>'Master Form 2'!T84</f>
        <v>0</v>
      </c>
      <c r="C14" s="244">
        <f>'Master Form 2'!W84</f>
        <v>0</v>
      </c>
      <c r="D14" s="245">
        <f>'Master Form 2'!X84</f>
        <v>0</v>
      </c>
      <c r="E14" s="243">
        <f>'Master Form 2'!AB84</f>
        <v>0</v>
      </c>
      <c r="F14" s="244">
        <f>'Master Form 2'!AC84</f>
        <v>0</v>
      </c>
    </row>
    <row r="15" spans="1:8" x14ac:dyDescent="0.25">
      <c r="A15" s="242">
        <v>2281</v>
      </c>
      <c r="B15" s="243">
        <f>'Master Form 2'!T280</f>
        <v>0</v>
      </c>
      <c r="C15" s="244">
        <f>'Master Form 2'!W280</f>
        <v>0</v>
      </c>
      <c r="D15" s="245">
        <f>'Master Form 2'!X280</f>
        <v>0</v>
      </c>
      <c r="E15" s="243">
        <f>'Master Form 2'!AB280</f>
        <v>0</v>
      </c>
      <c r="F15" s="244">
        <f>'Master Form 2'!AC280</f>
        <v>0</v>
      </c>
    </row>
    <row r="16" spans="1:8" x14ac:dyDescent="0.25">
      <c r="A16" s="242">
        <v>2284</v>
      </c>
      <c r="B16" s="249">
        <f>'Master Form 2'!T285</f>
        <v>0</v>
      </c>
      <c r="C16" s="250">
        <f>'Master Form 2'!W285</f>
        <v>0</v>
      </c>
      <c r="D16" s="251">
        <f>'Master Form 2'!X285</f>
        <v>0</v>
      </c>
      <c r="E16" s="249">
        <f>'Master Form 2'!AB285</f>
        <v>0</v>
      </c>
      <c r="F16" s="250">
        <f>'Master Form 2'!AC285</f>
        <v>0</v>
      </c>
    </row>
    <row r="17" spans="1:6" x14ac:dyDescent="0.25">
      <c r="A17" s="242">
        <v>2285</v>
      </c>
      <c r="B17" s="246">
        <f>'Master Form 2'!T283</f>
        <v>0</v>
      </c>
      <c r="C17" s="247">
        <f>'Master Form 2'!W283</f>
        <v>0</v>
      </c>
      <c r="D17" s="248">
        <f>'Master Form 2'!X283</f>
        <v>0</v>
      </c>
      <c r="E17" s="246">
        <f>'Master Form 2'!AB283</f>
        <v>0</v>
      </c>
      <c r="F17" s="247">
        <f>'Master Form 2'!AC283</f>
        <v>0</v>
      </c>
    </row>
    <row r="18" spans="1:6" x14ac:dyDescent="0.25">
      <c r="A18" s="242">
        <v>2286</v>
      </c>
      <c r="B18" s="243">
        <f>'Master Form 2'!T268+'Master Form 2'!T269+'Master Form 2'!T270+'Master Form 2'!T271+'Master Form 2'!T272+'Master Form 2'!T273+'Master Form 2'!T274+'Master Form 2'!T275+'Master Form 2'!T276+'Master Form 2'!T277</f>
        <v>0</v>
      </c>
      <c r="C18" s="244">
        <f>'Master Form 2'!W268+'Master Form 2'!W269+'Master Form 2'!W270+'Master Form 2'!W271+'Master Form 2'!W272+'Master Form 2'!W273+'Master Form 2'!W274+'Master Form 2'!W275+'Master Form 2'!W276+'Master Form 2'!W277</f>
        <v>0</v>
      </c>
      <c r="D18" s="245">
        <f>'Master Form 2'!X268+'Master Form 2'!X269+'Master Form 2'!X270+'Master Form 2'!X271+'Master Form 2'!X272+'Master Form 2'!X273+'Master Form 2'!X274+'Master Form 2'!X275+'Master Form 2'!X276+'Master Form 2'!X277</f>
        <v>0</v>
      </c>
      <c r="E18" s="243">
        <f>'Master Form 2'!AB268+'Master Form 2'!AB269+'Master Form 2'!AB270+'Master Form 2'!AB271+'Master Form 2'!AB272+'Master Form 2'!AB273+'Master Form 2'!AB274+'Master Form 2'!AB275+'Master Form 2'!AB276+'Master Form 2'!AB277</f>
        <v>0</v>
      </c>
      <c r="F18" s="244">
        <f>'Master Form 2'!AC268+'Master Form 2'!AC269+'Master Form 2'!AC270+'Master Form 2'!AC271+'Master Form 2'!AC272+'Master Form 2'!AC273+'Master Form 2'!AC274+'Master Form 2'!AC275+'Master Form 2'!AC276+'Master Form 2'!AC277</f>
        <v>0</v>
      </c>
    </row>
    <row r="19" spans="1:6" x14ac:dyDescent="0.25">
      <c r="A19" s="242">
        <v>2287</v>
      </c>
      <c r="B19" s="243">
        <f>'Master Form 2'!T284+'Master Form 2'!T286</f>
        <v>0</v>
      </c>
      <c r="C19" s="244">
        <f>'Master Form 2'!W284+'Master Form 2'!W286</f>
        <v>0</v>
      </c>
      <c r="D19" s="245">
        <f>'Master Form 2'!X284+'Master Form 2'!X286</f>
        <v>0</v>
      </c>
      <c r="E19" s="243">
        <f>'Master Form 2'!AB284+'Master Form 2'!AB286</f>
        <v>0</v>
      </c>
      <c r="F19" s="244">
        <f>'Master Form 2'!AC284+'Master Form 2'!AC286</f>
        <v>0</v>
      </c>
    </row>
    <row r="20" spans="1:6" x14ac:dyDescent="0.25">
      <c r="A20" s="242">
        <v>2288</v>
      </c>
      <c r="B20" s="243">
        <f>'Master Form 2'!T278</f>
        <v>0</v>
      </c>
      <c r="C20" s="244">
        <f>'Master Form 2'!W278</f>
        <v>0</v>
      </c>
      <c r="D20" s="245">
        <f>'Master Form 2'!X278</f>
        <v>0</v>
      </c>
      <c r="E20" s="243">
        <f>'Master Form 2'!AB278</f>
        <v>0</v>
      </c>
      <c r="F20" s="244">
        <f>'Master Form 2'!AC278</f>
        <v>0</v>
      </c>
    </row>
    <row r="21" spans="1:6" x14ac:dyDescent="0.25">
      <c r="A21" s="242">
        <v>2757</v>
      </c>
      <c r="B21" s="243">
        <f>'Master Form 2'!T120</f>
        <v>0</v>
      </c>
      <c r="C21" s="244">
        <f>'Master Form 2'!W120</f>
        <v>0</v>
      </c>
      <c r="D21" s="245">
        <f>'Master Form 2'!X120</f>
        <v>0</v>
      </c>
      <c r="E21" s="243">
        <f>'Master Form 2'!AB120</f>
        <v>0</v>
      </c>
      <c r="F21" s="244">
        <f>'Master Form 2'!AC120</f>
        <v>0</v>
      </c>
    </row>
    <row r="22" spans="1:6" x14ac:dyDescent="0.25">
      <c r="A22" s="242">
        <v>2759</v>
      </c>
      <c r="B22" s="243">
        <f>'Master Form 2'!T96</f>
        <v>0</v>
      </c>
      <c r="C22" s="244">
        <f>'Master Form 2'!W96</f>
        <v>0</v>
      </c>
      <c r="D22" s="245">
        <f>'Master Form 2'!X96</f>
        <v>0</v>
      </c>
      <c r="E22" s="243">
        <f>'Master Form 2'!AB96</f>
        <v>0</v>
      </c>
      <c r="F22" s="244">
        <f>'Master Form 2'!AC96</f>
        <v>0</v>
      </c>
    </row>
    <row r="23" spans="1:6" x14ac:dyDescent="0.25">
      <c r="A23" s="242">
        <v>5444</v>
      </c>
      <c r="B23" s="243">
        <f>'Master Form 2'!T221</f>
        <v>0</v>
      </c>
      <c r="C23" s="244">
        <f>'Master Form 2'!W221</f>
        <v>0</v>
      </c>
      <c r="D23" s="245">
        <f>'Master Form 2'!X221</f>
        <v>0</v>
      </c>
      <c r="E23" s="243">
        <f>'Master Form 2'!AB221</f>
        <v>0</v>
      </c>
      <c r="F23" s="244">
        <f>'Master Form 2'!AC221</f>
        <v>0</v>
      </c>
    </row>
    <row r="24" spans="1:6" x14ac:dyDescent="0.25">
      <c r="A24" s="242">
        <v>5446</v>
      </c>
      <c r="B24" s="243">
        <f>'Master Form 2'!T86</f>
        <v>0</v>
      </c>
      <c r="C24" s="244">
        <f>'Master Form 2'!W86</f>
        <v>0</v>
      </c>
      <c r="D24" s="245">
        <f>'Master Form 2'!X86</f>
        <v>0</v>
      </c>
      <c r="E24" s="243">
        <f>'Master Form 2'!AB86</f>
        <v>0</v>
      </c>
      <c r="F24" s="244">
        <f>'Master Form 2'!AC86</f>
        <v>0</v>
      </c>
    </row>
    <row r="25" spans="1:6" x14ac:dyDescent="0.25">
      <c r="A25" s="242">
        <v>5447</v>
      </c>
      <c r="B25" s="243">
        <f>'Master Form 2'!T222</f>
        <v>0</v>
      </c>
      <c r="C25" s="244">
        <f>'Master Form 2'!W222</f>
        <v>0</v>
      </c>
      <c r="D25" s="245">
        <f>'Master Form 2'!X222</f>
        <v>0</v>
      </c>
      <c r="E25" s="243">
        <f>'Master Form 2'!AB222</f>
        <v>0</v>
      </c>
      <c r="F25" s="244">
        <f>'Master Form 2'!AC222</f>
        <v>0</v>
      </c>
    </row>
    <row r="26" spans="1:6" x14ac:dyDescent="0.25">
      <c r="A26" s="242">
        <v>5449</v>
      </c>
      <c r="B26" s="243">
        <f>'Master Form 2'!T65</f>
        <v>0</v>
      </c>
      <c r="C26" s="244">
        <f>'Master Form 2'!W65</f>
        <v>0</v>
      </c>
      <c r="D26" s="245">
        <f>'Master Form 2'!X65</f>
        <v>0</v>
      </c>
      <c r="E26" s="243">
        <f>'Master Form 2'!AB65</f>
        <v>0</v>
      </c>
      <c r="F26" s="244">
        <f>'Master Form 2'!AC65</f>
        <v>0</v>
      </c>
    </row>
    <row r="27" spans="1:6" x14ac:dyDescent="0.25">
      <c r="A27" s="242">
        <v>5450</v>
      </c>
      <c r="B27" s="243">
        <f>'Master Form 2'!T118</f>
        <v>0</v>
      </c>
      <c r="C27" s="244">
        <f>'Master Form 2'!W118</f>
        <v>0</v>
      </c>
      <c r="D27" s="245">
        <f>'Master Form 2'!X118</f>
        <v>0</v>
      </c>
      <c r="E27" s="243">
        <f>'Master Form 2'!AB118</f>
        <v>0</v>
      </c>
      <c r="F27" s="244">
        <f>'Master Form 2'!AC118</f>
        <v>0</v>
      </c>
    </row>
    <row r="28" spans="1:6" x14ac:dyDescent="0.25">
      <c r="A28" s="242">
        <v>5456</v>
      </c>
      <c r="B28" s="243">
        <f>'Master Form 2'!T63+'Master Form 2'!T64</f>
        <v>0</v>
      </c>
      <c r="C28" s="244">
        <f>'Master Form 2'!W63+'Master Form 2'!W64</f>
        <v>0</v>
      </c>
      <c r="D28" s="245">
        <f>'Master Form 2'!X63+'Master Form 2'!X64</f>
        <v>0</v>
      </c>
      <c r="E28" s="243">
        <f>'Master Form 2'!AB63+'Master Form 2'!AB64</f>
        <v>0</v>
      </c>
      <c r="F28" s="244">
        <f>'Master Form 2'!AC63+'Master Form 2'!AC64</f>
        <v>0</v>
      </c>
    </row>
    <row r="29" spans="1:6" x14ac:dyDescent="0.25">
      <c r="A29" s="242">
        <v>5458</v>
      </c>
      <c r="B29" s="243">
        <f>'Master Form 2'!T205+'Master Form 2'!T206</f>
        <v>0</v>
      </c>
      <c r="C29" s="244">
        <f>'Master Form 2'!W205+'Master Form 2'!W206</f>
        <v>0</v>
      </c>
      <c r="D29" s="245">
        <f>'Master Form 2'!X205+'Master Form 2'!X206</f>
        <v>0</v>
      </c>
      <c r="E29" s="243">
        <f>'Master Form 2'!AB205+'Master Form 2'!AB206</f>
        <v>0</v>
      </c>
      <c r="F29" s="244">
        <f>'Master Form 2'!AC205+'Master Form 2'!AC206</f>
        <v>0</v>
      </c>
    </row>
    <row r="30" spans="1:6" x14ac:dyDescent="0.25">
      <c r="A30" s="242">
        <v>5459</v>
      </c>
      <c r="B30" s="243">
        <f>'Master Form 2'!T289</f>
        <v>0</v>
      </c>
      <c r="C30" s="244">
        <f>'Master Form 2'!W289</f>
        <v>0</v>
      </c>
      <c r="D30" s="245">
        <f>'Master Form 2'!X289</f>
        <v>0</v>
      </c>
      <c r="E30" s="243">
        <f>'Master Form 2'!AB289</f>
        <v>0</v>
      </c>
      <c r="F30" s="244">
        <f>'Master Form 2'!AC289</f>
        <v>0</v>
      </c>
    </row>
    <row r="31" spans="1:6" x14ac:dyDescent="0.25">
      <c r="A31" s="242">
        <v>5559</v>
      </c>
      <c r="B31" s="243">
        <f>'Master Form 2'!T135+'Master Form 2'!T136</f>
        <v>0</v>
      </c>
      <c r="C31" s="244">
        <f>'Master Form 2'!W135+'Master Form 2'!W136</f>
        <v>0</v>
      </c>
      <c r="D31" s="245">
        <f>'Master Form 2'!X135+'Master Form 2'!X136</f>
        <v>0</v>
      </c>
      <c r="E31" s="243">
        <f>'Master Form 2'!AB135+'Master Form 2'!AB136</f>
        <v>0</v>
      </c>
      <c r="F31" s="244">
        <f>'Master Form 2'!AC135+'Master Form 2'!AC136</f>
        <v>0</v>
      </c>
    </row>
    <row r="32" spans="1:6" x14ac:dyDescent="0.25">
      <c r="A32" s="242">
        <v>6168</v>
      </c>
      <c r="B32" s="243">
        <f>'Master Form 2'!T144+'Master Form 2'!T146+'Master Form 2'!T145</f>
        <v>0</v>
      </c>
      <c r="C32" s="244">
        <f>'Master Form 2'!W144+'Master Form 2'!W146+'Master Form 2'!W145</f>
        <v>0</v>
      </c>
      <c r="D32" s="245">
        <f>'Master Form 2'!X144+'Master Form 2'!X146+'Master Form 2'!X145</f>
        <v>0</v>
      </c>
      <c r="E32" s="243">
        <f>'Master Form 2'!AB144+'Master Form 2'!AB146+'Master Form 2'!AB145</f>
        <v>0</v>
      </c>
      <c r="F32" s="244">
        <f>'Master Form 2'!AC144+'Master Form 2'!AC146+'Master Form 2'!AC145</f>
        <v>0</v>
      </c>
    </row>
    <row r="33" spans="1:6" x14ac:dyDescent="0.25">
      <c r="A33" s="242">
        <v>6169</v>
      </c>
      <c r="B33" s="243">
        <f>'Master Form 2'!T147</f>
        <v>0</v>
      </c>
      <c r="C33" s="244">
        <f>'Master Form 2'!W147</f>
        <v>0</v>
      </c>
      <c r="D33" s="245">
        <f>'Master Form 2'!X147</f>
        <v>0</v>
      </c>
      <c r="E33" s="243">
        <f>'Master Form 2'!AB147</f>
        <v>0</v>
      </c>
      <c r="F33" s="244">
        <f>'Master Form 2'!AC147</f>
        <v>0</v>
      </c>
    </row>
    <row r="34" spans="1:6" x14ac:dyDescent="0.25">
      <c r="A34" s="242">
        <v>6356</v>
      </c>
      <c r="B34" s="243">
        <f>'Master Form 2'!T87</f>
        <v>0</v>
      </c>
      <c r="C34" s="244">
        <f>'Master Form 2'!W87</f>
        <v>0</v>
      </c>
      <c r="D34" s="245">
        <f>'Master Form 2'!X87</f>
        <v>0</v>
      </c>
      <c r="E34" s="243">
        <f>'Master Form 2'!AB87</f>
        <v>0</v>
      </c>
      <c r="F34" s="244">
        <f>'Master Form 2'!AC87</f>
        <v>0</v>
      </c>
    </row>
    <row r="35" spans="1:6" x14ac:dyDescent="0.25">
      <c r="A35" s="242">
        <v>6357</v>
      </c>
      <c r="B35" s="243">
        <f>'Master Form 2'!T92</f>
        <v>0</v>
      </c>
      <c r="C35" s="244">
        <f>'Master Form 2'!W92</f>
        <v>0</v>
      </c>
      <c r="D35" s="245">
        <f>'Master Form 2'!X92</f>
        <v>0</v>
      </c>
      <c r="E35" s="243">
        <f>'Master Form 2'!AB92</f>
        <v>0</v>
      </c>
      <c r="F35" s="244">
        <f>'Master Form 2'!AC92</f>
        <v>0</v>
      </c>
    </row>
    <row r="36" spans="1:6" x14ac:dyDescent="0.25">
      <c r="A36" s="242">
        <v>6358</v>
      </c>
      <c r="B36" s="243">
        <f>'Master Form 2'!T91</f>
        <v>0</v>
      </c>
      <c r="C36" s="244">
        <f>'Master Form 2'!W91</f>
        <v>0</v>
      </c>
      <c r="D36" s="245">
        <f>'Master Form 2'!X91</f>
        <v>0</v>
      </c>
      <c r="E36" s="243">
        <f>'Master Form 2'!AB91</f>
        <v>0</v>
      </c>
      <c r="F36" s="244">
        <f>'Master Form 2'!AC91</f>
        <v>0</v>
      </c>
    </row>
    <row r="37" spans="1:6" x14ac:dyDescent="0.25">
      <c r="A37" s="242">
        <v>6359</v>
      </c>
      <c r="B37" s="243">
        <f>'Master Form 2'!T90</f>
        <v>0</v>
      </c>
      <c r="C37" s="244">
        <f>'Master Form 2'!W90</f>
        <v>0</v>
      </c>
      <c r="D37" s="245">
        <f>'Master Form 2'!X90</f>
        <v>0</v>
      </c>
      <c r="E37" s="243">
        <f>'Master Form 2'!AB90</f>
        <v>0</v>
      </c>
      <c r="F37" s="244">
        <f>'Master Form 2'!AC90</f>
        <v>0</v>
      </c>
    </row>
    <row r="38" spans="1:6" x14ac:dyDescent="0.25">
      <c r="A38" s="242">
        <v>6360</v>
      </c>
      <c r="B38" s="243">
        <f>'Master Form 2'!T89</f>
        <v>0</v>
      </c>
      <c r="C38" s="244">
        <f>'Master Form 2'!W89</f>
        <v>0</v>
      </c>
      <c r="D38" s="245">
        <f>'Master Form 2'!X89</f>
        <v>0</v>
      </c>
      <c r="E38" s="243">
        <f>'Master Form 2'!AB89</f>
        <v>0</v>
      </c>
      <c r="F38" s="244">
        <f>'Master Form 2'!AC89</f>
        <v>0</v>
      </c>
    </row>
    <row r="39" spans="1:6" x14ac:dyDescent="0.25">
      <c r="A39" s="242">
        <v>6361</v>
      </c>
      <c r="B39" s="243">
        <f>'Master Form 2'!T11</f>
        <v>0</v>
      </c>
      <c r="C39" s="244">
        <f>'Master Form 2'!W11</f>
        <v>0</v>
      </c>
      <c r="D39" s="245">
        <f>'Master Form 2'!X11</f>
        <v>0</v>
      </c>
      <c r="E39" s="243">
        <f>'Master Form 2'!AB11</f>
        <v>0</v>
      </c>
      <c r="F39" s="244">
        <f>'Master Form 2'!AC11</f>
        <v>0</v>
      </c>
    </row>
    <row r="40" spans="1:6" x14ac:dyDescent="0.25">
      <c r="A40" s="242">
        <v>6362</v>
      </c>
      <c r="B40" s="243">
        <f>'Master Form 2'!T4+'Master Form 2'!T5+'Master Form 2'!T6</f>
        <v>0</v>
      </c>
      <c r="C40" s="244">
        <f>'Master Form 2'!W4+'Master Form 2'!W5+'Master Form 2'!W6</f>
        <v>0</v>
      </c>
      <c r="D40" s="245">
        <f>'Master Form 2'!X4+'Master Form 2'!X5+'Master Form 2'!X6</f>
        <v>0</v>
      </c>
      <c r="E40" s="243">
        <f>'Master Form 2'!AB4+'Master Form 2'!AB5+'Master Form 2'!AB6</f>
        <v>0</v>
      </c>
      <c r="F40" s="244">
        <f>'Master Form 2'!AC4+'Master Form 2'!AC5+'Master Form 2'!AC6</f>
        <v>0</v>
      </c>
    </row>
    <row r="41" spans="1:6" x14ac:dyDescent="0.25">
      <c r="A41" s="242">
        <v>6364</v>
      </c>
      <c r="B41" s="243">
        <f>'Master Form 2'!T157</f>
        <v>0</v>
      </c>
      <c r="C41" s="244">
        <f>'Master Form 2'!W157</f>
        <v>0</v>
      </c>
      <c r="D41" s="245">
        <f>'Master Form 2'!X157</f>
        <v>0</v>
      </c>
      <c r="E41" s="243">
        <f>'Master Form 2'!AB157</f>
        <v>0</v>
      </c>
      <c r="F41" s="244">
        <f>'Master Form 2'!AC157</f>
        <v>0</v>
      </c>
    </row>
    <row r="42" spans="1:6" x14ac:dyDescent="0.25">
      <c r="A42" s="242">
        <v>6365</v>
      </c>
      <c r="B42" s="243">
        <f>'Master Form 2'!T22</f>
        <v>0</v>
      </c>
      <c r="C42" s="244">
        <f>'Master Form 2'!W22</f>
        <v>0</v>
      </c>
      <c r="D42" s="245">
        <f>'Master Form 2'!X22</f>
        <v>0</v>
      </c>
      <c r="E42" s="243">
        <f>'Master Form 2'!AB22</f>
        <v>0</v>
      </c>
      <c r="F42" s="244">
        <f>'Master Form 2'!AC22</f>
        <v>0</v>
      </c>
    </row>
    <row r="43" spans="1:6" x14ac:dyDescent="0.25">
      <c r="A43" s="242">
        <v>6366</v>
      </c>
      <c r="B43" s="243">
        <f>'Master Form 2'!T115</f>
        <v>0</v>
      </c>
      <c r="C43" s="244">
        <f>'Master Form 2'!W115</f>
        <v>0</v>
      </c>
      <c r="D43" s="245">
        <f>'Master Form 2'!X115</f>
        <v>0</v>
      </c>
      <c r="E43" s="243">
        <f>'Master Form 2'!AB115</f>
        <v>0</v>
      </c>
      <c r="F43" s="244">
        <f>'Master Form 2'!AC115</f>
        <v>0</v>
      </c>
    </row>
    <row r="44" spans="1:6" x14ac:dyDescent="0.25">
      <c r="A44" s="242">
        <v>6368</v>
      </c>
      <c r="B44" s="243">
        <f>'Master Form 2'!T72</f>
        <v>0</v>
      </c>
      <c r="C44" s="244">
        <f>'Master Form 2'!W72</f>
        <v>0</v>
      </c>
      <c r="D44" s="245">
        <f>'Master Form 2'!X72</f>
        <v>0</v>
      </c>
      <c r="E44" s="243">
        <f>'Master Form 2'!AB72</f>
        <v>0</v>
      </c>
      <c r="F44" s="244">
        <f>'Master Form 2'!AC72</f>
        <v>0</v>
      </c>
    </row>
    <row r="45" spans="1:6" x14ac:dyDescent="0.25">
      <c r="A45" s="242">
        <v>6369</v>
      </c>
      <c r="B45" s="243">
        <v>0</v>
      </c>
      <c r="C45" s="244">
        <v>0</v>
      </c>
      <c r="D45" s="245">
        <v>0</v>
      </c>
      <c r="E45" s="243">
        <v>0</v>
      </c>
      <c r="F45" s="244">
        <v>0</v>
      </c>
    </row>
    <row r="46" spans="1:6" x14ac:dyDescent="0.25">
      <c r="A46" s="242">
        <v>6372</v>
      </c>
      <c r="B46" s="243">
        <f>'Master Form 2'!T59</f>
        <v>0</v>
      </c>
      <c r="C46" s="244">
        <f>'Master Form 2'!W59</f>
        <v>0</v>
      </c>
      <c r="D46" s="245">
        <f>'Master Form 2'!X59</f>
        <v>0</v>
      </c>
      <c r="E46" s="243">
        <f>'Master Form 2'!AB59</f>
        <v>0</v>
      </c>
      <c r="F46" s="244">
        <f>'Master Form 2'!AC59</f>
        <v>0</v>
      </c>
    </row>
    <row r="47" spans="1:6" x14ac:dyDescent="0.25">
      <c r="A47" s="242">
        <v>6387</v>
      </c>
      <c r="B47" s="243">
        <f>'Master Form 2'!T71</f>
        <v>0</v>
      </c>
      <c r="C47" s="244">
        <f>'Master Form 2'!W71</f>
        <v>0</v>
      </c>
      <c r="D47" s="245">
        <f>'Master Form 2'!X71</f>
        <v>0</v>
      </c>
      <c r="E47" s="243">
        <f>'Master Form 2'!AB71</f>
        <v>0</v>
      </c>
      <c r="F47" s="244">
        <f>'Master Form 2'!AC71</f>
        <v>0</v>
      </c>
    </row>
    <row r="48" spans="1:6" x14ac:dyDescent="0.25">
      <c r="A48" s="242">
        <v>6394</v>
      </c>
      <c r="B48" s="243">
        <f>'Master Form 2'!T209</f>
        <v>0</v>
      </c>
      <c r="C48" s="244">
        <f>'Master Form 2'!W209</f>
        <v>0</v>
      </c>
      <c r="D48" s="245">
        <f>'Master Form 2'!X209</f>
        <v>0</v>
      </c>
      <c r="E48" s="243">
        <f>'Master Form 2'!AB209</f>
        <v>0</v>
      </c>
      <c r="F48" s="244">
        <f>'Master Form 2'!AC209</f>
        <v>0</v>
      </c>
    </row>
    <row r="49" spans="1:6" x14ac:dyDescent="0.25">
      <c r="A49" s="242">
        <v>6396</v>
      </c>
      <c r="B49" s="243">
        <f>'Master Form 2'!T73+'Master Form 2'!T74+'Master Form 2'!T75+'Master Form 2'!T76+'Master Form 2'!T79+'Master Form 2'!T80+'Master Form 2'!T81</f>
        <v>0</v>
      </c>
      <c r="C49" s="244">
        <f>'Master Form 2'!W73+'Master Form 2'!W74+'Master Form 2'!W75+'Master Form 2'!W76+'Master Form 2'!W79+'Master Form 2'!W80+'Master Form 2'!W81</f>
        <v>0</v>
      </c>
      <c r="D49" s="245">
        <f>'Master Form 2'!X73+'Master Form 2'!X74+'Master Form 2'!X75+'Master Form 2'!X76+'Master Form 2'!X79+'Master Form 2'!X80+'Master Form 2'!X81</f>
        <v>0</v>
      </c>
      <c r="E49" s="243">
        <f>'Master Form 2'!AB73+'Master Form 2'!AB74+'Master Form 2'!AB75+'Master Form 2'!AB76+'Master Form 2'!AB79+'Master Form 2'!AB80+'Master Form 2'!AB81</f>
        <v>0</v>
      </c>
      <c r="F49" s="244">
        <f>'Master Form 2'!AC73+'Master Form 2'!AC74+'Master Form 2'!AC75+'Master Form 2'!AC76+'Master Form 2'!AC79+'Master Form 2'!AC80+'Master Form 2'!AC81</f>
        <v>0</v>
      </c>
    </row>
    <row r="50" spans="1:6" x14ac:dyDescent="0.25">
      <c r="A50" s="242">
        <v>6401</v>
      </c>
      <c r="B50" s="243">
        <f>'Master Form 2'!T124+'Master Form 2'!T235+'Master Form 2'!T236+'Master Form 2'!T237+'Master Form 2'!T238+'Master Form 2'!T239+'Master Form 2'!T240+'Master Form 2'!T241+'Master Form 2'!T242+'Master Form 2'!T243+'Master Form 2'!T244+'Master Form 2'!T245</f>
        <v>0</v>
      </c>
      <c r="C50" s="244">
        <f>'Master Form 2'!W124+'Master Form 2'!W235+'Master Form 2'!W236+'Master Form 2'!W237+'Master Form 2'!W238+'Master Form 2'!W239+'Master Form 2'!W240+'Master Form 2'!W241+'Master Form 2'!W242+'Master Form 2'!W243+'Master Form 2'!W244+'Master Form 2'!W245</f>
        <v>0</v>
      </c>
      <c r="D50" s="245">
        <f>'Master Form 2'!X124+'Master Form 2'!X235+'Master Form 2'!X236+'Master Form 2'!X237+'Master Form 2'!X238+'Master Form 2'!X239+'Master Form 2'!X240+'Master Form 2'!X241+'Master Form 2'!X242+'Master Form 2'!X243+'Master Form 2'!X244+'Master Form 2'!X245</f>
        <v>0</v>
      </c>
      <c r="E50" s="243">
        <f>'Master Form 2'!AB124+'Master Form 2'!AB235+'Master Form 2'!AB236+'Master Form 2'!AB237+'Master Form 2'!AB238+'Master Form 2'!AB239+'Master Form 2'!AB240+'Master Form 2'!AB241+'Master Form 2'!AB242+'Master Form 2'!AB243+'Master Form 2'!AB244+'Master Form 2'!AB245</f>
        <v>0</v>
      </c>
      <c r="F50" s="244">
        <f>'Master Form 2'!AC124+'Master Form 2'!AC235+'Master Form 2'!AC236+'Master Form 2'!AC237+'Master Form 2'!AC238+'Master Form 2'!AC239+'Master Form 2'!AC240+'Master Form 2'!AC241+'Master Form 2'!AC242+'Master Form 2'!AC243+'Master Form 2'!AC244+'Master Form 2'!AC245</f>
        <v>0</v>
      </c>
    </row>
    <row r="51" spans="1:6" x14ac:dyDescent="0.25">
      <c r="A51" s="242">
        <v>6408</v>
      </c>
      <c r="B51" s="243">
        <f>'Master Form 2'!T42+'Master Form 2'!T43+'Master Form 2'!T44+'Master Form 2'!T45+'Master Form 2'!T46+'Master Form 2'!T47+'Master Form 2'!T48+'Master Form 2'!T49+'Master Form 2'!T50+'Master Form 2'!T51</f>
        <v>0</v>
      </c>
      <c r="C51" s="244">
        <f>'Master Form 2'!W42+'Master Form 2'!W43+'Master Form 2'!W44+'Master Form 2'!W45+'Master Form 2'!W46+'Master Form 2'!W47+'Master Form 2'!W48+'Master Form 2'!W49+'Master Form 2'!W50+'Master Form 2'!W51</f>
        <v>0</v>
      </c>
      <c r="D51" s="245">
        <f>'Master Form 2'!X42+'Master Form 2'!X43+'Master Form 2'!X44+'Master Form 2'!X45+'Master Form 2'!X46+'Master Form 2'!X47+'Master Form 2'!X48+'Master Form 2'!X49+'Master Form 2'!X50+'Master Form 2'!X51</f>
        <v>0</v>
      </c>
      <c r="E51" s="243">
        <f>'Master Form 2'!AB42+'Master Form 2'!AB43+'Master Form 2'!AB44+'Master Form 2'!AB45+'Master Form 2'!AB46+'Master Form 2'!AB47+'Master Form 2'!AB48+'Master Form 2'!AB49+'Master Form 2'!AB50+'Master Form 2'!AB51</f>
        <v>0</v>
      </c>
      <c r="F51" s="244">
        <f>'Master Form 2'!AC42+'Master Form 2'!AC43+'Master Form 2'!AC44+'Master Form 2'!AC45+'Master Form 2'!AC46+'Master Form 2'!AC47+'Master Form 2'!AC48+'Master Form 2'!AC49+'Master Form 2'!AC50+'Master Form 2'!AC51</f>
        <v>0</v>
      </c>
    </row>
    <row r="52" spans="1:6" x14ac:dyDescent="0.25">
      <c r="A52" s="242">
        <v>6409</v>
      </c>
      <c r="B52" s="243">
        <f>'Master Form 2'!T24+'Master Form 2'!T25+'Master Form 2'!T26+'Master Form 2'!T27</f>
        <v>0</v>
      </c>
      <c r="C52" s="244">
        <f>'Master Form 2'!W24+'Master Form 2'!W25+'Master Form 2'!W26+'Master Form 2'!W27</f>
        <v>0</v>
      </c>
      <c r="D52" s="245">
        <f>'Master Form 2'!X24+'Master Form 2'!X25+'Master Form 2'!X26+'Master Form 2'!X27</f>
        <v>0</v>
      </c>
      <c r="E52" s="243">
        <f>'Master Form 2'!AB24+'Master Form 2'!AB25+'Master Form 2'!AB26+'Master Form 2'!AB27</f>
        <v>0</v>
      </c>
      <c r="F52" s="244">
        <f>'Master Form 2'!AC24+'Master Form 2'!AC25+'Master Form 2'!AC26+'Master Form 2'!AC27</f>
        <v>0</v>
      </c>
    </row>
    <row r="53" spans="1:6" x14ac:dyDescent="0.25">
      <c r="A53" s="242">
        <v>6410</v>
      </c>
      <c r="B53" s="243">
        <f>'Master Form 2'!T57+'Master Form 2'!T88</f>
        <v>0</v>
      </c>
      <c r="C53" s="244">
        <f>'Master Form 2'!W57+'Master Form 2'!W88</f>
        <v>0</v>
      </c>
      <c r="D53" s="245">
        <f>'Master Form 2'!X57+'Master Form 2'!X88</f>
        <v>0</v>
      </c>
      <c r="E53" s="243">
        <f>'Master Form 2'!AB57+'Master Form 2'!AB88</f>
        <v>0</v>
      </c>
      <c r="F53" s="244">
        <f>'Master Form 2'!AC57+'Master Form 2'!AC88</f>
        <v>0</v>
      </c>
    </row>
    <row r="54" spans="1:6" x14ac:dyDescent="0.25">
      <c r="A54" s="242">
        <v>6411</v>
      </c>
      <c r="B54" s="243">
        <f>'Master Form 2'!T52+'Master Form 2'!T53+'Master Form 2'!T54+'Master Form 2'!T55</f>
        <v>0</v>
      </c>
      <c r="C54" s="244">
        <f>'Master Form 2'!W52+'Master Form 2'!W53+'Master Form 2'!W54+'Master Form 2'!W55</f>
        <v>0</v>
      </c>
      <c r="D54" s="245">
        <f>'Master Form 2'!X52+'Master Form 2'!X53+'Master Form 2'!X54+'Master Form 2'!X55</f>
        <v>0</v>
      </c>
      <c r="E54" s="243">
        <f>'Master Form 2'!AB52+'Master Form 2'!AB53+'Master Form 2'!AB54+'Master Form 2'!AB55</f>
        <v>0</v>
      </c>
      <c r="F54" s="244">
        <f>'Master Form 2'!AC52+'Master Form 2'!AC53+'Master Form 2'!AC54+'Master Form 2'!AC55</f>
        <v>0</v>
      </c>
    </row>
    <row r="55" spans="1:6" x14ac:dyDescent="0.25">
      <c r="A55" s="242">
        <v>6412</v>
      </c>
      <c r="B55" s="243">
        <f>'Master Form 2'!T37+'Master Form 2'!T34</f>
        <v>0</v>
      </c>
      <c r="C55" s="244">
        <f>'Master Form 2'!W37+'Master Form 2'!W34</f>
        <v>0</v>
      </c>
      <c r="D55" s="245">
        <f>'Master Form 2'!X37+'Master Form 2'!X34</f>
        <v>0</v>
      </c>
      <c r="E55" s="243">
        <f>'Master Form 2'!AB37+'Master Form 2'!AB34</f>
        <v>0</v>
      </c>
      <c r="F55" s="244">
        <f>'Master Form 2'!AC37+'Master Form 2'!AC34</f>
        <v>0</v>
      </c>
    </row>
    <row r="56" spans="1:6" x14ac:dyDescent="0.25">
      <c r="A56" s="242">
        <v>6413</v>
      </c>
      <c r="B56" s="243">
        <f>'Master Form 2'!T16+'Master Form 2'!T17</f>
        <v>0</v>
      </c>
      <c r="C56" s="244">
        <f>'Master Form 2'!W16+'Master Form 2'!W17</f>
        <v>0</v>
      </c>
      <c r="D56" s="245">
        <f>'Master Form 2'!X16+'Master Form 2'!X17</f>
        <v>0</v>
      </c>
      <c r="E56" s="243">
        <f>'Master Form 2'!AB16+'Master Form 2'!AB17</f>
        <v>0</v>
      </c>
      <c r="F56" s="244">
        <f>'Master Form 2'!AC16+'Master Form 2'!AC17</f>
        <v>0</v>
      </c>
    </row>
    <row r="57" spans="1:6" x14ac:dyDescent="0.25">
      <c r="A57" s="242">
        <v>6415</v>
      </c>
      <c r="B57" s="243">
        <f>'Master Form 2'!T56+'Master Form 2'!T58</f>
        <v>0</v>
      </c>
      <c r="C57" s="244">
        <f>'Master Form 2'!W56+'Master Form 2'!W58</f>
        <v>0</v>
      </c>
      <c r="D57" s="245">
        <f>'Master Form 2'!X56+'Master Form 2'!X58</f>
        <v>0</v>
      </c>
      <c r="E57" s="243">
        <f>'Master Form 2'!AB56+'Master Form 2'!AB58</f>
        <v>0</v>
      </c>
      <c r="F57" s="244">
        <f>'Master Form 2'!AC56+'Master Form 2'!AC58</f>
        <v>0</v>
      </c>
    </row>
    <row r="58" spans="1:6" x14ac:dyDescent="0.25">
      <c r="A58" s="242">
        <v>6417</v>
      </c>
      <c r="B58" s="243">
        <f>SUM('Master Form 2'!T168:T203)</f>
        <v>0</v>
      </c>
      <c r="C58" s="244">
        <f>SUM('Master Form 2'!W168:W203)</f>
        <v>0</v>
      </c>
      <c r="D58" s="245">
        <f>SUM('Master Form 2'!X168:X203)</f>
        <v>0</v>
      </c>
      <c r="E58" s="243">
        <f>SUM('Master Form 2'!AB168:AB203)</f>
        <v>0</v>
      </c>
      <c r="F58" s="244">
        <f>SUM('Master Form 2'!AC168:AC203)</f>
        <v>0</v>
      </c>
    </row>
    <row r="59" spans="1:6" x14ac:dyDescent="0.25">
      <c r="A59" s="242">
        <v>6418</v>
      </c>
      <c r="B59" s="243">
        <f>SUM('Master Form 2'!T163:T167)</f>
        <v>0</v>
      </c>
      <c r="C59" s="244">
        <f>SUM('Master Form 2'!W163:W167)</f>
        <v>0</v>
      </c>
      <c r="D59" s="245">
        <f>SUM('Master Form 2'!X163:X167)</f>
        <v>0</v>
      </c>
      <c r="E59" s="243">
        <f>SUM('Master Form 2'!AB163:AB167)</f>
        <v>0</v>
      </c>
      <c r="F59" s="244">
        <f>SUM('Master Form 2'!AC163:AC167)</f>
        <v>0</v>
      </c>
    </row>
    <row r="60" spans="1:6" x14ac:dyDescent="0.25">
      <c r="A60" s="242">
        <v>6425</v>
      </c>
      <c r="B60" s="243">
        <f>'Master Form 2'!T264+'Master Form 2'!T263+'Master Form 2'!T265</f>
        <v>0</v>
      </c>
      <c r="C60" s="244">
        <f>'Master Form 2'!W264+'Master Form 2'!W263+'Master Form 2'!W265</f>
        <v>0</v>
      </c>
      <c r="D60" s="245">
        <f>'Master Form 2'!X264+'Master Form 2'!X263+'Master Form 2'!X265</f>
        <v>0</v>
      </c>
      <c r="E60" s="243">
        <f>'Master Form 2'!AB264+'Master Form 2'!AB263+'Master Form 2'!AB265</f>
        <v>0</v>
      </c>
      <c r="F60" s="244">
        <f>'Master Form 2'!AC264+'Master Form 2'!AC263+'Master Form 2'!AC265</f>
        <v>0</v>
      </c>
    </row>
    <row r="61" spans="1:6" x14ac:dyDescent="0.25">
      <c r="A61" s="242">
        <v>6704</v>
      </c>
      <c r="B61" s="243">
        <f>'Master Form 2'!T99</f>
        <v>0</v>
      </c>
      <c r="C61" s="244">
        <f>'Master Form 2'!W99</f>
        <v>0</v>
      </c>
      <c r="D61" s="245">
        <f>'Master Form 2'!X99</f>
        <v>0</v>
      </c>
      <c r="E61" s="243">
        <f>'Master Form 2'!AB99</f>
        <v>0</v>
      </c>
      <c r="F61" s="244">
        <f>'Master Form 2'!AC99</f>
        <v>0</v>
      </c>
    </row>
    <row r="62" spans="1:6" x14ac:dyDescent="0.25">
      <c r="A62" s="242">
        <v>6730</v>
      </c>
      <c r="B62" s="243">
        <f>'Master Form 2'!T39+'Master Form 2'!T40</f>
        <v>0</v>
      </c>
      <c r="C62" s="244">
        <f>'Master Form 2'!W39+'Master Form 2'!W40</f>
        <v>0</v>
      </c>
      <c r="D62" s="245">
        <f>'Master Form 2'!X39+'Master Form 2'!X40</f>
        <v>0</v>
      </c>
      <c r="E62" s="243">
        <f>'Master Form 2'!AB39+'Master Form 2'!AB40</f>
        <v>0</v>
      </c>
      <c r="F62" s="244">
        <f>'Master Form 2'!AC39+'Master Form 2'!AC40</f>
        <v>0</v>
      </c>
    </row>
    <row r="63" spans="1:6" x14ac:dyDescent="0.25">
      <c r="A63" s="242">
        <v>6868</v>
      </c>
      <c r="B63" s="243">
        <f>'Master Form 2'!T15</f>
        <v>0</v>
      </c>
      <c r="C63" s="244">
        <f>'Master Form 2'!W15</f>
        <v>0</v>
      </c>
      <c r="D63" s="245">
        <f>'Master Form 2'!X15</f>
        <v>0</v>
      </c>
      <c r="E63" s="243">
        <f>'Master Form 2'!AB15</f>
        <v>0</v>
      </c>
      <c r="F63" s="244">
        <f>'Master Form 2'!AC15</f>
        <v>0</v>
      </c>
    </row>
    <row r="64" spans="1:6" x14ac:dyDescent="0.25">
      <c r="A64" s="242">
        <v>6874</v>
      </c>
      <c r="B64" s="243">
        <f>'Master Form 2'!T148</f>
        <v>0</v>
      </c>
      <c r="C64" s="244">
        <f>'Master Form 2'!W148</f>
        <v>0</v>
      </c>
      <c r="D64" s="245">
        <f>'Master Form 2'!X148</f>
        <v>0</v>
      </c>
      <c r="E64" s="243">
        <f>'Master Form 2'!AB148</f>
        <v>0</v>
      </c>
      <c r="F64" s="244">
        <f>'Master Form 2'!AC148</f>
        <v>0</v>
      </c>
    </row>
    <row r="65" spans="1:6" x14ac:dyDescent="0.25">
      <c r="A65" s="242">
        <v>7094</v>
      </c>
      <c r="B65" s="243">
        <f>'Master Form 2'!T138+'Master Form 2'!T290</f>
        <v>0</v>
      </c>
      <c r="C65" s="244">
        <f>'Master Form 2'!W138+'Master Form 2'!W290</f>
        <v>0</v>
      </c>
      <c r="D65" s="245">
        <f>'Master Form 2'!X138+'Master Form 2'!X290</f>
        <v>0</v>
      </c>
      <c r="E65" s="243">
        <f>'Master Form 2'!AB138+'Master Form 2'!AB290</f>
        <v>0</v>
      </c>
      <c r="F65" s="244">
        <f>'Master Form 2'!AC138+'Master Form 2'!AC290</f>
        <v>0</v>
      </c>
    </row>
    <row r="66" spans="1:6" x14ac:dyDescent="0.25">
      <c r="A66" s="242">
        <v>7278</v>
      </c>
      <c r="B66" s="243">
        <f>'Master Form 2'!T28+'Master Form 2'!T30</f>
        <v>0</v>
      </c>
      <c r="C66" s="244">
        <f>'Master Form 2'!W28+'Master Form 2'!W30</f>
        <v>0</v>
      </c>
      <c r="D66" s="245">
        <f>'Master Form 2'!X28+'Master Form 2'!X30</f>
        <v>0</v>
      </c>
      <c r="E66" s="243">
        <f>'Master Form 2'!AB28+'Master Form 2'!AB30</f>
        <v>0</v>
      </c>
      <c r="F66" s="244">
        <f>'Master Form 2'!AC28+'Master Form 2'!AC30</f>
        <v>0</v>
      </c>
    </row>
    <row r="67" spans="1:6" x14ac:dyDescent="0.25">
      <c r="A67" s="242">
        <v>7279</v>
      </c>
      <c r="B67" s="243">
        <f>'Master Form 2'!T29</f>
        <v>0</v>
      </c>
      <c r="C67" s="244">
        <f>'Master Form 2'!W29</f>
        <v>0</v>
      </c>
      <c r="D67" s="245">
        <f>'Master Form 2'!X29</f>
        <v>0</v>
      </c>
      <c r="E67" s="243">
        <f>'Master Form 2'!AB29</f>
        <v>0</v>
      </c>
      <c r="F67" s="244">
        <f>'Master Form 2'!AC29</f>
        <v>0</v>
      </c>
    </row>
    <row r="68" spans="1:6" x14ac:dyDescent="0.25">
      <c r="A68" s="242">
        <v>7660</v>
      </c>
      <c r="B68" s="243">
        <f>'Master Form 2'!T85</f>
        <v>0</v>
      </c>
      <c r="C68" s="244">
        <f>'Master Form 2'!W85</f>
        <v>0</v>
      </c>
      <c r="D68" s="245">
        <f>'Master Form 2'!X85</f>
        <v>0</v>
      </c>
      <c r="E68" s="243">
        <f>'Master Form 2'!AB85</f>
        <v>0</v>
      </c>
      <c r="F68" s="244">
        <f>'Master Form 2'!AC85</f>
        <v>0</v>
      </c>
    </row>
    <row r="69" spans="1:6" x14ac:dyDescent="0.25">
      <c r="A69" s="242">
        <v>7710</v>
      </c>
      <c r="B69" s="243">
        <f>'Master Form 2'!T121</f>
        <v>0</v>
      </c>
      <c r="C69" s="244">
        <f>'Master Form 2'!W121</f>
        <v>0</v>
      </c>
      <c r="D69" s="245">
        <f>'Master Form 2'!X121</f>
        <v>0</v>
      </c>
      <c r="E69" s="243">
        <f>'Master Form 2'!AB121</f>
        <v>0</v>
      </c>
      <c r="F69" s="244">
        <f>'Master Form 2'!AC121</f>
        <v>0</v>
      </c>
    </row>
    <row r="70" spans="1:6" x14ac:dyDescent="0.25">
      <c r="A70" s="242">
        <v>7788</v>
      </c>
      <c r="B70" s="243">
        <f>'Master Form 2'!T114</f>
        <v>0</v>
      </c>
      <c r="C70" s="244">
        <f>'Master Form 2'!W114</f>
        <v>0</v>
      </c>
      <c r="D70" s="245">
        <f>'Master Form 2'!X114</f>
        <v>0</v>
      </c>
      <c r="E70" s="243">
        <f>'Master Form 2'!AB114</f>
        <v>0</v>
      </c>
      <c r="F70" s="244">
        <f>'Master Form 2'!AC114</f>
        <v>0</v>
      </c>
    </row>
    <row r="71" spans="1:6" x14ac:dyDescent="0.25">
      <c r="A71" s="242">
        <v>7794</v>
      </c>
      <c r="B71" s="243">
        <f>'Master Form 2'!T69+'Master Form 2'!T70</f>
        <v>0</v>
      </c>
      <c r="C71" s="244">
        <f>'Master Form 2'!W69+'Master Form 2'!W70</f>
        <v>0</v>
      </c>
      <c r="D71" s="245">
        <f>'Master Form 2'!X69+'Master Form 2'!X70</f>
        <v>0</v>
      </c>
      <c r="E71" s="243">
        <f>'Master Form 2'!AB69+'Master Form 2'!AB70</f>
        <v>0</v>
      </c>
      <c r="F71" s="244">
        <f>'Master Form 2'!AC69+'Master Form 2'!AC70</f>
        <v>0</v>
      </c>
    </row>
    <row r="72" spans="1:6" x14ac:dyDescent="0.25">
      <c r="A72" s="242">
        <v>7877</v>
      </c>
      <c r="B72" s="243">
        <f>'Master Form 2'!T214</f>
        <v>0</v>
      </c>
      <c r="C72" s="244">
        <f>'Master Form 2'!W214</f>
        <v>0</v>
      </c>
      <c r="D72" s="245">
        <f>'Master Form 2'!X214</f>
        <v>0</v>
      </c>
      <c r="E72" s="243">
        <f>'Master Form 2'!AB214</f>
        <v>0</v>
      </c>
      <c r="F72" s="244">
        <f>'Master Form 2'!AC214</f>
        <v>0</v>
      </c>
    </row>
    <row r="73" spans="1:6" x14ac:dyDescent="0.25">
      <c r="A73" s="242">
        <v>7878</v>
      </c>
      <c r="B73" s="243">
        <f>'Master Form 2'!T259</f>
        <v>0</v>
      </c>
      <c r="C73" s="244">
        <f>'Master Form 2'!W259</f>
        <v>0</v>
      </c>
      <c r="D73" s="245">
        <f>'Master Form 2'!X259</f>
        <v>0</v>
      </c>
      <c r="E73" s="243">
        <f>'Master Form 2'!AB259</f>
        <v>0</v>
      </c>
      <c r="F73" s="244">
        <f>'Master Form 2'!AC259</f>
        <v>0</v>
      </c>
    </row>
    <row r="74" spans="1:6" x14ac:dyDescent="0.25">
      <c r="A74" s="242">
        <v>7880</v>
      </c>
      <c r="B74" s="243">
        <f>'Master Form 2'!T204</f>
        <v>0</v>
      </c>
      <c r="C74" s="244">
        <f>'Master Form 2'!W204</f>
        <v>0</v>
      </c>
      <c r="D74" s="245">
        <f>'Master Form 2'!X204</f>
        <v>0</v>
      </c>
      <c r="E74" s="243">
        <f>'Master Form 2'!AB204</f>
        <v>0</v>
      </c>
      <c r="F74" s="244">
        <f>'Master Form 2'!AC204</f>
        <v>0</v>
      </c>
    </row>
    <row r="75" spans="1:6" x14ac:dyDescent="0.25">
      <c r="A75" s="242">
        <v>7903</v>
      </c>
      <c r="B75" s="243">
        <f>'Master Form 2'!T41</f>
        <v>0</v>
      </c>
      <c r="C75" s="244">
        <f>'Master Form 2'!W41</f>
        <v>0</v>
      </c>
      <c r="D75" s="245">
        <f>'Master Form 2'!X41</f>
        <v>0</v>
      </c>
      <c r="E75" s="243">
        <f>'Master Form 2'!AB41</f>
        <v>0</v>
      </c>
      <c r="F75" s="244">
        <f>'Master Form 2'!AC41</f>
        <v>0</v>
      </c>
    </row>
    <row r="76" spans="1:6" x14ac:dyDescent="0.25">
      <c r="A76" s="242">
        <v>7908</v>
      </c>
      <c r="B76" s="243">
        <f>'Master Form 2'!T226+'Master Form 2'!T224+'Master Form 2'!T225+'Master Form 2'!T227+'Master Form 2'!T228+'Master Form 2'!T230</f>
        <v>0</v>
      </c>
      <c r="C76" s="244">
        <f>'Master Form 2'!W226+'Master Form 2'!W224+'Master Form 2'!W225+'Master Form 2'!W227+'Master Form 2'!W228+'Master Form 2'!W230</f>
        <v>0</v>
      </c>
      <c r="D76" s="245">
        <f>'Master Form 2'!X226+'Master Form 2'!X224+'Master Form 2'!X225+'Master Form 2'!X227+'Master Form 2'!X228+'Master Form 2'!X230</f>
        <v>0</v>
      </c>
      <c r="E76" s="243">
        <f>'Master Form 2'!AB226+'Master Form 2'!AB224+'Master Form 2'!AB225+'Master Form 2'!AB227+'Master Form 2'!AB228+'Master Form 2'!AB230</f>
        <v>0</v>
      </c>
      <c r="F76" s="244">
        <f>'Master Form 2'!AC226+'Master Form 2'!AC224+'Master Form 2'!AC225+'Master Form 2'!AC227+'Master Form 2'!AC228+'Master Form 2'!AC230</f>
        <v>0</v>
      </c>
    </row>
    <row r="77" spans="1:6" x14ac:dyDescent="0.25">
      <c r="A77" s="242">
        <v>7917</v>
      </c>
      <c r="B77" s="243">
        <f>'Master Form 2'!T123</f>
        <v>0</v>
      </c>
      <c r="C77" s="244">
        <f>'Master Form 2'!W123</f>
        <v>0</v>
      </c>
      <c r="D77" s="245">
        <f>'Master Form 2'!X123</f>
        <v>0</v>
      </c>
      <c r="E77" s="243">
        <f>'Master Form 2'!AB123</f>
        <v>0</v>
      </c>
      <c r="F77" s="244">
        <f>'Master Form 2'!AC123</f>
        <v>0</v>
      </c>
    </row>
    <row r="78" spans="1:6" x14ac:dyDescent="0.25">
      <c r="A78" s="242">
        <v>7941</v>
      </c>
      <c r="B78" s="243">
        <f>'Master Form 2'!T160+'Master Form 2'!T216+'Master Form 2'!T217+'Master Form 2'!T218+'Master Form 2'!T219</f>
        <v>0</v>
      </c>
      <c r="C78" s="244">
        <f>'Master Form 2'!W160+'Master Form 2'!W216+'Master Form 2'!W217+'Master Form 2'!W218+'Master Form 2'!W219</f>
        <v>0</v>
      </c>
      <c r="D78" s="245">
        <f>'Master Form 2'!X160+'Master Form 2'!X216+'Master Form 2'!X217+'Master Form 2'!X218+'Master Form 2'!X219</f>
        <v>0</v>
      </c>
      <c r="E78" s="243">
        <f>'Master Form 2'!AB160+'Master Form 2'!AB216+'Master Form 2'!AB217+'Master Form 2'!AB218+'Master Form 2'!AB219</f>
        <v>0</v>
      </c>
      <c r="F78" s="244">
        <f>'Master Form 2'!AC160+'Master Form 2'!AC216+'Master Form 2'!AC217+'Master Form 2'!AC218+'Master Form 2'!AC219</f>
        <v>0</v>
      </c>
    </row>
    <row r="79" spans="1:6" x14ac:dyDescent="0.25">
      <c r="A79" s="242">
        <v>7949</v>
      </c>
      <c r="B79" s="243">
        <f>'Master Form 2'!T158+'Master Form 2'!T247+'Master Form 2'!T248+'Master Form 2'!T249+'Master Form 2'!T250+'Master Form 2'!T251+'Master Form 2'!T252+'Master Form 2'!T253+'Master Form 2'!T254+'Master Form 2'!T255+'Master Form 2'!T256+'Master Form 2'!T257</f>
        <v>0</v>
      </c>
      <c r="C79" s="244">
        <f>'Master Form 2'!W158+'Master Form 2'!W247+'Master Form 2'!W248+'Master Form 2'!W249+'Master Form 2'!W250+'Master Form 2'!W251+'Master Form 2'!W252+'Master Form 2'!W253+'Master Form 2'!W254+'Master Form 2'!W255+'Master Form 2'!W256+'Master Form 2'!W257</f>
        <v>0</v>
      </c>
      <c r="D79" s="245">
        <f>'Master Form 2'!X158+'Master Form 2'!X247+'Master Form 2'!X248+'Master Form 2'!X249+'Master Form 2'!X250+'Master Form 2'!X251+'Master Form 2'!X252+'Master Form 2'!X253+'Master Form 2'!X254+'Master Form 2'!X255+'Master Form 2'!X256+'Master Form 2'!X257</f>
        <v>0</v>
      </c>
      <c r="E79" s="243">
        <f>'Master Form 2'!AB158+'Master Form 2'!AB247+'Master Form 2'!AB248+'Master Form 2'!AB249+'Master Form 2'!AB250+'Master Form 2'!AB251+'Master Form 2'!AB252+'Master Form 2'!AB253+'Master Form 2'!AB254+'Master Form 2'!AB255+'Master Form 2'!AB256+'Master Form 2'!AB257</f>
        <v>0</v>
      </c>
      <c r="F79" s="244">
        <f>'Master Form 2'!AC158+'Master Form 2'!AC247+'Master Form 2'!AC248+'Master Form 2'!AC249+'Master Form 2'!AC250+'Master Form 2'!AC251+'Master Form 2'!AC252+'Master Form 2'!AC253+'Master Form 2'!AC254+'Master Form 2'!AC255+'Master Form 2'!AC256+'Master Form 2'!AC257</f>
        <v>0</v>
      </c>
    </row>
    <row r="80" spans="1:6" x14ac:dyDescent="0.25">
      <c r="A80" s="242">
        <v>7958</v>
      </c>
      <c r="B80" s="243">
        <f>'Master Form 2'!T12+'Master Form 2'!T14</f>
        <v>0</v>
      </c>
      <c r="C80" s="244">
        <f>'Master Form 2'!W12+'Master Form 2'!W14</f>
        <v>0</v>
      </c>
      <c r="D80" s="245">
        <f>'Master Form 2'!X12+'Master Form 2'!X14</f>
        <v>0</v>
      </c>
      <c r="E80" s="243">
        <f>'Master Form 2'!AB12+'Master Form 2'!AB14</f>
        <v>0</v>
      </c>
      <c r="F80" s="244">
        <f>'Master Form 2'!AC12+'Master Form 2'!AC14</f>
        <v>0</v>
      </c>
    </row>
    <row r="81" spans="1:6" x14ac:dyDescent="0.25">
      <c r="A81" s="242">
        <v>8127</v>
      </c>
      <c r="B81" s="243">
        <f>'Master Form 2'!T103</f>
        <v>0</v>
      </c>
      <c r="C81" s="244">
        <f>'Master Form 2'!W103</f>
        <v>0</v>
      </c>
      <c r="D81" s="245">
        <f>'Master Form 2'!X103</f>
        <v>0</v>
      </c>
      <c r="E81" s="243">
        <f>'Master Form 2'!AB103</f>
        <v>0</v>
      </c>
      <c r="F81" s="244">
        <f>'Master Form 2'!AC103</f>
        <v>0</v>
      </c>
    </row>
    <row r="82" spans="1:6" x14ac:dyDescent="0.25">
      <c r="A82" s="242">
        <v>8415</v>
      </c>
      <c r="B82" s="243">
        <f>'Master Form 2'!T113</f>
        <v>0</v>
      </c>
      <c r="C82" s="244">
        <f>'Master Form 2'!W113</f>
        <v>0</v>
      </c>
      <c r="D82" s="245">
        <f>'Master Form 2'!X113</f>
        <v>0</v>
      </c>
      <c r="E82" s="243">
        <f>'Master Form 2'!AB113</f>
        <v>0</v>
      </c>
      <c r="F82" s="244">
        <f>'Master Form 2'!AC113</f>
        <v>0</v>
      </c>
    </row>
    <row r="83" spans="1:6" x14ac:dyDescent="0.25">
      <c r="A83" s="242">
        <v>8417</v>
      </c>
      <c r="B83" s="243">
        <f>'Master Form 2'!T260</f>
        <v>0</v>
      </c>
      <c r="C83" s="244">
        <f>'Master Form 2'!W260</f>
        <v>0</v>
      </c>
      <c r="D83" s="245">
        <f>'Master Form 2'!X260</f>
        <v>0</v>
      </c>
      <c r="E83" s="243">
        <f>'Master Form 2'!AB260</f>
        <v>0</v>
      </c>
      <c r="F83" s="244">
        <f>'Master Form 2'!AC260</f>
        <v>0</v>
      </c>
    </row>
    <row r="84" spans="1:6" x14ac:dyDescent="0.25">
      <c r="A84" s="242">
        <v>8418</v>
      </c>
      <c r="B84" s="243">
        <f>'Master Form 2'!T267</f>
        <v>0</v>
      </c>
      <c r="C84" s="244">
        <f>'Master Form 2'!W267</f>
        <v>0</v>
      </c>
      <c r="D84" s="245">
        <f>'Master Form 2'!X267</f>
        <v>0</v>
      </c>
      <c r="E84" s="243">
        <f>'Master Form 2'!AB267</f>
        <v>0</v>
      </c>
      <c r="F84" s="244">
        <f>'Master Form 2'!AC267</f>
        <v>0</v>
      </c>
    </row>
    <row r="85" spans="1:6" x14ac:dyDescent="0.25">
      <c r="A85" s="242">
        <v>8426</v>
      </c>
      <c r="B85" s="243">
        <f>'Master Form 2'!T104+'Master Form 2'!T117</f>
        <v>0</v>
      </c>
      <c r="C85" s="244">
        <f>'Master Form 2'!W104+'Master Form 2'!W117</f>
        <v>0</v>
      </c>
      <c r="D85" s="245">
        <f>'Master Form 2'!X104+'Master Form 2'!X117</f>
        <v>0</v>
      </c>
      <c r="E85" s="243">
        <f>'Master Form 2'!AB104+'Master Form 2'!AB117</f>
        <v>0</v>
      </c>
      <c r="F85" s="244">
        <f>'Master Form 2'!AC104+'Master Form 2'!AC117</f>
        <v>0</v>
      </c>
    </row>
    <row r="86" spans="1:6" x14ac:dyDescent="0.25">
      <c r="A86" s="242">
        <v>8427</v>
      </c>
      <c r="B86" s="243">
        <f>'Master Form 2'!T131+'Master Form 2'!T132+'Master Form 2'!T133+'Master Form 2'!T134</f>
        <v>0</v>
      </c>
      <c r="C86" s="244">
        <f>'Master Form 2'!W131+'Master Form 2'!W132+'Master Form 2'!W133+'Master Form 2'!W134</f>
        <v>0</v>
      </c>
      <c r="D86" s="245">
        <f>'Master Form 2'!X131+'Master Form 2'!X132+'Master Form 2'!X133+'Master Form 2'!X134</f>
        <v>0</v>
      </c>
      <c r="E86" s="243">
        <f>'Master Form 2'!AB131+'Master Form 2'!AB132+'Master Form 2'!AB133+'Master Form 2'!AB134</f>
        <v>0</v>
      </c>
      <c r="F86" s="244">
        <f>'Master Form 2'!AC131+'Master Form 2'!AC132+'Master Form 2'!AC133+'Master Form 2'!AC134</f>
        <v>0</v>
      </c>
    </row>
    <row r="87" spans="1:6" x14ac:dyDescent="0.25">
      <c r="A87" s="242">
        <v>8780</v>
      </c>
      <c r="B87" s="243">
        <f>'Master Form 2'!T23</f>
        <v>0</v>
      </c>
      <c r="C87" s="244">
        <f>'Master Form 2'!W23</f>
        <v>0</v>
      </c>
      <c r="D87" s="245">
        <f>'Master Form 2'!X23</f>
        <v>0</v>
      </c>
      <c r="E87" s="243">
        <f>'Master Form 2'!AB23</f>
        <v>0</v>
      </c>
      <c r="F87" s="244">
        <f>'Master Form 2'!AC23</f>
        <v>0</v>
      </c>
    </row>
    <row r="88" spans="1:6" x14ac:dyDescent="0.25">
      <c r="A88" s="242">
        <v>10721</v>
      </c>
      <c r="B88" s="243">
        <f>'Master Form 2'!T162</f>
        <v>0</v>
      </c>
      <c r="C88" s="244">
        <f>'Master Form 2'!W162</f>
        <v>0</v>
      </c>
      <c r="D88" s="245">
        <f>'Master Form 2'!X162</f>
        <v>0</v>
      </c>
      <c r="E88" s="243">
        <f>'Master Form 2'!AB162</f>
        <v>0</v>
      </c>
      <c r="F88" s="244">
        <f>'Master Form 2'!AC162</f>
        <v>0</v>
      </c>
    </row>
    <row r="89" spans="1:6" x14ac:dyDescent="0.25">
      <c r="A89" s="242">
        <v>12450</v>
      </c>
      <c r="B89" s="243">
        <f>'Master Form 2'!T67</f>
        <v>0</v>
      </c>
      <c r="C89" s="244">
        <f>'Master Form 2'!W67</f>
        <v>0</v>
      </c>
      <c r="D89" s="245">
        <f>'Master Form 2'!X67</f>
        <v>0</v>
      </c>
      <c r="E89" s="243">
        <f>'Master Form 2'!AB67</f>
        <v>0</v>
      </c>
      <c r="F89" s="244">
        <f>'Master Form 2'!AC67</f>
        <v>0</v>
      </c>
    </row>
    <row r="90" spans="1:6" x14ac:dyDescent="0.25">
      <c r="A90" s="242">
        <v>12451</v>
      </c>
      <c r="B90" s="243">
        <f>'Master Form 2'!T68</f>
        <v>0</v>
      </c>
      <c r="C90" s="244">
        <f>'Master Form 2'!W68</f>
        <v>0</v>
      </c>
      <c r="D90" s="245">
        <f>'Master Form 2'!X68</f>
        <v>0</v>
      </c>
      <c r="E90" s="243">
        <f>'Master Form 2'!AB68</f>
        <v>0</v>
      </c>
      <c r="F90" s="244">
        <f>'Master Form 2'!AC68</f>
        <v>0</v>
      </c>
    </row>
    <row r="91" spans="1:6" x14ac:dyDescent="0.25">
      <c r="A91" s="242">
        <v>12452</v>
      </c>
      <c r="B91" s="243">
        <f>'Master Form 2'!T36</f>
        <v>0</v>
      </c>
      <c r="C91" s="244">
        <f>'Master Form 2'!W36</f>
        <v>0</v>
      </c>
      <c r="D91" s="245">
        <f>'Master Form 2'!X36</f>
        <v>0</v>
      </c>
      <c r="E91" s="243">
        <f>'Master Form 2'!AB36</f>
        <v>0</v>
      </c>
      <c r="F91" s="244">
        <f>'Master Form 2'!AC36</f>
        <v>0</v>
      </c>
    </row>
    <row r="92" spans="1:6" x14ac:dyDescent="0.25">
      <c r="A92" s="242">
        <v>13059</v>
      </c>
      <c r="B92" s="243">
        <f>'Master Form 2'!T220</f>
        <v>0</v>
      </c>
      <c r="C92" s="244">
        <f>'Master Form 2'!W220</f>
        <v>0</v>
      </c>
      <c r="D92" s="245">
        <f>'Master Form 2'!X220</f>
        <v>0</v>
      </c>
      <c r="E92" s="243">
        <f>'Master Form 2'!AB220</f>
        <v>0</v>
      </c>
      <c r="F92" s="244">
        <f>'Master Form 2'!AC220</f>
        <v>0</v>
      </c>
    </row>
    <row r="93" spans="1:6" x14ac:dyDescent="0.25">
      <c r="A93" s="242">
        <v>13740</v>
      </c>
      <c r="B93" s="243">
        <f>'Master Form 2'!T9</f>
        <v>0</v>
      </c>
      <c r="C93" s="244">
        <f>'Master Form 2'!W9</f>
        <v>0</v>
      </c>
      <c r="D93" s="245">
        <f>'Master Form 2'!X9</f>
        <v>0</v>
      </c>
      <c r="E93" s="243">
        <f>'Master Form 2'!AB9</f>
        <v>0</v>
      </c>
      <c r="F93" s="244">
        <f>'Master Form 2'!AC9</f>
        <v>0</v>
      </c>
    </row>
    <row r="94" spans="1:6" x14ac:dyDescent="0.25">
      <c r="A94" s="242">
        <v>14150</v>
      </c>
      <c r="B94" s="243">
        <f>'Master Form 2'!T10+'Master Form 2'!T119+'Master Form 2'!T140+'Master Form 2'!T141</f>
        <v>0</v>
      </c>
      <c r="C94" s="244">
        <f>'Master Form 2'!W10+'Master Form 2'!W119+'Master Form 2'!W140+'Master Form 2'!W141</f>
        <v>0</v>
      </c>
      <c r="D94" s="245">
        <f>'Master Form 2'!X10+'Master Form 2'!X119+'Master Form 2'!X140+'Master Form 2'!X141</f>
        <v>0</v>
      </c>
      <c r="E94" s="243">
        <f>'Master Form 2'!AB10+'Master Form 2'!AB119+'Master Form 2'!AB140+'Master Form 2'!AB141</f>
        <v>0</v>
      </c>
      <c r="F94" s="244">
        <f>'Master Form 2'!AC10+'Master Form 2'!AC119+'Master Form 2'!AC140+'Master Form 2'!AC141</f>
        <v>0</v>
      </c>
    </row>
    <row r="95" spans="1:6" x14ac:dyDescent="0.25">
      <c r="A95" s="242">
        <v>15162</v>
      </c>
      <c r="B95" s="243">
        <f>'Master Form 2'!T156</f>
        <v>0</v>
      </c>
      <c r="C95" s="244">
        <f>'Master Form 2'!W156</f>
        <v>0</v>
      </c>
      <c r="D95" s="245">
        <f>'Master Form 2'!X156</f>
        <v>0</v>
      </c>
      <c r="E95" s="243">
        <f>'Master Form 2'!AB156</f>
        <v>0</v>
      </c>
      <c r="F95" s="244">
        <f>'Master Form 2'!AC156</f>
        <v>0</v>
      </c>
    </row>
    <row r="96" spans="1:6" x14ac:dyDescent="0.25">
      <c r="A96" s="242">
        <v>54973</v>
      </c>
      <c r="B96" s="243">
        <f>'Master Form 2'!T122</f>
        <v>0</v>
      </c>
      <c r="C96" s="244">
        <f>'Master Form 2'!W122</f>
        <v>0</v>
      </c>
      <c r="D96" s="245">
        <f>'Master Form 2'!X122</f>
        <v>0</v>
      </c>
      <c r="E96" s="243">
        <f>'Master Form 2'!AB122</f>
        <v>0</v>
      </c>
      <c r="F96" s="244">
        <f>'Master Form 2'!AC122</f>
        <v>0</v>
      </c>
    </row>
    <row r="97" spans="1:6" x14ac:dyDescent="0.25">
      <c r="A97" s="242">
        <v>57068</v>
      </c>
      <c r="B97" s="243">
        <f>'Master Form 2'!T95</f>
        <v>0</v>
      </c>
      <c r="C97" s="244">
        <f>'Master Form 2'!W95</f>
        <v>0</v>
      </c>
      <c r="D97" s="245">
        <f>'Master Form 2'!X95</f>
        <v>0</v>
      </c>
      <c r="E97" s="243">
        <f>'Master Form 2'!AB95</f>
        <v>0</v>
      </c>
      <c r="F97" s="244">
        <f>'Master Form 2'!AC95</f>
        <v>0</v>
      </c>
    </row>
    <row r="98" spans="1:6" x14ac:dyDescent="0.25">
      <c r="A98" s="242">
        <v>57083</v>
      </c>
      <c r="B98" s="243">
        <f>'Master Form 2'!T35</f>
        <v>0</v>
      </c>
      <c r="C98" s="244">
        <f>'Master Form 2'!W35</f>
        <v>0</v>
      </c>
      <c r="D98" s="245">
        <f>'Master Form 2'!X35</f>
        <v>0</v>
      </c>
      <c r="E98" s="243">
        <f>'Master Form 2'!AB35</f>
        <v>0</v>
      </c>
      <c r="F98" s="244">
        <f>'Master Form 2'!AC35</f>
        <v>0</v>
      </c>
    </row>
    <row r="99" spans="1:6" x14ac:dyDescent="0.25">
      <c r="A99" s="242">
        <v>57451</v>
      </c>
      <c r="B99" s="243">
        <f>'Master Form 2'!T94</f>
        <v>0</v>
      </c>
      <c r="C99" s="244">
        <f>'Master Form 2'!W94</f>
        <v>0</v>
      </c>
      <c r="D99" s="245">
        <f>'Master Form 2'!X94</f>
        <v>0</v>
      </c>
      <c r="E99" s="243">
        <f>'Master Form 2'!AB94</f>
        <v>0</v>
      </c>
      <c r="F99" s="244">
        <f>'Master Form 2'!AC94</f>
        <v>0</v>
      </c>
    </row>
    <row r="100" spans="1:6" x14ac:dyDescent="0.25">
      <c r="A100" s="242">
        <v>57586</v>
      </c>
      <c r="B100" s="243">
        <f>'Master Form 2'!T93</f>
        <v>0</v>
      </c>
      <c r="C100" s="244">
        <f>'Master Form 2'!W93</f>
        <v>0</v>
      </c>
      <c r="D100" s="245">
        <f>'Master Form 2'!X93</f>
        <v>0</v>
      </c>
      <c r="E100" s="243">
        <f>'Master Form 2'!AB93</f>
        <v>0</v>
      </c>
      <c r="F100" s="244">
        <f>'Master Form 2'!AC93</f>
        <v>0</v>
      </c>
    </row>
    <row r="101" spans="1:6" x14ac:dyDescent="0.25">
      <c r="A101" s="205"/>
      <c r="B101" s="267">
        <f>SUM(B1:B100)</f>
        <v>0</v>
      </c>
      <c r="C101" s="267">
        <f>SUM(C1:C100)</f>
        <v>0</v>
      </c>
      <c r="D101" s="267">
        <f>SUM(D1:D100)</f>
        <v>0</v>
      </c>
      <c r="E101" s="205">
        <f>SUM(E1:E100)</f>
        <v>0</v>
      </c>
      <c r="F101" s="205">
        <f>SUM(F1:F99)</f>
        <v>0</v>
      </c>
    </row>
    <row r="102" spans="1:6" x14ac:dyDescent="0.25">
      <c r="A102" s="203"/>
      <c r="B102" s="203"/>
      <c r="C102" s="203"/>
      <c r="D102" s="203"/>
      <c r="E102" s="203"/>
      <c r="F102" s="203"/>
    </row>
    <row r="103" spans="1:6" x14ac:dyDescent="0.25">
      <c r="A103" s="203"/>
      <c r="B103" s="203"/>
      <c r="C103" s="203"/>
      <c r="D103" s="203"/>
      <c r="E103" s="203"/>
      <c r="F103" s="203"/>
    </row>
    <row r="104" spans="1:6" x14ac:dyDescent="0.25">
      <c r="A104" s="203"/>
      <c r="B104" s="203"/>
      <c r="C104" s="203"/>
      <c r="D104" s="203"/>
      <c r="E104" s="203"/>
      <c r="F104" s="203"/>
    </row>
    <row r="105" spans="1:6" x14ac:dyDescent="0.25">
      <c r="A105" s="203"/>
      <c r="B105" s="203"/>
      <c r="C105" s="203"/>
      <c r="D105" s="203"/>
      <c r="E105" s="203"/>
      <c r="F105" s="203"/>
    </row>
    <row r="106" spans="1:6" x14ac:dyDescent="0.25">
      <c r="A106" s="203"/>
      <c r="B106" s="203"/>
      <c r="C106" s="203"/>
      <c r="D106" s="203"/>
      <c r="E106" s="203"/>
      <c r="F106" s="203"/>
    </row>
    <row r="107" spans="1:6" x14ac:dyDescent="0.25">
      <c r="A107" s="203"/>
      <c r="B107" s="203"/>
      <c r="C107" s="203"/>
      <c r="D107" s="203"/>
      <c r="E107" s="203"/>
      <c r="F107" s="203"/>
    </row>
    <row r="108" spans="1:6" x14ac:dyDescent="0.25">
      <c r="A108" s="203"/>
      <c r="B108" s="203"/>
      <c r="C108" s="203"/>
      <c r="D108" s="203"/>
      <c r="E108" s="203"/>
      <c r="F108" s="203"/>
    </row>
    <row r="109" spans="1:6" s="205" customFormat="1" x14ac:dyDescent="0.25">
      <c r="A109" s="203"/>
      <c r="B109" s="203"/>
      <c r="C109" s="203"/>
      <c r="D109" s="203"/>
      <c r="E109" s="203"/>
      <c r="F109" s="203"/>
    </row>
    <row r="110" spans="1:6" x14ac:dyDescent="0.25">
      <c r="A110" s="203"/>
      <c r="B110" s="203"/>
      <c r="C110" s="203"/>
      <c r="D110" s="203"/>
      <c r="E110" s="203"/>
      <c r="F110" s="203"/>
    </row>
    <row r="111" spans="1:6" x14ac:dyDescent="0.25">
      <c r="A111" s="203"/>
      <c r="B111" s="203"/>
      <c r="C111" s="203"/>
      <c r="D111" s="203"/>
      <c r="E111" s="203"/>
      <c r="F111" s="203"/>
    </row>
    <row r="112" spans="1:6" x14ac:dyDescent="0.25">
      <c r="A112" s="203"/>
      <c r="B112" s="203"/>
      <c r="C112" s="203"/>
      <c r="D112" s="203"/>
      <c r="E112" s="203"/>
      <c r="F112" s="203"/>
    </row>
    <row r="113" spans="1:6" x14ac:dyDescent="0.25">
      <c r="A113" s="203"/>
      <c r="B113" s="203"/>
      <c r="C113" s="203"/>
      <c r="D113" s="203"/>
      <c r="E113" s="203"/>
      <c r="F113" s="203"/>
    </row>
    <row r="114" spans="1:6" x14ac:dyDescent="0.25">
      <c r="A114" s="203"/>
      <c r="B114" s="203"/>
      <c r="C114" s="203"/>
      <c r="D114" s="203"/>
      <c r="E114" s="203"/>
      <c r="F114" s="203"/>
    </row>
    <row r="115" spans="1:6" x14ac:dyDescent="0.25">
      <c r="A115" s="203"/>
      <c r="B115" s="203"/>
      <c r="C115" s="203"/>
      <c r="D115" s="203"/>
      <c r="E115" s="203"/>
      <c r="F115" s="203"/>
    </row>
    <row r="116" spans="1:6" x14ac:dyDescent="0.25">
      <c r="A116" s="203"/>
      <c r="B116" s="203"/>
      <c r="C116" s="203"/>
      <c r="D116" s="203"/>
      <c r="E116" s="203"/>
      <c r="F116" s="203"/>
    </row>
    <row r="117" spans="1:6" x14ac:dyDescent="0.25">
      <c r="A117" s="203"/>
      <c r="B117" s="203"/>
      <c r="C117" s="203"/>
      <c r="D117" s="203"/>
      <c r="E117" s="203"/>
      <c r="F117" s="203"/>
    </row>
    <row r="118" spans="1:6" x14ac:dyDescent="0.25">
      <c r="A118" s="203"/>
      <c r="B118" s="203"/>
      <c r="C118" s="203"/>
      <c r="D118" s="203"/>
      <c r="E118" s="203"/>
      <c r="F118" s="203"/>
    </row>
    <row r="119" spans="1:6" x14ac:dyDescent="0.25">
      <c r="A119" s="203"/>
      <c r="B119" s="203"/>
      <c r="C119" s="203"/>
      <c r="D119" s="203"/>
      <c r="E119" s="203"/>
      <c r="F119" s="203"/>
    </row>
    <row r="120" spans="1:6" x14ac:dyDescent="0.25">
      <c r="A120" s="203"/>
      <c r="B120" s="203"/>
      <c r="C120" s="203"/>
      <c r="D120" s="203"/>
      <c r="E120" s="203"/>
      <c r="F120" s="203"/>
    </row>
    <row r="121" spans="1:6" x14ac:dyDescent="0.25">
      <c r="A121" s="203"/>
      <c r="B121" s="203"/>
      <c r="C121" s="203"/>
      <c r="D121" s="203"/>
      <c r="E121" s="203"/>
      <c r="F121" s="203"/>
    </row>
    <row r="122" spans="1:6" x14ac:dyDescent="0.25">
      <c r="A122" s="203"/>
      <c r="B122" s="203"/>
      <c r="C122" s="203"/>
      <c r="D122" s="203"/>
      <c r="E122" s="203"/>
      <c r="F122" s="203"/>
    </row>
    <row r="123" spans="1:6" x14ac:dyDescent="0.25">
      <c r="A123" s="203"/>
      <c r="B123" s="203"/>
      <c r="C123" s="203"/>
      <c r="D123" s="203"/>
      <c r="E123" s="203"/>
      <c r="F123" s="203"/>
    </row>
    <row r="124" spans="1:6" x14ac:dyDescent="0.25">
      <c r="A124" s="203"/>
      <c r="B124" s="203"/>
      <c r="C124" s="203"/>
      <c r="D124" s="203"/>
      <c r="E124" s="203"/>
      <c r="F124" s="203"/>
    </row>
    <row r="125" spans="1:6" x14ac:dyDescent="0.25">
      <c r="A125" s="203"/>
      <c r="B125" s="203"/>
      <c r="C125" s="203"/>
      <c r="D125" s="203"/>
      <c r="E125" s="203"/>
      <c r="F125" s="203"/>
    </row>
    <row r="126" spans="1:6" x14ac:dyDescent="0.25">
      <c r="A126" s="203"/>
      <c r="B126" s="203"/>
      <c r="C126" s="203"/>
      <c r="D126" s="203"/>
      <c r="E126" s="203"/>
      <c r="F126" s="203"/>
    </row>
    <row r="127" spans="1:6" x14ac:dyDescent="0.25">
      <c r="A127" s="203"/>
      <c r="B127" s="203"/>
      <c r="C127" s="203"/>
      <c r="D127" s="203"/>
      <c r="E127" s="203"/>
      <c r="F127" s="203"/>
    </row>
    <row r="128" spans="1:6" x14ac:dyDescent="0.25">
      <c r="A128" s="203"/>
      <c r="B128" s="203"/>
      <c r="C128" s="203"/>
      <c r="D128" s="203"/>
      <c r="E128" s="203"/>
      <c r="F128" s="203"/>
    </row>
    <row r="129" spans="1:6" x14ac:dyDescent="0.25">
      <c r="A129" s="203"/>
      <c r="B129" s="203"/>
      <c r="C129" s="203"/>
      <c r="D129" s="203"/>
      <c r="E129" s="203"/>
      <c r="F129" s="203"/>
    </row>
    <row r="130" spans="1:6" x14ac:dyDescent="0.25">
      <c r="A130" s="203"/>
      <c r="B130" s="203"/>
      <c r="C130" s="203"/>
      <c r="D130" s="203"/>
      <c r="E130" s="203"/>
      <c r="F130" s="203"/>
    </row>
    <row r="131" spans="1:6" x14ac:dyDescent="0.25">
      <c r="A131" s="203"/>
      <c r="B131" s="203"/>
      <c r="C131" s="203"/>
      <c r="D131" s="203"/>
      <c r="E131" s="203"/>
      <c r="F131" s="203"/>
    </row>
    <row r="132" spans="1:6" x14ac:dyDescent="0.25">
      <c r="A132" s="203"/>
      <c r="B132" s="203"/>
      <c r="C132" s="203"/>
      <c r="D132" s="203"/>
      <c r="E132" s="203"/>
      <c r="F132" s="203"/>
    </row>
    <row r="133" spans="1:6" x14ac:dyDescent="0.25">
      <c r="A133" s="203"/>
      <c r="B133" s="203"/>
      <c r="C133" s="203"/>
      <c r="D133" s="203"/>
      <c r="E133" s="203"/>
      <c r="F133" s="203"/>
    </row>
    <row r="134" spans="1:6" x14ac:dyDescent="0.25">
      <c r="A134" s="203"/>
      <c r="B134" s="203"/>
      <c r="C134" s="203"/>
      <c r="D134" s="203"/>
      <c r="E134" s="203"/>
      <c r="F134" s="203"/>
    </row>
    <row r="135" spans="1:6" x14ac:dyDescent="0.25">
      <c r="A135" s="203"/>
      <c r="B135" s="203"/>
      <c r="C135" s="203"/>
      <c r="D135" s="203"/>
      <c r="E135" s="203"/>
      <c r="F135" s="203"/>
    </row>
    <row r="136" spans="1:6" x14ac:dyDescent="0.25">
      <c r="A136" s="203"/>
      <c r="B136" s="203"/>
      <c r="C136" s="203"/>
      <c r="D136" s="203"/>
      <c r="E136" s="203"/>
      <c r="F136" s="203"/>
    </row>
    <row r="137" spans="1:6" x14ac:dyDescent="0.25">
      <c r="A137" s="203"/>
      <c r="B137" s="203"/>
      <c r="C137" s="203"/>
      <c r="D137" s="203"/>
      <c r="E137" s="203"/>
      <c r="F137" s="203"/>
    </row>
    <row r="138" spans="1:6" x14ac:dyDescent="0.25">
      <c r="A138" s="203"/>
      <c r="B138" s="203"/>
      <c r="C138" s="203"/>
      <c r="D138" s="203"/>
      <c r="E138" s="203"/>
      <c r="F138" s="203"/>
    </row>
    <row r="139" spans="1:6" x14ac:dyDescent="0.25">
      <c r="A139" s="203"/>
      <c r="B139" s="203"/>
      <c r="C139" s="203"/>
      <c r="D139" s="203"/>
      <c r="E139" s="203"/>
      <c r="F139" s="203"/>
    </row>
    <row r="140" spans="1:6" x14ac:dyDescent="0.25">
      <c r="A140" s="203"/>
      <c r="B140" s="203"/>
      <c r="C140" s="203"/>
      <c r="D140" s="203"/>
      <c r="E140" s="203"/>
      <c r="F140" s="203"/>
    </row>
    <row r="141" spans="1:6" x14ac:dyDescent="0.25">
      <c r="A141" s="203"/>
      <c r="B141" s="203"/>
      <c r="C141" s="203"/>
      <c r="D141" s="203"/>
      <c r="E141" s="203"/>
      <c r="F141" s="203"/>
    </row>
    <row r="142" spans="1:6" x14ac:dyDescent="0.25">
      <c r="A142" s="203"/>
      <c r="B142" s="203"/>
      <c r="C142" s="203"/>
      <c r="D142" s="203"/>
      <c r="E142" s="203"/>
      <c r="F142" s="203"/>
    </row>
    <row r="143" spans="1:6" x14ac:dyDescent="0.25">
      <c r="A143" s="203"/>
      <c r="B143" s="203"/>
      <c r="C143" s="203"/>
      <c r="D143" s="203"/>
      <c r="E143" s="203"/>
      <c r="F143" s="203"/>
    </row>
    <row r="144" spans="1:6" x14ac:dyDescent="0.25">
      <c r="A144" s="203"/>
      <c r="B144" s="203"/>
      <c r="C144" s="203"/>
      <c r="D144" s="203"/>
      <c r="E144" s="203"/>
      <c r="F144" s="203"/>
    </row>
    <row r="145" spans="1:6" x14ac:dyDescent="0.25">
      <c r="A145" s="203"/>
      <c r="B145" s="203"/>
      <c r="C145" s="203"/>
      <c r="D145" s="203"/>
      <c r="E145" s="203"/>
      <c r="F145" s="203"/>
    </row>
    <row r="146" spans="1:6" x14ac:dyDescent="0.25">
      <c r="A146" s="203"/>
      <c r="B146" s="203"/>
      <c r="C146" s="203"/>
      <c r="D146" s="203"/>
      <c r="E146" s="203"/>
      <c r="F146" s="203"/>
    </row>
    <row r="147" spans="1:6" x14ac:dyDescent="0.25">
      <c r="A147" s="203"/>
      <c r="B147" s="203"/>
      <c r="C147" s="203"/>
      <c r="D147" s="203"/>
      <c r="E147" s="203"/>
      <c r="F147" s="203"/>
    </row>
    <row r="148" spans="1:6" x14ac:dyDescent="0.25">
      <c r="A148" s="203"/>
      <c r="B148" s="203"/>
      <c r="C148" s="203"/>
      <c r="D148" s="203"/>
      <c r="E148" s="203"/>
      <c r="F148" s="203"/>
    </row>
    <row r="149" spans="1:6" x14ac:dyDescent="0.25">
      <c r="A149" s="203"/>
      <c r="B149" s="203"/>
      <c r="C149" s="203"/>
      <c r="D149" s="203"/>
      <c r="E149" s="203"/>
      <c r="F149" s="203"/>
    </row>
    <row r="150" spans="1:6" x14ac:dyDescent="0.25">
      <c r="A150" s="203"/>
      <c r="B150" s="203"/>
      <c r="C150" s="203"/>
      <c r="D150" s="203"/>
      <c r="E150" s="203"/>
      <c r="F150" s="203"/>
    </row>
    <row r="151" spans="1:6" x14ac:dyDescent="0.25">
      <c r="A151" s="203"/>
      <c r="B151" s="203"/>
      <c r="C151" s="203"/>
      <c r="D151" s="203"/>
      <c r="E151" s="203"/>
      <c r="F151" s="203"/>
    </row>
    <row r="152" spans="1:6" x14ac:dyDescent="0.25">
      <c r="A152" s="203"/>
      <c r="B152" s="203"/>
      <c r="C152" s="203"/>
      <c r="D152" s="203"/>
      <c r="E152" s="203"/>
      <c r="F152" s="203"/>
    </row>
    <row r="153" spans="1:6" x14ac:dyDescent="0.25">
      <c r="A153" s="203"/>
      <c r="B153" s="203"/>
      <c r="C153" s="203"/>
      <c r="D153" s="203"/>
      <c r="E153" s="203"/>
      <c r="F153" s="203"/>
    </row>
    <row r="154" spans="1:6" x14ac:dyDescent="0.25">
      <c r="A154" s="203"/>
      <c r="B154" s="203"/>
      <c r="C154" s="203"/>
      <c r="D154" s="203"/>
      <c r="E154" s="203"/>
      <c r="F154" s="203"/>
    </row>
    <row r="155" spans="1:6" x14ac:dyDescent="0.25">
      <c r="A155" s="203"/>
      <c r="B155" s="203"/>
      <c r="C155" s="203"/>
      <c r="D155" s="203"/>
      <c r="E155" s="203"/>
      <c r="F155" s="203"/>
    </row>
    <row r="156" spans="1:6" x14ac:dyDescent="0.25">
      <c r="A156" s="203"/>
      <c r="B156" s="203"/>
      <c r="C156" s="203"/>
      <c r="D156" s="203"/>
      <c r="E156" s="203"/>
      <c r="F156" s="203"/>
    </row>
    <row r="157" spans="1:6" x14ac:dyDescent="0.25">
      <c r="A157" s="203"/>
      <c r="B157" s="203"/>
      <c r="C157" s="203"/>
      <c r="D157" s="203"/>
      <c r="E157" s="203"/>
      <c r="F157" s="203"/>
    </row>
    <row r="158" spans="1:6" x14ac:dyDescent="0.25">
      <c r="A158" s="203"/>
      <c r="B158" s="203"/>
      <c r="C158" s="203"/>
      <c r="D158" s="203"/>
      <c r="E158" s="203"/>
      <c r="F158" s="203"/>
    </row>
    <row r="159" spans="1:6" x14ac:dyDescent="0.25">
      <c r="A159" s="203"/>
      <c r="B159" s="203"/>
      <c r="C159" s="203"/>
      <c r="D159" s="203"/>
      <c r="E159" s="203"/>
      <c r="F159" s="203"/>
    </row>
    <row r="160" spans="1:6" x14ac:dyDescent="0.25">
      <c r="A160" s="203"/>
      <c r="B160" s="203"/>
      <c r="C160" s="203"/>
      <c r="D160" s="203"/>
      <c r="E160" s="203"/>
      <c r="F160" s="203"/>
    </row>
    <row r="161" spans="1:6" x14ac:dyDescent="0.25">
      <c r="A161" s="203"/>
      <c r="B161" s="203"/>
      <c r="C161" s="203"/>
      <c r="D161" s="203"/>
      <c r="E161" s="203"/>
      <c r="F161" s="203"/>
    </row>
    <row r="162" spans="1:6" x14ac:dyDescent="0.25">
      <c r="A162" s="203"/>
      <c r="B162" s="203"/>
      <c r="C162" s="203"/>
      <c r="D162" s="203"/>
      <c r="E162" s="203"/>
      <c r="F162" s="203"/>
    </row>
    <row r="163" spans="1:6" x14ac:dyDescent="0.25">
      <c r="A163" s="203"/>
      <c r="B163" s="203"/>
      <c r="C163" s="203"/>
      <c r="D163" s="203"/>
      <c r="E163" s="203"/>
      <c r="F163" s="203"/>
    </row>
    <row r="164" spans="1:6" x14ac:dyDescent="0.25">
      <c r="A164" s="203"/>
      <c r="B164" s="203"/>
      <c r="C164" s="203"/>
      <c r="D164" s="203"/>
      <c r="E164" s="203"/>
      <c r="F164" s="203"/>
    </row>
    <row r="165" spans="1:6" x14ac:dyDescent="0.25">
      <c r="A165" s="203"/>
      <c r="B165" s="203"/>
      <c r="C165" s="203"/>
      <c r="D165" s="203"/>
      <c r="E165" s="203"/>
      <c r="F165" s="203"/>
    </row>
    <row r="166" spans="1:6" x14ac:dyDescent="0.25">
      <c r="A166" s="203"/>
      <c r="B166" s="203"/>
      <c r="C166" s="203"/>
      <c r="D166" s="203"/>
      <c r="E166" s="203"/>
      <c r="F166" s="203"/>
    </row>
    <row r="167" spans="1:6" x14ac:dyDescent="0.25">
      <c r="A167" s="203"/>
      <c r="B167" s="203"/>
      <c r="C167" s="203"/>
      <c r="D167" s="203"/>
      <c r="E167" s="203"/>
      <c r="F167" s="203"/>
    </row>
    <row r="168" spans="1:6" x14ac:dyDescent="0.25">
      <c r="A168" s="203"/>
      <c r="B168" s="203"/>
      <c r="C168" s="203"/>
      <c r="D168" s="203"/>
      <c r="E168" s="203"/>
      <c r="F168" s="203"/>
    </row>
    <row r="169" spans="1:6" x14ac:dyDescent="0.25">
      <c r="A169" s="203"/>
      <c r="B169" s="203"/>
      <c r="C169" s="203"/>
      <c r="D169" s="203"/>
      <c r="E169" s="203"/>
      <c r="F169" s="203"/>
    </row>
    <row r="170" spans="1:6" x14ac:dyDescent="0.25">
      <c r="A170" s="203"/>
      <c r="B170" s="203"/>
      <c r="C170" s="203"/>
      <c r="D170" s="203"/>
      <c r="E170" s="203"/>
      <c r="F170" s="203"/>
    </row>
    <row r="171" spans="1:6" x14ac:dyDescent="0.25">
      <c r="A171" s="203"/>
      <c r="B171" s="203"/>
      <c r="C171" s="203"/>
      <c r="D171" s="203"/>
      <c r="E171" s="203"/>
      <c r="F171" s="203"/>
    </row>
    <row r="172" spans="1:6" x14ac:dyDescent="0.25">
      <c r="A172" s="203"/>
      <c r="B172" s="203"/>
      <c r="C172" s="203"/>
      <c r="D172" s="203"/>
      <c r="E172" s="203"/>
      <c r="F172" s="203"/>
    </row>
    <row r="173" spans="1:6" x14ac:dyDescent="0.25">
      <c r="A173" s="203"/>
      <c r="B173" s="203"/>
      <c r="C173" s="203"/>
      <c r="D173" s="203"/>
      <c r="E173" s="203"/>
      <c r="F173" s="203"/>
    </row>
    <row r="174" spans="1:6" x14ac:dyDescent="0.25">
      <c r="A174" s="203"/>
      <c r="B174" s="203"/>
      <c r="C174" s="203"/>
      <c r="D174" s="203"/>
      <c r="E174" s="203"/>
      <c r="F174" s="203"/>
    </row>
    <row r="175" spans="1:6" x14ac:dyDescent="0.25">
      <c r="A175" s="203"/>
      <c r="B175" s="203"/>
      <c r="C175" s="203"/>
      <c r="D175" s="203"/>
      <c r="E175" s="203"/>
      <c r="F175" s="203"/>
    </row>
    <row r="176" spans="1:6" x14ac:dyDescent="0.25">
      <c r="A176" s="203"/>
      <c r="B176" s="203"/>
      <c r="C176" s="203"/>
      <c r="D176" s="203"/>
      <c r="E176" s="203"/>
      <c r="F176" s="203"/>
    </row>
    <row r="177" spans="1:6" x14ac:dyDescent="0.25">
      <c r="A177" s="203"/>
      <c r="B177" s="203"/>
      <c r="C177" s="203"/>
      <c r="D177" s="203"/>
      <c r="E177" s="203"/>
      <c r="F177" s="203"/>
    </row>
    <row r="178" spans="1:6" x14ac:dyDescent="0.25">
      <c r="A178" s="203"/>
      <c r="B178" s="203"/>
      <c r="C178" s="203"/>
      <c r="D178" s="203"/>
      <c r="E178" s="203"/>
      <c r="F178" s="203"/>
    </row>
    <row r="179" spans="1:6" x14ac:dyDescent="0.25">
      <c r="A179" s="203"/>
      <c r="B179" s="203"/>
      <c r="C179" s="203"/>
      <c r="D179" s="203"/>
      <c r="E179" s="203"/>
      <c r="F179" s="203"/>
    </row>
    <row r="180" spans="1:6" x14ac:dyDescent="0.25">
      <c r="A180" s="203"/>
      <c r="B180" s="203"/>
      <c r="C180" s="203"/>
      <c r="D180" s="203"/>
      <c r="E180" s="203"/>
      <c r="F180" s="203"/>
    </row>
    <row r="181" spans="1:6" x14ac:dyDescent="0.25">
      <c r="A181" s="203"/>
      <c r="B181" s="203"/>
      <c r="C181" s="203"/>
      <c r="D181" s="203"/>
      <c r="E181" s="203"/>
      <c r="F181" s="203"/>
    </row>
    <row r="182" spans="1:6" x14ac:dyDescent="0.25">
      <c r="A182" s="203"/>
      <c r="B182" s="203"/>
      <c r="C182" s="203"/>
      <c r="D182" s="203"/>
      <c r="E182" s="203"/>
      <c r="F182" s="203"/>
    </row>
    <row r="183" spans="1:6" x14ac:dyDescent="0.25">
      <c r="A183" s="203"/>
      <c r="B183" s="203"/>
      <c r="C183" s="203"/>
      <c r="D183" s="203"/>
      <c r="E183" s="203"/>
      <c r="F183" s="203"/>
    </row>
    <row r="184" spans="1:6" x14ac:dyDescent="0.25">
      <c r="A184" s="203"/>
      <c r="B184" s="203"/>
      <c r="C184" s="203"/>
      <c r="D184" s="203"/>
      <c r="E184" s="203"/>
      <c r="F184" s="203"/>
    </row>
    <row r="185" spans="1:6" x14ac:dyDescent="0.25">
      <c r="A185" s="203"/>
      <c r="B185" s="203"/>
      <c r="C185" s="203"/>
      <c r="D185" s="203"/>
      <c r="E185" s="203"/>
      <c r="F185" s="203"/>
    </row>
    <row r="186" spans="1:6" x14ac:dyDescent="0.25">
      <c r="A186" s="203"/>
      <c r="B186" s="203"/>
      <c r="C186" s="203"/>
      <c r="D186" s="203"/>
      <c r="E186" s="203"/>
      <c r="F186" s="203"/>
    </row>
    <row r="187" spans="1:6" x14ac:dyDescent="0.25">
      <c r="A187" s="203"/>
      <c r="B187" s="203"/>
      <c r="C187" s="203"/>
      <c r="D187" s="203"/>
      <c r="E187" s="203"/>
      <c r="F187" s="203"/>
    </row>
    <row r="188" spans="1:6" x14ac:dyDescent="0.25">
      <c r="A188" s="203"/>
      <c r="B188" s="203"/>
      <c r="C188" s="203"/>
      <c r="D188" s="203"/>
      <c r="E188" s="203"/>
      <c r="F188" s="203"/>
    </row>
    <row r="189" spans="1:6" x14ac:dyDescent="0.25">
      <c r="A189" s="203"/>
      <c r="B189" s="203"/>
      <c r="C189" s="203"/>
      <c r="D189" s="203"/>
      <c r="E189" s="203"/>
      <c r="F189" s="203"/>
    </row>
    <row r="190" spans="1:6" x14ac:dyDescent="0.25">
      <c r="A190" s="203"/>
      <c r="B190" s="203"/>
      <c r="C190" s="203"/>
      <c r="D190" s="203"/>
      <c r="E190" s="203"/>
      <c r="F190" s="203"/>
    </row>
    <row r="191" spans="1:6" x14ac:dyDescent="0.25">
      <c r="A191" s="203"/>
      <c r="B191" s="203"/>
      <c r="C191" s="203"/>
      <c r="D191" s="203"/>
      <c r="E191" s="203"/>
      <c r="F191" s="203"/>
    </row>
    <row r="192" spans="1:6" x14ac:dyDescent="0.25">
      <c r="A192" s="203"/>
      <c r="B192" s="203"/>
      <c r="C192" s="203"/>
      <c r="D192" s="203"/>
      <c r="E192" s="203"/>
      <c r="F192" s="203"/>
    </row>
    <row r="193" spans="1:6" x14ac:dyDescent="0.25">
      <c r="A193" s="203"/>
      <c r="B193" s="203"/>
      <c r="C193" s="203"/>
      <c r="D193" s="203"/>
      <c r="E193" s="203"/>
      <c r="F193" s="203"/>
    </row>
    <row r="194" spans="1:6" x14ac:dyDescent="0.25">
      <c r="A194" s="203"/>
      <c r="B194" s="203"/>
      <c r="C194" s="203"/>
      <c r="D194" s="203"/>
      <c r="E194" s="203"/>
      <c r="F194" s="203"/>
    </row>
    <row r="195" spans="1:6" x14ac:dyDescent="0.25">
      <c r="A195" s="203"/>
      <c r="B195" s="203"/>
      <c r="C195" s="203"/>
      <c r="D195" s="203"/>
      <c r="E195" s="203"/>
      <c r="F195" s="203"/>
    </row>
    <row r="196" spans="1:6" x14ac:dyDescent="0.25">
      <c r="A196" s="203"/>
      <c r="B196" s="203"/>
      <c r="C196" s="203"/>
      <c r="D196" s="203"/>
      <c r="E196" s="203"/>
      <c r="F196" s="203"/>
    </row>
    <row r="197" spans="1:6" x14ac:dyDescent="0.25">
      <c r="A197" s="203"/>
      <c r="B197" s="203"/>
      <c r="C197" s="203"/>
      <c r="D197" s="203"/>
      <c r="E197" s="203"/>
      <c r="F197" s="203"/>
    </row>
    <row r="198" spans="1:6" x14ac:dyDescent="0.25">
      <c r="A198" s="203"/>
      <c r="B198" s="203"/>
      <c r="C198" s="203"/>
      <c r="D198" s="203"/>
      <c r="E198" s="203"/>
      <c r="F198" s="203"/>
    </row>
    <row r="199" spans="1:6" x14ac:dyDescent="0.25">
      <c r="A199" s="203"/>
      <c r="B199" s="203"/>
      <c r="C199" s="203"/>
      <c r="D199" s="203"/>
      <c r="E199" s="203"/>
      <c r="F199" s="203"/>
    </row>
    <row r="200" spans="1:6" x14ac:dyDescent="0.25">
      <c r="A200" s="203"/>
      <c r="B200" s="203"/>
      <c r="C200" s="203"/>
      <c r="D200" s="203"/>
      <c r="E200" s="203"/>
      <c r="F200" s="203"/>
    </row>
    <row r="201" spans="1:6" x14ac:dyDescent="0.25">
      <c r="A201" s="203"/>
      <c r="B201" s="203"/>
      <c r="C201" s="203"/>
      <c r="D201" s="203"/>
      <c r="E201" s="203"/>
      <c r="F201" s="203"/>
    </row>
    <row r="202" spans="1:6" x14ac:dyDescent="0.25">
      <c r="A202" s="203"/>
      <c r="B202" s="203"/>
      <c r="C202" s="203"/>
      <c r="D202" s="203"/>
      <c r="E202" s="203"/>
      <c r="F202" s="203"/>
    </row>
    <row r="203" spans="1:6" x14ac:dyDescent="0.25">
      <c r="A203" s="203"/>
      <c r="B203" s="203"/>
      <c r="C203" s="203"/>
      <c r="D203" s="203"/>
      <c r="E203" s="203"/>
      <c r="F203" s="203"/>
    </row>
    <row r="204" spans="1:6" x14ac:dyDescent="0.25">
      <c r="A204" s="203"/>
      <c r="B204" s="203"/>
      <c r="C204" s="203"/>
      <c r="D204" s="203"/>
      <c r="E204" s="203"/>
      <c r="F204" s="203"/>
    </row>
    <row r="205" spans="1:6" x14ac:dyDescent="0.25">
      <c r="A205" s="203"/>
      <c r="B205" s="203"/>
      <c r="C205" s="203"/>
      <c r="D205" s="203"/>
      <c r="E205" s="203"/>
      <c r="F205" s="203"/>
    </row>
    <row r="206" spans="1:6" x14ac:dyDescent="0.25">
      <c r="A206" s="203"/>
      <c r="B206" s="203"/>
      <c r="C206" s="203"/>
      <c r="D206" s="203"/>
      <c r="E206" s="203"/>
      <c r="F206" s="203"/>
    </row>
    <row r="207" spans="1:6" x14ac:dyDescent="0.25">
      <c r="A207" s="203"/>
      <c r="B207" s="203"/>
      <c r="C207" s="203"/>
      <c r="D207" s="203"/>
      <c r="E207" s="203"/>
      <c r="F207" s="203"/>
    </row>
    <row r="208" spans="1:6" x14ac:dyDescent="0.25">
      <c r="A208" s="203"/>
      <c r="B208" s="203"/>
      <c r="C208" s="203"/>
      <c r="D208" s="203"/>
      <c r="E208" s="203"/>
      <c r="F208" s="203"/>
    </row>
    <row r="209" spans="1:6" x14ac:dyDescent="0.25">
      <c r="A209" s="203"/>
      <c r="B209" s="203"/>
      <c r="C209" s="203"/>
      <c r="D209" s="203"/>
      <c r="E209" s="203"/>
      <c r="F209" s="203"/>
    </row>
    <row r="210" spans="1:6" x14ac:dyDescent="0.25">
      <c r="A210" s="203"/>
      <c r="B210" s="203"/>
      <c r="C210" s="203"/>
      <c r="D210" s="203"/>
      <c r="E210" s="203"/>
      <c r="F210" s="203"/>
    </row>
    <row r="211" spans="1:6" x14ac:dyDescent="0.25">
      <c r="A211" s="203"/>
      <c r="B211" s="203"/>
      <c r="C211" s="203"/>
      <c r="D211" s="203"/>
      <c r="E211" s="203"/>
      <c r="F211" s="203"/>
    </row>
    <row r="212" spans="1:6" x14ac:dyDescent="0.25">
      <c r="A212" s="203"/>
      <c r="B212" s="203"/>
      <c r="C212" s="203"/>
      <c r="D212" s="203"/>
      <c r="E212" s="203"/>
      <c r="F212" s="203"/>
    </row>
    <row r="213" spans="1:6" x14ac:dyDescent="0.25">
      <c r="A213" s="203"/>
      <c r="B213" s="203"/>
      <c r="C213" s="203"/>
      <c r="D213" s="203"/>
      <c r="E213" s="203"/>
      <c r="F213" s="203"/>
    </row>
    <row r="214" spans="1:6" x14ac:dyDescent="0.25">
      <c r="A214" s="203"/>
      <c r="B214" s="203"/>
      <c r="C214" s="203"/>
      <c r="D214" s="203"/>
      <c r="E214" s="203"/>
      <c r="F214" s="203"/>
    </row>
    <row r="215" spans="1:6" x14ac:dyDescent="0.25">
      <c r="A215" s="203"/>
      <c r="B215" s="203"/>
      <c r="C215" s="203"/>
      <c r="D215" s="203"/>
      <c r="E215" s="203"/>
      <c r="F215" s="203"/>
    </row>
    <row r="216" spans="1:6" x14ac:dyDescent="0.25">
      <c r="A216" s="203"/>
      <c r="B216" s="203"/>
      <c r="C216" s="203"/>
      <c r="D216" s="203"/>
      <c r="E216" s="203"/>
      <c r="F216" s="203"/>
    </row>
    <row r="217" spans="1:6" x14ac:dyDescent="0.25">
      <c r="A217" s="203"/>
      <c r="B217" s="203"/>
      <c r="C217" s="203"/>
      <c r="D217" s="203"/>
      <c r="E217" s="203"/>
      <c r="F217" s="203"/>
    </row>
    <row r="218" spans="1:6" x14ac:dyDescent="0.25">
      <c r="A218" s="203"/>
      <c r="B218" s="203"/>
      <c r="C218" s="203"/>
      <c r="D218" s="203"/>
      <c r="E218" s="203"/>
      <c r="F218" s="203"/>
    </row>
    <row r="219" spans="1:6" x14ac:dyDescent="0.25">
      <c r="A219" s="203"/>
      <c r="B219" s="203"/>
      <c r="C219" s="203"/>
      <c r="D219" s="203"/>
      <c r="E219" s="203"/>
      <c r="F219" s="203"/>
    </row>
    <row r="220" spans="1:6" x14ac:dyDescent="0.25">
      <c r="A220" s="203"/>
      <c r="B220" s="203"/>
      <c r="C220" s="203"/>
      <c r="D220" s="203"/>
      <c r="E220" s="203"/>
      <c r="F220" s="203"/>
    </row>
    <row r="221" spans="1:6" x14ac:dyDescent="0.25">
      <c r="A221" s="203"/>
      <c r="B221" s="203"/>
      <c r="C221" s="203"/>
      <c r="D221" s="203"/>
      <c r="E221" s="203"/>
      <c r="F221" s="203"/>
    </row>
    <row r="222" spans="1:6" x14ac:dyDescent="0.25">
      <c r="A222" s="203"/>
      <c r="B222" s="203"/>
      <c r="C222" s="203"/>
      <c r="D222" s="203"/>
      <c r="E222" s="203"/>
      <c r="F222" s="203"/>
    </row>
    <row r="223" spans="1:6" x14ac:dyDescent="0.25">
      <c r="A223" s="203"/>
      <c r="B223" s="203"/>
      <c r="C223" s="203"/>
      <c r="D223" s="203"/>
      <c r="E223" s="203"/>
      <c r="F223" s="203"/>
    </row>
    <row r="224" spans="1:6" x14ac:dyDescent="0.25">
      <c r="A224" s="203"/>
      <c r="B224" s="203"/>
      <c r="C224" s="203"/>
      <c r="D224" s="203"/>
      <c r="E224" s="203"/>
      <c r="F224" s="203"/>
    </row>
    <row r="225" spans="1:6" x14ac:dyDescent="0.25">
      <c r="A225" s="203"/>
      <c r="B225" s="203"/>
      <c r="C225" s="203"/>
      <c r="D225" s="203"/>
      <c r="E225" s="203"/>
      <c r="F225" s="203"/>
    </row>
    <row r="226" spans="1:6" x14ac:dyDescent="0.25">
      <c r="A226" s="203"/>
      <c r="B226" s="203"/>
      <c r="C226" s="203"/>
      <c r="D226" s="203"/>
      <c r="E226" s="203"/>
      <c r="F226" s="203"/>
    </row>
    <row r="227" spans="1:6" x14ac:dyDescent="0.25">
      <c r="A227" s="203"/>
      <c r="B227" s="203"/>
      <c r="C227" s="203"/>
      <c r="D227" s="203"/>
      <c r="E227" s="203"/>
      <c r="F227" s="203"/>
    </row>
    <row r="228" spans="1:6" x14ac:dyDescent="0.25">
      <c r="A228" s="203"/>
      <c r="B228" s="203"/>
      <c r="C228" s="203"/>
      <c r="D228" s="203"/>
      <c r="E228" s="203"/>
      <c r="F228" s="203"/>
    </row>
    <row r="229" spans="1:6" x14ac:dyDescent="0.25">
      <c r="A229" s="203"/>
      <c r="B229" s="203"/>
      <c r="C229" s="203"/>
      <c r="D229" s="203"/>
      <c r="E229" s="203"/>
      <c r="F229" s="203"/>
    </row>
    <row r="230" spans="1:6" x14ac:dyDescent="0.25">
      <c r="A230" s="203"/>
      <c r="B230" s="203"/>
      <c r="C230" s="203"/>
      <c r="D230" s="203"/>
      <c r="E230" s="203"/>
      <c r="F230" s="203"/>
    </row>
    <row r="231" spans="1:6" x14ac:dyDescent="0.25">
      <c r="A231" s="203"/>
      <c r="B231" s="203"/>
      <c r="C231" s="203"/>
      <c r="D231" s="203"/>
      <c r="E231" s="203"/>
      <c r="F231" s="203"/>
    </row>
    <row r="232" spans="1:6" x14ac:dyDescent="0.25">
      <c r="A232" s="203"/>
      <c r="B232" s="203"/>
      <c r="C232" s="203"/>
      <c r="D232" s="203"/>
      <c r="E232" s="203"/>
      <c r="F232" s="203"/>
    </row>
    <row r="233" spans="1:6" x14ac:dyDescent="0.25">
      <c r="A233" s="203"/>
      <c r="B233" s="203"/>
      <c r="C233" s="203"/>
      <c r="D233" s="203"/>
      <c r="E233" s="203"/>
      <c r="F233" s="203"/>
    </row>
    <row r="234" spans="1:6" x14ac:dyDescent="0.25">
      <c r="A234" s="203"/>
      <c r="B234" s="203"/>
      <c r="C234" s="203"/>
      <c r="D234" s="203"/>
      <c r="E234" s="203"/>
      <c r="F234" s="203"/>
    </row>
    <row r="235" spans="1:6" x14ac:dyDescent="0.25">
      <c r="A235" s="203"/>
      <c r="B235" s="203"/>
      <c r="C235" s="203"/>
      <c r="D235" s="203"/>
      <c r="E235" s="203"/>
      <c r="F235" s="203"/>
    </row>
    <row r="236" spans="1:6" x14ac:dyDescent="0.25">
      <c r="A236" s="203"/>
      <c r="B236" s="203"/>
      <c r="C236" s="203"/>
      <c r="D236" s="203"/>
      <c r="E236" s="203"/>
      <c r="F236" s="203"/>
    </row>
    <row r="237" spans="1:6" x14ac:dyDescent="0.25">
      <c r="A237" s="203"/>
      <c r="B237" s="203"/>
      <c r="C237" s="203"/>
      <c r="D237" s="203"/>
      <c r="E237" s="203"/>
      <c r="F237" s="203"/>
    </row>
    <row r="238" spans="1:6" x14ac:dyDescent="0.25">
      <c r="A238" s="203"/>
      <c r="B238" s="203"/>
      <c r="C238" s="203"/>
      <c r="D238" s="203"/>
      <c r="E238" s="203"/>
      <c r="F238" s="203"/>
    </row>
    <row r="239" spans="1:6" x14ac:dyDescent="0.25">
      <c r="A239" s="203"/>
      <c r="B239" s="203"/>
      <c r="C239" s="203"/>
      <c r="D239" s="203"/>
      <c r="E239" s="203"/>
      <c r="F239" s="203"/>
    </row>
    <row r="240" spans="1:6" x14ac:dyDescent="0.25">
      <c r="A240" s="203"/>
      <c r="B240" s="203"/>
      <c r="C240" s="203"/>
      <c r="D240" s="203"/>
      <c r="E240" s="203"/>
      <c r="F240" s="203"/>
    </row>
    <row r="241" spans="1:6" x14ac:dyDescent="0.25">
      <c r="A241" s="203"/>
      <c r="B241" s="203"/>
      <c r="C241" s="203"/>
      <c r="D241" s="203"/>
      <c r="E241" s="203"/>
      <c r="F241" s="203"/>
    </row>
    <row r="242" spans="1:6" x14ac:dyDescent="0.25">
      <c r="A242" s="203"/>
      <c r="B242" s="203"/>
      <c r="C242" s="203"/>
      <c r="D242" s="203"/>
      <c r="E242" s="203"/>
      <c r="F242" s="203"/>
    </row>
    <row r="243" spans="1:6" x14ac:dyDescent="0.25">
      <c r="A243" s="203"/>
      <c r="B243" s="203"/>
      <c r="C243" s="203"/>
      <c r="D243" s="203"/>
      <c r="E243" s="203"/>
      <c r="F243" s="203"/>
    </row>
    <row r="244" spans="1:6" x14ac:dyDescent="0.25">
      <c r="A244" s="203"/>
      <c r="B244" s="203"/>
      <c r="C244" s="203"/>
      <c r="D244" s="203"/>
      <c r="E244" s="203"/>
      <c r="F244" s="203"/>
    </row>
    <row r="245" spans="1:6" x14ac:dyDescent="0.25">
      <c r="A245" s="203"/>
      <c r="B245" s="203"/>
      <c r="C245" s="203"/>
      <c r="D245" s="203"/>
      <c r="E245" s="203"/>
      <c r="F245" s="203"/>
    </row>
    <row r="246" spans="1:6" x14ac:dyDescent="0.25">
      <c r="A246" s="203"/>
      <c r="B246" s="203"/>
      <c r="C246" s="203"/>
      <c r="D246" s="203"/>
      <c r="E246" s="203"/>
      <c r="F246" s="203"/>
    </row>
    <row r="247" spans="1:6" x14ac:dyDescent="0.25">
      <c r="A247" s="203"/>
      <c r="B247" s="203"/>
      <c r="C247" s="203"/>
      <c r="D247" s="203"/>
      <c r="E247" s="203"/>
      <c r="F247" s="203"/>
    </row>
    <row r="248" spans="1:6" x14ac:dyDescent="0.25">
      <c r="A248" s="203"/>
      <c r="B248" s="203"/>
      <c r="C248" s="203"/>
      <c r="D248" s="203"/>
      <c r="E248" s="203"/>
      <c r="F248" s="203"/>
    </row>
    <row r="249" spans="1:6" x14ac:dyDescent="0.25">
      <c r="A249" s="203"/>
      <c r="B249" s="203"/>
      <c r="C249" s="203"/>
      <c r="D249" s="203"/>
      <c r="E249" s="203"/>
      <c r="F249" s="203"/>
    </row>
    <row r="250" spans="1:6" x14ac:dyDescent="0.25">
      <c r="A250" s="203"/>
      <c r="B250" s="203"/>
      <c r="C250" s="203"/>
      <c r="D250" s="203"/>
      <c r="E250" s="203"/>
      <c r="F250" s="203"/>
    </row>
    <row r="251" spans="1:6" x14ac:dyDescent="0.25">
      <c r="A251" s="203"/>
      <c r="B251" s="203"/>
      <c r="C251" s="203"/>
      <c r="D251" s="203"/>
      <c r="E251" s="203"/>
      <c r="F251" s="203"/>
    </row>
    <row r="252" spans="1:6" x14ac:dyDescent="0.25">
      <c r="A252" s="203"/>
      <c r="B252" s="203"/>
      <c r="C252" s="203"/>
      <c r="D252" s="203"/>
      <c r="E252" s="203"/>
      <c r="F252" s="203"/>
    </row>
    <row r="253" spans="1:6" x14ac:dyDescent="0.25">
      <c r="A253" s="203"/>
      <c r="B253" s="203"/>
      <c r="C253" s="203"/>
      <c r="D253" s="203"/>
      <c r="E253" s="203"/>
      <c r="F253" s="203"/>
    </row>
    <row r="254" spans="1:6" x14ac:dyDescent="0.25">
      <c r="A254" s="203"/>
      <c r="B254" s="203"/>
      <c r="C254" s="203"/>
      <c r="D254" s="203"/>
      <c r="E254" s="203"/>
      <c r="F254" s="203"/>
    </row>
    <row r="255" spans="1:6" x14ac:dyDescent="0.25">
      <c r="A255" s="203"/>
      <c r="B255" s="203"/>
      <c r="C255" s="203"/>
      <c r="D255" s="203"/>
      <c r="E255" s="203"/>
      <c r="F255" s="203"/>
    </row>
    <row r="256" spans="1:6" x14ac:dyDescent="0.25">
      <c r="A256" s="203"/>
      <c r="B256" s="203"/>
      <c r="C256" s="203"/>
      <c r="D256" s="203"/>
      <c r="E256" s="203"/>
      <c r="F256" s="203"/>
    </row>
    <row r="257" spans="1:6" x14ac:dyDescent="0.25">
      <c r="A257" s="203"/>
      <c r="B257" s="203"/>
      <c r="C257" s="203"/>
      <c r="D257" s="203"/>
      <c r="E257" s="203"/>
      <c r="F257" s="203"/>
    </row>
    <row r="258" spans="1:6" x14ac:dyDescent="0.25">
      <c r="A258" s="203"/>
      <c r="B258" s="203"/>
      <c r="C258" s="203"/>
      <c r="D258" s="203"/>
      <c r="E258" s="203"/>
      <c r="F258" s="203"/>
    </row>
    <row r="259" spans="1:6" x14ac:dyDescent="0.25">
      <c r="A259" s="203"/>
      <c r="B259" s="203"/>
      <c r="C259" s="203"/>
      <c r="D259" s="203"/>
      <c r="E259" s="203"/>
      <c r="F259" s="203"/>
    </row>
    <row r="260" spans="1:6" x14ac:dyDescent="0.25">
      <c r="A260" s="203"/>
      <c r="B260" s="203"/>
      <c r="C260" s="203"/>
      <c r="D260" s="203"/>
      <c r="E260" s="203"/>
      <c r="F260" s="203"/>
    </row>
    <row r="261" spans="1:6" x14ac:dyDescent="0.25">
      <c r="A261" s="203"/>
      <c r="B261" s="203"/>
      <c r="C261" s="203"/>
      <c r="D261" s="203"/>
      <c r="E261" s="203"/>
      <c r="F261" s="203"/>
    </row>
    <row r="262" spans="1:6" x14ac:dyDescent="0.25">
      <c r="A262" s="203"/>
      <c r="B262" s="203"/>
      <c r="C262" s="203"/>
      <c r="D262" s="203"/>
      <c r="E262" s="203"/>
      <c r="F262" s="203"/>
    </row>
    <row r="263" spans="1:6" x14ac:dyDescent="0.25">
      <c r="A263" s="203"/>
      <c r="B263" s="203"/>
      <c r="C263" s="203"/>
      <c r="D263" s="203"/>
      <c r="E263" s="203"/>
      <c r="F263" s="203"/>
    </row>
    <row r="264" spans="1:6" x14ac:dyDescent="0.25">
      <c r="A264" s="203"/>
      <c r="B264" s="203"/>
      <c r="C264" s="203"/>
      <c r="D264" s="203"/>
      <c r="E264" s="203"/>
      <c r="F264" s="203"/>
    </row>
    <row r="265" spans="1:6" x14ac:dyDescent="0.25">
      <c r="A265" s="203"/>
      <c r="B265" s="203"/>
      <c r="C265" s="203"/>
      <c r="D265" s="203"/>
      <c r="E265" s="203"/>
      <c r="F265" s="203"/>
    </row>
    <row r="266" spans="1:6" x14ac:dyDescent="0.25">
      <c r="A266" s="203"/>
      <c r="B266" s="203"/>
      <c r="C266" s="203"/>
      <c r="D266" s="203"/>
      <c r="E266" s="203"/>
      <c r="F266" s="203"/>
    </row>
    <row r="267" spans="1:6" x14ac:dyDescent="0.25">
      <c r="A267" s="203"/>
      <c r="B267" s="203"/>
      <c r="C267" s="203"/>
      <c r="D267" s="203"/>
      <c r="E267" s="203"/>
      <c r="F267" s="203"/>
    </row>
    <row r="268" spans="1:6" x14ac:dyDescent="0.25">
      <c r="A268" s="203"/>
      <c r="B268" s="203"/>
      <c r="C268" s="203"/>
      <c r="D268" s="203"/>
      <c r="E268" s="203"/>
      <c r="F268" s="203"/>
    </row>
    <row r="269" spans="1:6" x14ac:dyDescent="0.25">
      <c r="A269" s="203"/>
      <c r="B269" s="203"/>
      <c r="C269" s="203"/>
      <c r="D269" s="203"/>
      <c r="E269" s="203"/>
      <c r="F269" s="203"/>
    </row>
    <row r="270" spans="1:6" x14ac:dyDescent="0.25">
      <c r="A270" s="203"/>
      <c r="B270" s="203"/>
      <c r="C270" s="203"/>
      <c r="D270" s="203"/>
      <c r="E270" s="203"/>
      <c r="F270" s="203"/>
    </row>
    <row r="271" spans="1:6" x14ac:dyDescent="0.25">
      <c r="A271" s="203"/>
      <c r="B271" s="203"/>
      <c r="C271" s="203"/>
      <c r="D271" s="203"/>
      <c r="E271" s="203"/>
      <c r="F271" s="203"/>
    </row>
    <row r="272" spans="1:6" x14ac:dyDescent="0.25">
      <c r="A272" s="203"/>
      <c r="B272" s="203"/>
      <c r="C272" s="203"/>
      <c r="D272" s="203"/>
      <c r="E272" s="203"/>
      <c r="F272" s="203"/>
    </row>
    <row r="273" spans="1:6" x14ac:dyDescent="0.25">
      <c r="A273" s="203"/>
      <c r="B273" s="203"/>
      <c r="C273" s="203"/>
      <c r="D273" s="203"/>
      <c r="E273" s="203"/>
      <c r="F273" s="203"/>
    </row>
    <row r="274" spans="1:6" x14ac:dyDescent="0.25">
      <c r="A274" s="203"/>
      <c r="B274" s="203"/>
      <c r="C274" s="203"/>
      <c r="D274" s="203"/>
      <c r="E274" s="203"/>
      <c r="F274" s="203"/>
    </row>
    <row r="275" spans="1:6" x14ac:dyDescent="0.25">
      <c r="A275" s="203"/>
      <c r="B275" s="203"/>
      <c r="C275" s="203"/>
      <c r="D275" s="203"/>
      <c r="E275" s="203"/>
      <c r="F275" s="203"/>
    </row>
    <row r="276" spans="1:6" x14ac:dyDescent="0.25">
      <c r="A276" s="203"/>
      <c r="B276" s="203"/>
      <c r="C276" s="203"/>
      <c r="D276" s="203"/>
      <c r="E276" s="203"/>
      <c r="F276" s="203"/>
    </row>
    <row r="277" spans="1:6" x14ac:dyDescent="0.25">
      <c r="A277" s="203"/>
      <c r="B277" s="203"/>
      <c r="C277" s="203"/>
      <c r="D277" s="203"/>
      <c r="E277" s="203"/>
      <c r="F277" s="203"/>
    </row>
    <row r="278" spans="1:6" x14ac:dyDescent="0.25">
      <c r="A278" s="203"/>
      <c r="B278" s="203"/>
      <c r="C278" s="203"/>
      <c r="D278" s="203"/>
      <c r="E278" s="203"/>
      <c r="F278" s="203"/>
    </row>
    <row r="279" spans="1:6" x14ac:dyDescent="0.25">
      <c r="A279" s="203"/>
      <c r="B279" s="203"/>
      <c r="C279" s="203"/>
      <c r="D279" s="203"/>
      <c r="E279" s="203"/>
      <c r="F279" s="203"/>
    </row>
    <row r="280" spans="1:6" x14ac:dyDescent="0.25">
      <c r="A280" s="203"/>
      <c r="B280" s="203"/>
      <c r="C280" s="203"/>
      <c r="D280" s="203"/>
      <c r="E280" s="203"/>
      <c r="F280" s="203"/>
    </row>
    <row r="281" spans="1:6" x14ac:dyDescent="0.25">
      <c r="A281" s="203"/>
      <c r="B281" s="203"/>
      <c r="C281" s="203"/>
      <c r="D281" s="203"/>
      <c r="E281" s="203"/>
      <c r="F281" s="203"/>
    </row>
    <row r="282" spans="1:6" x14ac:dyDescent="0.25">
      <c r="A282" s="203"/>
      <c r="B282" s="203"/>
      <c r="C282" s="203"/>
      <c r="D282" s="203"/>
      <c r="E282" s="203"/>
      <c r="F282" s="203"/>
    </row>
    <row r="283" spans="1:6" x14ac:dyDescent="0.25">
      <c r="A283" s="203"/>
      <c r="B283" s="203"/>
      <c r="C283" s="203"/>
      <c r="D283" s="203"/>
      <c r="E283" s="203"/>
      <c r="F283" s="203"/>
    </row>
    <row r="284" spans="1:6" x14ac:dyDescent="0.25">
      <c r="A284" s="203"/>
      <c r="B284" s="203"/>
      <c r="C284" s="203"/>
      <c r="D284" s="203"/>
      <c r="E284" s="203"/>
      <c r="F284" s="203"/>
    </row>
    <row r="285" spans="1:6" x14ac:dyDescent="0.25">
      <c r="A285" s="203"/>
      <c r="B285" s="203"/>
      <c r="C285" s="203"/>
      <c r="D285" s="203"/>
      <c r="E285" s="203"/>
      <c r="F285" s="203"/>
    </row>
    <row r="286" spans="1:6" x14ac:dyDescent="0.25">
      <c r="A286" s="203"/>
      <c r="B286" s="203"/>
      <c r="C286" s="203"/>
      <c r="D286" s="203"/>
      <c r="E286" s="203"/>
      <c r="F286" s="203"/>
    </row>
    <row r="287" spans="1:6" x14ac:dyDescent="0.25">
      <c r="A287" s="203"/>
      <c r="B287" s="203"/>
      <c r="C287" s="203"/>
      <c r="D287" s="203"/>
      <c r="E287" s="203"/>
      <c r="F287" s="203"/>
    </row>
    <row r="288" spans="1:6" x14ac:dyDescent="0.25">
      <c r="A288" s="203"/>
      <c r="B288" s="203"/>
      <c r="C288" s="203"/>
      <c r="D288" s="203"/>
      <c r="E288" s="203"/>
      <c r="F288" s="203"/>
    </row>
    <row r="289" spans="1:6" x14ac:dyDescent="0.25">
      <c r="A289" s="203"/>
      <c r="B289" s="203"/>
      <c r="C289" s="203"/>
      <c r="D289" s="203"/>
      <c r="E289" s="203"/>
      <c r="F289" s="203"/>
    </row>
    <row r="290" spans="1:6" x14ac:dyDescent="0.25">
      <c r="A290" s="203"/>
      <c r="B290" s="203"/>
      <c r="C290" s="203"/>
      <c r="D290" s="203"/>
      <c r="E290" s="203"/>
      <c r="F290" s="203"/>
    </row>
    <row r="291" spans="1:6" x14ac:dyDescent="0.25">
      <c r="A291" s="203"/>
      <c r="B291" s="203"/>
      <c r="C291" s="203"/>
      <c r="D291" s="203"/>
      <c r="E291" s="203"/>
      <c r="F291" s="203"/>
    </row>
    <row r="292" spans="1:6" x14ac:dyDescent="0.25">
      <c r="A292" s="203"/>
      <c r="B292" s="203"/>
      <c r="C292" s="203"/>
      <c r="D292" s="203"/>
      <c r="E292" s="203"/>
      <c r="F292" s="203"/>
    </row>
    <row r="293" spans="1:6" x14ac:dyDescent="0.25">
      <c r="A293" s="203"/>
      <c r="B293" s="203"/>
      <c r="C293" s="203"/>
      <c r="D293" s="203"/>
      <c r="E293" s="203"/>
      <c r="F293" s="203"/>
    </row>
    <row r="294" spans="1:6" x14ac:dyDescent="0.25">
      <c r="A294" s="203"/>
      <c r="B294" s="203"/>
      <c r="C294" s="203"/>
      <c r="D294" s="203"/>
      <c r="E294" s="203"/>
      <c r="F294" s="203"/>
    </row>
    <row r="295" spans="1:6" x14ac:dyDescent="0.25">
      <c r="A295" s="203"/>
      <c r="B295" s="203"/>
      <c r="C295" s="203"/>
      <c r="D295" s="203"/>
      <c r="E295" s="203"/>
      <c r="F295" s="203"/>
    </row>
    <row r="296" spans="1:6" x14ac:dyDescent="0.25">
      <c r="A296" s="203"/>
      <c r="B296" s="203"/>
      <c r="C296" s="203"/>
      <c r="D296" s="203"/>
      <c r="E296" s="203"/>
      <c r="F296" s="203"/>
    </row>
    <row r="297" spans="1:6" x14ac:dyDescent="0.25">
      <c r="A297" s="203"/>
      <c r="B297" s="203"/>
      <c r="C297" s="203"/>
      <c r="D297" s="203"/>
      <c r="E297" s="203"/>
      <c r="F297" s="203"/>
    </row>
    <row r="298" spans="1:6" x14ac:dyDescent="0.25">
      <c r="A298" s="203"/>
      <c r="B298" s="203"/>
      <c r="C298" s="203"/>
      <c r="D298" s="203"/>
      <c r="E298" s="203"/>
      <c r="F298" s="203"/>
    </row>
    <row r="299" spans="1:6" x14ac:dyDescent="0.25">
      <c r="A299" s="203"/>
      <c r="B299" s="203"/>
      <c r="C299" s="203"/>
      <c r="D299" s="203"/>
      <c r="E299" s="203"/>
      <c r="F299" s="203"/>
    </row>
    <row r="300" spans="1:6" x14ac:dyDescent="0.25">
      <c r="A300" s="203"/>
      <c r="B300" s="203"/>
      <c r="C300" s="203"/>
      <c r="D300" s="203"/>
      <c r="E300" s="203"/>
      <c r="F300" s="203"/>
    </row>
    <row r="301" spans="1:6" x14ac:dyDescent="0.25">
      <c r="A301" s="203"/>
      <c r="B301" s="203"/>
      <c r="C301" s="203"/>
      <c r="D301" s="203"/>
      <c r="E301" s="203"/>
      <c r="F301" s="203"/>
    </row>
    <row r="302" spans="1:6" x14ac:dyDescent="0.25">
      <c r="A302" s="203"/>
      <c r="B302" s="203"/>
      <c r="C302" s="203"/>
      <c r="D302" s="203"/>
      <c r="E302" s="203"/>
      <c r="F302" s="203"/>
    </row>
    <row r="303" spans="1:6" x14ac:dyDescent="0.25">
      <c r="A303" s="203"/>
      <c r="B303" s="203"/>
      <c r="C303" s="203"/>
      <c r="D303" s="203"/>
      <c r="E303" s="203"/>
      <c r="F303" s="203"/>
    </row>
    <row r="304" spans="1:6" x14ac:dyDescent="0.25">
      <c r="A304" s="203"/>
      <c r="B304" s="203"/>
      <c r="C304" s="203"/>
      <c r="D304" s="203"/>
      <c r="E304" s="203"/>
      <c r="F304" s="203"/>
    </row>
    <row r="305" spans="1:6" x14ac:dyDescent="0.25">
      <c r="A305" s="203"/>
      <c r="B305" s="203"/>
      <c r="C305" s="203"/>
      <c r="D305" s="203"/>
      <c r="E305" s="203"/>
      <c r="F305" s="203"/>
    </row>
    <row r="306" spans="1:6" x14ac:dyDescent="0.25">
      <c r="A306" s="203"/>
      <c r="B306" s="203"/>
      <c r="C306" s="203"/>
      <c r="D306" s="203"/>
      <c r="E306" s="203"/>
      <c r="F306" s="203"/>
    </row>
    <row r="307" spans="1:6" x14ac:dyDescent="0.25">
      <c r="A307" s="203"/>
      <c r="B307" s="203"/>
      <c r="C307" s="203"/>
      <c r="D307" s="203"/>
      <c r="E307" s="203"/>
      <c r="F307" s="203"/>
    </row>
    <row r="308" spans="1:6" x14ac:dyDescent="0.25">
      <c r="A308" s="203"/>
      <c r="B308" s="203"/>
      <c r="C308" s="203"/>
      <c r="D308" s="203"/>
      <c r="E308" s="203"/>
      <c r="F308" s="203"/>
    </row>
    <row r="309" spans="1:6" x14ac:dyDescent="0.25">
      <c r="A309" s="203"/>
      <c r="B309" s="203"/>
      <c r="C309" s="203"/>
      <c r="D309" s="203"/>
      <c r="E309" s="203"/>
      <c r="F309" s="203"/>
    </row>
    <row r="310" spans="1:6" x14ac:dyDescent="0.25">
      <c r="A310" s="203"/>
      <c r="B310" s="203"/>
      <c r="C310" s="203"/>
      <c r="D310" s="203"/>
      <c r="E310" s="203"/>
      <c r="F310" s="203"/>
    </row>
    <row r="311" spans="1:6" x14ac:dyDescent="0.25">
      <c r="A311" s="203"/>
      <c r="B311" s="203"/>
      <c r="C311" s="203"/>
      <c r="D311" s="203"/>
      <c r="E311" s="203"/>
      <c r="F311" s="203"/>
    </row>
    <row r="312" spans="1:6" x14ac:dyDescent="0.25">
      <c r="A312" s="203"/>
      <c r="B312" s="203"/>
      <c r="C312" s="203"/>
      <c r="D312" s="203"/>
      <c r="E312" s="203"/>
      <c r="F312" s="203"/>
    </row>
    <row r="313" spans="1:6" x14ac:dyDescent="0.25">
      <c r="A313" s="203"/>
      <c r="B313" s="203"/>
      <c r="C313" s="203"/>
      <c r="D313" s="203"/>
      <c r="E313" s="203"/>
      <c r="F313" s="203"/>
    </row>
    <row r="314" spans="1:6" x14ac:dyDescent="0.25">
      <c r="A314" s="203"/>
      <c r="B314" s="203"/>
      <c r="C314" s="203"/>
      <c r="D314" s="203"/>
      <c r="E314" s="203"/>
      <c r="F314" s="203"/>
    </row>
    <row r="315" spans="1:6" x14ac:dyDescent="0.25">
      <c r="A315" s="203"/>
      <c r="B315" s="203"/>
      <c r="C315" s="203"/>
      <c r="D315" s="203"/>
      <c r="E315" s="203"/>
      <c r="F315" s="203"/>
    </row>
    <row r="316" spans="1:6" x14ac:dyDescent="0.25">
      <c r="A316" s="203"/>
      <c r="B316" s="203"/>
      <c r="C316" s="203"/>
      <c r="D316" s="203"/>
      <c r="E316" s="203"/>
      <c r="F316" s="203"/>
    </row>
    <row r="317" spans="1:6" x14ac:dyDescent="0.25">
      <c r="A317" s="203"/>
      <c r="B317" s="203"/>
      <c r="C317" s="203"/>
      <c r="D317" s="203"/>
      <c r="E317" s="203"/>
      <c r="F317" s="203"/>
    </row>
    <row r="318" spans="1:6" x14ac:dyDescent="0.25">
      <c r="A318" s="203"/>
      <c r="B318" s="203"/>
      <c r="C318" s="203"/>
      <c r="D318" s="203"/>
      <c r="E318" s="203"/>
      <c r="F318" s="203"/>
    </row>
    <row r="319" spans="1:6" x14ac:dyDescent="0.25">
      <c r="A319" s="203"/>
      <c r="B319" s="203"/>
      <c r="C319" s="203"/>
      <c r="D319" s="203"/>
      <c r="E319" s="203"/>
      <c r="F319" s="203"/>
    </row>
    <row r="320" spans="1:6" x14ac:dyDescent="0.25">
      <c r="A320" s="203"/>
      <c r="B320" s="203"/>
      <c r="C320" s="203"/>
      <c r="D320" s="203"/>
      <c r="E320" s="203"/>
      <c r="F320" s="203"/>
    </row>
    <row r="321" spans="1:6" x14ac:dyDescent="0.25">
      <c r="A321" s="203"/>
      <c r="B321" s="203"/>
      <c r="C321" s="203"/>
      <c r="D321" s="203"/>
      <c r="E321" s="203"/>
      <c r="F321" s="203"/>
    </row>
    <row r="322" spans="1:6" x14ac:dyDescent="0.25">
      <c r="A322" s="203"/>
      <c r="B322" s="203"/>
      <c r="C322" s="203"/>
      <c r="D322" s="203"/>
      <c r="E322" s="203"/>
      <c r="F322" s="203"/>
    </row>
    <row r="323" spans="1:6" x14ac:dyDescent="0.25">
      <c r="A323" s="203"/>
      <c r="B323" s="203"/>
      <c r="C323" s="203"/>
      <c r="D323" s="203"/>
      <c r="E323" s="203"/>
      <c r="F323" s="203"/>
    </row>
    <row r="324" spans="1:6" x14ac:dyDescent="0.25">
      <c r="A324" s="203"/>
      <c r="B324" s="203"/>
      <c r="C324" s="203"/>
      <c r="D324" s="203"/>
      <c r="E324" s="203"/>
      <c r="F324" s="203"/>
    </row>
    <row r="325" spans="1:6" x14ac:dyDescent="0.25">
      <c r="A325" s="203"/>
      <c r="B325" s="203"/>
      <c r="C325" s="203"/>
      <c r="D325" s="203"/>
      <c r="E325" s="203"/>
      <c r="F325" s="203"/>
    </row>
    <row r="326" spans="1:6" x14ac:dyDescent="0.25">
      <c r="A326" s="203"/>
      <c r="B326" s="203"/>
      <c r="C326" s="203"/>
      <c r="D326" s="203"/>
      <c r="E326" s="203"/>
      <c r="F326" s="203"/>
    </row>
    <row r="327" spans="1:6" x14ac:dyDescent="0.25">
      <c r="A327" s="203"/>
      <c r="B327" s="203"/>
      <c r="C327" s="203"/>
      <c r="D327" s="203"/>
      <c r="E327" s="203"/>
      <c r="F327" s="203"/>
    </row>
    <row r="328" spans="1:6" x14ac:dyDescent="0.25">
      <c r="A328" s="203"/>
      <c r="B328" s="203"/>
      <c r="C328" s="203"/>
      <c r="D328" s="203"/>
      <c r="E328" s="203"/>
      <c r="F328" s="203"/>
    </row>
    <row r="329" spans="1:6" x14ac:dyDescent="0.25">
      <c r="A329" s="203"/>
      <c r="B329" s="203"/>
      <c r="C329" s="203"/>
      <c r="D329" s="203"/>
      <c r="E329" s="203"/>
      <c r="F329" s="203"/>
    </row>
    <row r="330" spans="1:6" x14ac:dyDescent="0.25">
      <c r="A330" s="203"/>
      <c r="B330" s="203"/>
      <c r="C330" s="203"/>
      <c r="D330" s="203"/>
      <c r="E330" s="203"/>
      <c r="F330" s="203"/>
    </row>
    <row r="331" spans="1:6" x14ac:dyDescent="0.25">
      <c r="A331" s="203"/>
      <c r="B331" s="203"/>
      <c r="C331" s="203"/>
      <c r="D331" s="203"/>
      <c r="E331" s="203"/>
      <c r="F331" s="203"/>
    </row>
    <row r="332" spans="1:6" x14ac:dyDescent="0.25">
      <c r="A332" s="203"/>
      <c r="B332" s="203"/>
      <c r="C332" s="203"/>
      <c r="D332" s="203"/>
      <c r="E332" s="203"/>
      <c r="F332" s="203"/>
    </row>
    <row r="333" spans="1:6" x14ac:dyDescent="0.25">
      <c r="A333" s="203"/>
      <c r="B333" s="203"/>
      <c r="C333" s="203"/>
      <c r="D333" s="203"/>
      <c r="E333" s="203"/>
      <c r="F333" s="203"/>
    </row>
    <row r="334" spans="1:6" x14ac:dyDescent="0.25">
      <c r="A334" s="203"/>
      <c r="B334" s="203"/>
      <c r="C334" s="203"/>
      <c r="D334" s="203"/>
      <c r="E334" s="203"/>
      <c r="F334" s="203"/>
    </row>
    <row r="335" spans="1:6" x14ac:dyDescent="0.25">
      <c r="A335" s="203"/>
      <c r="B335" s="203"/>
      <c r="C335" s="203"/>
      <c r="D335" s="203"/>
      <c r="E335" s="203"/>
      <c r="F335" s="203"/>
    </row>
    <row r="336" spans="1:6" x14ac:dyDescent="0.25">
      <c r="A336" s="203"/>
      <c r="B336" s="203"/>
      <c r="C336" s="203"/>
      <c r="D336" s="203"/>
      <c r="E336" s="203"/>
      <c r="F336" s="203"/>
    </row>
    <row r="337" spans="1:6" x14ac:dyDescent="0.25">
      <c r="A337" s="203"/>
      <c r="B337" s="203"/>
      <c r="C337" s="203"/>
      <c r="D337" s="203"/>
      <c r="E337" s="203"/>
      <c r="F337" s="203"/>
    </row>
    <row r="338" spans="1:6" x14ac:dyDescent="0.25">
      <c r="A338" s="203"/>
      <c r="B338" s="203"/>
      <c r="C338" s="203"/>
      <c r="D338" s="203"/>
      <c r="E338" s="203"/>
      <c r="F338" s="203"/>
    </row>
    <row r="339" spans="1:6" x14ac:dyDescent="0.25">
      <c r="A339" s="203"/>
      <c r="B339" s="203"/>
      <c r="C339" s="203"/>
      <c r="D339" s="203"/>
      <c r="E339" s="203"/>
      <c r="F339" s="203"/>
    </row>
    <row r="340" spans="1:6" x14ac:dyDescent="0.25">
      <c r="A340" s="203"/>
      <c r="B340" s="203"/>
      <c r="C340" s="203"/>
      <c r="D340" s="203"/>
      <c r="E340" s="203"/>
      <c r="F340" s="203"/>
    </row>
    <row r="341" spans="1:6" x14ac:dyDescent="0.25">
      <c r="A341" s="203"/>
      <c r="B341" s="203"/>
      <c r="C341" s="203"/>
      <c r="D341" s="203"/>
      <c r="E341" s="203"/>
      <c r="F341" s="203"/>
    </row>
    <row r="342" spans="1:6" x14ac:dyDescent="0.25">
      <c r="A342" s="203"/>
      <c r="B342" s="203"/>
      <c r="C342" s="203"/>
      <c r="D342" s="203"/>
      <c r="E342" s="203"/>
      <c r="F342" s="203"/>
    </row>
    <row r="343" spans="1:6" x14ac:dyDescent="0.25">
      <c r="A343" s="203"/>
      <c r="B343" s="203"/>
      <c r="C343" s="203"/>
      <c r="D343" s="203"/>
      <c r="E343" s="203"/>
      <c r="F343" s="203"/>
    </row>
    <row r="344" spans="1:6" x14ac:dyDescent="0.25">
      <c r="A344" s="203"/>
      <c r="B344" s="203"/>
      <c r="C344" s="203"/>
      <c r="D344" s="203"/>
      <c r="E344" s="203"/>
      <c r="F344" s="203"/>
    </row>
    <row r="345" spans="1:6" x14ac:dyDescent="0.25">
      <c r="A345" s="203"/>
      <c r="B345" s="203"/>
      <c r="C345" s="203"/>
      <c r="D345" s="203"/>
      <c r="E345" s="203"/>
      <c r="F345" s="203"/>
    </row>
    <row r="346" spans="1:6" x14ac:dyDescent="0.25">
      <c r="A346" s="203"/>
      <c r="B346" s="203"/>
      <c r="C346" s="203"/>
      <c r="D346" s="203"/>
      <c r="E346" s="203"/>
      <c r="F346" s="203"/>
    </row>
    <row r="347" spans="1:6" x14ac:dyDescent="0.25">
      <c r="A347" s="203"/>
      <c r="B347" s="203"/>
      <c r="C347" s="203"/>
      <c r="D347" s="203"/>
      <c r="E347" s="203"/>
      <c r="F347" s="203"/>
    </row>
    <row r="348" spans="1:6" x14ac:dyDescent="0.25">
      <c r="A348" s="203"/>
      <c r="B348" s="203"/>
      <c r="C348" s="203"/>
      <c r="D348" s="203"/>
      <c r="E348" s="203"/>
      <c r="F348" s="203"/>
    </row>
    <row r="349" spans="1:6" x14ac:dyDescent="0.25">
      <c r="A349" s="203"/>
      <c r="B349" s="203"/>
      <c r="C349" s="203"/>
      <c r="D349" s="203"/>
      <c r="E349" s="203"/>
      <c r="F349" s="203"/>
    </row>
    <row r="350" spans="1:6" x14ac:dyDescent="0.25">
      <c r="A350" s="203"/>
      <c r="B350" s="203"/>
      <c r="C350" s="203"/>
      <c r="D350" s="203"/>
      <c r="E350" s="203"/>
      <c r="F350" s="203"/>
    </row>
    <row r="351" spans="1:6" x14ac:dyDescent="0.25">
      <c r="A351" s="203"/>
      <c r="B351" s="203"/>
      <c r="C351" s="203"/>
      <c r="D351" s="203"/>
      <c r="E351" s="203"/>
      <c r="F351" s="203"/>
    </row>
    <row r="352" spans="1:6" x14ac:dyDescent="0.25">
      <c r="A352" s="203"/>
      <c r="B352" s="203"/>
      <c r="C352" s="203"/>
      <c r="D352" s="203"/>
      <c r="E352" s="203"/>
      <c r="F352" s="203"/>
    </row>
    <row r="353" spans="1:6" x14ac:dyDescent="0.25">
      <c r="A353" s="203"/>
      <c r="B353" s="203"/>
      <c r="C353" s="203"/>
      <c r="D353" s="203"/>
      <c r="E353" s="203"/>
      <c r="F353" s="203"/>
    </row>
    <row r="354" spans="1:6" x14ac:dyDescent="0.25">
      <c r="A354" s="203"/>
      <c r="B354" s="203"/>
      <c r="C354" s="203"/>
      <c r="D354" s="203"/>
      <c r="E354" s="203"/>
      <c r="F354" s="203"/>
    </row>
    <row r="355" spans="1:6" x14ac:dyDescent="0.25">
      <c r="A355" s="203"/>
      <c r="B355" s="203"/>
      <c r="C355" s="203"/>
      <c r="D355" s="203"/>
      <c r="E355" s="203"/>
      <c r="F355" s="203"/>
    </row>
    <row r="356" spans="1:6" x14ac:dyDescent="0.25">
      <c r="A356" s="203"/>
      <c r="B356" s="203"/>
      <c r="C356" s="203"/>
      <c r="D356" s="203"/>
      <c r="E356" s="203"/>
      <c r="F356" s="203"/>
    </row>
    <row r="357" spans="1:6" x14ac:dyDescent="0.25">
      <c r="A357" s="203"/>
      <c r="B357" s="203"/>
      <c r="C357" s="203"/>
      <c r="D357" s="203"/>
      <c r="E357" s="203"/>
      <c r="F357" s="203"/>
    </row>
    <row r="358" spans="1:6" x14ac:dyDescent="0.25">
      <c r="A358" s="203"/>
      <c r="B358" s="203"/>
      <c r="C358" s="203"/>
      <c r="D358" s="203"/>
      <c r="E358" s="203"/>
      <c r="F358" s="203"/>
    </row>
    <row r="359" spans="1:6" x14ac:dyDescent="0.25">
      <c r="A359" s="203"/>
      <c r="B359" s="203"/>
      <c r="C359" s="203"/>
      <c r="D359" s="203"/>
      <c r="E359" s="203"/>
      <c r="F359" s="203"/>
    </row>
    <row r="360" spans="1:6" x14ac:dyDescent="0.25">
      <c r="A360" s="203"/>
      <c r="B360" s="203"/>
      <c r="C360" s="203"/>
      <c r="D360" s="203"/>
      <c r="E360" s="203"/>
      <c r="F360" s="203"/>
    </row>
    <row r="361" spans="1:6" x14ac:dyDescent="0.25">
      <c r="A361" s="203"/>
      <c r="B361" s="203"/>
      <c r="C361" s="203"/>
      <c r="D361" s="203"/>
      <c r="E361" s="203"/>
      <c r="F361" s="203"/>
    </row>
    <row r="362" spans="1:6" x14ac:dyDescent="0.25">
      <c r="A362" s="203"/>
      <c r="B362" s="203"/>
      <c r="C362" s="203"/>
      <c r="D362" s="203"/>
      <c r="E362" s="203"/>
      <c r="F362" s="203"/>
    </row>
    <row r="363" spans="1:6" x14ac:dyDescent="0.25">
      <c r="A363" s="203"/>
      <c r="B363" s="203"/>
      <c r="C363" s="203"/>
      <c r="D363" s="203"/>
      <c r="E363" s="203"/>
      <c r="F363" s="203"/>
    </row>
    <row r="364" spans="1:6" x14ac:dyDescent="0.25">
      <c r="A364" s="203"/>
      <c r="B364" s="203"/>
      <c r="C364" s="203"/>
      <c r="D364" s="203"/>
      <c r="E364" s="203"/>
      <c r="F364" s="203"/>
    </row>
    <row r="365" spans="1:6" x14ac:dyDescent="0.25">
      <c r="A365" s="203"/>
      <c r="B365" s="203"/>
      <c r="C365" s="203"/>
      <c r="D365" s="203"/>
      <c r="E365" s="203"/>
      <c r="F365" s="203"/>
    </row>
    <row r="366" spans="1:6" x14ac:dyDescent="0.25">
      <c r="A366" s="203"/>
      <c r="B366" s="203"/>
      <c r="C366" s="203"/>
      <c r="D366" s="203"/>
      <c r="E366" s="203"/>
      <c r="F366" s="203"/>
    </row>
    <row r="367" spans="1:6" x14ac:dyDescent="0.25">
      <c r="A367" s="203"/>
      <c r="B367" s="203"/>
      <c r="C367" s="203"/>
      <c r="D367" s="203"/>
      <c r="E367" s="203"/>
      <c r="F367" s="203"/>
    </row>
    <row r="368" spans="1:6" x14ac:dyDescent="0.25">
      <c r="A368" s="203"/>
      <c r="B368" s="203"/>
      <c r="C368" s="203"/>
      <c r="D368" s="203"/>
      <c r="E368" s="203"/>
      <c r="F368" s="203"/>
    </row>
    <row r="369" spans="1:6" x14ac:dyDescent="0.25">
      <c r="A369" s="203"/>
      <c r="B369" s="203"/>
      <c r="C369" s="203"/>
      <c r="D369" s="203"/>
      <c r="E369" s="203"/>
      <c r="F369" s="203"/>
    </row>
    <row r="370" spans="1:6" x14ac:dyDescent="0.25">
      <c r="A370" s="203"/>
      <c r="B370" s="203"/>
      <c r="C370" s="203"/>
      <c r="D370" s="203"/>
      <c r="E370" s="203"/>
      <c r="F370" s="203"/>
    </row>
    <row r="371" spans="1:6" x14ac:dyDescent="0.25">
      <c r="A371" s="203"/>
      <c r="B371" s="203"/>
      <c r="C371" s="203"/>
      <c r="D371" s="203"/>
      <c r="E371" s="203"/>
      <c r="F371" s="203"/>
    </row>
    <row r="372" spans="1:6" x14ac:dyDescent="0.25">
      <c r="A372" s="203"/>
      <c r="B372" s="203"/>
      <c r="C372" s="203"/>
      <c r="D372" s="203"/>
      <c r="E372" s="203"/>
      <c r="F372" s="203"/>
    </row>
    <row r="373" spans="1:6" x14ac:dyDescent="0.25">
      <c r="A373" s="203"/>
      <c r="B373" s="203"/>
      <c r="C373" s="203"/>
      <c r="D373" s="203"/>
      <c r="E373" s="203"/>
      <c r="F373" s="203"/>
    </row>
    <row r="374" spans="1:6" x14ac:dyDescent="0.25">
      <c r="A374" s="203"/>
      <c r="B374" s="203"/>
      <c r="C374" s="203"/>
      <c r="D374" s="203"/>
      <c r="E374" s="203"/>
      <c r="F374" s="203"/>
    </row>
    <row r="375" spans="1:6" x14ac:dyDescent="0.25">
      <c r="A375" s="203"/>
      <c r="B375" s="203"/>
      <c r="C375" s="203"/>
      <c r="D375" s="203"/>
      <c r="E375" s="203"/>
      <c r="F375" s="203"/>
    </row>
    <row r="376" spans="1:6" x14ac:dyDescent="0.25">
      <c r="A376" s="203"/>
      <c r="B376" s="203"/>
      <c r="C376" s="203"/>
      <c r="D376" s="203"/>
      <c r="E376" s="203"/>
      <c r="F376" s="203"/>
    </row>
    <row r="377" spans="1:6" x14ac:dyDescent="0.25">
      <c r="A377" s="203"/>
      <c r="B377" s="203"/>
      <c r="C377" s="203"/>
      <c r="D377" s="203"/>
      <c r="E377" s="203"/>
      <c r="F377" s="203"/>
    </row>
    <row r="378" spans="1:6" x14ac:dyDescent="0.25">
      <c r="A378" s="203"/>
      <c r="B378" s="203"/>
      <c r="C378" s="203"/>
      <c r="D378" s="203"/>
      <c r="E378" s="203"/>
      <c r="F378" s="203"/>
    </row>
    <row r="379" spans="1:6" x14ac:dyDescent="0.25">
      <c r="A379" s="203"/>
      <c r="B379" s="203"/>
      <c r="C379" s="203"/>
      <c r="D379" s="203"/>
      <c r="E379" s="203"/>
      <c r="F379" s="203"/>
    </row>
    <row r="380" spans="1:6" x14ac:dyDescent="0.25">
      <c r="A380" s="203"/>
      <c r="B380" s="203"/>
      <c r="C380" s="203"/>
      <c r="D380" s="203"/>
      <c r="E380" s="203"/>
      <c r="F380" s="203"/>
    </row>
    <row r="381" spans="1:6" x14ac:dyDescent="0.25">
      <c r="A381" s="203"/>
      <c r="B381" s="203"/>
      <c r="C381" s="203"/>
      <c r="D381" s="203"/>
      <c r="E381" s="203"/>
      <c r="F381" s="203"/>
    </row>
    <row r="382" spans="1:6" x14ac:dyDescent="0.25">
      <c r="A382" s="203"/>
      <c r="B382" s="203"/>
      <c r="C382" s="203"/>
      <c r="D382" s="203"/>
      <c r="E382" s="203"/>
      <c r="F382" s="203"/>
    </row>
    <row r="383" spans="1:6" x14ac:dyDescent="0.25">
      <c r="A383" s="203"/>
      <c r="B383" s="203"/>
      <c r="C383" s="203"/>
      <c r="D383" s="203"/>
      <c r="E383" s="203"/>
      <c r="F383" s="203"/>
    </row>
    <row r="384" spans="1:6" x14ac:dyDescent="0.25">
      <c r="A384" s="203"/>
      <c r="B384" s="203"/>
      <c r="C384" s="203"/>
      <c r="D384" s="203"/>
      <c r="E384" s="203"/>
      <c r="F384" s="203"/>
    </row>
    <row r="385" spans="1:6" x14ac:dyDescent="0.25">
      <c r="A385" s="203"/>
      <c r="B385" s="203"/>
      <c r="C385" s="203"/>
      <c r="D385" s="203"/>
      <c r="E385" s="203"/>
      <c r="F385" s="203"/>
    </row>
    <row r="386" spans="1:6" x14ac:dyDescent="0.25">
      <c r="A386" s="203"/>
      <c r="B386" s="203"/>
      <c r="C386" s="203"/>
      <c r="D386" s="203"/>
      <c r="E386" s="203"/>
      <c r="F386" s="203"/>
    </row>
    <row r="387" spans="1:6" x14ac:dyDescent="0.25">
      <c r="A387" s="203"/>
      <c r="B387" s="203"/>
      <c r="C387" s="203"/>
      <c r="D387" s="203"/>
      <c r="E387" s="203"/>
      <c r="F387" s="203"/>
    </row>
    <row r="388" spans="1:6" x14ac:dyDescent="0.25">
      <c r="A388" s="203"/>
      <c r="B388" s="203"/>
      <c r="C388" s="203"/>
      <c r="D388" s="203"/>
      <c r="E388" s="203"/>
      <c r="F388" s="203"/>
    </row>
    <row r="389" spans="1:6" x14ac:dyDescent="0.25">
      <c r="A389" s="203"/>
      <c r="B389" s="203"/>
      <c r="C389" s="203"/>
      <c r="D389" s="203"/>
      <c r="E389" s="203"/>
      <c r="F389" s="203"/>
    </row>
    <row r="390" spans="1:6" x14ac:dyDescent="0.25">
      <c r="A390" s="203"/>
      <c r="B390" s="203"/>
      <c r="C390" s="203"/>
      <c r="D390" s="203"/>
      <c r="E390" s="203"/>
      <c r="F390" s="203"/>
    </row>
    <row r="391" spans="1:6" x14ac:dyDescent="0.25">
      <c r="A391" s="203"/>
      <c r="B391" s="203"/>
      <c r="C391" s="203"/>
      <c r="D391" s="203"/>
      <c r="E391" s="203"/>
      <c r="F391" s="203"/>
    </row>
    <row r="392" spans="1:6" x14ac:dyDescent="0.25">
      <c r="A392" s="203"/>
      <c r="B392" s="203"/>
      <c r="C392" s="203"/>
      <c r="D392" s="203"/>
      <c r="E392" s="203"/>
      <c r="F392" s="203"/>
    </row>
    <row r="393" spans="1:6" x14ac:dyDescent="0.25">
      <c r="A393" s="203"/>
      <c r="B393" s="203"/>
      <c r="C393" s="203"/>
      <c r="D393" s="203"/>
      <c r="E393" s="203"/>
      <c r="F393" s="203"/>
    </row>
    <row r="394" spans="1:6" x14ac:dyDescent="0.25">
      <c r="A394" s="203"/>
      <c r="B394" s="203"/>
      <c r="C394" s="203"/>
      <c r="D394" s="203"/>
      <c r="E394" s="203"/>
      <c r="F394" s="203"/>
    </row>
    <row r="395" spans="1:6" x14ac:dyDescent="0.25">
      <c r="A395" s="203"/>
      <c r="B395" s="203"/>
      <c r="C395" s="203"/>
      <c r="D395" s="203"/>
      <c r="E395" s="203"/>
      <c r="F395" s="203"/>
    </row>
    <row r="396" spans="1:6" x14ac:dyDescent="0.25">
      <c r="A396" s="203"/>
      <c r="B396" s="203"/>
      <c r="C396" s="203"/>
      <c r="D396" s="203"/>
      <c r="E396" s="203"/>
      <c r="F396" s="203"/>
    </row>
    <row r="397" spans="1:6" x14ac:dyDescent="0.25">
      <c r="A397" s="203"/>
      <c r="B397" s="203"/>
      <c r="C397" s="203"/>
      <c r="D397" s="203"/>
      <c r="E397" s="203"/>
      <c r="F397" s="203"/>
    </row>
    <row r="398" spans="1:6" x14ac:dyDescent="0.25">
      <c r="A398" s="203"/>
      <c r="B398" s="203"/>
      <c r="C398" s="203"/>
      <c r="D398" s="203"/>
      <c r="E398" s="203"/>
      <c r="F398" s="203"/>
    </row>
    <row r="399" spans="1:6" x14ac:dyDescent="0.25">
      <c r="A399" s="203"/>
      <c r="B399" s="203"/>
      <c r="C399" s="203"/>
      <c r="D399" s="203"/>
      <c r="E399" s="203"/>
      <c r="F399" s="203"/>
    </row>
    <row r="400" spans="1:6" x14ac:dyDescent="0.25">
      <c r="A400" s="203"/>
      <c r="B400" s="203"/>
      <c r="C400" s="203"/>
      <c r="D400" s="203"/>
      <c r="E400" s="203"/>
      <c r="F400" s="203"/>
    </row>
    <row r="401" spans="1:6" x14ac:dyDescent="0.25">
      <c r="A401" s="203"/>
      <c r="B401" s="203"/>
      <c r="C401" s="203"/>
      <c r="D401" s="203"/>
      <c r="E401" s="203"/>
      <c r="F401" s="203"/>
    </row>
    <row r="402" spans="1:6" x14ac:dyDescent="0.25">
      <c r="A402" s="203"/>
      <c r="B402" s="203"/>
      <c r="C402" s="203"/>
      <c r="D402" s="203"/>
      <c r="E402" s="203"/>
      <c r="F402" s="203"/>
    </row>
    <row r="403" spans="1:6" x14ac:dyDescent="0.25">
      <c r="A403" s="203"/>
      <c r="B403" s="203"/>
      <c r="C403" s="203"/>
      <c r="D403" s="203"/>
      <c r="E403" s="203"/>
      <c r="F403" s="203"/>
    </row>
    <row r="404" spans="1:6" x14ac:dyDescent="0.25">
      <c r="A404" s="203"/>
      <c r="B404" s="203"/>
      <c r="C404" s="203"/>
      <c r="D404" s="203"/>
      <c r="E404" s="203"/>
      <c r="F404" s="203"/>
    </row>
    <row r="405" spans="1:6" x14ac:dyDescent="0.25">
      <c r="A405" s="203"/>
      <c r="B405" s="203"/>
      <c r="C405" s="203"/>
      <c r="D405" s="203"/>
      <c r="E405" s="203"/>
      <c r="F405" s="203"/>
    </row>
    <row r="406" spans="1:6" x14ac:dyDescent="0.25">
      <c r="A406" s="203"/>
      <c r="B406" s="203"/>
      <c r="C406" s="203"/>
      <c r="D406" s="203"/>
      <c r="E406" s="203"/>
      <c r="F406" s="203"/>
    </row>
    <row r="407" spans="1:6" x14ac:dyDescent="0.25">
      <c r="A407" s="203"/>
      <c r="B407" s="203"/>
      <c r="C407" s="203"/>
      <c r="D407" s="203"/>
      <c r="E407" s="203"/>
      <c r="F407" s="203"/>
    </row>
    <row r="408" spans="1:6" x14ac:dyDescent="0.25">
      <c r="A408" s="203"/>
      <c r="B408" s="203"/>
      <c r="C408" s="203"/>
      <c r="D408" s="203"/>
      <c r="E408" s="203"/>
      <c r="F408" s="203"/>
    </row>
    <row r="409" spans="1:6" x14ac:dyDescent="0.25">
      <c r="A409" s="203"/>
      <c r="B409" s="203"/>
      <c r="C409" s="203"/>
      <c r="D409" s="203"/>
      <c r="E409" s="203"/>
      <c r="F409" s="203"/>
    </row>
    <row r="410" spans="1:6" x14ac:dyDescent="0.25">
      <c r="A410" s="203"/>
      <c r="B410" s="203"/>
      <c r="C410" s="203"/>
      <c r="D410" s="203"/>
      <c r="E410" s="203"/>
      <c r="F410" s="203"/>
    </row>
    <row r="411" spans="1:6" x14ac:dyDescent="0.25">
      <c r="A411" s="203"/>
      <c r="B411" s="203"/>
      <c r="C411" s="203"/>
      <c r="D411" s="203"/>
      <c r="E411" s="203"/>
      <c r="F411" s="203"/>
    </row>
    <row r="412" spans="1:6" x14ac:dyDescent="0.25">
      <c r="A412" s="203"/>
      <c r="B412" s="203"/>
      <c r="C412" s="203"/>
      <c r="D412" s="203"/>
      <c r="E412" s="203"/>
      <c r="F412" s="203"/>
    </row>
    <row r="413" spans="1:6" x14ac:dyDescent="0.25">
      <c r="A413" s="203"/>
      <c r="B413" s="203"/>
      <c r="C413" s="203"/>
      <c r="D413" s="203"/>
      <c r="E413" s="203"/>
      <c r="F413" s="203"/>
    </row>
    <row r="414" spans="1:6" x14ac:dyDescent="0.25">
      <c r="A414" s="203"/>
      <c r="B414" s="203"/>
      <c r="C414" s="203"/>
      <c r="D414" s="203"/>
      <c r="E414" s="203"/>
      <c r="F414" s="203"/>
    </row>
    <row r="415" spans="1:6" x14ac:dyDescent="0.25">
      <c r="A415" s="203"/>
      <c r="B415" s="203"/>
      <c r="C415" s="203"/>
      <c r="D415" s="203"/>
      <c r="E415" s="203"/>
      <c r="F415" s="203"/>
    </row>
    <row r="416" spans="1:6" x14ac:dyDescent="0.25">
      <c r="A416" s="203"/>
      <c r="B416" s="203"/>
      <c r="C416" s="203"/>
      <c r="D416" s="203"/>
      <c r="E416" s="203"/>
      <c r="F416" s="203"/>
    </row>
    <row r="417" spans="1:6" x14ac:dyDescent="0.25">
      <c r="A417" s="203"/>
      <c r="B417" s="203"/>
      <c r="C417" s="203"/>
      <c r="D417" s="203"/>
      <c r="E417" s="203"/>
      <c r="F417" s="203"/>
    </row>
    <row r="418" spans="1:6" x14ac:dyDescent="0.25">
      <c r="A418" s="203"/>
      <c r="B418" s="203"/>
      <c r="C418" s="203"/>
      <c r="D418" s="203"/>
      <c r="E418" s="203"/>
      <c r="F418" s="203"/>
    </row>
    <row r="419" spans="1:6" x14ac:dyDescent="0.25">
      <c r="A419" s="203"/>
      <c r="B419" s="203"/>
      <c r="C419" s="203"/>
      <c r="D419" s="203"/>
      <c r="E419" s="203"/>
      <c r="F419" s="203"/>
    </row>
    <row r="420" spans="1:6" x14ac:dyDescent="0.25">
      <c r="A420" s="203"/>
      <c r="B420" s="203"/>
      <c r="C420" s="203"/>
      <c r="D420" s="203"/>
      <c r="E420" s="203"/>
      <c r="F420" s="203"/>
    </row>
    <row r="421" spans="1:6" x14ac:dyDescent="0.25">
      <c r="A421" s="203"/>
      <c r="B421" s="203"/>
      <c r="C421" s="203"/>
      <c r="D421" s="203"/>
      <c r="E421" s="203"/>
      <c r="F421" s="203"/>
    </row>
    <row r="422" spans="1:6" x14ac:dyDescent="0.25">
      <c r="A422" s="203"/>
      <c r="B422" s="203"/>
      <c r="C422" s="203"/>
      <c r="D422" s="203"/>
      <c r="E422" s="203"/>
      <c r="F422" s="203"/>
    </row>
    <row r="423" spans="1:6" x14ac:dyDescent="0.25">
      <c r="A423" s="203"/>
      <c r="B423" s="203"/>
      <c r="C423" s="203"/>
      <c r="D423" s="203"/>
      <c r="E423" s="203"/>
      <c r="F423" s="203"/>
    </row>
    <row r="424" spans="1:6" x14ac:dyDescent="0.25">
      <c r="A424" s="203"/>
      <c r="B424" s="203"/>
      <c r="C424" s="203"/>
      <c r="D424" s="203"/>
      <c r="E424" s="203"/>
      <c r="F424" s="203"/>
    </row>
    <row r="425" spans="1:6" x14ac:dyDescent="0.25">
      <c r="A425" s="203"/>
      <c r="B425" s="203"/>
      <c r="C425" s="203"/>
      <c r="D425" s="203"/>
      <c r="E425" s="203"/>
      <c r="F425" s="203"/>
    </row>
    <row r="426" spans="1:6" x14ac:dyDescent="0.25">
      <c r="A426" s="203"/>
      <c r="B426" s="203"/>
      <c r="C426" s="203"/>
      <c r="D426" s="203"/>
      <c r="E426" s="203"/>
      <c r="F426" s="203"/>
    </row>
    <row r="427" spans="1:6" x14ac:dyDescent="0.25">
      <c r="A427" s="203"/>
      <c r="B427" s="203"/>
      <c r="C427" s="203"/>
      <c r="D427" s="203"/>
      <c r="E427" s="203"/>
      <c r="F427" s="203"/>
    </row>
    <row r="428" spans="1:6" x14ac:dyDescent="0.25">
      <c r="A428" s="203"/>
      <c r="B428" s="203"/>
      <c r="C428" s="203"/>
      <c r="D428" s="203"/>
      <c r="E428" s="203"/>
      <c r="F428" s="203"/>
    </row>
    <row r="429" spans="1:6" x14ac:dyDescent="0.25">
      <c r="A429" s="203"/>
      <c r="B429" s="203"/>
      <c r="C429" s="203"/>
      <c r="D429" s="203"/>
      <c r="E429" s="203"/>
      <c r="F429" s="203"/>
    </row>
    <row r="430" spans="1:6" x14ac:dyDescent="0.25">
      <c r="A430" s="203"/>
      <c r="B430" s="203"/>
      <c r="C430" s="203"/>
      <c r="D430" s="203"/>
      <c r="E430" s="203"/>
      <c r="F430" s="203"/>
    </row>
    <row r="431" spans="1:6" x14ac:dyDescent="0.25">
      <c r="A431" s="203"/>
      <c r="B431" s="203"/>
      <c r="C431" s="203"/>
      <c r="D431" s="203"/>
      <c r="E431" s="203"/>
      <c r="F431" s="203"/>
    </row>
    <row r="432" spans="1:6" x14ac:dyDescent="0.25">
      <c r="A432" s="203"/>
      <c r="B432" s="203"/>
      <c r="C432" s="203"/>
      <c r="D432" s="203"/>
      <c r="E432" s="203"/>
      <c r="F432" s="203"/>
    </row>
    <row r="433" spans="1:6" x14ac:dyDescent="0.25">
      <c r="A433" s="203"/>
      <c r="B433" s="203"/>
      <c r="C433" s="203"/>
      <c r="D433" s="203"/>
      <c r="E433" s="203"/>
      <c r="F433" s="203"/>
    </row>
    <row r="434" spans="1:6" x14ac:dyDescent="0.25">
      <c r="A434" s="203"/>
      <c r="B434" s="203"/>
      <c r="C434" s="203"/>
      <c r="D434" s="203"/>
      <c r="E434" s="203"/>
      <c r="F434" s="203"/>
    </row>
    <row r="435" spans="1:6" x14ac:dyDescent="0.25">
      <c r="A435" s="203"/>
      <c r="B435" s="203"/>
      <c r="C435" s="203"/>
      <c r="D435" s="203"/>
      <c r="E435" s="203"/>
      <c r="F435" s="203"/>
    </row>
    <row r="436" spans="1:6" x14ac:dyDescent="0.25">
      <c r="A436" s="203"/>
      <c r="B436" s="203"/>
      <c r="C436" s="203"/>
      <c r="D436" s="203"/>
      <c r="E436" s="203"/>
      <c r="F436" s="203"/>
    </row>
    <row r="437" spans="1:6" x14ac:dyDescent="0.25">
      <c r="A437" s="203"/>
      <c r="B437" s="203"/>
      <c r="C437" s="203"/>
      <c r="D437" s="203"/>
      <c r="E437" s="203"/>
      <c r="F437" s="203"/>
    </row>
    <row r="438" spans="1:6" x14ac:dyDescent="0.25">
      <c r="A438" s="203"/>
      <c r="B438" s="203"/>
      <c r="C438" s="203"/>
      <c r="D438" s="203"/>
      <c r="E438" s="203"/>
      <c r="F438" s="203"/>
    </row>
    <row r="439" spans="1:6" x14ac:dyDescent="0.25">
      <c r="A439" s="203"/>
      <c r="B439" s="203"/>
      <c r="C439" s="203"/>
      <c r="D439" s="203"/>
      <c r="E439" s="203"/>
      <c r="F439" s="203"/>
    </row>
    <row r="440" spans="1:6" x14ac:dyDescent="0.25">
      <c r="A440" s="203"/>
      <c r="B440" s="203"/>
      <c r="C440" s="203"/>
      <c r="D440" s="203"/>
      <c r="E440" s="203"/>
      <c r="F440" s="203"/>
    </row>
    <row r="441" spans="1:6" x14ac:dyDescent="0.25">
      <c r="A441" s="203"/>
      <c r="B441" s="203"/>
      <c r="C441" s="203"/>
      <c r="D441" s="203"/>
      <c r="E441" s="203"/>
      <c r="F441" s="203"/>
    </row>
    <row r="442" spans="1:6" x14ac:dyDescent="0.25">
      <c r="A442" s="203"/>
      <c r="B442" s="203"/>
      <c r="C442" s="203"/>
      <c r="D442" s="203"/>
      <c r="E442" s="203"/>
      <c r="F442" s="203"/>
    </row>
    <row r="443" spans="1:6" x14ac:dyDescent="0.25">
      <c r="A443" s="203"/>
      <c r="B443" s="203"/>
      <c r="C443" s="203"/>
      <c r="D443" s="203"/>
      <c r="E443" s="203"/>
      <c r="F443" s="203"/>
    </row>
    <row r="444" spans="1:6" x14ac:dyDescent="0.25">
      <c r="A444" s="203"/>
      <c r="B444" s="203"/>
      <c r="C444" s="203"/>
      <c r="D444" s="203"/>
      <c r="E444" s="203"/>
      <c r="F444" s="203"/>
    </row>
    <row r="445" spans="1:6" x14ac:dyDescent="0.25">
      <c r="A445" s="203"/>
      <c r="B445" s="203"/>
      <c r="C445" s="203"/>
      <c r="D445" s="203"/>
      <c r="E445" s="203"/>
      <c r="F445" s="203"/>
    </row>
    <row r="446" spans="1:6" x14ac:dyDescent="0.25">
      <c r="A446" s="203"/>
      <c r="B446" s="203"/>
      <c r="C446" s="203"/>
      <c r="D446" s="203"/>
      <c r="E446" s="203"/>
      <c r="F446" s="203"/>
    </row>
    <row r="447" spans="1:6" x14ac:dyDescent="0.25">
      <c r="A447" s="203"/>
      <c r="B447" s="203"/>
      <c r="C447" s="203"/>
      <c r="D447" s="203"/>
      <c r="E447" s="203"/>
      <c r="F447" s="203"/>
    </row>
    <row r="448" spans="1:6" x14ac:dyDescent="0.25">
      <c r="A448" s="203"/>
      <c r="B448" s="203"/>
      <c r="C448" s="203"/>
      <c r="D448" s="203"/>
      <c r="E448" s="203"/>
      <c r="F448" s="203"/>
    </row>
    <row r="449" spans="1:6" x14ac:dyDescent="0.25">
      <c r="A449" s="203"/>
      <c r="B449" s="203"/>
      <c r="C449" s="203"/>
      <c r="D449" s="203"/>
      <c r="E449" s="203"/>
      <c r="F449" s="203"/>
    </row>
    <row r="450" spans="1:6" x14ac:dyDescent="0.25">
      <c r="A450" s="203"/>
      <c r="B450" s="203"/>
      <c r="C450" s="203"/>
      <c r="D450" s="203"/>
      <c r="E450" s="203"/>
      <c r="F450" s="203"/>
    </row>
    <row r="451" spans="1:6" x14ac:dyDescent="0.25">
      <c r="A451" s="203"/>
      <c r="B451" s="203"/>
      <c r="C451" s="203"/>
      <c r="D451" s="203"/>
      <c r="E451" s="203"/>
      <c r="F451" s="203"/>
    </row>
    <row r="452" spans="1:6" x14ac:dyDescent="0.25">
      <c r="A452" s="203"/>
      <c r="B452" s="203"/>
      <c r="C452" s="203"/>
      <c r="D452" s="203"/>
      <c r="E452" s="203"/>
      <c r="F452" s="203"/>
    </row>
    <row r="453" spans="1:6" x14ac:dyDescent="0.25">
      <c r="A453" s="203"/>
      <c r="B453" s="203"/>
      <c r="C453" s="203"/>
      <c r="D453" s="203"/>
      <c r="E453" s="203"/>
      <c r="F453" s="203"/>
    </row>
    <row r="454" spans="1:6" x14ac:dyDescent="0.25">
      <c r="A454" s="203"/>
      <c r="B454" s="203"/>
      <c r="C454" s="203"/>
      <c r="D454" s="203"/>
      <c r="E454" s="203"/>
      <c r="F454" s="203"/>
    </row>
    <row r="455" spans="1:6" x14ac:dyDescent="0.25">
      <c r="A455" s="203"/>
      <c r="B455" s="203"/>
      <c r="C455" s="203"/>
      <c r="D455" s="203"/>
      <c r="E455" s="203"/>
      <c r="F455" s="203"/>
    </row>
    <row r="456" spans="1:6" x14ac:dyDescent="0.25">
      <c r="A456" s="203"/>
      <c r="B456" s="203"/>
      <c r="C456" s="203"/>
      <c r="D456" s="203"/>
      <c r="E456" s="203"/>
      <c r="F456" s="203"/>
    </row>
    <row r="457" spans="1:6" x14ac:dyDescent="0.25">
      <c r="A457" s="203"/>
      <c r="B457" s="203"/>
      <c r="C457" s="203"/>
      <c r="D457" s="203"/>
      <c r="E457" s="203"/>
      <c r="F457" s="203"/>
    </row>
    <row r="458" spans="1:6" x14ac:dyDescent="0.25">
      <c r="A458" s="203"/>
      <c r="B458" s="203"/>
      <c r="C458" s="203"/>
      <c r="D458" s="203"/>
      <c r="E458" s="203"/>
      <c r="F458" s="203"/>
    </row>
    <row r="459" spans="1:6" x14ac:dyDescent="0.25">
      <c r="A459" s="203"/>
      <c r="B459" s="203"/>
      <c r="C459" s="203"/>
      <c r="D459" s="203"/>
      <c r="E459" s="203"/>
      <c r="F459" s="203"/>
    </row>
    <row r="460" spans="1:6" x14ac:dyDescent="0.25">
      <c r="A460" s="203"/>
      <c r="B460" s="203"/>
      <c r="C460" s="203"/>
      <c r="D460" s="203"/>
      <c r="E460" s="203"/>
      <c r="F460" s="203"/>
    </row>
    <row r="461" spans="1:6" x14ac:dyDescent="0.25">
      <c r="A461" s="203"/>
      <c r="B461" s="203"/>
      <c r="C461" s="203"/>
      <c r="D461" s="203"/>
      <c r="E461" s="203"/>
      <c r="F461" s="203"/>
    </row>
    <row r="462" spans="1:6" x14ac:dyDescent="0.25">
      <c r="A462" s="203"/>
      <c r="B462" s="203"/>
      <c r="C462" s="203"/>
      <c r="D462" s="203"/>
      <c r="E462" s="203"/>
      <c r="F462" s="203"/>
    </row>
    <row r="463" spans="1:6" x14ac:dyDescent="0.25">
      <c r="A463" s="203"/>
      <c r="B463" s="203"/>
      <c r="C463" s="203"/>
      <c r="D463" s="203"/>
      <c r="E463" s="203"/>
      <c r="F463" s="203"/>
    </row>
    <row r="464" spans="1:6" x14ac:dyDescent="0.25">
      <c r="A464" s="203"/>
      <c r="B464" s="203"/>
      <c r="C464" s="203"/>
      <c r="D464" s="203"/>
      <c r="E464" s="203"/>
      <c r="F464" s="203"/>
    </row>
    <row r="465" spans="1:6" x14ac:dyDescent="0.25">
      <c r="A465" s="203"/>
      <c r="B465" s="203"/>
      <c r="C465" s="203"/>
      <c r="D465" s="203"/>
      <c r="E465" s="203"/>
      <c r="F465" s="203"/>
    </row>
    <row r="466" spans="1:6" x14ac:dyDescent="0.25">
      <c r="A466" s="203"/>
      <c r="B466" s="203"/>
      <c r="C466" s="203"/>
      <c r="D466" s="203"/>
      <c r="E466" s="203"/>
      <c r="F466" s="203"/>
    </row>
    <row r="467" spans="1:6" x14ac:dyDescent="0.25">
      <c r="A467" s="203"/>
      <c r="B467" s="203"/>
      <c r="C467" s="203"/>
      <c r="D467" s="203"/>
      <c r="E467" s="203"/>
      <c r="F467" s="203"/>
    </row>
    <row r="468" spans="1:6" x14ac:dyDescent="0.25">
      <c r="A468" s="203"/>
      <c r="B468" s="203"/>
      <c r="C468" s="203"/>
      <c r="D468" s="203"/>
      <c r="E468" s="203"/>
      <c r="F468" s="203"/>
    </row>
    <row r="469" spans="1:6" x14ac:dyDescent="0.25">
      <c r="A469" s="203"/>
      <c r="B469" s="203"/>
      <c r="C469" s="203"/>
      <c r="D469" s="203"/>
      <c r="E469" s="203"/>
      <c r="F469" s="203"/>
    </row>
    <row r="470" spans="1:6" x14ac:dyDescent="0.25">
      <c r="A470" s="203"/>
      <c r="B470" s="203"/>
      <c r="C470" s="203"/>
      <c r="D470" s="203"/>
      <c r="E470" s="203"/>
      <c r="F470" s="203"/>
    </row>
    <row r="471" spans="1:6" x14ac:dyDescent="0.25">
      <c r="A471" s="203"/>
      <c r="B471" s="203"/>
      <c r="C471" s="203"/>
      <c r="D471" s="203"/>
      <c r="E471" s="203"/>
      <c r="F471" s="203"/>
    </row>
    <row r="472" spans="1:6" x14ac:dyDescent="0.25">
      <c r="A472" s="203"/>
      <c r="B472" s="203"/>
      <c r="C472" s="203"/>
      <c r="D472" s="203"/>
      <c r="E472" s="203"/>
      <c r="F472" s="203"/>
    </row>
    <row r="473" spans="1:6" x14ac:dyDescent="0.25">
      <c r="A473" s="203"/>
      <c r="B473" s="203"/>
      <c r="C473" s="203"/>
      <c r="D473" s="203"/>
      <c r="E473" s="203"/>
      <c r="F473" s="203"/>
    </row>
    <row r="474" spans="1:6" x14ac:dyDescent="0.25">
      <c r="A474" s="203"/>
      <c r="B474" s="203"/>
      <c r="C474" s="203"/>
      <c r="D474" s="203"/>
      <c r="E474" s="203"/>
      <c r="F474" s="203"/>
    </row>
    <row r="475" spans="1:6" x14ac:dyDescent="0.25">
      <c r="A475" s="203"/>
      <c r="B475" s="203"/>
      <c r="C475" s="203"/>
      <c r="D475" s="203"/>
      <c r="E475" s="203"/>
      <c r="F475" s="203"/>
    </row>
    <row r="476" spans="1:6" x14ac:dyDescent="0.25">
      <c r="A476" s="203"/>
      <c r="B476" s="203"/>
      <c r="C476" s="203"/>
      <c r="D476" s="203"/>
      <c r="E476" s="203"/>
      <c r="F476" s="203"/>
    </row>
    <row r="477" spans="1:6" x14ac:dyDescent="0.25">
      <c r="A477" s="203"/>
      <c r="B477" s="203"/>
      <c r="C477" s="203"/>
      <c r="D477" s="203"/>
      <c r="E477" s="203"/>
      <c r="F477" s="203"/>
    </row>
    <row r="478" spans="1:6" x14ac:dyDescent="0.25">
      <c r="A478" s="203"/>
      <c r="B478" s="203"/>
      <c r="C478" s="203"/>
      <c r="D478" s="203"/>
      <c r="E478" s="203"/>
      <c r="F478" s="203"/>
    </row>
    <row r="479" spans="1:6" x14ac:dyDescent="0.25">
      <c r="A479" s="203"/>
      <c r="B479" s="203"/>
      <c r="C479" s="203"/>
      <c r="D479" s="203"/>
      <c r="E479" s="203"/>
      <c r="F479" s="203"/>
    </row>
    <row r="480" spans="1:6" x14ac:dyDescent="0.25">
      <c r="A480" s="203"/>
      <c r="B480" s="203"/>
      <c r="C480" s="203"/>
      <c r="D480" s="203"/>
      <c r="E480" s="203"/>
      <c r="F480" s="203"/>
    </row>
    <row r="481" spans="1:6" x14ac:dyDescent="0.25">
      <c r="A481" s="203"/>
      <c r="B481" s="203"/>
      <c r="C481" s="203"/>
      <c r="D481" s="203"/>
      <c r="E481" s="203"/>
      <c r="F481" s="203"/>
    </row>
    <row r="482" spans="1:6" x14ac:dyDescent="0.25">
      <c r="A482" s="203"/>
      <c r="B482" s="203"/>
      <c r="C482" s="203"/>
      <c r="D482" s="203"/>
      <c r="E482" s="203"/>
      <c r="F482" s="203"/>
    </row>
    <row r="483" spans="1:6" x14ac:dyDescent="0.25">
      <c r="A483" s="203"/>
      <c r="B483" s="203"/>
      <c r="C483" s="203"/>
      <c r="D483" s="203"/>
      <c r="E483" s="203"/>
      <c r="F483" s="203"/>
    </row>
    <row r="484" spans="1:6" x14ac:dyDescent="0.25">
      <c r="A484" s="203"/>
      <c r="B484" s="203"/>
      <c r="C484" s="203"/>
      <c r="D484" s="203"/>
      <c r="E484" s="203"/>
      <c r="F484" s="203"/>
    </row>
    <row r="485" spans="1:6" x14ac:dyDescent="0.25">
      <c r="A485" s="203"/>
      <c r="B485" s="203"/>
      <c r="C485" s="203"/>
      <c r="D485" s="203"/>
      <c r="E485" s="203"/>
      <c r="F485" s="203"/>
    </row>
    <row r="486" spans="1:6" x14ac:dyDescent="0.25">
      <c r="A486" s="203"/>
      <c r="B486" s="203"/>
      <c r="C486" s="203"/>
      <c r="D486" s="203"/>
      <c r="E486" s="203"/>
      <c r="F486" s="203"/>
    </row>
    <row r="487" spans="1:6" x14ac:dyDescent="0.25">
      <c r="A487" s="203"/>
      <c r="B487" s="203"/>
      <c r="C487" s="203"/>
      <c r="D487" s="203"/>
      <c r="E487" s="203"/>
      <c r="F487" s="203"/>
    </row>
    <row r="488" spans="1:6" x14ac:dyDescent="0.25">
      <c r="A488" s="203"/>
      <c r="B488" s="203"/>
      <c r="C488" s="203"/>
      <c r="D488" s="203"/>
      <c r="E488" s="203"/>
      <c r="F488" s="203"/>
    </row>
    <row r="489" spans="1:6" x14ac:dyDescent="0.25">
      <c r="A489" s="203"/>
      <c r="B489" s="203"/>
      <c r="C489" s="203"/>
      <c r="D489" s="203"/>
      <c r="E489" s="203"/>
      <c r="F489" s="203"/>
    </row>
    <row r="490" spans="1:6" x14ac:dyDescent="0.25">
      <c r="A490" s="203"/>
      <c r="B490" s="203"/>
      <c r="C490" s="203"/>
      <c r="D490" s="203"/>
      <c r="E490" s="203"/>
      <c r="F490" s="203"/>
    </row>
    <row r="491" spans="1:6" x14ac:dyDescent="0.25">
      <c r="A491" s="203"/>
      <c r="B491" s="203"/>
      <c r="C491" s="203"/>
      <c r="D491" s="203"/>
      <c r="E491" s="203"/>
      <c r="F491" s="203"/>
    </row>
    <row r="492" spans="1:6" x14ac:dyDescent="0.25">
      <c r="A492" s="203"/>
      <c r="B492" s="203"/>
      <c r="C492" s="203"/>
      <c r="D492" s="203"/>
      <c r="E492" s="203"/>
      <c r="F492" s="203"/>
    </row>
    <row r="493" spans="1:6" x14ac:dyDescent="0.25">
      <c r="A493" s="203"/>
      <c r="B493" s="203"/>
      <c r="C493" s="203"/>
      <c r="D493" s="203"/>
      <c r="E493" s="203"/>
      <c r="F493" s="203"/>
    </row>
    <row r="494" spans="1:6" x14ac:dyDescent="0.25">
      <c r="A494" s="203"/>
      <c r="B494" s="203"/>
      <c r="C494" s="203"/>
      <c r="D494" s="203"/>
      <c r="E494" s="203"/>
      <c r="F494" s="203"/>
    </row>
    <row r="495" spans="1:6" x14ac:dyDescent="0.25">
      <c r="A495" s="203"/>
      <c r="B495" s="203"/>
      <c r="C495" s="203"/>
      <c r="D495" s="203"/>
      <c r="E495" s="203"/>
      <c r="F495" s="203"/>
    </row>
    <row r="496" spans="1:6" x14ac:dyDescent="0.25">
      <c r="A496" s="203"/>
      <c r="B496" s="203"/>
      <c r="C496" s="203"/>
      <c r="D496" s="203"/>
      <c r="E496" s="203"/>
      <c r="F496" s="203"/>
    </row>
    <row r="497" spans="1:6" x14ac:dyDescent="0.25">
      <c r="A497" s="203"/>
      <c r="B497" s="203"/>
      <c r="C497" s="203"/>
      <c r="D497" s="203"/>
      <c r="E497" s="203"/>
      <c r="F497" s="203"/>
    </row>
    <row r="498" spans="1:6" x14ac:dyDescent="0.25">
      <c r="A498" s="203"/>
      <c r="B498" s="203"/>
      <c r="C498" s="203"/>
      <c r="D498" s="203"/>
      <c r="E498" s="203"/>
      <c r="F498" s="203"/>
    </row>
    <row r="499" spans="1:6" x14ac:dyDescent="0.25">
      <c r="A499" s="203"/>
      <c r="B499" s="203"/>
      <c r="C499" s="203"/>
      <c r="D499" s="203"/>
      <c r="E499" s="203"/>
      <c r="F499" s="203"/>
    </row>
    <row r="500" spans="1:6" x14ac:dyDescent="0.25">
      <c r="A500" s="203"/>
      <c r="B500" s="203"/>
      <c r="C500" s="203"/>
      <c r="D500" s="203"/>
      <c r="E500" s="203"/>
      <c r="F500" s="203"/>
    </row>
    <row r="501" spans="1:6" x14ac:dyDescent="0.25">
      <c r="A501" s="203"/>
      <c r="B501" s="203"/>
      <c r="C501" s="203"/>
      <c r="D501" s="203"/>
      <c r="E501" s="203"/>
      <c r="F501" s="203"/>
    </row>
    <row r="502" spans="1:6" x14ac:dyDescent="0.25">
      <c r="A502" s="203"/>
      <c r="B502" s="203"/>
      <c r="C502" s="203"/>
      <c r="D502" s="203"/>
      <c r="E502" s="203"/>
      <c r="F502" s="203"/>
    </row>
    <row r="503" spans="1:6" x14ac:dyDescent="0.25">
      <c r="A503" s="203"/>
      <c r="B503" s="203"/>
      <c r="C503" s="203"/>
      <c r="D503" s="203"/>
      <c r="E503" s="203"/>
      <c r="F503" s="203"/>
    </row>
    <row r="504" spans="1:6" x14ac:dyDescent="0.25">
      <c r="A504" s="203"/>
      <c r="B504" s="203"/>
      <c r="C504" s="203"/>
      <c r="D504" s="203"/>
      <c r="E504" s="203"/>
      <c r="F504" s="203"/>
    </row>
    <row r="505" spans="1:6" x14ac:dyDescent="0.25">
      <c r="A505" s="203"/>
      <c r="B505" s="203"/>
      <c r="C505" s="203"/>
      <c r="D505" s="203"/>
      <c r="E505" s="203"/>
      <c r="F505" s="203"/>
    </row>
    <row r="506" spans="1:6" x14ac:dyDescent="0.25">
      <c r="A506" s="203"/>
      <c r="B506" s="203"/>
      <c r="C506" s="203"/>
      <c r="D506" s="203"/>
      <c r="E506" s="203"/>
      <c r="F506" s="203"/>
    </row>
    <row r="507" spans="1:6" x14ac:dyDescent="0.25">
      <c r="A507" s="203"/>
      <c r="B507" s="203"/>
      <c r="C507" s="203"/>
      <c r="D507" s="203"/>
      <c r="E507" s="203"/>
      <c r="F507" s="203"/>
    </row>
    <row r="508" spans="1:6" x14ac:dyDescent="0.25">
      <c r="A508" s="203"/>
      <c r="B508" s="203"/>
      <c r="C508" s="203"/>
      <c r="D508" s="203"/>
      <c r="E508" s="203"/>
      <c r="F508" s="203"/>
    </row>
    <row r="509" spans="1:6" x14ac:dyDescent="0.25">
      <c r="A509" s="203"/>
      <c r="B509" s="203"/>
      <c r="C509" s="203"/>
      <c r="D509" s="203"/>
      <c r="E509" s="203"/>
      <c r="F509" s="203"/>
    </row>
    <row r="510" spans="1:6" x14ac:dyDescent="0.25">
      <c r="A510" s="203"/>
      <c r="B510" s="203"/>
      <c r="C510" s="203"/>
      <c r="D510" s="203"/>
      <c r="E510" s="203"/>
      <c r="F510" s="203"/>
    </row>
    <row r="511" spans="1:6" x14ac:dyDescent="0.25">
      <c r="A511" s="203"/>
      <c r="B511" s="203"/>
      <c r="C511" s="203"/>
      <c r="D511" s="203"/>
      <c r="E511" s="203"/>
      <c r="F511" s="203"/>
    </row>
    <row r="512" spans="1:6" x14ac:dyDescent="0.25">
      <c r="A512" s="203"/>
      <c r="B512" s="203"/>
      <c r="C512" s="203"/>
      <c r="D512" s="203"/>
      <c r="E512" s="203"/>
      <c r="F512" s="203"/>
    </row>
    <row r="513" spans="1:6" x14ac:dyDescent="0.25">
      <c r="A513" s="203"/>
      <c r="B513" s="203"/>
      <c r="C513" s="203"/>
      <c r="D513" s="203"/>
      <c r="E513" s="203"/>
      <c r="F513" s="203"/>
    </row>
    <row r="514" spans="1:6" x14ac:dyDescent="0.25">
      <c r="A514" s="203"/>
      <c r="B514" s="203"/>
      <c r="C514" s="203"/>
      <c r="D514" s="203"/>
      <c r="E514" s="203"/>
      <c r="F514" s="203"/>
    </row>
    <row r="515" spans="1:6" x14ac:dyDescent="0.25">
      <c r="A515" s="203"/>
      <c r="B515" s="203"/>
      <c r="C515" s="203"/>
      <c r="D515" s="203"/>
      <c r="E515" s="203"/>
      <c r="F515" s="203"/>
    </row>
    <row r="516" spans="1:6" x14ac:dyDescent="0.25">
      <c r="A516" s="203"/>
      <c r="B516" s="203"/>
      <c r="C516" s="203"/>
      <c r="D516" s="203"/>
      <c r="E516" s="203"/>
      <c r="F516" s="203"/>
    </row>
    <row r="517" spans="1:6" x14ac:dyDescent="0.25">
      <c r="A517" s="203"/>
      <c r="B517" s="203"/>
      <c r="C517" s="203"/>
      <c r="D517" s="203"/>
      <c r="E517" s="203"/>
      <c r="F517" s="203"/>
    </row>
    <row r="518" spans="1:6" x14ac:dyDescent="0.25">
      <c r="A518" s="203"/>
      <c r="B518" s="203"/>
      <c r="C518" s="203"/>
      <c r="D518" s="203"/>
      <c r="E518" s="203"/>
      <c r="F518" s="203"/>
    </row>
    <row r="519" spans="1:6" x14ac:dyDescent="0.25">
      <c r="A519" s="203"/>
      <c r="B519" s="203"/>
      <c r="C519" s="203"/>
      <c r="D519" s="203"/>
      <c r="E519" s="203"/>
      <c r="F519" s="203"/>
    </row>
    <row r="520" spans="1:6" x14ac:dyDescent="0.25">
      <c r="A520" s="203"/>
      <c r="B520" s="203"/>
      <c r="C520" s="203"/>
      <c r="D520" s="203"/>
      <c r="E520" s="203"/>
      <c r="F520" s="203"/>
    </row>
    <row r="521" spans="1:6" x14ac:dyDescent="0.25">
      <c r="A521" s="203"/>
      <c r="B521" s="203"/>
      <c r="C521" s="203"/>
      <c r="D521" s="203"/>
      <c r="E521" s="203"/>
      <c r="F521" s="203"/>
    </row>
    <row r="522" spans="1:6" x14ac:dyDescent="0.25">
      <c r="A522" s="203"/>
      <c r="B522" s="203"/>
      <c r="C522" s="203"/>
      <c r="D522" s="203"/>
      <c r="E522" s="203"/>
      <c r="F522" s="203"/>
    </row>
    <row r="523" spans="1:6" x14ac:dyDescent="0.25">
      <c r="A523" s="203"/>
      <c r="B523" s="203"/>
      <c r="C523" s="203"/>
      <c r="D523" s="203"/>
      <c r="E523" s="203"/>
      <c r="F523" s="203"/>
    </row>
    <row r="524" spans="1:6" x14ac:dyDescent="0.25">
      <c r="A524" s="203"/>
      <c r="B524" s="203"/>
      <c r="C524" s="203"/>
      <c r="D524" s="203"/>
      <c r="E524" s="203"/>
      <c r="F524" s="203"/>
    </row>
    <row r="525" spans="1:6" x14ac:dyDescent="0.25">
      <c r="A525" s="203"/>
      <c r="B525" s="203"/>
      <c r="C525" s="203"/>
      <c r="D525" s="203"/>
      <c r="E525" s="203"/>
      <c r="F525" s="203"/>
    </row>
    <row r="526" spans="1:6" x14ac:dyDescent="0.25">
      <c r="A526" s="203"/>
      <c r="B526" s="203"/>
      <c r="C526" s="203"/>
      <c r="D526" s="203"/>
      <c r="E526" s="203"/>
      <c r="F526" s="203"/>
    </row>
    <row r="527" spans="1:6" x14ac:dyDescent="0.25">
      <c r="A527" s="203"/>
      <c r="B527" s="203"/>
      <c r="C527" s="203"/>
      <c r="D527" s="203"/>
      <c r="E527" s="203"/>
      <c r="F527" s="203"/>
    </row>
    <row r="528" spans="1:6" x14ac:dyDescent="0.25">
      <c r="A528" s="203"/>
      <c r="B528" s="203"/>
      <c r="C528" s="203"/>
      <c r="D528" s="203"/>
      <c r="E528" s="203"/>
      <c r="F528" s="203"/>
    </row>
    <row r="529" spans="1:6" x14ac:dyDescent="0.25">
      <c r="A529" s="203"/>
      <c r="B529" s="203"/>
      <c r="C529" s="203"/>
      <c r="D529" s="203"/>
      <c r="E529" s="203"/>
      <c r="F529" s="203"/>
    </row>
    <row r="530" spans="1:6" x14ac:dyDescent="0.25">
      <c r="A530" s="203"/>
      <c r="B530" s="203"/>
      <c r="C530" s="203"/>
      <c r="D530" s="203"/>
      <c r="E530" s="203"/>
      <c r="F530" s="203"/>
    </row>
    <row r="531" spans="1:6" x14ac:dyDescent="0.25">
      <c r="A531" s="203"/>
      <c r="B531" s="203"/>
      <c r="C531" s="203"/>
      <c r="D531" s="203"/>
      <c r="E531" s="203"/>
      <c r="F531" s="203"/>
    </row>
    <row r="532" spans="1:6" x14ac:dyDescent="0.25">
      <c r="A532" s="203"/>
      <c r="B532" s="203"/>
      <c r="C532" s="203"/>
      <c r="D532" s="203"/>
      <c r="E532" s="203"/>
      <c r="F532" s="203"/>
    </row>
    <row r="533" spans="1:6" x14ac:dyDescent="0.25">
      <c r="A533" s="203"/>
      <c r="B533" s="203"/>
      <c r="C533" s="203"/>
      <c r="D533" s="203"/>
      <c r="E533" s="203"/>
      <c r="F533" s="203"/>
    </row>
    <row r="534" spans="1:6" x14ac:dyDescent="0.25">
      <c r="A534" s="203"/>
      <c r="B534" s="203"/>
      <c r="C534" s="203"/>
      <c r="D534" s="203"/>
      <c r="E534" s="203"/>
      <c r="F534" s="203"/>
    </row>
    <row r="535" spans="1:6" x14ac:dyDescent="0.25">
      <c r="A535" s="203"/>
      <c r="B535" s="203"/>
      <c r="C535" s="203"/>
      <c r="D535" s="203"/>
      <c r="E535" s="203"/>
      <c r="F535" s="203"/>
    </row>
    <row r="536" spans="1:6" x14ac:dyDescent="0.25">
      <c r="A536" s="203"/>
      <c r="B536" s="203"/>
      <c r="C536" s="203"/>
      <c r="D536" s="203"/>
      <c r="E536" s="203"/>
      <c r="F536" s="203"/>
    </row>
    <row r="537" spans="1:6" x14ac:dyDescent="0.25">
      <c r="A537" s="203"/>
      <c r="B537" s="203"/>
      <c r="C537" s="203"/>
      <c r="D537" s="203"/>
      <c r="E537" s="203"/>
      <c r="F537" s="203"/>
    </row>
    <row r="538" spans="1:6" x14ac:dyDescent="0.25">
      <c r="A538" s="203"/>
      <c r="B538" s="203"/>
      <c r="C538" s="203"/>
      <c r="D538" s="203"/>
      <c r="E538" s="203"/>
      <c r="F538" s="203"/>
    </row>
    <row r="539" spans="1:6" x14ac:dyDescent="0.25">
      <c r="A539" s="203"/>
      <c r="B539" s="203"/>
      <c r="C539" s="203"/>
      <c r="D539" s="203"/>
      <c r="E539" s="203"/>
      <c r="F539" s="203"/>
    </row>
    <row r="540" spans="1:6" x14ac:dyDescent="0.25">
      <c r="A540" s="203"/>
      <c r="B540" s="203"/>
      <c r="C540" s="203"/>
      <c r="D540" s="203"/>
      <c r="E540" s="203"/>
      <c r="F540" s="203"/>
    </row>
    <row r="541" spans="1:6" x14ac:dyDescent="0.25">
      <c r="A541" s="203"/>
      <c r="B541" s="203"/>
      <c r="C541" s="203"/>
      <c r="D541" s="203"/>
      <c r="E541" s="203"/>
      <c r="F541" s="203"/>
    </row>
    <row r="542" spans="1:6" x14ac:dyDescent="0.25">
      <c r="A542" s="203"/>
      <c r="B542" s="203"/>
      <c r="C542" s="203"/>
      <c r="D542" s="203"/>
      <c r="E542" s="203"/>
      <c r="F542" s="203"/>
    </row>
    <row r="543" spans="1:6" x14ac:dyDescent="0.25">
      <c r="A543" s="203"/>
      <c r="B543" s="203"/>
      <c r="C543" s="203"/>
      <c r="D543" s="203"/>
      <c r="E543" s="203"/>
      <c r="F543" s="203"/>
    </row>
    <row r="544" spans="1:6" x14ac:dyDescent="0.25">
      <c r="A544" s="203"/>
      <c r="B544" s="203"/>
      <c r="C544" s="203"/>
      <c r="D544" s="203"/>
      <c r="E544" s="203"/>
      <c r="F544" s="203"/>
    </row>
    <row r="545" spans="1:6" x14ac:dyDescent="0.25">
      <c r="A545" s="203"/>
      <c r="B545" s="203"/>
      <c r="C545" s="203"/>
      <c r="D545" s="203"/>
      <c r="E545" s="203"/>
      <c r="F545" s="203"/>
    </row>
    <row r="546" spans="1:6" x14ac:dyDescent="0.25">
      <c r="A546" s="203"/>
      <c r="B546" s="203"/>
      <c r="C546" s="203"/>
      <c r="D546" s="203"/>
      <c r="E546" s="203"/>
      <c r="F546" s="203"/>
    </row>
    <row r="547" spans="1:6" x14ac:dyDescent="0.25">
      <c r="A547" s="203"/>
      <c r="B547" s="203"/>
      <c r="C547" s="203"/>
      <c r="D547" s="203"/>
      <c r="E547" s="203"/>
      <c r="F547" s="203"/>
    </row>
    <row r="548" spans="1:6" x14ac:dyDescent="0.25">
      <c r="A548" s="203"/>
      <c r="B548" s="203"/>
      <c r="C548" s="203"/>
      <c r="D548" s="203"/>
      <c r="E548" s="203"/>
      <c r="F548" s="203"/>
    </row>
    <row r="549" spans="1:6" x14ac:dyDescent="0.25">
      <c r="A549" s="203"/>
      <c r="B549" s="203"/>
      <c r="C549" s="203"/>
      <c r="D549" s="203"/>
      <c r="E549" s="203"/>
      <c r="F549" s="203"/>
    </row>
    <row r="550" spans="1:6" x14ac:dyDescent="0.25">
      <c r="A550" s="203"/>
      <c r="B550" s="203"/>
      <c r="C550" s="203"/>
      <c r="D550" s="203"/>
      <c r="E550" s="203"/>
      <c r="F550" s="203"/>
    </row>
    <row r="551" spans="1:6" x14ac:dyDescent="0.25">
      <c r="A551" s="203"/>
      <c r="B551" s="203"/>
      <c r="C551" s="203"/>
      <c r="D551" s="203"/>
      <c r="E551" s="203"/>
      <c r="F551" s="203"/>
    </row>
    <row r="552" spans="1:6" x14ac:dyDescent="0.25">
      <c r="A552" s="203"/>
      <c r="B552" s="203"/>
      <c r="C552" s="203"/>
      <c r="D552" s="203"/>
      <c r="E552" s="203"/>
      <c r="F552" s="203"/>
    </row>
    <row r="553" spans="1:6" x14ac:dyDescent="0.25">
      <c r="A553" s="203"/>
      <c r="B553" s="203"/>
      <c r="C553" s="203"/>
      <c r="D553" s="203"/>
      <c r="E553" s="203"/>
      <c r="F553" s="203"/>
    </row>
    <row r="554" spans="1:6" x14ac:dyDescent="0.25">
      <c r="A554" s="203"/>
      <c r="B554" s="203"/>
      <c r="C554" s="203"/>
      <c r="D554" s="203"/>
      <c r="E554" s="203"/>
      <c r="F554" s="203"/>
    </row>
    <row r="555" spans="1:6" x14ac:dyDescent="0.25">
      <c r="A555" s="203"/>
      <c r="B555" s="203"/>
      <c r="C555" s="203"/>
      <c r="D555" s="203"/>
      <c r="E555" s="203"/>
      <c r="F555" s="203"/>
    </row>
    <row r="556" spans="1:6" x14ac:dyDescent="0.25">
      <c r="A556" s="203"/>
      <c r="B556" s="203"/>
      <c r="C556" s="203"/>
      <c r="D556" s="203"/>
      <c r="E556" s="203"/>
      <c r="F556" s="203"/>
    </row>
    <row r="557" spans="1:6" x14ac:dyDescent="0.25">
      <c r="A557" s="203"/>
      <c r="B557" s="203"/>
      <c r="C557" s="203"/>
      <c r="D557" s="203"/>
      <c r="E557" s="203"/>
      <c r="F557" s="203"/>
    </row>
    <row r="558" spans="1:6" x14ac:dyDescent="0.25">
      <c r="A558" s="203"/>
      <c r="B558" s="203"/>
      <c r="C558" s="203"/>
      <c r="D558" s="203"/>
      <c r="E558" s="203"/>
      <c r="F558" s="203"/>
    </row>
    <row r="559" spans="1:6" x14ac:dyDescent="0.25">
      <c r="A559" s="203"/>
      <c r="B559" s="203"/>
      <c r="C559" s="203"/>
      <c r="D559" s="203"/>
      <c r="E559" s="203"/>
      <c r="F559" s="203"/>
    </row>
    <row r="560" spans="1:6" x14ac:dyDescent="0.25">
      <c r="A560" s="203"/>
      <c r="B560" s="203"/>
      <c r="C560" s="203"/>
      <c r="D560" s="203"/>
      <c r="E560" s="203"/>
      <c r="F560" s="203"/>
    </row>
    <row r="561" spans="1:6" x14ac:dyDescent="0.25">
      <c r="A561" s="203"/>
      <c r="B561" s="203"/>
      <c r="C561" s="203"/>
      <c r="D561" s="203"/>
      <c r="E561" s="203"/>
      <c r="F561" s="203"/>
    </row>
    <row r="562" spans="1:6" x14ac:dyDescent="0.25">
      <c r="A562" s="203"/>
      <c r="B562" s="203"/>
      <c r="C562" s="203"/>
      <c r="D562" s="203"/>
      <c r="E562" s="203"/>
      <c r="F562" s="203"/>
    </row>
    <row r="563" spans="1:6" x14ac:dyDescent="0.25">
      <c r="A563" s="203"/>
      <c r="B563" s="203"/>
      <c r="C563" s="203"/>
      <c r="D563" s="203"/>
      <c r="E563" s="203"/>
      <c r="F563" s="203"/>
    </row>
    <row r="564" spans="1:6" x14ac:dyDescent="0.25">
      <c r="A564" s="203"/>
      <c r="B564" s="203"/>
      <c r="C564" s="203"/>
      <c r="D564" s="203"/>
      <c r="E564" s="203"/>
      <c r="F564" s="203"/>
    </row>
    <row r="565" spans="1:6" x14ac:dyDescent="0.25">
      <c r="A565" s="203"/>
      <c r="B565" s="203"/>
      <c r="C565" s="203"/>
      <c r="D565" s="203"/>
      <c r="E565" s="203"/>
      <c r="F565" s="203"/>
    </row>
    <row r="566" spans="1:6" x14ac:dyDescent="0.25">
      <c r="A566" s="203"/>
      <c r="B566" s="203"/>
      <c r="C566" s="203"/>
      <c r="D566" s="203"/>
      <c r="E566" s="203"/>
      <c r="F566" s="203"/>
    </row>
    <row r="567" spans="1:6" x14ac:dyDescent="0.25">
      <c r="A567" s="203"/>
      <c r="B567" s="203"/>
      <c r="C567" s="203"/>
      <c r="D567" s="203"/>
      <c r="E567" s="203"/>
      <c r="F567" s="203"/>
    </row>
    <row r="568" spans="1:6" x14ac:dyDescent="0.25">
      <c r="A568" s="203"/>
      <c r="B568" s="203"/>
      <c r="C568" s="203"/>
      <c r="D568" s="203"/>
      <c r="E568" s="203"/>
      <c r="F568" s="203"/>
    </row>
    <row r="569" spans="1:6" x14ac:dyDescent="0.25">
      <c r="A569" s="203"/>
      <c r="B569" s="203"/>
      <c r="C569" s="203"/>
      <c r="D569" s="203"/>
      <c r="E569" s="203"/>
      <c r="F569" s="203"/>
    </row>
    <row r="570" spans="1:6" x14ac:dyDescent="0.25">
      <c r="A570" s="203"/>
      <c r="B570" s="203"/>
      <c r="C570" s="203"/>
      <c r="D570" s="203"/>
      <c r="E570" s="203"/>
      <c r="F570" s="203"/>
    </row>
    <row r="571" spans="1:6" x14ac:dyDescent="0.25">
      <c r="A571" s="203"/>
      <c r="B571" s="203"/>
      <c r="C571" s="203"/>
      <c r="D571" s="203"/>
      <c r="E571" s="203"/>
      <c r="F571" s="203"/>
    </row>
    <row r="572" spans="1:6" x14ac:dyDescent="0.25">
      <c r="A572" s="203"/>
      <c r="B572" s="203"/>
      <c r="C572" s="203"/>
      <c r="D572" s="203"/>
      <c r="E572" s="203"/>
      <c r="F572" s="203"/>
    </row>
    <row r="573" spans="1:6" x14ac:dyDescent="0.25">
      <c r="A573" s="203"/>
      <c r="B573" s="203"/>
      <c r="C573" s="203"/>
      <c r="D573" s="203"/>
      <c r="E573" s="203"/>
      <c r="F573" s="203"/>
    </row>
    <row r="574" spans="1:6" x14ac:dyDescent="0.25">
      <c r="A574" s="203"/>
      <c r="B574" s="203"/>
      <c r="C574" s="203"/>
      <c r="D574" s="203"/>
      <c r="E574" s="203"/>
      <c r="F574" s="203"/>
    </row>
    <row r="575" spans="1:6" x14ac:dyDescent="0.25">
      <c r="A575" s="203"/>
      <c r="B575" s="203"/>
      <c r="C575" s="203"/>
      <c r="D575" s="203"/>
      <c r="E575" s="203"/>
      <c r="F575" s="203"/>
    </row>
    <row r="576" spans="1:6" x14ac:dyDescent="0.25">
      <c r="A576" s="203"/>
      <c r="B576" s="203"/>
      <c r="C576" s="203"/>
      <c r="D576" s="203"/>
      <c r="E576" s="203"/>
      <c r="F576" s="203"/>
    </row>
    <row r="577" spans="1:6" x14ac:dyDescent="0.25">
      <c r="A577" s="203"/>
      <c r="B577" s="203"/>
      <c r="C577" s="203"/>
      <c r="D577" s="203"/>
      <c r="E577" s="203"/>
      <c r="F577" s="203"/>
    </row>
    <row r="578" spans="1:6" x14ac:dyDescent="0.25">
      <c r="A578" s="203"/>
      <c r="B578" s="203"/>
      <c r="C578" s="203"/>
      <c r="D578" s="203"/>
      <c r="E578" s="203"/>
      <c r="F578" s="203"/>
    </row>
    <row r="579" spans="1:6" x14ac:dyDescent="0.25">
      <c r="A579" s="203"/>
      <c r="B579" s="203"/>
      <c r="C579" s="203"/>
      <c r="D579" s="203"/>
      <c r="E579" s="203"/>
      <c r="F579" s="203"/>
    </row>
    <row r="580" spans="1:6" x14ac:dyDescent="0.25">
      <c r="A580" s="203"/>
      <c r="B580" s="203"/>
      <c r="C580" s="203"/>
      <c r="D580" s="203"/>
      <c r="E580" s="203"/>
      <c r="F580" s="203"/>
    </row>
    <row r="581" spans="1:6" x14ac:dyDescent="0.25">
      <c r="A581" s="203"/>
      <c r="B581" s="203"/>
      <c r="C581" s="203"/>
      <c r="D581" s="203"/>
      <c r="E581" s="203"/>
      <c r="F581" s="203"/>
    </row>
    <row r="582" spans="1:6" x14ac:dyDescent="0.25">
      <c r="A582" s="203"/>
      <c r="B582" s="203"/>
      <c r="C582" s="203"/>
      <c r="D582" s="203"/>
      <c r="E582" s="203"/>
      <c r="F582" s="203"/>
    </row>
    <row r="583" spans="1:6" x14ac:dyDescent="0.25">
      <c r="A583" s="203"/>
      <c r="B583" s="203"/>
      <c r="C583" s="203"/>
      <c r="D583" s="203"/>
      <c r="E583" s="203"/>
      <c r="F583" s="203"/>
    </row>
    <row r="584" spans="1:6" x14ac:dyDescent="0.25">
      <c r="A584" s="203"/>
      <c r="B584" s="203"/>
      <c r="C584" s="203"/>
      <c r="D584" s="203"/>
      <c r="E584" s="203"/>
      <c r="F584" s="203"/>
    </row>
    <row r="585" spans="1:6" x14ac:dyDescent="0.25">
      <c r="A585" s="203"/>
      <c r="B585" s="203"/>
      <c r="C585" s="203"/>
      <c r="D585" s="203"/>
      <c r="E585" s="203"/>
      <c r="F585" s="203"/>
    </row>
    <row r="586" spans="1:6" x14ac:dyDescent="0.25">
      <c r="A586" s="203"/>
      <c r="B586" s="203"/>
      <c r="C586" s="203"/>
      <c r="D586" s="203"/>
      <c r="E586" s="203"/>
      <c r="F586" s="203"/>
    </row>
    <row r="587" spans="1:6" x14ac:dyDescent="0.25">
      <c r="A587" s="203"/>
      <c r="B587" s="203"/>
      <c r="C587" s="203"/>
      <c r="D587" s="203"/>
      <c r="E587" s="203"/>
      <c r="F587" s="203"/>
    </row>
    <row r="588" spans="1:6" x14ac:dyDescent="0.25">
      <c r="A588" s="203"/>
      <c r="B588" s="203"/>
      <c r="C588" s="203"/>
      <c r="D588" s="203"/>
      <c r="E588" s="203"/>
      <c r="F588" s="203"/>
    </row>
    <row r="589" spans="1:6" x14ac:dyDescent="0.25">
      <c r="A589" s="203"/>
      <c r="B589" s="203"/>
      <c r="C589" s="203"/>
      <c r="D589" s="203"/>
      <c r="E589" s="203"/>
      <c r="F589" s="203"/>
    </row>
    <row r="590" spans="1:6" x14ac:dyDescent="0.25">
      <c r="A590" s="203"/>
      <c r="B590" s="203"/>
      <c r="C590" s="203"/>
      <c r="D590" s="203"/>
      <c r="E590" s="203"/>
      <c r="F590" s="203"/>
    </row>
    <row r="591" spans="1:6" x14ac:dyDescent="0.25">
      <c r="A591" s="203"/>
      <c r="B591" s="203"/>
      <c r="C591" s="203"/>
      <c r="D591" s="203"/>
      <c r="E591" s="203"/>
      <c r="F591" s="203"/>
    </row>
    <row r="592" spans="1:6" x14ac:dyDescent="0.25">
      <c r="A592" s="203"/>
      <c r="B592" s="203"/>
      <c r="C592" s="203"/>
      <c r="D592" s="203"/>
      <c r="E592" s="203"/>
      <c r="F592" s="203"/>
    </row>
    <row r="593" spans="1:6" x14ac:dyDescent="0.25">
      <c r="A593" s="203"/>
      <c r="B593" s="203"/>
      <c r="C593" s="203"/>
      <c r="D593" s="203"/>
      <c r="E593" s="203"/>
      <c r="F593" s="203"/>
    </row>
    <row r="594" spans="1:6" x14ac:dyDescent="0.25">
      <c r="A594" s="203"/>
      <c r="B594" s="203"/>
      <c r="C594" s="203"/>
      <c r="D594" s="203"/>
      <c r="E594" s="203"/>
      <c r="F594" s="203"/>
    </row>
    <row r="595" spans="1:6" x14ac:dyDescent="0.25">
      <c r="A595" s="203"/>
      <c r="B595" s="203"/>
      <c r="C595" s="203"/>
      <c r="D595" s="203"/>
      <c r="E595" s="203"/>
      <c r="F595" s="203"/>
    </row>
    <row r="596" spans="1:6" x14ac:dyDescent="0.25">
      <c r="A596" s="203"/>
      <c r="B596" s="203"/>
      <c r="C596" s="203"/>
      <c r="D596" s="203"/>
      <c r="E596" s="203"/>
      <c r="F596" s="203"/>
    </row>
    <row r="597" spans="1:6" x14ac:dyDescent="0.25">
      <c r="A597" s="203"/>
      <c r="B597" s="203"/>
      <c r="C597" s="203"/>
      <c r="D597" s="203"/>
      <c r="E597" s="203"/>
      <c r="F597" s="203"/>
    </row>
    <row r="598" spans="1:6" x14ac:dyDescent="0.25">
      <c r="A598" s="203"/>
      <c r="B598" s="203"/>
      <c r="C598" s="203"/>
      <c r="D598" s="203"/>
      <c r="E598" s="203"/>
      <c r="F598" s="203"/>
    </row>
    <row r="599" spans="1:6" x14ac:dyDescent="0.25">
      <c r="A599" s="203"/>
      <c r="B599" s="203"/>
      <c r="C599" s="203"/>
      <c r="D599" s="203"/>
      <c r="E599" s="203"/>
      <c r="F599" s="203"/>
    </row>
    <row r="600" spans="1:6" x14ac:dyDescent="0.25">
      <c r="A600" s="203"/>
      <c r="B600" s="203"/>
      <c r="C600" s="203"/>
      <c r="D600" s="203"/>
      <c r="E600" s="203"/>
      <c r="F600" s="203"/>
    </row>
    <row r="601" spans="1:6" x14ac:dyDescent="0.25">
      <c r="A601" s="203"/>
      <c r="B601" s="203"/>
      <c r="C601" s="203"/>
      <c r="D601" s="203"/>
      <c r="E601" s="203"/>
      <c r="F601" s="203"/>
    </row>
    <row r="602" spans="1:6" x14ac:dyDescent="0.25">
      <c r="A602" s="203"/>
      <c r="B602" s="203"/>
      <c r="C602" s="203"/>
      <c r="D602" s="203"/>
      <c r="E602" s="203"/>
      <c r="F602" s="203"/>
    </row>
    <row r="603" spans="1:6" x14ac:dyDescent="0.25">
      <c r="A603" s="203"/>
      <c r="B603" s="203"/>
      <c r="C603" s="203"/>
      <c r="D603" s="203"/>
      <c r="E603" s="203"/>
      <c r="F603" s="203"/>
    </row>
    <row r="604" spans="1:6" x14ac:dyDescent="0.25">
      <c r="A604" s="203"/>
      <c r="B604" s="203"/>
      <c r="C604" s="203"/>
      <c r="D604" s="203"/>
      <c r="E604" s="203"/>
      <c r="F604" s="203"/>
    </row>
    <row r="605" spans="1:6" x14ac:dyDescent="0.25">
      <c r="A605" s="203"/>
      <c r="B605" s="203"/>
      <c r="C605" s="203"/>
      <c r="D605" s="203"/>
      <c r="E605" s="203"/>
      <c r="F605" s="203"/>
    </row>
    <row r="606" spans="1:6" x14ac:dyDescent="0.25">
      <c r="A606" s="203"/>
      <c r="B606" s="203"/>
      <c r="C606" s="203"/>
      <c r="D606" s="203"/>
      <c r="E606" s="203"/>
      <c r="F606" s="203"/>
    </row>
    <row r="607" spans="1:6" x14ac:dyDescent="0.25">
      <c r="A607" s="203"/>
      <c r="B607" s="203"/>
      <c r="C607" s="203"/>
      <c r="D607" s="203"/>
      <c r="E607" s="203"/>
      <c r="F607" s="203"/>
    </row>
    <row r="608" spans="1:6" x14ac:dyDescent="0.25">
      <c r="A608" s="203"/>
      <c r="B608" s="203"/>
      <c r="C608" s="203"/>
      <c r="D608" s="203"/>
      <c r="E608" s="203"/>
      <c r="F608" s="203"/>
    </row>
    <row r="609" spans="1:6" x14ac:dyDescent="0.25">
      <c r="A609" s="203"/>
      <c r="B609" s="203"/>
      <c r="C609" s="203"/>
      <c r="D609" s="203"/>
      <c r="E609" s="203"/>
      <c r="F609" s="203"/>
    </row>
    <row r="610" spans="1:6" x14ac:dyDescent="0.25">
      <c r="A610" s="203"/>
      <c r="B610" s="203"/>
      <c r="C610" s="203"/>
      <c r="D610" s="203"/>
      <c r="E610" s="203"/>
      <c r="F610" s="203"/>
    </row>
    <row r="611" spans="1:6" x14ac:dyDescent="0.25">
      <c r="A611" s="203"/>
      <c r="B611" s="203"/>
      <c r="C611" s="203"/>
      <c r="D611" s="203"/>
      <c r="E611" s="203"/>
      <c r="F611" s="203"/>
    </row>
    <row r="612" spans="1:6" x14ac:dyDescent="0.25">
      <c r="A612" s="203"/>
      <c r="B612" s="203"/>
      <c r="C612" s="203"/>
      <c r="D612" s="203"/>
      <c r="E612" s="203"/>
      <c r="F612" s="203"/>
    </row>
    <row r="613" spans="1:6" x14ac:dyDescent="0.25">
      <c r="A613" s="203"/>
      <c r="B613" s="203"/>
      <c r="C613" s="203"/>
      <c r="D613" s="203"/>
      <c r="E613" s="203"/>
      <c r="F613" s="203"/>
    </row>
    <row r="614" spans="1:6" x14ac:dyDescent="0.25">
      <c r="A614" s="203"/>
      <c r="B614" s="203"/>
      <c r="C614" s="203"/>
      <c r="D614" s="203"/>
      <c r="E614" s="203"/>
      <c r="F614" s="203"/>
    </row>
    <row r="615" spans="1:6" x14ac:dyDescent="0.25">
      <c r="A615" s="203"/>
      <c r="B615" s="203"/>
      <c r="C615" s="203"/>
      <c r="D615" s="203"/>
      <c r="E615" s="203"/>
      <c r="F615" s="203"/>
    </row>
    <row r="616" spans="1:6" x14ac:dyDescent="0.25">
      <c r="A616" s="203"/>
      <c r="B616" s="203"/>
      <c r="C616" s="203"/>
      <c r="D616" s="203"/>
      <c r="E616" s="203"/>
      <c r="F616" s="203"/>
    </row>
    <row r="617" spans="1:6" x14ac:dyDescent="0.25">
      <c r="A617" s="203"/>
      <c r="B617" s="203"/>
      <c r="C617" s="203"/>
      <c r="D617" s="203"/>
      <c r="E617" s="203"/>
      <c r="F617" s="203"/>
    </row>
    <row r="618" spans="1:6" x14ac:dyDescent="0.25">
      <c r="A618" s="203"/>
      <c r="B618" s="203"/>
      <c r="C618" s="203"/>
      <c r="D618" s="203"/>
      <c r="E618" s="203"/>
      <c r="F618" s="203"/>
    </row>
    <row r="619" spans="1:6" x14ac:dyDescent="0.25">
      <c r="A619" s="203"/>
      <c r="B619" s="203"/>
      <c r="C619" s="203"/>
      <c r="D619" s="203"/>
      <c r="E619" s="203"/>
      <c r="F619" s="203"/>
    </row>
    <row r="620" spans="1:6" x14ac:dyDescent="0.25">
      <c r="A620" s="203"/>
      <c r="B620" s="203"/>
      <c r="C620" s="203"/>
      <c r="D620" s="203"/>
      <c r="E620" s="203"/>
      <c r="F620" s="203"/>
    </row>
    <row r="621" spans="1:6" x14ac:dyDescent="0.25">
      <c r="A621" s="203"/>
      <c r="B621" s="203"/>
      <c r="C621" s="203"/>
      <c r="D621" s="203"/>
      <c r="E621" s="203"/>
      <c r="F621" s="203"/>
    </row>
    <row r="622" spans="1:6" x14ac:dyDescent="0.25">
      <c r="A622" s="203"/>
      <c r="B622" s="203"/>
      <c r="C622" s="203"/>
      <c r="D622" s="203"/>
      <c r="E622" s="203"/>
      <c r="F622" s="203"/>
    </row>
    <row r="623" spans="1:6" x14ac:dyDescent="0.25">
      <c r="A623" s="203"/>
      <c r="B623" s="203"/>
      <c r="C623" s="203"/>
      <c r="D623" s="203"/>
      <c r="E623" s="203"/>
      <c r="F623" s="203"/>
    </row>
    <row r="624" spans="1:6" x14ac:dyDescent="0.25">
      <c r="A624" s="203"/>
      <c r="B624" s="203"/>
      <c r="C624" s="203"/>
      <c r="D624" s="203"/>
      <c r="E624" s="203"/>
      <c r="F624" s="203"/>
    </row>
    <row r="625" spans="1:6" x14ac:dyDescent="0.25">
      <c r="A625" s="203"/>
      <c r="B625" s="203"/>
      <c r="C625" s="203"/>
      <c r="D625" s="203"/>
      <c r="E625" s="203"/>
      <c r="F625" s="203"/>
    </row>
    <row r="626" spans="1:6" x14ac:dyDescent="0.25">
      <c r="A626" s="203"/>
      <c r="B626" s="203"/>
      <c r="C626" s="203"/>
      <c r="D626" s="203"/>
      <c r="E626" s="203"/>
      <c r="F626" s="203"/>
    </row>
    <row r="627" spans="1:6" x14ac:dyDescent="0.25">
      <c r="A627" s="203"/>
      <c r="B627" s="203"/>
      <c r="C627" s="203"/>
      <c r="D627" s="203"/>
      <c r="E627" s="203"/>
      <c r="F627" s="203"/>
    </row>
    <row r="628" spans="1:6" x14ac:dyDescent="0.25">
      <c r="A628" s="203"/>
      <c r="B628" s="203"/>
      <c r="C628" s="203"/>
      <c r="D628" s="203"/>
      <c r="E628" s="203"/>
      <c r="F628" s="203"/>
    </row>
    <row r="629" spans="1:6" x14ac:dyDescent="0.25">
      <c r="A629" s="203"/>
      <c r="B629" s="203"/>
      <c r="C629" s="203"/>
      <c r="D629" s="203"/>
      <c r="E629" s="203"/>
      <c r="F629" s="203"/>
    </row>
    <row r="630" spans="1:6" x14ac:dyDescent="0.25">
      <c r="A630" s="203"/>
      <c r="B630" s="203"/>
      <c r="C630" s="203"/>
      <c r="D630" s="203"/>
      <c r="E630" s="203"/>
      <c r="F630" s="203"/>
    </row>
    <row r="631" spans="1:6" x14ac:dyDescent="0.25">
      <c r="A631" s="203"/>
      <c r="B631" s="203"/>
      <c r="C631" s="203"/>
      <c r="D631" s="203"/>
      <c r="E631" s="203"/>
      <c r="F631" s="203"/>
    </row>
    <row r="632" spans="1:6" x14ac:dyDescent="0.25">
      <c r="A632" s="203"/>
      <c r="B632" s="203"/>
      <c r="C632" s="203"/>
      <c r="D632" s="203"/>
      <c r="E632" s="203"/>
      <c r="F632" s="203"/>
    </row>
    <row r="633" spans="1:6" x14ac:dyDescent="0.25">
      <c r="A633" s="203"/>
      <c r="B633" s="203"/>
      <c r="C633" s="203"/>
      <c r="D633" s="203"/>
      <c r="E633" s="203"/>
      <c r="F633" s="203"/>
    </row>
    <row r="634" spans="1:6" x14ac:dyDescent="0.25">
      <c r="A634" s="203"/>
      <c r="B634" s="203"/>
      <c r="C634" s="203"/>
      <c r="D634" s="203"/>
      <c r="E634" s="203"/>
      <c r="F634" s="203"/>
    </row>
    <row r="635" spans="1:6" x14ac:dyDescent="0.25">
      <c r="A635" s="203"/>
      <c r="B635" s="203"/>
      <c r="C635" s="203"/>
      <c r="D635" s="203"/>
      <c r="E635" s="203"/>
      <c r="F635" s="203"/>
    </row>
    <row r="636" spans="1:6" x14ac:dyDescent="0.25">
      <c r="A636" s="203"/>
      <c r="B636" s="203"/>
      <c r="C636" s="203"/>
      <c r="D636" s="203"/>
      <c r="E636" s="203"/>
      <c r="F636" s="203"/>
    </row>
    <row r="637" spans="1:6" x14ac:dyDescent="0.25">
      <c r="A637" s="203"/>
      <c r="B637" s="203"/>
      <c r="C637" s="203"/>
      <c r="D637" s="203"/>
      <c r="E637" s="203"/>
      <c r="F637" s="203"/>
    </row>
    <row r="638" spans="1:6" x14ac:dyDescent="0.25">
      <c r="A638" s="203"/>
      <c r="B638" s="203"/>
      <c r="C638" s="203"/>
      <c r="D638" s="203"/>
      <c r="E638" s="203"/>
      <c r="F638" s="203"/>
    </row>
    <row r="639" spans="1:6" x14ac:dyDescent="0.25">
      <c r="A639" s="203"/>
      <c r="B639" s="203"/>
      <c r="C639" s="203"/>
      <c r="D639" s="203"/>
      <c r="E639" s="203"/>
      <c r="F639" s="203"/>
    </row>
    <row r="640" spans="1:6" x14ac:dyDescent="0.25">
      <c r="A640" s="203"/>
      <c r="B640" s="203"/>
      <c r="C640" s="203"/>
      <c r="D640" s="203"/>
      <c r="E640" s="203"/>
      <c r="F640" s="203"/>
    </row>
    <row r="641" spans="1:6" x14ac:dyDescent="0.25">
      <c r="A641" s="203"/>
      <c r="B641" s="203"/>
      <c r="C641" s="203"/>
      <c r="D641" s="203"/>
      <c r="E641" s="203"/>
      <c r="F641" s="203"/>
    </row>
    <row r="642" spans="1:6" x14ac:dyDescent="0.25">
      <c r="A642" s="203"/>
      <c r="B642" s="203"/>
      <c r="C642" s="203"/>
      <c r="D642" s="203"/>
      <c r="E642" s="203"/>
      <c r="F642" s="203"/>
    </row>
    <row r="643" spans="1:6" x14ac:dyDescent="0.25">
      <c r="A643" s="203"/>
      <c r="B643" s="203"/>
      <c r="C643" s="203"/>
      <c r="D643" s="203"/>
      <c r="E643" s="203"/>
      <c r="F643" s="203"/>
    </row>
    <row r="644" spans="1:6" x14ac:dyDescent="0.25">
      <c r="A644" s="203"/>
      <c r="B644" s="203"/>
      <c r="C644" s="203"/>
      <c r="D644" s="203"/>
      <c r="E644" s="203"/>
      <c r="F644" s="203"/>
    </row>
    <row r="645" spans="1:6" x14ac:dyDescent="0.25">
      <c r="A645" s="203"/>
      <c r="B645" s="203"/>
      <c r="C645" s="203"/>
      <c r="D645" s="203"/>
      <c r="E645" s="203"/>
      <c r="F645" s="203"/>
    </row>
    <row r="646" spans="1:6" x14ac:dyDescent="0.25">
      <c r="A646" s="203"/>
      <c r="B646" s="203"/>
      <c r="C646" s="203"/>
      <c r="D646" s="203"/>
      <c r="E646" s="203"/>
      <c r="F646" s="203"/>
    </row>
    <row r="647" spans="1:6" x14ac:dyDescent="0.25">
      <c r="A647" s="203"/>
      <c r="B647" s="203"/>
      <c r="C647" s="203"/>
      <c r="D647" s="203"/>
      <c r="E647" s="203"/>
      <c r="F647" s="203"/>
    </row>
    <row r="648" spans="1:6" x14ac:dyDescent="0.25">
      <c r="A648" s="203"/>
      <c r="B648" s="203"/>
      <c r="C648" s="203"/>
      <c r="D648" s="203"/>
      <c r="E648" s="203"/>
      <c r="F648" s="203"/>
    </row>
    <row r="649" spans="1:6" x14ac:dyDescent="0.25">
      <c r="A649" s="203"/>
      <c r="B649" s="203"/>
      <c r="C649" s="203"/>
      <c r="D649" s="203"/>
      <c r="E649" s="203"/>
      <c r="F649" s="203"/>
    </row>
    <row r="650" spans="1:6" x14ac:dyDescent="0.25">
      <c r="A650" s="203"/>
      <c r="B650" s="203"/>
      <c r="C650" s="203"/>
      <c r="D650" s="203"/>
      <c r="E650" s="203"/>
      <c r="F650" s="203"/>
    </row>
    <row r="651" spans="1:6" x14ac:dyDescent="0.25">
      <c r="A651" s="203"/>
      <c r="B651" s="203"/>
      <c r="C651" s="203"/>
      <c r="D651" s="203"/>
      <c r="E651" s="203"/>
      <c r="F651" s="203"/>
    </row>
    <row r="652" spans="1:6" x14ac:dyDescent="0.25">
      <c r="A652" s="203"/>
      <c r="B652" s="203"/>
      <c r="C652" s="203"/>
      <c r="D652" s="203"/>
      <c r="E652" s="203"/>
      <c r="F652" s="203"/>
    </row>
    <row r="653" spans="1:6" x14ac:dyDescent="0.25">
      <c r="A653" s="203"/>
      <c r="B653" s="203"/>
      <c r="C653" s="203"/>
      <c r="D653" s="203"/>
      <c r="E653" s="203"/>
      <c r="F653" s="203"/>
    </row>
    <row r="654" spans="1:6" x14ac:dyDescent="0.25">
      <c r="A654" s="203"/>
      <c r="B654" s="203"/>
      <c r="C654" s="203"/>
      <c r="D654" s="203"/>
      <c r="E654" s="203"/>
      <c r="F654" s="203"/>
    </row>
    <row r="655" spans="1:6" x14ac:dyDescent="0.25">
      <c r="A655" s="203"/>
      <c r="B655" s="203"/>
      <c r="C655" s="203"/>
      <c r="D655" s="203"/>
      <c r="E655" s="203"/>
      <c r="F655" s="203"/>
    </row>
    <row r="656" spans="1:6" x14ac:dyDescent="0.25">
      <c r="A656" s="203"/>
      <c r="B656" s="203"/>
      <c r="C656" s="203"/>
      <c r="D656" s="203"/>
      <c r="E656" s="203"/>
      <c r="F656" s="203"/>
    </row>
    <row r="657" spans="1:6" x14ac:dyDescent="0.25">
      <c r="A657" s="203"/>
      <c r="B657" s="203"/>
      <c r="C657" s="203"/>
      <c r="D657" s="203"/>
      <c r="E657" s="203"/>
      <c r="F657" s="203"/>
    </row>
    <row r="658" spans="1:6" x14ac:dyDescent="0.25">
      <c r="A658" s="203"/>
      <c r="B658" s="203"/>
      <c r="C658" s="203"/>
      <c r="D658" s="203"/>
      <c r="E658" s="203"/>
      <c r="F658" s="203"/>
    </row>
    <row r="659" spans="1:6" x14ac:dyDescent="0.25">
      <c r="A659" s="203"/>
      <c r="B659" s="203"/>
      <c r="C659" s="203"/>
      <c r="D659" s="203"/>
      <c r="E659" s="203"/>
      <c r="F659" s="203"/>
    </row>
    <row r="660" spans="1:6" x14ac:dyDescent="0.25">
      <c r="A660" s="203"/>
      <c r="B660" s="203"/>
      <c r="C660" s="203"/>
      <c r="D660" s="203"/>
      <c r="E660" s="203"/>
      <c r="F660" s="203"/>
    </row>
    <row r="661" spans="1:6" x14ac:dyDescent="0.25">
      <c r="A661" s="203"/>
      <c r="B661" s="203"/>
      <c r="C661" s="203"/>
      <c r="D661" s="203"/>
      <c r="E661" s="203"/>
      <c r="F661" s="203"/>
    </row>
    <row r="662" spans="1:6" x14ac:dyDescent="0.25">
      <c r="A662" s="203"/>
      <c r="B662" s="203"/>
      <c r="C662" s="203"/>
      <c r="D662" s="203"/>
      <c r="E662" s="203"/>
      <c r="F662" s="203"/>
    </row>
    <row r="663" spans="1:6" x14ac:dyDescent="0.25">
      <c r="A663" s="203"/>
      <c r="B663" s="203"/>
      <c r="C663" s="203"/>
      <c r="D663" s="203"/>
      <c r="E663" s="203"/>
      <c r="F663" s="203"/>
    </row>
    <row r="664" spans="1:6" x14ac:dyDescent="0.25">
      <c r="A664" s="203"/>
      <c r="B664" s="203"/>
      <c r="C664" s="203"/>
      <c r="D664" s="203"/>
      <c r="E664" s="203"/>
      <c r="F664" s="203"/>
    </row>
    <row r="665" spans="1:6" x14ac:dyDescent="0.25">
      <c r="A665" s="203"/>
      <c r="B665" s="203"/>
      <c r="C665" s="203"/>
      <c r="D665" s="203"/>
      <c r="E665" s="203"/>
      <c r="F665" s="203"/>
    </row>
    <row r="666" spans="1:6" x14ac:dyDescent="0.25">
      <c r="A666" s="203"/>
      <c r="B666" s="203"/>
      <c r="C666" s="203"/>
      <c r="D666" s="203"/>
      <c r="E666" s="203"/>
      <c r="F666" s="203"/>
    </row>
    <row r="667" spans="1:6" x14ac:dyDescent="0.25">
      <c r="A667" s="203"/>
      <c r="B667" s="203"/>
      <c r="C667" s="203"/>
      <c r="D667" s="203"/>
      <c r="E667" s="203"/>
      <c r="F667" s="203"/>
    </row>
    <row r="668" spans="1:6" x14ac:dyDescent="0.25">
      <c r="A668" s="203"/>
      <c r="B668" s="203"/>
      <c r="C668" s="203"/>
      <c r="D668" s="203"/>
      <c r="E668" s="203"/>
      <c r="F668" s="203"/>
    </row>
    <row r="669" spans="1:6" x14ac:dyDescent="0.25">
      <c r="A669" s="203"/>
      <c r="B669" s="203"/>
      <c r="C669" s="203"/>
      <c r="D669" s="203"/>
      <c r="E669" s="203"/>
      <c r="F669" s="203"/>
    </row>
    <row r="670" spans="1:6" x14ac:dyDescent="0.25">
      <c r="A670" s="203"/>
      <c r="B670" s="203"/>
      <c r="C670" s="203"/>
      <c r="D670" s="203"/>
      <c r="E670" s="203"/>
      <c r="F670" s="203"/>
    </row>
    <row r="671" spans="1:6" x14ac:dyDescent="0.25">
      <c r="A671" s="203"/>
      <c r="B671" s="203"/>
      <c r="C671" s="203"/>
      <c r="D671" s="203"/>
      <c r="E671" s="203"/>
      <c r="F671" s="203"/>
    </row>
    <row r="672" spans="1:6" x14ac:dyDescent="0.25">
      <c r="A672" s="203"/>
      <c r="B672" s="203"/>
      <c r="C672" s="203"/>
      <c r="D672" s="203"/>
      <c r="E672" s="203"/>
      <c r="F672" s="203"/>
    </row>
    <row r="673" spans="1:6" x14ac:dyDescent="0.25">
      <c r="A673" s="203"/>
      <c r="B673" s="203"/>
      <c r="C673" s="203"/>
      <c r="D673" s="203"/>
      <c r="E673" s="203"/>
      <c r="F673" s="203"/>
    </row>
    <row r="674" spans="1:6" x14ac:dyDescent="0.25">
      <c r="A674" s="203"/>
      <c r="B674" s="203"/>
      <c r="C674" s="203"/>
      <c r="D674" s="203"/>
      <c r="E674" s="203"/>
      <c r="F674" s="203"/>
    </row>
    <row r="675" spans="1:6" x14ac:dyDescent="0.25">
      <c r="A675" s="203"/>
      <c r="B675" s="203"/>
      <c r="C675" s="203"/>
      <c r="D675" s="203"/>
      <c r="E675" s="203"/>
      <c r="F675" s="203"/>
    </row>
    <row r="676" spans="1:6" x14ac:dyDescent="0.25">
      <c r="A676" s="203"/>
      <c r="B676" s="203"/>
      <c r="C676" s="203"/>
      <c r="D676" s="203"/>
      <c r="E676" s="203"/>
      <c r="F676" s="203"/>
    </row>
    <row r="677" spans="1:6" x14ac:dyDescent="0.25">
      <c r="A677" s="203"/>
      <c r="B677" s="203"/>
      <c r="C677" s="203"/>
      <c r="D677" s="203"/>
      <c r="E677" s="203"/>
      <c r="F677" s="203"/>
    </row>
    <row r="678" spans="1:6" x14ac:dyDescent="0.25">
      <c r="A678" s="203"/>
      <c r="B678" s="203"/>
      <c r="C678" s="203"/>
      <c r="D678" s="203"/>
      <c r="E678" s="203"/>
      <c r="F678" s="203"/>
    </row>
    <row r="679" spans="1:6" x14ac:dyDescent="0.25">
      <c r="A679" s="203"/>
      <c r="B679" s="203"/>
      <c r="C679" s="203"/>
      <c r="D679" s="203"/>
      <c r="E679" s="203"/>
      <c r="F679" s="203"/>
    </row>
    <row r="680" spans="1:6" x14ac:dyDescent="0.25">
      <c r="A680" s="203"/>
      <c r="B680" s="203"/>
      <c r="C680" s="203"/>
      <c r="D680" s="203"/>
      <c r="E680" s="203"/>
      <c r="F680" s="203"/>
    </row>
    <row r="681" spans="1:6" x14ac:dyDescent="0.25">
      <c r="A681" s="203"/>
      <c r="B681" s="203"/>
      <c r="C681" s="203"/>
      <c r="D681" s="203"/>
      <c r="E681" s="203"/>
      <c r="F681" s="203"/>
    </row>
    <row r="682" spans="1:6" x14ac:dyDescent="0.25">
      <c r="A682" s="203"/>
      <c r="B682" s="203"/>
      <c r="C682" s="203"/>
      <c r="D682" s="203"/>
      <c r="E682" s="203"/>
      <c r="F682" s="203"/>
    </row>
    <row r="683" spans="1:6" x14ac:dyDescent="0.25">
      <c r="A683" s="203"/>
      <c r="B683" s="203"/>
      <c r="C683" s="203"/>
      <c r="D683" s="203"/>
      <c r="E683" s="203"/>
      <c r="F683" s="203"/>
    </row>
    <row r="684" spans="1:6" x14ac:dyDescent="0.25">
      <c r="A684" s="203"/>
      <c r="B684" s="203"/>
      <c r="C684" s="203"/>
      <c r="D684" s="203"/>
      <c r="E684" s="203"/>
      <c r="F684" s="203"/>
    </row>
    <row r="685" spans="1:6" x14ac:dyDescent="0.25">
      <c r="A685" s="203"/>
      <c r="B685" s="203"/>
      <c r="C685" s="203"/>
      <c r="D685" s="203"/>
      <c r="E685" s="203"/>
      <c r="F685" s="203"/>
    </row>
    <row r="686" spans="1:6" x14ac:dyDescent="0.25">
      <c r="A686" s="203"/>
      <c r="B686" s="203"/>
      <c r="C686" s="203"/>
      <c r="D686" s="203"/>
      <c r="E686" s="203"/>
      <c r="F686" s="203"/>
    </row>
    <row r="687" spans="1:6" x14ac:dyDescent="0.25">
      <c r="A687" s="203"/>
      <c r="B687" s="203"/>
      <c r="C687" s="203"/>
      <c r="D687" s="203"/>
      <c r="E687" s="203"/>
      <c r="F687" s="203"/>
    </row>
    <row r="688" spans="1:6" x14ac:dyDescent="0.25">
      <c r="A688" s="203"/>
      <c r="B688" s="203"/>
      <c r="C688" s="203"/>
      <c r="D688" s="203"/>
      <c r="E688" s="203"/>
      <c r="F688" s="203"/>
    </row>
    <row r="689" spans="1:6" x14ac:dyDescent="0.25">
      <c r="A689" s="203"/>
      <c r="B689" s="203"/>
      <c r="C689" s="203"/>
      <c r="D689" s="203"/>
      <c r="E689" s="203"/>
      <c r="F689" s="203"/>
    </row>
    <row r="690" spans="1:6" x14ac:dyDescent="0.25">
      <c r="A690" s="203"/>
      <c r="B690" s="203"/>
      <c r="C690" s="203"/>
      <c r="D690" s="203"/>
      <c r="E690" s="203"/>
      <c r="F690" s="203"/>
    </row>
    <row r="691" spans="1:6" x14ac:dyDescent="0.25">
      <c r="A691" s="203"/>
      <c r="B691" s="203"/>
      <c r="C691" s="203"/>
      <c r="D691" s="203"/>
      <c r="E691" s="203"/>
      <c r="F691" s="203"/>
    </row>
    <row r="692" spans="1:6" x14ac:dyDescent="0.25">
      <c r="A692" s="203"/>
      <c r="B692" s="203"/>
      <c r="C692" s="203"/>
      <c r="D692" s="203"/>
      <c r="E692" s="203"/>
      <c r="F692" s="203"/>
    </row>
    <row r="693" spans="1:6" x14ac:dyDescent="0.25">
      <c r="A693" s="203"/>
      <c r="B693" s="203"/>
      <c r="C693" s="203"/>
      <c r="D693" s="203"/>
      <c r="E693" s="203"/>
      <c r="F693" s="203"/>
    </row>
    <row r="694" spans="1:6" x14ac:dyDescent="0.25">
      <c r="A694" s="203"/>
      <c r="B694" s="203"/>
      <c r="C694" s="203"/>
      <c r="D694" s="203"/>
      <c r="E694" s="203"/>
      <c r="F694" s="203"/>
    </row>
    <row r="695" spans="1:6" x14ac:dyDescent="0.25">
      <c r="A695" s="203"/>
      <c r="B695" s="203"/>
      <c r="C695" s="203"/>
      <c r="D695" s="203"/>
      <c r="E695" s="203"/>
      <c r="F695" s="203"/>
    </row>
    <row r="696" spans="1:6" x14ac:dyDescent="0.25">
      <c r="A696" s="203"/>
      <c r="B696" s="203"/>
      <c r="C696" s="203"/>
      <c r="D696" s="203"/>
      <c r="E696" s="203"/>
      <c r="F696" s="203"/>
    </row>
    <row r="697" spans="1:6" x14ac:dyDescent="0.25">
      <c r="A697" s="203"/>
      <c r="B697" s="203"/>
      <c r="C697" s="203"/>
      <c r="D697" s="203"/>
      <c r="E697" s="203"/>
      <c r="F697" s="203"/>
    </row>
    <row r="698" spans="1:6" x14ac:dyDescent="0.25">
      <c r="A698" s="203"/>
      <c r="B698" s="203"/>
      <c r="C698" s="203"/>
      <c r="D698" s="203"/>
      <c r="E698" s="203"/>
      <c r="F698" s="203"/>
    </row>
    <row r="699" spans="1:6" x14ac:dyDescent="0.25">
      <c r="A699" s="203"/>
      <c r="B699" s="203"/>
      <c r="C699" s="203"/>
      <c r="D699" s="203"/>
      <c r="E699" s="203"/>
      <c r="F699" s="203"/>
    </row>
    <row r="700" spans="1:6" x14ac:dyDescent="0.25">
      <c r="A700" s="203"/>
      <c r="B700" s="203"/>
      <c r="C700" s="203"/>
      <c r="D700" s="203"/>
      <c r="E700" s="203"/>
      <c r="F700" s="203"/>
    </row>
    <row r="701" spans="1:6" x14ac:dyDescent="0.25">
      <c r="A701" s="203"/>
      <c r="B701" s="203"/>
      <c r="C701" s="203"/>
      <c r="D701" s="203"/>
      <c r="E701" s="203"/>
      <c r="F701" s="203"/>
    </row>
    <row r="702" spans="1:6" x14ac:dyDescent="0.25">
      <c r="A702" s="203"/>
      <c r="B702" s="203"/>
      <c r="C702" s="203"/>
      <c r="D702" s="203"/>
      <c r="E702" s="203"/>
      <c r="F702" s="203"/>
    </row>
    <row r="703" spans="1:6" x14ac:dyDescent="0.25">
      <c r="A703" s="203"/>
      <c r="B703" s="203"/>
      <c r="C703" s="203"/>
      <c r="D703" s="203"/>
      <c r="E703" s="203"/>
      <c r="F703" s="203"/>
    </row>
    <row r="704" spans="1:6" x14ac:dyDescent="0.25">
      <c r="A704" s="203"/>
      <c r="B704" s="203"/>
      <c r="C704" s="203"/>
      <c r="D704" s="203"/>
      <c r="E704" s="203"/>
      <c r="F704" s="203"/>
    </row>
    <row r="705" spans="1:6" x14ac:dyDescent="0.25">
      <c r="A705" s="203"/>
      <c r="B705" s="203"/>
      <c r="C705" s="203"/>
      <c r="D705" s="203"/>
      <c r="E705" s="203"/>
      <c r="F705" s="203"/>
    </row>
    <row r="706" spans="1:6" x14ac:dyDescent="0.25">
      <c r="A706" s="203"/>
      <c r="B706" s="203"/>
      <c r="C706" s="203"/>
      <c r="D706" s="203"/>
      <c r="E706" s="203"/>
      <c r="F706" s="203"/>
    </row>
    <row r="707" spans="1:6" x14ac:dyDescent="0.25">
      <c r="A707" s="203"/>
      <c r="B707" s="203"/>
      <c r="C707" s="203"/>
      <c r="D707" s="203"/>
      <c r="E707" s="203"/>
      <c r="F707" s="203"/>
    </row>
    <row r="708" spans="1:6" x14ac:dyDescent="0.25">
      <c r="A708" s="203"/>
      <c r="B708" s="203"/>
      <c r="C708" s="203"/>
      <c r="D708" s="203"/>
      <c r="E708" s="203"/>
      <c r="F708" s="203"/>
    </row>
    <row r="709" spans="1:6" x14ac:dyDescent="0.25">
      <c r="A709" s="203"/>
      <c r="B709" s="203"/>
      <c r="C709" s="203"/>
      <c r="D709" s="203"/>
      <c r="E709" s="203"/>
      <c r="F709" s="203"/>
    </row>
    <row r="710" spans="1:6" x14ac:dyDescent="0.25">
      <c r="A710" s="203"/>
      <c r="B710" s="203"/>
      <c r="C710" s="203"/>
      <c r="D710" s="203"/>
      <c r="E710" s="203"/>
      <c r="F710" s="203"/>
    </row>
    <row r="711" spans="1:6" x14ac:dyDescent="0.25">
      <c r="A711" s="203"/>
      <c r="B711" s="203"/>
      <c r="C711" s="203"/>
      <c r="D711" s="203"/>
      <c r="E711" s="203"/>
      <c r="F711" s="203"/>
    </row>
    <row r="712" spans="1:6" x14ac:dyDescent="0.25">
      <c r="A712" s="203"/>
      <c r="B712" s="203"/>
      <c r="C712" s="203"/>
      <c r="D712" s="203"/>
      <c r="E712" s="203"/>
      <c r="F712" s="203"/>
    </row>
    <row r="713" spans="1:6" x14ac:dyDescent="0.25">
      <c r="A713" s="203"/>
      <c r="B713" s="203"/>
      <c r="C713" s="203"/>
      <c r="D713" s="203"/>
      <c r="E713" s="203"/>
      <c r="F713" s="203"/>
    </row>
    <row r="714" spans="1:6" x14ac:dyDescent="0.25">
      <c r="A714" s="203"/>
      <c r="B714" s="203"/>
      <c r="C714" s="203"/>
      <c r="D714" s="203"/>
      <c r="E714" s="203"/>
      <c r="F714" s="203"/>
    </row>
    <row r="715" spans="1:6" x14ac:dyDescent="0.25">
      <c r="A715" s="203"/>
      <c r="B715" s="203"/>
      <c r="C715" s="203"/>
      <c r="D715" s="203"/>
      <c r="E715" s="203"/>
      <c r="F715" s="203"/>
    </row>
    <row r="716" spans="1:6" x14ac:dyDescent="0.25">
      <c r="A716" s="203"/>
      <c r="B716" s="203"/>
      <c r="C716" s="203"/>
      <c r="D716" s="203"/>
      <c r="E716" s="203"/>
      <c r="F716" s="203"/>
    </row>
    <row r="717" spans="1:6" x14ac:dyDescent="0.25">
      <c r="A717" s="203"/>
      <c r="B717" s="203"/>
      <c r="C717" s="203"/>
      <c r="D717" s="203"/>
      <c r="E717" s="203"/>
      <c r="F717" s="203"/>
    </row>
    <row r="718" spans="1:6" x14ac:dyDescent="0.25">
      <c r="A718" s="203"/>
      <c r="B718" s="203"/>
      <c r="C718" s="203"/>
      <c r="D718" s="203"/>
      <c r="E718" s="203"/>
      <c r="F718" s="203"/>
    </row>
    <row r="719" spans="1:6" x14ac:dyDescent="0.25">
      <c r="A719" s="203"/>
      <c r="B719" s="203"/>
      <c r="C719" s="203"/>
      <c r="D719" s="203"/>
      <c r="E719" s="203"/>
      <c r="F719" s="203"/>
    </row>
    <row r="720" spans="1:6" x14ac:dyDescent="0.25">
      <c r="A720" s="203"/>
      <c r="B720" s="203"/>
      <c r="C720" s="203"/>
      <c r="D720" s="203"/>
      <c r="E720" s="203"/>
      <c r="F720" s="203"/>
    </row>
    <row r="721" spans="1:6" x14ac:dyDescent="0.25">
      <c r="A721" s="203"/>
      <c r="B721" s="203"/>
      <c r="C721" s="203"/>
      <c r="D721" s="203"/>
      <c r="E721" s="203"/>
      <c r="F721" s="203"/>
    </row>
    <row r="722" spans="1:6" x14ac:dyDescent="0.25">
      <c r="A722" s="203"/>
      <c r="B722" s="203"/>
      <c r="C722" s="203"/>
      <c r="D722" s="203"/>
      <c r="E722" s="203"/>
      <c r="F722" s="203"/>
    </row>
    <row r="723" spans="1:6" x14ac:dyDescent="0.25">
      <c r="A723" s="203"/>
      <c r="B723" s="203"/>
      <c r="C723" s="203"/>
      <c r="D723" s="203"/>
      <c r="E723" s="203"/>
      <c r="F723" s="203"/>
    </row>
    <row r="724" spans="1:6" x14ac:dyDescent="0.25">
      <c r="A724" s="203"/>
      <c r="B724" s="203"/>
      <c r="C724" s="203"/>
      <c r="D724" s="203"/>
      <c r="E724" s="203"/>
      <c r="F724" s="203"/>
    </row>
    <row r="725" spans="1:6" x14ac:dyDescent="0.25">
      <c r="A725" s="203"/>
      <c r="B725" s="203"/>
      <c r="C725" s="203"/>
      <c r="D725" s="203"/>
      <c r="E725" s="203"/>
      <c r="F725" s="203"/>
    </row>
    <row r="726" spans="1:6" x14ac:dyDescent="0.25">
      <c r="A726" s="203"/>
      <c r="B726" s="203"/>
      <c r="C726" s="203"/>
      <c r="D726" s="203"/>
      <c r="E726" s="203"/>
      <c r="F726" s="203"/>
    </row>
    <row r="727" spans="1:6" x14ac:dyDescent="0.25">
      <c r="A727" s="203"/>
      <c r="B727" s="203"/>
      <c r="C727" s="203"/>
      <c r="D727" s="203"/>
      <c r="E727" s="203"/>
      <c r="F727" s="203"/>
    </row>
    <row r="728" spans="1:6" x14ac:dyDescent="0.25">
      <c r="A728" s="203"/>
      <c r="B728" s="203"/>
      <c r="C728" s="203"/>
      <c r="D728" s="203"/>
      <c r="E728" s="203"/>
      <c r="F728" s="203"/>
    </row>
    <row r="729" spans="1:6" x14ac:dyDescent="0.25">
      <c r="A729" s="203"/>
      <c r="B729" s="203"/>
      <c r="C729" s="203"/>
      <c r="D729" s="203"/>
      <c r="E729" s="203"/>
      <c r="F729" s="203"/>
    </row>
    <row r="730" spans="1:6" x14ac:dyDescent="0.25">
      <c r="A730" s="203"/>
      <c r="B730" s="203"/>
      <c r="C730" s="203"/>
      <c r="D730" s="203"/>
      <c r="E730" s="203"/>
      <c r="F730" s="203"/>
    </row>
    <row r="731" spans="1:6" x14ac:dyDescent="0.25">
      <c r="A731" s="203"/>
      <c r="B731" s="203"/>
      <c r="C731" s="203"/>
      <c r="D731" s="203"/>
      <c r="E731" s="203"/>
      <c r="F731" s="203"/>
    </row>
    <row r="732" spans="1:6" x14ac:dyDescent="0.25">
      <c r="A732" s="203"/>
      <c r="B732" s="203"/>
      <c r="C732" s="203"/>
      <c r="D732" s="203"/>
      <c r="E732" s="203"/>
      <c r="F732" s="203"/>
    </row>
    <row r="733" spans="1:6" x14ac:dyDescent="0.25">
      <c r="A733" s="203"/>
      <c r="B733" s="203"/>
      <c r="C733" s="203"/>
      <c r="D733" s="203"/>
      <c r="E733" s="203"/>
      <c r="F733" s="203"/>
    </row>
    <row r="734" spans="1:6" x14ac:dyDescent="0.25">
      <c r="A734" s="203"/>
      <c r="B734" s="203"/>
      <c r="C734" s="203"/>
      <c r="D734" s="203"/>
      <c r="E734" s="203"/>
      <c r="F734" s="203"/>
    </row>
    <row r="735" spans="1:6" x14ac:dyDescent="0.25">
      <c r="A735" s="203"/>
      <c r="B735" s="203"/>
      <c r="C735" s="203"/>
      <c r="D735" s="203"/>
      <c r="E735" s="203"/>
      <c r="F735" s="203"/>
    </row>
    <row r="736" spans="1:6" x14ac:dyDescent="0.25">
      <c r="A736" s="203"/>
      <c r="B736" s="203"/>
      <c r="C736" s="203"/>
      <c r="D736" s="203"/>
      <c r="E736" s="203"/>
      <c r="F736" s="203"/>
    </row>
    <row r="737" spans="1:6" x14ac:dyDescent="0.25">
      <c r="A737" s="203"/>
      <c r="B737" s="203"/>
      <c r="C737" s="203"/>
      <c r="D737" s="203"/>
      <c r="E737" s="203"/>
      <c r="F737" s="203"/>
    </row>
    <row r="738" spans="1:6" x14ac:dyDescent="0.25">
      <c r="A738" s="203"/>
      <c r="B738" s="203"/>
      <c r="C738" s="203"/>
      <c r="D738" s="203"/>
      <c r="E738" s="203"/>
      <c r="F738" s="203"/>
    </row>
    <row r="739" spans="1:6" x14ac:dyDescent="0.25">
      <c r="A739" s="203"/>
      <c r="B739" s="203"/>
      <c r="C739" s="203"/>
      <c r="D739" s="203"/>
      <c r="E739" s="203"/>
      <c r="F739" s="203"/>
    </row>
    <row r="740" spans="1:6" x14ac:dyDescent="0.25">
      <c r="A740" s="203"/>
      <c r="B740" s="203"/>
      <c r="C740" s="203"/>
      <c r="D740" s="203"/>
      <c r="E740" s="203"/>
      <c r="F740" s="203"/>
    </row>
    <row r="741" spans="1:6" x14ac:dyDescent="0.25">
      <c r="A741" s="203"/>
      <c r="B741" s="203"/>
      <c r="C741" s="203"/>
      <c r="D741" s="203"/>
      <c r="E741" s="203"/>
      <c r="F741" s="203"/>
    </row>
    <row r="742" spans="1:6" x14ac:dyDescent="0.25">
      <c r="A742" s="203"/>
      <c r="B742" s="203"/>
      <c r="C742" s="203"/>
      <c r="D742" s="203"/>
      <c r="E742" s="203"/>
      <c r="F742" s="203"/>
    </row>
    <row r="743" spans="1:6" x14ac:dyDescent="0.25">
      <c r="A743" s="203"/>
      <c r="B743" s="203"/>
      <c r="C743" s="203"/>
      <c r="D743" s="203"/>
      <c r="E743" s="203"/>
      <c r="F743" s="203"/>
    </row>
    <row r="744" spans="1:6" x14ac:dyDescent="0.25">
      <c r="A744" s="203"/>
      <c r="B744" s="203"/>
      <c r="C744" s="203"/>
      <c r="D744" s="203"/>
      <c r="E744" s="203"/>
      <c r="F744" s="203"/>
    </row>
    <row r="745" spans="1:6" x14ac:dyDescent="0.25">
      <c r="A745" s="203"/>
      <c r="B745" s="203"/>
      <c r="C745" s="203"/>
      <c r="D745" s="203"/>
      <c r="E745" s="203"/>
      <c r="F745" s="203"/>
    </row>
    <row r="746" spans="1:6" x14ac:dyDescent="0.25">
      <c r="A746" s="203"/>
      <c r="B746" s="203"/>
      <c r="C746" s="203"/>
      <c r="D746" s="203"/>
      <c r="E746" s="203"/>
      <c r="F746" s="203"/>
    </row>
    <row r="747" spans="1:6" x14ac:dyDescent="0.25">
      <c r="A747" s="203"/>
      <c r="B747" s="203"/>
      <c r="C747" s="203"/>
      <c r="D747" s="203"/>
      <c r="E747" s="203"/>
      <c r="F747" s="203"/>
    </row>
    <row r="748" spans="1:6" x14ac:dyDescent="0.25">
      <c r="A748" s="203"/>
      <c r="B748" s="203"/>
      <c r="C748" s="203"/>
      <c r="D748" s="203"/>
      <c r="E748" s="203"/>
      <c r="F748" s="203"/>
    </row>
    <row r="749" spans="1:6" x14ac:dyDescent="0.25">
      <c r="A749" s="203"/>
      <c r="B749" s="203"/>
      <c r="C749" s="203"/>
      <c r="D749" s="203"/>
      <c r="E749" s="203"/>
      <c r="F749" s="203"/>
    </row>
    <row r="750" spans="1:6" x14ac:dyDescent="0.25">
      <c r="A750" s="203"/>
      <c r="B750" s="203"/>
      <c r="C750" s="203"/>
      <c r="D750" s="203"/>
      <c r="E750" s="203"/>
      <c r="F750" s="203"/>
    </row>
    <row r="751" spans="1:6" x14ac:dyDescent="0.25">
      <c r="A751" s="203"/>
      <c r="B751" s="203"/>
      <c r="C751" s="203"/>
      <c r="D751" s="203"/>
      <c r="E751" s="203"/>
      <c r="F751" s="203"/>
    </row>
    <row r="752" spans="1:6" x14ac:dyDescent="0.25">
      <c r="A752" s="203"/>
      <c r="B752" s="203"/>
      <c r="C752" s="203"/>
      <c r="D752" s="203"/>
      <c r="E752" s="203"/>
      <c r="F752" s="203"/>
    </row>
    <row r="753" spans="1:6" x14ac:dyDescent="0.25">
      <c r="A753" s="203"/>
      <c r="B753" s="203"/>
      <c r="C753" s="203"/>
      <c r="D753" s="203"/>
      <c r="E753" s="203"/>
      <c r="F753" s="203"/>
    </row>
    <row r="754" spans="1:6" x14ac:dyDescent="0.25">
      <c r="A754" s="203"/>
      <c r="B754" s="203"/>
      <c r="C754" s="203"/>
      <c r="D754" s="203"/>
      <c r="E754" s="203"/>
      <c r="F754" s="203"/>
    </row>
    <row r="755" spans="1:6" x14ac:dyDescent="0.25">
      <c r="A755" s="203"/>
      <c r="B755" s="203"/>
      <c r="C755" s="203"/>
      <c r="D755" s="203"/>
      <c r="E755" s="203"/>
      <c r="F755" s="203"/>
    </row>
    <row r="756" spans="1:6" x14ac:dyDescent="0.25">
      <c r="A756" s="203"/>
      <c r="B756" s="203"/>
      <c r="C756" s="203"/>
      <c r="D756" s="203"/>
      <c r="E756" s="203"/>
      <c r="F756" s="203"/>
    </row>
    <row r="757" spans="1:6" x14ac:dyDescent="0.25">
      <c r="A757" s="203"/>
      <c r="B757" s="203"/>
      <c r="C757" s="203"/>
      <c r="D757" s="203"/>
      <c r="E757" s="203"/>
      <c r="F757" s="203"/>
    </row>
    <row r="758" spans="1:6" x14ac:dyDescent="0.25">
      <c r="A758" s="203"/>
      <c r="B758" s="203"/>
      <c r="C758" s="203"/>
      <c r="D758" s="203"/>
      <c r="E758" s="203"/>
      <c r="F758" s="203"/>
    </row>
    <row r="759" spans="1:6" x14ac:dyDescent="0.25">
      <c r="A759" s="203"/>
      <c r="B759" s="203"/>
      <c r="C759" s="203"/>
      <c r="D759" s="203"/>
      <c r="E759" s="203"/>
      <c r="F759" s="203"/>
    </row>
    <row r="760" spans="1:6" x14ac:dyDescent="0.25">
      <c r="A760" s="203"/>
      <c r="B760" s="203"/>
      <c r="C760" s="203"/>
      <c r="D760" s="203"/>
      <c r="E760" s="203"/>
      <c r="F760" s="203"/>
    </row>
    <row r="761" spans="1:6" x14ac:dyDescent="0.25">
      <c r="A761" s="203"/>
      <c r="B761" s="203"/>
      <c r="C761" s="203"/>
      <c r="D761" s="203"/>
      <c r="E761" s="203"/>
      <c r="F761" s="203"/>
    </row>
    <row r="762" spans="1:6" x14ac:dyDescent="0.25">
      <c r="A762" s="203"/>
      <c r="B762" s="203"/>
      <c r="C762" s="203"/>
      <c r="D762" s="203"/>
      <c r="E762" s="203"/>
      <c r="F762" s="203"/>
    </row>
    <row r="763" spans="1:6" x14ac:dyDescent="0.25">
      <c r="A763" s="203"/>
      <c r="B763" s="203"/>
      <c r="C763" s="203"/>
      <c r="D763" s="203"/>
      <c r="E763" s="203"/>
      <c r="F763" s="203"/>
    </row>
    <row r="764" spans="1:6" x14ac:dyDescent="0.25">
      <c r="A764" s="203"/>
      <c r="B764" s="203"/>
      <c r="C764" s="203"/>
      <c r="D764" s="203"/>
      <c r="E764" s="203"/>
      <c r="F764" s="203"/>
    </row>
    <row r="765" spans="1:6" x14ac:dyDescent="0.25">
      <c r="A765" s="203"/>
      <c r="B765" s="203"/>
      <c r="C765" s="203"/>
      <c r="D765" s="203"/>
      <c r="E765" s="203"/>
      <c r="F765" s="203"/>
    </row>
    <row r="766" spans="1:6" x14ac:dyDescent="0.25">
      <c r="A766" s="203"/>
      <c r="B766" s="203"/>
      <c r="C766" s="203"/>
      <c r="D766" s="203"/>
      <c r="E766" s="203"/>
      <c r="F766" s="203"/>
    </row>
    <row r="767" spans="1:6" x14ac:dyDescent="0.25">
      <c r="A767" s="203"/>
      <c r="B767" s="203"/>
      <c r="C767" s="203"/>
      <c r="D767" s="203"/>
      <c r="E767" s="203"/>
      <c r="F767" s="203"/>
    </row>
    <row r="768" spans="1:6" x14ac:dyDescent="0.25">
      <c r="A768" s="203"/>
      <c r="B768" s="203"/>
      <c r="C768" s="203"/>
      <c r="D768" s="203"/>
      <c r="E768" s="203"/>
      <c r="F768" s="203"/>
    </row>
    <row r="769" spans="1:6" x14ac:dyDescent="0.25">
      <c r="A769" s="203"/>
      <c r="B769" s="203"/>
      <c r="C769" s="203"/>
      <c r="D769" s="203"/>
      <c r="E769" s="203"/>
      <c r="F769" s="203"/>
    </row>
    <row r="770" spans="1:6" x14ac:dyDescent="0.25">
      <c r="A770" s="203"/>
      <c r="B770" s="203"/>
      <c r="C770" s="203"/>
      <c r="D770" s="203"/>
      <c r="E770" s="203"/>
      <c r="F770" s="203"/>
    </row>
    <row r="771" spans="1:6" x14ac:dyDescent="0.25">
      <c r="A771" s="203"/>
      <c r="B771" s="203"/>
      <c r="C771" s="203"/>
      <c r="D771" s="203"/>
      <c r="E771" s="203"/>
      <c r="F771" s="203"/>
    </row>
    <row r="772" spans="1:6" x14ac:dyDescent="0.25">
      <c r="A772" s="203"/>
      <c r="B772" s="203"/>
      <c r="C772" s="203"/>
      <c r="D772" s="203"/>
      <c r="E772" s="203"/>
      <c r="F772" s="203"/>
    </row>
    <row r="773" spans="1:6" x14ac:dyDescent="0.25">
      <c r="A773" s="203"/>
      <c r="B773" s="203"/>
      <c r="C773" s="203"/>
      <c r="D773" s="203"/>
      <c r="E773" s="203"/>
      <c r="F773" s="203"/>
    </row>
    <row r="774" spans="1:6" x14ac:dyDescent="0.25">
      <c r="A774" s="203"/>
      <c r="B774" s="203"/>
      <c r="C774" s="203"/>
      <c r="D774" s="203"/>
      <c r="E774" s="203"/>
      <c r="F774" s="203"/>
    </row>
    <row r="775" spans="1:6" x14ac:dyDescent="0.25">
      <c r="A775" s="203"/>
      <c r="B775" s="203"/>
      <c r="C775" s="203"/>
      <c r="D775" s="203"/>
      <c r="E775" s="203"/>
      <c r="F775" s="203"/>
    </row>
    <row r="776" spans="1:6" x14ac:dyDescent="0.25">
      <c r="A776" s="203"/>
      <c r="B776" s="203"/>
      <c r="C776" s="203"/>
      <c r="D776" s="203"/>
      <c r="E776" s="203"/>
      <c r="F776" s="203"/>
    </row>
    <row r="777" spans="1:6" x14ac:dyDescent="0.25">
      <c r="A777" s="203"/>
      <c r="B777" s="203"/>
      <c r="C777" s="203"/>
      <c r="D777" s="203"/>
      <c r="E777" s="203"/>
      <c r="F777" s="203"/>
    </row>
    <row r="778" spans="1:6" x14ac:dyDescent="0.25">
      <c r="A778" s="203"/>
      <c r="B778" s="203"/>
      <c r="C778" s="203"/>
      <c r="D778" s="203"/>
      <c r="E778" s="203"/>
      <c r="F778" s="203"/>
    </row>
    <row r="779" spans="1:6" x14ac:dyDescent="0.25">
      <c r="A779" s="203"/>
      <c r="B779" s="203"/>
      <c r="C779" s="203"/>
      <c r="D779" s="203"/>
      <c r="E779" s="203"/>
      <c r="F779" s="203"/>
    </row>
    <row r="780" spans="1:6" x14ac:dyDescent="0.25">
      <c r="A780" s="203"/>
      <c r="B780" s="203"/>
      <c r="C780" s="203"/>
      <c r="D780" s="203"/>
      <c r="E780" s="203"/>
      <c r="F780" s="203"/>
    </row>
    <row r="781" spans="1:6" x14ac:dyDescent="0.25">
      <c r="A781" s="203"/>
      <c r="B781" s="203"/>
      <c r="C781" s="203"/>
      <c r="D781" s="203"/>
      <c r="E781" s="203"/>
      <c r="F781" s="203"/>
    </row>
    <row r="782" spans="1:6" x14ac:dyDescent="0.25">
      <c r="A782" s="203"/>
      <c r="B782" s="203"/>
      <c r="C782" s="203"/>
      <c r="D782" s="203"/>
      <c r="E782" s="203"/>
      <c r="F782" s="203"/>
    </row>
    <row r="783" spans="1:6" x14ac:dyDescent="0.25">
      <c r="A783" s="203"/>
      <c r="B783" s="203"/>
      <c r="C783" s="203"/>
      <c r="D783" s="203"/>
      <c r="E783" s="203"/>
      <c r="F783" s="203"/>
    </row>
    <row r="784" spans="1:6" x14ac:dyDescent="0.25">
      <c r="A784" s="203"/>
      <c r="B784" s="203"/>
      <c r="C784" s="203"/>
      <c r="D784" s="203"/>
      <c r="E784" s="203"/>
      <c r="F784" s="203"/>
    </row>
    <row r="785" spans="1:6" x14ac:dyDescent="0.25">
      <c r="A785" s="203"/>
      <c r="B785" s="203"/>
      <c r="C785" s="203"/>
      <c r="D785" s="203"/>
      <c r="E785" s="203"/>
      <c r="F785" s="203"/>
    </row>
    <row r="786" spans="1:6" x14ac:dyDescent="0.25">
      <c r="A786" s="203"/>
      <c r="B786" s="203"/>
      <c r="C786" s="203"/>
      <c r="D786" s="203"/>
      <c r="E786" s="203"/>
      <c r="F786" s="203"/>
    </row>
    <row r="787" spans="1:6" x14ac:dyDescent="0.25">
      <c r="A787" s="203"/>
      <c r="B787" s="203"/>
      <c r="C787" s="203"/>
      <c r="D787" s="203"/>
      <c r="E787" s="203"/>
      <c r="F787" s="203"/>
    </row>
    <row r="788" spans="1:6" x14ac:dyDescent="0.25">
      <c r="A788" s="203"/>
      <c r="B788" s="203"/>
      <c r="C788" s="203"/>
      <c r="D788" s="203"/>
      <c r="E788" s="203"/>
      <c r="F788" s="203"/>
    </row>
    <row r="789" spans="1:6" x14ac:dyDescent="0.25">
      <c r="A789" s="203"/>
      <c r="B789" s="203"/>
      <c r="C789" s="203"/>
      <c r="D789" s="203"/>
      <c r="E789" s="203"/>
      <c r="F789" s="203"/>
    </row>
    <row r="790" spans="1:6" x14ac:dyDescent="0.25">
      <c r="A790" s="203"/>
      <c r="B790" s="203"/>
      <c r="C790" s="203"/>
      <c r="D790" s="203"/>
      <c r="E790" s="203"/>
      <c r="F790" s="203"/>
    </row>
    <row r="791" spans="1:6" x14ac:dyDescent="0.25">
      <c r="A791" s="203"/>
      <c r="B791" s="203"/>
      <c r="C791" s="203"/>
      <c r="D791" s="203"/>
      <c r="E791" s="203"/>
      <c r="F791" s="203"/>
    </row>
    <row r="792" spans="1:6" x14ac:dyDescent="0.25">
      <c r="A792" s="203"/>
      <c r="B792" s="203"/>
      <c r="C792" s="203"/>
      <c r="D792" s="203"/>
      <c r="E792" s="203"/>
      <c r="F792" s="203"/>
    </row>
    <row r="793" spans="1:6" x14ac:dyDescent="0.25">
      <c r="A793" s="203"/>
      <c r="B793" s="203"/>
      <c r="C793" s="203"/>
      <c r="D793" s="203"/>
      <c r="E793" s="203"/>
      <c r="F793" s="203"/>
    </row>
    <row r="794" spans="1:6" x14ac:dyDescent="0.25">
      <c r="A794" s="203"/>
      <c r="B794" s="203"/>
      <c r="C794" s="203"/>
      <c r="D794" s="203"/>
      <c r="E794" s="203"/>
      <c r="F794" s="203"/>
    </row>
    <row r="795" spans="1:6" x14ac:dyDescent="0.25">
      <c r="A795" s="203"/>
      <c r="B795" s="203"/>
      <c r="C795" s="203"/>
      <c r="D795" s="203"/>
      <c r="E795" s="203"/>
      <c r="F795" s="203"/>
    </row>
    <row r="796" spans="1:6" x14ac:dyDescent="0.25">
      <c r="A796" s="203"/>
      <c r="B796" s="203"/>
      <c r="C796" s="203"/>
      <c r="D796" s="203"/>
      <c r="E796" s="203"/>
      <c r="F796" s="203"/>
    </row>
    <row r="797" spans="1:6" x14ac:dyDescent="0.25">
      <c r="A797" s="203"/>
      <c r="B797" s="203"/>
      <c r="C797" s="203"/>
      <c r="D797" s="203"/>
      <c r="E797" s="203"/>
      <c r="F797" s="203"/>
    </row>
    <row r="798" spans="1:6" x14ac:dyDescent="0.25">
      <c r="A798" s="203"/>
      <c r="B798" s="203"/>
      <c r="C798" s="203"/>
      <c r="D798" s="203"/>
      <c r="E798" s="203"/>
      <c r="F798" s="203"/>
    </row>
    <row r="799" spans="1:6" x14ac:dyDescent="0.25">
      <c r="A799" s="203"/>
      <c r="B799" s="203"/>
      <c r="C799" s="203"/>
      <c r="D799" s="203"/>
      <c r="E799" s="203"/>
      <c r="F799" s="203"/>
    </row>
    <row r="800" spans="1:6" x14ac:dyDescent="0.25">
      <c r="A800" s="203"/>
      <c r="B800" s="203"/>
      <c r="C800" s="203"/>
      <c r="D800" s="203"/>
      <c r="E800" s="203"/>
      <c r="F800" s="203"/>
    </row>
    <row r="801" spans="1:6" x14ac:dyDescent="0.25">
      <c r="A801" s="203"/>
      <c r="B801" s="203"/>
      <c r="C801" s="203"/>
      <c r="D801" s="203"/>
      <c r="E801" s="203"/>
      <c r="F801" s="203"/>
    </row>
    <row r="802" spans="1:6" x14ac:dyDescent="0.25">
      <c r="A802" s="203"/>
      <c r="B802" s="203"/>
      <c r="C802" s="203"/>
      <c r="D802" s="203"/>
      <c r="E802" s="203"/>
      <c r="F802" s="203"/>
    </row>
    <row r="803" spans="1:6" x14ac:dyDescent="0.25">
      <c r="A803" s="203"/>
      <c r="B803" s="203"/>
      <c r="C803" s="203"/>
      <c r="D803" s="203"/>
      <c r="E803" s="203"/>
      <c r="F803" s="203"/>
    </row>
    <row r="804" spans="1:6" x14ac:dyDescent="0.25">
      <c r="A804" s="203"/>
      <c r="B804" s="203"/>
      <c r="C804" s="203"/>
      <c r="D804" s="203"/>
      <c r="E804" s="203"/>
      <c r="F804" s="203"/>
    </row>
    <row r="805" spans="1:6" x14ac:dyDescent="0.25">
      <c r="A805" s="203"/>
      <c r="B805" s="203"/>
      <c r="C805" s="203"/>
      <c r="D805" s="203"/>
      <c r="E805" s="203"/>
      <c r="F805" s="203"/>
    </row>
    <row r="806" spans="1:6" x14ac:dyDescent="0.25">
      <c r="A806" s="203"/>
      <c r="B806" s="203"/>
      <c r="C806" s="203"/>
      <c r="D806" s="203"/>
      <c r="E806" s="203"/>
      <c r="F806" s="203"/>
    </row>
    <row r="807" spans="1:6" x14ac:dyDescent="0.25">
      <c r="A807" s="203"/>
      <c r="B807" s="203"/>
      <c r="C807" s="203"/>
      <c r="D807" s="203"/>
      <c r="E807" s="203"/>
      <c r="F807" s="203"/>
    </row>
    <row r="808" spans="1:6" x14ac:dyDescent="0.25">
      <c r="A808" s="203"/>
      <c r="B808" s="203"/>
      <c r="C808" s="203"/>
      <c r="D808" s="203"/>
      <c r="E808" s="203"/>
      <c r="F808" s="203"/>
    </row>
    <row r="809" spans="1:6" x14ac:dyDescent="0.25">
      <c r="A809" s="203"/>
      <c r="B809" s="203"/>
      <c r="C809" s="203"/>
      <c r="D809" s="203"/>
      <c r="E809" s="203"/>
      <c r="F809" s="203"/>
    </row>
    <row r="810" spans="1:6" x14ac:dyDescent="0.25">
      <c r="A810" s="203"/>
      <c r="B810" s="203"/>
      <c r="C810" s="203"/>
      <c r="D810" s="203"/>
      <c r="E810" s="203"/>
      <c r="F810" s="203"/>
    </row>
    <row r="811" spans="1:6" x14ac:dyDescent="0.25">
      <c r="A811" s="203"/>
      <c r="B811" s="203"/>
      <c r="C811" s="203"/>
      <c r="D811" s="203"/>
      <c r="E811" s="203"/>
      <c r="F811" s="203"/>
    </row>
    <row r="812" spans="1:6" x14ac:dyDescent="0.25">
      <c r="A812" s="203"/>
      <c r="B812" s="203"/>
      <c r="C812" s="203"/>
      <c r="D812" s="203"/>
      <c r="E812" s="203"/>
      <c r="F812" s="203"/>
    </row>
    <row r="813" spans="1:6" x14ac:dyDescent="0.25">
      <c r="A813" s="203"/>
      <c r="B813" s="203"/>
      <c r="C813" s="203"/>
      <c r="D813" s="203"/>
      <c r="E813" s="203"/>
      <c r="F813" s="203"/>
    </row>
    <row r="814" spans="1:6" x14ac:dyDescent="0.25">
      <c r="A814" s="203"/>
      <c r="B814" s="203"/>
      <c r="C814" s="203"/>
      <c r="D814" s="203"/>
      <c r="E814" s="203"/>
      <c r="F814" s="203"/>
    </row>
    <row r="815" spans="1:6" x14ac:dyDescent="0.25">
      <c r="A815" s="203"/>
      <c r="B815" s="203"/>
      <c r="C815" s="203"/>
      <c r="D815" s="203"/>
      <c r="E815" s="203"/>
      <c r="F815" s="203"/>
    </row>
    <row r="816" spans="1:6" x14ac:dyDescent="0.25">
      <c r="A816" s="203"/>
      <c r="B816" s="203"/>
      <c r="C816" s="203"/>
      <c r="D816" s="203"/>
      <c r="E816" s="203"/>
      <c r="F816" s="203"/>
    </row>
    <row r="817" spans="1:6" x14ac:dyDescent="0.25">
      <c r="A817" s="203"/>
      <c r="B817" s="203"/>
      <c r="C817" s="203"/>
      <c r="D817" s="203"/>
      <c r="E817" s="203"/>
      <c r="F817" s="203"/>
    </row>
    <row r="818" spans="1:6" x14ac:dyDescent="0.25">
      <c r="A818" s="203"/>
      <c r="B818" s="203"/>
      <c r="C818" s="203"/>
      <c r="D818" s="203"/>
      <c r="E818" s="203"/>
      <c r="F818" s="203"/>
    </row>
    <row r="819" spans="1:6" x14ac:dyDescent="0.25">
      <c r="A819" s="203"/>
      <c r="B819" s="203"/>
      <c r="C819" s="203"/>
      <c r="D819" s="203"/>
      <c r="E819" s="203"/>
      <c r="F819" s="203"/>
    </row>
    <row r="820" spans="1:6" x14ac:dyDescent="0.25">
      <c r="A820" s="203"/>
      <c r="B820" s="203"/>
      <c r="C820" s="203"/>
      <c r="D820" s="203"/>
      <c r="E820" s="203"/>
      <c r="F820" s="203"/>
    </row>
    <row r="821" spans="1:6" x14ac:dyDescent="0.25">
      <c r="A821" s="203"/>
      <c r="B821" s="203"/>
      <c r="C821" s="203"/>
      <c r="D821" s="203"/>
      <c r="E821" s="203"/>
      <c r="F821" s="203"/>
    </row>
    <row r="822" spans="1:6" x14ac:dyDescent="0.25">
      <c r="A822" s="203"/>
      <c r="B822" s="203"/>
      <c r="C822" s="203"/>
      <c r="D822" s="203"/>
      <c r="E822" s="203"/>
      <c r="F822" s="203"/>
    </row>
    <row r="823" spans="1:6" x14ac:dyDescent="0.25">
      <c r="A823" s="203"/>
      <c r="B823" s="203"/>
      <c r="C823" s="203"/>
      <c r="D823" s="203"/>
      <c r="E823" s="203"/>
      <c r="F823" s="203"/>
    </row>
    <row r="824" spans="1:6" x14ac:dyDescent="0.25">
      <c r="A824" s="203"/>
      <c r="B824" s="203"/>
      <c r="C824" s="203"/>
      <c r="D824" s="203"/>
      <c r="E824" s="203"/>
      <c r="F824" s="203"/>
    </row>
    <row r="825" spans="1:6" x14ac:dyDescent="0.25">
      <c r="A825" s="203"/>
      <c r="B825" s="203"/>
      <c r="C825" s="203"/>
      <c r="D825" s="203"/>
      <c r="E825" s="203"/>
      <c r="F825" s="203"/>
    </row>
    <row r="826" spans="1:6" x14ac:dyDescent="0.25">
      <c r="A826" s="203"/>
      <c r="B826" s="203"/>
      <c r="C826" s="203"/>
      <c r="D826" s="203"/>
      <c r="E826" s="203"/>
      <c r="F826" s="203"/>
    </row>
    <row r="827" spans="1:6" x14ac:dyDescent="0.25">
      <c r="A827" s="203"/>
      <c r="B827" s="203"/>
      <c r="C827" s="203"/>
      <c r="D827" s="203"/>
      <c r="E827" s="203"/>
      <c r="F827" s="203"/>
    </row>
    <row r="828" spans="1:6" x14ac:dyDescent="0.25">
      <c r="A828" s="203"/>
      <c r="B828" s="203"/>
      <c r="C828" s="203"/>
      <c r="D828" s="203"/>
      <c r="E828" s="203"/>
      <c r="F828" s="203"/>
    </row>
    <row r="829" spans="1:6" x14ac:dyDescent="0.25">
      <c r="A829" s="203"/>
      <c r="B829" s="203"/>
      <c r="C829" s="203"/>
      <c r="D829" s="203"/>
      <c r="E829" s="203"/>
      <c r="F829" s="203"/>
    </row>
    <row r="830" spans="1:6" x14ac:dyDescent="0.25">
      <c r="A830" s="203"/>
      <c r="B830" s="203"/>
      <c r="C830" s="203"/>
      <c r="D830" s="203"/>
      <c r="E830" s="203"/>
      <c r="F830" s="203"/>
    </row>
    <row r="831" spans="1:6" x14ac:dyDescent="0.25">
      <c r="A831" s="203"/>
      <c r="B831" s="203"/>
      <c r="C831" s="203"/>
      <c r="D831" s="203"/>
      <c r="E831" s="203"/>
      <c r="F831" s="203"/>
    </row>
    <row r="832" spans="1:6" x14ac:dyDescent="0.25">
      <c r="A832" s="203"/>
      <c r="B832" s="203"/>
      <c r="C832" s="203"/>
      <c r="D832" s="203"/>
      <c r="E832" s="203"/>
      <c r="F832" s="203"/>
    </row>
    <row r="833" spans="1:6" x14ac:dyDescent="0.25">
      <c r="A833" s="203"/>
      <c r="B833" s="203"/>
      <c r="C833" s="203"/>
      <c r="D833" s="203"/>
      <c r="E833" s="203"/>
      <c r="F833" s="203"/>
    </row>
    <row r="834" spans="1:6" x14ac:dyDescent="0.25">
      <c r="A834" s="203"/>
      <c r="B834" s="203"/>
      <c r="C834" s="203"/>
      <c r="D834" s="203"/>
      <c r="E834" s="203"/>
      <c r="F834" s="203"/>
    </row>
    <row r="835" spans="1:6" x14ac:dyDescent="0.25">
      <c r="A835" s="203"/>
      <c r="B835" s="203"/>
      <c r="C835" s="203"/>
      <c r="D835" s="203"/>
      <c r="E835" s="203"/>
      <c r="F835" s="203"/>
    </row>
    <row r="836" spans="1:6" x14ac:dyDescent="0.25">
      <c r="A836" s="203"/>
      <c r="B836" s="203"/>
      <c r="C836" s="203"/>
      <c r="D836" s="203"/>
      <c r="E836" s="203"/>
      <c r="F836" s="203"/>
    </row>
    <row r="837" spans="1:6" x14ac:dyDescent="0.25">
      <c r="A837" s="203"/>
      <c r="B837" s="203"/>
      <c r="C837" s="203"/>
      <c r="D837" s="203"/>
      <c r="E837" s="203"/>
      <c r="F837" s="203"/>
    </row>
    <row r="838" spans="1:6" x14ac:dyDescent="0.25">
      <c r="A838" s="203"/>
      <c r="B838" s="203"/>
      <c r="C838" s="203"/>
      <c r="D838" s="203"/>
      <c r="E838" s="203"/>
      <c r="F838" s="203"/>
    </row>
    <row r="839" spans="1:6" x14ac:dyDescent="0.25">
      <c r="A839" s="203"/>
      <c r="B839" s="203"/>
      <c r="C839" s="203"/>
      <c r="D839" s="203"/>
      <c r="E839" s="203"/>
      <c r="F839" s="203"/>
    </row>
    <row r="840" spans="1:6" x14ac:dyDescent="0.25">
      <c r="A840" s="203"/>
      <c r="B840" s="203"/>
      <c r="C840" s="203"/>
      <c r="D840" s="203"/>
      <c r="E840" s="203"/>
      <c r="F840" s="203"/>
    </row>
    <row r="841" spans="1:6" x14ac:dyDescent="0.25">
      <c r="A841" s="203"/>
      <c r="B841" s="203"/>
      <c r="C841" s="203"/>
      <c r="D841" s="203"/>
      <c r="E841" s="203"/>
      <c r="F841" s="203"/>
    </row>
    <row r="842" spans="1:6" x14ac:dyDescent="0.25">
      <c r="A842" s="203"/>
      <c r="B842" s="203"/>
      <c r="C842" s="203"/>
      <c r="D842" s="203"/>
      <c r="E842" s="203"/>
      <c r="F842" s="203"/>
    </row>
    <row r="843" spans="1:6" x14ac:dyDescent="0.25">
      <c r="A843" s="203"/>
      <c r="B843" s="203"/>
      <c r="C843" s="203"/>
      <c r="D843" s="203"/>
      <c r="E843" s="203"/>
      <c r="F843" s="203"/>
    </row>
    <row r="844" spans="1:6" x14ac:dyDescent="0.25">
      <c r="A844" s="203"/>
      <c r="B844" s="203"/>
      <c r="C844" s="203"/>
      <c r="D844" s="203"/>
      <c r="E844" s="203"/>
      <c r="F844" s="203"/>
    </row>
    <row r="845" spans="1:6" x14ac:dyDescent="0.25">
      <c r="A845" s="203"/>
      <c r="B845" s="203"/>
      <c r="C845" s="203"/>
      <c r="D845" s="203"/>
      <c r="E845" s="203"/>
      <c r="F845" s="203"/>
    </row>
    <row r="846" spans="1:6" x14ac:dyDescent="0.25">
      <c r="A846" s="203"/>
      <c r="B846" s="203"/>
      <c r="C846" s="203"/>
      <c r="D846" s="203"/>
      <c r="E846" s="203"/>
      <c r="F846" s="203"/>
    </row>
    <row r="847" spans="1:6" x14ac:dyDescent="0.25">
      <c r="A847" s="203"/>
      <c r="B847" s="203"/>
      <c r="C847" s="203"/>
      <c r="D847" s="203"/>
      <c r="E847" s="203"/>
      <c r="F847" s="203"/>
    </row>
    <row r="848" spans="1:6" x14ac:dyDescent="0.25">
      <c r="A848" s="203"/>
      <c r="B848" s="203"/>
      <c r="C848" s="203"/>
      <c r="D848" s="203"/>
      <c r="E848" s="203"/>
      <c r="F848" s="203"/>
    </row>
    <row r="849" spans="1:6" x14ac:dyDescent="0.25">
      <c r="A849" s="203"/>
      <c r="B849" s="203"/>
      <c r="C849" s="203"/>
      <c r="D849" s="203"/>
      <c r="E849" s="203"/>
      <c r="F849" s="203"/>
    </row>
    <row r="850" spans="1:6" x14ac:dyDescent="0.25">
      <c r="A850" s="203"/>
      <c r="B850" s="203"/>
      <c r="C850" s="203"/>
      <c r="D850" s="203"/>
      <c r="E850" s="203"/>
      <c r="F850" s="203"/>
    </row>
    <row r="851" spans="1:6" x14ac:dyDescent="0.25">
      <c r="A851" s="203"/>
      <c r="B851" s="203"/>
      <c r="C851" s="203"/>
      <c r="D851" s="203"/>
      <c r="E851" s="203"/>
      <c r="F851" s="203"/>
    </row>
    <row r="852" spans="1:6" x14ac:dyDescent="0.25">
      <c r="A852" s="203"/>
      <c r="B852" s="203"/>
      <c r="C852" s="203"/>
      <c r="D852" s="203"/>
      <c r="E852" s="203"/>
      <c r="F852" s="203"/>
    </row>
    <row r="853" spans="1:6" x14ac:dyDescent="0.25">
      <c r="A853" s="203"/>
      <c r="B853" s="203"/>
      <c r="C853" s="203"/>
      <c r="D853" s="203"/>
      <c r="E853" s="203"/>
      <c r="F853" s="203"/>
    </row>
    <row r="854" spans="1:6" x14ac:dyDescent="0.25">
      <c r="A854" s="203"/>
      <c r="B854" s="203"/>
      <c r="C854" s="203"/>
      <c r="D854" s="203"/>
      <c r="E854" s="203"/>
      <c r="F854" s="203"/>
    </row>
    <row r="855" spans="1:6" x14ac:dyDescent="0.25">
      <c r="A855" s="203"/>
      <c r="B855" s="203"/>
      <c r="C855" s="203"/>
      <c r="D855" s="203"/>
      <c r="E855" s="203"/>
      <c r="F855" s="203"/>
    </row>
    <row r="856" spans="1:6" x14ac:dyDescent="0.25">
      <c r="A856" s="203"/>
      <c r="B856" s="203"/>
      <c r="C856" s="203"/>
      <c r="D856" s="203"/>
      <c r="E856" s="203"/>
      <c r="F856" s="203"/>
    </row>
    <row r="857" spans="1:6" x14ac:dyDescent="0.25">
      <c r="A857" s="203"/>
      <c r="B857" s="203"/>
      <c r="C857" s="203"/>
      <c r="D857" s="203"/>
      <c r="E857" s="203"/>
      <c r="F857" s="203"/>
    </row>
    <row r="858" spans="1:6" x14ac:dyDescent="0.25">
      <c r="A858" s="203"/>
      <c r="B858" s="203"/>
      <c r="C858" s="203"/>
      <c r="D858" s="203"/>
      <c r="E858" s="203"/>
      <c r="F858" s="203"/>
    </row>
    <row r="859" spans="1:6" x14ac:dyDescent="0.25">
      <c r="A859" s="203"/>
      <c r="B859" s="203"/>
      <c r="C859" s="203"/>
      <c r="D859" s="203"/>
      <c r="E859" s="203"/>
      <c r="F859" s="203"/>
    </row>
    <row r="860" spans="1:6" x14ac:dyDescent="0.25">
      <c r="A860" s="203"/>
      <c r="B860" s="203"/>
      <c r="C860" s="203"/>
      <c r="D860" s="203"/>
      <c r="E860" s="203"/>
      <c r="F860" s="203"/>
    </row>
    <row r="861" spans="1:6" x14ac:dyDescent="0.25">
      <c r="A861" s="203"/>
      <c r="B861" s="203"/>
      <c r="C861" s="203"/>
      <c r="D861" s="203"/>
      <c r="E861" s="203"/>
      <c r="F861" s="203"/>
    </row>
    <row r="862" spans="1:6" x14ac:dyDescent="0.25">
      <c r="A862" s="203"/>
      <c r="B862" s="203"/>
      <c r="C862" s="203"/>
      <c r="D862" s="203"/>
      <c r="E862" s="203"/>
      <c r="F862" s="203"/>
    </row>
    <row r="863" spans="1:6" x14ac:dyDescent="0.25">
      <c r="A863" s="203"/>
      <c r="B863" s="203"/>
      <c r="C863" s="203"/>
      <c r="D863" s="203"/>
      <c r="E863" s="203"/>
      <c r="F863" s="203"/>
    </row>
    <row r="864" spans="1:6" x14ac:dyDescent="0.25">
      <c r="A864" s="203"/>
      <c r="B864" s="203"/>
      <c r="C864" s="203"/>
      <c r="D864" s="203"/>
      <c r="E864" s="203"/>
      <c r="F864" s="203"/>
    </row>
    <row r="865" spans="1:6" x14ac:dyDescent="0.25">
      <c r="A865" s="203"/>
      <c r="B865" s="203"/>
      <c r="C865" s="203"/>
      <c r="D865" s="203"/>
      <c r="E865" s="203"/>
      <c r="F865" s="203"/>
    </row>
    <row r="866" spans="1:6" x14ac:dyDescent="0.25">
      <c r="A866" s="203"/>
      <c r="B866" s="203"/>
      <c r="C866" s="203"/>
      <c r="D866" s="203"/>
      <c r="E866" s="203"/>
      <c r="F866" s="203"/>
    </row>
    <row r="867" spans="1:6" x14ac:dyDescent="0.25">
      <c r="A867" s="203"/>
      <c r="B867" s="203"/>
      <c r="C867" s="203"/>
      <c r="D867" s="203"/>
      <c r="E867" s="203"/>
      <c r="F867" s="203"/>
    </row>
    <row r="868" spans="1:6" x14ac:dyDescent="0.25">
      <c r="A868" s="203"/>
      <c r="B868" s="203"/>
      <c r="C868" s="203"/>
      <c r="D868" s="203"/>
      <c r="E868" s="203"/>
      <c r="F868" s="203"/>
    </row>
    <row r="869" spans="1:6" x14ac:dyDescent="0.25">
      <c r="A869" s="203"/>
      <c r="B869" s="203"/>
      <c r="C869" s="203"/>
      <c r="D869" s="203"/>
      <c r="E869" s="203"/>
      <c r="F869" s="203"/>
    </row>
    <row r="870" spans="1:6" x14ac:dyDescent="0.25">
      <c r="A870" s="203"/>
      <c r="B870" s="203"/>
      <c r="C870" s="203"/>
      <c r="D870" s="203"/>
      <c r="E870" s="203"/>
      <c r="F870" s="203"/>
    </row>
    <row r="871" spans="1:6" x14ac:dyDescent="0.25">
      <c r="A871" s="203"/>
      <c r="B871" s="203"/>
      <c r="C871" s="203"/>
      <c r="D871" s="203"/>
      <c r="E871" s="203"/>
      <c r="F871" s="203"/>
    </row>
    <row r="872" spans="1:6" x14ac:dyDescent="0.25">
      <c r="A872" s="203"/>
      <c r="B872" s="203"/>
      <c r="C872" s="203"/>
      <c r="D872" s="203"/>
      <c r="E872" s="203"/>
      <c r="F872" s="203"/>
    </row>
    <row r="873" spans="1:6" x14ac:dyDescent="0.25">
      <c r="A873" s="203"/>
      <c r="B873" s="203"/>
      <c r="C873" s="203"/>
      <c r="D873" s="203"/>
      <c r="E873" s="203"/>
      <c r="F873" s="203"/>
    </row>
    <row r="874" spans="1:6" x14ac:dyDescent="0.25">
      <c r="A874" s="203"/>
      <c r="B874" s="203"/>
      <c r="C874" s="203"/>
      <c r="D874" s="203"/>
      <c r="E874" s="203"/>
      <c r="F874" s="203"/>
    </row>
    <row r="875" spans="1:6" x14ac:dyDescent="0.25">
      <c r="A875" s="203"/>
      <c r="B875" s="203"/>
      <c r="C875" s="203"/>
      <c r="D875" s="203"/>
      <c r="E875" s="203"/>
      <c r="F875" s="203"/>
    </row>
    <row r="876" spans="1:6" x14ac:dyDescent="0.25">
      <c r="A876" s="203"/>
      <c r="B876" s="203"/>
      <c r="C876" s="203"/>
      <c r="D876" s="203"/>
      <c r="E876" s="203"/>
      <c r="F876" s="203"/>
    </row>
    <row r="877" spans="1:6" x14ac:dyDescent="0.25">
      <c r="A877" s="203"/>
      <c r="B877" s="203"/>
      <c r="C877" s="203"/>
      <c r="D877" s="203"/>
      <c r="E877" s="203"/>
      <c r="F877" s="203"/>
    </row>
    <row r="878" spans="1:6" x14ac:dyDescent="0.25">
      <c r="A878" s="203"/>
      <c r="B878" s="203"/>
      <c r="C878" s="203"/>
      <c r="D878" s="203"/>
      <c r="E878" s="203"/>
      <c r="F878" s="203"/>
    </row>
    <row r="879" spans="1:6" x14ac:dyDescent="0.25">
      <c r="A879" s="203"/>
      <c r="B879" s="203"/>
      <c r="C879" s="203"/>
      <c r="D879" s="203"/>
      <c r="E879" s="203"/>
      <c r="F879" s="203"/>
    </row>
    <row r="880" spans="1:6" x14ac:dyDescent="0.25">
      <c r="A880" s="203"/>
      <c r="B880" s="203"/>
      <c r="C880" s="203"/>
      <c r="D880" s="203"/>
      <c r="E880" s="203"/>
      <c r="F880" s="203"/>
    </row>
    <row r="881" spans="1:6" x14ac:dyDescent="0.25">
      <c r="A881" s="203"/>
      <c r="B881" s="203"/>
      <c r="C881" s="203"/>
      <c r="D881" s="203"/>
      <c r="E881" s="203"/>
      <c r="F881" s="203"/>
    </row>
    <row r="882" spans="1:6" x14ac:dyDescent="0.25">
      <c r="A882" s="203"/>
      <c r="B882" s="203"/>
      <c r="C882" s="203"/>
      <c r="D882" s="203"/>
      <c r="E882" s="203"/>
      <c r="F882" s="203"/>
    </row>
    <row r="883" spans="1:6" x14ac:dyDescent="0.25">
      <c r="A883" s="203"/>
      <c r="B883" s="203"/>
      <c r="C883" s="203"/>
      <c r="D883" s="203"/>
      <c r="E883" s="203"/>
      <c r="F883" s="203"/>
    </row>
    <row r="884" spans="1:6" x14ac:dyDescent="0.25">
      <c r="A884" s="203"/>
      <c r="B884" s="203"/>
      <c r="C884" s="203"/>
      <c r="D884" s="203"/>
      <c r="E884" s="203"/>
      <c r="F884" s="203"/>
    </row>
    <row r="885" spans="1:6" x14ac:dyDescent="0.25">
      <c r="A885" s="203"/>
      <c r="B885" s="203"/>
      <c r="C885" s="203"/>
      <c r="D885" s="203"/>
      <c r="E885" s="203"/>
      <c r="F885" s="203"/>
    </row>
    <row r="886" spans="1:6" x14ac:dyDescent="0.25">
      <c r="A886" s="203"/>
      <c r="B886" s="203"/>
      <c r="C886" s="203"/>
      <c r="D886" s="203"/>
      <c r="E886" s="203"/>
      <c r="F886" s="203"/>
    </row>
    <row r="887" spans="1:6" x14ac:dyDescent="0.25">
      <c r="A887" s="203"/>
      <c r="B887" s="203"/>
      <c r="C887" s="203"/>
      <c r="D887" s="203"/>
      <c r="E887" s="203"/>
      <c r="F887" s="203"/>
    </row>
    <row r="888" spans="1:6" x14ac:dyDescent="0.25">
      <c r="A888" s="203"/>
      <c r="B888" s="203"/>
      <c r="C888" s="203"/>
      <c r="D888" s="203"/>
      <c r="E888" s="203"/>
      <c r="F888" s="203"/>
    </row>
    <row r="889" spans="1:6" x14ac:dyDescent="0.25">
      <c r="A889" s="203"/>
      <c r="B889" s="203"/>
      <c r="C889" s="203"/>
      <c r="D889" s="203"/>
      <c r="E889" s="203"/>
      <c r="F889" s="203"/>
    </row>
    <row r="890" spans="1:6" x14ac:dyDescent="0.25">
      <c r="A890" s="203"/>
      <c r="B890" s="203"/>
      <c r="C890" s="203"/>
      <c r="D890" s="203"/>
      <c r="E890" s="203"/>
      <c r="F890" s="203"/>
    </row>
    <row r="891" spans="1:6" x14ac:dyDescent="0.25">
      <c r="A891" s="203"/>
      <c r="B891" s="203"/>
      <c r="C891" s="203"/>
      <c r="D891" s="203"/>
      <c r="E891" s="203"/>
      <c r="F891" s="203"/>
    </row>
    <row r="892" spans="1:6" x14ac:dyDescent="0.25">
      <c r="A892" s="203"/>
      <c r="B892" s="203"/>
      <c r="C892" s="203"/>
      <c r="D892" s="203"/>
      <c r="E892" s="203"/>
      <c r="F892" s="203"/>
    </row>
    <row r="893" spans="1:6" x14ac:dyDescent="0.25">
      <c r="A893" s="203"/>
      <c r="B893" s="203"/>
      <c r="C893" s="203"/>
      <c r="D893" s="203"/>
      <c r="E893" s="203"/>
      <c r="F893" s="203"/>
    </row>
    <row r="894" spans="1:6" x14ac:dyDescent="0.25">
      <c r="A894" s="203"/>
      <c r="B894" s="203"/>
      <c r="C894" s="203"/>
      <c r="D894" s="203"/>
      <c r="E894" s="203"/>
      <c r="F894" s="203"/>
    </row>
    <row r="895" spans="1:6" x14ac:dyDescent="0.25">
      <c r="A895" s="203"/>
      <c r="B895" s="203"/>
      <c r="C895" s="203"/>
      <c r="D895" s="203"/>
      <c r="E895" s="203"/>
      <c r="F895" s="203"/>
    </row>
    <row r="896" spans="1:6" x14ac:dyDescent="0.25">
      <c r="A896" s="203"/>
      <c r="B896" s="203"/>
      <c r="C896" s="203"/>
      <c r="D896" s="203"/>
      <c r="E896" s="203"/>
      <c r="F896" s="203"/>
    </row>
    <row r="897" spans="1:6" x14ac:dyDescent="0.25">
      <c r="A897" s="203"/>
      <c r="B897" s="203"/>
      <c r="C897" s="203"/>
      <c r="D897" s="203"/>
      <c r="E897" s="203"/>
      <c r="F897" s="203"/>
    </row>
    <row r="898" spans="1:6" x14ac:dyDescent="0.25">
      <c r="A898" s="203"/>
      <c r="B898" s="203"/>
      <c r="C898" s="203"/>
      <c r="D898" s="203"/>
      <c r="E898" s="203"/>
      <c r="F898" s="203"/>
    </row>
    <row r="899" spans="1:6" x14ac:dyDescent="0.25">
      <c r="A899" s="203"/>
      <c r="B899" s="203"/>
      <c r="C899" s="203"/>
      <c r="D899" s="203"/>
      <c r="E899" s="203"/>
      <c r="F899" s="203"/>
    </row>
    <row r="900" spans="1:6" x14ac:dyDescent="0.25">
      <c r="A900" s="203"/>
      <c r="B900" s="203"/>
      <c r="C900" s="203"/>
      <c r="D900" s="203"/>
      <c r="E900" s="203"/>
      <c r="F900" s="203"/>
    </row>
    <row r="901" spans="1:6" x14ac:dyDescent="0.25">
      <c r="A901" s="203"/>
      <c r="B901" s="203"/>
      <c r="C901" s="203"/>
      <c r="D901" s="203"/>
      <c r="E901" s="203"/>
      <c r="F901" s="203"/>
    </row>
    <row r="902" spans="1:6" x14ac:dyDescent="0.25">
      <c r="A902" s="203"/>
      <c r="B902" s="203"/>
      <c r="C902" s="203"/>
      <c r="D902" s="203"/>
      <c r="E902" s="203"/>
      <c r="F902" s="203"/>
    </row>
    <row r="903" spans="1:6" x14ac:dyDescent="0.25">
      <c r="A903" s="203"/>
      <c r="B903" s="203"/>
      <c r="C903" s="203"/>
      <c r="D903" s="203"/>
      <c r="E903" s="203"/>
      <c r="F903" s="203"/>
    </row>
    <row r="904" spans="1:6" x14ac:dyDescent="0.25">
      <c r="A904" s="203"/>
      <c r="B904" s="203"/>
      <c r="C904" s="203"/>
      <c r="D904" s="203"/>
      <c r="E904" s="203"/>
      <c r="F904" s="203"/>
    </row>
    <row r="905" spans="1:6" x14ac:dyDescent="0.25">
      <c r="A905" s="203"/>
      <c r="B905" s="203"/>
      <c r="C905" s="203"/>
      <c r="D905" s="203"/>
      <c r="E905" s="203"/>
      <c r="F905" s="203"/>
    </row>
    <row r="906" spans="1:6" x14ac:dyDescent="0.25">
      <c r="A906" s="203"/>
      <c r="B906" s="203"/>
      <c r="C906" s="203"/>
      <c r="D906" s="203"/>
      <c r="E906" s="203"/>
      <c r="F906" s="203"/>
    </row>
    <row r="907" spans="1:6" x14ac:dyDescent="0.25">
      <c r="A907" s="203"/>
      <c r="B907" s="203"/>
      <c r="C907" s="203"/>
      <c r="D907" s="203"/>
      <c r="E907" s="203"/>
      <c r="F907" s="203"/>
    </row>
    <row r="908" spans="1:6" x14ac:dyDescent="0.25">
      <c r="A908" s="203"/>
      <c r="B908" s="203"/>
      <c r="C908" s="203"/>
      <c r="D908" s="203"/>
      <c r="E908" s="203"/>
      <c r="F908" s="203"/>
    </row>
    <row r="909" spans="1:6" x14ac:dyDescent="0.25">
      <c r="A909" s="203"/>
      <c r="B909" s="203"/>
      <c r="C909" s="203"/>
      <c r="D909" s="203"/>
      <c r="E909" s="203"/>
      <c r="F909" s="203"/>
    </row>
    <row r="910" spans="1:6" x14ac:dyDescent="0.25">
      <c r="A910" s="203"/>
      <c r="B910" s="203"/>
      <c r="C910" s="203"/>
      <c r="D910" s="203"/>
      <c r="E910" s="203"/>
      <c r="F910" s="203"/>
    </row>
    <row r="911" spans="1:6" x14ac:dyDescent="0.25">
      <c r="A911" s="203"/>
      <c r="B911" s="203"/>
      <c r="C911" s="203"/>
      <c r="D911" s="203"/>
      <c r="E911" s="203"/>
      <c r="F911" s="203"/>
    </row>
    <row r="912" spans="1:6" x14ac:dyDescent="0.25">
      <c r="A912" s="203"/>
      <c r="B912" s="203"/>
      <c r="C912" s="203"/>
      <c r="D912" s="203"/>
      <c r="E912" s="203"/>
      <c r="F912" s="203"/>
    </row>
    <row r="913" spans="1:6" x14ac:dyDescent="0.25">
      <c r="A913" s="203"/>
      <c r="B913" s="203"/>
      <c r="C913" s="203"/>
      <c r="D913" s="203"/>
      <c r="E913" s="203"/>
      <c r="F913" s="203"/>
    </row>
    <row r="914" spans="1:6" x14ac:dyDescent="0.25">
      <c r="A914" s="203"/>
      <c r="B914" s="203"/>
      <c r="C914" s="203"/>
      <c r="D914" s="203"/>
      <c r="E914" s="203"/>
      <c r="F914" s="203"/>
    </row>
    <row r="915" spans="1:6" x14ac:dyDescent="0.25">
      <c r="A915" s="203"/>
      <c r="B915" s="203"/>
      <c r="C915" s="203"/>
      <c r="D915" s="203"/>
      <c r="E915" s="203"/>
      <c r="F915" s="203"/>
    </row>
    <row r="916" spans="1:6" x14ac:dyDescent="0.25">
      <c r="A916" s="203"/>
      <c r="B916" s="203"/>
      <c r="C916" s="203"/>
      <c r="D916" s="203"/>
      <c r="E916" s="203"/>
      <c r="F916" s="203"/>
    </row>
    <row r="917" spans="1:6" x14ac:dyDescent="0.25">
      <c r="A917" s="203"/>
      <c r="B917" s="203"/>
      <c r="C917" s="203"/>
      <c r="D917" s="203"/>
      <c r="E917" s="203"/>
      <c r="F917" s="203"/>
    </row>
    <row r="918" spans="1:6" x14ac:dyDescent="0.25">
      <c r="A918" s="203"/>
      <c r="B918" s="203"/>
      <c r="C918" s="203"/>
      <c r="D918" s="203"/>
      <c r="E918" s="203"/>
      <c r="F918" s="203"/>
    </row>
    <row r="919" spans="1:6" x14ac:dyDescent="0.25">
      <c r="A919" s="203"/>
      <c r="B919" s="203"/>
      <c r="C919" s="203"/>
      <c r="D919" s="203"/>
      <c r="E919" s="203"/>
      <c r="F919" s="203"/>
    </row>
    <row r="920" spans="1:6" x14ac:dyDescent="0.25">
      <c r="A920" s="203"/>
      <c r="B920" s="203"/>
      <c r="C920" s="203"/>
      <c r="D920" s="203"/>
      <c r="E920" s="203"/>
      <c r="F920" s="203"/>
    </row>
    <row r="921" spans="1:6" x14ac:dyDescent="0.25">
      <c r="A921" s="203"/>
      <c r="B921" s="203"/>
      <c r="C921" s="203"/>
      <c r="D921" s="203"/>
      <c r="E921" s="203"/>
      <c r="F921" s="203"/>
    </row>
    <row r="922" spans="1:6" x14ac:dyDescent="0.25">
      <c r="A922" s="203"/>
      <c r="B922" s="203"/>
      <c r="C922" s="203"/>
      <c r="D922" s="203"/>
      <c r="E922" s="203"/>
      <c r="F922" s="203"/>
    </row>
    <row r="923" spans="1:6" x14ac:dyDescent="0.25">
      <c r="A923" s="203"/>
      <c r="B923" s="203"/>
      <c r="C923" s="203"/>
      <c r="D923" s="203"/>
      <c r="E923" s="203"/>
      <c r="F923" s="203"/>
    </row>
    <row r="924" spans="1:6" x14ac:dyDescent="0.25">
      <c r="A924" s="203"/>
      <c r="B924" s="203"/>
      <c r="C924" s="203"/>
      <c r="D924" s="203"/>
      <c r="E924" s="203"/>
      <c r="F924" s="203"/>
    </row>
    <row r="925" spans="1:6" x14ac:dyDescent="0.25">
      <c r="A925" s="203"/>
      <c r="B925" s="203"/>
      <c r="C925" s="203"/>
      <c r="D925" s="203"/>
      <c r="E925" s="203"/>
      <c r="F925" s="203"/>
    </row>
    <row r="926" spans="1:6" x14ac:dyDescent="0.25">
      <c r="A926" s="203"/>
      <c r="B926" s="203"/>
      <c r="C926" s="203"/>
      <c r="D926" s="203"/>
      <c r="E926" s="203"/>
      <c r="F926" s="203"/>
    </row>
    <row r="927" spans="1:6" x14ac:dyDescent="0.25">
      <c r="A927" s="203"/>
      <c r="B927" s="203"/>
      <c r="C927" s="203"/>
      <c r="D927" s="203"/>
      <c r="E927" s="203"/>
      <c r="F927" s="203"/>
    </row>
    <row r="928" spans="1:6" x14ac:dyDescent="0.25">
      <c r="A928" s="203"/>
      <c r="B928" s="203"/>
      <c r="C928" s="203"/>
      <c r="D928" s="203"/>
      <c r="E928" s="203"/>
      <c r="F928" s="203"/>
    </row>
    <row r="929" spans="1:6" x14ac:dyDescent="0.25">
      <c r="A929" s="203"/>
      <c r="B929" s="203"/>
      <c r="C929" s="203"/>
      <c r="D929" s="203"/>
      <c r="E929" s="203"/>
      <c r="F929" s="203"/>
    </row>
    <row r="930" spans="1:6" x14ac:dyDescent="0.25">
      <c r="A930" s="203"/>
      <c r="B930" s="203"/>
      <c r="C930" s="203"/>
      <c r="D930" s="203"/>
      <c r="E930" s="203"/>
      <c r="F930" s="203"/>
    </row>
    <row r="931" spans="1:6" x14ac:dyDescent="0.25">
      <c r="A931" s="203"/>
      <c r="B931" s="203"/>
      <c r="C931" s="203"/>
      <c r="D931" s="203"/>
      <c r="E931" s="203"/>
      <c r="F931" s="203"/>
    </row>
    <row r="932" spans="1:6" x14ac:dyDescent="0.25">
      <c r="A932" s="203"/>
      <c r="B932" s="203"/>
      <c r="C932" s="203"/>
      <c r="D932" s="203"/>
      <c r="E932" s="203"/>
      <c r="F932" s="203"/>
    </row>
    <row r="933" spans="1:6" x14ac:dyDescent="0.25">
      <c r="A933" s="203"/>
      <c r="B933" s="203"/>
      <c r="C933" s="203"/>
      <c r="D933" s="203"/>
      <c r="E933" s="203"/>
      <c r="F933" s="203"/>
    </row>
    <row r="934" spans="1:6" x14ac:dyDescent="0.25">
      <c r="A934" s="203"/>
      <c r="B934" s="203"/>
      <c r="C934" s="203"/>
      <c r="D934" s="203"/>
      <c r="E934" s="203"/>
      <c r="F934" s="203"/>
    </row>
    <row r="935" spans="1:6" x14ac:dyDescent="0.25">
      <c r="A935" s="203"/>
      <c r="B935" s="203"/>
      <c r="C935" s="203"/>
      <c r="D935" s="203"/>
      <c r="E935" s="203"/>
      <c r="F935" s="203"/>
    </row>
    <row r="936" spans="1:6" x14ac:dyDescent="0.25">
      <c r="A936" s="203"/>
      <c r="B936" s="203"/>
      <c r="C936" s="203"/>
      <c r="D936" s="203"/>
      <c r="E936" s="203"/>
      <c r="F936" s="203"/>
    </row>
    <row r="937" spans="1:6" x14ac:dyDescent="0.25">
      <c r="A937" s="203"/>
      <c r="B937" s="203"/>
      <c r="C937" s="203"/>
      <c r="D937" s="203"/>
      <c r="E937" s="203"/>
      <c r="F937" s="203"/>
    </row>
    <row r="938" spans="1:6" x14ac:dyDescent="0.25">
      <c r="A938" s="203"/>
      <c r="B938" s="203"/>
      <c r="C938" s="203"/>
      <c r="D938" s="203"/>
      <c r="E938" s="203"/>
      <c r="F938" s="203"/>
    </row>
    <row r="939" spans="1:6" x14ac:dyDescent="0.25">
      <c r="A939" s="203"/>
      <c r="B939" s="203"/>
      <c r="C939" s="203"/>
      <c r="D939" s="203"/>
      <c r="E939" s="203"/>
      <c r="F939" s="203"/>
    </row>
    <row r="940" spans="1:6" x14ac:dyDescent="0.25">
      <c r="A940" s="203"/>
      <c r="B940" s="203"/>
      <c r="C940" s="203"/>
      <c r="D940" s="203"/>
      <c r="E940" s="203"/>
      <c r="F940" s="203"/>
    </row>
    <row r="941" spans="1:6" x14ac:dyDescent="0.25">
      <c r="A941" s="203"/>
      <c r="B941" s="203"/>
      <c r="C941" s="203"/>
      <c r="D941" s="203"/>
      <c r="E941" s="203"/>
      <c r="F941" s="203"/>
    </row>
    <row r="942" spans="1:6" x14ac:dyDescent="0.25">
      <c r="A942" s="203"/>
      <c r="B942" s="203"/>
      <c r="C942" s="203"/>
      <c r="D942" s="203"/>
      <c r="E942" s="203"/>
      <c r="F942" s="203"/>
    </row>
    <row r="943" spans="1:6" x14ac:dyDescent="0.25">
      <c r="A943" s="203"/>
      <c r="B943" s="203"/>
      <c r="C943" s="203"/>
      <c r="D943" s="203"/>
      <c r="E943" s="203"/>
      <c r="F943" s="203"/>
    </row>
    <row r="944" spans="1:6" x14ac:dyDescent="0.25">
      <c r="A944" s="203"/>
      <c r="B944" s="203"/>
      <c r="C944" s="203"/>
      <c r="D944" s="203"/>
      <c r="E944" s="203"/>
      <c r="F944" s="203"/>
    </row>
    <row r="945" spans="1:6" x14ac:dyDescent="0.25">
      <c r="A945" s="203"/>
      <c r="B945" s="203"/>
      <c r="C945" s="203"/>
      <c r="D945" s="203"/>
      <c r="E945" s="203"/>
      <c r="F945" s="203"/>
    </row>
    <row r="946" spans="1:6" x14ac:dyDescent="0.25">
      <c r="A946" s="203"/>
      <c r="B946" s="203"/>
      <c r="C946" s="203"/>
      <c r="D946" s="203"/>
      <c r="E946" s="203"/>
      <c r="F946" s="203"/>
    </row>
    <row r="947" spans="1:6" x14ac:dyDescent="0.25">
      <c r="A947" s="203"/>
      <c r="B947" s="203"/>
      <c r="C947" s="203"/>
      <c r="D947" s="203"/>
      <c r="E947" s="203"/>
      <c r="F947" s="203"/>
    </row>
    <row r="948" spans="1:6" x14ac:dyDescent="0.25">
      <c r="A948" s="203"/>
      <c r="B948" s="203"/>
      <c r="C948" s="203"/>
      <c r="D948" s="203"/>
      <c r="E948" s="203"/>
      <c r="F948" s="203"/>
    </row>
    <row r="949" spans="1:6" x14ac:dyDescent="0.25">
      <c r="A949" s="203"/>
      <c r="B949" s="203"/>
      <c r="C949" s="203"/>
      <c r="D949" s="203"/>
      <c r="E949" s="203"/>
      <c r="F949" s="203"/>
    </row>
    <row r="950" spans="1:6" x14ac:dyDescent="0.25">
      <c r="A950" s="203"/>
      <c r="B950" s="203"/>
      <c r="C950" s="203"/>
      <c r="D950" s="203"/>
      <c r="E950" s="203"/>
      <c r="F950" s="203"/>
    </row>
    <row r="951" spans="1:6" x14ac:dyDescent="0.25">
      <c r="A951" s="203"/>
      <c r="B951" s="203"/>
      <c r="C951" s="203"/>
      <c r="D951" s="203"/>
      <c r="E951" s="203"/>
      <c r="F951" s="203"/>
    </row>
    <row r="952" spans="1:6" x14ac:dyDescent="0.25">
      <c r="A952" s="203"/>
      <c r="B952" s="203"/>
      <c r="C952" s="203"/>
      <c r="D952" s="203"/>
      <c r="E952" s="203"/>
      <c r="F952" s="203"/>
    </row>
    <row r="953" spans="1:6" x14ac:dyDescent="0.25">
      <c r="A953" s="203"/>
      <c r="B953" s="203"/>
      <c r="C953" s="203"/>
      <c r="D953" s="203"/>
      <c r="E953" s="203"/>
      <c r="F953" s="203"/>
    </row>
    <row r="954" spans="1:6" x14ac:dyDescent="0.25">
      <c r="A954" s="203"/>
      <c r="B954" s="203"/>
      <c r="C954" s="203"/>
      <c r="D954" s="203"/>
      <c r="E954" s="203"/>
      <c r="F954" s="203"/>
    </row>
    <row r="955" spans="1:6" x14ac:dyDescent="0.25">
      <c r="A955" s="203"/>
      <c r="B955" s="203"/>
      <c r="C955" s="203"/>
      <c r="D955" s="203"/>
      <c r="E955" s="203"/>
      <c r="F955" s="203"/>
    </row>
    <row r="956" spans="1:6" x14ac:dyDescent="0.25">
      <c r="A956" s="203"/>
      <c r="B956" s="203"/>
      <c r="C956" s="203"/>
      <c r="D956" s="203"/>
      <c r="E956" s="203"/>
      <c r="F956" s="203"/>
    </row>
    <row r="957" spans="1:6" x14ac:dyDescent="0.25">
      <c r="A957" s="203"/>
      <c r="B957" s="203"/>
      <c r="C957" s="203"/>
      <c r="D957" s="203"/>
      <c r="E957" s="203"/>
      <c r="F957" s="203"/>
    </row>
    <row r="958" spans="1:6" x14ac:dyDescent="0.25">
      <c r="A958" s="203"/>
      <c r="B958" s="203"/>
      <c r="C958" s="203"/>
      <c r="D958" s="203"/>
      <c r="E958" s="203"/>
      <c r="F958" s="203"/>
    </row>
    <row r="959" spans="1:6" x14ac:dyDescent="0.25">
      <c r="A959" s="203"/>
      <c r="B959" s="203"/>
      <c r="C959" s="203"/>
      <c r="D959" s="203"/>
      <c r="E959" s="203"/>
      <c r="F959" s="203"/>
    </row>
    <row r="960" spans="1:6" x14ac:dyDescent="0.25">
      <c r="A960" s="203"/>
      <c r="B960" s="203"/>
      <c r="C960" s="203"/>
      <c r="D960" s="203"/>
      <c r="E960" s="203"/>
      <c r="F960" s="203"/>
    </row>
    <row r="961" spans="1:6" x14ac:dyDescent="0.25">
      <c r="A961" s="203"/>
      <c r="B961" s="203"/>
      <c r="C961" s="203"/>
      <c r="D961" s="203"/>
      <c r="E961" s="203"/>
      <c r="F961" s="203"/>
    </row>
    <row r="962" spans="1:6" x14ac:dyDescent="0.25">
      <c r="A962" s="203"/>
      <c r="B962" s="203"/>
      <c r="C962" s="203"/>
      <c r="D962" s="203"/>
      <c r="E962" s="203"/>
      <c r="F962" s="203"/>
    </row>
    <row r="963" spans="1:6" x14ac:dyDescent="0.25">
      <c r="A963" s="203"/>
      <c r="B963" s="203"/>
      <c r="C963" s="203"/>
      <c r="D963" s="203"/>
      <c r="E963" s="203"/>
      <c r="F963" s="203"/>
    </row>
    <row r="964" spans="1:6" x14ac:dyDescent="0.25">
      <c r="A964" s="203"/>
      <c r="B964" s="203"/>
      <c r="C964" s="203"/>
      <c r="D964" s="203"/>
      <c r="E964" s="203"/>
      <c r="F964" s="203"/>
    </row>
    <row r="965" spans="1:6" x14ac:dyDescent="0.25">
      <c r="A965" s="203"/>
      <c r="B965" s="203"/>
      <c r="C965" s="203"/>
      <c r="D965" s="203"/>
      <c r="E965" s="203"/>
      <c r="F965" s="203"/>
    </row>
    <row r="966" spans="1:6" x14ac:dyDescent="0.25">
      <c r="A966" s="203"/>
      <c r="B966" s="203"/>
      <c r="C966" s="203"/>
      <c r="D966" s="203"/>
      <c r="E966" s="203"/>
      <c r="F966" s="203"/>
    </row>
    <row r="967" spans="1:6" x14ac:dyDescent="0.25">
      <c r="A967" s="203"/>
      <c r="B967" s="203"/>
      <c r="C967" s="203"/>
      <c r="D967" s="203"/>
      <c r="E967" s="203"/>
      <c r="F967" s="203"/>
    </row>
    <row r="968" spans="1:6" x14ac:dyDescent="0.25">
      <c r="A968" s="203"/>
      <c r="B968" s="203"/>
      <c r="C968" s="203"/>
      <c r="D968" s="203"/>
      <c r="E968" s="203"/>
      <c r="F968" s="203"/>
    </row>
    <row r="969" spans="1:6" x14ac:dyDescent="0.25">
      <c r="A969" s="203"/>
      <c r="B969" s="203"/>
      <c r="C969" s="203"/>
      <c r="D969" s="203"/>
      <c r="E969" s="203"/>
      <c r="F969" s="203"/>
    </row>
    <row r="970" spans="1:6" x14ac:dyDescent="0.25">
      <c r="A970" s="203"/>
      <c r="B970" s="203"/>
      <c r="C970" s="203"/>
      <c r="D970" s="203"/>
      <c r="E970" s="203"/>
      <c r="F970" s="203"/>
    </row>
    <row r="971" spans="1:6" x14ac:dyDescent="0.25">
      <c r="A971" s="203"/>
      <c r="B971" s="203"/>
      <c r="C971" s="203"/>
      <c r="D971" s="203"/>
      <c r="E971" s="203"/>
      <c r="F971" s="203"/>
    </row>
    <row r="972" spans="1:6" x14ac:dyDescent="0.25">
      <c r="A972" s="203"/>
      <c r="B972" s="203"/>
      <c r="C972" s="203"/>
      <c r="D972" s="203"/>
      <c r="E972" s="203"/>
      <c r="F972" s="203"/>
    </row>
    <row r="973" spans="1:6" x14ac:dyDescent="0.25">
      <c r="A973" s="203"/>
      <c r="B973" s="203"/>
      <c r="C973" s="203"/>
      <c r="D973" s="203"/>
      <c r="E973" s="203"/>
      <c r="F973" s="203"/>
    </row>
    <row r="974" spans="1:6" x14ac:dyDescent="0.25">
      <c r="A974" s="203"/>
      <c r="B974" s="203"/>
      <c r="C974" s="203"/>
      <c r="D974" s="203"/>
      <c r="E974" s="203"/>
      <c r="F974" s="203"/>
    </row>
    <row r="975" spans="1:6" x14ac:dyDescent="0.25">
      <c r="A975" s="203"/>
      <c r="B975" s="203"/>
      <c r="C975" s="203"/>
      <c r="D975" s="203"/>
      <c r="E975" s="203"/>
      <c r="F975" s="203"/>
    </row>
    <row r="976" spans="1:6" x14ac:dyDescent="0.25">
      <c r="A976" s="203"/>
      <c r="B976" s="203"/>
      <c r="C976" s="203"/>
      <c r="D976" s="203"/>
      <c r="E976" s="203"/>
      <c r="F976" s="203"/>
    </row>
    <row r="977" spans="1:6" x14ac:dyDescent="0.25">
      <c r="A977" s="203"/>
      <c r="B977" s="203"/>
      <c r="C977" s="203"/>
      <c r="D977" s="203"/>
      <c r="E977" s="203"/>
      <c r="F977" s="203"/>
    </row>
    <row r="978" spans="1:6" x14ac:dyDescent="0.25">
      <c r="A978" s="203"/>
      <c r="B978" s="203"/>
      <c r="C978" s="203"/>
      <c r="D978" s="203"/>
      <c r="E978" s="203"/>
      <c r="F978" s="203"/>
    </row>
    <row r="979" spans="1:6" x14ac:dyDescent="0.25">
      <c r="A979" s="203"/>
      <c r="B979" s="203"/>
      <c r="C979" s="203"/>
      <c r="D979" s="203"/>
      <c r="E979" s="203"/>
      <c r="F979" s="203"/>
    </row>
    <row r="980" spans="1:6" x14ac:dyDescent="0.25">
      <c r="A980" s="203"/>
      <c r="B980" s="203"/>
      <c r="C980" s="203"/>
      <c r="D980" s="203"/>
      <c r="E980" s="203"/>
      <c r="F980" s="203"/>
    </row>
    <row r="981" spans="1:6" x14ac:dyDescent="0.25">
      <c r="A981" s="203"/>
      <c r="B981" s="203"/>
      <c r="C981" s="203"/>
      <c r="D981" s="203"/>
      <c r="E981" s="203"/>
      <c r="F981" s="203"/>
    </row>
    <row r="982" spans="1:6" x14ac:dyDescent="0.25">
      <c r="A982" s="203"/>
      <c r="B982" s="203"/>
      <c r="C982" s="203"/>
      <c r="D982" s="203"/>
      <c r="E982" s="203"/>
      <c r="F982" s="203"/>
    </row>
    <row r="983" spans="1:6" x14ac:dyDescent="0.25">
      <c r="A983" s="203"/>
      <c r="B983" s="203"/>
      <c r="C983" s="203"/>
      <c r="D983" s="203"/>
      <c r="E983" s="203"/>
      <c r="F983" s="203"/>
    </row>
    <row r="984" spans="1:6" x14ac:dyDescent="0.25">
      <c r="A984" s="203"/>
      <c r="B984" s="203"/>
      <c r="C984" s="203"/>
      <c r="D984" s="203"/>
      <c r="E984" s="203"/>
      <c r="F984" s="203"/>
    </row>
    <row r="985" spans="1:6" x14ac:dyDescent="0.25">
      <c r="A985" s="203"/>
      <c r="B985" s="203"/>
      <c r="C985" s="203"/>
      <c r="D985" s="203"/>
      <c r="E985" s="203"/>
      <c r="F985" s="203"/>
    </row>
    <row r="986" spans="1:6" x14ac:dyDescent="0.25">
      <c r="A986" s="203"/>
      <c r="B986" s="203"/>
      <c r="C986" s="203"/>
      <c r="D986" s="203"/>
      <c r="E986" s="203"/>
      <c r="F986" s="203"/>
    </row>
    <row r="987" spans="1:6" x14ac:dyDescent="0.25">
      <c r="A987" s="203"/>
      <c r="B987" s="203"/>
      <c r="C987" s="203"/>
      <c r="D987" s="203"/>
      <c r="E987" s="203"/>
      <c r="F987" s="203"/>
    </row>
    <row r="988" spans="1:6" x14ac:dyDescent="0.25">
      <c r="A988" s="203"/>
      <c r="B988" s="203"/>
      <c r="C988" s="203"/>
      <c r="D988" s="203"/>
      <c r="E988" s="203"/>
      <c r="F988" s="203"/>
    </row>
    <row r="989" spans="1:6" x14ac:dyDescent="0.25">
      <c r="A989" s="203"/>
      <c r="B989" s="203"/>
      <c r="C989" s="203"/>
      <c r="D989" s="203"/>
      <c r="E989" s="203"/>
      <c r="F989" s="203"/>
    </row>
    <row r="990" spans="1:6" x14ac:dyDescent="0.25">
      <c r="A990" s="203"/>
      <c r="B990" s="203"/>
      <c r="C990" s="203"/>
      <c r="D990" s="203"/>
      <c r="E990" s="203"/>
      <c r="F990" s="203"/>
    </row>
    <row r="991" spans="1:6" x14ac:dyDescent="0.25">
      <c r="A991" s="203"/>
      <c r="B991" s="203"/>
      <c r="C991" s="203"/>
      <c r="D991" s="203"/>
      <c r="E991" s="203"/>
      <c r="F991" s="203"/>
    </row>
    <row r="992" spans="1:6" x14ac:dyDescent="0.25">
      <c r="A992" s="203"/>
      <c r="B992" s="203"/>
      <c r="C992" s="203"/>
      <c r="D992" s="203"/>
      <c r="E992" s="203"/>
      <c r="F992" s="203"/>
    </row>
    <row r="993" spans="1:6" x14ac:dyDescent="0.25">
      <c r="A993" s="203"/>
      <c r="B993" s="203"/>
      <c r="C993" s="203"/>
      <c r="D993" s="203"/>
      <c r="E993" s="203"/>
      <c r="F993" s="203"/>
    </row>
    <row r="994" spans="1:6" x14ac:dyDescent="0.25">
      <c r="A994" s="203"/>
      <c r="B994" s="203"/>
      <c r="C994" s="203"/>
      <c r="D994" s="203"/>
      <c r="E994" s="203"/>
      <c r="F994" s="203"/>
    </row>
    <row r="995" spans="1:6" x14ac:dyDescent="0.25">
      <c r="A995" s="203"/>
      <c r="B995" s="203"/>
      <c r="C995" s="203"/>
      <c r="D995" s="203"/>
      <c r="E995" s="203"/>
      <c r="F995" s="203"/>
    </row>
    <row r="996" spans="1:6" x14ac:dyDescent="0.25">
      <c r="A996" s="203"/>
      <c r="B996" s="203"/>
      <c r="C996" s="203"/>
      <c r="D996" s="203"/>
      <c r="E996" s="203"/>
      <c r="F996" s="203"/>
    </row>
    <row r="997" spans="1:6" x14ac:dyDescent="0.25">
      <c r="A997" s="203"/>
      <c r="B997" s="203"/>
      <c r="C997" s="203"/>
      <c r="D997" s="203"/>
      <c r="E997" s="203"/>
      <c r="F997" s="203"/>
    </row>
    <row r="998" spans="1:6" x14ac:dyDescent="0.25">
      <c r="A998" s="203"/>
      <c r="B998" s="203"/>
      <c r="C998" s="203"/>
      <c r="D998" s="203"/>
      <c r="E998" s="203"/>
      <c r="F998" s="203"/>
    </row>
    <row r="999" spans="1:6" x14ac:dyDescent="0.25">
      <c r="A999" s="203"/>
      <c r="B999" s="203"/>
      <c r="C999" s="203"/>
      <c r="D999" s="203"/>
      <c r="E999" s="203"/>
      <c r="F999" s="203"/>
    </row>
    <row r="1000" spans="1:6" x14ac:dyDescent="0.25">
      <c r="A1000" s="203"/>
      <c r="B1000" s="203"/>
      <c r="C1000" s="203"/>
      <c r="D1000" s="203"/>
      <c r="E1000" s="203"/>
      <c r="F1000" s="203"/>
    </row>
    <row r="1001" spans="1:6" x14ac:dyDescent="0.25">
      <c r="A1001" s="203"/>
      <c r="B1001" s="203"/>
      <c r="C1001" s="203"/>
      <c r="D1001" s="203"/>
      <c r="E1001" s="203"/>
      <c r="F1001" s="203"/>
    </row>
    <row r="1002" spans="1:6" x14ac:dyDescent="0.25">
      <c r="A1002" s="203"/>
      <c r="B1002" s="203"/>
      <c r="C1002" s="203"/>
      <c r="D1002" s="203"/>
      <c r="E1002" s="203"/>
      <c r="F1002" s="203"/>
    </row>
    <row r="1003" spans="1:6" x14ac:dyDescent="0.25">
      <c r="A1003" s="203"/>
      <c r="B1003" s="203"/>
      <c r="C1003" s="203"/>
      <c r="D1003" s="203"/>
      <c r="E1003" s="203"/>
      <c r="F1003" s="203"/>
    </row>
    <row r="1004" spans="1:6" x14ac:dyDescent="0.25">
      <c r="A1004" s="203"/>
      <c r="B1004" s="203"/>
      <c r="C1004" s="203"/>
      <c r="D1004" s="203"/>
      <c r="E1004" s="203"/>
      <c r="F1004" s="203"/>
    </row>
    <row r="1005" spans="1:6" x14ac:dyDescent="0.25">
      <c r="A1005" s="203"/>
      <c r="B1005" s="203"/>
      <c r="C1005" s="203"/>
      <c r="D1005" s="203"/>
      <c r="E1005" s="203"/>
      <c r="F1005" s="203"/>
    </row>
    <row r="1006" spans="1:6" x14ac:dyDescent="0.25">
      <c r="A1006" s="203"/>
      <c r="B1006" s="203"/>
      <c r="C1006" s="203"/>
      <c r="D1006" s="203"/>
      <c r="E1006" s="203"/>
      <c r="F1006" s="203"/>
    </row>
    <row r="1007" spans="1:6" x14ac:dyDescent="0.25">
      <c r="A1007" s="203"/>
      <c r="B1007" s="203"/>
      <c r="C1007" s="203"/>
      <c r="D1007" s="203"/>
      <c r="E1007" s="203"/>
      <c r="F1007" s="203"/>
    </row>
    <row r="1008" spans="1:6" x14ac:dyDescent="0.25">
      <c r="A1008" s="203"/>
      <c r="B1008" s="203"/>
      <c r="C1008" s="203"/>
      <c r="D1008" s="203"/>
      <c r="E1008" s="203"/>
      <c r="F1008" s="203"/>
    </row>
    <row r="1009" spans="1:6" x14ac:dyDescent="0.25">
      <c r="A1009" s="203"/>
      <c r="B1009" s="203"/>
      <c r="C1009" s="203"/>
      <c r="D1009" s="203"/>
      <c r="E1009" s="203"/>
      <c r="F1009" s="203"/>
    </row>
    <row r="1010" spans="1:6" x14ac:dyDescent="0.25">
      <c r="A1010" s="203"/>
      <c r="B1010" s="203"/>
      <c r="C1010" s="203"/>
      <c r="D1010" s="203"/>
      <c r="E1010" s="203"/>
      <c r="F1010" s="203"/>
    </row>
    <row r="1011" spans="1:6" x14ac:dyDescent="0.25">
      <c r="A1011" s="203"/>
      <c r="B1011" s="203"/>
      <c r="C1011" s="203"/>
      <c r="D1011" s="203"/>
      <c r="E1011" s="203"/>
      <c r="F1011" s="203"/>
    </row>
    <row r="1012" spans="1:6" x14ac:dyDescent="0.25">
      <c r="A1012" s="203"/>
      <c r="B1012" s="203"/>
      <c r="C1012" s="203"/>
      <c r="D1012" s="203"/>
      <c r="E1012" s="203"/>
      <c r="F1012" s="203"/>
    </row>
    <row r="1013" spans="1:6" x14ac:dyDescent="0.25">
      <c r="A1013" s="203"/>
      <c r="B1013" s="203"/>
      <c r="C1013" s="203"/>
      <c r="D1013" s="203"/>
      <c r="E1013" s="203"/>
      <c r="F1013" s="203"/>
    </row>
    <row r="1014" spans="1:6" x14ac:dyDescent="0.25">
      <c r="A1014" s="203"/>
      <c r="B1014" s="203"/>
      <c r="C1014" s="203"/>
      <c r="D1014" s="203"/>
      <c r="E1014" s="203"/>
      <c r="F1014" s="203"/>
    </row>
    <row r="1015" spans="1:6" x14ac:dyDescent="0.25">
      <c r="A1015" s="203"/>
      <c r="B1015" s="203"/>
      <c r="C1015" s="203"/>
      <c r="D1015" s="203"/>
      <c r="E1015" s="203"/>
      <c r="F1015" s="203"/>
    </row>
    <row r="1016" spans="1:6" x14ac:dyDescent="0.25">
      <c r="A1016" s="203"/>
      <c r="B1016" s="203"/>
      <c r="C1016" s="203"/>
      <c r="D1016" s="203"/>
      <c r="E1016" s="203"/>
      <c r="F1016" s="203"/>
    </row>
    <row r="1017" spans="1:6" x14ac:dyDescent="0.25">
      <c r="A1017" s="203"/>
      <c r="B1017" s="203"/>
      <c r="C1017" s="203"/>
      <c r="D1017" s="203"/>
      <c r="E1017" s="203"/>
      <c r="F1017" s="203"/>
    </row>
    <row r="1018" spans="1:6" x14ac:dyDescent="0.25">
      <c r="A1018" s="203"/>
      <c r="B1018" s="203"/>
      <c r="C1018" s="203"/>
      <c r="D1018" s="203"/>
      <c r="E1018" s="203"/>
      <c r="F1018" s="203"/>
    </row>
    <row r="1019" spans="1:6" x14ac:dyDescent="0.25">
      <c r="A1019" s="203"/>
      <c r="B1019" s="203"/>
      <c r="C1019" s="203"/>
      <c r="D1019" s="203"/>
      <c r="E1019" s="203"/>
      <c r="F1019" s="203"/>
    </row>
    <row r="1020" spans="1:6" x14ac:dyDescent="0.25">
      <c r="A1020" s="203"/>
      <c r="B1020" s="203"/>
      <c r="C1020" s="203"/>
      <c r="D1020" s="203"/>
      <c r="E1020" s="203"/>
      <c r="F1020" s="203"/>
    </row>
    <row r="1021" spans="1:6" x14ac:dyDescent="0.25">
      <c r="A1021" s="203"/>
      <c r="B1021" s="203"/>
      <c r="C1021" s="203"/>
      <c r="D1021" s="203"/>
      <c r="E1021" s="203"/>
      <c r="F1021" s="203"/>
    </row>
    <row r="1022" spans="1:6" x14ac:dyDescent="0.25">
      <c r="A1022" s="203"/>
      <c r="B1022" s="203"/>
      <c r="C1022" s="203"/>
      <c r="D1022" s="203"/>
      <c r="E1022" s="203"/>
      <c r="F1022" s="203"/>
    </row>
    <row r="1023" spans="1:6" x14ac:dyDescent="0.25">
      <c r="A1023" s="203"/>
      <c r="B1023" s="203"/>
      <c r="C1023" s="203"/>
      <c r="D1023" s="203"/>
      <c r="E1023" s="203"/>
      <c r="F1023" s="203"/>
    </row>
    <row r="1024" spans="1:6" x14ac:dyDescent="0.25">
      <c r="A1024" s="203"/>
      <c r="B1024" s="203"/>
      <c r="C1024" s="203"/>
      <c r="D1024" s="203"/>
      <c r="E1024" s="203"/>
      <c r="F1024" s="203"/>
    </row>
    <row r="1025" spans="1:6" x14ac:dyDescent="0.25">
      <c r="A1025" s="203"/>
      <c r="B1025" s="203"/>
      <c r="C1025" s="203"/>
      <c r="D1025" s="203"/>
      <c r="E1025" s="203"/>
      <c r="F1025" s="203"/>
    </row>
    <row r="1026" spans="1:6" x14ac:dyDescent="0.25">
      <c r="A1026" s="203"/>
      <c r="B1026" s="203"/>
      <c r="C1026" s="203"/>
      <c r="D1026" s="203"/>
      <c r="E1026" s="203"/>
      <c r="F1026" s="203"/>
    </row>
    <row r="1027" spans="1:6" x14ac:dyDescent="0.25">
      <c r="A1027" s="203"/>
      <c r="B1027" s="203"/>
      <c r="C1027" s="203"/>
      <c r="D1027" s="203"/>
      <c r="E1027" s="203"/>
      <c r="F1027" s="203"/>
    </row>
    <row r="1028" spans="1:6" x14ac:dyDescent="0.25">
      <c r="A1028" s="203"/>
      <c r="B1028" s="203"/>
      <c r="C1028" s="203"/>
      <c r="D1028" s="203"/>
      <c r="E1028" s="203"/>
      <c r="F1028" s="203"/>
    </row>
    <row r="1029" spans="1:6" x14ac:dyDescent="0.25">
      <c r="A1029" s="203"/>
      <c r="B1029" s="203"/>
      <c r="C1029" s="203"/>
      <c r="D1029" s="203"/>
      <c r="E1029" s="203"/>
      <c r="F1029" s="203"/>
    </row>
    <row r="1030" spans="1:6" x14ac:dyDescent="0.25">
      <c r="A1030" s="203"/>
      <c r="B1030" s="203"/>
      <c r="C1030" s="203"/>
      <c r="D1030" s="203"/>
      <c r="E1030" s="203"/>
      <c r="F1030" s="203"/>
    </row>
    <row r="1031" spans="1:6" x14ac:dyDescent="0.25">
      <c r="A1031" s="203"/>
      <c r="B1031" s="203"/>
      <c r="C1031" s="203"/>
      <c r="D1031" s="203"/>
      <c r="E1031" s="203"/>
      <c r="F1031" s="203"/>
    </row>
    <row r="1032" spans="1:6" x14ac:dyDescent="0.25">
      <c r="A1032" s="203"/>
      <c r="B1032" s="203"/>
      <c r="C1032" s="203"/>
      <c r="D1032" s="203"/>
      <c r="E1032" s="203"/>
      <c r="F1032" s="203"/>
    </row>
    <row r="1033" spans="1:6" x14ac:dyDescent="0.25">
      <c r="A1033" s="203"/>
      <c r="B1033" s="203"/>
      <c r="C1033" s="203"/>
      <c r="D1033" s="203"/>
      <c r="E1033" s="203"/>
      <c r="F1033" s="203"/>
    </row>
    <row r="1034" spans="1:6" x14ac:dyDescent="0.25">
      <c r="A1034" s="203"/>
      <c r="B1034" s="203"/>
      <c r="C1034" s="203"/>
      <c r="D1034" s="203"/>
      <c r="E1034" s="203"/>
      <c r="F1034" s="203"/>
    </row>
    <row r="1035" spans="1:6" x14ac:dyDescent="0.25">
      <c r="A1035" s="203"/>
      <c r="B1035" s="203"/>
      <c r="C1035" s="203"/>
      <c r="D1035" s="203"/>
      <c r="E1035" s="203"/>
      <c r="F1035" s="203"/>
    </row>
    <row r="1036" spans="1:6" x14ac:dyDescent="0.25">
      <c r="A1036" s="203"/>
      <c r="B1036" s="203"/>
      <c r="C1036" s="203"/>
      <c r="D1036" s="203"/>
      <c r="E1036" s="203"/>
      <c r="F1036" s="203"/>
    </row>
    <row r="1037" spans="1:6" x14ac:dyDescent="0.25">
      <c r="A1037" s="203"/>
      <c r="B1037" s="203"/>
      <c r="C1037" s="203"/>
      <c r="D1037" s="203"/>
      <c r="E1037" s="203"/>
      <c r="F1037" s="203"/>
    </row>
    <row r="1038" spans="1:6" x14ac:dyDescent="0.25">
      <c r="A1038" s="203"/>
      <c r="B1038" s="203"/>
      <c r="C1038" s="203"/>
      <c r="D1038" s="203"/>
      <c r="E1038" s="203"/>
      <c r="F1038" s="203"/>
    </row>
    <row r="1039" spans="1:6" x14ac:dyDescent="0.25">
      <c r="A1039" s="203"/>
      <c r="B1039" s="203"/>
      <c r="C1039" s="203"/>
      <c r="D1039" s="203"/>
      <c r="E1039" s="203"/>
      <c r="F1039" s="203"/>
    </row>
    <row r="1040" spans="1:6" x14ac:dyDescent="0.25">
      <c r="A1040" s="203"/>
      <c r="B1040" s="203"/>
      <c r="C1040" s="203"/>
      <c r="D1040" s="203"/>
      <c r="E1040" s="203"/>
      <c r="F1040" s="203"/>
    </row>
    <row r="1041" spans="1:6" x14ac:dyDescent="0.25">
      <c r="A1041" s="203"/>
      <c r="B1041" s="203"/>
      <c r="C1041" s="203"/>
      <c r="D1041" s="203"/>
      <c r="E1041" s="203"/>
      <c r="F1041" s="203"/>
    </row>
    <row r="1042" spans="1:6" x14ac:dyDescent="0.25">
      <c r="A1042" s="203"/>
      <c r="B1042" s="203"/>
      <c r="C1042" s="203"/>
      <c r="D1042" s="203"/>
      <c r="E1042" s="203"/>
      <c r="F1042" s="203"/>
    </row>
    <row r="1043" spans="1:6" x14ac:dyDescent="0.25">
      <c r="A1043" s="203"/>
      <c r="B1043" s="203"/>
      <c r="C1043" s="203"/>
      <c r="D1043" s="203"/>
      <c r="E1043" s="203"/>
      <c r="F1043" s="203"/>
    </row>
    <row r="1044" spans="1:6" x14ac:dyDescent="0.25">
      <c r="A1044" s="203"/>
      <c r="B1044" s="203"/>
      <c r="C1044" s="203"/>
      <c r="D1044" s="203"/>
      <c r="E1044" s="203"/>
      <c r="F1044" s="203"/>
    </row>
    <row r="1045" spans="1:6" x14ac:dyDescent="0.25">
      <c r="A1045" s="203"/>
      <c r="B1045" s="203"/>
      <c r="C1045" s="203"/>
      <c r="D1045" s="203"/>
      <c r="E1045" s="203"/>
      <c r="F1045" s="203"/>
    </row>
    <row r="1046" spans="1:6" x14ac:dyDescent="0.25">
      <c r="A1046" s="203"/>
      <c r="B1046" s="203"/>
      <c r="C1046" s="203"/>
      <c r="D1046" s="203"/>
      <c r="E1046" s="203"/>
      <c r="F1046" s="203"/>
    </row>
    <row r="1047" spans="1:6" x14ac:dyDescent="0.25">
      <c r="A1047" s="203"/>
      <c r="B1047" s="203"/>
      <c r="C1047" s="203"/>
      <c r="D1047" s="203"/>
      <c r="E1047" s="203"/>
      <c r="F1047" s="203"/>
    </row>
    <row r="1048" spans="1:6" x14ac:dyDescent="0.25">
      <c r="A1048" s="203"/>
      <c r="B1048" s="203"/>
      <c r="C1048" s="203"/>
      <c r="D1048" s="203"/>
      <c r="E1048" s="203"/>
      <c r="F1048" s="203"/>
    </row>
    <row r="1049" spans="1:6" x14ac:dyDescent="0.25">
      <c r="A1049" s="203"/>
      <c r="B1049" s="203"/>
      <c r="C1049" s="203"/>
      <c r="D1049" s="203"/>
      <c r="E1049" s="203"/>
      <c r="F1049" s="203"/>
    </row>
    <row r="1050" spans="1:6" x14ac:dyDescent="0.25">
      <c r="A1050" s="203"/>
      <c r="B1050" s="203"/>
      <c r="C1050" s="203"/>
      <c r="D1050" s="203"/>
      <c r="E1050" s="203"/>
      <c r="F1050" s="203"/>
    </row>
    <row r="1051" spans="1:6" x14ac:dyDescent="0.25">
      <c r="A1051" s="203"/>
      <c r="B1051" s="203"/>
      <c r="C1051" s="203"/>
      <c r="D1051" s="203"/>
      <c r="E1051" s="203"/>
      <c r="F1051" s="203"/>
    </row>
    <row r="1052" spans="1:6" x14ac:dyDescent="0.25">
      <c r="A1052" s="203"/>
      <c r="B1052" s="203"/>
      <c r="C1052" s="203"/>
      <c r="D1052" s="203"/>
      <c r="E1052" s="203"/>
      <c r="F1052" s="203"/>
    </row>
    <row r="1053" spans="1:6" x14ac:dyDescent="0.25">
      <c r="A1053" s="203"/>
      <c r="B1053" s="203"/>
      <c r="C1053" s="203"/>
      <c r="D1053" s="203"/>
      <c r="E1053" s="203"/>
      <c r="F1053" s="203"/>
    </row>
    <row r="1054" spans="1:6" x14ac:dyDescent="0.25">
      <c r="A1054" s="203"/>
      <c r="B1054" s="203"/>
      <c r="C1054" s="203"/>
      <c r="D1054" s="203"/>
      <c r="E1054" s="203"/>
      <c r="F1054" s="203"/>
    </row>
    <row r="1055" spans="1:6" x14ac:dyDescent="0.25">
      <c r="A1055" s="203"/>
      <c r="B1055" s="203"/>
      <c r="C1055" s="203"/>
      <c r="D1055" s="203"/>
      <c r="E1055" s="203"/>
      <c r="F1055" s="203"/>
    </row>
    <row r="1056" spans="1:6" x14ac:dyDescent="0.25">
      <c r="A1056" s="203"/>
      <c r="B1056" s="203"/>
      <c r="C1056" s="203"/>
      <c r="D1056" s="203"/>
      <c r="E1056" s="203"/>
      <c r="F1056" s="203"/>
    </row>
    <row r="1057" spans="1:6" x14ac:dyDescent="0.25">
      <c r="A1057" s="203"/>
      <c r="B1057" s="203"/>
      <c r="C1057" s="203"/>
      <c r="D1057" s="203"/>
      <c r="E1057" s="203"/>
      <c r="F1057" s="203"/>
    </row>
    <row r="1058" spans="1:6" x14ac:dyDescent="0.25">
      <c r="A1058" s="203"/>
      <c r="B1058" s="203"/>
      <c r="C1058" s="203"/>
      <c r="D1058" s="203"/>
      <c r="E1058" s="203"/>
      <c r="F1058" s="203"/>
    </row>
    <row r="1059" spans="1:6" x14ac:dyDescent="0.25">
      <c r="A1059" s="203"/>
      <c r="B1059" s="203"/>
      <c r="C1059" s="203"/>
      <c r="D1059" s="203"/>
      <c r="E1059" s="203"/>
      <c r="F1059" s="203"/>
    </row>
    <row r="1060" spans="1:6" x14ac:dyDescent="0.25">
      <c r="A1060" s="203"/>
      <c r="B1060" s="203"/>
      <c r="C1060" s="203"/>
      <c r="D1060" s="203"/>
      <c r="E1060" s="203"/>
      <c r="F1060" s="203"/>
    </row>
    <row r="1061" spans="1:6" x14ac:dyDescent="0.25">
      <c r="A1061" s="203"/>
      <c r="B1061" s="203"/>
      <c r="C1061" s="203"/>
      <c r="D1061" s="203"/>
      <c r="E1061" s="203"/>
      <c r="F1061" s="203"/>
    </row>
    <row r="1062" spans="1:6" x14ac:dyDescent="0.25">
      <c r="A1062" s="203"/>
      <c r="B1062" s="203"/>
      <c r="C1062" s="203"/>
      <c r="D1062" s="203"/>
      <c r="E1062" s="203"/>
      <c r="F1062" s="203"/>
    </row>
    <row r="1063" spans="1:6" x14ac:dyDescent="0.25">
      <c r="A1063" s="203"/>
      <c r="B1063" s="203"/>
      <c r="C1063" s="203"/>
      <c r="D1063" s="203"/>
      <c r="E1063" s="203"/>
      <c r="F1063" s="203"/>
    </row>
    <row r="1064" spans="1:6" x14ac:dyDescent="0.25">
      <c r="A1064" s="203"/>
      <c r="B1064" s="203"/>
      <c r="C1064" s="203"/>
      <c r="D1064" s="203"/>
      <c r="E1064" s="203"/>
      <c r="F1064" s="203"/>
    </row>
    <row r="1065" spans="1:6" x14ac:dyDescent="0.25">
      <c r="A1065" s="203"/>
      <c r="B1065" s="203"/>
      <c r="C1065" s="203"/>
      <c r="D1065" s="203"/>
      <c r="E1065" s="203"/>
      <c r="F1065" s="203"/>
    </row>
    <row r="1066" spans="1:6" x14ac:dyDescent="0.25">
      <c r="A1066" s="203"/>
      <c r="B1066" s="203"/>
      <c r="C1066" s="203"/>
      <c r="D1066" s="203"/>
      <c r="E1066" s="203"/>
      <c r="F1066" s="203"/>
    </row>
    <row r="1067" spans="1:6" x14ac:dyDescent="0.25">
      <c r="A1067" s="203"/>
      <c r="B1067" s="203"/>
      <c r="C1067" s="203"/>
      <c r="D1067" s="203"/>
      <c r="E1067" s="203"/>
      <c r="F1067" s="203"/>
    </row>
    <row r="1068" spans="1:6" x14ac:dyDescent="0.25">
      <c r="A1068" s="203"/>
      <c r="B1068" s="203"/>
      <c r="C1068" s="203"/>
      <c r="D1068" s="203"/>
      <c r="E1068" s="203"/>
      <c r="F1068" s="203"/>
    </row>
    <row r="1069" spans="1:6" x14ac:dyDescent="0.25">
      <c r="A1069" s="203"/>
      <c r="B1069" s="203"/>
      <c r="C1069" s="203"/>
      <c r="D1069" s="203"/>
      <c r="E1069" s="203"/>
      <c r="F1069" s="203"/>
    </row>
    <row r="1070" spans="1:6" x14ac:dyDescent="0.25">
      <c r="A1070" s="203"/>
      <c r="B1070" s="203"/>
      <c r="C1070" s="203"/>
      <c r="D1070" s="203"/>
      <c r="E1070" s="203"/>
      <c r="F1070" s="203"/>
    </row>
    <row r="1071" spans="1:6" x14ac:dyDescent="0.25">
      <c r="A1071" s="203"/>
      <c r="B1071" s="203"/>
      <c r="C1071" s="203"/>
      <c r="D1071" s="203"/>
      <c r="E1071" s="203"/>
      <c r="F1071" s="203"/>
    </row>
    <row r="1072" spans="1:6" x14ac:dyDescent="0.25">
      <c r="A1072" s="203"/>
      <c r="B1072" s="203"/>
      <c r="C1072" s="203"/>
      <c r="D1072" s="203"/>
      <c r="E1072" s="203"/>
      <c r="F1072" s="203"/>
    </row>
    <row r="1073" spans="1:6" x14ac:dyDescent="0.25">
      <c r="A1073" s="203"/>
      <c r="B1073" s="203"/>
      <c r="C1073" s="203"/>
      <c r="D1073" s="203"/>
      <c r="E1073" s="203"/>
      <c r="F1073" s="203"/>
    </row>
    <row r="1074" spans="1:6" x14ac:dyDescent="0.25">
      <c r="A1074" s="203"/>
      <c r="B1074" s="203"/>
      <c r="C1074" s="203"/>
      <c r="D1074" s="203"/>
      <c r="E1074" s="203"/>
      <c r="F1074" s="203"/>
    </row>
    <row r="1075" spans="1:6" x14ac:dyDescent="0.25">
      <c r="A1075" s="203"/>
      <c r="B1075" s="203"/>
      <c r="C1075" s="203"/>
      <c r="D1075" s="203"/>
      <c r="E1075" s="203"/>
      <c r="F1075" s="203"/>
    </row>
    <row r="1076" spans="1:6" x14ac:dyDescent="0.25">
      <c r="A1076" s="203"/>
      <c r="B1076" s="203"/>
      <c r="C1076" s="203"/>
      <c r="D1076" s="203"/>
      <c r="E1076" s="203"/>
      <c r="F1076" s="203"/>
    </row>
    <row r="1077" spans="1:6" x14ac:dyDescent="0.25">
      <c r="A1077" s="203"/>
      <c r="B1077" s="203"/>
      <c r="C1077" s="203"/>
      <c r="D1077" s="203"/>
      <c r="E1077" s="203"/>
      <c r="F1077" s="203"/>
    </row>
    <row r="1078" spans="1:6" x14ac:dyDescent="0.25">
      <c r="A1078" s="203"/>
      <c r="B1078" s="203"/>
      <c r="C1078" s="203"/>
      <c r="D1078" s="203"/>
      <c r="E1078" s="203"/>
      <c r="F1078" s="203"/>
    </row>
    <row r="1079" spans="1:6" x14ac:dyDescent="0.25">
      <c r="A1079" s="203"/>
      <c r="B1079" s="203"/>
      <c r="C1079" s="203"/>
      <c r="D1079" s="203"/>
      <c r="E1079" s="203"/>
      <c r="F1079" s="203"/>
    </row>
    <row r="1080" spans="1:6" x14ac:dyDescent="0.25">
      <c r="A1080" s="203"/>
      <c r="B1080" s="203"/>
      <c r="C1080" s="203"/>
      <c r="D1080" s="203"/>
      <c r="E1080" s="203"/>
      <c r="F1080" s="203"/>
    </row>
    <row r="1081" spans="1:6" x14ac:dyDescent="0.25">
      <c r="A1081" s="203"/>
      <c r="B1081" s="203"/>
      <c r="C1081" s="203"/>
      <c r="D1081" s="203"/>
      <c r="E1081" s="203"/>
      <c r="F1081" s="203"/>
    </row>
    <row r="1082" spans="1:6" x14ac:dyDescent="0.25">
      <c r="A1082" s="203"/>
      <c r="B1082" s="203"/>
      <c r="C1082" s="203"/>
      <c r="D1082" s="203"/>
      <c r="E1082" s="203"/>
      <c r="F1082" s="203"/>
    </row>
    <row r="1083" spans="1:6" x14ac:dyDescent="0.25">
      <c r="A1083" s="203"/>
      <c r="B1083" s="203"/>
      <c r="C1083" s="203"/>
      <c r="D1083" s="203"/>
      <c r="E1083" s="203"/>
      <c r="F1083" s="203"/>
    </row>
    <row r="1084" spans="1:6" x14ac:dyDescent="0.25">
      <c r="A1084" s="203"/>
      <c r="B1084" s="203"/>
      <c r="C1084" s="203"/>
      <c r="D1084" s="203"/>
      <c r="E1084" s="203"/>
      <c r="F1084" s="203"/>
    </row>
    <row r="1085" spans="1:6" x14ac:dyDescent="0.25">
      <c r="A1085" s="203"/>
      <c r="B1085" s="203"/>
      <c r="C1085" s="203"/>
      <c r="D1085" s="203"/>
      <c r="E1085" s="203"/>
      <c r="F1085" s="203"/>
    </row>
    <row r="1086" spans="1:6" x14ac:dyDescent="0.25">
      <c r="A1086" s="203"/>
      <c r="B1086" s="203"/>
      <c r="C1086" s="203"/>
      <c r="D1086" s="203"/>
      <c r="E1086" s="203"/>
      <c r="F1086" s="203"/>
    </row>
    <row r="1087" spans="1:6" x14ac:dyDescent="0.25">
      <c r="A1087" s="203"/>
      <c r="B1087" s="203"/>
      <c r="C1087" s="203"/>
      <c r="D1087" s="203"/>
      <c r="E1087" s="203"/>
      <c r="F1087" s="203"/>
    </row>
    <row r="1088" spans="1:6" x14ac:dyDescent="0.25">
      <c r="A1088" s="203"/>
      <c r="B1088" s="203"/>
      <c r="C1088" s="203"/>
      <c r="D1088" s="203"/>
      <c r="E1088" s="203"/>
      <c r="F1088" s="203"/>
    </row>
    <row r="1089" spans="1:6" x14ac:dyDescent="0.25">
      <c r="A1089" s="203"/>
      <c r="B1089" s="203"/>
      <c r="C1089" s="203"/>
      <c r="D1089" s="203"/>
      <c r="E1089" s="203"/>
      <c r="F1089" s="203"/>
    </row>
    <row r="1090" spans="1:6" x14ac:dyDescent="0.25">
      <c r="A1090" s="203"/>
      <c r="B1090" s="203"/>
      <c r="C1090" s="203"/>
      <c r="D1090" s="203"/>
      <c r="E1090" s="203"/>
      <c r="F1090" s="203"/>
    </row>
    <row r="1091" spans="1:6" x14ac:dyDescent="0.25">
      <c r="A1091" s="203"/>
      <c r="B1091" s="203"/>
      <c r="C1091" s="203"/>
      <c r="D1091" s="203"/>
      <c r="E1091" s="203"/>
      <c r="F1091" s="203"/>
    </row>
    <row r="1092" spans="1:6" x14ac:dyDescent="0.25">
      <c r="A1092" s="203"/>
      <c r="B1092" s="203"/>
      <c r="C1092" s="203"/>
      <c r="D1092" s="203"/>
      <c r="E1092" s="203"/>
      <c r="F1092" s="203"/>
    </row>
    <row r="1093" spans="1:6" x14ac:dyDescent="0.25">
      <c r="A1093" s="203"/>
      <c r="B1093" s="203"/>
      <c r="C1093" s="203"/>
      <c r="D1093" s="203"/>
      <c r="E1093" s="203"/>
      <c r="F1093" s="203"/>
    </row>
    <row r="1094" spans="1:6" x14ac:dyDescent="0.25">
      <c r="A1094" s="203"/>
      <c r="B1094" s="203"/>
      <c r="C1094" s="203"/>
      <c r="D1094" s="203"/>
      <c r="E1094" s="203"/>
      <c r="F1094" s="203"/>
    </row>
    <row r="1095" spans="1:6" x14ac:dyDescent="0.25">
      <c r="A1095" s="203"/>
      <c r="B1095" s="203"/>
      <c r="C1095" s="203"/>
      <c r="D1095" s="203"/>
      <c r="E1095" s="203"/>
      <c r="F1095" s="203"/>
    </row>
    <row r="1096" spans="1:6" x14ac:dyDescent="0.25">
      <c r="A1096" s="203"/>
      <c r="B1096" s="203"/>
      <c r="C1096" s="203"/>
      <c r="D1096" s="203"/>
      <c r="E1096" s="203"/>
      <c r="F1096" s="203"/>
    </row>
    <row r="1097" spans="1:6" x14ac:dyDescent="0.25">
      <c r="A1097" s="203"/>
      <c r="B1097" s="203"/>
      <c r="C1097" s="203"/>
      <c r="D1097" s="203"/>
      <c r="E1097" s="203"/>
      <c r="F1097" s="203"/>
    </row>
    <row r="1098" spans="1:6" x14ac:dyDescent="0.25">
      <c r="A1098" s="203"/>
      <c r="B1098" s="203"/>
      <c r="C1098" s="203"/>
      <c r="D1098" s="203"/>
      <c r="E1098" s="203"/>
      <c r="F1098" s="203"/>
    </row>
    <row r="1099" spans="1:6" x14ac:dyDescent="0.25">
      <c r="A1099" s="203"/>
      <c r="B1099" s="203"/>
      <c r="C1099" s="203"/>
      <c r="D1099" s="203"/>
      <c r="E1099" s="203"/>
      <c r="F1099" s="203"/>
    </row>
    <row r="1100" spans="1:6" x14ac:dyDescent="0.25">
      <c r="A1100" s="203"/>
      <c r="B1100" s="203"/>
      <c r="C1100" s="203"/>
      <c r="D1100" s="203"/>
      <c r="E1100" s="203"/>
      <c r="F1100" s="203"/>
    </row>
    <row r="1101" spans="1:6" x14ac:dyDescent="0.25">
      <c r="A1101" s="203"/>
      <c r="B1101" s="203"/>
      <c r="C1101" s="203"/>
      <c r="D1101" s="203"/>
      <c r="E1101" s="203"/>
      <c r="F1101" s="203"/>
    </row>
    <row r="1102" spans="1:6" x14ac:dyDescent="0.25">
      <c r="A1102" s="203"/>
      <c r="B1102" s="203"/>
      <c r="C1102" s="203"/>
      <c r="D1102" s="203"/>
      <c r="E1102" s="203"/>
      <c r="F1102" s="203"/>
    </row>
    <row r="1103" spans="1:6" x14ac:dyDescent="0.25">
      <c r="A1103" s="203"/>
      <c r="B1103" s="203"/>
      <c r="C1103" s="203"/>
      <c r="D1103" s="203"/>
      <c r="E1103" s="203"/>
      <c r="F1103" s="203"/>
    </row>
    <row r="1104" spans="1:6" x14ac:dyDescent="0.25">
      <c r="A1104" s="203"/>
      <c r="B1104" s="203"/>
      <c r="C1104" s="203"/>
      <c r="D1104" s="203"/>
      <c r="E1104" s="203"/>
      <c r="F1104" s="203"/>
    </row>
    <row r="1105" spans="1:6" x14ac:dyDescent="0.25">
      <c r="A1105" s="203"/>
      <c r="B1105" s="203"/>
      <c r="C1105" s="203"/>
      <c r="D1105" s="203"/>
      <c r="E1105" s="203"/>
      <c r="F1105" s="203"/>
    </row>
    <row r="1106" spans="1:6" x14ac:dyDescent="0.25">
      <c r="A1106" s="203"/>
      <c r="B1106" s="203"/>
      <c r="C1106" s="203"/>
      <c r="D1106" s="203"/>
      <c r="E1106" s="203"/>
      <c r="F1106" s="203"/>
    </row>
    <row r="1107" spans="1:6" x14ac:dyDescent="0.25">
      <c r="A1107" s="203"/>
      <c r="B1107" s="203"/>
      <c r="C1107" s="203"/>
      <c r="D1107" s="203"/>
      <c r="E1107" s="203"/>
      <c r="F1107" s="203"/>
    </row>
    <row r="1108" spans="1:6" x14ac:dyDescent="0.25">
      <c r="A1108" s="203"/>
      <c r="B1108" s="203"/>
      <c r="C1108" s="203"/>
      <c r="D1108" s="203"/>
      <c r="E1108" s="203"/>
      <c r="F1108" s="203"/>
    </row>
    <row r="1109" spans="1:6" x14ac:dyDescent="0.25">
      <c r="A1109" s="203"/>
      <c r="B1109" s="203"/>
      <c r="C1109" s="203"/>
      <c r="D1109" s="203"/>
      <c r="E1109" s="203"/>
      <c r="F1109" s="203"/>
    </row>
    <row r="1110" spans="1:6" x14ac:dyDescent="0.25">
      <c r="A1110" s="203"/>
      <c r="B1110" s="203"/>
      <c r="C1110" s="203"/>
      <c r="D1110" s="203"/>
      <c r="E1110" s="203"/>
      <c r="F1110" s="203"/>
    </row>
    <row r="1111" spans="1:6" x14ac:dyDescent="0.25">
      <c r="A1111" s="203"/>
      <c r="B1111" s="203"/>
      <c r="C1111" s="203"/>
      <c r="D1111" s="203"/>
      <c r="E1111" s="203"/>
      <c r="F1111" s="203"/>
    </row>
    <row r="1112" spans="1:6" x14ac:dyDescent="0.25">
      <c r="A1112" s="203"/>
      <c r="B1112" s="203"/>
      <c r="C1112" s="203"/>
      <c r="D1112" s="203"/>
      <c r="E1112" s="203"/>
      <c r="F1112" s="203"/>
    </row>
    <row r="1113" spans="1:6" x14ac:dyDescent="0.25">
      <c r="A1113" s="203"/>
      <c r="B1113" s="203"/>
      <c r="C1113" s="203"/>
      <c r="D1113" s="203"/>
      <c r="E1113" s="203"/>
      <c r="F1113" s="203"/>
    </row>
    <row r="1114" spans="1:6" x14ac:dyDescent="0.25">
      <c r="A1114" s="203"/>
      <c r="B1114" s="203"/>
      <c r="C1114" s="203"/>
      <c r="D1114" s="203"/>
      <c r="E1114" s="203"/>
      <c r="F1114" s="203"/>
    </row>
    <row r="1115" spans="1:6" x14ac:dyDescent="0.25">
      <c r="A1115" s="203"/>
      <c r="B1115" s="203"/>
      <c r="C1115" s="203"/>
      <c r="D1115" s="203"/>
      <c r="E1115" s="203"/>
      <c r="F1115" s="203"/>
    </row>
    <row r="1116" spans="1:6" x14ac:dyDescent="0.25">
      <c r="A1116" s="203"/>
      <c r="B1116" s="203"/>
      <c r="C1116" s="203"/>
      <c r="D1116" s="203"/>
      <c r="E1116" s="203"/>
      <c r="F1116" s="203"/>
    </row>
    <row r="1117" spans="1:6" x14ac:dyDescent="0.25">
      <c r="A1117" s="203"/>
      <c r="B1117" s="203"/>
      <c r="C1117" s="203"/>
      <c r="D1117" s="203"/>
      <c r="E1117" s="203"/>
      <c r="F1117" s="203"/>
    </row>
    <row r="1118" spans="1:6" x14ac:dyDescent="0.25">
      <c r="A1118" s="203"/>
      <c r="B1118" s="203"/>
      <c r="C1118" s="203"/>
      <c r="D1118" s="203"/>
      <c r="E1118" s="203"/>
      <c r="F1118" s="203"/>
    </row>
    <row r="1119" spans="1:6" x14ac:dyDescent="0.25">
      <c r="A1119" s="203"/>
      <c r="B1119" s="203"/>
      <c r="C1119" s="203"/>
      <c r="D1119" s="203"/>
      <c r="E1119" s="203"/>
      <c r="F1119" s="203"/>
    </row>
    <row r="1120" spans="1:6" x14ac:dyDescent="0.25">
      <c r="A1120" s="203"/>
      <c r="B1120" s="203"/>
      <c r="C1120" s="203"/>
      <c r="D1120" s="203"/>
      <c r="E1120" s="203"/>
      <c r="F1120" s="203"/>
    </row>
    <row r="1121" spans="1:6" x14ac:dyDescent="0.25">
      <c r="A1121" s="203"/>
      <c r="B1121" s="203"/>
      <c r="C1121" s="203"/>
      <c r="D1121" s="203"/>
      <c r="E1121" s="203"/>
      <c r="F1121" s="203"/>
    </row>
    <row r="1122" spans="1:6" x14ac:dyDescent="0.25">
      <c r="A1122" s="203"/>
      <c r="B1122" s="203"/>
      <c r="C1122" s="203"/>
      <c r="D1122" s="203"/>
      <c r="E1122" s="203"/>
      <c r="F1122" s="203"/>
    </row>
    <row r="1123" spans="1:6" x14ac:dyDescent="0.25">
      <c r="A1123" s="203"/>
      <c r="B1123" s="203"/>
      <c r="C1123" s="203"/>
      <c r="D1123" s="203"/>
      <c r="E1123" s="203"/>
      <c r="F1123" s="203"/>
    </row>
    <row r="1124" spans="1:6" x14ac:dyDescent="0.25">
      <c r="A1124" s="203"/>
      <c r="B1124" s="203"/>
      <c r="C1124" s="203"/>
      <c r="D1124" s="203"/>
      <c r="E1124" s="203"/>
      <c r="F1124" s="203"/>
    </row>
    <row r="1125" spans="1:6" x14ac:dyDescent="0.25">
      <c r="A1125" s="203"/>
      <c r="B1125" s="203"/>
      <c r="C1125" s="203"/>
      <c r="D1125" s="203"/>
      <c r="E1125" s="203"/>
      <c r="F1125" s="203"/>
    </row>
    <row r="1126" spans="1:6" x14ac:dyDescent="0.25">
      <c r="A1126" s="203"/>
      <c r="B1126" s="203"/>
      <c r="C1126" s="203"/>
      <c r="D1126" s="203"/>
      <c r="E1126" s="203"/>
      <c r="F1126" s="203"/>
    </row>
    <row r="1127" spans="1:6" x14ac:dyDescent="0.25">
      <c r="A1127" s="203"/>
      <c r="B1127" s="203"/>
      <c r="C1127" s="203"/>
      <c r="D1127" s="203"/>
      <c r="E1127" s="203"/>
      <c r="F1127" s="203"/>
    </row>
    <row r="1128" spans="1:6" x14ac:dyDescent="0.25">
      <c r="A1128" s="203"/>
      <c r="B1128" s="203"/>
      <c r="C1128" s="203"/>
      <c r="D1128" s="203"/>
      <c r="E1128" s="203"/>
      <c r="F1128" s="203"/>
    </row>
    <row r="1129" spans="1:6" x14ac:dyDescent="0.25">
      <c r="A1129" s="203"/>
      <c r="B1129" s="203"/>
      <c r="C1129" s="203"/>
      <c r="D1129" s="203"/>
      <c r="E1129" s="203"/>
      <c r="F1129" s="203"/>
    </row>
    <row r="1130" spans="1:6" x14ac:dyDescent="0.25">
      <c r="A1130" s="203"/>
      <c r="B1130" s="203"/>
      <c r="C1130" s="203"/>
      <c r="D1130" s="203"/>
      <c r="E1130" s="203"/>
      <c r="F1130" s="203"/>
    </row>
    <row r="1131" spans="1:6" x14ac:dyDescent="0.25">
      <c r="A1131" s="203"/>
      <c r="B1131" s="203"/>
      <c r="C1131" s="203"/>
      <c r="D1131" s="203"/>
      <c r="E1131" s="203"/>
      <c r="F1131" s="203"/>
    </row>
    <row r="1132" spans="1:6" x14ac:dyDescent="0.25">
      <c r="A1132" s="203"/>
      <c r="B1132" s="203"/>
      <c r="C1132" s="203"/>
      <c r="D1132" s="203"/>
      <c r="E1132" s="203"/>
      <c r="F1132" s="203"/>
    </row>
    <row r="1133" spans="1:6" x14ac:dyDescent="0.25">
      <c r="A1133" s="203"/>
      <c r="B1133" s="203"/>
      <c r="C1133" s="203"/>
      <c r="D1133" s="203"/>
      <c r="E1133" s="203"/>
      <c r="F1133" s="203"/>
    </row>
    <row r="1134" spans="1:6" x14ac:dyDescent="0.25">
      <c r="A1134" s="203"/>
      <c r="B1134" s="203"/>
      <c r="C1134" s="203"/>
      <c r="D1134" s="203"/>
      <c r="E1134" s="203"/>
      <c r="F1134" s="203"/>
    </row>
    <row r="1135" spans="1:6" x14ac:dyDescent="0.25">
      <c r="A1135" s="203"/>
      <c r="B1135" s="203"/>
      <c r="C1135" s="203"/>
      <c r="D1135" s="203"/>
      <c r="E1135" s="203"/>
      <c r="F1135" s="203"/>
    </row>
    <row r="1136" spans="1:6" x14ac:dyDescent="0.25">
      <c r="A1136" s="203"/>
      <c r="B1136" s="203"/>
      <c r="C1136" s="203"/>
      <c r="D1136" s="203"/>
      <c r="E1136" s="203"/>
      <c r="F1136" s="203"/>
    </row>
    <row r="1137" spans="1:6" x14ac:dyDescent="0.25">
      <c r="A1137" s="203"/>
      <c r="B1137" s="203"/>
      <c r="C1137" s="203"/>
      <c r="D1137" s="203"/>
      <c r="E1137" s="203"/>
      <c r="F1137" s="203"/>
    </row>
    <row r="1138" spans="1:6" x14ac:dyDescent="0.25">
      <c r="A1138" s="203"/>
      <c r="B1138" s="203"/>
      <c r="C1138" s="203"/>
      <c r="D1138" s="203"/>
      <c r="E1138" s="203"/>
      <c r="F1138" s="203"/>
    </row>
    <row r="1139" spans="1:6" x14ac:dyDescent="0.25">
      <c r="A1139" s="203"/>
      <c r="B1139" s="203"/>
      <c r="C1139" s="203"/>
      <c r="D1139" s="203"/>
      <c r="E1139" s="203"/>
      <c r="F1139" s="203"/>
    </row>
    <row r="1140" spans="1:6" x14ac:dyDescent="0.25">
      <c r="A1140" s="203"/>
      <c r="B1140" s="203"/>
      <c r="C1140" s="203"/>
      <c r="D1140" s="203"/>
      <c r="E1140" s="203"/>
      <c r="F1140" s="203"/>
    </row>
    <row r="1141" spans="1:6" x14ac:dyDescent="0.25">
      <c r="A1141" s="203"/>
      <c r="B1141" s="203"/>
      <c r="C1141" s="203"/>
      <c r="D1141" s="203"/>
      <c r="E1141" s="203"/>
      <c r="F1141" s="203"/>
    </row>
    <row r="1142" spans="1:6" x14ac:dyDescent="0.25">
      <c r="A1142" s="203"/>
      <c r="B1142" s="203"/>
      <c r="C1142" s="203"/>
      <c r="D1142" s="203"/>
      <c r="E1142" s="203"/>
      <c r="F1142" s="203"/>
    </row>
    <row r="1143" spans="1:6" x14ac:dyDescent="0.25">
      <c r="A1143" s="203"/>
      <c r="B1143" s="203"/>
      <c r="C1143" s="203"/>
      <c r="D1143" s="203"/>
      <c r="E1143" s="203"/>
      <c r="F1143" s="203"/>
    </row>
    <row r="1144" spans="1:6" x14ac:dyDescent="0.25">
      <c r="A1144" s="203"/>
      <c r="B1144" s="203"/>
      <c r="C1144" s="203"/>
      <c r="D1144" s="203"/>
      <c r="E1144" s="203"/>
      <c r="F1144" s="203"/>
    </row>
    <row r="1145" spans="1:6" x14ac:dyDescent="0.25">
      <c r="A1145" s="203"/>
      <c r="B1145" s="203"/>
      <c r="C1145" s="203"/>
      <c r="D1145" s="203"/>
      <c r="E1145" s="203"/>
      <c r="F1145" s="203"/>
    </row>
    <row r="1146" spans="1:6" x14ac:dyDescent="0.25">
      <c r="A1146" s="203"/>
      <c r="B1146" s="203"/>
      <c r="C1146" s="203"/>
      <c r="D1146" s="203"/>
      <c r="E1146" s="203"/>
      <c r="F1146" s="203"/>
    </row>
    <row r="1147" spans="1:6" x14ac:dyDescent="0.25">
      <c r="A1147" s="203"/>
      <c r="B1147" s="203"/>
      <c r="C1147" s="203"/>
      <c r="D1147" s="203"/>
      <c r="E1147" s="203"/>
      <c r="F1147" s="203"/>
    </row>
    <row r="1148" spans="1:6" x14ac:dyDescent="0.25">
      <c r="A1148" s="203"/>
      <c r="B1148" s="203"/>
      <c r="C1148" s="203"/>
      <c r="D1148" s="203"/>
      <c r="E1148" s="203"/>
      <c r="F1148" s="203"/>
    </row>
    <row r="1149" spans="1:6" x14ac:dyDescent="0.25">
      <c r="A1149" s="203"/>
      <c r="B1149" s="203"/>
      <c r="C1149" s="203"/>
      <c r="D1149" s="203"/>
      <c r="E1149" s="203"/>
      <c r="F1149" s="203"/>
    </row>
    <row r="1150" spans="1:6" x14ac:dyDescent="0.25">
      <c r="A1150" s="203"/>
      <c r="B1150" s="203"/>
      <c r="C1150" s="203"/>
      <c r="D1150" s="203"/>
      <c r="E1150" s="203"/>
      <c r="F1150" s="203"/>
    </row>
    <row r="1151" spans="1:6" x14ac:dyDescent="0.25">
      <c r="A1151" s="203"/>
      <c r="B1151" s="203"/>
      <c r="C1151" s="203"/>
      <c r="D1151" s="203"/>
      <c r="E1151" s="203"/>
      <c r="F1151" s="203"/>
    </row>
    <row r="1152" spans="1:6" x14ac:dyDescent="0.25">
      <c r="A1152" s="203"/>
      <c r="B1152" s="203"/>
      <c r="C1152" s="203"/>
      <c r="D1152" s="203"/>
      <c r="E1152" s="203"/>
      <c r="F1152" s="203"/>
    </row>
    <row r="1153" spans="1:6" x14ac:dyDescent="0.25">
      <c r="A1153" s="203"/>
      <c r="B1153" s="203"/>
      <c r="C1153" s="203"/>
      <c r="D1153" s="203"/>
      <c r="E1153" s="203"/>
      <c r="F1153" s="203"/>
    </row>
    <row r="1154" spans="1:6" x14ac:dyDescent="0.25">
      <c r="A1154" s="203"/>
      <c r="B1154" s="203"/>
      <c r="C1154" s="203"/>
      <c r="D1154" s="203"/>
      <c r="E1154" s="203"/>
      <c r="F1154" s="203"/>
    </row>
    <row r="1155" spans="1:6" x14ac:dyDescent="0.25">
      <c r="A1155" s="203"/>
      <c r="B1155" s="203"/>
      <c r="C1155" s="203"/>
      <c r="D1155" s="203"/>
      <c r="E1155" s="203"/>
      <c r="F1155" s="203"/>
    </row>
    <row r="1156" spans="1:6" x14ac:dyDescent="0.25">
      <c r="A1156" s="203"/>
      <c r="B1156" s="203"/>
      <c r="C1156" s="203"/>
      <c r="D1156" s="203"/>
      <c r="E1156" s="203"/>
      <c r="F1156" s="203"/>
    </row>
    <row r="1157" spans="1:6" x14ac:dyDescent="0.25">
      <c r="A1157" s="203"/>
      <c r="B1157" s="203"/>
      <c r="C1157" s="203"/>
      <c r="D1157" s="203"/>
      <c r="E1157" s="203"/>
      <c r="F1157" s="203"/>
    </row>
    <row r="1158" spans="1:6" x14ac:dyDescent="0.25">
      <c r="A1158" s="203"/>
      <c r="B1158" s="203"/>
      <c r="C1158" s="203"/>
      <c r="D1158" s="203"/>
      <c r="E1158" s="203"/>
      <c r="F1158" s="203"/>
    </row>
    <row r="1159" spans="1:6" x14ac:dyDescent="0.25">
      <c r="A1159" s="203"/>
      <c r="B1159" s="203"/>
      <c r="C1159" s="203"/>
      <c r="D1159" s="203"/>
      <c r="E1159" s="203"/>
      <c r="F1159" s="203"/>
    </row>
    <row r="1160" spans="1:6" x14ac:dyDescent="0.25">
      <c r="A1160" s="203"/>
      <c r="B1160" s="203"/>
      <c r="C1160" s="203"/>
      <c r="D1160" s="203"/>
      <c r="E1160" s="203"/>
      <c r="F1160" s="203"/>
    </row>
    <row r="1161" spans="1:6" x14ac:dyDescent="0.25">
      <c r="A1161" s="203"/>
      <c r="B1161" s="203"/>
      <c r="C1161" s="203"/>
      <c r="D1161" s="203"/>
      <c r="E1161" s="203"/>
      <c r="F1161" s="203"/>
    </row>
    <row r="1162" spans="1:6" x14ac:dyDescent="0.25">
      <c r="A1162" s="203"/>
      <c r="B1162" s="203"/>
      <c r="C1162" s="203"/>
      <c r="D1162" s="203"/>
      <c r="E1162" s="203"/>
      <c r="F1162" s="203"/>
    </row>
    <row r="1163" spans="1:6" x14ac:dyDescent="0.25">
      <c r="A1163" s="203"/>
      <c r="B1163" s="203"/>
      <c r="C1163" s="203"/>
      <c r="D1163" s="203"/>
      <c r="E1163" s="203"/>
      <c r="F1163" s="203"/>
    </row>
    <row r="1164" spans="1:6" x14ac:dyDescent="0.25">
      <c r="A1164" s="203"/>
      <c r="B1164" s="203"/>
      <c r="C1164" s="203"/>
      <c r="D1164" s="203"/>
      <c r="E1164" s="203"/>
      <c r="F1164" s="203"/>
    </row>
    <row r="1165" spans="1:6" x14ac:dyDescent="0.25">
      <c r="A1165" s="203"/>
      <c r="B1165" s="203"/>
      <c r="C1165" s="203"/>
      <c r="D1165" s="203"/>
      <c r="E1165" s="203"/>
      <c r="F1165" s="203"/>
    </row>
    <row r="1166" spans="1:6" x14ac:dyDescent="0.25">
      <c r="A1166" s="203"/>
      <c r="B1166" s="203"/>
      <c r="C1166" s="203"/>
      <c r="D1166" s="203"/>
      <c r="E1166" s="203"/>
      <c r="F1166" s="203"/>
    </row>
    <row r="1167" spans="1:6" x14ac:dyDescent="0.25">
      <c r="A1167" s="203"/>
      <c r="B1167" s="203"/>
      <c r="C1167" s="203"/>
      <c r="D1167" s="203"/>
      <c r="E1167" s="203"/>
      <c r="F1167" s="203"/>
    </row>
    <row r="1168" spans="1:6" x14ac:dyDescent="0.25">
      <c r="A1168" s="203"/>
      <c r="B1168" s="203"/>
      <c r="C1168" s="203"/>
      <c r="D1168" s="203"/>
      <c r="E1168" s="203"/>
      <c r="F1168" s="203"/>
    </row>
    <row r="1169" spans="1:6" x14ac:dyDescent="0.25">
      <c r="A1169" s="203"/>
      <c r="B1169" s="203"/>
      <c r="C1169" s="203"/>
      <c r="D1169" s="203"/>
      <c r="E1169" s="203"/>
      <c r="F1169" s="203"/>
    </row>
    <row r="1170" spans="1:6" x14ac:dyDescent="0.25">
      <c r="A1170" s="203"/>
      <c r="B1170" s="203"/>
      <c r="C1170" s="203"/>
      <c r="D1170" s="203"/>
      <c r="E1170" s="203"/>
      <c r="F1170" s="203"/>
    </row>
    <row r="1171" spans="1:6" x14ac:dyDescent="0.25">
      <c r="A1171" s="203"/>
      <c r="B1171" s="203"/>
      <c r="C1171" s="203"/>
      <c r="D1171" s="203"/>
      <c r="E1171" s="203"/>
      <c r="F1171" s="203"/>
    </row>
    <row r="1172" spans="1:6" x14ac:dyDescent="0.25">
      <c r="A1172" s="203"/>
      <c r="B1172" s="203"/>
      <c r="C1172" s="203"/>
      <c r="D1172" s="203"/>
      <c r="E1172" s="203"/>
      <c r="F1172" s="203"/>
    </row>
    <row r="1173" spans="1:6" x14ac:dyDescent="0.25">
      <c r="A1173" s="203"/>
      <c r="B1173" s="203"/>
      <c r="C1173" s="203"/>
      <c r="D1173" s="203"/>
      <c r="E1173" s="203"/>
      <c r="F1173" s="203"/>
    </row>
    <row r="1174" spans="1:6" x14ac:dyDescent="0.25">
      <c r="A1174" s="203"/>
      <c r="B1174" s="203"/>
      <c r="C1174" s="203"/>
      <c r="D1174" s="203"/>
      <c r="E1174" s="203"/>
      <c r="F1174" s="203"/>
    </row>
    <row r="1175" spans="1:6" x14ac:dyDescent="0.25">
      <c r="A1175" s="203"/>
      <c r="B1175" s="203"/>
      <c r="C1175" s="203"/>
      <c r="D1175" s="203"/>
      <c r="E1175" s="203"/>
      <c r="F1175" s="203"/>
    </row>
    <row r="1176" spans="1:6" x14ac:dyDescent="0.25">
      <c r="A1176" s="203"/>
      <c r="B1176" s="203"/>
      <c r="C1176" s="203"/>
      <c r="D1176" s="203"/>
      <c r="E1176" s="203"/>
      <c r="F1176" s="203"/>
    </row>
    <row r="1177" spans="1:6" x14ac:dyDescent="0.25">
      <c r="A1177" s="203"/>
      <c r="B1177" s="203"/>
      <c r="C1177" s="203"/>
      <c r="D1177" s="203"/>
      <c r="E1177" s="203"/>
      <c r="F1177" s="203"/>
    </row>
    <row r="1178" spans="1:6" x14ac:dyDescent="0.25">
      <c r="A1178" s="203"/>
      <c r="B1178" s="203"/>
      <c r="C1178" s="203"/>
      <c r="D1178" s="203"/>
      <c r="E1178" s="203"/>
      <c r="F1178" s="203"/>
    </row>
    <row r="1179" spans="1:6" x14ac:dyDescent="0.25">
      <c r="A1179" s="203"/>
      <c r="B1179" s="203"/>
      <c r="C1179" s="203"/>
      <c r="D1179" s="203"/>
      <c r="E1179" s="203"/>
      <c r="F1179" s="203"/>
    </row>
    <row r="1180" spans="1:6" x14ac:dyDescent="0.25">
      <c r="A1180" s="203"/>
      <c r="B1180" s="203"/>
      <c r="C1180" s="203"/>
      <c r="D1180" s="203"/>
      <c r="E1180" s="203"/>
      <c r="F1180" s="203"/>
    </row>
    <row r="1181" spans="1:6" x14ac:dyDescent="0.25">
      <c r="A1181" s="203"/>
      <c r="B1181" s="203"/>
      <c r="C1181" s="203"/>
      <c r="D1181" s="203"/>
      <c r="E1181" s="203"/>
      <c r="F1181" s="203"/>
    </row>
    <row r="1182" spans="1:6" x14ac:dyDescent="0.25">
      <c r="A1182" s="203"/>
      <c r="B1182" s="203"/>
      <c r="C1182" s="203"/>
      <c r="D1182" s="203"/>
      <c r="E1182" s="203"/>
      <c r="F1182" s="203"/>
    </row>
    <row r="1183" spans="1:6" x14ac:dyDescent="0.25">
      <c r="A1183" s="203"/>
      <c r="B1183" s="203"/>
      <c r="C1183" s="203"/>
      <c r="D1183" s="203"/>
      <c r="E1183" s="203"/>
      <c r="F1183" s="203"/>
    </row>
    <row r="1184" spans="1:6" x14ac:dyDescent="0.25">
      <c r="A1184" s="203"/>
      <c r="B1184" s="203"/>
      <c r="C1184" s="203"/>
      <c r="D1184" s="203"/>
      <c r="E1184" s="203"/>
      <c r="F1184" s="203"/>
    </row>
    <row r="1185" spans="1:6" x14ac:dyDescent="0.25">
      <c r="A1185" s="203"/>
      <c r="B1185" s="203"/>
      <c r="C1185" s="203"/>
      <c r="D1185" s="203"/>
      <c r="E1185" s="203"/>
      <c r="F1185" s="203"/>
    </row>
    <row r="1186" spans="1:6" x14ac:dyDescent="0.25">
      <c r="A1186" s="203"/>
      <c r="B1186" s="203"/>
      <c r="C1186" s="203"/>
      <c r="D1186" s="203"/>
      <c r="E1186" s="203"/>
      <c r="F1186" s="203"/>
    </row>
    <row r="1187" spans="1:6" x14ac:dyDescent="0.25">
      <c r="A1187" s="203"/>
      <c r="B1187" s="203"/>
      <c r="C1187" s="203"/>
      <c r="D1187" s="203"/>
      <c r="E1187" s="203"/>
      <c r="F1187" s="203"/>
    </row>
    <row r="1188" spans="1:6" x14ac:dyDescent="0.25">
      <c r="A1188" s="203"/>
      <c r="B1188" s="203"/>
      <c r="C1188" s="203"/>
      <c r="D1188" s="203"/>
      <c r="E1188" s="203"/>
      <c r="F1188" s="203"/>
    </row>
    <row r="1189" spans="1:6" x14ac:dyDescent="0.25">
      <c r="A1189" s="203"/>
      <c r="B1189" s="203"/>
      <c r="C1189" s="203"/>
      <c r="D1189" s="203"/>
      <c r="E1189" s="203"/>
      <c r="F1189" s="203"/>
    </row>
    <row r="1190" spans="1:6" x14ac:dyDescent="0.25">
      <c r="A1190" s="203"/>
      <c r="B1190" s="203"/>
      <c r="C1190" s="203"/>
      <c r="D1190" s="203"/>
      <c r="E1190" s="203"/>
      <c r="F1190" s="203"/>
    </row>
    <row r="1191" spans="1:6" x14ac:dyDescent="0.25">
      <c r="A1191" s="203"/>
      <c r="B1191" s="203"/>
      <c r="C1191" s="203"/>
      <c r="D1191" s="203"/>
      <c r="E1191" s="203"/>
      <c r="F1191" s="203"/>
    </row>
    <row r="1192" spans="1:6" x14ac:dyDescent="0.25">
      <c r="A1192" s="203"/>
      <c r="B1192" s="203"/>
      <c r="C1192" s="203"/>
      <c r="D1192" s="203"/>
      <c r="E1192" s="203"/>
      <c r="F1192" s="203"/>
    </row>
    <row r="1193" spans="1:6" x14ac:dyDescent="0.25">
      <c r="A1193" s="203"/>
      <c r="B1193" s="203"/>
      <c r="C1193" s="203"/>
      <c r="D1193" s="203"/>
      <c r="E1193" s="203"/>
      <c r="F1193" s="203"/>
    </row>
    <row r="1194" spans="1:6" x14ac:dyDescent="0.25">
      <c r="A1194" s="203"/>
      <c r="B1194" s="203"/>
      <c r="C1194" s="203"/>
      <c r="D1194" s="203"/>
      <c r="E1194" s="203"/>
      <c r="F1194" s="203"/>
    </row>
    <row r="1195" spans="1:6" x14ac:dyDescent="0.25">
      <c r="A1195" s="203"/>
      <c r="B1195" s="203"/>
      <c r="C1195" s="203"/>
      <c r="D1195" s="203"/>
      <c r="E1195" s="203"/>
      <c r="F1195" s="203"/>
    </row>
    <row r="1196" spans="1:6" x14ac:dyDescent="0.25">
      <c r="A1196" s="203"/>
      <c r="B1196" s="203"/>
      <c r="C1196" s="203"/>
      <c r="D1196" s="203"/>
      <c r="E1196" s="203"/>
      <c r="F1196" s="203"/>
    </row>
    <row r="1197" spans="1:6" x14ac:dyDescent="0.25">
      <c r="A1197" s="203"/>
      <c r="B1197" s="203"/>
      <c r="C1197" s="203"/>
      <c r="D1197" s="203"/>
      <c r="E1197" s="203"/>
      <c r="F1197" s="203"/>
    </row>
    <row r="1198" spans="1:6" x14ac:dyDescent="0.25">
      <c r="A1198" s="203"/>
      <c r="B1198" s="203"/>
      <c r="C1198" s="203"/>
      <c r="D1198" s="203"/>
      <c r="E1198" s="203"/>
      <c r="F1198" s="203"/>
    </row>
    <row r="1199" spans="1:6" x14ac:dyDescent="0.25">
      <c r="A1199" s="203"/>
      <c r="B1199" s="203"/>
      <c r="C1199" s="203"/>
      <c r="D1199" s="203"/>
      <c r="E1199" s="203"/>
      <c r="F1199" s="203"/>
    </row>
    <row r="1200" spans="1:6" x14ac:dyDescent="0.25">
      <c r="A1200" s="203"/>
      <c r="B1200" s="203"/>
      <c r="C1200" s="203"/>
      <c r="D1200" s="203"/>
      <c r="E1200" s="203"/>
      <c r="F1200" s="203"/>
    </row>
    <row r="1201" spans="1:6" x14ac:dyDescent="0.25">
      <c r="A1201" s="203"/>
      <c r="B1201" s="203"/>
      <c r="C1201" s="203"/>
      <c r="D1201" s="203"/>
      <c r="E1201" s="203"/>
      <c r="F1201" s="203"/>
    </row>
    <row r="1202" spans="1:6" x14ac:dyDescent="0.25">
      <c r="A1202" s="203"/>
      <c r="B1202" s="203"/>
      <c r="C1202" s="203"/>
      <c r="D1202" s="203"/>
      <c r="E1202" s="203"/>
      <c r="F1202" s="203"/>
    </row>
    <row r="1203" spans="1:6" x14ac:dyDescent="0.25">
      <c r="A1203" s="203"/>
      <c r="B1203" s="203"/>
      <c r="C1203" s="203"/>
      <c r="D1203" s="203"/>
      <c r="E1203" s="203"/>
      <c r="F1203" s="203"/>
    </row>
    <row r="1204" spans="1:6" x14ac:dyDescent="0.25">
      <c r="A1204" s="203"/>
      <c r="B1204" s="203"/>
      <c r="C1204" s="203"/>
      <c r="D1204" s="203"/>
      <c r="E1204" s="203"/>
      <c r="F1204" s="203"/>
    </row>
    <row r="1205" spans="1:6" x14ac:dyDescent="0.25">
      <c r="A1205" s="203"/>
      <c r="B1205" s="203"/>
      <c r="C1205" s="203"/>
      <c r="D1205" s="203"/>
      <c r="E1205" s="203"/>
      <c r="F1205" s="203"/>
    </row>
    <row r="1206" spans="1:6" x14ac:dyDescent="0.25">
      <c r="A1206" s="203"/>
      <c r="B1206" s="203"/>
      <c r="C1206" s="203"/>
      <c r="D1206" s="203"/>
      <c r="E1206" s="203"/>
      <c r="F1206" s="203"/>
    </row>
    <row r="1207" spans="1:6" x14ac:dyDescent="0.25">
      <c r="A1207" s="203"/>
      <c r="B1207" s="203"/>
      <c r="C1207" s="203"/>
      <c r="D1207" s="203"/>
      <c r="E1207" s="203"/>
      <c r="F1207" s="203"/>
    </row>
    <row r="1208" spans="1:6" x14ac:dyDescent="0.25">
      <c r="A1208" s="203"/>
      <c r="B1208" s="203"/>
      <c r="C1208" s="203"/>
      <c r="D1208" s="203"/>
      <c r="E1208" s="203"/>
      <c r="F1208" s="203"/>
    </row>
    <row r="1209" spans="1:6" x14ac:dyDescent="0.25">
      <c r="A1209" s="203"/>
      <c r="B1209" s="203"/>
      <c r="C1209" s="203"/>
      <c r="D1209" s="203"/>
      <c r="E1209" s="203"/>
      <c r="F1209" s="203"/>
    </row>
    <row r="1210" spans="1:6" x14ac:dyDescent="0.25">
      <c r="A1210" s="203"/>
      <c r="B1210" s="203"/>
      <c r="C1210" s="203"/>
      <c r="D1210" s="203"/>
      <c r="E1210" s="203"/>
      <c r="F1210" s="203"/>
    </row>
    <row r="1211" spans="1:6" x14ac:dyDescent="0.25">
      <c r="A1211" s="203"/>
      <c r="B1211" s="203"/>
      <c r="C1211" s="203"/>
      <c r="D1211" s="203"/>
      <c r="E1211" s="203"/>
      <c r="F1211" s="203"/>
    </row>
    <row r="1212" spans="1:6" x14ac:dyDescent="0.25">
      <c r="A1212" s="203"/>
      <c r="B1212" s="203"/>
      <c r="C1212" s="203"/>
      <c r="D1212" s="203"/>
      <c r="E1212" s="203"/>
      <c r="F1212" s="203"/>
    </row>
    <row r="1213" spans="1:6" x14ac:dyDescent="0.25">
      <c r="A1213" s="203"/>
      <c r="B1213" s="203"/>
      <c r="C1213" s="203"/>
      <c r="D1213" s="203"/>
      <c r="E1213" s="203"/>
      <c r="F1213" s="203"/>
    </row>
    <row r="1214" spans="1:6" x14ac:dyDescent="0.25">
      <c r="A1214" s="203"/>
      <c r="B1214" s="203"/>
      <c r="C1214" s="203"/>
      <c r="D1214" s="203"/>
      <c r="E1214" s="203"/>
      <c r="F1214" s="203"/>
    </row>
    <row r="1215" spans="1:6" x14ac:dyDescent="0.25">
      <c r="A1215" s="203"/>
      <c r="B1215" s="203"/>
      <c r="C1215" s="203"/>
      <c r="D1215" s="203"/>
      <c r="E1215" s="203"/>
      <c r="F1215" s="203"/>
    </row>
    <row r="1216" spans="1:6" x14ac:dyDescent="0.25">
      <c r="A1216" s="203"/>
      <c r="B1216" s="203"/>
      <c r="C1216" s="203"/>
      <c r="D1216" s="203"/>
      <c r="E1216" s="203"/>
      <c r="F1216" s="203"/>
    </row>
    <row r="1217" spans="1:6" x14ac:dyDescent="0.25">
      <c r="A1217" s="203"/>
      <c r="B1217" s="203"/>
      <c r="C1217" s="203"/>
      <c r="D1217" s="203"/>
      <c r="E1217" s="203"/>
      <c r="F1217" s="203"/>
    </row>
    <row r="1218" spans="1:6" x14ac:dyDescent="0.25">
      <c r="A1218" s="203"/>
      <c r="B1218" s="203"/>
      <c r="C1218" s="203"/>
      <c r="D1218" s="203"/>
      <c r="E1218" s="203"/>
      <c r="F1218" s="203"/>
    </row>
    <row r="1219" spans="1:6" x14ac:dyDescent="0.25">
      <c r="A1219" s="203"/>
      <c r="B1219" s="203"/>
      <c r="C1219" s="203"/>
      <c r="D1219" s="203"/>
      <c r="E1219" s="203"/>
      <c r="F1219" s="203"/>
    </row>
    <row r="1220" spans="1:6" x14ac:dyDescent="0.25">
      <c r="A1220" s="203"/>
      <c r="B1220" s="203"/>
      <c r="C1220" s="203"/>
      <c r="D1220" s="203"/>
      <c r="E1220" s="203"/>
      <c r="F1220" s="203"/>
    </row>
    <row r="1221" spans="1:6" x14ac:dyDescent="0.25">
      <c r="A1221" s="203"/>
      <c r="B1221" s="203"/>
      <c r="C1221" s="203"/>
      <c r="D1221" s="203"/>
      <c r="E1221" s="203"/>
      <c r="F1221" s="203"/>
    </row>
    <row r="1222" spans="1:6" x14ac:dyDescent="0.25">
      <c r="A1222" s="203"/>
      <c r="B1222" s="203"/>
      <c r="C1222" s="203"/>
      <c r="D1222" s="203"/>
      <c r="E1222" s="203"/>
      <c r="F1222" s="203"/>
    </row>
    <row r="1223" spans="1:6" x14ac:dyDescent="0.25">
      <c r="A1223" s="203"/>
      <c r="B1223" s="203"/>
      <c r="C1223" s="203"/>
      <c r="D1223" s="203"/>
      <c r="E1223" s="203"/>
      <c r="F1223" s="203"/>
    </row>
    <row r="1224" spans="1:6" x14ac:dyDescent="0.25">
      <c r="A1224" s="203"/>
      <c r="B1224" s="203"/>
      <c r="C1224" s="203"/>
      <c r="D1224" s="203"/>
      <c r="E1224" s="203"/>
      <c r="F1224" s="203"/>
    </row>
    <row r="1225" spans="1:6" x14ac:dyDescent="0.25">
      <c r="A1225" s="203"/>
      <c r="B1225" s="203"/>
      <c r="C1225" s="203"/>
      <c r="D1225" s="203"/>
      <c r="E1225" s="203"/>
      <c r="F1225" s="203"/>
    </row>
    <row r="1226" spans="1:6" x14ac:dyDescent="0.25">
      <c r="A1226" s="203"/>
      <c r="B1226" s="203"/>
      <c r="C1226" s="203"/>
      <c r="D1226" s="203"/>
      <c r="E1226" s="203"/>
      <c r="F1226" s="203"/>
    </row>
    <row r="1227" spans="1:6" x14ac:dyDescent="0.25">
      <c r="A1227" s="203"/>
      <c r="B1227" s="203"/>
      <c r="C1227" s="203"/>
      <c r="D1227" s="203"/>
      <c r="E1227" s="203"/>
      <c r="F1227" s="203"/>
    </row>
    <row r="1228" spans="1:6" x14ac:dyDescent="0.25">
      <c r="A1228" s="203"/>
      <c r="B1228" s="203"/>
      <c r="C1228" s="203"/>
      <c r="D1228" s="203"/>
      <c r="E1228" s="203"/>
      <c r="F1228" s="203"/>
    </row>
    <row r="1229" spans="1:6" x14ac:dyDescent="0.25">
      <c r="A1229" s="203"/>
      <c r="B1229" s="203"/>
      <c r="C1229" s="203"/>
      <c r="D1229" s="203"/>
      <c r="E1229" s="203"/>
      <c r="F1229" s="203"/>
    </row>
    <row r="1230" spans="1:6" x14ac:dyDescent="0.25">
      <c r="A1230" s="203"/>
      <c r="B1230" s="203"/>
      <c r="C1230" s="203"/>
      <c r="D1230" s="203"/>
      <c r="E1230" s="203"/>
      <c r="F1230" s="203"/>
    </row>
    <row r="1231" spans="1:6" x14ac:dyDescent="0.25">
      <c r="A1231" s="203"/>
      <c r="B1231" s="203"/>
      <c r="C1231" s="203"/>
      <c r="D1231" s="203"/>
      <c r="E1231" s="203"/>
      <c r="F1231" s="203"/>
    </row>
    <row r="1232" spans="1:6" x14ac:dyDescent="0.25">
      <c r="A1232" s="203"/>
      <c r="B1232" s="203"/>
      <c r="C1232" s="203"/>
      <c r="D1232" s="203"/>
      <c r="E1232" s="203"/>
      <c r="F1232" s="203"/>
    </row>
    <row r="1233" spans="1:6" x14ac:dyDescent="0.25">
      <c r="A1233" s="203"/>
      <c r="B1233" s="203"/>
      <c r="C1233" s="203"/>
      <c r="D1233" s="203"/>
      <c r="E1233" s="203"/>
      <c r="F1233" s="203"/>
    </row>
    <row r="1234" spans="1:6" x14ac:dyDescent="0.25">
      <c r="A1234" s="203"/>
      <c r="B1234" s="203"/>
      <c r="C1234" s="203"/>
      <c r="D1234" s="203"/>
      <c r="E1234" s="203"/>
      <c r="F1234" s="203"/>
    </row>
    <row r="1235" spans="1:6" x14ac:dyDescent="0.25">
      <c r="A1235" s="203"/>
      <c r="B1235" s="203"/>
      <c r="C1235" s="203"/>
      <c r="D1235" s="203"/>
      <c r="E1235" s="203"/>
      <c r="F1235" s="203"/>
    </row>
    <row r="1236" spans="1:6" x14ac:dyDescent="0.25">
      <c r="A1236" s="203"/>
      <c r="B1236" s="203"/>
      <c r="C1236" s="203"/>
      <c r="D1236" s="203"/>
      <c r="E1236" s="203"/>
      <c r="F1236" s="203"/>
    </row>
    <row r="1237" spans="1:6" x14ac:dyDescent="0.25">
      <c r="A1237" s="203"/>
      <c r="B1237" s="203"/>
      <c r="C1237" s="203"/>
      <c r="D1237" s="203"/>
      <c r="E1237" s="203"/>
      <c r="F1237" s="203"/>
    </row>
    <row r="1238" spans="1:6" x14ac:dyDescent="0.25">
      <c r="A1238" s="203"/>
      <c r="B1238" s="203"/>
      <c r="C1238" s="203"/>
      <c r="D1238" s="203"/>
      <c r="E1238" s="203"/>
      <c r="F1238" s="203"/>
    </row>
    <row r="1239" spans="1:6" x14ac:dyDescent="0.25">
      <c r="A1239" s="203"/>
      <c r="B1239" s="203"/>
      <c r="C1239" s="203"/>
      <c r="D1239" s="203"/>
      <c r="E1239" s="203"/>
      <c r="F1239" s="203"/>
    </row>
    <row r="1240" spans="1:6" x14ac:dyDescent="0.25">
      <c r="A1240" s="203"/>
      <c r="B1240" s="203"/>
      <c r="C1240" s="203"/>
      <c r="D1240" s="203"/>
      <c r="E1240" s="203"/>
      <c r="F1240" s="203"/>
    </row>
    <row r="1241" spans="1:6" x14ac:dyDescent="0.25">
      <c r="A1241" s="203"/>
      <c r="B1241" s="203"/>
      <c r="C1241" s="203"/>
      <c r="D1241" s="203"/>
      <c r="E1241" s="203"/>
      <c r="F1241" s="203"/>
    </row>
    <row r="1242" spans="1:6" x14ac:dyDescent="0.25">
      <c r="A1242" s="203"/>
      <c r="B1242" s="203"/>
      <c r="C1242" s="203"/>
      <c r="D1242" s="203"/>
      <c r="E1242" s="203"/>
      <c r="F1242" s="203"/>
    </row>
    <row r="1243" spans="1:6" x14ac:dyDescent="0.25">
      <c r="A1243" s="203"/>
      <c r="B1243" s="203"/>
      <c r="C1243" s="203"/>
      <c r="D1243" s="203"/>
      <c r="E1243" s="203"/>
      <c r="F1243" s="203"/>
    </row>
    <row r="1244" spans="1:6" x14ac:dyDescent="0.25">
      <c r="A1244" s="203"/>
      <c r="B1244" s="203"/>
      <c r="C1244" s="203"/>
      <c r="D1244" s="203"/>
      <c r="E1244" s="203"/>
      <c r="F1244" s="203"/>
    </row>
    <row r="1245" spans="1:6" x14ac:dyDescent="0.25">
      <c r="A1245" s="203"/>
      <c r="B1245" s="203"/>
      <c r="C1245" s="203"/>
      <c r="D1245" s="203"/>
      <c r="E1245" s="203"/>
      <c r="F1245" s="203"/>
    </row>
    <row r="1246" spans="1:6" x14ac:dyDescent="0.25">
      <c r="A1246" s="203"/>
      <c r="B1246" s="203"/>
      <c r="C1246" s="203"/>
      <c r="D1246" s="203"/>
      <c r="E1246" s="203"/>
      <c r="F1246" s="203"/>
    </row>
    <row r="1247" spans="1:6" x14ac:dyDescent="0.25">
      <c r="A1247" s="203"/>
      <c r="B1247" s="203"/>
      <c r="C1247" s="203"/>
      <c r="D1247" s="203"/>
      <c r="E1247" s="203"/>
      <c r="F1247" s="203"/>
    </row>
    <row r="1248" spans="1:6" x14ac:dyDescent="0.25">
      <c r="A1248" s="203"/>
      <c r="B1248" s="203"/>
      <c r="C1248" s="203"/>
      <c r="D1248" s="203"/>
      <c r="E1248" s="203"/>
      <c r="F1248" s="203"/>
    </row>
    <row r="1249" spans="1:6" x14ac:dyDescent="0.25">
      <c r="A1249" s="203"/>
      <c r="B1249" s="203"/>
      <c r="C1249" s="203"/>
      <c r="D1249" s="203"/>
      <c r="E1249" s="203"/>
      <c r="F1249" s="203"/>
    </row>
    <row r="1250" spans="1:6" x14ac:dyDescent="0.25">
      <c r="A1250" s="203"/>
      <c r="B1250" s="203"/>
      <c r="C1250" s="203"/>
      <c r="D1250" s="203"/>
      <c r="E1250" s="203"/>
      <c r="F1250" s="203"/>
    </row>
    <row r="1251" spans="1:6" x14ac:dyDescent="0.25">
      <c r="A1251" s="203"/>
      <c r="B1251" s="203"/>
      <c r="C1251" s="203"/>
      <c r="D1251" s="203"/>
      <c r="E1251" s="203"/>
      <c r="F1251" s="203"/>
    </row>
    <row r="1252" spans="1:6" x14ac:dyDescent="0.25">
      <c r="A1252" s="203"/>
      <c r="B1252" s="203"/>
      <c r="C1252" s="203"/>
      <c r="D1252" s="203"/>
      <c r="E1252" s="203"/>
      <c r="F1252" s="203"/>
    </row>
    <row r="1253" spans="1:6" x14ac:dyDescent="0.25">
      <c r="A1253" s="203"/>
      <c r="B1253" s="203"/>
      <c r="C1253" s="203"/>
      <c r="D1253" s="203"/>
      <c r="E1253" s="203"/>
      <c r="F1253" s="203"/>
    </row>
    <row r="1254" spans="1:6" x14ac:dyDescent="0.25">
      <c r="A1254" s="203"/>
      <c r="B1254" s="203"/>
      <c r="C1254" s="203"/>
      <c r="D1254" s="203"/>
      <c r="E1254" s="203"/>
      <c r="F1254" s="203"/>
    </row>
    <row r="1255" spans="1:6" x14ac:dyDescent="0.25">
      <c r="A1255" s="203"/>
      <c r="B1255" s="203"/>
      <c r="C1255" s="203"/>
      <c r="D1255" s="203"/>
      <c r="E1255" s="203"/>
      <c r="F1255" s="203"/>
    </row>
    <row r="1256" spans="1:6" x14ac:dyDescent="0.25">
      <c r="A1256" s="203"/>
      <c r="B1256" s="203"/>
      <c r="C1256" s="203"/>
      <c r="D1256" s="203"/>
      <c r="E1256" s="203"/>
      <c r="F1256" s="203"/>
    </row>
    <row r="1257" spans="1:6" x14ac:dyDescent="0.25">
      <c r="A1257" s="203"/>
      <c r="B1257" s="203"/>
      <c r="C1257" s="203"/>
      <c r="D1257" s="203"/>
      <c r="E1257" s="203"/>
      <c r="F1257" s="203"/>
    </row>
    <row r="1258" spans="1:6" x14ac:dyDescent="0.25">
      <c r="A1258" s="203"/>
      <c r="B1258" s="203"/>
      <c r="C1258" s="203"/>
      <c r="D1258" s="203"/>
      <c r="E1258" s="203"/>
      <c r="F1258" s="203"/>
    </row>
    <row r="1259" spans="1:6" x14ac:dyDescent="0.25">
      <c r="A1259" s="203"/>
      <c r="B1259" s="203"/>
      <c r="C1259" s="203"/>
      <c r="D1259" s="203"/>
      <c r="E1259" s="203"/>
      <c r="F1259" s="203"/>
    </row>
    <row r="1260" spans="1:6" x14ac:dyDescent="0.25">
      <c r="A1260" s="203"/>
      <c r="B1260" s="203"/>
      <c r="C1260" s="203"/>
      <c r="D1260" s="203"/>
      <c r="E1260" s="203"/>
      <c r="F1260" s="203"/>
    </row>
    <row r="1261" spans="1:6" x14ac:dyDescent="0.25">
      <c r="A1261" s="203"/>
      <c r="B1261" s="203"/>
      <c r="C1261" s="203"/>
      <c r="D1261" s="203"/>
      <c r="E1261" s="203"/>
      <c r="F1261" s="203"/>
    </row>
    <row r="1262" spans="1:6" x14ac:dyDescent="0.25">
      <c r="A1262" s="203"/>
      <c r="B1262" s="203"/>
      <c r="C1262" s="203"/>
      <c r="D1262" s="203"/>
      <c r="E1262" s="203"/>
      <c r="F1262" s="203"/>
    </row>
    <row r="1263" spans="1:6" x14ac:dyDescent="0.25">
      <c r="A1263" s="203"/>
      <c r="B1263" s="203"/>
      <c r="C1263" s="203"/>
      <c r="D1263" s="203"/>
      <c r="E1263" s="203"/>
      <c r="F1263" s="203"/>
    </row>
    <row r="1264" spans="1:6" x14ac:dyDescent="0.25">
      <c r="A1264" s="203"/>
      <c r="B1264" s="203"/>
      <c r="C1264" s="203"/>
      <c r="D1264" s="203"/>
      <c r="E1264" s="203"/>
      <c r="F1264" s="203"/>
    </row>
    <row r="1265" spans="1:6" x14ac:dyDescent="0.25">
      <c r="A1265" s="203"/>
      <c r="B1265" s="203"/>
      <c r="C1265" s="203"/>
      <c r="D1265" s="203"/>
      <c r="E1265" s="203"/>
      <c r="F1265" s="203"/>
    </row>
    <row r="1266" spans="1:6" x14ac:dyDescent="0.25">
      <c r="A1266" s="203"/>
      <c r="B1266" s="203"/>
      <c r="C1266" s="203"/>
      <c r="D1266" s="203"/>
      <c r="E1266" s="203"/>
      <c r="F1266" s="203"/>
    </row>
    <row r="1267" spans="1:6" x14ac:dyDescent="0.25">
      <c r="A1267" s="203"/>
      <c r="B1267" s="203"/>
      <c r="C1267" s="203"/>
      <c r="D1267" s="203"/>
      <c r="E1267" s="203"/>
      <c r="F1267" s="203"/>
    </row>
    <row r="1268" spans="1:6" x14ac:dyDescent="0.25">
      <c r="A1268" s="203"/>
      <c r="B1268" s="203"/>
      <c r="C1268" s="203"/>
      <c r="D1268" s="203"/>
      <c r="E1268" s="203"/>
      <c r="F1268" s="203"/>
    </row>
    <row r="1269" spans="1:6" x14ac:dyDescent="0.25">
      <c r="A1269" s="203"/>
      <c r="B1269" s="203"/>
      <c r="C1269" s="203"/>
      <c r="D1269" s="203"/>
      <c r="E1269" s="203"/>
      <c r="F1269" s="203"/>
    </row>
    <row r="1270" spans="1:6" x14ac:dyDescent="0.25">
      <c r="A1270" s="203"/>
      <c r="B1270" s="203"/>
      <c r="C1270" s="203"/>
      <c r="D1270" s="203"/>
      <c r="E1270" s="203"/>
      <c r="F1270" s="203"/>
    </row>
    <row r="1271" spans="1:6" x14ac:dyDescent="0.25">
      <c r="A1271" s="203"/>
      <c r="B1271" s="203"/>
      <c r="C1271" s="203"/>
      <c r="D1271" s="203"/>
      <c r="E1271" s="203"/>
      <c r="F1271" s="203"/>
    </row>
    <row r="1272" spans="1:6" x14ac:dyDescent="0.25">
      <c r="A1272" s="203"/>
      <c r="B1272" s="203"/>
      <c r="C1272" s="203"/>
      <c r="D1272" s="203"/>
      <c r="E1272" s="203"/>
      <c r="F1272" s="203"/>
    </row>
    <row r="1273" spans="1:6" x14ac:dyDescent="0.25">
      <c r="A1273" s="203"/>
      <c r="B1273" s="203"/>
      <c r="C1273" s="203"/>
      <c r="D1273" s="203"/>
      <c r="E1273" s="203"/>
      <c r="F1273" s="203"/>
    </row>
    <row r="1274" spans="1:6" x14ac:dyDescent="0.25">
      <c r="A1274" s="203"/>
      <c r="B1274" s="203"/>
      <c r="C1274" s="203"/>
      <c r="D1274" s="203"/>
      <c r="E1274" s="203"/>
      <c r="F1274" s="203"/>
    </row>
    <row r="1275" spans="1:6" x14ac:dyDescent="0.25">
      <c r="A1275" s="203"/>
      <c r="B1275" s="203"/>
      <c r="C1275" s="203"/>
      <c r="D1275" s="203"/>
      <c r="E1275" s="203"/>
      <c r="F1275" s="203"/>
    </row>
    <row r="1276" spans="1:6" x14ac:dyDescent="0.25">
      <c r="A1276" s="203"/>
      <c r="B1276" s="203"/>
      <c r="C1276" s="203"/>
      <c r="D1276" s="203"/>
      <c r="E1276" s="203"/>
      <c r="F1276" s="203"/>
    </row>
    <row r="1277" spans="1:6" x14ac:dyDescent="0.25">
      <c r="A1277" s="203"/>
      <c r="B1277" s="203"/>
      <c r="C1277" s="203"/>
      <c r="D1277" s="203"/>
      <c r="E1277" s="203"/>
      <c r="F1277" s="203"/>
    </row>
    <row r="1278" spans="1:6" x14ac:dyDescent="0.25">
      <c r="A1278" s="203"/>
      <c r="B1278" s="203"/>
      <c r="C1278" s="203"/>
      <c r="D1278" s="203"/>
      <c r="E1278" s="203"/>
      <c r="F1278" s="203"/>
    </row>
    <row r="1279" spans="1:6" x14ac:dyDescent="0.25">
      <c r="A1279" s="203"/>
      <c r="B1279" s="203"/>
      <c r="C1279" s="203"/>
      <c r="D1279" s="203"/>
      <c r="E1279" s="203"/>
      <c r="F1279" s="203"/>
    </row>
    <row r="1280" spans="1:6" x14ac:dyDescent="0.25">
      <c r="A1280" s="203"/>
      <c r="B1280" s="203"/>
      <c r="C1280" s="203"/>
      <c r="D1280" s="203"/>
      <c r="E1280" s="203"/>
      <c r="F1280" s="203"/>
    </row>
    <row r="1281" spans="1:6" x14ac:dyDescent="0.25">
      <c r="A1281" s="203"/>
      <c r="B1281" s="203"/>
      <c r="C1281" s="203"/>
      <c r="D1281" s="203"/>
      <c r="E1281" s="203"/>
      <c r="F1281" s="203"/>
    </row>
    <row r="1282" spans="1:6" x14ac:dyDescent="0.25">
      <c r="A1282" s="203"/>
      <c r="B1282" s="203"/>
      <c r="C1282" s="203"/>
      <c r="D1282" s="203"/>
      <c r="E1282" s="203"/>
      <c r="F1282" s="203"/>
    </row>
    <row r="1283" spans="1:6" x14ac:dyDescent="0.25">
      <c r="A1283" s="203"/>
      <c r="B1283" s="203"/>
      <c r="C1283" s="203"/>
      <c r="D1283" s="203"/>
      <c r="E1283" s="203"/>
      <c r="F1283" s="203"/>
    </row>
    <row r="1284" spans="1:6" x14ac:dyDescent="0.25">
      <c r="A1284" s="203"/>
      <c r="B1284" s="203"/>
      <c r="C1284" s="203"/>
      <c r="D1284" s="203"/>
      <c r="E1284" s="203"/>
      <c r="F1284" s="203"/>
    </row>
    <row r="1285" spans="1:6" x14ac:dyDescent="0.25">
      <c r="A1285" s="203"/>
      <c r="B1285" s="203"/>
      <c r="C1285" s="203"/>
      <c r="D1285" s="203"/>
      <c r="E1285" s="203"/>
      <c r="F1285" s="203"/>
    </row>
    <row r="1286" spans="1:6" x14ac:dyDescent="0.25">
      <c r="A1286" s="203"/>
      <c r="B1286" s="203"/>
      <c r="C1286" s="203"/>
      <c r="D1286" s="203"/>
      <c r="E1286" s="203"/>
      <c r="F1286" s="203"/>
    </row>
    <row r="1287" spans="1:6" x14ac:dyDescent="0.25">
      <c r="A1287" s="203"/>
      <c r="B1287" s="203"/>
      <c r="C1287" s="203"/>
      <c r="D1287" s="203"/>
      <c r="E1287" s="203"/>
      <c r="F1287" s="203"/>
    </row>
    <row r="1288" spans="1:6" x14ac:dyDescent="0.25">
      <c r="A1288" s="203"/>
      <c r="B1288" s="203"/>
      <c r="C1288" s="203"/>
      <c r="D1288" s="203"/>
      <c r="E1288" s="203"/>
      <c r="F1288" s="203"/>
    </row>
    <row r="1289" spans="1:6" x14ac:dyDescent="0.25">
      <c r="A1289" s="203"/>
      <c r="B1289" s="203"/>
      <c r="C1289" s="203"/>
      <c r="D1289" s="203"/>
      <c r="E1289" s="203"/>
      <c r="F1289" s="203"/>
    </row>
    <row r="1290" spans="1:6" x14ac:dyDescent="0.25">
      <c r="A1290" s="203"/>
      <c r="B1290" s="203"/>
      <c r="C1290" s="203"/>
      <c r="D1290" s="203"/>
      <c r="E1290" s="203"/>
      <c r="F1290" s="203"/>
    </row>
    <row r="1291" spans="1:6" x14ac:dyDescent="0.25">
      <c r="A1291" s="203"/>
      <c r="B1291" s="203"/>
      <c r="C1291" s="203"/>
      <c r="D1291" s="203"/>
      <c r="E1291" s="203"/>
      <c r="F1291" s="203"/>
    </row>
    <row r="1292" spans="1:6" x14ac:dyDescent="0.25">
      <c r="A1292" s="203"/>
      <c r="B1292" s="203"/>
      <c r="C1292" s="203"/>
      <c r="D1292" s="203"/>
      <c r="E1292" s="203"/>
      <c r="F1292" s="203"/>
    </row>
    <row r="1293" spans="1:6" x14ac:dyDescent="0.25">
      <c r="A1293" s="203"/>
      <c r="B1293" s="203"/>
      <c r="C1293" s="203"/>
      <c r="D1293" s="203"/>
      <c r="E1293" s="203"/>
      <c r="F1293" s="203"/>
    </row>
    <row r="1294" spans="1:6" x14ac:dyDescent="0.25">
      <c r="A1294" s="203"/>
      <c r="B1294" s="203"/>
      <c r="C1294" s="203"/>
      <c r="D1294" s="203"/>
      <c r="E1294" s="203"/>
      <c r="F1294" s="203"/>
    </row>
    <row r="1295" spans="1:6" x14ac:dyDescent="0.25">
      <c r="A1295" s="203"/>
      <c r="B1295" s="203"/>
      <c r="C1295" s="203"/>
      <c r="D1295" s="203"/>
      <c r="E1295" s="203"/>
      <c r="F1295" s="203"/>
    </row>
    <row r="1296" spans="1:6" x14ac:dyDescent="0.25">
      <c r="A1296" s="203"/>
      <c r="B1296" s="203"/>
      <c r="C1296" s="203"/>
      <c r="D1296" s="203"/>
      <c r="E1296" s="203"/>
      <c r="F1296" s="203"/>
    </row>
    <row r="1297" spans="1:6" x14ac:dyDescent="0.25">
      <c r="A1297" s="203"/>
      <c r="B1297" s="203"/>
      <c r="C1297" s="203"/>
      <c r="D1297" s="203"/>
      <c r="E1297" s="203"/>
      <c r="F1297" s="203"/>
    </row>
    <row r="1298" spans="1:6" x14ac:dyDescent="0.25">
      <c r="A1298" s="203"/>
      <c r="B1298" s="203"/>
      <c r="C1298" s="203"/>
      <c r="D1298" s="203"/>
      <c r="E1298" s="203"/>
      <c r="F1298" s="203"/>
    </row>
    <row r="1299" spans="1:6" x14ac:dyDescent="0.25">
      <c r="A1299" s="203"/>
      <c r="B1299" s="203"/>
      <c r="C1299" s="203"/>
      <c r="D1299" s="203"/>
      <c r="E1299" s="203"/>
      <c r="F1299" s="203"/>
    </row>
    <row r="1300" spans="1:6" x14ac:dyDescent="0.25">
      <c r="A1300" s="203"/>
      <c r="B1300" s="203"/>
      <c r="C1300" s="203"/>
      <c r="D1300" s="203"/>
      <c r="E1300" s="203"/>
      <c r="F1300" s="203"/>
    </row>
    <row r="1301" spans="1:6" x14ac:dyDescent="0.25">
      <c r="A1301" s="203"/>
      <c r="B1301" s="203"/>
      <c r="C1301" s="203"/>
      <c r="D1301" s="203"/>
      <c r="E1301" s="203"/>
      <c r="F1301" s="203"/>
    </row>
    <row r="1302" spans="1:6" x14ac:dyDescent="0.25">
      <c r="A1302" s="203"/>
      <c r="B1302" s="203"/>
      <c r="C1302" s="203"/>
      <c r="D1302" s="203"/>
      <c r="E1302" s="203"/>
      <c r="F1302" s="203"/>
    </row>
    <row r="1303" spans="1:6" x14ac:dyDescent="0.25">
      <c r="A1303" s="203"/>
      <c r="B1303" s="203"/>
      <c r="C1303" s="203"/>
      <c r="D1303" s="203"/>
      <c r="E1303" s="203"/>
      <c r="F1303" s="203"/>
    </row>
    <row r="1304" spans="1:6" x14ac:dyDescent="0.25">
      <c r="A1304" s="203"/>
      <c r="B1304" s="203"/>
      <c r="C1304" s="203"/>
      <c r="D1304" s="203"/>
      <c r="E1304" s="203"/>
      <c r="F1304" s="203"/>
    </row>
    <row r="1305" spans="1:6" x14ac:dyDescent="0.25">
      <c r="A1305" s="203"/>
      <c r="B1305" s="203"/>
      <c r="C1305" s="203"/>
      <c r="D1305" s="203"/>
      <c r="E1305" s="203"/>
      <c r="F1305" s="203"/>
    </row>
    <row r="1306" spans="1:6" x14ac:dyDescent="0.25">
      <c r="A1306" s="203"/>
      <c r="B1306" s="203"/>
      <c r="C1306" s="203"/>
      <c r="D1306" s="203"/>
      <c r="E1306" s="203"/>
      <c r="F1306" s="203"/>
    </row>
    <row r="1307" spans="1:6" x14ac:dyDescent="0.25">
      <c r="A1307" s="203"/>
      <c r="B1307" s="203"/>
      <c r="C1307" s="203"/>
      <c r="D1307" s="203"/>
      <c r="E1307" s="203"/>
      <c r="F1307" s="203"/>
    </row>
    <row r="1308" spans="1:6" x14ac:dyDescent="0.25">
      <c r="A1308" s="203"/>
      <c r="B1308" s="203"/>
      <c r="C1308" s="203"/>
      <c r="D1308" s="203"/>
      <c r="E1308" s="203"/>
      <c r="F1308" s="203"/>
    </row>
    <row r="1309" spans="1:6" x14ac:dyDescent="0.25">
      <c r="A1309" s="203"/>
      <c r="B1309" s="203"/>
      <c r="C1309" s="203"/>
      <c r="D1309" s="203"/>
      <c r="E1309" s="203"/>
      <c r="F1309" s="203"/>
    </row>
    <row r="1310" spans="1:6" x14ac:dyDescent="0.25">
      <c r="A1310" s="203"/>
      <c r="B1310" s="203"/>
      <c r="C1310" s="203"/>
      <c r="D1310" s="203"/>
      <c r="E1310" s="203"/>
      <c r="F1310" s="203"/>
    </row>
    <row r="1311" spans="1:6" x14ac:dyDescent="0.25">
      <c r="A1311" s="203"/>
      <c r="B1311" s="203"/>
      <c r="C1311" s="203"/>
      <c r="D1311" s="203"/>
      <c r="E1311" s="203"/>
      <c r="F1311" s="203"/>
    </row>
    <row r="1312" spans="1:6" x14ac:dyDescent="0.25">
      <c r="A1312" s="203"/>
      <c r="B1312" s="203"/>
      <c r="C1312" s="203"/>
      <c r="D1312" s="203"/>
      <c r="E1312" s="203"/>
      <c r="F1312" s="203"/>
    </row>
    <row r="1313" spans="1:6" x14ac:dyDescent="0.25">
      <c r="A1313" s="203"/>
      <c r="B1313" s="203"/>
      <c r="C1313" s="203"/>
      <c r="D1313" s="203"/>
      <c r="E1313" s="203"/>
      <c r="F1313" s="203"/>
    </row>
    <row r="1314" spans="1:6" x14ac:dyDescent="0.25">
      <c r="A1314" s="203"/>
      <c r="B1314" s="203"/>
      <c r="C1314" s="203"/>
      <c r="D1314" s="203"/>
      <c r="E1314" s="203"/>
      <c r="F1314" s="203"/>
    </row>
    <row r="1315" spans="1:6" x14ac:dyDescent="0.25">
      <c r="A1315" s="203"/>
      <c r="B1315" s="203"/>
      <c r="C1315" s="203"/>
      <c r="D1315" s="203"/>
      <c r="E1315" s="203"/>
      <c r="F1315" s="203"/>
    </row>
    <row r="1316" spans="1:6" x14ac:dyDescent="0.25">
      <c r="A1316" s="203"/>
      <c r="B1316" s="203"/>
      <c r="C1316" s="203"/>
      <c r="D1316" s="203"/>
      <c r="E1316" s="203"/>
      <c r="F1316" s="203"/>
    </row>
    <row r="1317" spans="1:6" x14ac:dyDescent="0.25">
      <c r="A1317" s="203"/>
      <c r="B1317" s="203"/>
      <c r="C1317" s="203"/>
      <c r="D1317" s="203"/>
      <c r="E1317" s="203"/>
      <c r="F1317" s="203"/>
    </row>
    <row r="1318" spans="1:6" x14ac:dyDescent="0.25">
      <c r="A1318" s="203"/>
      <c r="B1318" s="203"/>
      <c r="C1318" s="203"/>
      <c r="D1318" s="203"/>
      <c r="E1318" s="203"/>
      <c r="F1318" s="203"/>
    </row>
    <row r="1319" spans="1:6" x14ac:dyDescent="0.25">
      <c r="A1319" s="203"/>
      <c r="B1319" s="203"/>
      <c r="C1319" s="203"/>
      <c r="D1319" s="203"/>
      <c r="E1319" s="203"/>
      <c r="F1319" s="203"/>
    </row>
    <row r="1320" spans="1:6" x14ac:dyDescent="0.25">
      <c r="A1320" s="203"/>
      <c r="B1320" s="203"/>
      <c r="C1320" s="203"/>
      <c r="D1320" s="203"/>
      <c r="E1320" s="203"/>
      <c r="F1320" s="203"/>
    </row>
    <row r="1321" spans="1:6" x14ac:dyDescent="0.25">
      <c r="A1321" s="203"/>
      <c r="B1321" s="203"/>
      <c r="C1321" s="203"/>
      <c r="D1321" s="203"/>
      <c r="E1321" s="203"/>
      <c r="F1321" s="203"/>
    </row>
    <row r="1322" spans="1:6" x14ac:dyDescent="0.25">
      <c r="A1322" s="203"/>
      <c r="B1322" s="203"/>
      <c r="C1322" s="203"/>
      <c r="D1322" s="203"/>
      <c r="E1322" s="203"/>
      <c r="F1322" s="203"/>
    </row>
    <row r="1323" spans="1:6" x14ac:dyDescent="0.25">
      <c r="A1323" s="203"/>
      <c r="B1323" s="203"/>
      <c r="C1323" s="203"/>
      <c r="D1323" s="203"/>
      <c r="E1323" s="203"/>
      <c r="F1323" s="203"/>
    </row>
    <row r="1324" spans="1:6" x14ac:dyDescent="0.25">
      <c r="A1324" s="203"/>
      <c r="B1324" s="203"/>
      <c r="C1324" s="203"/>
      <c r="D1324" s="203"/>
      <c r="E1324" s="203"/>
      <c r="F1324" s="203"/>
    </row>
    <row r="1325" spans="1:6" x14ac:dyDescent="0.25">
      <c r="A1325" s="203"/>
      <c r="B1325" s="203"/>
      <c r="C1325" s="203"/>
      <c r="D1325" s="203"/>
      <c r="E1325" s="203"/>
      <c r="F1325" s="203"/>
    </row>
    <row r="1326" spans="1:6" x14ac:dyDescent="0.25">
      <c r="A1326" s="203"/>
      <c r="B1326" s="203"/>
      <c r="C1326" s="203"/>
      <c r="D1326" s="203"/>
      <c r="E1326" s="203"/>
      <c r="F1326" s="203"/>
    </row>
    <row r="1327" spans="1:6" x14ac:dyDescent="0.25">
      <c r="A1327" s="203"/>
      <c r="B1327" s="203"/>
      <c r="C1327" s="203"/>
      <c r="D1327" s="203"/>
      <c r="E1327" s="203"/>
      <c r="F1327" s="203"/>
    </row>
    <row r="1328" spans="1:6" x14ac:dyDescent="0.25">
      <c r="A1328" s="203"/>
      <c r="B1328" s="203"/>
      <c r="C1328" s="203"/>
      <c r="D1328" s="203"/>
      <c r="E1328" s="203"/>
      <c r="F1328" s="203"/>
    </row>
    <row r="1329" spans="1:6" x14ac:dyDescent="0.25">
      <c r="A1329" s="203"/>
      <c r="B1329" s="203"/>
      <c r="C1329" s="203"/>
      <c r="D1329" s="203"/>
      <c r="E1329" s="203"/>
      <c r="F1329" s="203"/>
    </row>
    <row r="1330" spans="1:6" x14ac:dyDescent="0.25">
      <c r="A1330" s="203"/>
      <c r="B1330" s="203"/>
      <c r="C1330" s="203"/>
      <c r="D1330" s="203"/>
      <c r="E1330" s="203"/>
      <c r="F1330" s="203"/>
    </row>
    <row r="1331" spans="1:6" x14ac:dyDescent="0.25">
      <c r="A1331" s="203"/>
      <c r="B1331" s="203"/>
      <c r="C1331" s="203"/>
      <c r="D1331" s="203"/>
      <c r="E1331" s="203"/>
      <c r="F1331" s="203"/>
    </row>
    <row r="1332" spans="1:6" x14ac:dyDescent="0.25">
      <c r="A1332" s="203"/>
      <c r="B1332" s="203"/>
      <c r="C1332" s="203"/>
      <c r="D1332" s="203"/>
      <c r="E1332" s="203"/>
      <c r="F1332" s="203"/>
    </row>
    <row r="1333" spans="1:6" x14ac:dyDescent="0.25">
      <c r="A1333" s="203"/>
      <c r="B1333" s="203"/>
      <c r="C1333" s="203"/>
      <c r="D1333" s="203"/>
      <c r="E1333" s="203"/>
      <c r="F1333" s="203"/>
    </row>
    <row r="1334" spans="1:6" x14ac:dyDescent="0.25">
      <c r="A1334" s="203"/>
      <c r="B1334" s="203"/>
      <c r="C1334" s="203"/>
      <c r="D1334" s="203"/>
      <c r="E1334" s="203"/>
      <c r="F1334" s="203"/>
    </row>
    <row r="1335" spans="1:6" x14ac:dyDescent="0.25">
      <c r="A1335" s="203"/>
      <c r="B1335" s="203"/>
      <c r="C1335" s="203"/>
      <c r="D1335" s="203"/>
      <c r="E1335" s="203"/>
      <c r="F1335" s="203"/>
    </row>
    <row r="1336" spans="1:6" x14ac:dyDescent="0.25">
      <c r="A1336" s="203"/>
      <c r="B1336" s="203"/>
      <c r="C1336" s="203"/>
      <c r="D1336" s="203"/>
      <c r="E1336" s="203"/>
      <c r="F1336" s="203"/>
    </row>
    <row r="1337" spans="1:6" x14ac:dyDescent="0.25">
      <c r="A1337" s="203"/>
      <c r="B1337" s="203"/>
      <c r="C1337" s="203"/>
      <c r="D1337" s="203"/>
      <c r="E1337" s="203"/>
      <c r="F1337" s="203"/>
    </row>
    <row r="1338" spans="1:6" x14ac:dyDescent="0.25">
      <c r="A1338" s="203"/>
      <c r="B1338" s="203"/>
      <c r="C1338" s="203"/>
      <c r="D1338" s="203"/>
      <c r="E1338" s="203"/>
      <c r="F1338" s="203"/>
    </row>
    <row r="1339" spans="1:6" x14ac:dyDescent="0.25">
      <c r="A1339" s="203"/>
      <c r="B1339" s="203"/>
      <c r="C1339" s="203"/>
      <c r="D1339" s="203"/>
      <c r="E1339" s="203"/>
      <c r="F1339" s="203"/>
    </row>
    <row r="1340" spans="1:6" x14ac:dyDescent="0.25">
      <c r="A1340" s="203"/>
      <c r="B1340" s="203"/>
      <c r="C1340" s="203"/>
      <c r="D1340" s="203"/>
      <c r="E1340" s="203"/>
      <c r="F1340" s="203"/>
    </row>
    <row r="1341" spans="1:6" x14ac:dyDescent="0.25">
      <c r="A1341" s="203"/>
      <c r="B1341" s="203"/>
      <c r="C1341" s="203"/>
      <c r="D1341" s="203"/>
      <c r="E1341" s="203"/>
      <c r="F1341" s="203"/>
    </row>
    <row r="1342" spans="1:6" x14ac:dyDescent="0.25">
      <c r="A1342" s="203"/>
      <c r="B1342" s="203"/>
      <c r="C1342" s="203"/>
      <c r="D1342" s="203"/>
      <c r="E1342" s="203"/>
      <c r="F1342" s="203"/>
    </row>
    <row r="1343" spans="1:6" x14ac:dyDescent="0.25">
      <c r="A1343" s="203"/>
      <c r="B1343" s="203"/>
      <c r="C1343" s="203"/>
      <c r="D1343" s="203"/>
      <c r="E1343" s="203"/>
      <c r="F1343" s="203"/>
    </row>
    <row r="1344" spans="1:6" x14ac:dyDescent="0.25">
      <c r="A1344" s="203"/>
      <c r="B1344" s="203"/>
      <c r="C1344" s="203"/>
      <c r="D1344" s="203"/>
      <c r="E1344" s="203"/>
      <c r="F1344" s="203"/>
    </row>
    <row r="1345" spans="1:6" x14ac:dyDescent="0.25">
      <c r="A1345" s="203"/>
      <c r="B1345" s="203"/>
      <c r="C1345" s="203"/>
      <c r="D1345" s="203"/>
      <c r="E1345" s="203"/>
      <c r="F1345" s="203"/>
    </row>
    <row r="1346" spans="1:6" x14ac:dyDescent="0.25">
      <c r="A1346" s="203"/>
      <c r="B1346" s="203"/>
      <c r="C1346" s="203"/>
      <c r="D1346" s="203"/>
      <c r="E1346" s="203"/>
      <c r="F1346" s="203"/>
    </row>
    <row r="1347" spans="1:6" x14ac:dyDescent="0.25">
      <c r="A1347" s="203"/>
      <c r="B1347" s="203"/>
      <c r="C1347" s="203"/>
      <c r="D1347" s="203"/>
      <c r="E1347" s="203"/>
      <c r="F1347" s="203"/>
    </row>
    <row r="1348" spans="1:6" x14ac:dyDescent="0.25">
      <c r="A1348" s="203"/>
      <c r="B1348" s="203"/>
      <c r="C1348" s="203"/>
      <c r="D1348" s="203"/>
      <c r="E1348" s="203"/>
      <c r="F1348" s="203"/>
    </row>
    <row r="1349" spans="1:6" x14ac:dyDescent="0.25">
      <c r="A1349" s="203"/>
      <c r="B1349" s="203"/>
      <c r="C1349" s="203"/>
      <c r="D1349" s="203"/>
      <c r="E1349" s="203"/>
      <c r="F1349" s="203"/>
    </row>
    <row r="1350" spans="1:6" x14ac:dyDescent="0.25">
      <c r="A1350" s="203"/>
      <c r="B1350" s="203"/>
      <c r="C1350" s="203"/>
      <c r="D1350" s="203"/>
      <c r="E1350" s="203"/>
      <c r="F1350" s="203"/>
    </row>
    <row r="1351" spans="1:6" x14ac:dyDescent="0.25">
      <c r="A1351" s="203"/>
      <c r="B1351" s="203"/>
      <c r="C1351" s="203"/>
      <c r="D1351" s="203"/>
      <c r="E1351" s="203"/>
      <c r="F1351" s="203"/>
    </row>
    <row r="1352" spans="1:6" x14ac:dyDescent="0.25">
      <c r="A1352" s="203"/>
      <c r="B1352" s="203"/>
      <c r="C1352" s="203"/>
      <c r="D1352" s="203"/>
      <c r="E1352" s="203"/>
      <c r="F1352" s="203"/>
    </row>
    <row r="1353" spans="1:6" x14ac:dyDescent="0.25">
      <c r="A1353" s="203"/>
      <c r="B1353" s="203"/>
      <c r="C1353" s="203"/>
      <c r="D1353" s="203"/>
      <c r="E1353" s="203"/>
      <c r="F1353" s="203"/>
    </row>
    <row r="1354" spans="1:6" x14ac:dyDescent="0.25">
      <c r="A1354" s="203"/>
      <c r="B1354" s="203"/>
      <c r="C1354" s="203"/>
      <c r="D1354" s="203"/>
      <c r="E1354" s="203"/>
      <c r="F1354" s="203"/>
    </row>
    <row r="1355" spans="1:6" x14ac:dyDescent="0.25">
      <c r="A1355" s="203"/>
      <c r="B1355" s="203"/>
      <c r="C1355" s="203"/>
      <c r="D1355" s="203"/>
      <c r="E1355" s="203"/>
      <c r="F1355" s="203"/>
    </row>
    <row r="1356" spans="1:6" x14ac:dyDescent="0.25">
      <c r="A1356" s="203"/>
      <c r="B1356" s="203"/>
      <c r="C1356" s="203"/>
      <c r="D1356" s="203"/>
      <c r="E1356" s="203"/>
      <c r="F1356" s="203"/>
    </row>
    <row r="1357" spans="1:6" x14ac:dyDescent="0.25">
      <c r="A1357" s="203"/>
      <c r="B1357" s="203"/>
      <c r="C1357" s="203"/>
      <c r="D1357" s="203"/>
      <c r="E1357" s="203"/>
      <c r="F1357" s="203"/>
    </row>
    <row r="1358" spans="1:6" x14ac:dyDescent="0.25">
      <c r="A1358" s="203"/>
      <c r="B1358" s="203"/>
      <c r="C1358" s="203"/>
      <c r="D1358" s="203"/>
      <c r="E1358" s="203"/>
      <c r="F1358" s="203"/>
    </row>
    <row r="1359" spans="1:6" x14ac:dyDescent="0.25">
      <c r="A1359" s="203"/>
      <c r="B1359" s="203"/>
      <c r="C1359" s="203"/>
      <c r="D1359" s="203"/>
      <c r="E1359" s="203"/>
      <c r="F1359" s="203"/>
    </row>
    <row r="1360" spans="1:6" x14ac:dyDescent="0.25">
      <c r="A1360" s="203"/>
      <c r="B1360" s="203"/>
      <c r="C1360" s="203"/>
      <c r="D1360" s="203"/>
      <c r="E1360" s="203"/>
      <c r="F1360" s="203"/>
    </row>
    <row r="1361" spans="1:6" x14ac:dyDescent="0.25">
      <c r="A1361" s="203"/>
      <c r="B1361" s="203"/>
      <c r="C1361" s="203"/>
      <c r="D1361" s="203"/>
      <c r="E1361" s="203"/>
      <c r="F1361" s="203"/>
    </row>
    <row r="1362" spans="1:6" x14ac:dyDescent="0.25">
      <c r="A1362" s="203"/>
      <c r="B1362" s="203"/>
      <c r="C1362" s="203"/>
      <c r="D1362" s="203"/>
      <c r="E1362" s="203"/>
      <c r="F1362" s="203"/>
    </row>
    <row r="1363" spans="1:6" x14ac:dyDescent="0.25">
      <c r="A1363" s="203"/>
      <c r="B1363" s="203"/>
      <c r="C1363" s="203"/>
      <c r="D1363" s="203"/>
      <c r="E1363" s="203"/>
      <c r="F1363" s="203"/>
    </row>
    <row r="1364" spans="1:6" x14ac:dyDescent="0.25">
      <c r="A1364" s="203"/>
      <c r="B1364" s="203"/>
      <c r="C1364" s="203"/>
      <c r="D1364" s="203"/>
      <c r="E1364" s="203"/>
      <c r="F1364" s="203"/>
    </row>
    <row r="1365" spans="1:6" x14ac:dyDescent="0.25">
      <c r="A1365" s="203"/>
      <c r="B1365" s="203"/>
      <c r="C1365" s="203"/>
      <c r="D1365" s="203"/>
      <c r="E1365" s="203"/>
      <c r="F1365" s="203"/>
    </row>
    <row r="1366" spans="1:6" x14ac:dyDescent="0.25">
      <c r="A1366" s="203"/>
      <c r="B1366" s="203"/>
      <c r="C1366" s="203"/>
      <c r="D1366" s="203"/>
      <c r="E1366" s="203"/>
      <c r="F1366" s="203"/>
    </row>
    <row r="1367" spans="1:6" x14ac:dyDescent="0.25">
      <c r="A1367" s="203"/>
      <c r="B1367" s="203"/>
      <c r="C1367" s="203"/>
      <c r="D1367" s="203"/>
      <c r="E1367" s="203"/>
      <c r="F1367" s="203"/>
    </row>
    <row r="1368" spans="1:6" x14ac:dyDescent="0.25">
      <c r="A1368" s="203"/>
      <c r="B1368" s="203"/>
      <c r="C1368" s="203"/>
      <c r="D1368" s="203"/>
      <c r="E1368" s="203"/>
      <c r="F1368" s="203"/>
    </row>
    <row r="1369" spans="1:6" x14ac:dyDescent="0.25">
      <c r="A1369" s="203"/>
      <c r="B1369" s="203"/>
      <c r="C1369" s="203"/>
      <c r="D1369" s="203"/>
      <c r="E1369" s="203"/>
      <c r="F1369" s="203"/>
    </row>
    <row r="1370" spans="1:6" x14ac:dyDescent="0.25">
      <c r="A1370" s="203"/>
      <c r="B1370" s="203"/>
      <c r="C1370" s="203"/>
      <c r="D1370" s="203"/>
      <c r="E1370" s="203"/>
      <c r="F1370" s="203"/>
    </row>
    <row r="1371" spans="1:6" x14ac:dyDescent="0.25">
      <c r="A1371" s="203"/>
      <c r="B1371" s="203"/>
      <c r="C1371" s="203"/>
      <c r="D1371" s="203"/>
      <c r="E1371" s="203"/>
      <c r="F1371" s="203"/>
    </row>
    <row r="1372" spans="1:6" x14ac:dyDescent="0.25">
      <c r="A1372" s="203"/>
      <c r="B1372" s="203"/>
      <c r="C1372" s="203"/>
      <c r="D1372" s="203"/>
      <c r="E1372" s="203"/>
      <c r="F1372" s="203"/>
    </row>
    <row r="1373" spans="1:6" x14ac:dyDescent="0.25">
      <c r="A1373" s="203"/>
      <c r="B1373" s="203"/>
      <c r="C1373" s="203"/>
      <c r="D1373" s="203"/>
      <c r="E1373" s="203"/>
      <c r="F1373" s="203"/>
    </row>
    <row r="1374" spans="1:6" x14ac:dyDescent="0.25">
      <c r="A1374" s="203"/>
      <c r="B1374" s="203"/>
      <c r="C1374" s="203"/>
      <c r="D1374" s="203"/>
      <c r="E1374" s="203"/>
      <c r="F1374" s="203"/>
    </row>
    <row r="1375" spans="1:6" x14ac:dyDescent="0.25">
      <c r="A1375" s="203"/>
      <c r="B1375" s="203"/>
      <c r="C1375" s="203"/>
      <c r="D1375" s="203"/>
      <c r="E1375" s="203"/>
      <c r="F1375" s="203"/>
    </row>
    <row r="1376" spans="1:6" x14ac:dyDescent="0.25">
      <c r="A1376" s="203"/>
      <c r="B1376" s="203"/>
      <c r="C1376" s="203"/>
      <c r="D1376" s="203"/>
      <c r="E1376" s="203"/>
      <c r="F1376" s="203"/>
    </row>
    <row r="1377" spans="1:6" x14ac:dyDescent="0.25">
      <c r="A1377" s="203"/>
      <c r="B1377" s="203"/>
      <c r="C1377" s="203"/>
      <c r="D1377" s="203"/>
      <c r="E1377" s="203"/>
      <c r="F1377" s="203"/>
    </row>
    <row r="1378" spans="1:6" x14ac:dyDescent="0.25">
      <c r="A1378" s="203"/>
      <c r="B1378" s="203"/>
      <c r="C1378" s="203"/>
      <c r="D1378" s="203"/>
      <c r="E1378" s="203"/>
      <c r="F1378" s="203"/>
    </row>
    <row r="1379" spans="1:6" x14ac:dyDescent="0.25">
      <c r="A1379" s="203"/>
      <c r="B1379" s="203"/>
      <c r="C1379" s="203"/>
      <c r="D1379" s="203"/>
      <c r="E1379" s="203"/>
      <c r="F1379" s="203"/>
    </row>
    <row r="1380" spans="1:6" x14ac:dyDescent="0.25">
      <c r="A1380" s="203"/>
      <c r="B1380" s="203"/>
      <c r="C1380" s="203"/>
      <c r="D1380" s="203"/>
      <c r="E1380" s="203"/>
      <c r="F1380" s="203"/>
    </row>
    <row r="1381" spans="1:6" x14ac:dyDescent="0.25">
      <c r="A1381" s="203"/>
      <c r="B1381" s="203"/>
      <c r="C1381" s="203"/>
      <c r="D1381" s="203"/>
      <c r="E1381" s="203"/>
      <c r="F1381" s="203"/>
    </row>
    <row r="1382" spans="1:6" x14ac:dyDescent="0.25">
      <c r="A1382" s="203"/>
      <c r="B1382" s="203"/>
      <c r="C1382" s="203"/>
      <c r="D1382" s="203"/>
      <c r="E1382" s="203"/>
      <c r="F1382" s="203"/>
    </row>
    <row r="1383" spans="1:6" x14ac:dyDescent="0.25">
      <c r="A1383" s="203"/>
      <c r="B1383" s="203"/>
      <c r="C1383" s="203"/>
      <c r="D1383" s="203"/>
      <c r="E1383" s="203"/>
      <c r="F1383" s="203"/>
    </row>
    <row r="1384" spans="1:6" x14ac:dyDescent="0.25">
      <c r="A1384" s="203"/>
      <c r="B1384" s="203"/>
      <c r="C1384" s="203"/>
      <c r="D1384" s="203"/>
      <c r="E1384" s="203"/>
      <c r="F1384" s="203"/>
    </row>
    <row r="1385" spans="1:6" x14ac:dyDescent="0.25">
      <c r="A1385" s="203"/>
      <c r="B1385" s="203"/>
      <c r="C1385" s="203"/>
      <c r="D1385" s="203"/>
      <c r="E1385" s="203"/>
      <c r="F1385" s="203"/>
    </row>
    <row r="1386" spans="1:6" x14ac:dyDescent="0.25">
      <c r="A1386" s="203"/>
      <c r="B1386" s="203"/>
      <c r="C1386" s="203"/>
      <c r="D1386" s="203"/>
      <c r="E1386" s="203"/>
      <c r="F1386" s="203"/>
    </row>
    <row r="1387" spans="1:6" x14ac:dyDescent="0.25">
      <c r="A1387" s="203"/>
      <c r="B1387" s="203"/>
      <c r="C1387" s="203"/>
      <c r="D1387" s="203"/>
      <c r="E1387" s="203"/>
      <c r="F1387" s="203"/>
    </row>
    <row r="1388" spans="1:6" x14ac:dyDescent="0.25">
      <c r="A1388" s="203"/>
      <c r="B1388" s="203"/>
      <c r="C1388" s="203"/>
      <c r="D1388" s="203"/>
      <c r="E1388" s="203"/>
      <c r="F1388" s="203"/>
    </row>
    <row r="1389" spans="1:6" x14ac:dyDescent="0.25">
      <c r="A1389" s="203"/>
      <c r="B1389" s="203"/>
      <c r="C1389" s="203"/>
      <c r="D1389" s="203"/>
      <c r="E1389" s="203"/>
      <c r="F1389" s="203"/>
    </row>
    <row r="1390" spans="1:6" x14ac:dyDescent="0.25">
      <c r="A1390" s="203"/>
      <c r="B1390" s="203"/>
      <c r="C1390" s="203"/>
      <c r="D1390" s="203"/>
      <c r="E1390" s="203"/>
      <c r="F1390" s="203"/>
    </row>
    <row r="1391" spans="1:6" x14ac:dyDescent="0.25">
      <c r="A1391" s="203"/>
      <c r="B1391" s="203"/>
      <c r="C1391" s="203"/>
      <c r="D1391" s="203"/>
      <c r="E1391" s="203"/>
      <c r="F1391" s="203"/>
    </row>
    <row r="1392" spans="1:6" x14ac:dyDescent="0.25">
      <c r="A1392" s="203"/>
      <c r="B1392" s="203"/>
      <c r="C1392" s="203"/>
      <c r="D1392" s="203"/>
      <c r="E1392" s="203"/>
      <c r="F1392" s="203"/>
    </row>
    <row r="1393" spans="1:6" x14ac:dyDescent="0.25">
      <c r="A1393" s="203"/>
      <c r="B1393" s="203"/>
      <c r="C1393" s="203"/>
      <c r="D1393" s="203"/>
      <c r="E1393" s="203"/>
      <c r="F1393" s="203"/>
    </row>
    <row r="1394" spans="1:6" x14ac:dyDescent="0.25">
      <c r="A1394" s="203"/>
      <c r="B1394" s="203"/>
      <c r="C1394" s="203"/>
      <c r="D1394" s="203"/>
      <c r="E1394" s="203"/>
      <c r="F1394" s="203"/>
    </row>
    <row r="1395" spans="1:6" x14ac:dyDescent="0.25">
      <c r="A1395" s="203"/>
      <c r="B1395" s="203"/>
      <c r="C1395" s="203"/>
      <c r="D1395" s="203"/>
      <c r="E1395" s="203"/>
      <c r="F1395" s="203"/>
    </row>
    <row r="1396" spans="1:6" x14ac:dyDescent="0.25">
      <c r="A1396" s="203"/>
      <c r="B1396" s="203"/>
      <c r="C1396" s="203"/>
      <c r="D1396" s="203"/>
      <c r="E1396" s="203"/>
      <c r="F1396" s="203"/>
    </row>
    <row r="1397" spans="1:6" x14ac:dyDescent="0.25">
      <c r="A1397" s="203"/>
      <c r="B1397" s="203"/>
      <c r="C1397" s="203"/>
      <c r="D1397" s="203"/>
      <c r="E1397" s="203"/>
      <c r="F1397" s="203"/>
    </row>
    <row r="1398" spans="1:6" x14ac:dyDescent="0.25">
      <c r="A1398" s="203"/>
      <c r="B1398" s="203"/>
      <c r="C1398" s="203"/>
      <c r="D1398" s="203"/>
      <c r="E1398" s="203"/>
      <c r="F1398" s="203"/>
    </row>
    <row r="1399" spans="1:6" x14ac:dyDescent="0.25">
      <c r="A1399" s="203"/>
      <c r="B1399" s="203"/>
      <c r="C1399" s="203"/>
      <c r="D1399" s="203"/>
      <c r="E1399" s="203"/>
      <c r="F1399" s="203"/>
    </row>
    <row r="1400" spans="1:6" x14ac:dyDescent="0.25">
      <c r="A1400" s="203"/>
      <c r="B1400" s="203"/>
      <c r="C1400" s="203"/>
      <c r="D1400" s="203"/>
      <c r="E1400" s="203"/>
      <c r="F1400" s="203"/>
    </row>
    <row r="1401" spans="1:6" x14ac:dyDescent="0.25">
      <c r="A1401" s="203"/>
      <c r="B1401" s="203"/>
      <c r="C1401" s="203"/>
      <c r="D1401" s="203"/>
      <c r="E1401" s="203"/>
      <c r="F1401" s="203"/>
    </row>
    <row r="1402" spans="1:6" x14ac:dyDescent="0.25">
      <c r="A1402" s="203"/>
      <c r="B1402" s="203"/>
      <c r="C1402" s="203"/>
      <c r="D1402" s="203"/>
      <c r="E1402" s="203"/>
      <c r="F1402" s="203"/>
    </row>
    <row r="1403" spans="1:6" x14ac:dyDescent="0.25">
      <c r="A1403" s="203"/>
      <c r="B1403" s="203"/>
      <c r="C1403" s="203"/>
      <c r="D1403" s="203"/>
      <c r="E1403" s="203"/>
      <c r="F1403" s="203"/>
    </row>
    <row r="1404" spans="1:6" x14ac:dyDescent="0.25">
      <c r="A1404" s="203"/>
      <c r="B1404" s="203"/>
      <c r="C1404" s="203"/>
      <c r="D1404" s="203"/>
      <c r="E1404" s="203"/>
      <c r="F1404" s="203"/>
    </row>
    <row r="1405" spans="1:6" x14ac:dyDescent="0.25">
      <c r="A1405" s="203"/>
      <c r="B1405" s="203"/>
      <c r="C1405" s="203"/>
      <c r="D1405" s="203"/>
      <c r="E1405" s="203"/>
      <c r="F1405" s="203"/>
    </row>
    <row r="1406" spans="1:6" x14ac:dyDescent="0.25">
      <c r="A1406" s="203"/>
      <c r="B1406" s="203"/>
      <c r="C1406" s="203"/>
      <c r="D1406" s="203"/>
      <c r="E1406" s="203"/>
      <c r="F1406" s="203"/>
    </row>
    <row r="1407" spans="1:6" x14ac:dyDescent="0.25">
      <c r="A1407" s="203"/>
      <c r="B1407" s="203"/>
      <c r="C1407" s="203"/>
      <c r="D1407" s="203"/>
      <c r="E1407" s="203"/>
      <c r="F1407" s="203"/>
    </row>
    <row r="1408" spans="1:6" x14ac:dyDescent="0.25">
      <c r="A1408" s="203"/>
      <c r="B1408" s="203"/>
      <c r="C1408" s="203"/>
      <c r="D1408" s="203"/>
      <c r="E1408" s="203"/>
      <c r="F1408" s="203"/>
    </row>
    <row r="1409" spans="1:6" x14ac:dyDescent="0.25">
      <c r="A1409" s="203"/>
      <c r="B1409" s="203"/>
      <c r="C1409" s="203"/>
      <c r="D1409" s="203"/>
      <c r="E1409" s="203"/>
      <c r="F1409" s="203"/>
    </row>
    <row r="1410" spans="1:6" x14ac:dyDescent="0.25">
      <c r="A1410" s="203"/>
      <c r="B1410" s="203"/>
      <c r="C1410" s="203"/>
      <c r="D1410" s="203"/>
      <c r="E1410" s="203"/>
      <c r="F1410" s="203"/>
    </row>
    <row r="1411" spans="1:6" x14ac:dyDescent="0.25">
      <c r="A1411" s="203"/>
      <c r="B1411" s="203"/>
      <c r="C1411" s="203"/>
      <c r="D1411" s="203"/>
      <c r="E1411" s="203"/>
      <c r="F1411" s="203"/>
    </row>
    <row r="1412" spans="1:6" x14ac:dyDescent="0.25">
      <c r="A1412" s="203"/>
      <c r="B1412" s="203"/>
      <c r="C1412" s="203"/>
      <c r="D1412" s="203"/>
      <c r="E1412" s="203"/>
      <c r="F1412" s="203"/>
    </row>
    <row r="1413" spans="1:6" x14ac:dyDescent="0.25">
      <c r="A1413" s="203"/>
      <c r="B1413" s="203"/>
      <c r="C1413" s="203"/>
      <c r="D1413" s="203"/>
      <c r="E1413" s="203"/>
      <c r="F1413" s="203"/>
    </row>
    <row r="1414" spans="1:6" x14ac:dyDescent="0.25">
      <c r="A1414" s="203"/>
      <c r="B1414" s="203"/>
      <c r="C1414" s="203"/>
      <c r="D1414" s="203"/>
      <c r="E1414" s="203"/>
      <c r="F1414" s="203"/>
    </row>
    <row r="1415" spans="1:6" x14ac:dyDescent="0.25">
      <c r="A1415" s="203"/>
      <c r="B1415" s="203"/>
      <c r="C1415" s="203"/>
      <c r="D1415" s="203"/>
      <c r="E1415" s="203"/>
      <c r="F1415" s="203"/>
    </row>
    <row r="1416" spans="1:6" x14ac:dyDescent="0.25">
      <c r="A1416" s="203"/>
      <c r="B1416" s="203"/>
      <c r="C1416" s="203"/>
      <c r="D1416" s="203"/>
      <c r="E1416" s="203"/>
      <c r="F1416" s="203"/>
    </row>
    <row r="1417" spans="1:6" x14ac:dyDescent="0.25">
      <c r="A1417" s="203"/>
      <c r="B1417" s="203"/>
      <c r="C1417" s="203"/>
      <c r="D1417" s="203"/>
      <c r="E1417" s="203"/>
      <c r="F1417" s="203"/>
    </row>
    <row r="1418" spans="1:6" x14ac:dyDescent="0.25">
      <c r="A1418" s="203"/>
      <c r="B1418" s="203"/>
      <c r="C1418" s="203"/>
      <c r="D1418" s="203"/>
      <c r="E1418" s="203"/>
      <c r="F1418" s="203"/>
    </row>
    <row r="1419" spans="1:6" x14ac:dyDescent="0.25">
      <c r="A1419" s="203"/>
      <c r="B1419" s="203"/>
      <c r="C1419" s="203"/>
      <c r="D1419" s="203"/>
      <c r="E1419" s="203"/>
      <c r="F1419" s="203"/>
    </row>
    <row r="1420" spans="1:6" x14ac:dyDescent="0.25">
      <c r="A1420" s="203"/>
      <c r="B1420" s="203"/>
      <c r="C1420" s="203"/>
      <c r="D1420" s="203"/>
      <c r="E1420" s="203"/>
      <c r="F1420" s="203"/>
    </row>
    <row r="1421" spans="1:6" x14ac:dyDescent="0.25">
      <c r="A1421" s="203"/>
      <c r="B1421" s="203"/>
      <c r="C1421" s="203"/>
      <c r="D1421" s="203"/>
      <c r="E1421" s="203"/>
      <c r="F1421" s="203"/>
    </row>
    <row r="1422" spans="1:6" x14ac:dyDescent="0.25">
      <c r="A1422" s="203"/>
      <c r="B1422" s="203"/>
      <c r="C1422" s="203"/>
      <c r="D1422" s="203"/>
      <c r="E1422" s="203"/>
      <c r="F1422" s="203"/>
    </row>
    <row r="1423" spans="1:6" x14ac:dyDescent="0.25">
      <c r="A1423" s="203"/>
      <c r="B1423" s="203"/>
      <c r="C1423" s="203"/>
      <c r="D1423" s="203"/>
      <c r="E1423" s="203"/>
      <c r="F1423" s="203"/>
    </row>
    <row r="1424" spans="1:6" x14ac:dyDescent="0.25">
      <c r="A1424" s="203"/>
      <c r="B1424" s="203"/>
      <c r="C1424" s="203"/>
      <c r="D1424" s="203"/>
      <c r="E1424" s="203"/>
      <c r="F1424" s="203"/>
    </row>
    <row r="1425" spans="1:6" x14ac:dyDescent="0.25">
      <c r="A1425" s="203"/>
      <c r="B1425" s="203"/>
      <c r="C1425" s="203"/>
      <c r="D1425" s="203"/>
      <c r="E1425" s="203"/>
      <c r="F1425" s="203"/>
    </row>
    <row r="1426" spans="1:6" x14ac:dyDescent="0.25">
      <c r="A1426" s="203"/>
      <c r="B1426" s="203"/>
      <c r="C1426" s="203"/>
      <c r="D1426" s="203"/>
      <c r="E1426" s="203"/>
      <c r="F1426" s="203"/>
    </row>
    <row r="1427" spans="1:6" x14ac:dyDescent="0.25">
      <c r="A1427" s="203"/>
      <c r="B1427" s="203"/>
      <c r="C1427" s="203"/>
      <c r="D1427" s="203"/>
      <c r="E1427" s="203"/>
      <c r="F1427" s="203"/>
    </row>
    <row r="1428" spans="1:6" x14ac:dyDescent="0.25">
      <c r="A1428" s="203"/>
      <c r="B1428" s="203"/>
      <c r="C1428" s="203"/>
      <c r="D1428" s="203"/>
      <c r="E1428" s="203"/>
      <c r="F1428" s="203"/>
    </row>
    <row r="1429" spans="1:6" x14ac:dyDescent="0.25">
      <c r="A1429" s="203"/>
      <c r="B1429" s="203"/>
      <c r="C1429" s="203"/>
      <c r="D1429" s="203"/>
      <c r="E1429" s="203"/>
      <c r="F1429" s="203"/>
    </row>
    <row r="1430" spans="1:6" x14ac:dyDescent="0.25">
      <c r="A1430" s="203"/>
      <c r="B1430" s="203"/>
      <c r="C1430" s="203"/>
      <c r="D1430" s="203"/>
      <c r="E1430" s="203"/>
      <c r="F1430" s="203"/>
    </row>
    <row r="1431" spans="1:6" x14ac:dyDescent="0.25">
      <c r="A1431" s="203"/>
      <c r="B1431" s="203"/>
      <c r="C1431" s="203"/>
      <c r="D1431" s="203"/>
      <c r="E1431" s="203"/>
      <c r="F1431" s="203"/>
    </row>
    <row r="1432" spans="1:6" x14ac:dyDescent="0.25">
      <c r="A1432" s="203"/>
      <c r="B1432" s="203"/>
      <c r="C1432" s="203"/>
      <c r="D1432" s="203"/>
      <c r="E1432" s="203"/>
      <c r="F1432" s="203"/>
    </row>
    <row r="1433" spans="1:6" x14ac:dyDescent="0.25">
      <c r="A1433" s="203"/>
      <c r="B1433" s="203"/>
      <c r="C1433" s="203"/>
      <c r="D1433" s="203"/>
      <c r="E1433" s="203"/>
      <c r="F1433" s="203"/>
    </row>
    <row r="1434" spans="1:6" x14ac:dyDescent="0.25">
      <c r="A1434" s="203"/>
      <c r="B1434" s="203"/>
      <c r="C1434" s="203"/>
      <c r="D1434" s="203"/>
      <c r="E1434" s="203"/>
      <c r="F1434" s="203"/>
    </row>
    <row r="1435" spans="1:6" x14ac:dyDescent="0.25">
      <c r="A1435" s="203"/>
      <c r="B1435" s="203"/>
      <c r="C1435" s="203"/>
      <c r="D1435" s="203"/>
      <c r="E1435" s="203"/>
      <c r="F1435" s="203"/>
    </row>
    <row r="1436" spans="1:6" x14ac:dyDescent="0.25">
      <c r="A1436" s="203"/>
      <c r="B1436" s="203"/>
      <c r="C1436" s="203"/>
      <c r="D1436" s="203"/>
      <c r="E1436" s="203"/>
      <c r="F1436" s="203"/>
    </row>
    <row r="1437" spans="1:6" x14ac:dyDescent="0.25">
      <c r="A1437" s="203"/>
      <c r="B1437" s="203"/>
      <c r="C1437" s="203"/>
      <c r="D1437" s="203"/>
      <c r="E1437" s="203"/>
      <c r="F1437" s="203"/>
    </row>
    <row r="1438" spans="1:6" x14ac:dyDescent="0.25">
      <c r="A1438" s="203"/>
      <c r="B1438" s="203"/>
      <c r="C1438" s="203"/>
      <c r="D1438" s="203"/>
      <c r="E1438" s="203"/>
      <c r="F1438" s="203"/>
    </row>
    <row r="1439" spans="1:6" x14ac:dyDescent="0.25">
      <c r="A1439" s="203"/>
      <c r="B1439" s="203"/>
      <c r="C1439" s="203"/>
      <c r="D1439" s="203"/>
      <c r="E1439" s="203"/>
      <c r="F1439" s="203"/>
    </row>
    <row r="1440" spans="1:6" x14ac:dyDescent="0.25">
      <c r="A1440" s="203"/>
      <c r="B1440" s="203"/>
      <c r="C1440" s="203"/>
      <c r="D1440" s="203"/>
      <c r="E1440" s="203"/>
      <c r="F1440" s="203"/>
    </row>
    <row r="1441" spans="1:6" x14ac:dyDescent="0.25">
      <c r="A1441" s="203"/>
      <c r="B1441" s="203"/>
      <c r="C1441" s="203"/>
      <c r="D1441" s="203"/>
      <c r="E1441" s="203"/>
      <c r="F1441" s="203"/>
    </row>
    <row r="1442" spans="1:6" x14ac:dyDescent="0.25">
      <c r="A1442" s="203"/>
      <c r="B1442" s="203"/>
      <c r="C1442" s="203"/>
      <c r="D1442" s="203"/>
      <c r="E1442" s="203"/>
      <c r="F1442" s="203"/>
    </row>
    <row r="1443" spans="1:6" x14ac:dyDescent="0.25">
      <c r="A1443" s="203"/>
      <c r="B1443" s="203"/>
      <c r="C1443" s="203"/>
      <c r="D1443" s="203"/>
      <c r="E1443" s="203"/>
      <c r="F1443" s="203"/>
    </row>
    <row r="1444" spans="1:6" x14ac:dyDescent="0.25">
      <c r="A1444" s="203"/>
      <c r="B1444" s="203"/>
      <c r="C1444" s="203"/>
      <c r="D1444" s="203"/>
      <c r="E1444" s="203"/>
      <c r="F1444" s="203"/>
    </row>
    <row r="1445" spans="1:6" x14ac:dyDescent="0.25">
      <c r="A1445" s="203"/>
      <c r="B1445" s="203"/>
      <c r="C1445" s="203"/>
      <c r="D1445" s="203"/>
      <c r="E1445" s="203"/>
      <c r="F1445" s="203"/>
    </row>
    <row r="1446" spans="1:6" x14ac:dyDescent="0.25">
      <c r="A1446" s="203"/>
      <c r="B1446" s="203"/>
      <c r="C1446" s="203"/>
      <c r="D1446" s="203"/>
      <c r="E1446" s="203"/>
      <c r="F1446" s="203"/>
    </row>
    <row r="1447" spans="1:6" x14ac:dyDescent="0.25">
      <c r="A1447" s="203"/>
      <c r="B1447" s="203"/>
      <c r="C1447" s="203"/>
      <c r="D1447" s="203"/>
      <c r="E1447" s="203"/>
      <c r="F1447" s="203"/>
    </row>
    <row r="1448" spans="1:6" x14ac:dyDescent="0.25">
      <c r="A1448" s="203"/>
      <c r="B1448" s="203"/>
      <c r="C1448" s="203"/>
      <c r="D1448" s="203"/>
      <c r="E1448" s="203"/>
      <c r="F1448" s="203"/>
    </row>
    <row r="1449" spans="1:6" x14ac:dyDescent="0.25">
      <c r="A1449" s="203"/>
      <c r="B1449" s="203"/>
      <c r="C1449" s="203"/>
      <c r="D1449" s="203"/>
      <c r="E1449" s="203"/>
      <c r="F1449" s="203"/>
    </row>
    <row r="1450" spans="1:6" x14ac:dyDescent="0.25">
      <c r="A1450" s="203"/>
      <c r="B1450" s="203"/>
      <c r="C1450" s="203"/>
      <c r="D1450" s="203"/>
      <c r="E1450" s="203"/>
      <c r="F1450" s="203"/>
    </row>
    <row r="1451" spans="1:6" x14ac:dyDescent="0.25">
      <c r="A1451" s="203"/>
      <c r="B1451" s="203"/>
      <c r="C1451" s="203"/>
      <c r="D1451" s="203"/>
      <c r="E1451" s="203"/>
      <c r="F1451" s="203"/>
    </row>
    <row r="1452" spans="1:6" x14ac:dyDescent="0.25">
      <c r="A1452" s="203"/>
      <c r="B1452" s="203"/>
      <c r="C1452" s="203"/>
      <c r="D1452" s="203"/>
      <c r="E1452" s="203"/>
      <c r="F1452" s="203"/>
    </row>
    <row r="1453" spans="1:6" x14ac:dyDescent="0.25">
      <c r="A1453" s="203"/>
      <c r="B1453" s="203"/>
      <c r="C1453" s="203"/>
      <c r="D1453" s="203"/>
      <c r="E1453" s="203"/>
      <c r="F1453" s="203"/>
    </row>
    <row r="1454" spans="1:6" x14ac:dyDescent="0.25">
      <c r="A1454" s="203"/>
      <c r="B1454" s="203"/>
      <c r="C1454" s="203"/>
      <c r="D1454" s="203"/>
      <c r="E1454" s="203"/>
      <c r="F1454" s="203"/>
    </row>
    <row r="1455" spans="1:6" x14ac:dyDescent="0.25">
      <c r="A1455" s="203"/>
      <c r="B1455" s="203"/>
      <c r="C1455" s="203"/>
      <c r="D1455" s="203"/>
      <c r="E1455" s="203"/>
      <c r="F1455" s="203"/>
    </row>
    <row r="1456" spans="1:6" x14ac:dyDescent="0.25">
      <c r="A1456" s="203"/>
      <c r="B1456" s="203"/>
      <c r="C1456" s="203"/>
      <c r="D1456" s="203"/>
      <c r="E1456" s="203"/>
      <c r="F1456" s="203"/>
    </row>
    <row r="1457" spans="1:6" x14ac:dyDescent="0.25">
      <c r="A1457" s="203"/>
      <c r="B1457" s="203"/>
      <c r="C1457" s="203"/>
      <c r="D1457" s="203"/>
      <c r="E1457" s="203"/>
      <c r="F1457" s="203"/>
    </row>
    <row r="1458" spans="1:6" x14ac:dyDescent="0.25">
      <c r="A1458" s="203"/>
      <c r="B1458" s="203"/>
      <c r="C1458" s="203"/>
      <c r="D1458" s="203"/>
      <c r="E1458" s="203"/>
      <c r="F1458" s="203"/>
    </row>
    <row r="1459" spans="1:6" x14ac:dyDescent="0.25">
      <c r="A1459" s="203"/>
      <c r="B1459" s="203"/>
      <c r="C1459" s="203"/>
      <c r="D1459" s="203"/>
      <c r="E1459" s="203"/>
      <c r="F1459" s="203"/>
    </row>
    <row r="1460" spans="1:6" x14ac:dyDescent="0.25">
      <c r="A1460" s="203"/>
      <c r="B1460" s="203"/>
      <c r="C1460" s="203"/>
      <c r="D1460" s="203"/>
      <c r="E1460" s="203"/>
      <c r="F1460" s="203"/>
    </row>
    <row r="1461" spans="1:6" x14ac:dyDescent="0.25">
      <c r="A1461" s="203"/>
      <c r="B1461" s="203"/>
      <c r="C1461" s="203"/>
      <c r="D1461" s="203"/>
      <c r="E1461" s="203"/>
      <c r="F1461" s="203"/>
    </row>
    <row r="1462" spans="1:6" x14ac:dyDescent="0.25">
      <c r="A1462" s="203"/>
      <c r="B1462" s="203"/>
      <c r="C1462" s="203"/>
      <c r="D1462" s="203"/>
      <c r="E1462" s="203"/>
      <c r="F1462" s="203"/>
    </row>
    <row r="1463" spans="1:6" x14ac:dyDescent="0.25">
      <c r="A1463" s="203"/>
      <c r="B1463" s="203"/>
      <c r="C1463" s="203"/>
      <c r="D1463" s="203"/>
      <c r="E1463" s="203"/>
      <c r="F1463" s="203"/>
    </row>
    <row r="1464" spans="1:6" x14ac:dyDescent="0.25">
      <c r="A1464" s="203"/>
      <c r="B1464" s="203"/>
      <c r="C1464" s="203"/>
      <c r="D1464" s="203"/>
      <c r="E1464" s="203"/>
      <c r="F1464" s="203"/>
    </row>
    <row r="1465" spans="1:6" x14ac:dyDescent="0.25">
      <c r="A1465" s="203"/>
      <c r="B1465" s="203"/>
      <c r="C1465" s="203"/>
      <c r="D1465" s="203"/>
      <c r="E1465" s="203"/>
      <c r="F1465" s="203"/>
    </row>
    <row r="1466" spans="1:6" x14ac:dyDescent="0.25">
      <c r="A1466" s="203"/>
      <c r="B1466" s="203"/>
      <c r="C1466" s="203"/>
      <c r="D1466" s="203"/>
      <c r="E1466" s="203"/>
      <c r="F1466" s="203"/>
    </row>
    <row r="1467" spans="1:6" x14ac:dyDescent="0.25">
      <c r="A1467" s="203"/>
      <c r="B1467" s="203"/>
      <c r="C1467" s="203"/>
      <c r="D1467" s="203"/>
      <c r="E1467" s="203"/>
      <c r="F1467" s="203"/>
    </row>
    <row r="1468" spans="1:6" x14ac:dyDescent="0.25">
      <c r="A1468" s="203"/>
      <c r="B1468" s="203"/>
      <c r="C1468" s="203"/>
      <c r="D1468" s="203"/>
      <c r="E1468" s="203"/>
      <c r="F1468" s="203"/>
    </row>
    <row r="1469" spans="1:6" x14ac:dyDescent="0.25">
      <c r="A1469" s="203"/>
      <c r="B1469" s="203"/>
      <c r="C1469" s="203"/>
      <c r="D1469" s="203"/>
      <c r="E1469" s="203"/>
      <c r="F1469" s="203"/>
    </row>
    <row r="1470" spans="1:6" x14ac:dyDescent="0.25">
      <c r="A1470" s="203"/>
      <c r="B1470" s="203"/>
      <c r="C1470" s="203"/>
      <c r="D1470" s="203"/>
      <c r="E1470" s="203"/>
      <c r="F1470" s="203"/>
    </row>
    <row r="1471" spans="1:6" x14ac:dyDescent="0.25">
      <c r="A1471" s="203"/>
      <c r="B1471" s="203"/>
      <c r="C1471" s="203"/>
      <c r="D1471" s="203"/>
      <c r="E1471" s="203"/>
      <c r="F1471" s="203"/>
    </row>
    <row r="1472" spans="1:6" x14ac:dyDescent="0.25">
      <c r="A1472" s="203"/>
      <c r="B1472" s="203"/>
      <c r="C1472" s="203"/>
      <c r="D1472" s="203"/>
      <c r="E1472" s="203"/>
      <c r="F1472" s="203"/>
    </row>
    <row r="1473" spans="1:6" x14ac:dyDescent="0.25">
      <c r="A1473" s="203"/>
      <c r="B1473" s="203"/>
      <c r="C1473" s="203"/>
      <c r="D1473" s="203"/>
      <c r="E1473" s="203"/>
      <c r="F1473" s="203"/>
    </row>
    <row r="1474" spans="1:6" x14ac:dyDescent="0.25">
      <c r="A1474" s="203"/>
      <c r="B1474" s="203"/>
      <c r="C1474" s="203"/>
      <c r="D1474" s="203"/>
      <c r="E1474" s="203"/>
      <c r="F1474" s="203"/>
    </row>
    <row r="1475" spans="1:6" x14ac:dyDescent="0.25">
      <c r="A1475" s="203"/>
      <c r="B1475" s="203"/>
      <c r="C1475" s="203"/>
      <c r="D1475" s="203"/>
      <c r="E1475" s="203"/>
      <c r="F1475" s="203"/>
    </row>
    <row r="1476" spans="1:6" x14ac:dyDescent="0.25">
      <c r="A1476" s="203"/>
      <c r="B1476" s="203"/>
      <c r="C1476" s="203"/>
      <c r="D1476" s="203"/>
      <c r="E1476" s="203"/>
      <c r="F1476" s="203"/>
    </row>
    <row r="1477" spans="1:6" x14ac:dyDescent="0.25">
      <c r="A1477" s="203"/>
      <c r="B1477" s="203"/>
      <c r="C1477" s="203"/>
      <c r="D1477" s="203"/>
      <c r="E1477" s="203"/>
      <c r="F1477" s="203"/>
    </row>
    <row r="1478" spans="1:6" x14ac:dyDescent="0.25">
      <c r="A1478" s="203"/>
      <c r="B1478" s="203"/>
      <c r="C1478" s="203"/>
      <c r="D1478" s="203"/>
      <c r="E1478" s="203"/>
      <c r="F1478" s="203"/>
    </row>
    <row r="1479" spans="1:6" x14ac:dyDescent="0.25">
      <c r="A1479" s="203"/>
      <c r="B1479" s="203"/>
      <c r="C1479" s="203"/>
      <c r="D1479" s="203"/>
      <c r="E1479" s="203"/>
      <c r="F1479" s="203"/>
    </row>
    <row r="1480" spans="1:6" x14ac:dyDescent="0.25">
      <c r="A1480" s="203"/>
      <c r="B1480" s="203"/>
      <c r="C1480" s="203"/>
      <c r="D1480" s="203"/>
      <c r="E1480" s="203"/>
      <c r="F1480" s="203"/>
    </row>
    <row r="1481" spans="1:6" x14ac:dyDescent="0.25">
      <c r="A1481" s="203"/>
      <c r="B1481" s="203"/>
      <c r="C1481" s="203"/>
      <c r="D1481" s="203"/>
      <c r="E1481" s="203"/>
      <c r="F1481" s="203"/>
    </row>
    <row r="1482" spans="1:6" x14ac:dyDescent="0.25">
      <c r="A1482" s="203"/>
      <c r="B1482" s="203"/>
      <c r="C1482" s="203"/>
      <c r="D1482" s="203"/>
      <c r="E1482" s="203"/>
      <c r="F1482" s="203"/>
    </row>
    <row r="1483" spans="1:6" x14ac:dyDescent="0.25">
      <c r="A1483" s="203"/>
      <c r="B1483" s="203"/>
      <c r="C1483" s="203"/>
      <c r="D1483" s="203"/>
      <c r="E1483" s="203"/>
      <c r="F1483" s="203"/>
    </row>
    <row r="1484" spans="1:6" x14ac:dyDescent="0.25">
      <c r="A1484" s="203"/>
      <c r="B1484" s="203"/>
      <c r="C1484" s="203"/>
      <c r="D1484" s="203"/>
      <c r="E1484" s="203"/>
      <c r="F1484" s="203"/>
    </row>
    <row r="1485" spans="1:6" x14ac:dyDescent="0.25">
      <c r="A1485" s="203"/>
      <c r="B1485" s="203"/>
      <c r="C1485" s="203"/>
      <c r="D1485" s="203"/>
      <c r="E1485" s="203"/>
      <c r="F1485" s="203"/>
    </row>
    <row r="1486" spans="1:6" x14ac:dyDescent="0.25">
      <c r="A1486" s="203"/>
      <c r="B1486" s="203"/>
      <c r="C1486" s="203"/>
      <c r="D1486" s="203"/>
      <c r="E1486" s="203"/>
      <c r="F1486" s="203"/>
    </row>
    <row r="1487" spans="1:6" x14ac:dyDescent="0.25">
      <c r="A1487" s="203"/>
      <c r="B1487" s="203"/>
      <c r="C1487" s="203"/>
      <c r="D1487" s="203"/>
      <c r="E1487" s="203"/>
      <c r="F1487" s="203"/>
    </row>
    <row r="1488" spans="1:6" x14ac:dyDescent="0.25">
      <c r="A1488" s="203"/>
      <c r="B1488" s="203"/>
      <c r="C1488" s="203"/>
      <c r="D1488" s="203"/>
      <c r="E1488" s="203"/>
      <c r="F1488" s="203"/>
    </row>
    <row r="1489" spans="1:6" x14ac:dyDescent="0.25">
      <c r="A1489" s="203"/>
      <c r="B1489" s="203"/>
      <c r="C1489" s="203"/>
      <c r="D1489" s="203"/>
      <c r="E1489" s="203"/>
      <c r="F1489" s="203"/>
    </row>
    <row r="1490" spans="1:6" x14ac:dyDescent="0.25">
      <c r="A1490" s="203"/>
      <c r="B1490" s="203"/>
      <c r="C1490" s="203"/>
      <c r="D1490" s="203"/>
      <c r="E1490" s="203"/>
      <c r="F1490" s="203"/>
    </row>
    <row r="1491" spans="1:6" x14ac:dyDescent="0.25">
      <c r="A1491" s="203"/>
      <c r="B1491" s="203"/>
      <c r="C1491" s="203"/>
      <c r="D1491" s="203"/>
      <c r="E1491" s="203"/>
      <c r="F1491" s="203"/>
    </row>
    <row r="1492" spans="1:6" x14ac:dyDescent="0.25">
      <c r="A1492" s="203"/>
      <c r="B1492" s="203"/>
      <c r="C1492" s="203"/>
      <c r="D1492" s="203"/>
      <c r="E1492" s="203"/>
      <c r="F1492" s="203"/>
    </row>
    <row r="1493" spans="1:6" x14ac:dyDescent="0.25">
      <c r="A1493" s="203"/>
      <c r="B1493" s="203"/>
      <c r="C1493" s="203"/>
      <c r="D1493" s="203"/>
      <c r="E1493" s="203"/>
      <c r="F1493" s="203"/>
    </row>
    <row r="1494" spans="1:6" x14ac:dyDescent="0.25">
      <c r="A1494" s="203"/>
      <c r="B1494" s="203"/>
      <c r="C1494" s="203"/>
      <c r="D1494" s="203"/>
      <c r="E1494" s="203"/>
      <c r="F1494" s="203"/>
    </row>
    <row r="1495" spans="1:6" x14ac:dyDescent="0.25">
      <c r="A1495" s="203"/>
      <c r="B1495" s="203"/>
      <c r="C1495" s="203"/>
      <c r="D1495" s="203"/>
      <c r="E1495" s="203"/>
      <c r="F1495" s="203"/>
    </row>
    <row r="1496" spans="1:6" x14ac:dyDescent="0.25">
      <c r="A1496" s="203"/>
      <c r="B1496" s="203"/>
      <c r="C1496" s="203"/>
      <c r="D1496" s="203"/>
      <c r="E1496" s="203"/>
      <c r="F1496" s="203"/>
    </row>
    <row r="1497" spans="1:6" x14ac:dyDescent="0.25">
      <c r="A1497" s="203"/>
      <c r="B1497" s="203"/>
      <c r="C1497" s="203"/>
      <c r="D1497" s="203"/>
      <c r="E1497" s="203"/>
      <c r="F1497" s="203"/>
    </row>
    <row r="1498" spans="1:6" x14ac:dyDescent="0.25">
      <c r="A1498" s="203"/>
      <c r="B1498" s="203"/>
      <c r="C1498" s="203"/>
      <c r="D1498" s="203"/>
      <c r="E1498" s="203"/>
      <c r="F1498" s="203"/>
    </row>
    <row r="1499" spans="1:6" x14ac:dyDescent="0.25">
      <c r="A1499" s="203"/>
      <c r="B1499" s="203"/>
      <c r="C1499" s="203"/>
      <c r="D1499" s="203"/>
      <c r="E1499" s="203"/>
      <c r="F1499" s="203"/>
    </row>
    <row r="1500" spans="1:6" x14ac:dyDescent="0.25">
      <c r="A1500" s="203"/>
      <c r="B1500" s="203"/>
      <c r="C1500" s="203"/>
      <c r="D1500" s="203"/>
      <c r="E1500" s="203"/>
      <c r="F1500" s="203"/>
    </row>
    <row r="1501" spans="1:6" x14ac:dyDescent="0.25">
      <c r="A1501" s="203"/>
      <c r="B1501" s="203"/>
      <c r="C1501" s="203"/>
      <c r="D1501" s="203"/>
      <c r="E1501" s="203"/>
      <c r="F1501" s="203"/>
    </row>
    <row r="1502" spans="1:6" x14ac:dyDescent="0.25">
      <c r="A1502" s="203"/>
      <c r="B1502" s="203"/>
      <c r="C1502" s="203"/>
      <c r="D1502" s="203"/>
      <c r="E1502" s="203"/>
      <c r="F1502" s="203"/>
    </row>
    <row r="1503" spans="1:6" x14ac:dyDescent="0.25">
      <c r="A1503" s="203"/>
      <c r="B1503" s="203"/>
      <c r="C1503" s="203"/>
      <c r="D1503" s="203"/>
      <c r="E1503" s="203"/>
      <c r="F1503" s="203"/>
    </row>
    <row r="1504" spans="1:6" x14ac:dyDescent="0.25">
      <c r="A1504" s="203"/>
      <c r="B1504" s="203"/>
      <c r="C1504" s="203"/>
      <c r="D1504" s="203"/>
      <c r="E1504" s="203"/>
      <c r="F1504" s="203"/>
    </row>
    <row r="1505" spans="1:6" x14ac:dyDescent="0.25">
      <c r="A1505" s="203"/>
      <c r="B1505" s="203"/>
      <c r="C1505" s="203"/>
      <c r="D1505" s="203"/>
      <c r="E1505" s="203"/>
      <c r="F1505" s="203"/>
    </row>
    <row r="1506" spans="1:6" x14ac:dyDescent="0.25">
      <c r="A1506" s="203"/>
      <c r="B1506" s="203"/>
      <c r="C1506" s="203"/>
      <c r="D1506" s="203"/>
      <c r="E1506" s="203"/>
      <c r="F1506" s="203"/>
    </row>
    <row r="1507" spans="1:6" x14ac:dyDescent="0.25">
      <c r="A1507" s="203"/>
      <c r="B1507" s="203"/>
      <c r="C1507" s="203"/>
      <c r="D1507" s="203"/>
      <c r="E1507" s="203"/>
      <c r="F1507" s="203"/>
    </row>
    <row r="1508" spans="1:6" x14ac:dyDescent="0.25">
      <c r="A1508" s="203"/>
      <c r="B1508" s="203"/>
      <c r="C1508" s="203"/>
      <c r="D1508" s="203"/>
      <c r="E1508" s="203"/>
      <c r="F1508" s="203"/>
    </row>
    <row r="1509" spans="1:6" x14ac:dyDescent="0.25">
      <c r="A1509" s="203"/>
      <c r="B1509" s="203"/>
      <c r="C1509" s="203"/>
      <c r="D1509" s="203"/>
      <c r="E1509" s="203"/>
      <c r="F1509" s="203"/>
    </row>
    <row r="1510" spans="1:6" x14ac:dyDescent="0.25">
      <c r="A1510" s="203"/>
      <c r="B1510" s="203"/>
      <c r="C1510" s="203"/>
      <c r="D1510" s="203"/>
      <c r="E1510" s="203"/>
      <c r="F1510" s="203"/>
    </row>
    <row r="1511" spans="1:6" x14ac:dyDescent="0.25">
      <c r="A1511" s="203"/>
      <c r="B1511" s="203"/>
      <c r="C1511" s="203"/>
      <c r="D1511" s="203"/>
      <c r="E1511" s="203"/>
      <c r="F1511" s="203"/>
    </row>
    <row r="1512" spans="1:6" x14ac:dyDescent="0.25">
      <c r="A1512" s="203"/>
      <c r="B1512" s="203"/>
      <c r="C1512" s="203"/>
      <c r="D1512" s="203"/>
      <c r="E1512" s="203"/>
      <c r="F1512" s="203"/>
    </row>
    <row r="1513" spans="1:6" x14ac:dyDescent="0.25">
      <c r="A1513" s="203"/>
      <c r="B1513" s="203"/>
      <c r="C1513" s="203"/>
      <c r="D1513" s="203"/>
      <c r="E1513" s="203"/>
      <c r="F1513" s="203"/>
    </row>
    <row r="1514" spans="1:6" x14ac:dyDescent="0.25">
      <c r="A1514" s="203"/>
      <c r="B1514" s="203"/>
      <c r="C1514" s="203"/>
      <c r="D1514" s="203"/>
      <c r="E1514" s="203"/>
      <c r="F1514" s="203"/>
    </row>
    <row r="1515" spans="1:6" x14ac:dyDescent="0.25">
      <c r="A1515" s="203"/>
      <c r="B1515" s="203"/>
      <c r="C1515" s="203"/>
      <c r="D1515" s="203"/>
      <c r="E1515" s="203"/>
      <c r="F1515" s="203"/>
    </row>
    <row r="1516" spans="1:6" x14ac:dyDescent="0.25">
      <c r="A1516" s="203"/>
      <c r="B1516" s="203"/>
      <c r="C1516" s="203"/>
      <c r="D1516" s="203"/>
      <c r="E1516" s="203"/>
      <c r="F1516" s="203"/>
    </row>
    <row r="1517" spans="1:6" x14ac:dyDescent="0.25">
      <c r="A1517" s="203"/>
      <c r="B1517" s="203"/>
      <c r="C1517" s="203"/>
      <c r="D1517" s="203"/>
      <c r="E1517" s="203"/>
      <c r="F1517" s="203"/>
    </row>
    <row r="1518" spans="1:6" x14ac:dyDescent="0.25">
      <c r="A1518" s="203"/>
      <c r="B1518" s="203"/>
      <c r="C1518" s="203"/>
      <c r="D1518" s="203"/>
      <c r="E1518" s="203"/>
      <c r="F1518" s="203"/>
    </row>
    <row r="1519" spans="1:6" x14ac:dyDescent="0.25">
      <c r="A1519" s="203"/>
      <c r="B1519" s="203"/>
      <c r="C1519" s="203"/>
      <c r="D1519" s="203"/>
      <c r="E1519" s="203"/>
      <c r="F1519" s="203"/>
    </row>
    <row r="1520" spans="1:6" x14ac:dyDescent="0.25">
      <c r="A1520" s="203"/>
      <c r="B1520" s="203"/>
      <c r="C1520" s="203"/>
      <c r="D1520" s="203"/>
      <c r="E1520" s="203"/>
      <c r="F1520" s="203"/>
    </row>
    <row r="1521" spans="1:6" x14ac:dyDescent="0.25">
      <c r="A1521" s="203"/>
      <c r="B1521" s="203"/>
      <c r="C1521" s="203"/>
      <c r="D1521" s="203"/>
      <c r="E1521" s="203"/>
      <c r="F1521" s="203"/>
    </row>
    <row r="1522" spans="1:6" x14ac:dyDescent="0.25">
      <c r="A1522" s="203"/>
      <c r="B1522" s="203"/>
      <c r="C1522" s="203"/>
      <c r="D1522" s="203"/>
      <c r="E1522" s="203"/>
      <c r="F1522" s="203"/>
    </row>
    <row r="1523" spans="1:6" x14ac:dyDescent="0.25">
      <c r="A1523" s="203"/>
      <c r="B1523" s="203"/>
      <c r="C1523" s="203"/>
      <c r="D1523" s="203"/>
      <c r="E1523" s="203"/>
      <c r="F1523" s="203"/>
    </row>
    <row r="1524" spans="1:6" x14ac:dyDescent="0.25">
      <c r="A1524" s="203"/>
      <c r="B1524" s="203"/>
      <c r="C1524" s="203"/>
      <c r="D1524" s="203"/>
      <c r="E1524" s="203"/>
      <c r="F1524" s="203"/>
    </row>
    <row r="1525" spans="1:6" x14ac:dyDescent="0.25">
      <c r="A1525" s="203"/>
      <c r="B1525" s="203"/>
      <c r="C1525" s="203"/>
      <c r="D1525" s="203"/>
      <c r="E1525" s="203"/>
      <c r="F1525" s="203"/>
    </row>
    <row r="1526" spans="1:6" x14ac:dyDescent="0.25">
      <c r="A1526" s="203"/>
      <c r="B1526" s="203"/>
      <c r="C1526" s="203"/>
      <c r="D1526" s="203"/>
      <c r="E1526" s="203"/>
      <c r="F1526" s="203"/>
    </row>
    <row r="1527" spans="1:6" x14ac:dyDescent="0.25">
      <c r="A1527" s="203"/>
      <c r="B1527" s="203"/>
      <c r="C1527" s="203"/>
      <c r="D1527" s="203"/>
      <c r="E1527" s="203"/>
      <c r="F1527" s="203"/>
    </row>
    <row r="1528" spans="1:6" x14ac:dyDescent="0.25">
      <c r="A1528" s="203"/>
      <c r="B1528" s="203"/>
      <c r="C1528" s="203"/>
      <c r="D1528" s="203"/>
      <c r="E1528" s="203"/>
      <c r="F1528" s="203"/>
    </row>
    <row r="1529" spans="1:6" x14ac:dyDescent="0.25">
      <c r="A1529" s="203"/>
      <c r="B1529" s="203"/>
      <c r="C1529" s="203"/>
      <c r="D1529" s="203"/>
      <c r="E1529" s="203"/>
      <c r="F1529" s="203"/>
    </row>
    <row r="1530" spans="1:6" x14ac:dyDescent="0.25">
      <c r="A1530" s="203"/>
      <c r="B1530" s="203"/>
      <c r="C1530" s="203"/>
      <c r="D1530" s="203"/>
      <c r="E1530" s="203"/>
      <c r="F1530" s="203"/>
    </row>
    <row r="1531" spans="1:6" x14ac:dyDescent="0.25">
      <c r="A1531" s="203"/>
      <c r="B1531" s="203"/>
      <c r="C1531" s="203"/>
      <c r="D1531" s="203"/>
      <c r="E1531" s="203"/>
      <c r="F1531" s="203"/>
    </row>
    <row r="1532" spans="1:6" x14ac:dyDescent="0.25">
      <c r="A1532" s="203"/>
      <c r="B1532" s="203"/>
      <c r="C1532" s="203"/>
      <c r="D1532" s="203"/>
      <c r="E1532" s="203"/>
      <c r="F1532" s="203"/>
    </row>
    <row r="1533" spans="1:6" x14ac:dyDescent="0.25">
      <c r="A1533" s="203"/>
      <c r="B1533" s="203"/>
      <c r="C1533" s="203"/>
      <c r="D1533" s="203"/>
      <c r="E1533" s="203"/>
      <c r="F1533" s="203"/>
    </row>
    <row r="1534" spans="1:6" x14ac:dyDescent="0.25">
      <c r="A1534" s="203"/>
      <c r="B1534" s="203"/>
      <c r="C1534" s="203"/>
      <c r="D1534" s="203"/>
      <c r="E1534" s="203"/>
      <c r="F1534" s="203"/>
    </row>
    <row r="1535" spans="1:6" x14ac:dyDescent="0.25">
      <c r="A1535" s="203"/>
      <c r="B1535" s="203"/>
      <c r="C1535" s="203"/>
      <c r="D1535" s="203"/>
      <c r="E1535" s="203"/>
      <c r="F1535" s="203"/>
    </row>
    <row r="1536" spans="1:6" x14ac:dyDescent="0.25">
      <c r="A1536" s="203"/>
      <c r="B1536" s="203"/>
      <c r="C1536" s="203"/>
      <c r="D1536" s="203"/>
      <c r="E1536" s="203"/>
      <c r="F1536" s="203"/>
    </row>
    <row r="1537" spans="1:6" x14ac:dyDescent="0.25">
      <c r="A1537" s="203"/>
      <c r="B1537" s="203"/>
      <c r="C1537" s="203"/>
      <c r="D1537" s="203"/>
      <c r="E1537" s="203"/>
      <c r="F1537" s="203"/>
    </row>
    <row r="1538" spans="1:6" x14ac:dyDescent="0.25">
      <c r="A1538" s="203"/>
      <c r="B1538" s="203"/>
      <c r="C1538" s="203"/>
      <c r="D1538" s="203"/>
      <c r="E1538" s="203"/>
      <c r="F1538" s="203"/>
    </row>
    <row r="1539" spans="1:6" x14ac:dyDescent="0.25">
      <c r="A1539" s="203"/>
      <c r="B1539" s="203"/>
      <c r="C1539" s="203"/>
      <c r="D1539" s="203"/>
      <c r="E1539" s="203"/>
      <c r="F1539" s="203"/>
    </row>
    <row r="1540" spans="1:6" x14ac:dyDescent="0.25">
      <c r="A1540" s="203"/>
      <c r="B1540" s="203"/>
      <c r="C1540" s="203"/>
      <c r="D1540" s="203"/>
      <c r="E1540" s="203"/>
      <c r="F1540" s="203"/>
    </row>
    <row r="1541" spans="1:6" x14ac:dyDescent="0.25">
      <c r="A1541" s="203"/>
      <c r="B1541" s="203"/>
      <c r="C1541" s="203"/>
      <c r="D1541" s="203"/>
      <c r="E1541" s="203"/>
      <c r="F1541" s="203"/>
    </row>
    <row r="1542" spans="1:6" x14ac:dyDescent="0.25">
      <c r="A1542" s="203"/>
      <c r="B1542" s="203"/>
      <c r="C1542" s="203"/>
      <c r="D1542" s="203"/>
      <c r="E1542" s="203"/>
      <c r="F1542" s="203"/>
    </row>
    <row r="1543" spans="1:6" x14ac:dyDescent="0.25">
      <c r="A1543" s="203"/>
      <c r="B1543" s="203"/>
      <c r="C1543" s="203"/>
      <c r="D1543" s="203"/>
      <c r="E1543" s="203"/>
      <c r="F1543" s="203"/>
    </row>
    <row r="1544" spans="1:6" x14ac:dyDescent="0.25">
      <c r="A1544" s="203"/>
      <c r="B1544" s="203"/>
      <c r="C1544" s="203"/>
      <c r="D1544" s="203"/>
      <c r="E1544" s="203"/>
      <c r="F1544" s="203"/>
    </row>
    <row r="1545" spans="1:6" x14ac:dyDescent="0.25">
      <c r="A1545" s="203"/>
      <c r="B1545" s="203"/>
      <c r="C1545" s="203"/>
      <c r="D1545" s="203"/>
      <c r="E1545" s="203"/>
      <c r="F1545" s="203"/>
    </row>
    <row r="1546" spans="1:6" x14ac:dyDescent="0.25">
      <c r="A1546" s="203"/>
      <c r="B1546" s="203"/>
      <c r="C1546" s="203"/>
      <c r="D1546" s="203"/>
      <c r="E1546" s="203"/>
      <c r="F1546" s="203"/>
    </row>
    <row r="1547" spans="1:6" x14ac:dyDescent="0.25">
      <c r="A1547" s="203"/>
      <c r="B1547" s="203"/>
      <c r="C1547" s="203"/>
      <c r="D1547" s="203"/>
      <c r="E1547" s="203"/>
      <c r="F1547" s="203"/>
    </row>
    <row r="1548" spans="1:6" x14ac:dyDescent="0.25">
      <c r="A1548" s="203"/>
      <c r="B1548" s="203"/>
      <c r="C1548" s="203"/>
      <c r="D1548" s="203"/>
      <c r="E1548" s="203"/>
      <c r="F1548" s="203"/>
    </row>
    <row r="1549" spans="1:6" x14ac:dyDescent="0.25">
      <c r="A1549" s="203"/>
      <c r="B1549" s="203"/>
      <c r="C1549" s="203"/>
      <c r="D1549" s="203"/>
      <c r="E1549" s="203"/>
      <c r="F1549" s="203"/>
    </row>
    <row r="1550" spans="1:6" x14ac:dyDescent="0.25">
      <c r="A1550" s="203"/>
      <c r="B1550" s="203"/>
      <c r="C1550" s="203"/>
      <c r="D1550" s="203"/>
      <c r="E1550" s="203"/>
      <c r="F1550" s="203"/>
    </row>
    <row r="1551" spans="1:6" x14ac:dyDescent="0.25">
      <c r="A1551" s="203"/>
      <c r="B1551" s="203"/>
      <c r="C1551" s="203"/>
      <c r="D1551" s="203"/>
      <c r="E1551" s="203"/>
      <c r="F1551" s="203"/>
    </row>
    <row r="1552" spans="1:6" x14ac:dyDescent="0.25">
      <c r="A1552" s="203"/>
      <c r="B1552" s="203"/>
      <c r="C1552" s="203"/>
      <c r="D1552" s="203"/>
      <c r="E1552" s="203"/>
      <c r="F1552" s="203"/>
    </row>
    <row r="1553" spans="1:6" x14ac:dyDescent="0.25">
      <c r="A1553" s="203"/>
      <c r="B1553" s="203"/>
      <c r="C1553" s="203"/>
      <c r="D1553" s="203"/>
      <c r="E1553" s="203"/>
      <c r="F1553" s="203"/>
    </row>
    <row r="1554" spans="1:6" x14ac:dyDescent="0.25">
      <c r="A1554" s="203"/>
      <c r="B1554" s="203"/>
      <c r="C1554" s="203"/>
      <c r="D1554" s="203"/>
      <c r="E1554" s="203"/>
      <c r="F1554" s="203"/>
    </row>
    <row r="1555" spans="1:6" x14ac:dyDescent="0.25">
      <c r="A1555" s="203"/>
      <c r="B1555" s="203"/>
      <c r="C1555" s="203"/>
      <c r="D1555" s="203"/>
      <c r="E1555" s="203"/>
      <c r="F1555" s="203"/>
    </row>
    <row r="1556" spans="1:6" x14ac:dyDescent="0.25">
      <c r="A1556" s="203"/>
      <c r="B1556" s="203"/>
      <c r="C1556" s="203"/>
      <c r="D1556" s="203"/>
      <c r="E1556" s="203"/>
      <c r="F1556" s="203"/>
    </row>
    <row r="1557" spans="1:6" x14ac:dyDescent="0.25">
      <c r="A1557" s="203"/>
      <c r="B1557" s="203"/>
      <c r="C1557" s="203"/>
      <c r="D1557" s="203"/>
      <c r="E1557" s="203"/>
      <c r="F1557" s="203"/>
    </row>
    <row r="1558" spans="1:6" x14ac:dyDescent="0.25">
      <c r="A1558" s="203"/>
      <c r="B1558" s="203"/>
      <c r="C1558" s="203"/>
      <c r="D1558" s="203"/>
      <c r="E1558" s="203"/>
      <c r="F1558" s="203"/>
    </row>
    <row r="1559" spans="1:6" x14ac:dyDescent="0.25">
      <c r="A1559" s="203"/>
      <c r="B1559" s="203"/>
      <c r="C1559" s="203"/>
      <c r="D1559" s="203"/>
      <c r="E1559" s="203"/>
      <c r="F1559" s="203"/>
    </row>
    <row r="1560" spans="1:6" x14ac:dyDescent="0.25">
      <c r="A1560" s="203"/>
      <c r="B1560" s="203"/>
      <c r="C1560" s="203"/>
      <c r="D1560" s="203"/>
      <c r="E1560" s="203"/>
      <c r="F1560" s="203"/>
    </row>
    <row r="1561" spans="1:6" x14ac:dyDescent="0.25">
      <c r="A1561" s="203"/>
      <c r="B1561" s="203"/>
      <c r="C1561" s="203"/>
      <c r="D1561" s="203"/>
      <c r="E1561" s="203"/>
      <c r="F1561" s="203"/>
    </row>
    <row r="1562" spans="1:6" x14ac:dyDescent="0.25">
      <c r="A1562" s="203"/>
      <c r="B1562" s="203"/>
      <c r="C1562" s="203"/>
      <c r="D1562" s="203"/>
      <c r="E1562" s="203"/>
      <c r="F1562" s="203"/>
    </row>
    <row r="1563" spans="1:6" x14ac:dyDescent="0.25">
      <c r="A1563" s="203"/>
      <c r="B1563" s="203"/>
      <c r="C1563" s="203"/>
      <c r="D1563" s="203"/>
      <c r="E1563" s="203"/>
      <c r="F1563" s="203"/>
    </row>
    <row r="1564" spans="1:6" x14ac:dyDescent="0.25">
      <c r="A1564" s="203"/>
      <c r="B1564" s="203"/>
      <c r="C1564" s="203"/>
      <c r="D1564" s="203"/>
      <c r="E1564" s="203"/>
      <c r="F1564" s="203"/>
    </row>
    <row r="1565" spans="1:6" x14ac:dyDescent="0.25">
      <c r="A1565" s="203"/>
      <c r="B1565" s="203"/>
      <c r="C1565" s="203"/>
      <c r="D1565" s="203"/>
      <c r="E1565" s="203"/>
      <c r="F1565" s="203"/>
    </row>
    <row r="1566" spans="1:6" x14ac:dyDescent="0.25">
      <c r="A1566" s="203"/>
      <c r="B1566" s="203"/>
      <c r="C1566" s="203"/>
      <c r="D1566" s="203"/>
      <c r="E1566" s="203"/>
      <c r="F1566" s="203"/>
    </row>
    <row r="1567" spans="1:6" x14ac:dyDescent="0.25">
      <c r="A1567" s="203"/>
      <c r="B1567" s="203"/>
      <c r="C1567" s="203"/>
      <c r="D1567" s="203"/>
      <c r="E1567" s="203"/>
      <c r="F1567" s="203"/>
    </row>
    <row r="1568" spans="1:6" x14ac:dyDescent="0.25">
      <c r="A1568" s="203"/>
      <c r="B1568" s="203"/>
      <c r="C1568" s="203"/>
      <c r="D1568" s="203"/>
      <c r="E1568" s="203"/>
      <c r="F1568" s="203"/>
    </row>
    <row r="1569" spans="1:6" x14ac:dyDescent="0.25">
      <c r="A1569" s="203"/>
      <c r="B1569" s="203"/>
      <c r="C1569" s="203"/>
      <c r="D1569" s="203"/>
      <c r="E1569" s="203"/>
      <c r="F1569" s="203"/>
    </row>
    <row r="1570" spans="1:6" x14ac:dyDescent="0.25">
      <c r="A1570" s="203"/>
      <c r="B1570" s="203"/>
      <c r="C1570" s="203"/>
      <c r="D1570" s="203"/>
      <c r="E1570" s="203"/>
      <c r="F1570" s="203"/>
    </row>
    <row r="1571" spans="1:6" x14ac:dyDescent="0.25">
      <c r="A1571" s="203"/>
      <c r="B1571" s="203"/>
      <c r="C1571" s="203"/>
      <c r="D1571" s="203"/>
      <c r="E1571" s="203"/>
      <c r="F1571" s="203"/>
    </row>
    <row r="1572" spans="1:6" x14ac:dyDescent="0.25">
      <c r="A1572" s="203"/>
      <c r="B1572" s="203"/>
      <c r="C1572" s="203"/>
      <c r="D1572" s="203"/>
      <c r="E1572" s="203"/>
      <c r="F1572" s="203"/>
    </row>
    <row r="1573" spans="1:6" x14ac:dyDescent="0.25">
      <c r="A1573" s="203"/>
      <c r="B1573" s="203"/>
      <c r="C1573" s="203"/>
      <c r="D1573" s="203"/>
      <c r="E1573" s="203"/>
      <c r="F1573" s="203"/>
    </row>
    <row r="1574" spans="1:6" x14ac:dyDescent="0.25">
      <c r="A1574" s="203"/>
      <c r="B1574" s="203"/>
      <c r="C1574" s="203"/>
      <c r="D1574" s="203"/>
      <c r="E1574" s="203"/>
      <c r="F1574" s="203"/>
    </row>
    <row r="1575" spans="1:6" x14ac:dyDescent="0.25">
      <c r="A1575" s="203"/>
      <c r="B1575" s="203"/>
      <c r="C1575" s="203"/>
      <c r="D1575" s="203"/>
      <c r="E1575" s="203"/>
      <c r="F1575" s="203"/>
    </row>
    <row r="1576" spans="1:6" x14ac:dyDescent="0.25">
      <c r="A1576" s="203"/>
      <c r="B1576" s="203"/>
      <c r="C1576" s="203"/>
      <c r="D1576" s="203"/>
      <c r="E1576" s="203"/>
      <c r="F1576" s="203"/>
    </row>
    <row r="1577" spans="1:6" x14ac:dyDescent="0.25">
      <c r="A1577" s="203"/>
      <c r="B1577" s="203"/>
      <c r="C1577" s="203"/>
      <c r="D1577" s="203"/>
      <c r="E1577" s="203"/>
      <c r="F1577" s="203"/>
    </row>
    <row r="1578" spans="1:6" x14ac:dyDescent="0.25">
      <c r="A1578" s="203"/>
      <c r="B1578" s="203"/>
      <c r="C1578" s="203"/>
      <c r="D1578" s="203"/>
      <c r="E1578" s="203"/>
      <c r="F1578" s="203"/>
    </row>
    <row r="1579" spans="1:6" x14ac:dyDescent="0.25">
      <c r="A1579" s="203"/>
      <c r="B1579" s="203"/>
      <c r="C1579" s="203"/>
      <c r="D1579" s="203"/>
      <c r="E1579" s="203"/>
      <c r="F1579" s="203"/>
    </row>
    <row r="1580" spans="1:6" x14ac:dyDescent="0.25">
      <c r="A1580" s="203"/>
      <c r="B1580" s="203"/>
      <c r="C1580" s="203"/>
      <c r="D1580" s="203"/>
      <c r="E1580" s="203"/>
      <c r="F1580" s="203"/>
    </row>
    <row r="1581" spans="1:6" x14ac:dyDescent="0.25">
      <c r="A1581" s="203"/>
      <c r="B1581" s="203"/>
      <c r="C1581" s="203"/>
      <c r="D1581" s="203"/>
      <c r="E1581" s="203"/>
      <c r="F1581" s="203"/>
    </row>
    <row r="1582" spans="1:6" x14ac:dyDescent="0.25">
      <c r="A1582" s="203"/>
      <c r="B1582" s="203"/>
      <c r="C1582" s="203"/>
      <c r="D1582" s="203"/>
      <c r="E1582" s="203"/>
      <c r="F1582" s="203"/>
    </row>
    <row r="1583" spans="1:6" x14ac:dyDescent="0.25">
      <c r="A1583" s="203"/>
      <c r="B1583" s="203"/>
      <c r="C1583" s="203"/>
      <c r="D1583" s="203"/>
      <c r="E1583" s="203"/>
      <c r="F1583" s="203"/>
    </row>
    <row r="1584" spans="1:6" x14ac:dyDescent="0.25">
      <c r="A1584" s="203"/>
      <c r="B1584" s="203"/>
      <c r="C1584" s="203"/>
      <c r="D1584" s="203"/>
      <c r="E1584" s="203"/>
      <c r="F1584" s="203"/>
    </row>
    <row r="1585" spans="1:6" x14ac:dyDescent="0.25">
      <c r="A1585" s="203"/>
      <c r="B1585" s="203"/>
      <c r="C1585" s="203"/>
      <c r="D1585" s="203"/>
      <c r="E1585" s="203"/>
      <c r="F1585" s="203"/>
    </row>
    <row r="1586" spans="1:6" x14ac:dyDescent="0.25">
      <c r="A1586" s="203"/>
      <c r="B1586" s="203"/>
      <c r="C1586" s="203"/>
      <c r="D1586" s="203"/>
      <c r="E1586" s="203"/>
      <c r="F1586" s="203"/>
    </row>
    <row r="1587" spans="1:6" x14ac:dyDescent="0.25">
      <c r="A1587" s="203"/>
      <c r="B1587" s="203"/>
      <c r="C1587" s="203"/>
      <c r="D1587" s="203"/>
      <c r="E1587" s="203"/>
      <c r="F1587" s="203"/>
    </row>
    <row r="1588" spans="1:6" x14ac:dyDescent="0.25">
      <c r="A1588" s="203"/>
      <c r="B1588" s="203"/>
      <c r="C1588" s="203"/>
      <c r="D1588" s="203"/>
      <c r="E1588" s="203"/>
      <c r="F1588" s="203"/>
    </row>
    <row r="1589" spans="1:6" x14ac:dyDescent="0.25">
      <c r="A1589" s="203"/>
      <c r="B1589" s="203"/>
      <c r="C1589" s="203"/>
      <c r="D1589" s="203"/>
      <c r="E1589" s="203"/>
      <c r="F1589" s="203"/>
    </row>
    <row r="1590" spans="1:6" x14ac:dyDescent="0.25">
      <c r="A1590" s="203"/>
      <c r="B1590" s="203"/>
      <c r="C1590" s="203"/>
      <c r="D1590" s="203"/>
      <c r="E1590" s="203"/>
      <c r="F1590" s="203"/>
    </row>
    <row r="1591" spans="1:6" x14ac:dyDescent="0.25">
      <c r="A1591" s="203"/>
      <c r="B1591" s="203"/>
      <c r="C1591" s="203"/>
      <c r="D1591" s="203"/>
      <c r="E1591" s="203"/>
      <c r="F1591" s="203"/>
    </row>
    <row r="1592" spans="1:6" x14ac:dyDescent="0.25">
      <c r="A1592" s="203"/>
      <c r="B1592" s="203"/>
      <c r="C1592" s="203"/>
      <c r="D1592" s="203"/>
      <c r="E1592" s="203"/>
      <c r="F1592" s="203"/>
    </row>
    <row r="1593" spans="1:6" x14ac:dyDescent="0.25">
      <c r="A1593" s="203"/>
      <c r="B1593" s="203"/>
      <c r="C1593" s="203"/>
      <c r="D1593" s="203"/>
      <c r="E1593" s="203"/>
      <c r="F1593" s="203"/>
    </row>
    <row r="1594" spans="1:6" x14ac:dyDescent="0.25">
      <c r="A1594" s="203"/>
      <c r="B1594" s="203"/>
      <c r="C1594" s="203"/>
      <c r="D1594" s="203"/>
      <c r="E1594" s="203"/>
      <c r="F1594" s="203"/>
    </row>
    <row r="1595" spans="1:6" x14ac:dyDescent="0.25">
      <c r="A1595" s="203"/>
      <c r="B1595" s="203"/>
      <c r="C1595" s="203"/>
      <c r="D1595" s="203"/>
      <c r="E1595" s="203"/>
      <c r="F1595" s="203"/>
    </row>
    <row r="1596" spans="1:6" x14ac:dyDescent="0.25">
      <c r="A1596" s="203"/>
      <c r="B1596" s="203"/>
      <c r="C1596" s="203"/>
      <c r="D1596" s="203"/>
      <c r="E1596" s="203"/>
      <c r="F1596" s="203"/>
    </row>
    <row r="1597" spans="1:6" x14ac:dyDescent="0.25">
      <c r="A1597" s="203"/>
      <c r="B1597" s="203"/>
      <c r="C1597" s="203"/>
      <c r="D1597" s="203"/>
      <c r="E1597" s="203"/>
      <c r="F1597" s="203"/>
    </row>
    <row r="1598" spans="1:6" x14ac:dyDescent="0.25">
      <c r="A1598" s="203"/>
      <c r="B1598" s="203"/>
      <c r="C1598" s="203"/>
      <c r="D1598" s="203"/>
      <c r="E1598" s="203"/>
      <c r="F1598" s="203"/>
    </row>
    <row r="1599" spans="1:6" x14ac:dyDescent="0.25">
      <c r="A1599" s="203"/>
      <c r="B1599" s="203"/>
      <c r="C1599" s="203"/>
      <c r="D1599" s="203"/>
      <c r="E1599" s="203"/>
      <c r="F1599" s="203"/>
    </row>
    <row r="1600" spans="1:6" x14ac:dyDescent="0.25">
      <c r="A1600" s="203"/>
      <c r="B1600" s="203"/>
      <c r="C1600" s="203"/>
      <c r="D1600" s="203"/>
      <c r="E1600" s="203"/>
      <c r="F1600" s="203"/>
    </row>
    <row r="1601" spans="1:6" x14ac:dyDescent="0.25">
      <c r="A1601" s="203"/>
      <c r="B1601" s="203"/>
      <c r="C1601" s="203"/>
      <c r="D1601" s="203"/>
      <c r="E1601" s="203"/>
      <c r="F1601" s="203"/>
    </row>
    <row r="1602" spans="1:6" x14ac:dyDescent="0.25">
      <c r="A1602" s="203"/>
      <c r="B1602" s="203"/>
      <c r="C1602" s="203"/>
      <c r="D1602" s="203"/>
      <c r="E1602" s="203"/>
      <c r="F1602" s="203"/>
    </row>
    <row r="1603" spans="1:6" x14ac:dyDescent="0.25">
      <c r="A1603" s="203"/>
      <c r="B1603" s="203"/>
      <c r="C1603" s="203"/>
      <c r="D1603" s="203"/>
      <c r="E1603" s="203"/>
      <c r="F1603" s="203"/>
    </row>
    <row r="1604" spans="1:6" x14ac:dyDescent="0.25">
      <c r="A1604" s="203"/>
      <c r="B1604" s="203"/>
      <c r="C1604" s="203"/>
      <c r="D1604" s="203"/>
      <c r="E1604" s="203"/>
      <c r="F1604" s="203"/>
    </row>
    <row r="1605" spans="1:6" x14ac:dyDescent="0.25">
      <c r="A1605" s="203"/>
      <c r="B1605" s="203"/>
      <c r="C1605" s="203"/>
      <c r="D1605" s="203"/>
      <c r="E1605" s="203"/>
      <c r="F1605" s="203"/>
    </row>
    <row r="1606" spans="1:6" x14ac:dyDescent="0.25">
      <c r="A1606" s="203"/>
      <c r="B1606" s="203"/>
      <c r="C1606" s="203"/>
      <c r="D1606" s="203"/>
      <c r="E1606" s="203"/>
      <c r="F1606" s="203"/>
    </row>
    <row r="1607" spans="1:6" x14ac:dyDescent="0.25">
      <c r="A1607" s="203"/>
      <c r="B1607" s="203"/>
      <c r="C1607" s="203"/>
      <c r="D1607" s="203"/>
      <c r="E1607" s="203"/>
      <c r="F1607" s="203"/>
    </row>
    <row r="1608" spans="1:6" x14ac:dyDescent="0.25">
      <c r="A1608" s="203"/>
      <c r="B1608" s="203"/>
      <c r="C1608" s="203"/>
      <c r="D1608" s="203"/>
      <c r="E1608" s="203"/>
      <c r="F1608" s="203"/>
    </row>
    <row r="1609" spans="1:6" x14ac:dyDescent="0.25">
      <c r="A1609" s="203"/>
      <c r="B1609" s="203"/>
      <c r="C1609" s="203"/>
      <c r="D1609" s="203"/>
      <c r="E1609" s="203"/>
      <c r="F1609" s="203"/>
    </row>
    <row r="1610" spans="1:6" x14ac:dyDescent="0.25">
      <c r="A1610" s="203"/>
      <c r="B1610" s="203"/>
      <c r="C1610" s="203"/>
      <c r="D1610" s="203"/>
      <c r="E1610" s="203"/>
      <c r="F1610" s="203"/>
    </row>
    <row r="1611" spans="1:6" x14ac:dyDescent="0.25">
      <c r="A1611" s="203"/>
      <c r="B1611" s="203"/>
      <c r="C1611" s="203"/>
      <c r="D1611" s="203"/>
      <c r="E1611" s="203"/>
      <c r="F1611" s="203"/>
    </row>
    <row r="1612" spans="1:6" x14ac:dyDescent="0.25">
      <c r="A1612" s="203"/>
      <c r="B1612" s="203"/>
      <c r="C1612" s="203"/>
      <c r="D1612" s="203"/>
      <c r="E1612" s="203"/>
      <c r="F1612" s="203"/>
    </row>
    <row r="1613" spans="1:6" x14ac:dyDescent="0.25">
      <c r="A1613" s="203"/>
      <c r="B1613" s="203"/>
      <c r="C1613" s="203"/>
      <c r="D1613" s="203"/>
      <c r="E1613" s="203"/>
      <c r="F1613" s="203"/>
    </row>
    <row r="1614" spans="1:6" x14ac:dyDescent="0.25">
      <c r="A1614" s="203"/>
      <c r="B1614" s="203"/>
      <c r="C1614" s="203"/>
      <c r="D1614" s="203"/>
      <c r="E1614" s="203"/>
      <c r="F1614" s="203"/>
    </row>
    <row r="1615" spans="1:6" x14ac:dyDescent="0.25">
      <c r="A1615" s="203"/>
      <c r="B1615" s="203"/>
      <c r="C1615" s="203"/>
      <c r="D1615" s="203"/>
      <c r="E1615" s="203"/>
      <c r="F1615" s="203"/>
    </row>
    <row r="1616" spans="1:6" x14ac:dyDescent="0.25">
      <c r="A1616" s="203"/>
      <c r="B1616" s="203"/>
      <c r="C1616" s="203"/>
      <c r="D1616" s="203"/>
      <c r="E1616" s="203"/>
      <c r="F1616" s="203"/>
    </row>
    <row r="1617" spans="1:6" x14ac:dyDescent="0.25">
      <c r="A1617" s="203"/>
      <c r="B1617" s="203"/>
      <c r="C1617" s="203"/>
      <c r="D1617" s="203"/>
      <c r="E1617" s="203"/>
      <c r="F1617" s="203"/>
    </row>
    <row r="1618" spans="1:6" x14ac:dyDescent="0.25">
      <c r="A1618" s="203"/>
      <c r="B1618" s="203"/>
      <c r="C1618" s="203"/>
      <c r="D1618" s="203"/>
      <c r="E1618" s="203"/>
      <c r="F1618" s="203"/>
    </row>
    <row r="1619" spans="1:6" x14ac:dyDescent="0.25">
      <c r="A1619" s="203"/>
      <c r="B1619" s="203"/>
      <c r="C1619" s="203"/>
      <c r="D1619" s="203"/>
      <c r="E1619" s="203"/>
      <c r="F1619" s="203"/>
    </row>
    <row r="1620" spans="1:6" x14ac:dyDescent="0.25">
      <c r="A1620" s="203"/>
      <c r="B1620" s="203"/>
      <c r="C1620" s="203"/>
      <c r="D1620" s="203"/>
      <c r="E1620" s="203"/>
      <c r="F1620" s="203"/>
    </row>
    <row r="1621" spans="1:6" x14ac:dyDescent="0.25">
      <c r="A1621" s="203"/>
      <c r="B1621" s="203"/>
      <c r="C1621" s="203"/>
      <c r="D1621" s="203"/>
      <c r="E1621" s="203"/>
      <c r="F1621" s="203"/>
    </row>
    <row r="1622" spans="1:6" x14ac:dyDescent="0.25">
      <c r="A1622" s="203"/>
      <c r="B1622" s="203"/>
      <c r="C1622" s="203"/>
      <c r="D1622" s="203"/>
      <c r="E1622" s="203"/>
      <c r="F1622" s="203"/>
    </row>
    <row r="1623" spans="1:6" x14ac:dyDescent="0.25">
      <c r="A1623" s="203"/>
      <c r="B1623" s="203"/>
      <c r="C1623" s="203"/>
      <c r="D1623" s="203"/>
      <c r="E1623" s="203"/>
      <c r="F1623" s="203"/>
    </row>
    <row r="1624" spans="1:6" x14ac:dyDescent="0.25">
      <c r="A1624" s="203"/>
      <c r="B1624" s="203"/>
      <c r="C1624" s="203"/>
      <c r="D1624" s="203"/>
      <c r="E1624" s="203"/>
      <c r="F1624" s="203"/>
    </row>
    <row r="1625" spans="1:6" x14ac:dyDescent="0.25">
      <c r="A1625" s="203"/>
      <c r="B1625" s="203"/>
      <c r="C1625" s="203"/>
      <c r="D1625" s="203"/>
      <c r="E1625" s="203"/>
      <c r="F1625" s="203"/>
    </row>
    <row r="1626" spans="1:6" x14ac:dyDescent="0.25">
      <c r="A1626" s="203"/>
      <c r="B1626" s="203"/>
      <c r="C1626" s="203"/>
      <c r="D1626" s="203"/>
      <c r="E1626" s="203"/>
      <c r="F1626" s="203"/>
    </row>
    <row r="1627" spans="1:6" x14ac:dyDescent="0.25">
      <c r="A1627" s="203"/>
      <c r="B1627" s="203"/>
      <c r="C1627" s="203"/>
      <c r="D1627" s="203"/>
      <c r="E1627" s="203"/>
      <c r="F1627" s="203"/>
    </row>
    <row r="1628" spans="1:6" x14ac:dyDescent="0.25">
      <c r="A1628" s="203"/>
      <c r="B1628" s="203"/>
      <c r="C1628" s="203"/>
      <c r="D1628" s="203"/>
      <c r="E1628" s="203"/>
      <c r="F1628" s="203"/>
    </row>
    <row r="1629" spans="1:6" x14ac:dyDescent="0.25">
      <c r="A1629" s="203"/>
      <c r="B1629" s="203"/>
      <c r="C1629" s="203"/>
      <c r="D1629" s="203"/>
      <c r="E1629" s="203"/>
      <c r="F1629" s="203"/>
    </row>
    <row r="1630" spans="1:6" x14ac:dyDescent="0.25">
      <c r="A1630" s="203"/>
      <c r="B1630" s="203"/>
      <c r="C1630" s="203"/>
      <c r="D1630" s="203"/>
      <c r="E1630" s="203"/>
      <c r="F1630" s="203"/>
    </row>
    <row r="1631" spans="1:6" x14ac:dyDescent="0.25">
      <c r="A1631" s="203"/>
      <c r="B1631" s="203"/>
      <c r="C1631" s="203"/>
      <c r="D1631" s="203"/>
      <c r="E1631" s="203"/>
      <c r="F1631" s="203"/>
    </row>
    <row r="1632" spans="1:6" x14ac:dyDescent="0.25">
      <c r="A1632" s="203"/>
      <c r="B1632" s="203"/>
      <c r="C1632" s="203"/>
      <c r="D1632" s="203"/>
      <c r="E1632" s="203"/>
      <c r="F1632" s="203"/>
    </row>
    <row r="1633" spans="1:6" x14ac:dyDescent="0.25">
      <c r="A1633" s="203"/>
      <c r="B1633" s="203"/>
      <c r="C1633" s="203"/>
      <c r="D1633" s="203"/>
      <c r="E1633" s="203"/>
      <c r="F1633" s="203"/>
    </row>
    <row r="1634" spans="1:6" x14ac:dyDescent="0.25">
      <c r="A1634" s="203"/>
      <c r="B1634" s="203"/>
      <c r="C1634" s="203"/>
      <c r="D1634" s="203"/>
      <c r="E1634" s="203"/>
      <c r="F1634" s="203"/>
    </row>
    <row r="1635" spans="1:6" x14ac:dyDescent="0.25">
      <c r="A1635" s="203"/>
      <c r="B1635" s="203"/>
      <c r="C1635" s="203"/>
      <c r="D1635" s="203"/>
      <c r="E1635" s="203"/>
      <c r="F1635" s="203"/>
    </row>
    <row r="1636" spans="1:6" x14ac:dyDescent="0.25">
      <c r="A1636" s="203"/>
      <c r="B1636" s="203"/>
      <c r="C1636" s="203"/>
      <c r="D1636" s="203"/>
      <c r="E1636" s="203"/>
      <c r="F1636" s="203"/>
    </row>
    <row r="1637" spans="1:6" x14ac:dyDescent="0.25">
      <c r="A1637" s="203"/>
      <c r="B1637" s="203"/>
      <c r="C1637" s="203"/>
      <c r="D1637" s="203"/>
      <c r="E1637" s="203"/>
      <c r="F1637" s="203"/>
    </row>
    <row r="1638" spans="1:6" x14ac:dyDescent="0.25">
      <c r="A1638" s="203"/>
      <c r="B1638" s="203"/>
      <c r="C1638" s="203"/>
      <c r="D1638" s="203"/>
      <c r="E1638" s="203"/>
      <c r="F1638" s="203"/>
    </row>
    <row r="1639" spans="1:6" x14ac:dyDescent="0.25">
      <c r="A1639" s="203"/>
      <c r="B1639" s="203"/>
      <c r="C1639" s="203"/>
      <c r="D1639" s="203"/>
      <c r="E1639" s="203"/>
      <c r="F1639" s="203"/>
    </row>
    <row r="1640" spans="1:6" x14ac:dyDescent="0.25">
      <c r="A1640" s="203"/>
      <c r="B1640" s="203"/>
      <c r="C1640" s="203"/>
      <c r="D1640" s="203"/>
      <c r="E1640" s="203"/>
      <c r="F1640" s="203"/>
    </row>
    <row r="1641" spans="1:6" x14ac:dyDescent="0.25">
      <c r="A1641" s="203"/>
      <c r="B1641" s="203"/>
      <c r="C1641" s="203"/>
      <c r="D1641" s="203"/>
      <c r="E1641" s="203"/>
      <c r="F1641" s="203"/>
    </row>
    <row r="1642" spans="1:6" x14ac:dyDescent="0.25">
      <c r="A1642" s="203"/>
      <c r="B1642" s="203"/>
      <c r="C1642" s="203"/>
      <c r="D1642" s="203"/>
      <c r="E1642" s="203"/>
      <c r="F1642" s="203"/>
    </row>
    <row r="1643" spans="1:6" x14ac:dyDescent="0.25">
      <c r="A1643" s="203"/>
      <c r="B1643" s="203"/>
      <c r="C1643" s="203"/>
      <c r="D1643" s="203"/>
      <c r="E1643" s="203"/>
      <c r="F1643" s="203"/>
    </row>
    <row r="1644" spans="1:6" x14ac:dyDescent="0.25">
      <c r="A1644" s="203"/>
      <c r="B1644" s="203"/>
      <c r="C1644" s="203"/>
      <c r="D1644" s="203"/>
      <c r="E1644" s="203"/>
      <c r="F1644" s="203"/>
    </row>
    <row r="1645" spans="1:6" x14ac:dyDescent="0.25">
      <c r="A1645" s="203"/>
      <c r="B1645" s="203"/>
      <c r="C1645" s="203"/>
      <c r="D1645" s="203"/>
      <c r="E1645" s="203"/>
      <c r="F1645" s="203"/>
    </row>
    <row r="1646" spans="1:6" x14ac:dyDescent="0.25">
      <c r="A1646" s="203"/>
      <c r="B1646" s="203"/>
      <c r="C1646" s="203"/>
      <c r="D1646" s="203"/>
      <c r="E1646" s="203"/>
      <c r="F1646" s="203"/>
    </row>
    <row r="1647" spans="1:6" x14ac:dyDescent="0.25">
      <c r="A1647" s="203"/>
      <c r="B1647" s="203"/>
      <c r="C1647" s="203"/>
      <c r="D1647" s="203"/>
      <c r="E1647" s="203"/>
      <c r="F1647" s="203"/>
    </row>
    <row r="1648" spans="1:6" x14ac:dyDescent="0.25">
      <c r="A1648" s="203"/>
      <c r="B1648" s="203"/>
      <c r="C1648" s="203"/>
      <c r="D1648" s="203"/>
      <c r="E1648" s="203"/>
      <c r="F1648" s="203"/>
    </row>
    <row r="1649" spans="1:6" x14ac:dyDescent="0.25">
      <c r="A1649" s="203"/>
      <c r="B1649" s="203"/>
      <c r="C1649" s="203"/>
      <c r="D1649" s="203"/>
      <c r="E1649" s="203"/>
      <c r="F1649" s="203"/>
    </row>
    <row r="1650" spans="1:6" x14ac:dyDescent="0.25">
      <c r="A1650" s="203"/>
      <c r="B1650" s="203"/>
      <c r="C1650" s="203"/>
      <c r="D1650" s="203"/>
      <c r="E1650" s="203"/>
      <c r="F1650" s="203"/>
    </row>
    <row r="1651" spans="1:6" x14ac:dyDescent="0.25">
      <c r="A1651" s="203"/>
      <c r="B1651" s="203"/>
      <c r="C1651" s="203"/>
      <c r="D1651" s="203"/>
      <c r="E1651" s="203"/>
      <c r="F1651" s="203"/>
    </row>
    <row r="1652" spans="1:6" x14ac:dyDescent="0.25">
      <c r="A1652" s="203"/>
      <c r="B1652" s="203"/>
      <c r="C1652" s="203"/>
      <c r="D1652" s="203"/>
      <c r="E1652" s="203"/>
      <c r="F1652" s="203"/>
    </row>
    <row r="1653" spans="1:6" x14ac:dyDescent="0.25">
      <c r="A1653" s="203"/>
      <c r="B1653" s="203"/>
      <c r="C1653" s="203"/>
      <c r="D1653" s="203"/>
      <c r="E1653" s="203"/>
      <c r="F1653" s="203"/>
    </row>
    <row r="1654" spans="1:6" x14ac:dyDescent="0.25">
      <c r="A1654" s="203"/>
      <c r="B1654" s="203"/>
      <c r="C1654" s="203"/>
      <c r="D1654" s="203"/>
      <c r="E1654" s="203"/>
      <c r="F1654" s="203"/>
    </row>
    <row r="1655" spans="1:6" x14ac:dyDescent="0.25">
      <c r="A1655" s="203"/>
      <c r="B1655" s="203"/>
      <c r="C1655" s="203"/>
      <c r="D1655" s="203"/>
      <c r="E1655" s="203"/>
      <c r="F1655" s="203"/>
    </row>
    <row r="1656" spans="1:6" x14ac:dyDescent="0.25">
      <c r="A1656" s="203"/>
      <c r="B1656" s="203"/>
      <c r="C1656" s="203"/>
      <c r="D1656" s="203"/>
      <c r="E1656" s="203"/>
      <c r="F1656" s="203"/>
    </row>
    <row r="1657" spans="1:6" x14ac:dyDescent="0.25">
      <c r="A1657" s="203"/>
      <c r="B1657" s="203"/>
      <c r="C1657" s="203"/>
      <c r="D1657" s="203"/>
      <c r="E1657" s="203"/>
      <c r="F1657" s="203"/>
    </row>
    <row r="1658" spans="1:6" x14ac:dyDescent="0.25">
      <c r="A1658" s="203"/>
      <c r="B1658" s="203"/>
      <c r="C1658" s="203"/>
      <c r="D1658" s="203"/>
      <c r="E1658" s="203"/>
      <c r="F1658" s="203"/>
    </row>
    <row r="1659" spans="1:6" x14ac:dyDescent="0.25">
      <c r="A1659" s="203"/>
      <c r="B1659" s="203"/>
      <c r="C1659" s="203"/>
      <c r="D1659" s="203"/>
      <c r="E1659" s="203"/>
      <c r="F1659" s="203"/>
    </row>
    <row r="1660" spans="1:6" x14ac:dyDescent="0.25">
      <c r="A1660" s="203"/>
      <c r="B1660" s="203"/>
      <c r="C1660" s="203"/>
      <c r="D1660" s="203"/>
      <c r="E1660" s="203"/>
      <c r="F1660" s="203"/>
    </row>
    <row r="1661" spans="1:6" x14ac:dyDescent="0.25">
      <c r="A1661" s="203"/>
      <c r="B1661" s="203"/>
      <c r="C1661" s="203"/>
      <c r="D1661" s="203"/>
      <c r="E1661" s="203"/>
      <c r="F1661" s="203"/>
    </row>
    <row r="1662" spans="1:6" x14ac:dyDescent="0.25">
      <c r="A1662" s="203"/>
      <c r="B1662" s="203"/>
      <c r="C1662" s="203"/>
      <c r="D1662" s="203"/>
      <c r="E1662" s="203"/>
      <c r="F1662" s="203"/>
    </row>
    <row r="1663" spans="1:6" x14ac:dyDescent="0.25">
      <c r="A1663" s="203"/>
      <c r="B1663" s="203"/>
      <c r="C1663" s="203"/>
      <c r="D1663" s="203"/>
      <c r="E1663" s="203"/>
      <c r="F1663" s="203"/>
    </row>
    <row r="1664" spans="1:6" x14ac:dyDescent="0.25">
      <c r="A1664" s="203"/>
      <c r="B1664" s="203"/>
      <c r="C1664" s="203"/>
      <c r="D1664" s="203"/>
      <c r="E1664" s="203"/>
      <c r="F1664" s="203"/>
    </row>
    <row r="1665" spans="1:6" x14ac:dyDescent="0.25">
      <c r="A1665" s="203"/>
      <c r="B1665" s="203"/>
      <c r="C1665" s="203"/>
      <c r="D1665" s="203"/>
      <c r="E1665" s="203"/>
      <c r="F1665" s="203"/>
    </row>
    <row r="1666" spans="1:6" x14ac:dyDescent="0.25">
      <c r="A1666" s="203"/>
      <c r="B1666" s="203"/>
      <c r="C1666" s="203"/>
      <c r="D1666" s="203"/>
      <c r="E1666" s="203"/>
      <c r="F1666" s="203"/>
    </row>
    <row r="1667" spans="1:6" x14ac:dyDescent="0.25">
      <c r="A1667" s="203"/>
      <c r="B1667" s="203"/>
      <c r="C1667" s="203"/>
      <c r="D1667" s="203"/>
      <c r="E1667" s="203"/>
      <c r="F1667" s="203"/>
    </row>
    <row r="1668" spans="1:6" x14ac:dyDescent="0.25">
      <c r="A1668" s="203"/>
      <c r="B1668" s="203"/>
      <c r="C1668" s="203"/>
      <c r="D1668" s="203"/>
      <c r="E1668" s="203"/>
      <c r="F1668" s="203"/>
    </row>
    <row r="1669" spans="1:6" x14ac:dyDescent="0.25">
      <c r="A1669" s="203"/>
      <c r="B1669" s="203"/>
      <c r="C1669" s="203"/>
      <c r="D1669" s="203"/>
      <c r="E1669" s="203"/>
      <c r="F1669" s="203"/>
    </row>
    <row r="1670" spans="1:6" x14ac:dyDescent="0.25">
      <c r="A1670" s="203"/>
      <c r="B1670" s="203"/>
      <c r="C1670" s="203"/>
      <c r="D1670" s="203"/>
      <c r="E1670" s="203"/>
      <c r="F1670" s="203"/>
    </row>
    <row r="1671" spans="1:6" x14ac:dyDescent="0.25">
      <c r="A1671" s="203"/>
      <c r="B1671" s="203"/>
      <c r="C1671" s="203"/>
      <c r="D1671" s="203"/>
      <c r="E1671" s="203"/>
      <c r="F1671" s="203"/>
    </row>
    <row r="1672" spans="1:6" x14ac:dyDescent="0.25">
      <c r="A1672" s="203"/>
      <c r="B1672" s="203"/>
      <c r="C1672" s="203"/>
      <c r="D1672" s="203"/>
      <c r="E1672" s="203"/>
      <c r="F1672" s="203"/>
    </row>
    <row r="1673" spans="1:6" x14ac:dyDescent="0.25">
      <c r="A1673" s="203"/>
      <c r="B1673" s="203"/>
      <c r="C1673" s="203"/>
      <c r="D1673" s="203"/>
      <c r="E1673" s="203"/>
      <c r="F1673" s="203"/>
    </row>
    <row r="1674" spans="1:6" x14ac:dyDescent="0.25">
      <c r="A1674" s="203"/>
      <c r="B1674" s="203"/>
      <c r="C1674" s="203"/>
      <c r="D1674" s="203"/>
      <c r="E1674" s="203"/>
      <c r="F1674" s="203"/>
    </row>
    <row r="1675" spans="1:6" x14ac:dyDescent="0.25">
      <c r="A1675" s="203"/>
      <c r="B1675" s="203"/>
      <c r="C1675" s="203"/>
      <c r="D1675" s="203"/>
      <c r="E1675" s="203"/>
      <c r="F1675" s="203"/>
    </row>
    <row r="1676" spans="1:6" x14ac:dyDescent="0.25">
      <c r="A1676" s="203"/>
      <c r="B1676" s="203"/>
      <c r="C1676" s="203"/>
      <c r="D1676" s="203"/>
      <c r="E1676" s="203"/>
      <c r="F1676" s="203"/>
    </row>
    <row r="1677" spans="1:6" x14ac:dyDescent="0.25">
      <c r="A1677" s="203"/>
      <c r="B1677" s="203"/>
      <c r="C1677" s="203"/>
      <c r="D1677" s="203"/>
      <c r="E1677" s="203"/>
      <c r="F1677" s="203"/>
    </row>
    <row r="1678" spans="1:6" x14ac:dyDescent="0.25">
      <c r="A1678" s="203"/>
      <c r="B1678" s="203"/>
      <c r="C1678" s="203"/>
      <c r="D1678" s="203"/>
      <c r="E1678" s="203"/>
      <c r="F1678" s="203"/>
    </row>
    <row r="1679" spans="1:6" x14ac:dyDescent="0.25">
      <c r="A1679" s="203"/>
      <c r="B1679" s="203"/>
      <c r="C1679" s="203"/>
      <c r="D1679" s="203"/>
      <c r="E1679" s="203"/>
      <c r="F1679" s="203"/>
    </row>
    <row r="1680" spans="1:6" x14ac:dyDescent="0.25">
      <c r="A1680" s="203"/>
      <c r="B1680" s="203"/>
      <c r="C1680" s="203"/>
      <c r="D1680" s="203"/>
      <c r="E1680" s="203"/>
      <c r="F1680" s="203"/>
    </row>
    <row r="1681" spans="1:6" x14ac:dyDescent="0.25">
      <c r="A1681" s="203"/>
      <c r="B1681" s="203"/>
      <c r="C1681" s="203"/>
      <c r="D1681" s="203"/>
      <c r="E1681" s="203"/>
      <c r="F1681" s="203"/>
    </row>
    <row r="1682" spans="1:6" x14ac:dyDescent="0.25">
      <c r="A1682" s="203"/>
      <c r="B1682" s="203"/>
      <c r="C1682" s="203"/>
      <c r="D1682" s="203"/>
      <c r="E1682" s="203"/>
      <c r="F1682" s="203"/>
    </row>
    <row r="1683" spans="1:6" x14ac:dyDescent="0.25">
      <c r="A1683" s="203"/>
      <c r="B1683" s="203"/>
      <c r="C1683" s="203"/>
      <c r="D1683" s="203"/>
      <c r="E1683" s="203"/>
      <c r="F1683" s="203"/>
    </row>
    <row r="1684" spans="1:6" x14ac:dyDescent="0.25">
      <c r="A1684" s="203"/>
      <c r="B1684" s="203"/>
      <c r="C1684" s="203"/>
      <c r="D1684" s="203"/>
      <c r="E1684" s="203"/>
      <c r="F1684" s="203"/>
    </row>
    <row r="1685" spans="1:6" x14ac:dyDescent="0.25">
      <c r="A1685" s="203"/>
      <c r="B1685" s="203"/>
      <c r="C1685" s="203"/>
      <c r="D1685" s="203"/>
      <c r="E1685" s="203"/>
      <c r="F1685" s="203"/>
    </row>
    <row r="1686" spans="1:6" x14ac:dyDescent="0.25">
      <c r="A1686" s="203"/>
      <c r="B1686" s="203"/>
      <c r="C1686" s="203"/>
      <c r="D1686" s="203"/>
      <c r="E1686" s="203"/>
      <c r="F1686" s="203"/>
    </row>
    <row r="1687" spans="1:6" x14ac:dyDescent="0.25">
      <c r="A1687" s="203"/>
      <c r="B1687" s="203"/>
      <c r="C1687" s="203"/>
      <c r="D1687" s="203"/>
      <c r="E1687" s="203"/>
      <c r="F1687" s="203"/>
    </row>
    <row r="1688" spans="1:6" x14ac:dyDescent="0.25">
      <c r="A1688" s="203"/>
      <c r="B1688" s="203"/>
      <c r="C1688" s="203"/>
      <c r="D1688" s="203"/>
      <c r="E1688" s="203"/>
      <c r="F1688" s="203"/>
    </row>
    <row r="1689" spans="1:6" x14ac:dyDescent="0.25">
      <c r="A1689" s="203"/>
      <c r="B1689" s="203"/>
      <c r="C1689" s="203"/>
      <c r="D1689" s="203"/>
      <c r="E1689" s="203"/>
      <c r="F1689" s="203"/>
    </row>
    <row r="1690" spans="1:6" x14ac:dyDescent="0.25">
      <c r="A1690" s="203"/>
      <c r="B1690" s="203"/>
      <c r="C1690" s="203"/>
      <c r="D1690" s="203"/>
      <c r="E1690" s="203"/>
      <c r="F1690" s="203"/>
    </row>
    <row r="1691" spans="1:6" x14ac:dyDescent="0.25">
      <c r="A1691" s="203"/>
      <c r="B1691" s="203"/>
      <c r="C1691" s="203"/>
      <c r="D1691" s="203"/>
      <c r="E1691" s="203"/>
      <c r="F1691" s="203"/>
    </row>
    <row r="1692" spans="1:6" x14ac:dyDescent="0.25">
      <c r="A1692" s="203"/>
      <c r="B1692" s="203"/>
      <c r="C1692" s="203"/>
      <c r="D1692" s="203"/>
      <c r="E1692" s="203"/>
      <c r="F1692" s="203"/>
    </row>
    <row r="1693" spans="1:6" x14ac:dyDescent="0.25">
      <c r="A1693" s="203"/>
      <c r="B1693" s="203"/>
      <c r="C1693" s="203"/>
      <c r="D1693" s="203"/>
      <c r="E1693" s="203"/>
      <c r="F1693" s="203"/>
    </row>
    <row r="1694" spans="1:6" x14ac:dyDescent="0.25">
      <c r="A1694" s="203"/>
      <c r="B1694" s="203"/>
      <c r="C1694" s="203"/>
      <c r="D1694" s="203"/>
      <c r="E1694" s="203"/>
      <c r="F1694" s="203"/>
    </row>
    <row r="1695" spans="1:6" x14ac:dyDescent="0.25">
      <c r="A1695" s="203"/>
      <c r="B1695" s="203"/>
      <c r="C1695" s="203"/>
      <c r="D1695" s="203"/>
      <c r="E1695" s="203"/>
      <c r="F1695" s="203"/>
    </row>
    <row r="1696" spans="1:6" x14ac:dyDescent="0.25">
      <c r="A1696" s="203"/>
      <c r="B1696" s="203"/>
      <c r="C1696" s="203"/>
      <c r="D1696" s="203"/>
      <c r="E1696" s="203"/>
      <c r="F1696" s="203"/>
    </row>
    <row r="1697" spans="1:6" x14ac:dyDescent="0.25">
      <c r="A1697" s="203"/>
      <c r="B1697" s="203"/>
      <c r="C1697" s="203"/>
      <c r="D1697" s="203"/>
      <c r="E1697" s="203"/>
      <c r="F1697" s="203"/>
    </row>
    <row r="1698" spans="1:6" x14ac:dyDescent="0.25">
      <c r="A1698" s="203"/>
      <c r="B1698" s="203"/>
      <c r="C1698" s="203"/>
      <c r="D1698" s="203"/>
      <c r="E1698" s="203"/>
      <c r="F1698" s="203"/>
    </row>
    <row r="1699" spans="1:6" x14ac:dyDescent="0.25">
      <c r="A1699" s="203"/>
      <c r="B1699" s="203"/>
      <c r="C1699" s="203"/>
      <c r="D1699" s="203"/>
      <c r="E1699" s="203"/>
      <c r="F1699" s="203"/>
    </row>
    <row r="1700" spans="1:6" x14ac:dyDescent="0.25">
      <c r="A1700" s="203"/>
      <c r="B1700" s="203"/>
      <c r="C1700" s="203"/>
      <c r="D1700" s="203"/>
      <c r="E1700" s="203"/>
      <c r="F1700" s="203"/>
    </row>
    <row r="1701" spans="1:6" x14ac:dyDescent="0.25">
      <c r="A1701" s="203"/>
      <c r="B1701" s="203"/>
      <c r="C1701" s="203"/>
      <c r="D1701" s="203"/>
      <c r="E1701" s="203"/>
      <c r="F1701" s="203"/>
    </row>
    <row r="1702" spans="1:6" x14ac:dyDescent="0.25">
      <c r="A1702" s="203"/>
      <c r="B1702" s="203"/>
      <c r="C1702" s="203"/>
      <c r="D1702" s="203"/>
      <c r="E1702" s="203"/>
      <c r="F1702" s="203"/>
    </row>
    <row r="1703" spans="1:6" x14ac:dyDescent="0.25">
      <c r="A1703" s="203"/>
      <c r="B1703" s="203"/>
      <c r="C1703" s="203"/>
      <c r="D1703" s="203"/>
      <c r="E1703" s="203"/>
      <c r="F1703" s="203"/>
    </row>
    <row r="1704" spans="1:6" x14ac:dyDescent="0.25">
      <c r="A1704" s="203"/>
      <c r="B1704" s="203"/>
      <c r="C1704" s="203"/>
      <c r="D1704" s="203"/>
      <c r="E1704" s="203"/>
      <c r="F1704" s="203"/>
    </row>
    <row r="1705" spans="1:6" x14ac:dyDescent="0.25">
      <c r="A1705" s="203"/>
      <c r="B1705" s="203"/>
      <c r="C1705" s="203"/>
      <c r="D1705" s="203"/>
      <c r="E1705" s="203"/>
      <c r="F1705" s="203"/>
    </row>
    <row r="1706" spans="1:6" x14ac:dyDescent="0.25">
      <c r="A1706" s="203"/>
      <c r="B1706" s="203"/>
      <c r="C1706" s="203"/>
      <c r="D1706" s="203"/>
      <c r="E1706" s="203"/>
      <c r="F1706" s="203"/>
    </row>
    <row r="1707" spans="1:6" x14ac:dyDescent="0.25">
      <c r="A1707" s="203"/>
      <c r="B1707" s="203"/>
      <c r="C1707" s="203"/>
      <c r="D1707" s="203"/>
      <c r="E1707" s="203"/>
      <c r="F1707" s="203"/>
    </row>
    <row r="1708" spans="1:6" x14ac:dyDescent="0.25">
      <c r="A1708" s="203"/>
      <c r="B1708" s="203"/>
      <c r="C1708" s="203"/>
      <c r="D1708" s="203"/>
      <c r="E1708" s="203"/>
      <c r="F1708" s="203"/>
    </row>
    <row r="1709" spans="1:6" x14ac:dyDescent="0.25">
      <c r="A1709" s="203"/>
      <c r="B1709" s="203"/>
      <c r="C1709" s="203"/>
      <c r="D1709" s="203"/>
      <c r="E1709" s="203"/>
      <c r="F1709" s="203"/>
    </row>
    <row r="1710" spans="1:6" x14ac:dyDescent="0.25">
      <c r="A1710" s="203"/>
      <c r="B1710" s="203"/>
      <c r="C1710" s="203"/>
      <c r="D1710" s="203"/>
      <c r="E1710" s="203"/>
      <c r="F1710" s="203"/>
    </row>
    <row r="1711" spans="1:6" x14ac:dyDescent="0.25">
      <c r="A1711" s="203"/>
      <c r="B1711" s="203"/>
      <c r="C1711" s="203"/>
      <c r="D1711" s="203"/>
      <c r="E1711" s="203"/>
      <c r="F1711" s="203"/>
    </row>
    <row r="1712" spans="1:6" x14ac:dyDescent="0.25">
      <c r="A1712" s="203"/>
      <c r="B1712" s="203"/>
      <c r="C1712" s="203"/>
      <c r="D1712" s="203"/>
      <c r="E1712" s="203"/>
      <c r="F1712" s="203"/>
    </row>
    <row r="1713" spans="1:6" x14ac:dyDescent="0.25">
      <c r="A1713" s="203"/>
      <c r="B1713" s="203"/>
      <c r="C1713" s="203"/>
      <c r="D1713" s="203"/>
      <c r="E1713" s="203"/>
      <c r="F1713" s="203"/>
    </row>
    <row r="1714" spans="1:6" x14ac:dyDescent="0.25">
      <c r="A1714" s="203"/>
      <c r="B1714" s="203"/>
      <c r="C1714" s="203"/>
      <c r="D1714" s="203"/>
      <c r="E1714" s="203"/>
      <c r="F1714" s="203"/>
    </row>
    <row r="1715" spans="1:6" x14ac:dyDescent="0.25">
      <c r="A1715" s="203"/>
      <c r="B1715" s="203"/>
      <c r="C1715" s="203"/>
      <c r="D1715" s="203"/>
      <c r="E1715" s="203"/>
      <c r="F1715" s="203"/>
    </row>
    <row r="1716" spans="1:6" x14ac:dyDescent="0.25">
      <c r="A1716" s="203"/>
      <c r="B1716" s="203"/>
      <c r="C1716" s="203"/>
      <c r="D1716" s="203"/>
      <c r="E1716" s="203"/>
      <c r="F1716" s="203"/>
    </row>
    <row r="1717" spans="1:6" x14ac:dyDescent="0.25">
      <c r="A1717" s="203"/>
      <c r="B1717" s="203"/>
      <c r="C1717" s="203"/>
      <c r="D1717" s="203"/>
      <c r="E1717" s="203"/>
      <c r="F1717" s="203"/>
    </row>
    <row r="1718" spans="1:6" x14ac:dyDescent="0.25">
      <c r="A1718" s="203"/>
      <c r="B1718" s="203"/>
      <c r="C1718" s="203"/>
      <c r="D1718" s="203"/>
      <c r="E1718" s="203"/>
      <c r="F1718" s="203"/>
    </row>
    <row r="1719" spans="1:6" x14ac:dyDescent="0.25">
      <c r="A1719" s="203"/>
      <c r="B1719" s="203"/>
      <c r="C1719" s="203"/>
      <c r="D1719" s="203"/>
      <c r="E1719" s="203"/>
      <c r="F1719" s="203"/>
    </row>
    <row r="1720" spans="1:6" x14ac:dyDescent="0.25">
      <c r="A1720" s="203"/>
      <c r="B1720" s="203"/>
      <c r="C1720" s="203"/>
      <c r="D1720" s="203"/>
      <c r="E1720" s="203"/>
      <c r="F1720" s="203"/>
    </row>
    <row r="1721" spans="1:6" x14ac:dyDescent="0.25">
      <c r="A1721" s="203"/>
      <c r="B1721" s="203"/>
      <c r="C1721" s="203"/>
      <c r="D1721" s="203"/>
      <c r="E1721" s="203"/>
      <c r="F1721" s="203"/>
    </row>
    <row r="1722" spans="1:6" x14ac:dyDescent="0.25">
      <c r="A1722" s="203"/>
      <c r="B1722" s="203"/>
      <c r="C1722" s="203"/>
      <c r="D1722" s="203"/>
      <c r="E1722" s="203"/>
      <c r="F1722" s="203"/>
    </row>
    <row r="1723" spans="1:6" x14ac:dyDescent="0.25">
      <c r="A1723" s="203"/>
      <c r="B1723" s="203"/>
      <c r="C1723" s="203"/>
      <c r="D1723" s="203"/>
      <c r="E1723" s="203"/>
      <c r="F1723" s="203"/>
    </row>
    <row r="1724" spans="1:6" x14ac:dyDescent="0.25">
      <c r="A1724" s="203"/>
      <c r="B1724" s="203"/>
      <c r="C1724" s="203"/>
      <c r="D1724" s="203"/>
      <c r="E1724" s="203"/>
      <c r="F1724" s="203"/>
    </row>
    <row r="1725" spans="1:6" x14ac:dyDescent="0.25">
      <c r="A1725" s="203"/>
      <c r="B1725" s="203"/>
      <c r="C1725" s="203"/>
      <c r="D1725" s="203"/>
      <c r="E1725" s="203"/>
      <c r="F1725" s="203"/>
    </row>
    <row r="1726" spans="1:6" x14ac:dyDescent="0.25">
      <c r="A1726" s="203"/>
      <c r="B1726" s="203"/>
      <c r="C1726" s="203"/>
      <c r="D1726" s="203"/>
      <c r="E1726" s="203"/>
      <c r="F1726" s="203"/>
    </row>
    <row r="1727" spans="1:6" x14ac:dyDescent="0.25">
      <c r="A1727" s="203"/>
      <c r="B1727" s="203"/>
      <c r="C1727" s="203"/>
      <c r="D1727" s="203"/>
      <c r="E1727" s="203"/>
      <c r="F1727" s="203"/>
    </row>
    <row r="1728" spans="1:6" x14ac:dyDescent="0.25">
      <c r="A1728" s="203"/>
      <c r="B1728" s="203"/>
      <c r="C1728" s="203"/>
      <c r="D1728" s="203"/>
      <c r="E1728" s="203"/>
      <c r="F1728" s="203"/>
    </row>
    <row r="1729" spans="1:6" x14ac:dyDescent="0.25">
      <c r="A1729" s="203"/>
      <c r="B1729" s="203"/>
      <c r="C1729" s="203"/>
      <c r="D1729" s="203"/>
      <c r="E1729" s="203"/>
      <c r="F1729" s="203"/>
    </row>
    <row r="1730" spans="1:6" x14ac:dyDescent="0.25">
      <c r="A1730" s="203"/>
      <c r="B1730" s="203"/>
      <c r="C1730" s="203"/>
      <c r="D1730" s="203"/>
      <c r="E1730" s="203"/>
      <c r="F1730" s="203"/>
    </row>
    <row r="1731" spans="1:6" x14ac:dyDescent="0.25">
      <c r="A1731" s="203"/>
      <c r="B1731" s="203"/>
      <c r="C1731" s="203"/>
      <c r="D1731" s="203"/>
      <c r="E1731" s="203"/>
      <c r="F1731" s="203"/>
    </row>
    <row r="1732" spans="1:6" x14ac:dyDescent="0.25">
      <c r="A1732" s="203"/>
      <c r="B1732" s="203"/>
      <c r="C1732" s="203"/>
      <c r="D1732" s="203"/>
      <c r="E1732" s="203"/>
      <c r="F1732" s="203"/>
    </row>
    <row r="1733" spans="1:6" x14ac:dyDescent="0.25">
      <c r="A1733" s="203"/>
      <c r="B1733" s="203"/>
      <c r="C1733" s="203"/>
      <c r="D1733" s="203"/>
      <c r="E1733" s="203"/>
      <c r="F1733" s="203"/>
    </row>
    <row r="1734" spans="1:6" x14ac:dyDescent="0.25">
      <c r="A1734" s="203"/>
      <c r="B1734" s="203"/>
      <c r="C1734" s="203"/>
      <c r="D1734" s="203"/>
      <c r="E1734" s="203"/>
      <c r="F1734" s="203"/>
    </row>
    <row r="1735" spans="1:6" x14ac:dyDescent="0.25">
      <c r="A1735" s="203"/>
      <c r="B1735" s="203"/>
      <c r="C1735" s="203"/>
      <c r="D1735" s="203"/>
      <c r="E1735" s="203"/>
      <c r="F1735" s="203"/>
    </row>
    <row r="1736" spans="1:6" x14ac:dyDescent="0.25">
      <c r="A1736" s="203"/>
      <c r="B1736" s="203"/>
      <c r="C1736" s="203"/>
      <c r="D1736" s="203"/>
      <c r="E1736" s="203"/>
      <c r="F1736" s="203"/>
    </row>
    <row r="1737" spans="1:6" x14ac:dyDescent="0.25">
      <c r="A1737" s="203"/>
      <c r="B1737" s="203"/>
      <c r="C1737" s="203"/>
      <c r="D1737" s="203"/>
      <c r="E1737" s="203"/>
      <c r="F1737" s="203"/>
    </row>
    <row r="1738" spans="1:6" x14ac:dyDescent="0.25">
      <c r="A1738" s="203"/>
      <c r="B1738" s="203"/>
      <c r="C1738" s="203"/>
      <c r="D1738" s="203"/>
      <c r="E1738" s="203"/>
      <c r="F1738" s="203"/>
    </row>
    <row r="1739" spans="1:6" x14ac:dyDescent="0.25">
      <c r="A1739" s="203"/>
      <c r="B1739" s="203"/>
      <c r="C1739" s="203"/>
      <c r="D1739" s="203"/>
      <c r="E1739" s="203"/>
      <c r="F1739" s="203"/>
    </row>
    <row r="1740" spans="1:6" x14ac:dyDescent="0.25">
      <c r="A1740" s="203"/>
      <c r="B1740" s="203"/>
      <c r="C1740" s="203"/>
      <c r="D1740" s="203"/>
      <c r="E1740" s="203"/>
      <c r="F1740" s="203"/>
    </row>
    <row r="1741" spans="1:6" x14ac:dyDescent="0.25">
      <c r="A1741" s="203"/>
      <c r="B1741" s="203"/>
      <c r="C1741" s="203"/>
      <c r="D1741" s="203"/>
      <c r="E1741" s="203"/>
      <c r="F1741" s="203"/>
    </row>
    <row r="1742" spans="1:6" x14ac:dyDescent="0.25">
      <c r="A1742" s="203"/>
      <c r="B1742" s="203"/>
      <c r="C1742" s="203"/>
      <c r="D1742" s="203"/>
      <c r="E1742" s="203"/>
      <c r="F1742" s="203"/>
    </row>
    <row r="1743" spans="1:6" x14ac:dyDescent="0.25">
      <c r="A1743" s="203"/>
      <c r="B1743" s="203"/>
      <c r="C1743" s="203"/>
      <c r="D1743" s="203"/>
      <c r="E1743" s="203"/>
      <c r="F1743" s="203"/>
    </row>
    <row r="1744" spans="1:6" x14ac:dyDescent="0.25">
      <c r="A1744" s="203"/>
      <c r="B1744" s="203"/>
      <c r="C1744" s="203"/>
      <c r="D1744" s="203"/>
      <c r="E1744" s="203"/>
      <c r="F1744" s="203"/>
    </row>
    <row r="1745" spans="1:6" x14ac:dyDescent="0.25">
      <c r="A1745" s="203"/>
      <c r="B1745" s="203"/>
      <c r="C1745" s="203"/>
      <c r="D1745" s="203"/>
      <c r="E1745" s="203"/>
      <c r="F1745" s="203"/>
    </row>
    <row r="1746" spans="1:6" x14ac:dyDescent="0.25">
      <c r="A1746" s="203"/>
      <c r="B1746" s="203"/>
      <c r="C1746" s="203"/>
      <c r="D1746" s="203"/>
      <c r="E1746" s="203"/>
      <c r="F1746" s="203"/>
    </row>
    <row r="1747" spans="1:6" x14ac:dyDescent="0.25">
      <c r="A1747" s="203"/>
      <c r="B1747" s="203"/>
      <c r="C1747" s="203"/>
      <c r="D1747" s="203"/>
      <c r="E1747" s="203"/>
      <c r="F1747" s="203"/>
    </row>
    <row r="1748" spans="1:6" x14ac:dyDescent="0.25">
      <c r="A1748" s="203"/>
      <c r="B1748" s="203"/>
      <c r="C1748" s="203"/>
      <c r="D1748" s="203"/>
      <c r="E1748" s="203"/>
      <c r="F1748" s="203"/>
    </row>
    <row r="1749" spans="1:6" x14ac:dyDescent="0.25">
      <c r="A1749" s="203"/>
      <c r="B1749" s="203"/>
      <c r="C1749" s="203"/>
      <c r="D1749" s="203"/>
      <c r="E1749" s="203"/>
      <c r="F1749" s="203"/>
    </row>
    <row r="1750" spans="1:6" x14ac:dyDescent="0.25">
      <c r="A1750" s="203"/>
      <c r="B1750" s="203"/>
      <c r="C1750" s="203"/>
      <c r="D1750" s="203"/>
      <c r="E1750" s="203"/>
      <c r="F1750" s="203"/>
    </row>
    <row r="1751" spans="1:6" x14ac:dyDescent="0.25">
      <c r="A1751" s="203"/>
      <c r="B1751" s="203"/>
      <c r="C1751" s="203"/>
      <c r="D1751" s="203"/>
      <c r="E1751" s="203"/>
      <c r="F1751" s="203"/>
    </row>
    <row r="1752" spans="1:6" x14ac:dyDescent="0.25">
      <c r="A1752" s="203"/>
      <c r="B1752" s="203"/>
      <c r="C1752" s="203"/>
      <c r="D1752" s="203"/>
      <c r="E1752" s="203"/>
      <c r="F1752" s="203"/>
    </row>
    <row r="1753" spans="1:6" x14ac:dyDescent="0.25">
      <c r="A1753" s="203"/>
      <c r="B1753" s="203"/>
      <c r="C1753" s="203"/>
      <c r="D1753" s="203"/>
      <c r="E1753" s="203"/>
      <c r="F1753" s="203"/>
    </row>
    <row r="1754" spans="1:6" x14ac:dyDescent="0.25">
      <c r="A1754" s="203"/>
      <c r="B1754" s="203"/>
      <c r="C1754" s="203"/>
      <c r="D1754" s="203"/>
      <c r="E1754" s="203"/>
      <c r="F1754" s="203"/>
    </row>
    <row r="1755" spans="1:6" x14ac:dyDescent="0.25">
      <c r="A1755" s="203"/>
      <c r="B1755" s="203"/>
      <c r="C1755" s="203"/>
      <c r="D1755" s="203"/>
      <c r="E1755" s="203"/>
      <c r="F1755" s="203"/>
    </row>
    <row r="1756" spans="1:6" x14ac:dyDescent="0.25">
      <c r="A1756" s="203"/>
      <c r="B1756" s="203"/>
      <c r="C1756" s="203"/>
      <c r="D1756" s="203"/>
      <c r="E1756" s="203"/>
      <c r="F1756" s="203"/>
    </row>
    <row r="1757" spans="1:6" x14ac:dyDescent="0.25">
      <c r="A1757" s="203"/>
      <c r="B1757" s="203"/>
      <c r="C1757" s="203"/>
      <c r="D1757" s="203"/>
      <c r="E1757" s="203"/>
      <c r="F1757" s="203"/>
    </row>
    <row r="1758" spans="1:6" x14ac:dyDescent="0.25">
      <c r="A1758" s="203"/>
      <c r="B1758" s="203"/>
      <c r="C1758" s="203"/>
      <c r="D1758" s="203"/>
      <c r="E1758" s="203"/>
      <c r="F1758" s="203"/>
    </row>
    <row r="1759" spans="1:6" x14ac:dyDescent="0.25">
      <c r="A1759" s="203"/>
      <c r="B1759" s="203"/>
      <c r="C1759" s="203"/>
      <c r="D1759" s="203"/>
      <c r="E1759" s="203"/>
      <c r="F1759" s="203"/>
    </row>
    <row r="1760" spans="1:6" x14ac:dyDescent="0.25">
      <c r="A1760" s="203"/>
      <c r="B1760" s="203"/>
      <c r="C1760" s="203"/>
      <c r="D1760" s="203"/>
      <c r="E1760" s="203"/>
      <c r="F1760" s="203"/>
    </row>
    <row r="1761" spans="1:6" x14ac:dyDescent="0.25">
      <c r="A1761" s="203"/>
      <c r="B1761" s="203"/>
      <c r="C1761" s="203"/>
      <c r="D1761" s="203"/>
      <c r="E1761" s="203"/>
      <c r="F1761" s="203"/>
    </row>
    <row r="1762" spans="1:6" x14ac:dyDescent="0.25">
      <c r="A1762" s="203"/>
      <c r="B1762" s="203"/>
      <c r="C1762" s="203"/>
      <c r="D1762" s="203"/>
      <c r="E1762" s="203"/>
      <c r="F1762" s="203"/>
    </row>
    <row r="1763" spans="1:6" x14ac:dyDescent="0.25">
      <c r="A1763" s="203"/>
      <c r="B1763" s="203"/>
      <c r="C1763" s="203"/>
      <c r="D1763" s="203"/>
      <c r="E1763" s="203"/>
      <c r="F1763" s="203"/>
    </row>
    <row r="1764" spans="1:6" x14ac:dyDescent="0.25">
      <c r="A1764" s="203"/>
      <c r="B1764" s="203"/>
      <c r="C1764" s="203"/>
      <c r="D1764" s="203"/>
      <c r="E1764" s="203"/>
      <c r="F1764" s="203"/>
    </row>
    <row r="1765" spans="1:6" x14ac:dyDescent="0.25">
      <c r="A1765" s="203"/>
      <c r="B1765" s="203"/>
      <c r="C1765" s="203"/>
      <c r="D1765" s="203"/>
      <c r="E1765" s="203"/>
      <c r="F1765" s="203"/>
    </row>
    <row r="1766" spans="1:6" x14ac:dyDescent="0.25">
      <c r="A1766" s="203"/>
      <c r="B1766" s="203"/>
      <c r="C1766" s="203"/>
      <c r="D1766" s="203"/>
      <c r="E1766" s="203"/>
      <c r="F1766" s="203"/>
    </row>
    <row r="1767" spans="1:6" x14ac:dyDescent="0.25">
      <c r="A1767" s="203"/>
      <c r="B1767" s="203"/>
      <c r="C1767" s="203"/>
      <c r="D1767" s="203"/>
      <c r="E1767" s="203"/>
      <c r="F1767" s="203"/>
    </row>
    <row r="1768" spans="1:6" x14ac:dyDescent="0.25">
      <c r="A1768" s="203"/>
      <c r="B1768" s="203"/>
      <c r="C1768" s="203"/>
      <c r="D1768" s="203"/>
      <c r="E1768" s="203"/>
      <c r="F1768" s="203"/>
    </row>
    <row r="1769" spans="1:6" x14ac:dyDescent="0.25">
      <c r="A1769" s="203"/>
      <c r="B1769" s="203"/>
      <c r="C1769" s="203"/>
      <c r="D1769" s="203"/>
      <c r="E1769" s="203"/>
      <c r="F1769" s="203"/>
    </row>
    <row r="1770" spans="1:6" x14ac:dyDescent="0.25">
      <c r="A1770" s="203"/>
      <c r="B1770" s="203"/>
      <c r="C1770" s="203"/>
      <c r="D1770" s="203"/>
      <c r="E1770" s="203"/>
      <c r="F1770" s="203"/>
    </row>
    <row r="1771" spans="1:6" x14ac:dyDescent="0.25">
      <c r="A1771" s="203"/>
      <c r="B1771" s="203"/>
      <c r="C1771" s="203"/>
      <c r="D1771" s="203"/>
      <c r="E1771" s="203"/>
      <c r="F1771" s="203"/>
    </row>
    <row r="1772" spans="1:6" x14ac:dyDescent="0.25">
      <c r="A1772" s="203"/>
      <c r="B1772" s="203"/>
      <c r="C1772" s="203"/>
      <c r="D1772" s="203"/>
      <c r="E1772" s="203"/>
      <c r="F1772" s="203"/>
    </row>
    <row r="1773" spans="1:6" x14ac:dyDescent="0.25">
      <c r="A1773" s="203"/>
      <c r="B1773" s="203"/>
      <c r="C1773" s="203"/>
      <c r="D1773" s="203"/>
      <c r="E1773" s="203"/>
      <c r="F1773" s="203"/>
    </row>
    <row r="1774" spans="1:6" x14ac:dyDescent="0.25">
      <c r="A1774" s="203"/>
      <c r="B1774" s="203"/>
      <c r="C1774" s="203"/>
      <c r="D1774" s="203"/>
      <c r="E1774" s="203"/>
      <c r="F1774" s="203"/>
    </row>
    <row r="1775" spans="1:6" x14ac:dyDescent="0.25">
      <c r="A1775" s="203"/>
      <c r="B1775" s="203"/>
      <c r="C1775" s="203"/>
      <c r="D1775" s="203"/>
      <c r="E1775" s="203"/>
      <c r="F1775" s="203"/>
    </row>
    <row r="1776" spans="1:6" x14ac:dyDescent="0.25">
      <c r="A1776" s="203"/>
      <c r="B1776" s="203"/>
      <c r="C1776" s="203"/>
      <c r="D1776" s="203"/>
      <c r="E1776" s="203"/>
      <c r="F1776" s="203"/>
    </row>
    <row r="1777" spans="1:6" x14ac:dyDescent="0.25">
      <c r="A1777" s="203"/>
      <c r="B1777" s="203"/>
      <c r="C1777" s="203"/>
      <c r="D1777" s="203"/>
      <c r="E1777" s="203"/>
      <c r="F1777" s="203"/>
    </row>
    <row r="1778" spans="1:6" x14ac:dyDescent="0.25">
      <c r="A1778" s="203"/>
      <c r="B1778" s="203"/>
      <c r="C1778" s="203"/>
      <c r="D1778" s="203"/>
      <c r="E1778" s="203"/>
      <c r="F1778" s="203"/>
    </row>
    <row r="1779" spans="1:6" x14ac:dyDescent="0.25">
      <c r="A1779" s="203"/>
      <c r="B1779" s="203"/>
      <c r="C1779" s="203"/>
      <c r="D1779" s="203"/>
      <c r="E1779" s="203"/>
      <c r="F1779" s="203"/>
    </row>
    <row r="1780" spans="1:6" x14ac:dyDescent="0.25">
      <c r="A1780" s="203"/>
      <c r="B1780" s="203"/>
      <c r="C1780" s="203"/>
      <c r="D1780" s="203"/>
      <c r="E1780" s="203"/>
      <c r="F1780" s="203"/>
    </row>
    <row r="1781" spans="1:6" x14ac:dyDescent="0.25">
      <c r="A1781" s="203"/>
      <c r="B1781" s="203"/>
      <c r="C1781" s="203"/>
      <c r="D1781" s="203"/>
      <c r="E1781" s="203"/>
      <c r="F1781" s="203"/>
    </row>
    <row r="1782" spans="1:6" x14ac:dyDescent="0.25">
      <c r="A1782" s="203"/>
      <c r="B1782" s="203"/>
      <c r="C1782" s="203"/>
      <c r="D1782" s="203"/>
      <c r="E1782" s="203"/>
      <c r="F1782" s="203"/>
    </row>
    <row r="1783" spans="1:6" x14ac:dyDescent="0.25">
      <c r="A1783" s="203"/>
      <c r="B1783" s="203"/>
      <c r="C1783" s="203"/>
      <c r="D1783" s="203"/>
      <c r="E1783" s="203"/>
      <c r="F1783" s="203"/>
    </row>
    <row r="1784" spans="1:6" x14ac:dyDescent="0.25">
      <c r="A1784" s="203"/>
      <c r="B1784" s="203"/>
      <c r="C1784" s="203"/>
      <c r="D1784" s="203"/>
      <c r="E1784" s="203"/>
      <c r="F1784" s="203"/>
    </row>
    <row r="1785" spans="1:6" x14ac:dyDescent="0.25">
      <c r="A1785" s="203"/>
      <c r="B1785" s="203"/>
      <c r="C1785" s="203"/>
      <c r="D1785" s="203"/>
      <c r="E1785" s="203"/>
      <c r="F1785" s="203"/>
    </row>
    <row r="1786" spans="1:6" x14ac:dyDescent="0.25">
      <c r="A1786" s="203"/>
      <c r="B1786" s="203"/>
      <c r="C1786" s="203"/>
      <c r="D1786" s="203"/>
      <c r="E1786" s="203"/>
      <c r="F1786" s="203"/>
    </row>
    <row r="1787" spans="1:6" x14ac:dyDescent="0.25">
      <c r="A1787" s="203"/>
      <c r="B1787" s="203"/>
      <c r="C1787" s="203"/>
      <c r="D1787" s="203"/>
      <c r="E1787" s="203"/>
      <c r="F1787" s="203"/>
    </row>
    <row r="1788" spans="1:6" x14ac:dyDescent="0.25">
      <c r="A1788" s="203"/>
      <c r="B1788" s="203"/>
      <c r="C1788" s="203"/>
      <c r="D1788" s="203"/>
      <c r="E1788" s="203"/>
      <c r="F1788" s="203"/>
    </row>
    <row r="1789" spans="1:6" x14ac:dyDescent="0.25">
      <c r="A1789" s="203"/>
      <c r="B1789" s="203"/>
      <c r="C1789" s="203"/>
      <c r="D1789" s="203"/>
      <c r="E1789" s="203"/>
      <c r="F1789" s="203"/>
    </row>
    <row r="1790" spans="1:6" x14ac:dyDescent="0.25">
      <c r="A1790" s="203"/>
      <c r="B1790" s="203"/>
      <c r="C1790" s="203"/>
      <c r="D1790" s="203"/>
      <c r="E1790" s="203"/>
      <c r="F1790" s="203"/>
    </row>
    <row r="1791" spans="1:6" x14ac:dyDescent="0.25">
      <c r="A1791" s="203"/>
      <c r="B1791" s="203"/>
      <c r="C1791" s="203"/>
      <c r="D1791" s="203"/>
      <c r="E1791" s="203"/>
      <c r="F1791" s="203"/>
    </row>
    <row r="1792" spans="1:6" x14ac:dyDescent="0.25">
      <c r="A1792" s="203"/>
      <c r="B1792" s="203"/>
      <c r="C1792" s="203"/>
      <c r="D1792" s="203"/>
      <c r="E1792" s="203"/>
      <c r="F1792" s="203"/>
    </row>
    <row r="1793" spans="1:6" x14ac:dyDescent="0.25">
      <c r="A1793" s="203"/>
      <c r="B1793" s="203"/>
      <c r="C1793" s="203"/>
      <c r="D1793" s="203"/>
      <c r="E1793" s="203"/>
      <c r="F1793" s="203"/>
    </row>
    <row r="1794" spans="1:6" x14ac:dyDescent="0.25">
      <c r="A1794" s="203"/>
      <c r="B1794" s="203"/>
      <c r="C1794" s="203"/>
      <c r="D1794" s="203"/>
      <c r="E1794" s="203"/>
      <c r="F1794" s="203"/>
    </row>
    <row r="1795" spans="1:6" x14ac:dyDescent="0.25">
      <c r="A1795" s="203"/>
      <c r="B1795" s="203"/>
      <c r="C1795" s="203"/>
      <c r="D1795" s="203"/>
      <c r="E1795" s="203"/>
      <c r="F1795" s="203"/>
    </row>
    <row r="1796" spans="1:6" x14ac:dyDescent="0.25">
      <c r="A1796" s="203"/>
      <c r="B1796" s="203"/>
      <c r="C1796" s="203"/>
      <c r="D1796" s="203"/>
      <c r="E1796" s="203"/>
      <c r="F1796" s="203"/>
    </row>
    <row r="1797" spans="1:6" x14ac:dyDescent="0.25">
      <c r="A1797" s="203"/>
      <c r="B1797" s="203"/>
      <c r="C1797" s="203"/>
      <c r="D1797" s="203"/>
      <c r="E1797" s="203"/>
      <c r="F1797" s="203"/>
    </row>
    <row r="1798" spans="1:6" x14ac:dyDescent="0.25">
      <c r="A1798" s="203"/>
      <c r="B1798" s="203"/>
      <c r="C1798" s="203"/>
      <c r="D1798" s="203"/>
      <c r="E1798" s="203"/>
      <c r="F1798" s="203"/>
    </row>
    <row r="1799" spans="1:6" x14ac:dyDescent="0.25">
      <c r="A1799" s="203"/>
      <c r="B1799" s="203"/>
      <c r="C1799" s="203"/>
      <c r="D1799" s="203"/>
      <c r="E1799" s="203"/>
      <c r="F1799" s="203"/>
    </row>
    <row r="1800" spans="1:6" x14ac:dyDescent="0.25">
      <c r="A1800" s="203"/>
      <c r="B1800" s="203"/>
      <c r="C1800" s="203"/>
      <c r="D1800" s="203"/>
      <c r="E1800" s="203"/>
      <c r="F1800" s="203"/>
    </row>
    <row r="1801" spans="1:6" x14ac:dyDescent="0.25">
      <c r="A1801" s="203"/>
      <c r="B1801" s="203"/>
      <c r="C1801" s="203"/>
      <c r="D1801" s="203"/>
      <c r="E1801" s="203"/>
      <c r="F1801" s="203"/>
    </row>
    <row r="1802" spans="1:6" x14ac:dyDescent="0.25">
      <c r="A1802" s="203"/>
      <c r="B1802" s="203"/>
      <c r="C1802" s="203"/>
      <c r="D1802" s="203"/>
      <c r="E1802" s="203"/>
      <c r="F1802" s="203"/>
    </row>
    <row r="1803" spans="1:6" x14ac:dyDescent="0.25">
      <c r="A1803" s="203"/>
      <c r="B1803" s="203"/>
      <c r="C1803" s="203"/>
      <c r="D1803" s="203"/>
      <c r="E1803" s="203"/>
      <c r="F1803" s="203"/>
    </row>
    <row r="1804" spans="1:6" x14ac:dyDescent="0.25">
      <c r="A1804" s="203"/>
      <c r="B1804" s="203"/>
      <c r="C1804" s="203"/>
      <c r="D1804" s="203"/>
      <c r="E1804" s="203"/>
      <c r="F1804" s="203"/>
    </row>
    <row r="1805" spans="1:6" x14ac:dyDescent="0.25">
      <c r="A1805" s="203"/>
      <c r="B1805" s="203"/>
      <c r="C1805" s="203"/>
      <c r="D1805" s="203"/>
      <c r="E1805" s="203"/>
      <c r="F1805" s="203"/>
    </row>
    <row r="1806" spans="1:6" x14ac:dyDescent="0.25">
      <c r="A1806" s="203"/>
      <c r="B1806" s="203"/>
      <c r="C1806" s="203"/>
      <c r="D1806" s="203"/>
      <c r="E1806" s="203"/>
      <c r="F1806" s="203"/>
    </row>
    <row r="1807" spans="1:6" x14ac:dyDescent="0.25">
      <c r="A1807" s="203"/>
      <c r="B1807" s="203"/>
      <c r="C1807" s="203"/>
      <c r="D1807" s="203"/>
      <c r="E1807" s="203"/>
      <c r="F1807" s="203"/>
    </row>
    <row r="1808" spans="1:6" x14ac:dyDescent="0.25">
      <c r="A1808" s="203"/>
      <c r="B1808" s="203"/>
      <c r="C1808" s="203"/>
      <c r="D1808" s="203"/>
      <c r="E1808" s="203"/>
      <c r="F1808" s="203"/>
    </row>
    <row r="1809" spans="1:6" x14ac:dyDescent="0.25">
      <c r="A1809" s="203"/>
      <c r="B1809" s="203"/>
      <c r="C1809" s="203"/>
      <c r="D1809" s="203"/>
      <c r="E1809" s="203"/>
      <c r="F1809" s="203"/>
    </row>
    <row r="1810" spans="1:6" x14ac:dyDescent="0.25">
      <c r="A1810" s="203"/>
      <c r="B1810" s="203"/>
      <c r="C1810" s="203"/>
      <c r="D1810" s="203"/>
      <c r="E1810" s="203"/>
      <c r="F1810" s="203"/>
    </row>
    <row r="1811" spans="1:6" x14ac:dyDescent="0.25">
      <c r="A1811" s="203"/>
      <c r="B1811" s="203"/>
      <c r="C1811" s="203"/>
      <c r="D1811" s="203"/>
      <c r="E1811" s="203"/>
      <c r="F1811" s="203"/>
    </row>
    <row r="1812" spans="1:6" x14ac:dyDescent="0.25">
      <c r="A1812" s="203"/>
      <c r="B1812" s="203"/>
      <c r="C1812" s="203"/>
      <c r="D1812" s="203"/>
      <c r="E1812" s="203"/>
      <c r="F1812" s="203"/>
    </row>
    <row r="1813" spans="1:6" x14ac:dyDescent="0.25">
      <c r="A1813" s="203"/>
      <c r="B1813" s="203"/>
      <c r="C1813" s="203"/>
      <c r="D1813" s="203"/>
      <c r="E1813" s="203"/>
      <c r="F1813" s="203"/>
    </row>
    <row r="1814" spans="1:6" x14ac:dyDescent="0.25">
      <c r="A1814" s="203"/>
      <c r="B1814" s="203"/>
      <c r="C1814" s="203"/>
      <c r="D1814" s="203"/>
      <c r="E1814" s="203"/>
      <c r="F1814" s="203"/>
    </row>
    <row r="1815" spans="1:6" x14ac:dyDescent="0.25">
      <c r="A1815" s="203"/>
      <c r="B1815" s="203"/>
      <c r="C1815" s="203"/>
      <c r="D1815" s="203"/>
      <c r="E1815" s="203"/>
      <c r="F1815" s="203"/>
    </row>
    <row r="1816" spans="1:6" x14ac:dyDescent="0.25">
      <c r="A1816" s="203"/>
      <c r="B1816" s="203"/>
      <c r="C1816" s="203"/>
      <c r="D1816" s="203"/>
      <c r="E1816" s="203"/>
      <c r="F1816" s="203"/>
    </row>
    <row r="1817" spans="1:6" x14ac:dyDescent="0.25">
      <c r="A1817" s="203"/>
      <c r="B1817" s="203"/>
      <c r="C1817" s="203"/>
      <c r="D1817" s="203"/>
      <c r="E1817" s="203"/>
      <c r="F1817" s="203"/>
    </row>
    <row r="1818" spans="1:6" x14ac:dyDescent="0.25">
      <c r="A1818" s="203"/>
      <c r="B1818" s="203"/>
      <c r="C1818" s="203"/>
      <c r="D1818" s="203"/>
      <c r="E1818" s="203"/>
      <c r="F1818" s="203"/>
    </row>
    <row r="1819" spans="1:6" x14ac:dyDescent="0.25">
      <c r="A1819" s="203"/>
      <c r="B1819" s="203"/>
      <c r="C1819" s="203"/>
      <c r="D1819" s="203"/>
      <c r="E1819" s="203"/>
      <c r="F1819" s="203"/>
    </row>
    <row r="1820" spans="1:6" x14ac:dyDescent="0.25">
      <c r="A1820" s="203"/>
      <c r="B1820" s="203"/>
      <c r="C1820" s="203"/>
      <c r="D1820" s="203"/>
      <c r="E1820" s="203"/>
      <c r="F1820" s="203"/>
    </row>
    <row r="1821" spans="1:6" x14ac:dyDescent="0.25">
      <c r="A1821" s="203"/>
      <c r="B1821" s="203"/>
      <c r="C1821" s="203"/>
      <c r="D1821" s="203"/>
      <c r="E1821" s="203"/>
      <c r="F1821" s="203"/>
    </row>
    <row r="1822" spans="1:6" x14ac:dyDescent="0.25">
      <c r="A1822" s="203"/>
      <c r="B1822" s="203"/>
      <c r="C1822" s="203"/>
      <c r="D1822" s="203"/>
      <c r="E1822" s="203"/>
      <c r="F1822" s="203"/>
    </row>
    <row r="1823" spans="1:6" x14ac:dyDescent="0.25">
      <c r="A1823" s="203"/>
      <c r="B1823" s="203"/>
      <c r="C1823" s="203"/>
      <c r="D1823" s="203"/>
      <c r="E1823" s="203"/>
      <c r="F1823" s="203"/>
    </row>
    <row r="1824" spans="1:6" x14ac:dyDescent="0.25">
      <c r="A1824" s="203"/>
      <c r="B1824" s="203"/>
      <c r="C1824" s="203"/>
      <c r="D1824" s="203"/>
      <c r="E1824" s="203"/>
      <c r="F1824" s="203"/>
    </row>
    <row r="1825" spans="1:6" x14ac:dyDescent="0.25">
      <c r="A1825" s="203"/>
      <c r="B1825" s="203"/>
      <c r="C1825" s="203"/>
      <c r="D1825" s="203"/>
      <c r="E1825" s="203"/>
      <c r="F1825" s="203"/>
    </row>
    <row r="1826" spans="1:6" x14ac:dyDescent="0.25">
      <c r="A1826" s="203"/>
      <c r="B1826" s="203"/>
      <c r="C1826" s="203"/>
      <c r="D1826" s="203"/>
      <c r="E1826" s="203"/>
      <c r="F1826" s="203"/>
    </row>
    <row r="1827" spans="1:6" x14ac:dyDescent="0.25">
      <c r="A1827" s="203"/>
      <c r="B1827" s="203"/>
      <c r="C1827" s="203"/>
      <c r="D1827" s="203"/>
      <c r="E1827" s="203"/>
      <c r="F1827" s="203"/>
    </row>
    <row r="1828" spans="1:6" x14ac:dyDescent="0.25">
      <c r="A1828" s="203"/>
      <c r="B1828" s="203"/>
      <c r="C1828" s="203"/>
      <c r="D1828" s="203"/>
      <c r="E1828" s="203"/>
      <c r="F1828" s="203"/>
    </row>
    <row r="1829" spans="1:6" x14ac:dyDescent="0.25">
      <c r="A1829" s="203"/>
      <c r="B1829" s="203"/>
      <c r="C1829" s="203"/>
      <c r="D1829" s="203"/>
      <c r="E1829" s="203"/>
      <c r="F1829" s="203"/>
    </row>
    <row r="1830" spans="1:6" x14ac:dyDescent="0.25">
      <c r="A1830" s="203"/>
      <c r="B1830" s="203"/>
      <c r="C1830" s="203"/>
      <c r="D1830" s="203"/>
      <c r="E1830" s="203"/>
      <c r="F1830" s="203"/>
    </row>
    <row r="1831" spans="1:6" x14ac:dyDescent="0.25">
      <c r="A1831" s="203"/>
      <c r="B1831" s="203"/>
      <c r="C1831" s="203"/>
      <c r="D1831" s="203"/>
      <c r="E1831" s="203"/>
      <c r="F1831" s="203"/>
    </row>
    <row r="1832" spans="1:6" x14ac:dyDescent="0.25">
      <c r="A1832" s="203"/>
      <c r="B1832" s="203"/>
      <c r="C1832" s="203"/>
      <c r="D1832" s="203"/>
      <c r="E1832" s="203"/>
      <c r="F1832" s="203"/>
    </row>
    <row r="1833" spans="1:6" x14ac:dyDescent="0.25">
      <c r="A1833" s="203"/>
      <c r="B1833" s="203"/>
      <c r="C1833" s="203"/>
      <c r="D1833" s="203"/>
      <c r="E1833" s="203"/>
      <c r="F1833" s="203"/>
    </row>
    <row r="1834" spans="1:6" x14ac:dyDescent="0.25">
      <c r="A1834" s="203"/>
      <c r="B1834" s="203"/>
      <c r="C1834" s="203"/>
      <c r="D1834" s="203"/>
      <c r="E1834" s="203"/>
      <c r="F1834" s="203"/>
    </row>
    <row r="1835" spans="1:6" x14ac:dyDescent="0.25">
      <c r="A1835" s="203"/>
      <c r="B1835" s="203"/>
      <c r="C1835" s="203"/>
      <c r="D1835" s="203"/>
      <c r="E1835" s="203"/>
      <c r="F1835" s="203"/>
    </row>
    <row r="1836" spans="1:6" x14ac:dyDescent="0.25">
      <c r="A1836" s="203"/>
      <c r="B1836" s="203"/>
      <c r="C1836" s="203"/>
      <c r="D1836" s="203"/>
      <c r="E1836" s="203"/>
      <c r="F1836" s="203"/>
    </row>
    <row r="1837" spans="1:6" x14ac:dyDescent="0.25">
      <c r="A1837" s="203"/>
      <c r="B1837" s="203"/>
      <c r="C1837" s="203"/>
      <c r="D1837" s="203"/>
      <c r="E1837" s="203"/>
      <c r="F1837" s="203"/>
    </row>
    <row r="1838" spans="1:6" x14ac:dyDescent="0.25">
      <c r="A1838" s="203"/>
      <c r="B1838" s="203"/>
      <c r="C1838" s="203"/>
      <c r="D1838" s="203"/>
      <c r="E1838" s="203"/>
      <c r="F1838" s="203"/>
    </row>
    <row r="1839" spans="1:6" x14ac:dyDescent="0.25">
      <c r="A1839" s="203"/>
      <c r="B1839" s="203"/>
      <c r="C1839" s="203"/>
      <c r="D1839" s="203"/>
      <c r="E1839" s="203"/>
      <c r="F1839" s="203"/>
    </row>
    <row r="1840" spans="1:6" x14ac:dyDescent="0.25">
      <c r="A1840" s="203"/>
      <c r="B1840" s="203"/>
      <c r="C1840" s="203"/>
      <c r="D1840" s="203"/>
      <c r="E1840" s="203"/>
      <c r="F1840" s="203"/>
    </row>
    <row r="1841" spans="1:6" x14ac:dyDescent="0.25">
      <c r="A1841" s="203"/>
      <c r="B1841" s="203"/>
      <c r="C1841" s="203"/>
      <c r="D1841" s="203"/>
      <c r="E1841" s="203"/>
      <c r="F1841" s="203"/>
    </row>
    <row r="1842" spans="1:6" x14ac:dyDescent="0.25">
      <c r="A1842" s="203"/>
      <c r="B1842" s="203"/>
      <c r="C1842" s="203"/>
      <c r="D1842" s="203"/>
      <c r="E1842" s="203"/>
      <c r="F1842" s="203"/>
    </row>
    <row r="1843" spans="1:6" x14ac:dyDescent="0.25">
      <c r="A1843" s="203"/>
      <c r="B1843" s="203"/>
      <c r="C1843" s="203"/>
      <c r="D1843" s="203"/>
      <c r="E1843" s="203"/>
      <c r="F1843" s="203"/>
    </row>
    <row r="1844" spans="1:6" x14ac:dyDescent="0.25">
      <c r="A1844" s="203"/>
      <c r="B1844" s="203"/>
      <c r="C1844" s="203"/>
      <c r="D1844" s="203"/>
      <c r="E1844" s="203"/>
      <c r="F1844" s="203"/>
    </row>
    <row r="1845" spans="1:6" x14ac:dyDescent="0.25">
      <c r="A1845" s="203"/>
      <c r="B1845" s="203"/>
      <c r="C1845" s="203"/>
      <c r="D1845" s="203"/>
      <c r="E1845" s="203"/>
      <c r="F1845" s="203"/>
    </row>
    <row r="1846" spans="1:6" x14ac:dyDescent="0.25">
      <c r="A1846" s="203"/>
      <c r="B1846" s="203"/>
      <c r="C1846" s="203"/>
      <c r="D1846" s="203"/>
      <c r="E1846" s="203"/>
      <c r="F1846" s="203"/>
    </row>
    <row r="1847" spans="1:6" x14ac:dyDescent="0.25">
      <c r="A1847" s="203"/>
      <c r="B1847" s="203"/>
      <c r="C1847" s="203"/>
      <c r="D1847" s="203"/>
      <c r="E1847" s="203"/>
      <c r="F1847" s="203"/>
    </row>
    <row r="1848" spans="1:6" x14ac:dyDescent="0.25">
      <c r="A1848" s="203"/>
      <c r="B1848" s="203"/>
      <c r="C1848" s="203"/>
      <c r="D1848" s="203"/>
      <c r="E1848" s="203"/>
      <c r="F1848" s="203"/>
    </row>
    <row r="1849" spans="1:6" x14ac:dyDescent="0.25">
      <c r="A1849" s="203"/>
      <c r="B1849" s="203"/>
      <c r="C1849" s="203"/>
      <c r="D1849" s="203"/>
      <c r="E1849" s="203"/>
      <c r="F1849" s="203"/>
    </row>
    <row r="1850" spans="1:6" x14ac:dyDescent="0.25">
      <c r="A1850" s="203"/>
      <c r="B1850" s="203"/>
      <c r="C1850" s="203"/>
      <c r="D1850" s="203"/>
      <c r="E1850" s="203"/>
      <c r="F1850" s="203"/>
    </row>
    <row r="1851" spans="1:6" x14ac:dyDescent="0.25">
      <c r="A1851" s="203"/>
      <c r="B1851" s="203"/>
      <c r="C1851" s="203"/>
      <c r="D1851" s="203"/>
      <c r="E1851" s="203"/>
      <c r="F1851" s="203"/>
    </row>
    <row r="1852" spans="1:6" x14ac:dyDescent="0.25">
      <c r="A1852" s="203"/>
      <c r="B1852" s="203"/>
      <c r="C1852" s="203"/>
      <c r="D1852" s="203"/>
      <c r="E1852" s="203"/>
      <c r="F1852" s="203"/>
    </row>
    <row r="1853" spans="1:6" x14ac:dyDescent="0.25">
      <c r="A1853" s="203"/>
      <c r="B1853" s="203"/>
      <c r="C1853" s="203"/>
      <c r="D1853" s="203"/>
      <c r="E1853" s="203"/>
      <c r="F1853" s="203"/>
    </row>
    <row r="1854" spans="1:6" x14ac:dyDescent="0.25">
      <c r="A1854" s="203"/>
      <c r="B1854" s="203"/>
      <c r="C1854" s="203"/>
      <c r="D1854" s="203"/>
      <c r="E1854" s="203"/>
      <c r="F1854" s="203"/>
    </row>
    <row r="1855" spans="1:6" x14ac:dyDescent="0.25">
      <c r="A1855" s="203"/>
      <c r="B1855" s="203"/>
      <c r="C1855" s="203"/>
      <c r="D1855" s="203"/>
      <c r="E1855" s="203"/>
      <c r="F1855" s="203"/>
    </row>
    <row r="1856" spans="1:6" x14ac:dyDescent="0.25">
      <c r="A1856" s="203"/>
      <c r="B1856" s="203"/>
      <c r="C1856" s="203"/>
      <c r="D1856" s="203"/>
      <c r="E1856" s="203"/>
      <c r="F1856" s="203"/>
    </row>
    <row r="1857" spans="1:6" x14ac:dyDescent="0.25">
      <c r="A1857" s="203"/>
      <c r="B1857" s="203"/>
      <c r="C1857" s="203"/>
      <c r="D1857" s="203"/>
      <c r="E1857" s="203"/>
      <c r="F1857" s="203"/>
    </row>
    <row r="1858" spans="1:6" x14ac:dyDescent="0.25">
      <c r="A1858" s="203"/>
      <c r="B1858" s="203"/>
      <c r="C1858" s="203"/>
      <c r="D1858" s="203"/>
      <c r="E1858" s="203"/>
      <c r="F1858" s="203"/>
    </row>
    <row r="1859" spans="1:6" x14ac:dyDescent="0.25">
      <c r="A1859" s="203"/>
      <c r="B1859" s="203"/>
      <c r="C1859" s="203"/>
      <c r="D1859" s="203"/>
      <c r="E1859" s="203"/>
      <c r="F1859" s="203"/>
    </row>
    <row r="1860" spans="1:6" x14ac:dyDescent="0.25">
      <c r="A1860" s="203"/>
      <c r="B1860" s="203"/>
      <c r="C1860" s="203"/>
      <c r="D1860" s="203"/>
      <c r="E1860" s="203"/>
      <c r="F1860" s="203"/>
    </row>
    <row r="1861" spans="1:6" x14ac:dyDescent="0.25">
      <c r="A1861" s="203"/>
      <c r="B1861" s="203"/>
      <c r="C1861" s="203"/>
      <c r="D1861" s="203"/>
      <c r="E1861" s="203"/>
      <c r="F1861" s="203"/>
    </row>
    <row r="1862" spans="1:6" x14ac:dyDescent="0.25">
      <c r="A1862" s="203"/>
      <c r="B1862" s="203"/>
      <c r="C1862" s="203"/>
      <c r="D1862" s="203"/>
      <c r="E1862" s="203"/>
      <c r="F1862" s="203"/>
    </row>
    <row r="1863" spans="1:6" x14ac:dyDescent="0.25">
      <c r="A1863" s="203"/>
      <c r="B1863" s="203"/>
      <c r="C1863" s="203"/>
      <c r="D1863" s="203"/>
      <c r="E1863" s="203"/>
      <c r="F1863" s="203"/>
    </row>
    <row r="1864" spans="1:6" x14ac:dyDescent="0.25">
      <c r="A1864" s="203"/>
      <c r="B1864" s="203"/>
      <c r="C1864" s="203"/>
      <c r="D1864" s="203"/>
      <c r="E1864" s="203"/>
      <c r="F1864" s="203"/>
    </row>
    <row r="1865" spans="1:6" x14ac:dyDescent="0.25">
      <c r="A1865" s="203"/>
      <c r="B1865" s="203"/>
      <c r="C1865" s="203"/>
      <c r="D1865" s="203"/>
      <c r="E1865" s="203"/>
      <c r="F1865" s="203"/>
    </row>
    <row r="1866" spans="1:6" x14ac:dyDescent="0.25">
      <c r="A1866" s="203"/>
      <c r="B1866" s="203"/>
      <c r="C1866" s="203"/>
      <c r="D1866" s="203"/>
      <c r="E1866" s="203"/>
      <c r="F1866" s="203"/>
    </row>
    <row r="1867" spans="1:6" x14ac:dyDescent="0.25">
      <c r="A1867" s="203"/>
      <c r="B1867" s="203"/>
      <c r="C1867" s="203"/>
      <c r="D1867" s="203"/>
      <c r="E1867" s="203"/>
      <c r="F1867" s="203"/>
    </row>
    <row r="1868" spans="1:6" x14ac:dyDescent="0.25">
      <c r="A1868" s="203"/>
      <c r="B1868" s="203"/>
      <c r="C1868" s="203"/>
      <c r="D1868" s="203"/>
      <c r="E1868" s="203"/>
      <c r="F1868" s="203"/>
    </row>
    <row r="1869" spans="1:6" x14ac:dyDescent="0.25">
      <c r="A1869" s="203"/>
      <c r="B1869" s="203"/>
      <c r="C1869" s="203"/>
      <c r="D1869" s="203"/>
      <c r="E1869" s="203"/>
      <c r="F1869" s="203"/>
    </row>
    <row r="1870" spans="1:6" x14ac:dyDescent="0.25">
      <c r="A1870" s="203"/>
      <c r="B1870" s="203"/>
      <c r="C1870" s="203"/>
      <c r="D1870" s="203"/>
      <c r="E1870" s="203"/>
      <c r="F1870" s="203"/>
    </row>
    <row r="1871" spans="1:6" x14ac:dyDescent="0.25">
      <c r="A1871" s="203"/>
      <c r="B1871" s="203"/>
      <c r="C1871" s="203"/>
      <c r="D1871" s="203"/>
      <c r="E1871" s="203"/>
      <c r="F1871" s="203"/>
    </row>
    <row r="1872" spans="1:6" x14ac:dyDescent="0.25">
      <c r="A1872" s="203"/>
      <c r="B1872" s="203"/>
      <c r="C1872" s="203"/>
      <c r="D1872" s="203"/>
      <c r="E1872" s="203"/>
      <c r="F1872" s="203"/>
    </row>
    <row r="1873" spans="1:6" x14ac:dyDescent="0.25">
      <c r="A1873" s="203"/>
      <c r="B1873" s="203"/>
      <c r="C1873" s="203"/>
      <c r="D1873" s="203"/>
      <c r="E1873" s="203"/>
      <c r="F1873" s="203"/>
    </row>
    <row r="1874" spans="1:6" x14ac:dyDescent="0.25">
      <c r="A1874" s="203"/>
      <c r="B1874" s="203"/>
      <c r="C1874" s="203"/>
      <c r="D1874" s="203"/>
      <c r="E1874" s="203"/>
      <c r="F1874" s="203"/>
    </row>
    <row r="1875" spans="1:6" x14ac:dyDescent="0.25">
      <c r="A1875" s="203"/>
      <c r="B1875" s="203"/>
      <c r="C1875" s="203"/>
      <c r="D1875" s="203"/>
      <c r="E1875" s="203"/>
      <c r="F1875" s="203"/>
    </row>
    <row r="1876" spans="1:6" x14ac:dyDescent="0.25">
      <c r="A1876" s="203"/>
      <c r="B1876" s="203"/>
      <c r="C1876" s="203"/>
      <c r="D1876" s="203"/>
      <c r="E1876" s="203"/>
      <c r="F1876" s="203"/>
    </row>
    <row r="1877" spans="1:6" x14ac:dyDescent="0.25">
      <c r="A1877" s="203"/>
      <c r="B1877" s="203"/>
      <c r="C1877" s="203"/>
      <c r="D1877" s="203"/>
      <c r="E1877" s="203"/>
      <c r="F1877" s="203"/>
    </row>
    <row r="1878" spans="1:6" x14ac:dyDescent="0.25">
      <c r="A1878" s="203"/>
      <c r="B1878" s="203"/>
      <c r="C1878" s="203"/>
      <c r="D1878" s="203"/>
      <c r="E1878" s="203"/>
      <c r="F1878" s="203"/>
    </row>
    <row r="1879" spans="1:6" x14ac:dyDescent="0.25">
      <c r="A1879" s="203"/>
      <c r="B1879" s="203"/>
      <c r="C1879" s="203"/>
      <c r="D1879" s="203"/>
      <c r="E1879" s="203"/>
      <c r="F1879" s="203"/>
    </row>
    <row r="1880" spans="1:6" x14ac:dyDescent="0.25">
      <c r="A1880" s="203"/>
      <c r="B1880" s="203"/>
      <c r="C1880" s="203"/>
      <c r="D1880" s="203"/>
      <c r="E1880" s="203"/>
      <c r="F1880" s="203"/>
    </row>
    <row r="1881" spans="1:6" x14ac:dyDescent="0.25">
      <c r="A1881" s="203"/>
      <c r="B1881" s="203"/>
      <c r="C1881" s="203"/>
      <c r="D1881" s="203"/>
      <c r="E1881" s="203"/>
      <c r="F1881" s="203"/>
    </row>
    <row r="1882" spans="1:6" x14ac:dyDescent="0.25">
      <c r="A1882" s="203"/>
      <c r="B1882" s="203"/>
      <c r="C1882" s="203"/>
      <c r="D1882" s="203"/>
      <c r="E1882" s="203"/>
      <c r="F1882" s="203"/>
    </row>
    <row r="1883" spans="1:6" x14ac:dyDescent="0.25">
      <c r="A1883" s="203"/>
      <c r="B1883" s="203"/>
      <c r="C1883" s="203"/>
      <c r="D1883" s="203"/>
      <c r="E1883" s="203"/>
      <c r="F1883" s="203"/>
    </row>
    <row r="1884" spans="1:6" x14ac:dyDescent="0.25">
      <c r="A1884" s="203"/>
      <c r="B1884" s="203"/>
      <c r="C1884" s="203"/>
      <c r="D1884" s="203"/>
      <c r="E1884" s="203"/>
      <c r="F1884" s="203"/>
    </row>
    <row r="1885" spans="1:6" x14ac:dyDescent="0.25">
      <c r="A1885" s="203"/>
      <c r="B1885" s="203"/>
      <c r="C1885" s="203"/>
      <c r="D1885" s="203"/>
      <c r="E1885" s="203"/>
      <c r="F1885" s="203"/>
    </row>
    <row r="1886" spans="1:6" x14ac:dyDescent="0.25">
      <c r="A1886" s="203"/>
      <c r="B1886" s="203"/>
      <c r="C1886" s="203"/>
      <c r="D1886" s="203"/>
      <c r="E1886" s="203"/>
      <c r="F1886" s="203"/>
    </row>
    <row r="1887" spans="1:6" x14ac:dyDescent="0.25">
      <c r="A1887" s="203"/>
      <c r="B1887" s="203"/>
      <c r="C1887" s="203"/>
      <c r="D1887" s="203"/>
      <c r="E1887" s="203"/>
      <c r="F1887" s="203"/>
    </row>
    <row r="1888" spans="1:6" x14ac:dyDescent="0.25">
      <c r="A1888" s="203"/>
      <c r="B1888" s="203"/>
      <c r="C1888" s="203"/>
      <c r="D1888" s="203"/>
      <c r="E1888" s="203"/>
      <c r="F1888" s="203"/>
    </row>
    <row r="1889" spans="1:6" x14ac:dyDescent="0.25">
      <c r="A1889" s="203"/>
      <c r="B1889" s="203"/>
      <c r="C1889" s="203"/>
      <c r="D1889" s="203"/>
      <c r="E1889" s="203"/>
      <c r="F1889" s="203"/>
    </row>
    <row r="1890" spans="1:6" x14ac:dyDescent="0.25">
      <c r="A1890" s="203"/>
      <c r="B1890" s="203"/>
      <c r="C1890" s="203"/>
      <c r="D1890" s="203"/>
      <c r="E1890" s="203"/>
      <c r="F1890" s="203"/>
    </row>
    <row r="1891" spans="1:6" x14ac:dyDescent="0.25">
      <c r="A1891" s="203"/>
      <c r="B1891" s="203"/>
      <c r="C1891" s="203"/>
      <c r="D1891" s="203"/>
      <c r="E1891" s="203"/>
      <c r="F1891" s="203"/>
    </row>
    <row r="1892" spans="1:6" x14ac:dyDescent="0.25">
      <c r="A1892" s="203"/>
      <c r="B1892" s="203"/>
      <c r="C1892" s="203"/>
      <c r="D1892" s="203"/>
      <c r="E1892" s="203"/>
      <c r="F1892" s="203"/>
    </row>
    <row r="1893" spans="1:6" x14ac:dyDescent="0.25">
      <c r="A1893" s="203"/>
      <c r="B1893" s="203"/>
      <c r="C1893" s="203"/>
      <c r="D1893" s="203"/>
      <c r="E1893" s="203"/>
      <c r="F1893" s="203"/>
    </row>
    <row r="1894" spans="1:6" x14ac:dyDescent="0.25">
      <c r="A1894" s="203"/>
      <c r="B1894" s="203"/>
      <c r="C1894" s="203"/>
      <c r="D1894" s="203"/>
      <c r="E1894" s="203"/>
      <c r="F1894" s="203"/>
    </row>
    <row r="1895" spans="1:6" x14ac:dyDescent="0.25">
      <c r="A1895" s="203"/>
      <c r="B1895" s="203"/>
      <c r="C1895" s="203"/>
      <c r="D1895" s="203"/>
      <c r="E1895" s="203"/>
      <c r="F1895" s="203"/>
    </row>
    <row r="1896" spans="1:6" x14ac:dyDescent="0.25">
      <c r="A1896" s="203"/>
      <c r="B1896" s="203"/>
      <c r="C1896" s="203"/>
      <c r="D1896" s="203"/>
      <c r="E1896" s="203"/>
      <c r="F1896" s="203"/>
    </row>
    <row r="1897" spans="1:6" x14ac:dyDescent="0.25">
      <c r="A1897" s="203"/>
      <c r="B1897" s="203"/>
      <c r="C1897" s="203"/>
      <c r="D1897" s="203"/>
      <c r="E1897" s="203"/>
      <c r="F1897" s="203"/>
    </row>
    <row r="1898" spans="1:6" x14ac:dyDescent="0.25">
      <c r="A1898" s="203"/>
      <c r="B1898" s="203"/>
      <c r="C1898" s="203"/>
      <c r="D1898" s="203"/>
      <c r="E1898" s="203"/>
      <c r="F1898" s="203"/>
    </row>
    <row r="1899" spans="1:6" x14ac:dyDescent="0.25">
      <c r="A1899" s="203"/>
      <c r="B1899" s="203"/>
      <c r="C1899" s="203"/>
      <c r="D1899" s="203"/>
      <c r="E1899" s="203"/>
      <c r="F1899" s="203"/>
    </row>
    <row r="1900" spans="1:6" x14ac:dyDescent="0.25">
      <c r="A1900" s="203"/>
      <c r="B1900" s="203"/>
      <c r="C1900" s="203"/>
      <c r="D1900" s="203"/>
      <c r="E1900" s="203"/>
      <c r="F1900" s="203"/>
    </row>
    <row r="1901" spans="1:6" x14ac:dyDescent="0.25">
      <c r="A1901" s="203"/>
      <c r="B1901" s="203"/>
      <c r="C1901" s="203"/>
      <c r="D1901" s="203"/>
      <c r="E1901" s="203"/>
      <c r="F1901" s="203"/>
    </row>
    <row r="1902" spans="1:6" x14ac:dyDescent="0.25">
      <c r="A1902" s="203"/>
      <c r="B1902" s="203"/>
      <c r="C1902" s="203"/>
      <c r="D1902" s="203"/>
      <c r="E1902" s="203"/>
      <c r="F1902" s="203"/>
    </row>
    <row r="1903" spans="1:6" x14ac:dyDescent="0.25">
      <c r="A1903" s="203"/>
      <c r="B1903" s="203"/>
      <c r="C1903" s="203"/>
      <c r="D1903" s="203"/>
      <c r="E1903" s="203"/>
      <c r="F1903" s="203"/>
    </row>
    <row r="1904" spans="1:6" x14ac:dyDescent="0.25">
      <c r="A1904" s="203"/>
      <c r="B1904" s="203"/>
      <c r="C1904" s="203"/>
      <c r="D1904" s="203"/>
      <c r="E1904" s="203"/>
      <c r="F1904" s="203"/>
    </row>
    <row r="1905" spans="1:6" x14ac:dyDescent="0.25">
      <c r="A1905" s="203"/>
      <c r="B1905" s="203"/>
      <c r="C1905" s="203"/>
      <c r="D1905" s="203"/>
      <c r="E1905" s="203"/>
      <c r="F1905" s="203"/>
    </row>
    <row r="1906" spans="1:6" x14ac:dyDescent="0.25">
      <c r="A1906" s="203"/>
      <c r="B1906" s="203"/>
      <c r="C1906" s="203"/>
      <c r="D1906" s="203"/>
      <c r="E1906" s="203"/>
      <c r="F1906" s="203"/>
    </row>
    <row r="1907" spans="1:6" x14ac:dyDescent="0.25">
      <c r="A1907" s="203"/>
      <c r="B1907" s="203"/>
      <c r="C1907" s="203"/>
      <c r="D1907" s="203"/>
      <c r="E1907" s="203"/>
      <c r="F1907" s="203"/>
    </row>
    <row r="1908" spans="1:6" x14ac:dyDescent="0.25">
      <c r="A1908" s="203"/>
      <c r="B1908" s="203"/>
      <c r="C1908" s="203"/>
      <c r="D1908" s="203"/>
      <c r="E1908" s="203"/>
      <c r="F1908" s="203"/>
    </row>
    <row r="1909" spans="1:6" x14ac:dyDescent="0.25">
      <c r="A1909" s="203"/>
      <c r="B1909" s="203"/>
      <c r="C1909" s="203"/>
      <c r="D1909" s="203"/>
      <c r="E1909" s="203"/>
      <c r="F1909" s="203"/>
    </row>
    <row r="1910" spans="1:6" x14ac:dyDescent="0.25">
      <c r="A1910" s="203"/>
      <c r="B1910" s="203"/>
      <c r="C1910" s="203"/>
      <c r="D1910" s="203"/>
      <c r="E1910" s="203"/>
      <c r="F1910" s="203"/>
    </row>
    <row r="1911" spans="1:6" x14ac:dyDescent="0.25">
      <c r="A1911" s="203"/>
      <c r="B1911" s="203"/>
      <c r="C1911" s="203"/>
      <c r="D1911" s="203"/>
      <c r="E1911" s="203"/>
      <c r="F1911" s="203"/>
    </row>
    <row r="1912" spans="1:6" x14ac:dyDescent="0.25">
      <c r="A1912" s="203"/>
      <c r="B1912" s="203"/>
      <c r="C1912" s="203"/>
      <c r="D1912" s="203"/>
      <c r="E1912" s="203"/>
      <c r="F1912" s="203"/>
    </row>
    <row r="1913" spans="1:6" x14ac:dyDescent="0.25">
      <c r="A1913" s="203"/>
      <c r="B1913" s="203"/>
      <c r="C1913" s="203"/>
      <c r="D1913" s="203"/>
      <c r="E1913" s="203"/>
      <c r="F1913" s="203"/>
    </row>
    <row r="1914" spans="1:6" x14ac:dyDescent="0.25">
      <c r="A1914" s="203"/>
      <c r="B1914" s="203"/>
      <c r="C1914" s="203"/>
      <c r="D1914" s="203"/>
      <c r="E1914" s="203"/>
      <c r="F1914" s="203"/>
    </row>
    <row r="1915" spans="1:6" x14ac:dyDescent="0.25">
      <c r="A1915" s="203"/>
      <c r="B1915" s="203"/>
      <c r="C1915" s="203"/>
      <c r="D1915" s="203"/>
      <c r="E1915" s="203"/>
      <c r="F1915" s="203"/>
    </row>
    <row r="1916" spans="1:6" x14ac:dyDescent="0.25">
      <c r="A1916" s="203"/>
      <c r="B1916" s="203"/>
      <c r="C1916" s="203"/>
      <c r="D1916" s="203"/>
      <c r="E1916" s="203"/>
      <c r="F1916" s="203"/>
    </row>
    <row r="1917" spans="1:6" x14ac:dyDescent="0.25">
      <c r="A1917" s="203"/>
      <c r="B1917" s="203"/>
      <c r="C1917" s="203"/>
      <c r="D1917" s="203"/>
      <c r="E1917" s="203"/>
      <c r="F1917" s="203"/>
    </row>
    <row r="1918" spans="1:6" x14ac:dyDescent="0.25">
      <c r="A1918" s="203"/>
      <c r="B1918" s="203"/>
      <c r="C1918" s="203"/>
      <c r="D1918" s="203"/>
      <c r="E1918" s="203"/>
      <c r="F1918" s="203"/>
    </row>
    <row r="1919" spans="1:6" x14ac:dyDescent="0.25">
      <c r="A1919" s="203"/>
      <c r="B1919" s="203"/>
      <c r="C1919" s="203"/>
      <c r="D1919" s="203"/>
      <c r="E1919" s="203"/>
      <c r="F1919" s="203"/>
    </row>
    <row r="1920" spans="1:6" x14ac:dyDescent="0.25">
      <c r="A1920" s="203"/>
      <c r="B1920" s="203"/>
      <c r="C1920" s="203"/>
      <c r="D1920" s="203"/>
      <c r="E1920" s="203"/>
      <c r="F1920" s="203"/>
    </row>
    <row r="1921" spans="1:6" x14ac:dyDescent="0.25">
      <c r="A1921" s="203"/>
      <c r="B1921" s="203"/>
      <c r="C1921" s="203"/>
      <c r="D1921" s="203"/>
      <c r="E1921" s="203"/>
      <c r="F1921" s="203"/>
    </row>
    <row r="1922" spans="1:6" x14ac:dyDescent="0.25">
      <c r="A1922" s="203"/>
      <c r="B1922" s="203"/>
      <c r="C1922" s="203"/>
      <c r="D1922" s="203"/>
      <c r="E1922" s="203"/>
      <c r="F1922" s="203"/>
    </row>
    <row r="1923" spans="1:6" x14ac:dyDescent="0.25">
      <c r="A1923" s="203"/>
      <c r="B1923" s="203"/>
      <c r="C1923" s="203"/>
      <c r="D1923" s="203"/>
      <c r="E1923" s="203"/>
      <c r="F1923" s="203"/>
    </row>
    <row r="1924" spans="1:6" x14ac:dyDescent="0.25">
      <c r="A1924" s="203"/>
      <c r="B1924" s="203"/>
      <c r="C1924" s="203"/>
      <c r="D1924" s="203"/>
      <c r="E1924" s="203"/>
      <c r="F1924" s="203"/>
    </row>
    <row r="1925" spans="1:6" x14ac:dyDescent="0.25">
      <c r="A1925" s="203"/>
      <c r="B1925" s="203"/>
      <c r="C1925" s="203"/>
      <c r="D1925" s="203"/>
      <c r="E1925" s="203"/>
      <c r="F1925" s="203"/>
    </row>
    <row r="1926" spans="1:6" x14ac:dyDescent="0.25">
      <c r="A1926" s="203"/>
      <c r="B1926" s="203"/>
      <c r="C1926" s="203"/>
      <c r="D1926" s="203"/>
      <c r="E1926" s="203"/>
      <c r="F1926" s="203"/>
    </row>
    <row r="1927" spans="1:6" x14ac:dyDescent="0.25">
      <c r="A1927" s="203"/>
      <c r="B1927" s="203"/>
      <c r="C1927" s="203"/>
      <c r="D1927" s="203"/>
      <c r="E1927" s="203"/>
      <c r="F1927" s="203"/>
    </row>
    <row r="1928" spans="1:6" x14ac:dyDescent="0.25">
      <c r="A1928" s="203"/>
      <c r="B1928" s="203"/>
      <c r="C1928" s="203"/>
      <c r="D1928" s="203"/>
      <c r="E1928" s="203"/>
      <c r="F1928" s="203"/>
    </row>
    <row r="1929" spans="1:6" x14ac:dyDescent="0.25">
      <c r="A1929" s="203"/>
      <c r="B1929" s="203"/>
      <c r="C1929" s="203"/>
      <c r="D1929" s="203"/>
      <c r="E1929" s="203"/>
      <c r="F1929" s="203"/>
    </row>
    <row r="1930" spans="1:6" x14ac:dyDescent="0.25">
      <c r="A1930" s="203"/>
      <c r="B1930" s="203"/>
      <c r="C1930" s="203"/>
      <c r="D1930" s="203"/>
      <c r="E1930" s="203"/>
      <c r="F1930" s="203"/>
    </row>
    <row r="1931" spans="1:6" x14ac:dyDescent="0.25">
      <c r="A1931" s="203"/>
      <c r="B1931" s="203"/>
      <c r="C1931" s="203"/>
      <c r="D1931" s="203"/>
      <c r="E1931" s="203"/>
      <c r="F1931" s="203"/>
    </row>
    <row r="1932" spans="1:6" x14ac:dyDescent="0.25">
      <c r="A1932" s="203"/>
      <c r="B1932" s="203"/>
      <c r="C1932" s="203"/>
      <c r="D1932" s="203"/>
      <c r="E1932" s="203"/>
      <c r="F1932" s="203"/>
    </row>
    <row r="1933" spans="1:6" x14ac:dyDescent="0.25">
      <c r="A1933" s="203"/>
      <c r="B1933" s="203"/>
      <c r="C1933" s="203"/>
      <c r="D1933" s="203"/>
      <c r="E1933" s="203"/>
      <c r="F1933" s="203"/>
    </row>
    <row r="1934" spans="1:6" x14ac:dyDescent="0.25">
      <c r="A1934" s="203"/>
      <c r="B1934" s="203"/>
      <c r="C1934" s="203"/>
      <c r="D1934" s="203"/>
      <c r="E1934" s="203"/>
      <c r="F1934" s="203"/>
    </row>
    <row r="1935" spans="1:6" x14ac:dyDescent="0.25">
      <c r="A1935" s="203"/>
      <c r="B1935" s="203"/>
      <c r="C1935" s="203"/>
      <c r="D1935" s="203"/>
      <c r="E1935" s="203"/>
      <c r="F1935" s="203"/>
    </row>
    <row r="1936" spans="1:6" x14ac:dyDescent="0.25">
      <c r="A1936" s="203"/>
      <c r="B1936" s="203"/>
      <c r="C1936" s="203"/>
      <c r="D1936" s="203"/>
      <c r="E1936" s="203"/>
      <c r="F1936" s="203"/>
    </row>
    <row r="1937" spans="1:6" x14ac:dyDescent="0.25">
      <c r="A1937" s="203"/>
      <c r="B1937" s="203"/>
      <c r="C1937" s="203"/>
      <c r="D1937" s="203"/>
      <c r="E1937" s="203"/>
      <c r="F1937" s="203"/>
    </row>
    <row r="1938" spans="1:6" x14ac:dyDescent="0.25">
      <c r="A1938" s="203"/>
      <c r="B1938" s="203"/>
      <c r="C1938" s="203"/>
      <c r="D1938" s="203"/>
      <c r="E1938" s="203"/>
      <c r="F1938" s="203"/>
    </row>
    <row r="1939" spans="1:6" x14ac:dyDescent="0.25">
      <c r="A1939" s="203"/>
      <c r="B1939" s="203"/>
      <c r="C1939" s="203"/>
      <c r="D1939" s="203"/>
      <c r="E1939" s="203"/>
      <c r="F1939" s="203"/>
    </row>
    <row r="1940" spans="1:6" x14ac:dyDescent="0.25">
      <c r="A1940" s="203"/>
      <c r="B1940" s="203"/>
      <c r="C1940" s="203"/>
      <c r="D1940" s="203"/>
      <c r="E1940" s="203"/>
      <c r="F1940" s="203"/>
    </row>
    <row r="1941" spans="1:6" x14ac:dyDescent="0.25">
      <c r="A1941" s="203"/>
      <c r="B1941" s="203"/>
      <c r="C1941" s="203"/>
      <c r="D1941" s="203"/>
      <c r="E1941" s="203"/>
      <c r="F1941" s="203"/>
    </row>
    <row r="1942" spans="1:6" x14ac:dyDescent="0.25">
      <c r="A1942" s="203"/>
      <c r="B1942" s="203"/>
      <c r="C1942" s="203"/>
      <c r="D1942" s="203"/>
      <c r="E1942" s="203"/>
      <c r="F1942" s="203"/>
    </row>
    <row r="1943" spans="1:6" x14ac:dyDescent="0.25">
      <c r="A1943" s="203"/>
      <c r="B1943" s="203"/>
      <c r="C1943" s="203"/>
      <c r="D1943" s="203"/>
      <c r="E1943" s="203"/>
      <c r="F1943" s="203"/>
    </row>
    <row r="1944" spans="1:6" x14ac:dyDescent="0.25">
      <c r="A1944" s="203"/>
      <c r="B1944" s="203"/>
      <c r="C1944" s="203"/>
      <c r="D1944" s="203"/>
      <c r="E1944" s="203"/>
      <c r="F1944" s="203"/>
    </row>
    <row r="1945" spans="1:6" x14ac:dyDescent="0.25">
      <c r="A1945" s="203"/>
      <c r="B1945" s="203"/>
      <c r="C1945" s="203"/>
      <c r="D1945" s="203"/>
      <c r="E1945" s="203"/>
      <c r="F1945" s="203"/>
    </row>
    <row r="1946" spans="1:6" x14ac:dyDescent="0.25">
      <c r="A1946" s="203"/>
      <c r="B1946" s="203"/>
      <c r="C1946" s="203"/>
      <c r="D1946" s="203"/>
      <c r="E1946" s="203"/>
      <c r="F1946" s="203"/>
    </row>
    <row r="1947" spans="1:6" x14ac:dyDescent="0.25">
      <c r="A1947" s="203"/>
      <c r="B1947" s="203"/>
      <c r="C1947" s="203"/>
      <c r="D1947" s="203"/>
      <c r="E1947" s="203"/>
      <c r="F1947" s="203"/>
    </row>
    <row r="1948" spans="1:6" x14ac:dyDescent="0.25">
      <c r="A1948" s="203"/>
      <c r="B1948" s="203"/>
      <c r="C1948" s="203"/>
      <c r="D1948" s="203"/>
      <c r="E1948" s="203"/>
      <c r="F1948" s="203"/>
    </row>
    <row r="1949" spans="1:6" x14ac:dyDescent="0.25">
      <c r="A1949" s="203"/>
      <c r="B1949" s="203"/>
      <c r="C1949" s="203"/>
      <c r="D1949" s="203"/>
      <c r="E1949" s="203"/>
      <c r="F1949" s="203"/>
    </row>
    <row r="1950" spans="1:6" x14ac:dyDescent="0.25">
      <c r="A1950" s="203"/>
      <c r="B1950" s="203"/>
      <c r="C1950" s="203"/>
      <c r="D1950" s="203"/>
      <c r="E1950" s="203"/>
      <c r="F1950" s="203"/>
    </row>
    <row r="1951" spans="1:6" x14ac:dyDescent="0.25">
      <c r="A1951" s="203"/>
      <c r="B1951" s="203"/>
      <c r="C1951" s="203"/>
      <c r="D1951" s="203"/>
      <c r="E1951" s="203"/>
      <c r="F1951" s="203"/>
    </row>
    <row r="1952" spans="1:6" x14ac:dyDescent="0.25">
      <c r="A1952" s="203"/>
      <c r="B1952" s="203"/>
      <c r="C1952" s="203"/>
      <c r="D1952" s="203"/>
      <c r="E1952" s="203"/>
      <c r="F1952" s="203"/>
    </row>
    <row r="1953" spans="1:6" x14ac:dyDescent="0.25">
      <c r="A1953" s="203"/>
      <c r="B1953" s="203"/>
      <c r="C1953" s="203"/>
      <c r="D1953" s="203"/>
      <c r="E1953" s="203"/>
      <c r="F1953" s="203"/>
    </row>
    <row r="1954" spans="1:6" x14ac:dyDescent="0.25">
      <c r="A1954" s="203"/>
      <c r="B1954" s="203"/>
      <c r="C1954" s="203"/>
      <c r="D1954" s="203"/>
      <c r="E1954" s="203"/>
      <c r="F1954" s="203"/>
    </row>
    <row r="1955" spans="1:6" x14ac:dyDescent="0.25">
      <c r="A1955" s="203"/>
      <c r="B1955" s="203"/>
      <c r="C1955" s="203"/>
      <c r="D1955" s="203"/>
      <c r="E1955" s="203"/>
      <c r="F1955" s="203"/>
    </row>
    <row r="1956" spans="1:6" x14ac:dyDescent="0.25">
      <c r="A1956" s="203"/>
      <c r="B1956" s="203"/>
      <c r="C1956" s="203"/>
      <c r="D1956" s="203"/>
      <c r="E1956" s="203"/>
      <c r="F1956" s="203"/>
    </row>
    <row r="1957" spans="1:6" x14ac:dyDescent="0.25">
      <c r="A1957" s="203"/>
      <c r="B1957" s="203"/>
      <c r="C1957" s="203"/>
      <c r="D1957" s="203"/>
      <c r="E1957" s="203"/>
      <c r="F1957" s="203"/>
    </row>
    <row r="1958" spans="1:6" x14ac:dyDescent="0.25">
      <c r="A1958" s="203"/>
      <c r="B1958" s="203"/>
      <c r="C1958" s="203"/>
      <c r="D1958" s="203"/>
      <c r="E1958" s="203"/>
      <c r="F1958" s="203"/>
    </row>
    <row r="1959" spans="1:6" x14ac:dyDescent="0.25">
      <c r="A1959" s="203"/>
      <c r="B1959" s="203"/>
      <c r="C1959" s="203"/>
      <c r="D1959" s="203"/>
      <c r="E1959" s="203"/>
      <c r="F1959" s="203"/>
    </row>
    <row r="1960" spans="1:6" x14ac:dyDescent="0.25">
      <c r="A1960" s="203"/>
      <c r="B1960" s="203"/>
      <c r="C1960" s="203"/>
      <c r="D1960" s="203"/>
      <c r="E1960" s="203"/>
      <c r="F1960" s="203"/>
    </row>
    <row r="1961" spans="1:6" x14ac:dyDescent="0.25">
      <c r="A1961" s="203"/>
      <c r="B1961" s="203"/>
      <c r="C1961" s="203"/>
      <c r="D1961" s="203"/>
      <c r="E1961" s="203"/>
      <c r="F1961" s="203"/>
    </row>
    <row r="1962" spans="1:6" x14ac:dyDescent="0.25">
      <c r="A1962" s="203"/>
      <c r="B1962" s="203"/>
      <c r="C1962" s="203"/>
      <c r="D1962" s="203"/>
      <c r="E1962" s="203"/>
      <c r="F1962" s="203"/>
    </row>
    <row r="1963" spans="1:6" x14ac:dyDescent="0.25">
      <c r="A1963" s="203"/>
      <c r="B1963" s="203"/>
      <c r="C1963" s="203"/>
      <c r="D1963" s="203"/>
      <c r="E1963" s="203"/>
      <c r="F1963" s="203"/>
    </row>
    <row r="1964" spans="1:6" x14ac:dyDescent="0.25">
      <c r="A1964" s="203"/>
      <c r="B1964" s="203"/>
      <c r="C1964" s="203"/>
      <c r="D1964" s="203"/>
      <c r="E1964" s="203"/>
      <c r="F1964" s="203"/>
    </row>
    <row r="1965" spans="1:6" x14ac:dyDescent="0.25">
      <c r="A1965" s="203"/>
      <c r="B1965" s="203"/>
      <c r="C1965" s="203"/>
      <c r="D1965" s="203"/>
      <c r="E1965" s="203"/>
      <c r="F1965" s="203"/>
    </row>
    <row r="1966" spans="1:6" x14ac:dyDescent="0.25">
      <c r="A1966" s="203"/>
      <c r="B1966" s="203"/>
      <c r="C1966" s="203"/>
      <c r="D1966" s="203"/>
      <c r="E1966" s="203"/>
      <c r="F1966" s="203"/>
    </row>
    <row r="1967" spans="1:6" x14ac:dyDescent="0.25">
      <c r="A1967" s="203"/>
      <c r="B1967" s="203"/>
      <c r="C1967" s="203"/>
      <c r="D1967" s="203"/>
      <c r="E1967" s="203"/>
      <c r="F1967" s="203"/>
    </row>
    <row r="1968" spans="1:6" x14ac:dyDescent="0.25">
      <c r="A1968" s="203"/>
      <c r="B1968" s="203"/>
      <c r="C1968" s="203"/>
      <c r="D1968" s="203"/>
      <c r="E1968" s="203"/>
      <c r="F1968" s="203"/>
    </row>
    <row r="1969" spans="1:6" x14ac:dyDescent="0.25">
      <c r="A1969" s="203"/>
      <c r="B1969" s="203"/>
      <c r="C1969" s="203"/>
      <c r="D1969" s="203"/>
      <c r="E1969" s="203"/>
      <c r="F1969" s="203"/>
    </row>
    <row r="1970" spans="1:6" x14ac:dyDescent="0.25">
      <c r="A1970" s="203"/>
      <c r="B1970" s="203"/>
      <c r="C1970" s="203"/>
      <c r="D1970" s="203"/>
      <c r="E1970" s="203"/>
      <c r="F1970" s="203"/>
    </row>
    <row r="1971" spans="1:6" x14ac:dyDescent="0.25">
      <c r="A1971" s="203"/>
      <c r="B1971" s="203"/>
      <c r="C1971" s="203"/>
      <c r="D1971" s="203"/>
      <c r="E1971" s="203"/>
      <c r="F1971" s="203"/>
    </row>
    <row r="1972" spans="1:6" x14ac:dyDescent="0.25">
      <c r="A1972" s="203"/>
      <c r="B1972" s="203"/>
      <c r="C1972" s="203"/>
      <c r="D1972" s="203"/>
      <c r="E1972" s="203"/>
      <c r="F1972" s="203"/>
    </row>
    <row r="1973" spans="1:6" x14ac:dyDescent="0.25">
      <c r="A1973" s="203"/>
      <c r="B1973" s="203"/>
      <c r="C1973" s="203"/>
      <c r="D1973" s="203"/>
      <c r="E1973" s="203"/>
      <c r="F1973" s="203"/>
    </row>
    <row r="1974" spans="1:6" x14ac:dyDescent="0.25">
      <c r="A1974" s="203"/>
      <c r="B1974" s="203"/>
      <c r="C1974" s="203"/>
      <c r="D1974" s="203"/>
      <c r="E1974" s="203"/>
      <c r="F1974" s="203"/>
    </row>
    <row r="1975" spans="1:6" x14ac:dyDescent="0.25">
      <c r="A1975" s="203"/>
      <c r="B1975" s="203"/>
      <c r="C1975" s="203"/>
      <c r="D1975" s="203"/>
      <c r="E1975" s="203"/>
      <c r="F1975" s="203"/>
    </row>
    <row r="1976" spans="1:6" x14ac:dyDescent="0.25">
      <c r="A1976" s="203"/>
      <c r="B1976" s="203"/>
      <c r="C1976" s="203"/>
      <c r="D1976" s="203"/>
      <c r="E1976" s="203"/>
      <c r="F1976" s="203"/>
    </row>
    <row r="1977" spans="1:6" x14ac:dyDescent="0.25">
      <c r="A1977" s="203"/>
      <c r="B1977" s="203"/>
      <c r="C1977" s="203"/>
      <c r="D1977" s="203"/>
      <c r="E1977" s="203"/>
      <c r="F1977" s="203"/>
    </row>
    <row r="1978" spans="1:6" x14ac:dyDescent="0.25">
      <c r="A1978" s="203"/>
      <c r="B1978" s="203"/>
      <c r="C1978" s="203"/>
      <c r="D1978" s="203"/>
      <c r="E1978" s="203"/>
      <c r="F1978" s="203"/>
    </row>
    <row r="1979" spans="1:6" x14ac:dyDescent="0.25">
      <c r="A1979" s="203"/>
      <c r="B1979" s="203"/>
      <c r="C1979" s="203"/>
      <c r="D1979" s="203"/>
      <c r="E1979" s="203"/>
      <c r="F1979" s="203"/>
    </row>
    <row r="1980" spans="1:6" x14ac:dyDescent="0.25">
      <c r="A1980" s="203"/>
      <c r="B1980" s="203"/>
      <c r="C1980" s="203"/>
      <c r="D1980" s="203"/>
      <c r="E1980" s="203"/>
      <c r="F1980" s="203"/>
    </row>
    <row r="1981" spans="1:6" x14ac:dyDescent="0.25">
      <c r="A1981" s="203"/>
      <c r="B1981" s="203"/>
      <c r="C1981" s="203"/>
      <c r="D1981" s="203"/>
      <c r="E1981" s="203"/>
      <c r="F1981" s="203"/>
    </row>
    <row r="1982" spans="1:6" x14ac:dyDescent="0.25">
      <c r="A1982" s="203"/>
      <c r="B1982" s="203"/>
      <c r="C1982" s="203"/>
      <c r="D1982" s="203"/>
      <c r="E1982" s="203"/>
      <c r="F1982" s="203"/>
    </row>
    <row r="1983" spans="1:6" x14ac:dyDescent="0.25">
      <c r="A1983" s="203"/>
      <c r="B1983" s="203"/>
      <c r="C1983" s="203"/>
      <c r="D1983" s="203"/>
      <c r="E1983" s="203"/>
      <c r="F1983" s="203"/>
    </row>
    <row r="1984" spans="1:6" x14ac:dyDescent="0.25">
      <c r="A1984" s="203"/>
      <c r="B1984" s="203"/>
      <c r="C1984" s="203"/>
      <c r="D1984" s="203"/>
      <c r="E1984" s="203"/>
      <c r="F1984" s="203"/>
    </row>
    <row r="1985" spans="1:6" x14ac:dyDescent="0.25">
      <c r="A1985" s="203"/>
      <c r="B1985" s="203"/>
      <c r="C1985" s="203"/>
      <c r="D1985" s="203"/>
      <c r="E1985" s="203"/>
      <c r="F1985" s="203"/>
    </row>
    <row r="1986" spans="1:6" x14ac:dyDescent="0.25">
      <c r="A1986" s="203"/>
      <c r="B1986" s="203"/>
      <c r="C1986" s="203"/>
      <c r="D1986" s="203"/>
      <c r="E1986" s="203"/>
      <c r="F1986" s="203"/>
    </row>
    <row r="1987" spans="1:6" x14ac:dyDescent="0.25">
      <c r="A1987" s="203"/>
      <c r="B1987" s="203"/>
      <c r="C1987" s="203"/>
      <c r="D1987" s="203"/>
      <c r="E1987" s="203"/>
      <c r="F1987" s="203"/>
    </row>
    <row r="1988" spans="1:6" x14ac:dyDescent="0.25">
      <c r="A1988" s="203"/>
      <c r="B1988" s="203"/>
      <c r="C1988" s="203"/>
      <c r="D1988" s="203"/>
      <c r="E1988" s="203"/>
      <c r="F1988" s="203"/>
    </row>
    <row r="1989" spans="1:6" x14ac:dyDescent="0.25">
      <c r="A1989" s="203"/>
      <c r="B1989" s="203"/>
      <c r="C1989" s="203"/>
      <c r="D1989" s="203"/>
      <c r="E1989" s="203"/>
      <c r="F1989" s="203"/>
    </row>
    <row r="1990" spans="1:6" x14ac:dyDescent="0.25">
      <c r="A1990" s="203"/>
      <c r="B1990" s="203"/>
      <c r="C1990" s="203"/>
      <c r="D1990" s="203"/>
      <c r="E1990" s="203"/>
      <c r="F1990" s="203"/>
    </row>
    <row r="1991" spans="1:6" x14ac:dyDescent="0.25">
      <c r="A1991" s="203"/>
      <c r="B1991" s="203"/>
      <c r="C1991" s="203"/>
      <c r="D1991" s="203"/>
      <c r="E1991" s="203"/>
      <c r="F1991" s="203"/>
    </row>
    <row r="1992" spans="1:6" x14ac:dyDescent="0.25">
      <c r="A1992" s="203"/>
      <c r="B1992" s="203"/>
      <c r="C1992" s="203"/>
      <c r="D1992" s="203"/>
      <c r="E1992" s="203"/>
      <c r="F1992" s="203"/>
    </row>
    <row r="1993" spans="1:6" x14ac:dyDescent="0.25">
      <c r="A1993" s="203"/>
      <c r="B1993" s="203"/>
      <c r="C1993" s="203"/>
      <c r="D1993" s="203"/>
      <c r="E1993" s="203"/>
      <c r="F1993" s="203"/>
    </row>
    <row r="1994" spans="1:6" x14ac:dyDescent="0.25">
      <c r="A1994" s="203"/>
      <c r="B1994" s="203"/>
      <c r="C1994" s="203"/>
      <c r="D1994" s="203"/>
      <c r="E1994" s="203"/>
      <c r="F1994" s="203"/>
    </row>
    <row r="1995" spans="1:6" x14ac:dyDescent="0.25">
      <c r="A1995" s="203"/>
      <c r="B1995" s="203"/>
      <c r="C1995" s="203"/>
      <c r="D1995" s="203"/>
      <c r="E1995" s="203"/>
      <c r="F1995" s="203"/>
    </row>
    <row r="1996" spans="1:6" x14ac:dyDescent="0.25">
      <c r="A1996" s="203"/>
      <c r="B1996" s="203"/>
      <c r="C1996" s="203"/>
      <c r="D1996" s="203"/>
      <c r="E1996" s="203"/>
      <c r="F1996" s="203"/>
    </row>
    <row r="1997" spans="1:6" x14ac:dyDescent="0.25">
      <c r="A1997" s="203"/>
      <c r="B1997" s="203"/>
      <c r="C1997" s="203"/>
      <c r="D1997" s="203"/>
      <c r="E1997" s="203"/>
      <c r="F1997" s="203"/>
    </row>
    <row r="1998" spans="1:6" x14ac:dyDescent="0.25">
      <c r="A1998" s="203"/>
      <c r="B1998" s="203"/>
      <c r="C1998" s="203"/>
      <c r="D1998" s="203"/>
      <c r="E1998" s="203"/>
      <c r="F1998" s="203"/>
    </row>
    <row r="1999" spans="1:6" x14ac:dyDescent="0.25">
      <c r="A1999" s="203"/>
      <c r="B1999" s="203"/>
      <c r="C1999" s="203"/>
      <c r="D1999" s="203"/>
      <c r="E1999" s="203"/>
      <c r="F1999" s="203"/>
    </row>
    <row r="2000" spans="1:6" x14ac:dyDescent="0.25">
      <c r="A2000" s="203"/>
      <c r="B2000" s="203"/>
      <c r="C2000" s="203"/>
      <c r="D2000" s="203"/>
      <c r="E2000" s="203"/>
      <c r="F2000" s="203"/>
    </row>
    <row r="2001" spans="1:6" x14ac:dyDescent="0.25">
      <c r="A2001" s="203"/>
      <c r="B2001" s="203"/>
      <c r="C2001" s="203"/>
      <c r="D2001" s="203"/>
      <c r="E2001" s="203"/>
      <c r="F2001" s="203"/>
    </row>
    <row r="2002" spans="1:6" x14ac:dyDescent="0.25">
      <c r="A2002" s="203"/>
      <c r="B2002" s="203"/>
      <c r="C2002" s="203"/>
      <c r="D2002" s="203"/>
      <c r="E2002" s="203"/>
      <c r="F2002" s="203"/>
    </row>
    <row r="2003" spans="1:6" x14ac:dyDescent="0.25">
      <c r="A2003" s="203"/>
      <c r="B2003" s="203"/>
      <c r="C2003" s="203"/>
      <c r="D2003" s="203"/>
      <c r="E2003" s="203"/>
      <c r="F2003" s="203"/>
    </row>
    <row r="2004" spans="1:6" x14ac:dyDescent="0.25">
      <c r="A2004" s="203"/>
      <c r="B2004" s="203"/>
      <c r="C2004" s="203"/>
      <c r="D2004" s="203"/>
      <c r="E2004" s="203"/>
      <c r="F2004" s="203"/>
    </row>
    <row r="2005" spans="1:6" x14ac:dyDescent="0.25">
      <c r="A2005" s="203"/>
      <c r="B2005" s="203"/>
      <c r="C2005" s="203"/>
      <c r="D2005" s="203"/>
      <c r="E2005" s="203"/>
      <c r="F2005" s="203"/>
    </row>
    <row r="2006" spans="1:6" x14ac:dyDescent="0.25">
      <c r="A2006" s="203"/>
      <c r="B2006" s="203"/>
      <c r="C2006" s="203"/>
      <c r="D2006" s="203"/>
      <c r="E2006" s="203"/>
      <c r="F2006" s="203"/>
    </row>
    <row r="2007" spans="1:6" x14ac:dyDescent="0.25">
      <c r="A2007" s="203"/>
      <c r="B2007" s="203"/>
      <c r="C2007" s="203"/>
      <c r="D2007" s="203"/>
      <c r="E2007" s="203"/>
      <c r="F2007" s="203"/>
    </row>
    <row r="2008" spans="1:6" x14ac:dyDescent="0.25">
      <c r="A2008" s="203"/>
      <c r="B2008" s="203"/>
      <c r="C2008" s="203"/>
      <c r="D2008" s="203"/>
      <c r="E2008" s="203"/>
      <c r="F2008" s="203"/>
    </row>
    <row r="2009" spans="1:6" x14ac:dyDescent="0.25">
      <c r="A2009" s="203"/>
      <c r="B2009" s="203"/>
      <c r="C2009" s="203"/>
      <c r="D2009" s="203"/>
      <c r="E2009" s="203"/>
      <c r="F2009" s="203"/>
    </row>
    <row r="2010" spans="1:6" x14ac:dyDescent="0.25">
      <c r="A2010" s="203"/>
      <c r="B2010" s="203"/>
      <c r="C2010" s="203"/>
      <c r="D2010" s="203"/>
      <c r="E2010" s="203"/>
      <c r="F2010" s="203"/>
    </row>
    <row r="2011" spans="1:6" x14ac:dyDescent="0.25">
      <c r="A2011" s="203"/>
      <c r="B2011" s="203"/>
      <c r="C2011" s="203"/>
      <c r="D2011" s="203"/>
      <c r="E2011" s="203"/>
      <c r="F2011" s="203"/>
    </row>
    <row r="2012" spans="1:6" x14ac:dyDescent="0.25">
      <c r="A2012" s="203"/>
      <c r="B2012" s="203"/>
      <c r="C2012" s="203"/>
      <c r="D2012" s="203"/>
      <c r="E2012" s="203"/>
      <c r="F2012" s="203"/>
    </row>
    <row r="2013" spans="1:6" x14ac:dyDescent="0.25">
      <c r="A2013" s="203"/>
      <c r="B2013" s="203"/>
      <c r="C2013" s="203"/>
      <c r="D2013" s="203"/>
      <c r="E2013" s="203"/>
      <c r="F2013" s="203"/>
    </row>
    <row r="2014" spans="1:6" x14ac:dyDescent="0.25">
      <c r="A2014" s="203"/>
      <c r="B2014" s="203"/>
      <c r="C2014" s="203"/>
      <c r="D2014" s="203"/>
      <c r="E2014" s="203"/>
      <c r="F2014" s="203"/>
    </row>
    <row r="2015" spans="1:6" x14ac:dyDescent="0.25">
      <c r="A2015" s="203"/>
      <c r="B2015" s="203"/>
      <c r="C2015" s="203"/>
      <c r="D2015" s="203"/>
      <c r="E2015" s="203"/>
      <c r="F2015" s="203"/>
    </row>
    <row r="2016" spans="1:6" x14ac:dyDescent="0.25">
      <c r="A2016" s="203"/>
      <c r="B2016" s="203"/>
      <c r="C2016" s="203"/>
      <c r="D2016" s="203"/>
      <c r="E2016" s="203"/>
      <c r="F2016" s="203"/>
    </row>
    <row r="2017" spans="1:6" x14ac:dyDescent="0.25">
      <c r="A2017" s="203"/>
      <c r="B2017" s="203"/>
      <c r="C2017" s="203"/>
      <c r="D2017" s="203"/>
      <c r="E2017" s="203"/>
      <c r="F2017" s="203"/>
    </row>
    <row r="2018" spans="1:6" x14ac:dyDescent="0.25">
      <c r="A2018" s="203"/>
      <c r="B2018" s="203"/>
      <c r="C2018" s="203"/>
      <c r="D2018" s="203"/>
      <c r="E2018" s="203"/>
      <c r="F2018" s="203"/>
    </row>
    <row r="2019" spans="1:6" x14ac:dyDescent="0.25">
      <c r="A2019" s="203"/>
      <c r="B2019" s="203"/>
      <c r="C2019" s="203"/>
      <c r="D2019" s="203"/>
      <c r="E2019" s="203"/>
      <c r="F2019" s="203"/>
    </row>
    <row r="2020" spans="1:6" x14ac:dyDescent="0.25">
      <c r="A2020" s="203"/>
      <c r="B2020" s="203"/>
      <c r="C2020" s="203"/>
      <c r="D2020" s="203"/>
      <c r="E2020" s="203"/>
      <c r="F2020" s="203"/>
    </row>
    <row r="2021" spans="1:6" x14ac:dyDescent="0.25">
      <c r="A2021" s="203"/>
      <c r="B2021" s="203"/>
      <c r="C2021" s="203"/>
      <c r="D2021" s="203"/>
      <c r="E2021" s="203"/>
      <c r="F2021" s="203"/>
    </row>
    <row r="2022" spans="1:6" x14ac:dyDescent="0.25">
      <c r="A2022" s="203"/>
      <c r="B2022" s="203"/>
      <c r="C2022" s="203"/>
      <c r="D2022" s="203"/>
      <c r="E2022" s="203"/>
      <c r="F2022" s="203"/>
    </row>
    <row r="2023" spans="1:6" x14ac:dyDescent="0.25">
      <c r="A2023" s="203"/>
      <c r="B2023" s="203"/>
      <c r="C2023" s="203"/>
      <c r="D2023" s="203"/>
      <c r="E2023" s="203"/>
      <c r="F2023" s="203"/>
    </row>
    <row r="2024" spans="1:6" x14ac:dyDescent="0.25">
      <c r="A2024" s="203"/>
      <c r="B2024" s="203"/>
      <c r="C2024" s="203"/>
      <c r="D2024" s="203"/>
      <c r="E2024" s="203"/>
      <c r="F2024" s="203"/>
    </row>
    <row r="2025" spans="1:6" x14ac:dyDescent="0.25">
      <c r="A2025" s="203"/>
      <c r="B2025" s="203"/>
      <c r="C2025" s="203"/>
      <c r="D2025" s="203"/>
      <c r="E2025" s="203"/>
      <c r="F2025" s="203"/>
    </row>
    <row r="2026" spans="1:6" x14ac:dyDescent="0.25">
      <c r="A2026" s="203"/>
      <c r="B2026" s="203"/>
      <c r="C2026" s="203"/>
      <c r="D2026" s="203"/>
      <c r="E2026" s="203"/>
      <c r="F2026" s="203"/>
    </row>
    <row r="2027" spans="1:6" x14ac:dyDescent="0.25">
      <c r="A2027" s="203"/>
      <c r="B2027" s="203"/>
      <c r="C2027" s="203"/>
      <c r="D2027" s="203"/>
      <c r="E2027" s="203"/>
      <c r="F2027" s="203"/>
    </row>
    <row r="2028" spans="1:6" x14ac:dyDescent="0.25">
      <c r="A2028" s="203"/>
      <c r="B2028" s="203"/>
      <c r="C2028" s="203"/>
      <c r="D2028" s="203"/>
      <c r="E2028" s="203"/>
      <c r="F2028" s="203"/>
    </row>
    <row r="2029" spans="1:6" x14ac:dyDescent="0.25">
      <c r="A2029" s="203"/>
      <c r="B2029" s="203"/>
      <c r="C2029" s="203"/>
      <c r="D2029" s="203"/>
      <c r="E2029" s="203"/>
      <c r="F2029" s="203"/>
    </row>
    <row r="2030" spans="1:6" x14ac:dyDescent="0.25">
      <c r="A2030" s="203"/>
      <c r="B2030" s="203"/>
      <c r="C2030" s="203"/>
      <c r="D2030" s="203"/>
      <c r="E2030" s="203"/>
      <c r="F2030" s="203"/>
    </row>
    <row r="2031" spans="1:6" x14ac:dyDescent="0.25">
      <c r="A2031" s="203"/>
      <c r="B2031" s="203"/>
      <c r="C2031" s="203"/>
      <c r="D2031" s="203"/>
      <c r="E2031" s="203"/>
      <c r="F2031" s="203"/>
    </row>
    <row r="2032" spans="1:6" x14ac:dyDescent="0.25">
      <c r="A2032" s="203"/>
      <c r="B2032" s="203"/>
      <c r="C2032" s="203"/>
      <c r="D2032" s="203"/>
      <c r="E2032" s="203"/>
      <c r="F2032" s="203"/>
    </row>
    <row r="2033" spans="1:6" x14ac:dyDescent="0.25">
      <c r="A2033" s="203"/>
      <c r="B2033" s="203"/>
      <c r="C2033" s="203"/>
      <c r="D2033" s="203"/>
      <c r="E2033" s="203"/>
      <c r="F2033" s="203"/>
    </row>
    <row r="2034" spans="1:6" x14ac:dyDescent="0.25">
      <c r="A2034" s="203"/>
      <c r="B2034" s="203"/>
      <c r="C2034" s="203"/>
      <c r="D2034" s="203"/>
      <c r="E2034" s="203"/>
      <c r="F2034" s="203"/>
    </row>
    <row r="2035" spans="1:6" x14ac:dyDescent="0.25">
      <c r="A2035" s="203"/>
      <c r="B2035" s="203"/>
      <c r="C2035" s="203"/>
      <c r="D2035" s="203"/>
      <c r="E2035" s="203"/>
      <c r="F2035" s="203"/>
    </row>
    <row r="2036" spans="1:6" x14ac:dyDescent="0.25">
      <c r="A2036" s="203"/>
      <c r="B2036" s="203"/>
      <c r="C2036" s="203"/>
      <c r="D2036" s="203"/>
      <c r="E2036" s="203"/>
      <c r="F2036" s="203"/>
    </row>
    <row r="2037" spans="1:6" x14ac:dyDescent="0.25">
      <c r="A2037" s="203"/>
      <c r="B2037" s="203"/>
      <c r="C2037" s="203"/>
      <c r="D2037" s="203"/>
      <c r="E2037" s="203"/>
      <c r="F2037" s="203"/>
    </row>
    <row r="2038" spans="1:6" x14ac:dyDescent="0.25">
      <c r="A2038" s="203"/>
      <c r="B2038" s="203"/>
      <c r="C2038" s="203"/>
      <c r="D2038" s="203"/>
      <c r="E2038" s="203"/>
      <c r="F2038" s="203"/>
    </row>
    <row r="2039" spans="1:6" x14ac:dyDescent="0.25">
      <c r="A2039" s="203"/>
      <c r="B2039" s="203"/>
      <c r="C2039" s="203"/>
      <c r="D2039" s="203"/>
      <c r="E2039" s="203"/>
      <c r="F2039" s="203"/>
    </row>
    <row r="2040" spans="1:6" x14ac:dyDescent="0.25">
      <c r="A2040" s="203"/>
      <c r="B2040" s="203"/>
      <c r="C2040" s="203"/>
      <c r="D2040" s="203"/>
      <c r="E2040" s="203"/>
      <c r="F2040" s="203"/>
    </row>
    <row r="2041" spans="1:6" x14ac:dyDescent="0.25">
      <c r="A2041" s="203"/>
      <c r="B2041" s="203"/>
      <c r="C2041" s="203"/>
      <c r="D2041" s="203"/>
      <c r="E2041" s="203"/>
      <c r="F2041" s="203"/>
    </row>
    <row r="2042" spans="1:6" x14ac:dyDescent="0.25">
      <c r="A2042" s="203"/>
      <c r="B2042" s="203"/>
      <c r="C2042" s="203"/>
      <c r="D2042" s="203"/>
      <c r="E2042" s="203"/>
      <c r="F2042" s="203"/>
    </row>
    <row r="2043" spans="1:6" x14ac:dyDescent="0.25">
      <c r="A2043" s="203"/>
      <c r="B2043" s="203"/>
      <c r="C2043" s="203"/>
      <c r="D2043" s="203"/>
      <c r="E2043" s="203"/>
      <c r="F2043" s="203"/>
    </row>
    <row r="2044" spans="1:6" x14ac:dyDescent="0.25">
      <c r="A2044" s="203"/>
      <c r="B2044" s="203"/>
      <c r="C2044" s="203"/>
      <c r="D2044" s="203"/>
      <c r="E2044" s="203"/>
      <c r="F2044" s="203"/>
    </row>
    <row r="2045" spans="1:6" x14ac:dyDescent="0.25">
      <c r="A2045" s="203"/>
      <c r="B2045" s="203"/>
      <c r="C2045" s="203"/>
      <c r="D2045" s="203"/>
      <c r="E2045" s="203"/>
      <c r="F2045" s="203"/>
    </row>
    <row r="2046" spans="1:6" x14ac:dyDescent="0.25">
      <c r="A2046" s="203"/>
      <c r="B2046" s="203"/>
      <c r="C2046" s="203"/>
      <c r="D2046" s="203"/>
      <c r="E2046" s="203"/>
      <c r="F2046" s="203"/>
    </row>
    <row r="2047" spans="1:6" x14ac:dyDescent="0.25">
      <c r="A2047" s="203"/>
      <c r="B2047" s="203"/>
      <c r="C2047" s="203"/>
      <c r="D2047" s="203"/>
      <c r="E2047" s="203"/>
      <c r="F2047" s="203"/>
    </row>
    <row r="2048" spans="1:6" x14ac:dyDescent="0.25">
      <c r="A2048" s="203"/>
      <c r="B2048" s="203"/>
      <c r="C2048" s="203"/>
      <c r="D2048" s="203"/>
      <c r="E2048" s="203"/>
      <c r="F2048" s="203"/>
    </row>
    <row r="2049" spans="1:6" x14ac:dyDescent="0.25">
      <c r="A2049" s="203"/>
      <c r="B2049" s="203"/>
      <c r="C2049" s="203"/>
      <c r="D2049" s="203"/>
      <c r="E2049" s="203"/>
      <c r="F2049" s="203"/>
    </row>
    <row r="2050" spans="1:6" x14ac:dyDescent="0.25">
      <c r="A2050" s="203"/>
      <c r="B2050" s="203"/>
      <c r="C2050" s="203"/>
      <c r="D2050" s="203"/>
      <c r="E2050" s="203"/>
      <c r="F2050" s="203"/>
    </row>
    <row r="2051" spans="1:6" x14ac:dyDescent="0.25">
      <c r="A2051" s="203"/>
      <c r="B2051" s="203"/>
      <c r="C2051" s="203"/>
      <c r="D2051" s="203"/>
      <c r="E2051" s="203"/>
      <c r="F2051" s="203"/>
    </row>
    <row r="2052" spans="1:6" x14ac:dyDescent="0.25">
      <c r="A2052" s="203"/>
      <c r="B2052" s="203"/>
      <c r="C2052" s="203"/>
      <c r="D2052" s="203"/>
      <c r="E2052" s="203"/>
      <c r="F2052" s="203"/>
    </row>
    <row r="2053" spans="1:6" x14ac:dyDescent="0.25">
      <c r="A2053" s="203"/>
      <c r="B2053" s="203"/>
      <c r="C2053" s="203"/>
      <c r="D2053" s="203"/>
      <c r="E2053" s="203"/>
      <c r="F2053" s="203"/>
    </row>
    <row r="2054" spans="1:6" x14ac:dyDescent="0.25">
      <c r="A2054" s="203"/>
      <c r="B2054" s="203"/>
      <c r="C2054" s="203"/>
      <c r="D2054" s="203"/>
      <c r="E2054" s="203"/>
      <c r="F2054" s="203"/>
    </row>
    <row r="2055" spans="1:6" x14ac:dyDescent="0.25">
      <c r="A2055" s="203"/>
      <c r="B2055" s="203"/>
      <c r="C2055" s="203"/>
      <c r="D2055" s="203"/>
      <c r="E2055" s="203"/>
      <c r="F2055" s="203"/>
    </row>
    <row r="2056" spans="1:6" x14ac:dyDescent="0.25">
      <c r="A2056" s="203"/>
      <c r="B2056" s="203"/>
      <c r="C2056" s="203"/>
      <c r="D2056" s="203"/>
      <c r="E2056" s="203"/>
      <c r="F2056" s="203"/>
    </row>
    <row r="2057" spans="1:6" x14ac:dyDescent="0.25">
      <c r="A2057" s="203"/>
      <c r="B2057" s="203"/>
      <c r="C2057" s="203"/>
      <c r="D2057" s="203"/>
      <c r="E2057" s="203"/>
      <c r="F2057" s="203"/>
    </row>
    <row r="2058" spans="1:6" x14ac:dyDescent="0.25">
      <c r="A2058" s="203"/>
      <c r="B2058" s="203"/>
      <c r="C2058" s="203"/>
      <c r="D2058" s="203"/>
      <c r="E2058" s="203"/>
      <c r="F2058" s="203"/>
    </row>
    <row r="2059" spans="1:6" x14ac:dyDescent="0.25">
      <c r="A2059" s="203"/>
      <c r="B2059" s="203"/>
      <c r="C2059" s="203"/>
      <c r="D2059" s="203"/>
      <c r="E2059" s="203"/>
      <c r="F2059" s="203"/>
    </row>
    <row r="2060" spans="1:6" x14ac:dyDescent="0.25">
      <c r="A2060" s="203"/>
      <c r="B2060" s="203"/>
      <c r="C2060" s="203"/>
      <c r="D2060" s="203"/>
      <c r="E2060" s="203"/>
      <c r="F2060" s="203"/>
    </row>
    <row r="2061" spans="1:6" x14ac:dyDescent="0.25">
      <c r="A2061" s="203"/>
      <c r="B2061" s="203"/>
      <c r="C2061" s="203"/>
      <c r="D2061" s="203"/>
      <c r="E2061" s="203"/>
      <c r="F2061" s="203"/>
    </row>
    <row r="2062" spans="1:6" x14ac:dyDescent="0.25">
      <c r="A2062" s="203"/>
      <c r="B2062" s="203"/>
      <c r="C2062" s="203"/>
      <c r="D2062" s="203"/>
      <c r="E2062" s="203"/>
      <c r="F2062" s="203"/>
    </row>
    <row r="2063" spans="1:6" x14ac:dyDescent="0.25">
      <c r="A2063" s="203"/>
      <c r="B2063" s="203"/>
      <c r="C2063" s="203"/>
      <c r="D2063" s="203"/>
      <c r="E2063" s="203"/>
      <c r="F2063" s="203"/>
    </row>
    <row r="2064" spans="1:6" x14ac:dyDescent="0.25">
      <c r="A2064" s="203"/>
      <c r="B2064" s="203"/>
      <c r="C2064" s="203"/>
      <c r="D2064" s="203"/>
      <c r="E2064" s="203"/>
      <c r="F2064" s="203"/>
    </row>
    <row r="2065" spans="1:6" x14ac:dyDescent="0.25">
      <c r="A2065" s="203"/>
      <c r="B2065" s="203"/>
      <c r="C2065" s="203"/>
      <c r="D2065" s="203"/>
      <c r="E2065" s="203"/>
      <c r="F2065" s="203"/>
    </row>
    <row r="2066" spans="1:6" x14ac:dyDescent="0.25">
      <c r="A2066" s="203"/>
      <c r="B2066" s="203"/>
      <c r="C2066" s="203"/>
      <c r="D2066" s="203"/>
      <c r="E2066" s="203"/>
      <c r="F2066" s="203"/>
    </row>
    <row r="2067" spans="1:6" x14ac:dyDescent="0.25">
      <c r="A2067" s="203"/>
      <c r="B2067" s="203"/>
      <c r="C2067" s="203"/>
      <c r="D2067" s="203"/>
      <c r="E2067" s="203"/>
      <c r="F2067" s="203"/>
    </row>
    <row r="2068" spans="1:6" x14ac:dyDescent="0.25">
      <c r="A2068" s="203"/>
      <c r="B2068" s="203"/>
      <c r="C2068" s="203"/>
      <c r="D2068" s="203"/>
      <c r="E2068" s="203"/>
      <c r="F2068" s="203"/>
    </row>
    <row r="2069" spans="1:6" x14ac:dyDescent="0.25">
      <c r="A2069" s="203"/>
      <c r="B2069" s="203"/>
      <c r="C2069" s="203"/>
      <c r="D2069" s="203"/>
      <c r="E2069" s="203"/>
      <c r="F2069" s="203"/>
    </row>
    <row r="2070" spans="1:6" x14ac:dyDescent="0.25">
      <c r="A2070" s="203"/>
      <c r="B2070" s="203"/>
      <c r="C2070" s="203"/>
      <c r="D2070" s="203"/>
      <c r="E2070" s="203"/>
      <c r="F2070" s="203"/>
    </row>
    <row r="2071" spans="1:6" x14ac:dyDescent="0.25">
      <c r="A2071" s="203"/>
      <c r="B2071" s="203"/>
      <c r="C2071" s="203"/>
      <c r="D2071" s="203"/>
      <c r="E2071" s="203"/>
      <c r="F2071" s="203"/>
    </row>
    <row r="2072" spans="1:6" x14ac:dyDescent="0.25">
      <c r="A2072" s="203"/>
      <c r="B2072" s="203"/>
      <c r="C2072" s="203"/>
      <c r="D2072" s="203"/>
      <c r="E2072" s="203"/>
      <c r="F2072" s="203"/>
    </row>
    <row r="2073" spans="1:6" x14ac:dyDescent="0.25">
      <c r="A2073" s="203"/>
      <c r="B2073" s="203"/>
      <c r="C2073" s="203"/>
      <c r="D2073" s="203"/>
      <c r="E2073" s="203"/>
      <c r="F2073" s="203"/>
    </row>
    <row r="2074" spans="1:6" x14ac:dyDescent="0.25">
      <c r="A2074" s="203"/>
      <c r="B2074" s="203"/>
      <c r="C2074" s="203"/>
      <c r="D2074" s="203"/>
      <c r="E2074" s="203"/>
      <c r="F2074" s="203"/>
    </row>
    <row r="2075" spans="1:6" x14ac:dyDescent="0.25">
      <c r="A2075" s="203"/>
      <c r="B2075" s="203"/>
      <c r="C2075" s="203"/>
      <c r="D2075" s="203"/>
      <c r="E2075" s="203"/>
      <c r="F2075" s="203"/>
    </row>
    <row r="2076" spans="1:6" x14ac:dyDescent="0.25">
      <c r="A2076" s="203"/>
      <c r="B2076" s="203"/>
      <c r="C2076" s="203"/>
      <c r="D2076" s="203"/>
      <c r="E2076" s="203"/>
      <c r="F2076" s="203"/>
    </row>
    <row r="2077" spans="1:6" x14ac:dyDescent="0.25">
      <c r="A2077" s="203"/>
      <c r="B2077" s="203"/>
      <c r="C2077" s="203"/>
      <c r="D2077" s="203"/>
      <c r="E2077" s="203"/>
      <c r="F2077" s="203"/>
    </row>
    <row r="2078" spans="1:6" x14ac:dyDescent="0.25">
      <c r="A2078" s="203"/>
      <c r="B2078" s="203"/>
      <c r="C2078" s="203"/>
      <c r="D2078" s="203"/>
      <c r="E2078" s="203"/>
      <c r="F2078" s="203"/>
    </row>
    <row r="2079" spans="1:6" x14ac:dyDescent="0.25">
      <c r="A2079" s="203"/>
      <c r="B2079" s="203"/>
      <c r="C2079" s="203"/>
      <c r="D2079" s="203"/>
      <c r="E2079" s="203"/>
      <c r="F2079" s="203"/>
    </row>
    <row r="2080" spans="1:6" x14ac:dyDescent="0.25">
      <c r="A2080" s="203"/>
      <c r="B2080" s="203"/>
      <c r="C2080" s="203"/>
      <c r="D2080" s="203"/>
      <c r="E2080" s="203"/>
      <c r="F2080" s="203"/>
    </row>
    <row r="2081" spans="1:6" x14ac:dyDescent="0.25">
      <c r="A2081" s="203"/>
      <c r="B2081" s="203"/>
      <c r="C2081" s="203"/>
      <c r="D2081" s="203"/>
      <c r="E2081" s="203"/>
      <c r="F2081" s="203"/>
    </row>
    <row r="2082" spans="1:6" x14ac:dyDescent="0.25">
      <c r="A2082" s="203"/>
      <c r="B2082" s="203"/>
      <c r="C2082" s="203"/>
      <c r="D2082" s="203"/>
      <c r="E2082" s="203"/>
      <c r="F2082" s="203"/>
    </row>
    <row r="2083" spans="1:6" x14ac:dyDescent="0.25">
      <c r="A2083" s="203"/>
      <c r="B2083" s="203"/>
      <c r="C2083" s="203"/>
      <c r="D2083" s="203"/>
      <c r="E2083" s="203"/>
      <c r="F2083" s="203"/>
    </row>
    <row r="2084" spans="1:6" x14ac:dyDescent="0.25">
      <c r="A2084" s="203"/>
      <c r="B2084" s="203"/>
      <c r="C2084" s="203"/>
      <c r="D2084" s="203"/>
      <c r="E2084" s="203"/>
      <c r="F2084" s="203"/>
    </row>
    <row r="2085" spans="1:6" x14ac:dyDescent="0.25">
      <c r="A2085" s="203"/>
      <c r="B2085" s="203"/>
      <c r="C2085" s="203"/>
      <c r="D2085" s="203"/>
      <c r="E2085" s="203"/>
      <c r="F2085" s="203"/>
    </row>
    <row r="2086" spans="1:6" x14ac:dyDescent="0.25">
      <c r="A2086" s="203"/>
      <c r="B2086" s="203"/>
      <c r="C2086" s="203"/>
      <c r="D2086" s="203"/>
      <c r="E2086" s="203"/>
      <c r="F2086" s="203"/>
    </row>
    <row r="2087" spans="1:6" x14ac:dyDescent="0.25">
      <c r="A2087" s="203"/>
      <c r="B2087" s="203"/>
      <c r="C2087" s="203"/>
      <c r="D2087" s="203"/>
      <c r="E2087" s="203"/>
      <c r="F2087" s="203"/>
    </row>
    <row r="2088" spans="1:6" x14ac:dyDescent="0.25">
      <c r="A2088" s="203"/>
      <c r="B2088" s="203"/>
      <c r="C2088" s="203"/>
      <c r="D2088" s="203"/>
      <c r="E2088" s="203"/>
      <c r="F2088" s="203"/>
    </row>
    <row r="2089" spans="1:6" x14ac:dyDescent="0.25">
      <c r="A2089" s="203"/>
      <c r="B2089" s="203"/>
      <c r="C2089" s="203"/>
      <c r="D2089" s="203"/>
      <c r="E2089" s="203"/>
      <c r="F2089" s="203"/>
    </row>
    <row r="2090" spans="1:6" x14ac:dyDescent="0.25">
      <c r="A2090" s="203"/>
      <c r="B2090" s="203"/>
      <c r="C2090" s="203"/>
      <c r="D2090" s="203"/>
      <c r="E2090" s="203"/>
      <c r="F2090" s="203"/>
    </row>
    <row r="2091" spans="1:6" x14ac:dyDescent="0.25">
      <c r="A2091" s="203"/>
      <c r="B2091" s="203"/>
      <c r="C2091" s="203"/>
      <c r="D2091" s="203"/>
      <c r="E2091" s="203"/>
      <c r="F2091" s="203"/>
    </row>
    <row r="2092" spans="1:6" x14ac:dyDescent="0.25">
      <c r="A2092" s="203"/>
      <c r="B2092" s="203"/>
      <c r="C2092" s="203"/>
      <c r="D2092" s="203"/>
      <c r="E2092" s="203"/>
      <c r="F2092" s="203"/>
    </row>
    <row r="2093" spans="1:6" x14ac:dyDescent="0.25">
      <c r="A2093" s="203"/>
      <c r="B2093" s="203"/>
      <c r="C2093" s="203"/>
      <c r="D2093" s="203"/>
      <c r="E2093" s="203"/>
      <c r="F2093" s="203"/>
    </row>
    <row r="2094" spans="1:6" x14ac:dyDescent="0.25">
      <c r="A2094" s="203"/>
      <c r="B2094" s="203"/>
      <c r="C2094" s="203"/>
      <c r="D2094" s="203"/>
      <c r="E2094" s="203"/>
      <c r="F2094" s="203"/>
    </row>
    <row r="2095" spans="1:6" x14ac:dyDescent="0.25">
      <c r="A2095" s="203"/>
      <c r="B2095" s="203"/>
      <c r="C2095" s="203"/>
      <c r="D2095" s="203"/>
      <c r="E2095" s="203"/>
      <c r="F2095" s="203"/>
    </row>
    <row r="2096" spans="1:6" x14ac:dyDescent="0.25">
      <c r="A2096" s="203"/>
      <c r="B2096" s="203"/>
      <c r="C2096" s="203"/>
      <c r="D2096" s="203"/>
      <c r="E2096" s="203"/>
      <c r="F2096" s="203"/>
    </row>
    <row r="2097" spans="1:6" x14ac:dyDescent="0.25">
      <c r="A2097" s="203"/>
      <c r="B2097" s="203"/>
      <c r="C2097" s="203"/>
      <c r="D2097" s="203"/>
      <c r="E2097" s="203"/>
      <c r="F2097" s="203"/>
    </row>
    <row r="2098" spans="1:6" x14ac:dyDescent="0.25">
      <c r="A2098" s="203"/>
      <c r="B2098" s="203"/>
      <c r="C2098" s="203"/>
      <c r="D2098" s="203"/>
      <c r="E2098" s="203"/>
      <c r="F2098" s="203"/>
    </row>
    <row r="2099" spans="1:6" x14ac:dyDescent="0.25">
      <c r="A2099" s="203"/>
      <c r="B2099" s="203"/>
      <c r="C2099" s="203"/>
      <c r="D2099" s="203"/>
      <c r="E2099" s="203"/>
      <c r="F2099" s="203"/>
    </row>
    <row r="2100" spans="1:6" x14ac:dyDescent="0.25">
      <c r="A2100" s="203"/>
      <c r="B2100" s="203"/>
      <c r="C2100" s="203"/>
      <c r="D2100" s="203"/>
      <c r="E2100" s="203"/>
      <c r="F2100" s="203"/>
    </row>
    <row r="2101" spans="1:6" x14ac:dyDescent="0.25">
      <c r="A2101" s="203"/>
      <c r="B2101" s="203"/>
      <c r="C2101" s="203"/>
      <c r="D2101" s="203"/>
      <c r="E2101" s="203"/>
      <c r="F2101" s="203"/>
    </row>
    <row r="2102" spans="1:6" x14ac:dyDescent="0.25">
      <c r="A2102" s="203"/>
      <c r="B2102" s="203"/>
      <c r="C2102" s="203"/>
      <c r="D2102" s="203"/>
      <c r="E2102" s="203"/>
      <c r="F2102" s="203"/>
    </row>
    <row r="2103" spans="1:6" x14ac:dyDescent="0.25">
      <c r="A2103" s="203"/>
      <c r="B2103" s="203"/>
      <c r="C2103" s="203"/>
      <c r="D2103" s="203"/>
      <c r="E2103" s="203"/>
      <c r="F2103" s="203"/>
    </row>
    <row r="2104" spans="1:6" x14ac:dyDescent="0.25">
      <c r="A2104" s="203"/>
      <c r="B2104" s="203"/>
      <c r="C2104" s="203"/>
      <c r="D2104" s="203"/>
      <c r="E2104" s="203"/>
      <c r="F2104" s="203"/>
    </row>
    <row r="2105" spans="1:6" x14ac:dyDescent="0.25">
      <c r="A2105" s="203"/>
      <c r="B2105" s="203"/>
      <c r="C2105" s="203"/>
      <c r="D2105" s="203"/>
      <c r="E2105" s="203"/>
      <c r="F2105" s="203"/>
    </row>
    <row r="2106" spans="1:6" x14ac:dyDescent="0.25">
      <c r="A2106" s="203"/>
      <c r="B2106" s="203"/>
      <c r="C2106" s="203"/>
      <c r="D2106" s="203"/>
      <c r="E2106" s="203"/>
      <c r="F2106" s="203"/>
    </row>
    <row r="2107" spans="1:6" x14ac:dyDescent="0.25">
      <c r="A2107" s="203"/>
      <c r="B2107" s="203"/>
      <c r="C2107" s="203"/>
      <c r="D2107" s="203"/>
      <c r="E2107" s="203"/>
      <c r="F2107" s="203"/>
    </row>
    <row r="2108" spans="1:6" x14ac:dyDescent="0.25">
      <c r="A2108" s="203"/>
      <c r="B2108" s="203"/>
      <c r="C2108" s="203"/>
      <c r="D2108" s="203"/>
      <c r="E2108" s="203"/>
      <c r="F2108" s="203"/>
    </row>
    <row r="2109" spans="1:6" x14ac:dyDescent="0.25">
      <c r="A2109" s="203"/>
      <c r="B2109" s="203"/>
      <c r="C2109" s="203"/>
      <c r="D2109" s="203"/>
      <c r="E2109" s="203"/>
      <c r="F2109" s="203"/>
    </row>
    <row r="2110" spans="1:6" x14ac:dyDescent="0.25">
      <c r="A2110" s="203"/>
      <c r="B2110" s="203"/>
      <c r="C2110" s="203"/>
      <c r="D2110" s="203"/>
      <c r="E2110" s="203"/>
      <c r="F2110" s="203"/>
    </row>
    <row r="2111" spans="1:6" x14ac:dyDescent="0.25">
      <c r="A2111" s="203"/>
      <c r="B2111" s="203"/>
      <c r="C2111" s="203"/>
      <c r="D2111" s="203"/>
      <c r="E2111" s="203"/>
      <c r="F2111" s="203"/>
    </row>
    <row r="2112" spans="1:6" x14ac:dyDescent="0.25">
      <c r="A2112" s="203"/>
      <c r="B2112" s="203"/>
      <c r="C2112" s="203"/>
      <c r="D2112" s="203"/>
      <c r="E2112" s="203"/>
      <c r="F2112" s="203"/>
    </row>
    <row r="2113" spans="1:6" x14ac:dyDescent="0.25">
      <c r="A2113" s="203"/>
      <c r="B2113" s="203"/>
      <c r="C2113" s="203"/>
      <c r="D2113" s="203"/>
      <c r="E2113" s="203"/>
      <c r="F2113" s="203"/>
    </row>
    <row r="2114" spans="1:6" x14ac:dyDescent="0.25">
      <c r="A2114" s="203"/>
      <c r="B2114" s="203"/>
      <c r="C2114" s="203"/>
      <c r="D2114" s="203"/>
      <c r="E2114" s="203"/>
      <c r="F2114" s="203"/>
    </row>
    <row r="2115" spans="1:6" x14ac:dyDescent="0.25">
      <c r="A2115" s="203"/>
      <c r="B2115" s="203"/>
      <c r="C2115" s="203"/>
      <c r="D2115" s="203"/>
      <c r="E2115" s="203"/>
      <c r="F2115" s="203"/>
    </row>
    <row r="2116" spans="1:6" x14ac:dyDescent="0.25">
      <c r="A2116" s="203"/>
      <c r="B2116" s="203"/>
      <c r="C2116" s="203"/>
      <c r="D2116" s="203"/>
      <c r="E2116" s="203"/>
      <c r="F2116" s="203"/>
    </row>
    <row r="2117" spans="1:6" x14ac:dyDescent="0.25">
      <c r="A2117" s="203"/>
      <c r="B2117" s="203"/>
      <c r="C2117" s="203"/>
      <c r="D2117" s="203"/>
      <c r="E2117" s="203"/>
      <c r="F2117" s="203"/>
    </row>
    <row r="2118" spans="1:6" x14ac:dyDescent="0.25">
      <c r="A2118" s="203"/>
      <c r="B2118" s="203"/>
      <c r="C2118" s="203"/>
      <c r="D2118" s="203"/>
      <c r="E2118" s="203"/>
      <c r="F2118" s="203"/>
    </row>
    <row r="2119" spans="1:6" x14ac:dyDescent="0.25">
      <c r="A2119" s="203"/>
      <c r="B2119" s="203"/>
      <c r="C2119" s="203"/>
      <c r="D2119" s="203"/>
      <c r="E2119" s="203"/>
      <c r="F2119" s="203"/>
    </row>
    <row r="2120" spans="1:6" x14ac:dyDescent="0.25">
      <c r="A2120" s="203"/>
      <c r="B2120" s="203"/>
      <c r="C2120" s="203"/>
      <c r="D2120" s="203"/>
      <c r="E2120" s="203"/>
      <c r="F2120" s="203"/>
    </row>
    <row r="2121" spans="1:6" x14ac:dyDescent="0.25">
      <c r="A2121" s="203"/>
      <c r="B2121" s="203"/>
      <c r="C2121" s="203"/>
      <c r="D2121" s="203"/>
      <c r="E2121" s="203"/>
      <c r="F2121" s="203"/>
    </row>
    <row r="2122" spans="1:6" x14ac:dyDescent="0.25">
      <c r="A2122" s="203"/>
      <c r="B2122" s="203"/>
      <c r="C2122" s="203"/>
      <c r="D2122" s="203"/>
      <c r="E2122" s="203"/>
      <c r="F2122" s="203"/>
    </row>
    <row r="2123" spans="1:6" x14ac:dyDescent="0.25">
      <c r="A2123" s="203"/>
      <c r="B2123" s="203"/>
      <c r="C2123" s="203"/>
      <c r="D2123" s="203"/>
      <c r="E2123" s="203"/>
      <c r="F2123" s="203"/>
    </row>
    <row r="2124" spans="1:6" x14ac:dyDescent="0.25">
      <c r="A2124" s="203"/>
      <c r="B2124" s="203"/>
      <c r="C2124" s="203"/>
      <c r="D2124" s="203"/>
      <c r="E2124" s="203"/>
      <c r="F2124" s="203"/>
    </row>
    <row r="2125" spans="1:6" x14ac:dyDescent="0.25">
      <c r="A2125" s="203"/>
      <c r="B2125" s="203"/>
      <c r="C2125" s="203"/>
      <c r="D2125" s="203"/>
      <c r="E2125" s="203"/>
      <c r="F2125" s="203"/>
    </row>
    <row r="2126" spans="1:6" x14ac:dyDescent="0.25">
      <c r="A2126" s="203"/>
      <c r="B2126" s="203"/>
      <c r="C2126" s="203"/>
      <c r="D2126" s="203"/>
      <c r="E2126" s="203"/>
      <c r="F2126" s="203"/>
    </row>
    <row r="2127" spans="1:6" x14ac:dyDescent="0.25">
      <c r="A2127" s="203"/>
      <c r="B2127" s="203"/>
      <c r="C2127" s="203"/>
      <c r="D2127" s="203"/>
      <c r="E2127" s="203"/>
      <c r="F2127" s="203"/>
    </row>
    <row r="2128" spans="1:6" x14ac:dyDescent="0.25">
      <c r="A2128" s="203"/>
      <c r="B2128" s="203"/>
      <c r="C2128" s="203"/>
      <c r="D2128" s="203"/>
      <c r="E2128" s="203"/>
      <c r="F2128" s="203"/>
    </row>
    <row r="2129" spans="1:6" x14ac:dyDescent="0.25">
      <c r="A2129" s="203"/>
      <c r="B2129" s="203"/>
      <c r="C2129" s="203"/>
      <c r="D2129" s="203"/>
      <c r="E2129" s="203"/>
      <c r="F2129" s="203"/>
    </row>
    <row r="2130" spans="1:6" x14ac:dyDescent="0.25">
      <c r="A2130" s="203"/>
      <c r="B2130" s="203"/>
      <c r="C2130" s="203"/>
      <c r="D2130" s="203"/>
      <c r="E2130" s="203"/>
      <c r="F2130" s="203"/>
    </row>
    <row r="2131" spans="1:6" x14ac:dyDescent="0.25">
      <c r="A2131" s="203"/>
      <c r="B2131" s="203"/>
      <c r="C2131" s="203"/>
      <c r="D2131" s="203"/>
      <c r="E2131" s="203"/>
      <c r="F2131" s="203"/>
    </row>
    <row r="2132" spans="1:6" x14ac:dyDescent="0.25">
      <c r="A2132" s="203"/>
      <c r="B2132" s="203"/>
      <c r="C2132" s="203"/>
      <c r="D2132" s="203"/>
      <c r="E2132" s="203"/>
      <c r="F2132" s="203"/>
    </row>
    <row r="2133" spans="1:6" x14ac:dyDescent="0.25">
      <c r="A2133" s="203"/>
      <c r="B2133" s="203"/>
      <c r="C2133" s="203"/>
      <c r="D2133" s="203"/>
      <c r="E2133" s="203"/>
      <c r="F2133" s="203"/>
    </row>
    <row r="2134" spans="1:6" x14ac:dyDescent="0.25">
      <c r="A2134" s="203"/>
      <c r="B2134" s="203"/>
      <c r="C2134" s="203"/>
      <c r="D2134" s="203"/>
      <c r="E2134" s="203"/>
      <c r="F2134" s="203"/>
    </row>
    <row r="2135" spans="1:6" x14ac:dyDescent="0.25">
      <c r="A2135" s="203"/>
      <c r="B2135" s="203"/>
      <c r="C2135" s="203"/>
      <c r="D2135" s="203"/>
      <c r="E2135" s="203"/>
      <c r="F2135" s="203"/>
    </row>
    <row r="2136" spans="1:6" x14ac:dyDescent="0.25">
      <c r="A2136" s="203"/>
      <c r="B2136" s="203"/>
      <c r="C2136" s="203"/>
      <c r="D2136" s="203"/>
      <c r="E2136" s="203"/>
      <c r="F2136" s="203"/>
    </row>
    <row r="2137" spans="1:6" x14ac:dyDescent="0.25">
      <c r="A2137" s="203"/>
      <c r="B2137" s="203"/>
      <c r="C2137" s="203"/>
      <c r="D2137" s="203"/>
      <c r="E2137" s="203"/>
      <c r="F2137" s="203"/>
    </row>
    <row r="2138" spans="1:6" x14ac:dyDescent="0.25">
      <c r="A2138" s="203"/>
      <c r="B2138" s="203"/>
      <c r="C2138" s="203"/>
      <c r="D2138" s="203"/>
      <c r="E2138" s="203"/>
      <c r="F2138" s="203"/>
    </row>
    <row r="2139" spans="1:6" x14ac:dyDescent="0.25">
      <c r="A2139" s="203"/>
      <c r="B2139" s="203"/>
      <c r="C2139" s="203"/>
      <c r="D2139" s="203"/>
      <c r="E2139" s="203"/>
      <c r="F2139" s="203"/>
    </row>
    <row r="2140" spans="1:6" x14ac:dyDescent="0.25">
      <c r="A2140" s="203"/>
      <c r="B2140" s="203"/>
      <c r="C2140" s="203"/>
      <c r="D2140" s="203"/>
      <c r="E2140" s="203"/>
      <c r="F2140" s="203"/>
    </row>
    <row r="2141" spans="1:6" x14ac:dyDescent="0.25">
      <c r="A2141" s="203"/>
      <c r="B2141" s="203"/>
      <c r="C2141" s="203"/>
      <c r="D2141" s="203"/>
      <c r="E2141" s="203"/>
      <c r="F2141" s="203"/>
    </row>
    <row r="2142" spans="1:6" x14ac:dyDescent="0.25">
      <c r="A2142" s="203"/>
      <c r="B2142" s="203"/>
      <c r="C2142" s="203"/>
      <c r="D2142" s="203"/>
      <c r="E2142" s="203"/>
      <c r="F2142" s="203"/>
    </row>
    <row r="2143" spans="1:6" x14ac:dyDescent="0.25">
      <c r="A2143" s="203"/>
      <c r="B2143" s="203"/>
      <c r="C2143" s="203"/>
      <c r="D2143" s="203"/>
      <c r="E2143" s="203"/>
      <c r="F2143" s="203"/>
    </row>
    <row r="2144" spans="1:6" x14ac:dyDescent="0.25">
      <c r="A2144" s="203"/>
      <c r="B2144" s="203"/>
      <c r="C2144" s="203"/>
      <c r="D2144" s="203"/>
      <c r="E2144" s="203"/>
      <c r="F2144" s="203"/>
    </row>
    <row r="2145" spans="1:6" x14ac:dyDescent="0.25">
      <c r="A2145" s="203"/>
      <c r="B2145" s="203"/>
      <c r="C2145" s="203"/>
      <c r="D2145" s="203"/>
      <c r="E2145" s="203"/>
      <c r="F2145" s="203"/>
    </row>
    <row r="2146" spans="1:6" x14ac:dyDescent="0.25">
      <c r="A2146" s="203"/>
      <c r="B2146" s="203"/>
      <c r="C2146" s="203"/>
      <c r="D2146" s="203"/>
      <c r="E2146" s="203"/>
      <c r="F2146" s="203"/>
    </row>
    <row r="2147" spans="1:6" x14ac:dyDescent="0.25">
      <c r="A2147" s="203"/>
      <c r="B2147" s="203"/>
      <c r="C2147" s="203"/>
      <c r="D2147" s="203"/>
      <c r="E2147" s="203"/>
      <c r="F2147" s="203"/>
    </row>
    <row r="2148" spans="1:6" x14ac:dyDescent="0.25">
      <c r="A2148" s="203"/>
      <c r="B2148" s="203"/>
      <c r="C2148" s="203"/>
      <c r="D2148" s="203"/>
      <c r="E2148" s="203"/>
      <c r="F2148" s="203"/>
    </row>
    <row r="2149" spans="1:6" x14ac:dyDescent="0.25">
      <c r="A2149" s="203"/>
      <c r="B2149" s="203"/>
      <c r="C2149" s="203"/>
      <c r="D2149" s="203"/>
      <c r="E2149" s="203"/>
      <c r="F2149" s="203"/>
    </row>
    <row r="2150" spans="1:6" x14ac:dyDescent="0.25">
      <c r="A2150" s="203"/>
      <c r="B2150" s="203"/>
      <c r="C2150" s="203"/>
      <c r="D2150" s="203"/>
      <c r="E2150" s="203"/>
      <c r="F2150" s="203"/>
    </row>
    <row r="2151" spans="1:6" x14ac:dyDescent="0.25">
      <c r="A2151" s="203"/>
      <c r="B2151" s="203"/>
      <c r="C2151" s="203"/>
      <c r="D2151" s="203"/>
      <c r="E2151" s="203"/>
      <c r="F2151" s="203"/>
    </row>
    <row r="2152" spans="1:6" x14ac:dyDescent="0.25">
      <c r="A2152" s="203"/>
      <c r="B2152" s="203"/>
      <c r="C2152" s="203"/>
      <c r="D2152" s="203"/>
      <c r="E2152" s="203"/>
      <c r="F2152" s="203"/>
    </row>
    <row r="2153" spans="1:6" x14ac:dyDescent="0.25">
      <c r="A2153" s="203"/>
      <c r="B2153" s="203"/>
      <c r="C2153" s="203"/>
      <c r="D2153" s="203"/>
      <c r="E2153" s="203"/>
      <c r="F2153" s="203"/>
    </row>
    <row r="2154" spans="1:6" x14ac:dyDescent="0.25">
      <c r="A2154" s="203"/>
      <c r="B2154" s="203"/>
      <c r="C2154" s="203"/>
      <c r="D2154" s="203"/>
      <c r="E2154" s="203"/>
      <c r="F2154" s="203"/>
    </row>
    <row r="2155" spans="1:6" x14ac:dyDescent="0.25">
      <c r="A2155" s="203"/>
      <c r="B2155" s="203"/>
      <c r="C2155" s="203"/>
      <c r="D2155" s="203"/>
      <c r="E2155" s="203"/>
      <c r="F2155" s="203"/>
    </row>
    <row r="2156" spans="1:6" x14ac:dyDescent="0.25">
      <c r="A2156" s="203"/>
      <c r="B2156" s="203"/>
      <c r="C2156" s="203"/>
      <c r="D2156" s="203"/>
      <c r="E2156" s="203"/>
      <c r="F2156" s="203"/>
    </row>
    <row r="2157" spans="1:6" x14ac:dyDescent="0.25">
      <c r="A2157" s="203"/>
      <c r="B2157" s="203"/>
      <c r="C2157" s="203"/>
      <c r="D2157" s="203"/>
      <c r="E2157" s="203"/>
      <c r="F2157" s="203"/>
    </row>
    <row r="2158" spans="1:6" x14ac:dyDescent="0.25">
      <c r="A2158" s="203"/>
      <c r="B2158" s="203"/>
      <c r="C2158" s="203"/>
      <c r="D2158" s="203"/>
      <c r="E2158" s="203"/>
      <c r="F2158" s="203"/>
    </row>
    <row r="2159" spans="1:6" x14ac:dyDescent="0.25">
      <c r="A2159" s="203"/>
      <c r="B2159" s="203"/>
      <c r="C2159" s="203"/>
      <c r="D2159" s="203"/>
      <c r="E2159" s="203"/>
      <c r="F2159" s="203"/>
    </row>
    <row r="2160" spans="1:6" x14ac:dyDescent="0.25">
      <c r="A2160" s="203"/>
      <c r="B2160" s="203"/>
      <c r="C2160" s="203"/>
      <c r="D2160" s="203"/>
      <c r="E2160" s="203"/>
      <c r="F2160" s="203"/>
    </row>
    <row r="2161" spans="1:6" x14ac:dyDescent="0.25">
      <c r="A2161" s="203"/>
      <c r="B2161" s="203"/>
      <c r="C2161" s="203"/>
      <c r="D2161" s="203"/>
      <c r="E2161" s="203"/>
      <c r="F2161" s="203"/>
    </row>
    <row r="2162" spans="1:6" x14ac:dyDescent="0.25">
      <c r="A2162" s="203"/>
      <c r="B2162" s="203"/>
      <c r="C2162" s="203"/>
      <c r="D2162" s="203"/>
      <c r="E2162" s="203"/>
      <c r="F2162" s="203"/>
    </row>
    <row r="2163" spans="1:6" x14ac:dyDescent="0.25">
      <c r="A2163" s="203"/>
      <c r="B2163" s="203"/>
      <c r="C2163" s="203"/>
      <c r="D2163" s="203"/>
      <c r="E2163" s="203"/>
      <c r="F2163" s="203"/>
    </row>
    <row r="2164" spans="1:6" x14ac:dyDescent="0.25">
      <c r="A2164" s="203"/>
      <c r="B2164" s="203"/>
      <c r="C2164" s="203"/>
      <c r="D2164" s="203"/>
      <c r="E2164" s="203"/>
      <c r="F2164" s="203"/>
    </row>
    <row r="2165" spans="1:6" x14ac:dyDescent="0.25">
      <c r="A2165" s="203"/>
      <c r="B2165" s="203"/>
      <c r="C2165" s="203"/>
      <c r="D2165" s="203"/>
      <c r="E2165" s="203"/>
      <c r="F2165" s="203"/>
    </row>
    <row r="2166" spans="1:6" x14ac:dyDescent="0.25">
      <c r="A2166" s="203"/>
      <c r="B2166" s="203"/>
      <c r="C2166" s="203"/>
      <c r="D2166" s="203"/>
      <c r="E2166" s="203"/>
      <c r="F2166" s="203"/>
    </row>
    <row r="2167" spans="1:6" x14ac:dyDescent="0.25">
      <c r="A2167" s="203"/>
      <c r="B2167" s="203"/>
      <c r="C2167" s="203"/>
      <c r="D2167" s="203"/>
      <c r="E2167" s="203"/>
      <c r="F2167" s="203"/>
    </row>
    <row r="2168" spans="1:6" x14ac:dyDescent="0.25">
      <c r="A2168" s="203"/>
      <c r="B2168" s="203"/>
      <c r="C2168" s="203"/>
      <c r="D2168" s="203"/>
      <c r="E2168" s="203"/>
      <c r="F2168" s="203"/>
    </row>
    <row r="2169" spans="1:6" x14ac:dyDescent="0.25">
      <c r="A2169" s="203"/>
      <c r="B2169" s="203"/>
      <c r="C2169" s="203"/>
      <c r="D2169" s="203"/>
      <c r="E2169" s="203"/>
      <c r="F2169" s="203"/>
    </row>
    <row r="2170" spans="1:6" x14ac:dyDescent="0.25">
      <c r="A2170" s="203"/>
      <c r="B2170" s="203"/>
      <c r="C2170" s="203"/>
      <c r="D2170" s="203"/>
      <c r="E2170" s="203"/>
      <c r="F2170" s="203"/>
    </row>
    <row r="2171" spans="1:6" x14ac:dyDescent="0.25">
      <c r="A2171" s="203"/>
      <c r="B2171" s="203"/>
      <c r="C2171" s="203"/>
      <c r="D2171" s="203"/>
      <c r="E2171" s="203"/>
      <c r="F2171" s="203"/>
    </row>
    <row r="2172" spans="1:6" x14ac:dyDescent="0.25">
      <c r="A2172" s="203"/>
      <c r="B2172" s="203"/>
      <c r="C2172" s="203"/>
      <c r="D2172" s="203"/>
      <c r="E2172" s="203"/>
      <c r="F2172" s="203"/>
    </row>
    <row r="2173" spans="1:6" x14ac:dyDescent="0.25">
      <c r="A2173" s="203"/>
      <c r="B2173" s="203"/>
      <c r="C2173" s="203"/>
      <c r="D2173" s="203"/>
      <c r="E2173" s="203"/>
      <c r="F2173" s="203"/>
    </row>
    <row r="2174" spans="1:6" x14ac:dyDescent="0.25">
      <c r="A2174" s="203"/>
      <c r="B2174" s="203"/>
      <c r="C2174" s="203"/>
      <c r="D2174" s="203"/>
      <c r="E2174" s="203"/>
      <c r="F2174" s="203"/>
    </row>
    <row r="2175" spans="1:6" x14ac:dyDescent="0.25">
      <c r="A2175" s="203"/>
      <c r="B2175" s="203"/>
      <c r="C2175" s="203"/>
      <c r="D2175" s="203"/>
      <c r="E2175" s="203"/>
      <c r="F2175" s="203"/>
    </row>
    <row r="2176" spans="1:6" x14ac:dyDescent="0.25">
      <c r="A2176" s="203"/>
      <c r="B2176" s="203"/>
      <c r="C2176" s="203"/>
      <c r="D2176" s="203"/>
      <c r="E2176" s="203"/>
      <c r="F2176" s="203"/>
    </row>
    <row r="2177" spans="1:6" x14ac:dyDescent="0.25">
      <c r="A2177" s="203"/>
      <c r="B2177" s="203"/>
      <c r="C2177" s="203"/>
      <c r="D2177" s="203"/>
      <c r="E2177" s="203"/>
      <c r="F2177" s="203"/>
    </row>
    <row r="2178" spans="1:6" x14ac:dyDescent="0.25">
      <c r="A2178" s="203"/>
      <c r="B2178" s="203"/>
      <c r="C2178" s="203"/>
      <c r="D2178" s="203"/>
      <c r="E2178" s="203"/>
      <c r="F2178" s="203"/>
    </row>
    <row r="2179" spans="1:6" x14ac:dyDescent="0.25">
      <c r="A2179" s="203"/>
      <c r="B2179" s="203"/>
      <c r="C2179" s="203"/>
      <c r="D2179" s="203"/>
      <c r="E2179" s="203"/>
      <c r="F2179" s="203"/>
    </row>
    <row r="2180" spans="1:6" x14ac:dyDescent="0.25">
      <c r="A2180" s="203"/>
      <c r="B2180" s="203"/>
      <c r="C2180" s="203"/>
      <c r="D2180" s="203"/>
      <c r="E2180" s="203"/>
      <c r="F2180" s="203"/>
    </row>
    <row r="2181" spans="1:6" x14ac:dyDescent="0.25">
      <c r="A2181" s="203"/>
      <c r="B2181" s="203"/>
      <c r="C2181" s="203"/>
      <c r="D2181" s="203"/>
      <c r="E2181" s="203"/>
      <c r="F2181" s="203"/>
    </row>
    <row r="2182" spans="1:6" x14ac:dyDescent="0.25">
      <c r="A2182" s="203"/>
      <c r="B2182" s="203"/>
      <c r="C2182" s="203"/>
      <c r="D2182" s="203"/>
      <c r="E2182" s="203"/>
      <c r="F2182" s="203"/>
    </row>
    <row r="2183" spans="1:6" x14ac:dyDescent="0.25">
      <c r="A2183" s="203"/>
      <c r="B2183" s="203"/>
      <c r="C2183" s="203"/>
      <c r="D2183" s="203"/>
      <c r="E2183" s="203"/>
      <c r="F2183" s="203"/>
    </row>
    <row r="2184" spans="1:6" x14ac:dyDescent="0.25">
      <c r="A2184" s="203"/>
      <c r="B2184" s="203"/>
      <c r="C2184" s="203"/>
      <c r="D2184" s="203"/>
      <c r="E2184" s="203"/>
      <c r="F2184" s="203"/>
    </row>
    <row r="2185" spans="1:6" x14ac:dyDescent="0.25">
      <c r="A2185" s="203"/>
      <c r="B2185" s="203"/>
      <c r="C2185" s="203"/>
      <c r="D2185" s="203"/>
      <c r="E2185" s="203"/>
      <c r="F2185" s="203"/>
    </row>
    <row r="2186" spans="1:6" x14ac:dyDescent="0.25">
      <c r="A2186" s="203"/>
      <c r="B2186" s="203"/>
      <c r="C2186" s="203"/>
      <c r="D2186" s="203"/>
      <c r="E2186" s="203"/>
      <c r="F2186" s="203"/>
    </row>
    <row r="2187" spans="1:6" x14ac:dyDescent="0.25">
      <c r="A2187" s="203"/>
      <c r="B2187" s="203"/>
      <c r="C2187" s="203"/>
      <c r="D2187" s="203"/>
      <c r="E2187" s="203"/>
      <c r="F2187" s="203"/>
    </row>
    <row r="2188" spans="1:6" x14ac:dyDescent="0.25">
      <c r="A2188" s="203"/>
      <c r="B2188" s="203"/>
      <c r="C2188" s="203"/>
      <c r="D2188" s="203"/>
      <c r="E2188" s="203"/>
      <c r="F2188" s="203"/>
    </row>
    <row r="2189" spans="1:6" x14ac:dyDescent="0.25">
      <c r="A2189" s="203"/>
      <c r="B2189" s="203"/>
      <c r="C2189" s="203"/>
      <c r="D2189" s="203"/>
      <c r="E2189" s="203"/>
      <c r="F2189" s="203"/>
    </row>
    <row r="2190" spans="1:6" x14ac:dyDescent="0.25">
      <c r="A2190" s="203"/>
      <c r="B2190" s="203"/>
      <c r="C2190" s="203"/>
      <c r="D2190" s="203"/>
      <c r="E2190" s="203"/>
      <c r="F2190" s="203"/>
    </row>
    <row r="2191" spans="1:6" x14ac:dyDescent="0.25">
      <c r="A2191" s="203"/>
      <c r="B2191" s="203"/>
      <c r="C2191" s="203"/>
      <c r="D2191" s="203"/>
      <c r="E2191" s="203"/>
      <c r="F2191" s="203"/>
    </row>
    <row r="2192" spans="1:6" x14ac:dyDescent="0.25">
      <c r="A2192" s="203"/>
      <c r="B2192" s="203"/>
      <c r="C2192" s="203"/>
      <c r="D2192" s="203"/>
      <c r="E2192" s="203"/>
      <c r="F2192" s="203"/>
    </row>
    <row r="2193" spans="1:6" x14ac:dyDescent="0.25">
      <c r="A2193" s="203"/>
      <c r="B2193" s="203"/>
      <c r="C2193" s="203"/>
      <c r="D2193" s="203"/>
      <c r="E2193" s="203"/>
      <c r="F2193" s="203"/>
    </row>
    <row r="2194" spans="1:6" x14ac:dyDescent="0.25">
      <c r="A2194" s="203"/>
      <c r="B2194" s="203"/>
      <c r="C2194" s="203"/>
      <c r="D2194" s="203"/>
      <c r="E2194" s="203"/>
      <c r="F2194" s="203"/>
    </row>
    <row r="2195" spans="1:6" x14ac:dyDescent="0.25">
      <c r="A2195" s="203"/>
      <c r="B2195" s="203"/>
      <c r="C2195" s="203"/>
      <c r="D2195" s="203"/>
      <c r="E2195" s="203"/>
      <c r="F2195" s="203"/>
    </row>
    <row r="2196" spans="1:6" x14ac:dyDescent="0.25">
      <c r="A2196" s="203"/>
      <c r="B2196" s="203"/>
      <c r="C2196" s="203"/>
      <c r="D2196" s="203"/>
      <c r="E2196" s="203"/>
      <c r="F2196" s="203"/>
    </row>
    <row r="2197" spans="1:6" x14ac:dyDescent="0.25">
      <c r="A2197" s="203"/>
      <c r="B2197" s="203"/>
      <c r="C2197" s="203"/>
      <c r="D2197" s="203"/>
      <c r="E2197" s="203"/>
      <c r="F2197" s="203"/>
    </row>
    <row r="2198" spans="1:6" x14ac:dyDescent="0.25">
      <c r="A2198" s="203"/>
      <c r="B2198" s="203"/>
      <c r="C2198" s="203"/>
      <c r="D2198" s="203"/>
      <c r="E2198" s="203"/>
      <c r="F2198" s="203"/>
    </row>
    <row r="2199" spans="1:6" x14ac:dyDescent="0.25">
      <c r="A2199" s="203"/>
      <c r="B2199" s="203"/>
      <c r="C2199" s="203"/>
      <c r="D2199" s="203"/>
      <c r="E2199" s="203"/>
      <c r="F2199" s="203"/>
    </row>
    <row r="2200" spans="1:6" x14ac:dyDescent="0.25">
      <c r="A2200" s="203"/>
      <c r="B2200" s="203"/>
      <c r="C2200" s="203"/>
      <c r="D2200" s="203"/>
      <c r="E2200" s="203"/>
      <c r="F2200" s="203"/>
    </row>
    <row r="2201" spans="1:6" x14ac:dyDescent="0.25">
      <c r="A2201" s="203"/>
      <c r="B2201" s="203"/>
      <c r="C2201" s="203"/>
      <c r="D2201" s="203"/>
      <c r="E2201" s="203"/>
      <c r="F2201" s="203"/>
    </row>
    <row r="2202" spans="1:6" x14ac:dyDescent="0.25">
      <c r="A2202" s="203"/>
      <c r="B2202" s="203"/>
      <c r="C2202" s="203"/>
      <c r="D2202" s="203"/>
      <c r="E2202" s="203"/>
      <c r="F2202" s="203"/>
    </row>
    <row r="2203" spans="1:6" x14ac:dyDescent="0.25">
      <c r="A2203" s="203"/>
      <c r="B2203" s="203"/>
      <c r="C2203" s="203"/>
      <c r="D2203" s="203"/>
      <c r="E2203" s="203"/>
      <c r="F2203" s="203"/>
    </row>
    <row r="2204" spans="1:6" x14ac:dyDescent="0.25">
      <c r="A2204" s="203"/>
      <c r="B2204" s="203"/>
      <c r="C2204" s="203"/>
      <c r="D2204" s="203"/>
      <c r="E2204" s="203"/>
      <c r="F2204" s="203"/>
    </row>
    <row r="2205" spans="1:6" x14ac:dyDescent="0.25">
      <c r="A2205" s="203"/>
      <c r="B2205" s="203"/>
      <c r="C2205" s="203"/>
      <c r="D2205" s="203"/>
      <c r="E2205" s="203"/>
      <c r="F2205" s="203"/>
    </row>
    <row r="2206" spans="1:6" x14ac:dyDescent="0.25">
      <c r="A2206" s="203"/>
      <c r="B2206" s="203"/>
      <c r="C2206" s="203"/>
      <c r="D2206" s="203"/>
      <c r="E2206" s="203"/>
      <c r="F2206" s="203"/>
    </row>
    <row r="2207" spans="1:6" x14ac:dyDescent="0.25">
      <c r="A2207" s="203"/>
      <c r="B2207" s="203"/>
      <c r="C2207" s="203"/>
      <c r="D2207" s="203"/>
      <c r="E2207" s="203"/>
      <c r="F2207" s="203"/>
    </row>
    <row r="2208" spans="1:6" x14ac:dyDescent="0.25">
      <c r="A2208" s="203"/>
      <c r="B2208" s="203"/>
      <c r="C2208" s="203"/>
      <c r="D2208" s="203"/>
      <c r="E2208" s="203"/>
      <c r="F2208" s="203"/>
    </row>
    <row r="2209" spans="1:6" x14ac:dyDescent="0.25">
      <c r="A2209" s="203"/>
      <c r="B2209" s="203"/>
      <c r="C2209" s="203"/>
      <c r="D2209" s="203"/>
      <c r="E2209" s="203"/>
      <c r="F2209" s="203"/>
    </row>
    <row r="2210" spans="1:6" x14ac:dyDescent="0.25">
      <c r="A2210" s="203"/>
      <c r="B2210" s="203"/>
      <c r="C2210" s="203"/>
      <c r="D2210" s="203"/>
      <c r="E2210" s="203"/>
      <c r="F2210" s="203"/>
    </row>
    <row r="2211" spans="1:6" x14ac:dyDescent="0.25">
      <c r="A2211" s="203"/>
      <c r="B2211" s="203"/>
      <c r="C2211" s="203"/>
      <c r="D2211" s="203"/>
      <c r="E2211" s="203"/>
      <c r="F2211" s="203"/>
    </row>
    <row r="2212" spans="1:6" x14ac:dyDescent="0.25">
      <c r="A2212" s="203"/>
      <c r="B2212" s="203"/>
      <c r="C2212" s="203"/>
      <c r="D2212" s="203"/>
      <c r="E2212" s="203"/>
      <c r="F2212" s="203"/>
    </row>
    <row r="2213" spans="1:6" x14ac:dyDescent="0.25">
      <c r="A2213" s="203"/>
      <c r="B2213" s="203"/>
      <c r="C2213" s="203"/>
      <c r="D2213" s="203"/>
      <c r="E2213" s="203"/>
      <c r="F2213" s="203"/>
    </row>
    <row r="2214" spans="1:6" x14ac:dyDescent="0.25">
      <c r="A2214" s="203"/>
      <c r="B2214" s="203"/>
      <c r="C2214" s="203"/>
      <c r="D2214" s="203"/>
      <c r="E2214" s="203"/>
      <c r="F2214" s="203"/>
    </row>
    <row r="2215" spans="1:6" x14ac:dyDescent="0.25">
      <c r="A2215" s="203"/>
      <c r="B2215" s="203"/>
      <c r="C2215" s="203"/>
      <c r="D2215" s="203"/>
      <c r="E2215" s="203"/>
      <c r="F2215" s="203"/>
    </row>
    <row r="2216" spans="1:6" x14ac:dyDescent="0.25">
      <c r="A2216" s="203"/>
      <c r="B2216" s="203"/>
      <c r="C2216" s="203"/>
      <c r="D2216" s="203"/>
      <c r="E2216" s="203"/>
      <c r="F2216" s="203"/>
    </row>
    <row r="2217" spans="1:6" x14ac:dyDescent="0.25">
      <c r="A2217" s="203"/>
      <c r="B2217" s="203"/>
      <c r="C2217" s="203"/>
      <c r="D2217" s="203"/>
      <c r="E2217" s="203"/>
      <c r="F2217" s="203"/>
    </row>
    <row r="2218" spans="1:6" x14ac:dyDescent="0.25">
      <c r="A2218" s="203"/>
      <c r="B2218" s="203"/>
      <c r="C2218" s="203"/>
      <c r="D2218" s="203"/>
      <c r="E2218" s="203"/>
      <c r="F2218" s="203"/>
    </row>
    <row r="2219" spans="1:6" x14ac:dyDescent="0.25">
      <c r="A2219" s="203"/>
      <c r="B2219" s="203"/>
      <c r="C2219" s="203"/>
      <c r="D2219" s="203"/>
      <c r="E2219" s="203"/>
      <c r="F2219" s="203"/>
    </row>
    <row r="2220" spans="1:6" x14ac:dyDescent="0.25">
      <c r="A2220" s="203"/>
      <c r="B2220" s="203"/>
      <c r="C2220" s="203"/>
      <c r="D2220" s="203"/>
      <c r="E2220" s="203"/>
      <c r="F2220" s="203"/>
    </row>
    <row r="2221" spans="1:6" x14ac:dyDescent="0.25">
      <c r="A2221" s="203"/>
      <c r="B2221" s="203"/>
      <c r="C2221" s="203"/>
      <c r="D2221" s="203"/>
      <c r="E2221" s="203"/>
      <c r="F2221" s="203"/>
    </row>
    <row r="2222" spans="1:6" x14ac:dyDescent="0.25">
      <c r="A2222" s="203"/>
      <c r="B2222" s="203"/>
      <c r="C2222" s="203"/>
      <c r="D2222" s="203"/>
      <c r="E2222" s="203"/>
      <c r="F2222" s="203"/>
    </row>
    <row r="2223" spans="1:6" x14ac:dyDescent="0.25">
      <c r="A2223" s="203"/>
      <c r="B2223" s="203"/>
      <c r="C2223" s="203"/>
      <c r="D2223" s="203"/>
      <c r="E2223" s="203"/>
      <c r="F2223" s="203"/>
    </row>
    <row r="2224" spans="1:6" x14ac:dyDescent="0.25">
      <c r="A2224" s="203"/>
      <c r="B2224" s="203"/>
      <c r="C2224" s="203"/>
      <c r="D2224" s="203"/>
      <c r="E2224" s="203"/>
      <c r="F2224" s="203"/>
    </row>
    <row r="2225" spans="1:6" x14ac:dyDescent="0.25">
      <c r="A2225" s="203"/>
      <c r="B2225" s="203"/>
      <c r="C2225" s="203"/>
      <c r="D2225" s="203"/>
      <c r="E2225" s="203"/>
      <c r="F2225" s="203"/>
    </row>
    <row r="2226" spans="1:6" x14ac:dyDescent="0.25">
      <c r="A2226" s="203"/>
      <c r="B2226" s="203"/>
      <c r="C2226" s="203"/>
      <c r="D2226" s="203"/>
      <c r="E2226" s="203"/>
      <c r="F2226" s="203"/>
    </row>
    <row r="2227" spans="1:6" x14ac:dyDescent="0.25">
      <c r="A2227" s="203"/>
      <c r="B2227" s="203"/>
      <c r="C2227" s="203"/>
      <c r="D2227" s="203"/>
      <c r="E2227" s="203"/>
      <c r="F2227" s="203"/>
    </row>
    <row r="2228" spans="1:6" x14ac:dyDescent="0.25">
      <c r="A2228" s="203"/>
      <c r="B2228" s="203"/>
      <c r="C2228" s="203"/>
      <c r="D2228" s="203"/>
      <c r="E2228" s="203"/>
      <c r="F2228" s="203"/>
    </row>
    <row r="2229" spans="1:6" x14ac:dyDescent="0.25">
      <c r="A2229" s="203"/>
      <c r="B2229" s="203"/>
      <c r="C2229" s="203"/>
      <c r="D2229" s="203"/>
      <c r="E2229" s="203"/>
      <c r="F2229" s="203"/>
    </row>
    <row r="2230" spans="1:6" x14ac:dyDescent="0.25">
      <c r="A2230" s="203"/>
      <c r="B2230" s="203"/>
      <c r="C2230" s="203"/>
      <c r="D2230" s="203"/>
      <c r="E2230" s="203"/>
      <c r="F2230" s="203"/>
    </row>
    <row r="2231" spans="1:6" x14ac:dyDescent="0.25">
      <c r="A2231" s="203"/>
      <c r="B2231" s="203"/>
      <c r="C2231" s="203"/>
      <c r="D2231" s="203"/>
      <c r="E2231" s="203"/>
      <c r="F2231" s="203"/>
    </row>
    <row r="2232" spans="1:6" x14ac:dyDescent="0.25">
      <c r="A2232" s="203"/>
      <c r="B2232" s="203"/>
      <c r="C2232" s="203"/>
      <c r="D2232" s="203"/>
      <c r="E2232" s="203"/>
      <c r="F2232" s="203"/>
    </row>
    <row r="2233" spans="1:6" x14ac:dyDescent="0.25">
      <c r="A2233" s="203"/>
      <c r="B2233" s="203"/>
      <c r="C2233" s="203"/>
      <c r="D2233" s="203"/>
      <c r="E2233" s="203"/>
      <c r="F2233" s="203"/>
    </row>
    <row r="2234" spans="1:6" x14ac:dyDescent="0.25">
      <c r="A2234" s="203"/>
      <c r="B2234" s="203"/>
      <c r="C2234" s="203"/>
      <c r="D2234" s="203"/>
      <c r="E2234" s="203"/>
      <c r="F2234" s="203"/>
    </row>
    <row r="2235" spans="1:6" x14ac:dyDescent="0.25">
      <c r="A2235" s="203"/>
      <c r="B2235" s="203"/>
      <c r="C2235" s="203"/>
      <c r="D2235" s="203"/>
      <c r="E2235" s="203"/>
      <c r="F2235" s="203"/>
    </row>
    <row r="2236" spans="1:6" x14ac:dyDescent="0.25">
      <c r="A2236" s="203"/>
      <c r="B2236" s="203"/>
      <c r="C2236" s="203"/>
      <c r="D2236" s="203"/>
      <c r="E2236" s="203"/>
      <c r="F2236" s="203"/>
    </row>
    <row r="2237" spans="1:6" x14ac:dyDescent="0.25">
      <c r="A2237" s="203"/>
      <c r="B2237" s="203"/>
      <c r="C2237" s="203"/>
      <c r="D2237" s="203"/>
      <c r="E2237" s="203"/>
      <c r="F2237" s="203"/>
    </row>
    <row r="2238" spans="1:6" x14ac:dyDescent="0.25">
      <c r="A2238" s="203"/>
      <c r="B2238" s="203"/>
      <c r="C2238" s="203"/>
      <c r="D2238" s="203"/>
      <c r="E2238" s="203"/>
      <c r="F2238" s="203"/>
    </row>
    <row r="2239" spans="1:6" x14ac:dyDescent="0.25">
      <c r="A2239" s="203"/>
      <c r="B2239" s="203"/>
      <c r="C2239" s="203"/>
      <c r="D2239" s="203"/>
      <c r="E2239" s="203"/>
      <c r="F2239" s="203"/>
    </row>
    <row r="2240" spans="1:6" x14ac:dyDescent="0.25">
      <c r="A2240" s="203"/>
      <c r="B2240" s="203"/>
      <c r="C2240" s="203"/>
      <c r="D2240" s="203"/>
      <c r="E2240" s="203"/>
      <c r="F2240" s="203"/>
    </row>
    <row r="2241" spans="1:6" x14ac:dyDescent="0.25">
      <c r="A2241" s="203"/>
      <c r="B2241" s="203"/>
      <c r="C2241" s="203"/>
      <c r="D2241" s="203"/>
      <c r="E2241" s="203"/>
      <c r="F2241" s="203"/>
    </row>
    <row r="2242" spans="1:6" x14ac:dyDescent="0.25">
      <c r="A2242" s="203"/>
      <c r="B2242" s="203"/>
      <c r="C2242" s="203"/>
      <c r="D2242" s="203"/>
      <c r="E2242" s="203"/>
      <c r="F2242" s="203"/>
    </row>
    <row r="2243" spans="1:6" x14ac:dyDescent="0.25">
      <c r="A2243" s="203"/>
      <c r="B2243" s="203"/>
      <c r="C2243" s="203"/>
      <c r="D2243" s="203"/>
      <c r="E2243" s="203"/>
      <c r="F2243" s="203"/>
    </row>
    <row r="2244" spans="1:6" x14ac:dyDescent="0.25">
      <c r="A2244" s="203"/>
      <c r="B2244" s="203"/>
      <c r="C2244" s="203"/>
      <c r="D2244" s="203"/>
      <c r="E2244" s="203"/>
      <c r="F2244" s="203"/>
    </row>
    <row r="2245" spans="1:6" x14ac:dyDescent="0.25">
      <c r="A2245" s="203"/>
      <c r="B2245" s="203"/>
      <c r="C2245" s="203"/>
      <c r="D2245" s="203"/>
      <c r="E2245" s="203"/>
      <c r="F2245" s="203"/>
    </row>
    <row r="2246" spans="1:6" x14ac:dyDescent="0.25">
      <c r="A2246" s="203"/>
      <c r="B2246" s="203"/>
      <c r="C2246" s="203"/>
      <c r="D2246" s="203"/>
      <c r="E2246" s="203"/>
      <c r="F2246" s="203"/>
    </row>
    <row r="2247" spans="1:6" x14ac:dyDescent="0.25">
      <c r="A2247" s="203"/>
      <c r="B2247" s="203"/>
      <c r="C2247" s="203"/>
      <c r="D2247" s="203"/>
      <c r="E2247" s="203"/>
      <c r="F2247" s="203"/>
    </row>
    <row r="2248" spans="1:6" x14ac:dyDescent="0.25">
      <c r="A2248" s="203"/>
      <c r="B2248" s="203"/>
      <c r="C2248" s="203"/>
      <c r="D2248" s="203"/>
      <c r="E2248" s="203"/>
      <c r="F2248" s="203"/>
    </row>
    <row r="2249" spans="1:6" x14ac:dyDescent="0.25">
      <c r="A2249" s="203"/>
      <c r="B2249" s="203"/>
      <c r="C2249" s="203"/>
      <c r="D2249" s="203"/>
      <c r="E2249" s="203"/>
      <c r="F2249" s="203"/>
    </row>
    <row r="2250" spans="1:6" x14ac:dyDescent="0.25">
      <c r="A2250" s="203"/>
      <c r="B2250" s="203"/>
      <c r="C2250" s="203"/>
      <c r="D2250" s="203"/>
      <c r="E2250" s="203"/>
      <c r="F2250" s="203"/>
    </row>
    <row r="2251" spans="1:6" x14ac:dyDescent="0.25">
      <c r="A2251" s="203"/>
      <c r="B2251" s="203"/>
      <c r="C2251" s="203"/>
      <c r="D2251" s="203"/>
      <c r="E2251" s="203"/>
      <c r="F2251" s="203"/>
    </row>
    <row r="2252" spans="1:6" x14ac:dyDescent="0.25">
      <c r="A2252" s="203"/>
      <c r="B2252" s="203"/>
      <c r="C2252" s="203"/>
      <c r="D2252" s="203"/>
      <c r="E2252" s="203"/>
      <c r="F2252" s="203"/>
    </row>
    <row r="2253" spans="1:6" x14ac:dyDescent="0.25">
      <c r="A2253" s="203"/>
      <c r="B2253" s="203"/>
      <c r="C2253" s="203"/>
      <c r="D2253" s="203"/>
      <c r="E2253" s="203"/>
      <c r="F2253" s="203"/>
    </row>
    <row r="2254" spans="1:6" x14ac:dyDescent="0.25">
      <c r="A2254" s="203"/>
      <c r="B2254" s="203"/>
      <c r="C2254" s="203"/>
      <c r="D2254" s="203"/>
      <c r="E2254" s="203"/>
      <c r="F2254" s="203"/>
    </row>
    <row r="2255" spans="1:6" x14ac:dyDescent="0.25">
      <c r="A2255" s="203"/>
      <c r="B2255" s="203"/>
      <c r="C2255" s="203"/>
      <c r="D2255" s="203"/>
      <c r="E2255" s="203"/>
      <c r="F2255" s="203"/>
    </row>
    <row r="2256" spans="1:6" x14ac:dyDescent="0.25">
      <c r="A2256" s="203"/>
      <c r="B2256" s="203"/>
      <c r="C2256" s="203"/>
      <c r="D2256" s="203"/>
      <c r="E2256" s="203"/>
      <c r="F2256" s="203"/>
    </row>
    <row r="2257" spans="1:6" x14ac:dyDescent="0.25">
      <c r="A2257" s="203"/>
      <c r="B2257" s="203"/>
      <c r="C2257" s="203"/>
      <c r="D2257" s="203"/>
      <c r="E2257" s="203"/>
      <c r="F2257" s="203"/>
    </row>
    <row r="2258" spans="1:6" x14ac:dyDescent="0.25">
      <c r="A2258" s="203"/>
      <c r="B2258" s="203"/>
      <c r="C2258" s="203"/>
      <c r="D2258" s="203"/>
      <c r="E2258" s="203"/>
      <c r="F2258" s="203"/>
    </row>
    <row r="2259" spans="1:6" x14ac:dyDescent="0.25">
      <c r="A2259" s="203"/>
      <c r="B2259" s="203"/>
      <c r="C2259" s="203"/>
      <c r="D2259" s="203"/>
      <c r="E2259" s="203"/>
      <c r="F2259" s="203"/>
    </row>
    <row r="2260" spans="1:6" x14ac:dyDescent="0.25">
      <c r="A2260" s="203"/>
      <c r="B2260" s="203"/>
      <c r="C2260" s="203"/>
      <c r="D2260" s="203"/>
      <c r="E2260" s="203"/>
      <c r="F2260" s="203"/>
    </row>
    <row r="2261" spans="1:6" x14ac:dyDescent="0.25">
      <c r="A2261" s="203"/>
      <c r="B2261" s="203"/>
      <c r="C2261" s="203"/>
      <c r="D2261" s="203"/>
      <c r="E2261" s="203"/>
      <c r="F2261" s="203"/>
    </row>
    <row r="2262" spans="1:6" x14ac:dyDescent="0.25">
      <c r="A2262" s="203"/>
      <c r="B2262" s="203"/>
      <c r="C2262" s="203"/>
      <c r="D2262" s="203"/>
      <c r="E2262" s="203"/>
      <c r="F2262" s="203"/>
    </row>
    <row r="2263" spans="1:6" x14ac:dyDescent="0.25">
      <c r="A2263" s="203"/>
      <c r="B2263" s="203"/>
      <c r="C2263" s="203"/>
      <c r="D2263" s="203"/>
      <c r="E2263" s="203"/>
      <c r="F2263" s="203"/>
    </row>
    <row r="2264" spans="1:6" x14ac:dyDescent="0.25">
      <c r="A2264" s="203"/>
      <c r="B2264" s="203"/>
      <c r="C2264" s="203"/>
      <c r="D2264" s="203"/>
      <c r="E2264" s="203"/>
      <c r="F2264" s="203"/>
    </row>
    <row r="2265" spans="1:6" x14ac:dyDescent="0.25">
      <c r="A2265" s="203"/>
      <c r="B2265" s="203"/>
      <c r="C2265" s="203"/>
      <c r="D2265" s="203"/>
      <c r="E2265" s="203"/>
      <c r="F2265" s="203"/>
    </row>
    <row r="2266" spans="1:6" x14ac:dyDescent="0.25">
      <c r="A2266" s="203"/>
      <c r="B2266" s="203"/>
      <c r="C2266" s="203"/>
      <c r="D2266" s="203"/>
      <c r="E2266" s="203"/>
      <c r="F2266" s="203"/>
    </row>
    <row r="2267" spans="1:6" x14ac:dyDescent="0.25">
      <c r="A2267" s="203"/>
      <c r="B2267" s="203"/>
      <c r="C2267" s="203"/>
      <c r="D2267" s="203"/>
      <c r="E2267" s="203"/>
      <c r="F2267" s="203"/>
    </row>
    <row r="2268" spans="1:6" x14ac:dyDescent="0.25">
      <c r="A2268" s="203"/>
      <c r="B2268" s="203"/>
      <c r="C2268" s="203"/>
      <c r="D2268" s="203"/>
      <c r="E2268" s="203"/>
      <c r="F2268" s="203"/>
    </row>
    <row r="2269" spans="1:6" x14ac:dyDescent="0.25">
      <c r="A2269" s="203"/>
      <c r="B2269" s="203"/>
      <c r="C2269" s="203"/>
      <c r="D2269" s="203"/>
      <c r="E2269" s="203"/>
      <c r="F2269" s="203"/>
    </row>
    <row r="2270" spans="1:6" x14ac:dyDescent="0.25">
      <c r="A2270" s="203"/>
      <c r="B2270" s="203"/>
      <c r="C2270" s="203"/>
      <c r="D2270" s="203"/>
      <c r="E2270" s="203"/>
      <c r="F2270" s="203"/>
    </row>
    <row r="2271" spans="1:6" x14ac:dyDescent="0.25">
      <c r="A2271" s="203"/>
      <c r="B2271" s="203"/>
      <c r="C2271" s="203"/>
      <c r="D2271" s="203"/>
      <c r="E2271" s="203"/>
      <c r="F2271" s="203"/>
    </row>
    <row r="2272" spans="1:6" x14ac:dyDescent="0.25">
      <c r="A2272" s="203"/>
      <c r="B2272" s="203"/>
      <c r="C2272" s="203"/>
      <c r="D2272" s="203"/>
      <c r="E2272" s="203"/>
      <c r="F2272" s="203"/>
    </row>
    <row r="2273" spans="1:6" x14ac:dyDescent="0.25">
      <c r="A2273" s="203"/>
      <c r="B2273" s="203"/>
      <c r="C2273" s="203"/>
      <c r="D2273" s="203"/>
      <c r="E2273" s="203"/>
      <c r="F2273" s="203"/>
    </row>
    <row r="2274" spans="1:6" x14ac:dyDescent="0.25">
      <c r="A2274" s="203"/>
      <c r="B2274" s="203"/>
      <c r="C2274" s="203"/>
      <c r="D2274" s="203"/>
      <c r="E2274" s="203"/>
      <c r="F2274" s="203"/>
    </row>
    <row r="2275" spans="1:6" x14ac:dyDescent="0.25">
      <c r="A2275" s="203"/>
      <c r="B2275" s="203"/>
      <c r="C2275" s="203"/>
      <c r="D2275" s="203"/>
      <c r="E2275" s="203"/>
      <c r="F2275" s="203"/>
    </row>
    <row r="2276" spans="1:6" x14ac:dyDescent="0.25">
      <c r="A2276" s="203"/>
      <c r="B2276" s="203"/>
      <c r="C2276" s="203"/>
      <c r="D2276" s="203"/>
      <c r="E2276" s="203"/>
      <c r="F2276" s="203"/>
    </row>
    <row r="2277" spans="1:6" x14ac:dyDescent="0.25">
      <c r="A2277" s="203"/>
      <c r="B2277" s="203"/>
      <c r="C2277" s="203"/>
      <c r="D2277" s="203"/>
      <c r="E2277" s="203"/>
      <c r="F2277" s="203"/>
    </row>
    <row r="2278" spans="1:6" x14ac:dyDescent="0.25">
      <c r="A2278" s="203"/>
      <c r="B2278" s="203"/>
      <c r="C2278" s="203"/>
      <c r="D2278" s="203"/>
      <c r="E2278" s="203"/>
      <c r="F2278" s="203"/>
    </row>
    <row r="2279" spans="1:6" x14ac:dyDescent="0.25">
      <c r="A2279" s="203"/>
      <c r="B2279" s="203"/>
      <c r="C2279" s="203"/>
      <c r="D2279" s="203"/>
      <c r="E2279" s="203"/>
      <c r="F2279" s="203"/>
    </row>
    <row r="2280" spans="1:6" x14ac:dyDescent="0.25">
      <c r="A2280" s="203"/>
      <c r="B2280" s="203"/>
      <c r="C2280" s="203"/>
      <c r="D2280" s="203"/>
      <c r="E2280" s="203"/>
      <c r="F2280" s="203"/>
    </row>
    <row r="2281" spans="1:6" x14ac:dyDescent="0.25">
      <c r="A2281" s="203"/>
      <c r="B2281" s="203"/>
      <c r="C2281" s="203"/>
      <c r="D2281" s="203"/>
      <c r="E2281" s="203"/>
      <c r="F2281" s="203"/>
    </row>
    <row r="2282" spans="1:6" x14ac:dyDescent="0.25">
      <c r="A2282" s="203"/>
      <c r="B2282" s="203"/>
      <c r="C2282" s="203"/>
      <c r="D2282" s="203"/>
      <c r="E2282" s="203"/>
      <c r="F2282" s="203"/>
    </row>
    <row r="2283" spans="1:6" x14ac:dyDescent="0.25">
      <c r="A2283" s="203"/>
      <c r="B2283" s="203"/>
      <c r="C2283" s="203"/>
      <c r="D2283" s="203"/>
      <c r="E2283" s="203"/>
      <c r="F2283" s="203"/>
    </row>
    <row r="2284" spans="1:6" x14ac:dyDescent="0.25">
      <c r="A2284" s="203"/>
      <c r="B2284" s="203"/>
      <c r="C2284" s="203"/>
      <c r="D2284" s="203"/>
      <c r="E2284" s="203"/>
      <c r="F2284" s="203"/>
    </row>
    <row r="2285" spans="1:6" x14ac:dyDescent="0.25">
      <c r="A2285" s="203"/>
      <c r="B2285" s="203"/>
      <c r="C2285" s="203"/>
      <c r="D2285" s="203"/>
      <c r="E2285" s="203"/>
      <c r="F2285" s="203"/>
    </row>
    <row r="2286" spans="1:6" x14ac:dyDescent="0.25">
      <c r="A2286" s="203"/>
      <c r="B2286" s="203"/>
      <c r="C2286" s="203"/>
      <c r="D2286" s="203"/>
      <c r="E2286" s="203"/>
      <c r="F2286" s="203"/>
    </row>
    <row r="2287" spans="1:6" x14ac:dyDescent="0.25">
      <c r="A2287" s="203"/>
      <c r="B2287" s="203"/>
      <c r="C2287" s="203"/>
      <c r="D2287" s="203"/>
      <c r="E2287" s="203"/>
      <c r="F2287" s="203"/>
    </row>
    <row r="2288" spans="1:6" x14ac:dyDescent="0.25">
      <c r="A2288" s="203"/>
      <c r="B2288" s="203"/>
      <c r="C2288" s="203"/>
      <c r="D2288" s="203"/>
      <c r="E2288" s="203"/>
      <c r="F2288" s="203"/>
    </row>
    <row r="2289" spans="1:6" x14ac:dyDescent="0.25">
      <c r="A2289" s="203"/>
      <c r="B2289" s="203"/>
      <c r="C2289" s="203"/>
      <c r="D2289" s="203"/>
      <c r="E2289" s="203"/>
      <c r="F2289" s="203"/>
    </row>
    <row r="2290" spans="1:6" x14ac:dyDescent="0.25">
      <c r="A2290" s="203"/>
      <c r="B2290" s="203"/>
      <c r="C2290" s="203"/>
      <c r="D2290" s="203"/>
      <c r="E2290" s="203"/>
      <c r="F2290" s="203"/>
    </row>
    <row r="2291" spans="1:6" x14ac:dyDescent="0.25">
      <c r="A2291" s="203"/>
      <c r="B2291" s="203"/>
      <c r="C2291" s="203"/>
      <c r="D2291" s="203"/>
      <c r="E2291" s="203"/>
      <c r="F2291" s="203"/>
    </row>
    <row r="2292" spans="1:6" x14ac:dyDescent="0.25">
      <c r="A2292" s="203"/>
      <c r="B2292" s="203"/>
      <c r="C2292" s="203"/>
      <c r="D2292" s="203"/>
      <c r="E2292" s="203"/>
      <c r="F2292" s="203"/>
    </row>
    <row r="2293" spans="1:6" x14ac:dyDescent="0.25">
      <c r="A2293" s="203"/>
      <c r="B2293" s="203"/>
      <c r="C2293" s="203"/>
      <c r="D2293" s="203"/>
      <c r="E2293" s="203"/>
      <c r="F2293" s="203"/>
    </row>
    <row r="2294" spans="1:6" x14ac:dyDescent="0.25">
      <c r="A2294" s="203"/>
      <c r="B2294" s="203"/>
      <c r="C2294" s="203"/>
      <c r="D2294" s="203"/>
      <c r="E2294" s="203"/>
      <c r="F2294" s="203"/>
    </row>
    <row r="2295" spans="1:6" x14ac:dyDescent="0.25">
      <c r="A2295" s="203"/>
      <c r="B2295" s="203"/>
      <c r="C2295" s="203"/>
      <c r="D2295" s="203"/>
      <c r="E2295" s="203"/>
      <c r="F2295" s="203"/>
    </row>
    <row r="2296" spans="1:6" x14ac:dyDescent="0.25">
      <c r="A2296" s="203"/>
      <c r="B2296" s="203"/>
      <c r="C2296" s="203"/>
      <c r="D2296" s="203"/>
      <c r="E2296" s="203"/>
      <c r="F2296" s="203"/>
    </row>
    <row r="2297" spans="1:6" x14ac:dyDescent="0.25">
      <c r="A2297" s="203"/>
      <c r="B2297" s="203"/>
      <c r="C2297" s="203"/>
      <c r="D2297" s="203"/>
      <c r="E2297" s="203"/>
      <c r="F2297" s="203"/>
    </row>
    <row r="2298" spans="1:6" x14ac:dyDescent="0.25">
      <c r="A2298" s="203"/>
      <c r="B2298" s="203"/>
      <c r="C2298" s="203"/>
      <c r="D2298" s="203"/>
      <c r="E2298" s="203"/>
      <c r="F2298" s="203"/>
    </row>
    <row r="2299" spans="1:6" x14ac:dyDescent="0.25">
      <c r="A2299" s="203"/>
      <c r="B2299" s="203"/>
      <c r="C2299" s="203"/>
      <c r="D2299" s="203"/>
      <c r="E2299" s="203"/>
      <c r="F2299" s="203"/>
    </row>
    <row r="2300" spans="1:6" x14ac:dyDescent="0.25">
      <c r="A2300" s="203"/>
      <c r="B2300" s="203"/>
      <c r="C2300" s="203"/>
      <c r="D2300" s="203"/>
      <c r="E2300" s="203"/>
      <c r="F2300" s="203"/>
    </row>
    <row r="2301" spans="1:6" x14ac:dyDescent="0.25">
      <c r="A2301" s="203"/>
      <c r="B2301" s="203"/>
      <c r="C2301" s="203"/>
      <c r="D2301" s="203"/>
      <c r="E2301" s="203"/>
      <c r="F2301" s="203"/>
    </row>
    <row r="2302" spans="1:6" x14ac:dyDescent="0.25">
      <c r="A2302" s="203"/>
      <c r="B2302" s="203"/>
      <c r="C2302" s="203"/>
      <c r="D2302" s="203"/>
      <c r="E2302" s="203"/>
      <c r="F2302" s="203"/>
    </row>
    <row r="2303" spans="1:6" x14ac:dyDescent="0.25">
      <c r="A2303" s="203"/>
      <c r="B2303" s="203"/>
      <c r="C2303" s="203"/>
      <c r="D2303" s="203"/>
      <c r="E2303" s="203"/>
      <c r="F2303" s="203"/>
    </row>
    <row r="2304" spans="1:6" x14ac:dyDescent="0.25">
      <c r="A2304" s="203"/>
      <c r="B2304" s="203"/>
      <c r="C2304" s="203"/>
      <c r="D2304" s="203"/>
      <c r="E2304" s="203"/>
      <c r="F2304" s="203"/>
    </row>
    <row r="2305" spans="1:6" x14ac:dyDescent="0.25">
      <c r="A2305" s="203"/>
      <c r="B2305" s="203"/>
      <c r="C2305" s="203"/>
      <c r="D2305" s="203"/>
      <c r="E2305" s="203"/>
      <c r="F2305" s="203"/>
    </row>
    <row r="2306" spans="1:6" x14ac:dyDescent="0.25">
      <c r="A2306" s="203"/>
      <c r="B2306" s="203"/>
      <c r="C2306" s="203"/>
      <c r="D2306" s="203"/>
      <c r="E2306" s="203"/>
      <c r="F2306" s="203"/>
    </row>
    <row r="2307" spans="1:6" x14ac:dyDescent="0.25">
      <c r="A2307" s="203"/>
      <c r="B2307" s="203"/>
      <c r="C2307" s="203"/>
      <c r="D2307" s="203"/>
      <c r="E2307" s="203"/>
      <c r="F2307" s="203"/>
    </row>
    <row r="2308" spans="1:6" x14ac:dyDescent="0.25">
      <c r="A2308" s="203"/>
      <c r="B2308" s="203"/>
      <c r="C2308" s="203"/>
      <c r="D2308" s="203"/>
      <c r="E2308" s="203"/>
      <c r="F2308" s="203"/>
    </row>
    <row r="2309" spans="1:6" x14ac:dyDescent="0.25">
      <c r="A2309" s="203"/>
      <c r="B2309" s="203"/>
      <c r="C2309" s="203"/>
      <c r="D2309" s="203"/>
      <c r="E2309" s="203"/>
      <c r="F2309" s="203"/>
    </row>
    <row r="2310" spans="1:6" x14ac:dyDescent="0.25">
      <c r="A2310" s="203"/>
      <c r="B2310" s="203"/>
      <c r="C2310" s="203"/>
      <c r="D2310" s="203"/>
      <c r="E2310" s="203"/>
      <c r="F2310" s="203"/>
    </row>
    <row r="2311" spans="1:6" x14ac:dyDescent="0.25">
      <c r="A2311" s="203"/>
      <c r="B2311" s="203"/>
      <c r="C2311" s="203"/>
      <c r="D2311" s="203"/>
      <c r="E2311" s="203"/>
      <c r="F2311" s="203"/>
    </row>
    <row r="2312" spans="1:6" x14ac:dyDescent="0.25">
      <c r="A2312" s="203"/>
      <c r="B2312" s="203"/>
      <c r="C2312" s="203"/>
      <c r="D2312" s="203"/>
      <c r="E2312" s="203"/>
      <c r="F2312" s="203"/>
    </row>
    <row r="2313" spans="1:6" x14ac:dyDescent="0.25">
      <c r="A2313" s="203"/>
      <c r="B2313" s="203"/>
      <c r="C2313" s="203"/>
      <c r="D2313" s="203"/>
      <c r="E2313" s="203"/>
      <c r="F2313" s="203"/>
    </row>
    <row r="2314" spans="1:6" x14ac:dyDescent="0.25">
      <c r="A2314" s="203"/>
      <c r="B2314" s="203"/>
      <c r="C2314" s="203"/>
      <c r="D2314" s="203"/>
      <c r="E2314" s="203"/>
      <c r="F2314" s="203"/>
    </row>
    <row r="2315" spans="1:6" x14ac:dyDescent="0.25">
      <c r="A2315" s="203"/>
      <c r="B2315" s="203"/>
      <c r="C2315" s="203"/>
      <c r="D2315" s="203"/>
      <c r="E2315" s="203"/>
      <c r="F2315" s="203"/>
    </row>
    <row r="2316" spans="1:6" x14ac:dyDescent="0.25">
      <c r="A2316" s="203"/>
      <c r="B2316" s="203"/>
      <c r="C2316" s="203"/>
      <c r="D2316" s="203"/>
      <c r="E2316" s="203"/>
      <c r="F2316" s="203"/>
    </row>
    <row r="2317" spans="1:6" x14ac:dyDescent="0.25">
      <c r="A2317" s="203"/>
      <c r="B2317" s="203"/>
      <c r="C2317" s="203"/>
      <c r="D2317" s="203"/>
      <c r="E2317" s="203"/>
      <c r="F2317" s="203"/>
    </row>
    <row r="2318" spans="1:6" x14ac:dyDescent="0.25">
      <c r="A2318" s="203"/>
      <c r="B2318" s="203"/>
      <c r="C2318" s="203"/>
      <c r="D2318" s="203"/>
      <c r="E2318" s="203"/>
      <c r="F2318" s="203"/>
    </row>
    <row r="2319" spans="1:6" x14ac:dyDescent="0.25">
      <c r="A2319" s="203"/>
      <c r="B2319" s="203"/>
      <c r="C2319" s="203"/>
      <c r="D2319" s="203"/>
      <c r="E2319" s="203"/>
      <c r="F2319" s="203"/>
    </row>
    <row r="2320" spans="1:6" x14ac:dyDescent="0.25">
      <c r="A2320" s="203"/>
      <c r="B2320" s="203"/>
      <c r="C2320" s="203"/>
      <c r="D2320" s="203"/>
      <c r="E2320" s="203"/>
      <c r="F2320" s="203"/>
    </row>
    <row r="2321" spans="1:6" x14ac:dyDescent="0.25">
      <c r="A2321" s="203"/>
      <c r="B2321" s="203"/>
      <c r="C2321" s="203"/>
      <c r="D2321" s="203"/>
      <c r="E2321" s="203"/>
      <c r="F2321" s="203"/>
    </row>
    <row r="2322" spans="1:6" x14ac:dyDescent="0.25">
      <c r="A2322" s="203"/>
      <c r="B2322" s="203"/>
      <c r="C2322" s="203"/>
      <c r="D2322" s="203"/>
      <c r="E2322" s="203"/>
      <c r="F2322" s="203"/>
    </row>
    <row r="2323" spans="1:6" x14ac:dyDescent="0.25">
      <c r="A2323" s="203"/>
      <c r="B2323" s="203"/>
      <c r="C2323" s="203"/>
      <c r="D2323" s="203"/>
      <c r="E2323" s="203"/>
      <c r="F2323" s="203"/>
    </row>
    <row r="2324" spans="1:6" x14ac:dyDescent="0.25">
      <c r="A2324" s="203"/>
      <c r="B2324" s="203"/>
      <c r="C2324" s="203"/>
      <c r="D2324" s="203"/>
      <c r="E2324" s="203"/>
      <c r="F2324" s="203"/>
    </row>
    <row r="2325" spans="1:6" x14ac:dyDescent="0.25">
      <c r="A2325" s="203"/>
      <c r="B2325" s="203"/>
      <c r="C2325" s="203"/>
      <c r="D2325" s="203"/>
      <c r="E2325" s="203"/>
      <c r="F2325" s="203"/>
    </row>
    <row r="2326" spans="1:6" x14ac:dyDescent="0.25">
      <c r="A2326" s="203"/>
      <c r="B2326" s="203"/>
      <c r="C2326" s="203"/>
      <c r="D2326" s="203"/>
      <c r="E2326" s="203"/>
      <c r="F2326" s="203"/>
    </row>
    <row r="2327" spans="1:6" x14ac:dyDescent="0.25">
      <c r="A2327" s="203"/>
      <c r="B2327" s="203"/>
      <c r="C2327" s="203"/>
      <c r="D2327" s="203"/>
      <c r="E2327" s="203"/>
      <c r="F2327" s="203"/>
    </row>
    <row r="2328" spans="1:6" x14ac:dyDescent="0.25">
      <c r="A2328" s="203"/>
      <c r="B2328" s="203"/>
      <c r="C2328" s="203"/>
      <c r="D2328" s="203"/>
      <c r="E2328" s="203"/>
      <c r="F2328" s="203"/>
    </row>
    <row r="2329" spans="1:6" x14ac:dyDescent="0.25">
      <c r="A2329" s="203"/>
      <c r="B2329" s="203"/>
      <c r="C2329" s="203"/>
      <c r="D2329" s="203"/>
      <c r="E2329" s="203"/>
      <c r="F2329" s="203"/>
    </row>
    <row r="2330" spans="1:6" x14ac:dyDescent="0.25">
      <c r="A2330" s="203"/>
      <c r="B2330" s="203"/>
      <c r="C2330" s="203"/>
      <c r="D2330" s="203"/>
      <c r="E2330" s="203"/>
      <c r="F2330" s="203"/>
    </row>
    <row r="2331" spans="1:6" x14ac:dyDescent="0.25">
      <c r="A2331" s="203"/>
      <c r="B2331" s="203"/>
      <c r="C2331" s="203"/>
      <c r="D2331" s="203"/>
      <c r="E2331" s="203"/>
      <c r="F2331" s="203"/>
    </row>
    <row r="2332" spans="1:6" x14ac:dyDescent="0.25">
      <c r="A2332" s="203"/>
      <c r="B2332" s="203"/>
      <c r="C2332" s="203"/>
      <c r="D2332" s="203"/>
      <c r="E2332" s="203"/>
      <c r="F2332" s="203"/>
    </row>
    <row r="2333" spans="1:6" x14ac:dyDescent="0.25">
      <c r="A2333" s="203"/>
      <c r="B2333" s="203"/>
      <c r="C2333" s="203"/>
      <c r="D2333" s="203"/>
      <c r="E2333" s="203"/>
      <c r="F2333" s="203"/>
    </row>
    <row r="2334" spans="1:6" x14ac:dyDescent="0.25">
      <c r="A2334" s="203"/>
      <c r="B2334" s="203"/>
      <c r="C2334" s="203"/>
      <c r="D2334" s="203"/>
      <c r="E2334" s="203"/>
      <c r="F2334" s="203"/>
    </row>
    <row r="2335" spans="1:6" x14ac:dyDescent="0.25">
      <c r="A2335" s="203"/>
      <c r="B2335" s="203"/>
      <c r="C2335" s="203"/>
      <c r="D2335" s="203"/>
      <c r="E2335" s="203"/>
      <c r="F2335" s="203"/>
    </row>
    <row r="2336" spans="1:6" x14ac:dyDescent="0.25">
      <c r="A2336" s="203"/>
      <c r="B2336" s="203"/>
      <c r="C2336" s="203"/>
      <c r="D2336" s="203"/>
      <c r="E2336" s="203"/>
      <c r="F2336" s="203"/>
    </row>
    <row r="2337" spans="1:6" x14ac:dyDescent="0.25">
      <c r="A2337" s="203"/>
      <c r="B2337" s="203"/>
      <c r="C2337" s="203"/>
      <c r="D2337" s="203"/>
      <c r="E2337" s="203"/>
      <c r="F2337" s="203"/>
    </row>
    <row r="2338" spans="1:6" x14ac:dyDescent="0.25">
      <c r="A2338" s="203"/>
      <c r="B2338" s="203"/>
      <c r="C2338" s="203"/>
      <c r="D2338" s="203"/>
      <c r="E2338" s="203"/>
      <c r="F2338" s="203"/>
    </row>
    <row r="2339" spans="1:6" x14ac:dyDescent="0.25">
      <c r="A2339" s="203"/>
      <c r="B2339" s="203"/>
      <c r="C2339" s="203"/>
      <c r="D2339" s="203"/>
      <c r="E2339" s="203"/>
      <c r="F2339" s="203"/>
    </row>
    <row r="2340" spans="1:6" x14ac:dyDescent="0.25">
      <c r="A2340" s="203"/>
      <c r="B2340" s="203"/>
      <c r="C2340" s="203"/>
      <c r="D2340" s="203"/>
      <c r="E2340" s="203"/>
      <c r="F2340" s="203"/>
    </row>
    <row r="2341" spans="1:6" x14ac:dyDescent="0.25">
      <c r="A2341" s="203"/>
      <c r="B2341" s="203"/>
      <c r="C2341" s="203"/>
      <c r="D2341" s="203"/>
      <c r="E2341" s="203"/>
      <c r="F2341" s="203"/>
    </row>
    <row r="2342" spans="1:6" x14ac:dyDescent="0.25">
      <c r="A2342" s="203"/>
      <c r="B2342" s="203"/>
      <c r="C2342" s="203"/>
      <c r="D2342" s="203"/>
      <c r="E2342" s="203"/>
      <c r="F2342" s="203"/>
    </row>
    <row r="2343" spans="1:6" x14ac:dyDescent="0.25">
      <c r="A2343" s="203"/>
      <c r="B2343" s="203"/>
      <c r="C2343" s="203"/>
      <c r="D2343" s="203"/>
      <c r="E2343" s="203"/>
      <c r="F2343" s="203"/>
    </row>
    <row r="2344" spans="1:6" x14ac:dyDescent="0.25">
      <c r="A2344" s="203"/>
      <c r="B2344" s="203"/>
      <c r="C2344" s="203"/>
      <c r="D2344" s="203"/>
      <c r="E2344" s="203"/>
      <c r="F2344" s="203"/>
    </row>
    <row r="2345" spans="1:6" x14ac:dyDescent="0.25">
      <c r="A2345" s="203"/>
      <c r="B2345" s="203"/>
      <c r="C2345" s="203"/>
      <c r="D2345" s="203"/>
      <c r="E2345" s="203"/>
      <c r="F2345" s="203"/>
    </row>
    <row r="2346" spans="1:6" x14ac:dyDescent="0.25">
      <c r="A2346" s="203"/>
      <c r="B2346" s="203"/>
      <c r="C2346" s="203"/>
      <c r="D2346" s="203"/>
      <c r="E2346" s="203"/>
      <c r="F2346" s="203"/>
    </row>
    <row r="2347" spans="1:6" x14ac:dyDescent="0.25">
      <c r="A2347" s="203"/>
      <c r="B2347" s="203"/>
      <c r="C2347" s="203"/>
      <c r="D2347" s="203"/>
      <c r="E2347" s="203"/>
      <c r="F2347" s="203"/>
    </row>
    <row r="2348" spans="1:6" x14ac:dyDescent="0.25">
      <c r="A2348" s="203"/>
      <c r="B2348" s="203"/>
      <c r="C2348" s="203"/>
      <c r="D2348" s="203"/>
      <c r="E2348" s="203"/>
      <c r="F2348" s="203"/>
    </row>
    <row r="2349" spans="1:6" x14ac:dyDescent="0.25">
      <c r="A2349" s="203"/>
      <c r="B2349" s="203"/>
      <c r="C2349" s="203"/>
      <c r="D2349" s="203"/>
      <c r="E2349" s="203"/>
      <c r="F2349" s="203"/>
    </row>
    <row r="2350" spans="1:6" x14ac:dyDescent="0.25">
      <c r="A2350" s="203"/>
      <c r="B2350" s="203"/>
      <c r="C2350" s="203"/>
      <c r="D2350" s="203"/>
      <c r="E2350" s="203"/>
      <c r="F2350" s="203"/>
    </row>
    <row r="2351" spans="1:6" x14ac:dyDescent="0.25">
      <c r="A2351" s="203"/>
      <c r="B2351" s="203"/>
      <c r="C2351" s="203"/>
      <c r="D2351" s="203"/>
      <c r="E2351" s="203"/>
      <c r="F2351" s="203"/>
    </row>
    <row r="2352" spans="1:6" x14ac:dyDescent="0.25">
      <c r="A2352" s="203"/>
      <c r="B2352" s="203"/>
      <c r="C2352" s="203"/>
      <c r="D2352" s="203"/>
      <c r="E2352" s="203"/>
      <c r="F2352" s="203"/>
    </row>
    <row r="2353" spans="1:6" x14ac:dyDescent="0.25">
      <c r="A2353" s="203"/>
      <c r="B2353" s="203"/>
      <c r="C2353" s="203"/>
      <c r="D2353" s="203"/>
      <c r="E2353" s="203"/>
      <c r="F2353" s="203"/>
    </row>
    <row r="2354" spans="1:6" x14ac:dyDescent="0.25">
      <c r="A2354" s="203"/>
      <c r="B2354" s="203"/>
      <c r="C2354" s="203"/>
      <c r="D2354" s="203"/>
      <c r="E2354" s="203"/>
      <c r="F2354" s="203"/>
    </row>
    <row r="2355" spans="1:6" x14ac:dyDescent="0.25">
      <c r="A2355" s="203"/>
      <c r="B2355" s="203"/>
      <c r="C2355" s="203"/>
      <c r="D2355" s="203"/>
      <c r="E2355" s="203"/>
      <c r="F2355" s="203"/>
    </row>
    <row r="2356" spans="1:6" x14ac:dyDescent="0.25">
      <c r="A2356" s="203"/>
      <c r="B2356" s="203"/>
      <c r="C2356" s="203"/>
      <c r="D2356" s="203"/>
      <c r="E2356" s="203"/>
      <c r="F2356" s="203"/>
    </row>
    <row r="2357" spans="1:6" x14ac:dyDescent="0.25">
      <c r="A2357" s="203"/>
      <c r="B2357" s="203"/>
      <c r="C2357" s="203"/>
      <c r="D2357" s="203"/>
      <c r="E2357" s="203"/>
      <c r="F2357" s="203"/>
    </row>
    <row r="2358" spans="1:6" x14ac:dyDescent="0.25">
      <c r="A2358" s="203"/>
      <c r="B2358" s="203"/>
      <c r="C2358" s="203"/>
      <c r="D2358" s="203"/>
      <c r="E2358" s="203"/>
      <c r="F2358" s="203"/>
    </row>
    <row r="2359" spans="1:6" x14ac:dyDescent="0.25">
      <c r="A2359" s="203"/>
      <c r="B2359" s="203"/>
      <c r="C2359" s="203"/>
      <c r="D2359" s="203"/>
      <c r="E2359" s="203"/>
      <c r="F2359" s="203"/>
    </row>
    <row r="2360" spans="1:6" x14ac:dyDescent="0.25">
      <c r="A2360" s="203"/>
      <c r="B2360" s="203"/>
      <c r="C2360" s="203"/>
      <c r="D2360" s="203"/>
      <c r="E2360" s="203"/>
      <c r="F2360" s="203"/>
    </row>
    <row r="2361" spans="1:6" x14ac:dyDescent="0.25">
      <c r="A2361" s="203"/>
      <c r="B2361" s="203"/>
      <c r="C2361" s="203"/>
      <c r="D2361" s="203"/>
      <c r="E2361" s="203"/>
      <c r="F2361" s="203"/>
    </row>
    <row r="2362" spans="1:6" x14ac:dyDescent="0.25">
      <c r="A2362" s="203"/>
      <c r="B2362" s="203"/>
      <c r="C2362" s="203"/>
      <c r="D2362" s="203"/>
      <c r="E2362" s="203"/>
      <c r="F2362" s="203"/>
    </row>
    <row r="2363" spans="1:6" x14ac:dyDescent="0.25">
      <c r="A2363" s="203"/>
      <c r="B2363" s="203"/>
      <c r="C2363" s="203"/>
      <c r="D2363" s="203"/>
      <c r="E2363" s="203"/>
      <c r="F2363" s="203"/>
    </row>
    <row r="2364" spans="1:6" x14ac:dyDescent="0.25">
      <c r="A2364" s="203"/>
      <c r="B2364" s="203"/>
      <c r="C2364" s="203"/>
      <c r="D2364" s="203"/>
      <c r="E2364" s="203"/>
      <c r="F2364" s="203"/>
    </row>
    <row r="2365" spans="1:6" x14ac:dyDescent="0.25">
      <c r="A2365" s="203"/>
      <c r="B2365" s="203"/>
      <c r="C2365" s="203"/>
      <c r="D2365" s="203"/>
      <c r="E2365" s="203"/>
      <c r="F2365" s="203"/>
    </row>
    <row r="2366" spans="1:6" x14ac:dyDescent="0.25">
      <c r="A2366" s="203"/>
      <c r="B2366" s="203"/>
      <c r="C2366" s="203"/>
      <c r="D2366" s="203"/>
      <c r="E2366" s="203"/>
      <c r="F2366" s="203"/>
    </row>
    <row r="2367" spans="1:6" x14ac:dyDescent="0.25">
      <c r="A2367" s="203"/>
      <c r="B2367" s="203"/>
      <c r="C2367" s="203"/>
      <c r="D2367" s="203"/>
      <c r="E2367" s="203"/>
      <c r="F2367" s="203"/>
    </row>
    <row r="2368" spans="1:6" x14ac:dyDescent="0.25">
      <c r="A2368" s="203"/>
      <c r="B2368" s="203"/>
      <c r="C2368" s="203"/>
      <c r="D2368" s="203"/>
      <c r="E2368" s="203"/>
      <c r="F2368" s="203"/>
    </row>
    <row r="2369" spans="1:6" x14ac:dyDescent="0.25">
      <c r="A2369" s="203"/>
      <c r="B2369" s="203"/>
      <c r="C2369" s="203"/>
      <c r="D2369" s="203"/>
      <c r="E2369" s="203"/>
      <c r="F2369" s="203"/>
    </row>
    <row r="2370" spans="1:6" x14ac:dyDescent="0.25">
      <c r="A2370" s="203"/>
      <c r="B2370" s="203"/>
      <c r="C2370" s="203"/>
      <c r="D2370" s="203"/>
      <c r="E2370" s="203"/>
      <c r="F2370" s="203"/>
    </row>
    <row r="2371" spans="1:6" x14ac:dyDescent="0.25">
      <c r="A2371" s="203"/>
      <c r="B2371" s="203"/>
      <c r="C2371" s="203"/>
      <c r="D2371" s="203"/>
      <c r="E2371" s="203"/>
      <c r="F2371" s="203"/>
    </row>
    <row r="2372" spans="1:6" x14ac:dyDescent="0.25">
      <c r="A2372" s="203"/>
      <c r="B2372" s="203"/>
      <c r="C2372" s="203"/>
      <c r="D2372" s="203"/>
      <c r="E2372" s="203"/>
      <c r="F2372" s="203"/>
    </row>
    <row r="2373" spans="1:6" x14ac:dyDescent="0.25">
      <c r="A2373" s="203"/>
      <c r="B2373" s="203"/>
      <c r="C2373" s="203"/>
      <c r="D2373" s="203"/>
      <c r="E2373" s="203"/>
      <c r="F2373" s="203"/>
    </row>
    <row r="2374" spans="1:6" x14ac:dyDescent="0.25">
      <c r="A2374" s="203"/>
      <c r="B2374" s="203"/>
      <c r="C2374" s="203"/>
      <c r="D2374" s="203"/>
      <c r="E2374" s="203"/>
      <c r="F2374" s="203"/>
    </row>
    <row r="2375" spans="1:6" x14ac:dyDescent="0.25">
      <c r="A2375" s="203"/>
      <c r="B2375" s="203"/>
      <c r="C2375" s="203"/>
      <c r="D2375" s="203"/>
      <c r="E2375" s="203"/>
      <c r="F2375" s="203"/>
    </row>
    <row r="2376" spans="1:6" x14ac:dyDescent="0.25">
      <c r="A2376" s="203"/>
      <c r="B2376" s="203"/>
      <c r="C2376" s="203"/>
      <c r="D2376" s="203"/>
      <c r="E2376" s="203"/>
      <c r="F2376" s="203"/>
    </row>
    <row r="2377" spans="1:6" x14ac:dyDescent="0.25">
      <c r="A2377" s="203"/>
      <c r="B2377" s="203"/>
      <c r="C2377" s="203"/>
      <c r="D2377" s="203"/>
      <c r="E2377" s="203"/>
      <c r="F2377" s="203"/>
    </row>
    <row r="2378" spans="1:6" x14ac:dyDescent="0.25">
      <c r="A2378" s="203"/>
      <c r="B2378" s="203"/>
      <c r="C2378" s="203"/>
      <c r="D2378" s="203"/>
      <c r="E2378" s="203"/>
      <c r="F2378" s="203"/>
    </row>
    <row r="2379" spans="1:6" x14ac:dyDescent="0.25">
      <c r="A2379" s="203"/>
      <c r="B2379" s="203"/>
      <c r="C2379" s="203"/>
      <c r="D2379" s="203"/>
      <c r="E2379" s="203"/>
      <c r="F2379" s="203"/>
    </row>
    <row r="2380" spans="1:6" x14ac:dyDescent="0.25">
      <c r="A2380" s="203"/>
      <c r="B2380" s="203"/>
      <c r="C2380" s="203"/>
      <c r="D2380" s="203"/>
      <c r="E2380" s="203"/>
      <c r="F2380" s="203"/>
    </row>
    <row r="2381" spans="1:6" x14ac:dyDescent="0.25">
      <c r="A2381" s="203"/>
      <c r="B2381" s="203"/>
      <c r="C2381" s="203"/>
      <c r="D2381" s="203"/>
      <c r="E2381" s="203"/>
      <c r="F2381" s="203"/>
    </row>
    <row r="2382" spans="1:6" x14ac:dyDescent="0.25">
      <c r="A2382" s="203"/>
      <c r="B2382" s="203"/>
      <c r="C2382" s="203"/>
      <c r="D2382" s="203"/>
      <c r="E2382" s="203"/>
      <c r="F2382" s="203"/>
    </row>
    <row r="2383" spans="1:6" x14ac:dyDescent="0.25">
      <c r="A2383" s="203"/>
      <c r="B2383" s="203"/>
      <c r="C2383" s="203"/>
      <c r="D2383" s="203"/>
      <c r="E2383" s="203"/>
      <c r="F2383" s="203"/>
    </row>
    <row r="2384" spans="1:6" x14ac:dyDescent="0.25">
      <c r="A2384" s="203"/>
      <c r="B2384" s="203"/>
      <c r="C2384" s="203"/>
      <c r="D2384" s="203"/>
      <c r="E2384" s="203"/>
      <c r="F2384" s="203"/>
    </row>
    <row r="2385" spans="1:6" x14ac:dyDescent="0.25">
      <c r="A2385" s="203"/>
      <c r="B2385" s="203"/>
      <c r="C2385" s="203"/>
      <c r="D2385" s="203"/>
      <c r="E2385" s="203"/>
      <c r="F2385" s="203"/>
    </row>
    <row r="2386" spans="1:6" x14ac:dyDescent="0.25">
      <c r="A2386" s="203"/>
      <c r="B2386" s="203"/>
      <c r="C2386" s="203"/>
      <c r="D2386" s="203"/>
      <c r="E2386" s="203"/>
      <c r="F2386" s="203"/>
    </row>
    <row r="2387" spans="1:6" x14ac:dyDescent="0.25">
      <c r="A2387" s="203"/>
      <c r="B2387" s="203"/>
      <c r="C2387" s="203"/>
      <c r="D2387" s="203"/>
      <c r="E2387" s="203"/>
      <c r="F2387" s="203"/>
    </row>
    <row r="2388" spans="1:6" x14ac:dyDescent="0.25">
      <c r="A2388" s="203"/>
      <c r="B2388" s="203"/>
      <c r="C2388" s="203"/>
      <c r="D2388" s="203"/>
      <c r="E2388" s="203"/>
      <c r="F2388" s="203"/>
    </row>
    <row r="2389" spans="1:6" x14ac:dyDescent="0.25">
      <c r="A2389" s="203"/>
      <c r="B2389" s="203"/>
      <c r="C2389" s="203"/>
      <c r="D2389" s="203"/>
      <c r="E2389" s="203"/>
      <c r="F2389" s="203"/>
    </row>
    <row r="2390" spans="1:6" x14ac:dyDescent="0.25">
      <c r="A2390" s="203"/>
      <c r="B2390" s="203"/>
      <c r="C2390" s="203"/>
      <c r="D2390" s="203"/>
      <c r="E2390" s="203"/>
      <c r="F2390" s="203"/>
    </row>
    <row r="2391" spans="1:6" x14ac:dyDescent="0.25">
      <c r="A2391" s="203"/>
      <c r="B2391" s="203"/>
      <c r="C2391" s="203"/>
      <c r="D2391" s="203"/>
      <c r="E2391" s="203"/>
      <c r="F2391" s="203"/>
    </row>
    <row r="2392" spans="1:6" x14ac:dyDescent="0.25">
      <c r="A2392" s="203"/>
      <c r="B2392" s="203"/>
      <c r="C2392" s="203"/>
      <c r="D2392" s="203"/>
      <c r="E2392" s="203"/>
      <c r="F2392" s="203"/>
    </row>
    <row r="2393" spans="1:6" x14ac:dyDescent="0.25">
      <c r="A2393" s="203"/>
      <c r="B2393" s="203"/>
      <c r="C2393" s="203"/>
      <c r="D2393" s="203"/>
      <c r="E2393" s="203"/>
      <c r="F2393" s="203"/>
    </row>
    <row r="2394" spans="1:6" x14ac:dyDescent="0.25">
      <c r="A2394" s="203"/>
      <c r="B2394" s="203"/>
      <c r="C2394" s="203"/>
      <c r="D2394" s="203"/>
      <c r="E2394" s="203"/>
      <c r="F2394" s="203"/>
    </row>
    <row r="2395" spans="1:6" x14ac:dyDescent="0.25">
      <c r="A2395" s="203"/>
      <c r="B2395" s="203"/>
      <c r="C2395" s="203"/>
      <c r="D2395" s="203"/>
      <c r="E2395" s="203"/>
      <c r="F2395" s="203"/>
    </row>
    <row r="2396" spans="1:6" x14ac:dyDescent="0.25">
      <c r="A2396" s="203"/>
      <c r="B2396" s="203"/>
      <c r="C2396" s="203"/>
      <c r="D2396" s="203"/>
      <c r="E2396" s="203"/>
      <c r="F2396" s="203"/>
    </row>
    <row r="2397" spans="1:6" x14ac:dyDescent="0.25">
      <c r="A2397" s="203"/>
      <c r="B2397" s="203"/>
      <c r="C2397" s="203"/>
      <c r="D2397" s="203"/>
      <c r="E2397" s="203"/>
      <c r="F2397" s="203"/>
    </row>
    <row r="2398" spans="1:6" x14ac:dyDescent="0.25">
      <c r="A2398" s="203"/>
      <c r="B2398" s="203"/>
      <c r="C2398" s="203"/>
      <c r="D2398" s="203"/>
      <c r="E2398" s="203"/>
      <c r="F2398" s="203"/>
    </row>
    <row r="2399" spans="1:6" x14ac:dyDescent="0.25">
      <c r="A2399" s="203"/>
      <c r="B2399" s="203"/>
      <c r="C2399" s="203"/>
      <c r="D2399" s="203"/>
      <c r="E2399" s="203"/>
      <c r="F2399" s="203"/>
    </row>
    <row r="2400" spans="1:6" x14ac:dyDescent="0.25">
      <c r="A2400" s="203"/>
      <c r="B2400" s="203"/>
      <c r="C2400" s="203"/>
      <c r="D2400" s="203"/>
      <c r="E2400" s="203"/>
      <c r="F2400" s="203"/>
    </row>
    <row r="2401" spans="1:6" x14ac:dyDescent="0.25">
      <c r="A2401" s="203"/>
      <c r="B2401" s="203"/>
      <c r="C2401" s="203"/>
      <c r="D2401" s="203"/>
      <c r="E2401" s="203"/>
      <c r="F2401" s="203"/>
    </row>
    <row r="2402" spans="1:6" x14ac:dyDescent="0.25">
      <c r="A2402" s="203"/>
      <c r="B2402" s="203"/>
      <c r="C2402" s="203"/>
      <c r="D2402" s="203"/>
      <c r="E2402" s="203"/>
      <c r="F2402" s="203"/>
    </row>
    <row r="2403" spans="1:6" x14ac:dyDescent="0.25">
      <c r="A2403" s="203"/>
      <c r="B2403" s="203"/>
      <c r="C2403" s="203"/>
      <c r="D2403" s="203"/>
      <c r="E2403" s="203"/>
      <c r="F2403" s="203"/>
    </row>
    <row r="2404" spans="1:6" x14ac:dyDescent="0.25">
      <c r="A2404" s="203"/>
      <c r="B2404" s="203"/>
      <c r="C2404" s="203"/>
      <c r="D2404" s="203"/>
      <c r="E2404" s="203"/>
      <c r="F2404" s="203"/>
    </row>
    <row r="2405" spans="1:6" x14ac:dyDescent="0.25">
      <c r="A2405" s="203"/>
      <c r="B2405" s="203"/>
      <c r="C2405" s="203"/>
      <c r="D2405" s="203"/>
      <c r="E2405" s="203"/>
      <c r="F2405" s="203"/>
    </row>
    <row r="2406" spans="1:6" x14ac:dyDescent="0.25">
      <c r="A2406" s="203"/>
      <c r="B2406" s="203"/>
      <c r="C2406" s="203"/>
      <c r="D2406" s="203"/>
      <c r="E2406" s="203"/>
      <c r="F2406" s="203"/>
    </row>
    <row r="2407" spans="1:6" x14ac:dyDescent="0.25">
      <c r="A2407" s="203"/>
      <c r="B2407" s="203"/>
      <c r="C2407" s="203"/>
      <c r="D2407" s="203"/>
      <c r="E2407" s="203"/>
      <c r="F2407" s="203"/>
    </row>
    <row r="2408" spans="1:6" x14ac:dyDescent="0.25">
      <c r="A2408" s="203"/>
      <c r="B2408" s="203"/>
      <c r="C2408" s="203"/>
      <c r="D2408" s="203"/>
      <c r="E2408" s="203"/>
      <c r="F2408" s="203"/>
    </row>
    <row r="2409" spans="1:6" x14ac:dyDescent="0.25">
      <c r="A2409" s="203"/>
      <c r="B2409" s="203"/>
      <c r="C2409" s="203"/>
      <c r="D2409" s="203"/>
      <c r="E2409" s="203"/>
      <c r="F2409" s="203"/>
    </row>
    <row r="2410" spans="1:6" x14ac:dyDescent="0.25">
      <c r="A2410" s="203"/>
      <c r="B2410" s="203"/>
      <c r="C2410" s="203"/>
      <c r="D2410" s="203"/>
      <c r="E2410" s="203"/>
      <c r="F2410" s="203"/>
    </row>
    <row r="2411" spans="1:6" x14ac:dyDescent="0.25">
      <c r="A2411" s="203"/>
      <c r="B2411" s="203"/>
      <c r="C2411" s="203"/>
      <c r="D2411" s="203"/>
      <c r="E2411" s="203"/>
      <c r="F2411" s="203"/>
    </row>
    <row r="2412" spans="1:6" x14ac:dyDescent="0.25">
      <c r="A2412" s="203"/>
      <c r="B2412" s="203"/>
      <c r="C2412" s="203"/>
      <c r="D2412" s="203"/>
      <c r="E2412" s="203"/>
      <c r="F2412" s="203"/>
    </row>
    <row r="2413" spans="1:6" x14ac:dyDescent="0.25">
      <c r="A2413" s="203"/>
      <c r="B2413" s="203"/>
      <c r="C2413" s="203"/>
      <c r="D2413" s="203"/>
      <c r="E2413" s="203"/>
      <c r="F2413" s="203"/>
    </row>
    <row r="2414" spans="1:6" x14ac:dyDescent="0.25">
      <c r="A2414" s="203"/>
      <c r="B2414" s="203"/>
      <c r="C2414" s="203"/>
      <c r="D2414" s="203"/>
      <c r="E2414" s="203"/>
      <c r="F2414" s="203"/>
    </row>
    <row r="2415" spans="1:6" x14ac:dyDescent="0.25">
      <c r="A2415" s="203"/>
      <c r="B2415" s="203"/>
      <c r="C2415" s="203"/>
      <c r="D2415" s="203"/>
      <c r="E2415" s="203"/>
      <c r="F2415" s="203"/>
    </row>
    <row r="2416" spans="1:6" x14ac:dyDescent="0.25">
      <c r="A2416" s="203"/>
      <c r="B2416" s="203"/>
      <c r="C2416" s="203"/>
      <c r="D2416" s="203"/>
      <c r="E2416" s="203"/>
      <c r="F2416" s="203"/>
    </row>
    <row r="2417" spans="1:6" x14ac:dyDescent="0.25">
      <c r="A2417" s="203"/>
      <c r="B2417" s="203"/>
      <c r="C2417" s="203"/>
      <c r="D2417" s="203"/>
      <c r="E2417" s="203"/>
      <c r="F2417" s="203"/>
    </row>
    <row r="2418" spans="1:6" x14ac:dyDescent="0.25">
      <c r="A2418" s="203"/>
      <c r="B2418" s="203"/>
      <c r="C2418" s="203"/>
      <c r="D2418" s="203"/>
      <c r="E2418" s="203"/>
      <c r="F2418" s="203"/>
    </row>
    <row r="2419" spans="1:6" x14ac:dyDescent="0.25">
      <c r="A2419" s="203"/>
      <c r="B2419" s="203"/>
      <c r="C2419" s="203"/>
      <c r="D2419" s="203"/>
      <c r="E2419" s="203"/>
      <c r="F2419" s="203"/>
    </row>
    <row r="2420" spans="1:6" x14ac:dyDescent="0.25">
      <c r="A2420" s="203"/>
      <c r="B2420" s="203"/>
      <c r="C2420" s="203"/>
      <c r="D2420" s="203"/>
      <c r="E2420" s="203"/>
      <c r="F2420" s="203"/>
    </row>
    <row r="2421" spans="1:6" x14ac:dyDescent="0.25">
      <c r="A2421" s="203"/>
      <c r="B2421" s="203"/>
      <c r="C2421" s="203"/>
      <c r="D2421" s="203"/>
      <c r="E2421" s="203"/>
      <c r="F2421" s="203"/>
    </row>
    <row r="2422" spans="1:6" x14ac:dyDescent="0.25">
      <c r="A2422" s="203"/>
      <c r="B2422" s="203"/>
      <c r="C2422" s="203"/>
      <c r="D2422" s="203"/>
      <c r="E2422" s="203"/>
      <c r="F2422" s="203"/>
    </row>
    <row r="2423" spans="1:6" x14ac:dyDescent="0.25">
      <c r="A2423" s="203"/>
      <c r="B2423" s="203"/>
      <c r="C2423" s="203"/>
      <c r="D2423" s="203"/>
      <c r="E2423" s="203"/>
      <c r="F2423" s="203"/>
    </row>
    <row r="2424" spans="1:6" x14ac:dyDescent="0.25">
      <c r="A2424" s="203"/>
      <c r="B2424" s="203"/>
      <c r="C2424" s="203"/>
      <c r="D2424" s="203"/>
      <c r="E2424" s="203"/>
      <c r="F2424" s="203"/>
    </row>
    <row r="2425" spans="1:6" x14ac:dyDescent="0.25">
      <c r="A2425" s="203"/>
      <c r="B2425" s="203"/>
      <c r="C2425" s="203"/>
      <c r="D2425" s="203"/>
      <c r="E2425" s="203"/>
      <c r="F2425" s="203"/>
    </row>
    <row r="2426" spans="1:6" x14ac:dyDescent="0.25">
      <c r="A2426" s="203"/>
      <c r="B2426" s="203"/>
      <c r="C2426" s="203"/>
      <c r="D2426" s="203"/>
      <c r="E2426" s="203"/>
      <c r="F2426" s="203"/>
    </row>
    <row r="2427" spans="1:6" x14ac:dyDescent="0.25">
      <c r="A2427" s="203"/>
      <c r="B2427" s="203"/>
      <c r="C2427" s="203"/>
      <c r="D2427" s="203"/>
      <c r="E2427" s="203"/>
      <c r="F2427" s="203"/>
    </row>
    <row r="2428" spans="1:6" x14ac:dyDescent="0.25">
      <c r="A2428" s="203"/>
      <c r="B2428" s="203"/>
      <c r="C2428" s="203"/>
      <c r="D2428" s="203"/>
      <c r="E2428" s="203"/>
      <c r="F2428" s="203"/>
    </row>
    <row r="2429" spans="1:6" x14ac:dyDescent="0.25">
      <c r="A2429" s="203"/>
      <c r="B2429" s="203"/>
      <c r="C2429" s="203"/>
      <c r="D2429" s="203"/>
      <c r="E2429" s="203"/>
      <c r="F2429" s="203"/>
    </row>
    <row r="2430" spans="1:6" x14ac:dyDescent="0.25">
      <c r="A2430" s="203"/>
      <c r="B2430" s="203"/>
      <c r="C2430" s="203"/>
      <c r="D2430" s="203"/>
      <c r="E2430" s="203"/>
      <c r="F2430" s="203"/>
    </row>
    <row r="2431" spans="1:6" x14ac:dyDescent="0.25">
      <c r="A2431" s="203"/>
      <c r="B2431" s="203"/>
      <c r="C2431" s="203"/>
      <c r="D2431" s="203"/>
      <c r="E2431" s="203"/>
      <c r="F2431" s="203"/>
    </row>
    <row r="2432" spans="1:6" x14ac:dyDescent="0.25">
      <c r="A2432" s="203"/>
      <c r="B2432" s="203"/>
      <c r="C2432" s="203"/>
      <c r="D2432" s="203"/>
      <c r="E2432" s="203"/>
      <c r="F2432" s="203"/>
    </row>
    <row r="2433" spans="1:6" x14ac:dyDescent="0.25">
      <c r="A2433" s="203"/>
      <c r="B2433" s="203"/>
      <c r="C2433" s="203"/>
      <c r="D2433" s="203"/>
      <c r="E2433" s="203"/>
      <c r="F2433" s="203"/>
    </row>
    <row r="2434" spans="1:6" x14ac:dyDescent="0.25">
      <c r="A2434" s="203"/>
      <c r="B2434" s="203"/>
      <c r="C2434" s="203"/>
      <c r="D2434" s="203"/>
      <c r="E2434" s="203"/>
      <c r="F2434" s="203"/>
    </row>
    <row r="2435" spans="1:6" x14ac:dyDescent="0.25">
      <c r="A2435" s="203"/>
      <c r="B2435" s="203"/>
      <c r="C2435" s="203"/>
      <c r="D2435" s="203"/>
      <c r="E2435" s="203"/>
      <c r="F2435" s="203"/>
    </row>
    <row r="2436" spans="1:6" x14ac:dyDescent="0.25">
      <c r="A2436" s="203"/>
      <c r="B2436" s="203"/>
      <c r="C2436" s="203"/>
      <c r="D2436" s="203"/>
      <c r="E2436" s="203"/>
      <c r="F2436" s="203"/>
    </row>
    <row r="2437" spans="1:6" x14ac:dyDescent="0.25">
      <c r="A2437" s="203"/>
      <c r="B2437" s="203"/>
      <c r="C2437" s="203"/>
      <c r="D2437" s="203"/>
      <c r="E2437" s="203"/>
      <c r="F2437" s="203"/>
    </row>
    <row r="2438" spans="1:6" x14ac:dyDescent="0.25">
      <c r="A2438" s="203"/>
      <c r="B2438" s="203"/>
      <c r="C2438" s="203"/>
      <c r="D2438" s="203"/>
      <c r="E2438" s="203"/>
      <c r="F2438" s="203"/>
    </row>
    <row r="2439" spans="1:6" x14ac:dyDescent="0.25">
      <c r="A2439" s="203"/>
      <c r="B2439" s="203"/>
      <c r="C2439" s="203"/>
      <c r="D2439" s="203"/>
      <c r="E2439" s="203"/>
      <c r="F2439" s="203"/>
    </row>
    <row r="2440" spans="1:6" x14ac:dyDescent="0.25">
      <c r="A2440" s="203"/>
      <c r="B2440" s="203"/>
      <c r="C2440" s="203"/>
      <c r="D2440" s="203"/>
      <c r="E2440" s="203"/>
      <c r="F2440" s="203"/>
    </row>
    <row r="2441" spans="1:6" x14ac:dyDescent="0.25">
      <c r="A2441" s="203"/>
      <c r="B2441" s="203"/>
      <c r="C2441" s="203"/>
      <c r="D2441" s="203"/>
      <c r="E2441" s="203"/>
      <c r="F2441" s="203"/>
    </row>
    <row r="2442" spans="1:6" x14ac:dyDescent="0.25">
      <c r="A2442" s="203"/>
      <c r="B2442" s="203"/>
      <c r="C2442" s="203"/>
      <c r="D2442" s="203"/>
      <c r="E2442" s="203"/>
      <c r="F2442" s="203"/>
    </row>
    <row r="2443" spans="1:6" x14ac:dyDescent="0.25">
      <c r="A2443" s="203"/>
      <c r="B2443" s="203"/>
      <c r="C2443" s="203"/>
      <c r="D2443" s="203"/>
      <c r="E2443" s="203"/>
      <c r="F2443" s="203"/>
    </row>
    <row r="2444" spans="1:6" x14ac:dyDescent="0.25">
      <c r="A2444" s="203"/>
      <c r="B2444" s="203"/>
      <c r="C2444" s="203"/>
      <c r="D2444" s="203"/>
      <c r="E2444" s="203"/>
      <c r="F2444" s="203"/>
    </row>
    <row r="2445" spans="1:6" x14ac:dyDescent="0.25">
      <c r="A2445" s="203"/>
      <c r="B2445" s="203"/>
      <c r="C2445" s="203"/>
      <c r="D2445" s="203"/>
      <c r="E2445" s="203"/>
      <c r="F2445" s="203"/>
    </row>
    <row r="2446" spans="1:6" x14ac:dyDescent="0.25">
      <c r="A2446" s="203"/>
      <c r="B2446" s="203"/>
      <c r="C2446" s="203"/>
      <c r="D2446" s="203"/>
      <c r="E2446" s="203"/>
      <c r="F2446" s="203"/>
    </row>
    <row r="2447" spans="1:6" x14ac:dyDescent="0.25">
      <c r="A2447" s="203"/>
      <c r="B2447" s="203"/>
      <c r="C2447" s="203"/>
      <c r="D2447" s="203"/>
      <c r="E2447" s="203"/>
      <c r="F2447" s="203"/>
    </row>
    <row r="2448" spans="1:6" x14ac:dyDescent="0.25">
      <c r="A2448" s="203"/>
      <c r="B2448" s="203"/>
      <c r="C2448" s="203"/>
      <c r="D2448" s="203"/>
      <c r="E2448" s="203"/>
      <c r="F2448" s="203"/>
    </row>
    <row r="2449" spans="1:6" x14ac:dyDescent="0.25">
      <c r="A2449" s="203"/>
      <c r="B2449" s="203"/>
      <c r="C2449" s="203"/>
      <c r="D2449" s="203"/>
      <c r="E2449" s="203"/>
      <c r="F2449" s="203"/>
    </row>
    <row r="2450" spans="1:6" x14ac:dyDescent="0.25">
      <c r="A2450" s="203"/>
      <c r="B2450" s="203"/>
      <c r="C2450" s="203"/>
      <c r="D2450" s="203"/>
      <c r="E2450" s="203"/>
      <c r="F2450" s="203"/>
    </row>
    <row r="2451" spans="1:6" x14ac:dyDescent="0.25">
      <c r="A2451" s="203"/>
      <c r="B2451" s="203"/>
      <c r="C2451" s="203"/>
      <c r="D2451" s="203"/>
      <c r="E2451" s="203"/>
      <c r="F2451" s="203"/>
    </row>
    <row r="2452" spans="1:6" x14ac:dyDescent="0.25">
      <c r="A2452" s="203"/>
      <c r="B2452" s="203"/>
      <c r="C2452" s="203"/>
      <c r="D2452" s="203"/>
      <c r="E2452" s="203"/>
      <c r="F2452" s="203"/>
    </row>
    <row r="2453" spans="1:6" x14ac:dyDescent="0.25">
      <c r="A2453" s="203"/>
      <c r="B2453" s="203"/>
      <c r="C2453" s="203"/>
      <c r="D2453" s="203"/>
      <c r="E2453" s="203"/>
      <c r="F2453" s="203"/>
    </row>
    <row r="2454" spans="1:6" x14ac:dyDescent="0.25">
      <c r="A2454" s="203"/>
      <c r="B2454" s="203"/>
      <c r="C2454" s="203"/>
      <c r="D2454" s="203"/>
      <c r="E2454" s="203"/>
      <c r="F2454" s="203"/>
    </row>
    <row r="2455" spans="1:6" x14ac:dyDescent="0.25">
      <c r="A2455" s="203"/>
      <c r="B2455" s="203"/>
      <c r="C2455" s="203"/>
      <c r="D2455" s="203"/>
      <c r="E2455" s="203"/>
      <c r="F2455" s="203"/>
    </row>
    <row r="2456" spans="1:6" x14ac:dyDescent="0.25">
      <c r="A2456" s="203"/>
      <c r="B2456" s="203"/>
      <c r="C2456" s="203"/>
      <c r="D2456" s="203"/>
      <c r="E2456" s="203"/>
      <c r="F2456" s="203"/>
    </row>
    <row r="2457" spans="1:6" x14ac:dyDescent="0.25">
      <c r="A2457" s="203"/>
      <c r="B2457" s="203"/>
      <c r="C2457" s="203"/>
      <c r="D2457" s="203"/>
      <c r="E2457" s="203"/>
      <c r="F2457" s="203"/>
    </row>
    <row r="2458" spans="1:6" x14ac:dyDescent="0.25">
      <c r="A2458" s="203"/>
      <c r="B2458" s="203"/>
      <c r="C2458" s="203"/>
      <c r="D2458" s="203"/>
      <c r="E2458" s="203"/>
      <c r="F2458" s="203"/>
    </row>
    <row r="2459" spans="1:6" x14ac:dyDescent="0.25">
      <c r="A2459" s="203"/>
      <c r="B2459" s="203"/>
      <c r="C2459" s="203"/>
      <c r="D2459" s="203"/>
      <c r="E2459" s="203"/>
      <c r="F2459" s="203"/>
    </row>
    <row r="2460" spans="1:6" x14ac:dyDescent="0.25">
      <c r="A2460" s="203"/>
      <c r="B2460" s="203"/>
      <c r="C2460" s="203"/>
      <c r="D2460" s="203"/>
      <c r="E2460" s="203"/>
      <c r="F2460" s="203"/>
    </row>
    <row r="2461" spans="1:6" x14ac:dyDescent="0.25">
      <c r="A2461" s="203"/>
      <c r="B2461" s="203"/>
      <c r="C2461" s="203"/>
      <c r="D2461" s="203"/>
      <c r="E2461" s="203"/>
      <c r="F2461" s="203"/>
    </row>
    <row r="2462" spans="1:6" x14ac:dyDescent="0.25">
      <c r="A2462" s="203"/>
      <c r="B2462" s="203"/>
      <c r="C2462" s="203"/>
      <c r="D2462" s="203"/>
      <c r="E2462" s="203"/>
      <c r="F2462" s="203"/>
    </row>
    <row r="2463" spans="1:6" x14ac:dyDescent="0.25">
      <c r="A2463" s="203"/>
      <c r="B2463" s="203"/>
      <c r="C2463" s="203"/>
      <c r="D2463" s="203"/>
      <c r="E2463" s="203"/>
      <c r="F2463" s="203"/>
    </row>
    <row r="2464" spans="1:6" x14ac:dyDescent="0.25">
      <c r="A2464" s="203"/>
      <c r="B2464" s="203"/>
      <c r="C2464" s="203"/>
      <c r="D2464" s="203"/>
      <c r="E2464" s="203"/>
      <c r="F2464" s="203"/>
    </row>
    <row r="2465" spans="1:6" x14ac:dyDescent="0.25">
      <c r="A2465" s="203"/>
      <c r="B2465" s="203"/>
      <c r="C2465" s="203"/>
      <c r="D2465" s="203"/>
      <c r="E2465" s="203"/>
      <c r="F2465" s="203"/>
    </row>
    <row r="2466" spans="1:6" x14ac:dyDescent="0.25">
      <c r="A2466" s="203"/>
      <c r="B2466" s="203"/>
      <c r="C2466" s="203"/>
      <c r="D2466" s="203"/>
      <c r="E2466" s="203"/>
      <c r="F2466" s="203"/>
    </row>
    <row r="2467" spans="1:6" x14ac:dyDescent="0.25">
      <c r="A2467" s="203"/>
      <c r="B2467" s="203"/>
      <c r="C2467" s="203"/>
      <c r="D2467" s="203"/>
      <c r="E2467" s="203"/>
      <c r="F2467" s="203"/>
    </row>
    <row r="2468" spans="1:6" x14ac:dyDescent="0.25">
      <c r="A2468" s="203"/>
      <c r="B2468" s="203"/>
      <c r="C2468" s="203"/>
      <c r="D2468" s="203"/>
      <c r="E2468" s="203"/>
      <c r="F2468" s="203"/>
    </row>
    <row r="2469" spans="1:6" x14ac:dyDescent="0.25">
      <c r="A2469" s="203"/>
      <c r="B2469" s="203"/>
      <c r="C2469" s="203"/>
      <c r="D2469" s="203"/>
      <c r="E2469" s="203"/>
      <c r="F2469" s="203"/>
    </row>
    <row r="2470" spans="1:6" x14ac:dyDescent="0.25">
      <c r="A2470" s="203"/>
      <c r="B2470" s="203"/>
      <c r="C2470" s="203"/>
      <c r="D2470" s="203"/>
      <c r="E2470" s="203"/>
      <c r="F2470" s="203"/>
    </row>
    <row r="2471" spans="1:6" x14ac:dyDescent="0.25">
      <c r="A2471" s="203"/>
      <c r="B2471" s="203"/>
      <c r="C2471" s="203"/>
      <c r="D2471" s="203"/>
      <c r="E2471" s="203"/>
      <c r="F2471" s="203"/>
    </row>
    <row r="2472" spans="1:6" x14ac:dyDescent="0.25">
      <c r="A2472" s="203"/>
      <c r="B2472" s="203"/>
      <c r="C2472" s="203"/>
      <c r="D2472" s="203"/>
      <c r="E2472" s="203"/>
      <c r="F2472" s="203"/>
    </row>
    <row r="2473" spans="1:6" x14ac:dyDescent="0.25">
      <c r="A2473" s="203"/>
      <c r="B2473" s="203"/>
      <c r="C2473" s="203"/>
      <c r="D2473" s="203"/>
      <c r="E2473" s="203"/>
      <c r="F2473" s="203"/>
    </row>
    <row r="2474" spans="1:6" x14ac:dyDescent="0.25">
      <c r="A2474" s="203"/>
      <c r="B2474" s="203"/>
      <c r="C2474" s="203"/>
      <c r="D2474" s="203"/>
      <c r="E2474" s="203"/>
      <c r="F2474" s="203"/>
    </row>
    <row r="2475" spans="1:6" x14ac:dyDescent="0.25">
      <c r="A2475" s="203"/>
      <c r="B2475" s="203"/>
      <c r="C2475" s="203"/>
      <c r="D2475" s="203"/>
      <c r="E2475" s="203"/>
      <c r="F2475" s="203"/>
    </row>
    <row r="2476" spans="1:6" x14ac:dyDescent="0.25">
      <c r="A2476" s="203"/>
      <c r="B2476" s="203"/>
      <c r="C2476" s="203"/>
      <c r="D2476" s="203"/>
      <c r="E2476" s="203"/>
      <c r="F2476" s="203"/>
    </row>
    <row r="2477" spans="1:6" x14ac:dyDescent="0.25">
      <c r="A2477" s="203"/>
      <c r="B2477" s="203"/>
      <c r="C2477" s="203"/>
      <c r="D2477" s="203"/>
      <c r="E2477" s="203"/>
      <c r="F2477" s="203"/>
    </row>
    <row r="2478" spans="1:6" x14ac:dyDescent="0.25">
      <c r="A2478" s="203"/>
      <c r="B2478" s="203"/>
      <c r="C2478" s="203"/>
      <c r="D2478" s="203"/>
      <c r="E2478" s="203"/>
      <c r="F2478" s="203"/>
    </row>
    <row r="2479" spans="1:6" x14ac:dyDescent="0.25">
      <c r="A2479" s="203"/>
      <c r="B2479" s="203"/>
      <c r="C2479" s="203"/>
      <c r="D2479" s="203"/>
      <c r="E2479" s="203"/>
      <c r="F2479" s="203"/>
    </row>
    <row r="2480" spans="1:6" x14ac:dyDescent="0.25">
      <c r="A2480" s="203"/>
      <c r="B2480" s="203"/>
      <c r="C2480" s="203"/>
      <c r="D2480" s="203"/>
      <c r="E2480" s="203"/>
      <c r="F2480" s="203"/>
    </row>
    <row r="2481" spans="1:6" x14ac:dyDescent="0.25">
      <c r="A2481" s="203"/>
      <c r="B2481" s="203"/>
      <c r="C2481" s="203"/>
      <c r="D2481" s="203"/>
      <c r="E2481" s="203"/>
      <c r="F2481" s="203"/>
    </row>
    <row r="2482" spans="1:6" x14ac:dyDescent="0.25">
      <c r="A2482" s="203"/>
      <c r="B2482" s="203"/>
      <c r="C2482" s="203"/>
      <c r="D2482" s="203"/>
      <c r="E2482" s="203"/>
      <c r="F2482" s="203"/>
    </row>
    <row r="2483" spans="1:6" x14ac:dyDescent="0.25">
      <c r="A2483" s="203"/>
      <c r="B2483" s="203"/>
      <c r="C2483" s="203"/>
      <c r="D2483" s="203"/>
      <c r="E2483" s="203"/>
      <c r="F2483" s="203"/>
    </row>
    <row r="2484" spans="1:6" x14ac:dyDescent="0.25">
      <c r="A2484" s="203"/>
      <c r="B2484" s="203"/>
      <c r="C2484" s="203"/>
      <c r="D2484" s="203"/>
      <c r="E2484" s="203"/>
      <c r="F2484" s="203"/>
    </row>
    <row r="2485" spans="1:6" x14ac:dyDescent="0.25">
      <c r="A2485" s="203"/>
      <c r="B2485" s="203"/>
      <c r="C2485" s="203"/>
      <c r="D2485" s="203"/>
      <c r="E2485" s="203"/>
      <c r="F2485" s="203"/>
    </row>
    <row r="2486" spans="1:6" x14ac:dyDescent="0.25">
      <c r="A2486" s="203"/>
      <c r="B2486" s="203"/>
      <c r="C2486" s="203"/>
      <c r="D2486" s="203"/>
      <c r="E2486" s="203"/>
      <c r="F2486" s="203"/>
    </row>
    <row r="2487" spans="1:6" x14ac:dyDescent="0.25">
      <c r="A2487" s="203"/>
      <c r="B2487" s="203"/>
      <c r="C2487" s="203"/>
      <c r="D2487" s="203"/>
      <c r="E2487" s="203"/>
      <c r="F2487" s="203"/>
    </row>
    <row r="2488" spans="1:6" x14ac:dyDescent="0.25">
      <c r="A2488" s="203"/>
      <c r="B2488" s="203"/>
      <c r="C2488" s="203"/>
      <c r="D2488" s="203"/>
      <c r="E2488" s="203"/>
      <c r="F2488" s="203"/>
    </row>
    <row r="2489" spans="1:6" x14ac:dyDescent="0.25">
      <c r="A2489" s="203"/>
      <c r="B2489" s="203"/>
      <c r="C2489" s="203"/>
      <c r="D2489" s="203"/>
      <c r="E2489" s="203"/>
      <c r="F2489" s="203"/>
    </row>
    <row r="2490" spans="1:6" x14ac:dyDescent="0.25">
      <c r="A2490" s="203"/>
      <c r="B2490" s="203"/>
      <c r="C2490" s="203"/>
      <c r="D2490" s="203"/>
      <c r="E2490" s="203"/>
      <c r="F2490" s="203"/>
    </row>
    <row r="2491" spans="1:6" x14ac:dyDescent="0.25">
      <c r="A2491" s="203"/>
      <c r="B2491" s="203"/>
      <c r="C2491" s="203"/>
      <c r="D2491" s="203"/>
      <c r="E2491" s="203"/>
      <c r="F2491" s="203"/>
    </row>
    <row r="2492" spans="1:6" x14ac:dyDescent="0.25">
      <c r="A2492" s="203"/>
      <c r="B2492" s="203"/>
      <c r="C2492" s="203"/>
      <c r="D2492" s="203"/>
      <c r="E2492" s="203"/>
      <c r="F2492" s="203"/>
    </row>
    <row r="2493" spans="1:6" x14ac:dyDescent="0.25">
      <c r="A2493" s="203"/>
      <c r="B2493" s="203"/>
      <c r="C2493" s="203"/>
      <c r="D2493" s="203"/>
      <c r="E2493" s="203"/>
      <c r="F2493" s="203"/>
    </row>
    <row r="2494" spans="1:6" x14ac:dyDescent="0.25">
      <c r="A2494" s="203"/>
      <c r="B2494" s="203"/>
      <c r="C2494" s="203"/>
      <c r="D2494" s="203"/>
      <c r="E2494" s="203"/>
      <c r="F2494" s="203"/>
    </row>
    <row r="2495" spans="1:6" x14ac:dyDescent="0.25">
      <c r="A2495" s="203"/>
      <c r="B2495" s="203"/>
      <c r="C2495" s="203"/>
      <c r="D2495" s="203"/>
      <c r="E2495" s="203"/>
      <c r="F2495" s="203"/>
    </row>
    <row r="2496" spans="1:6" x14ac:dyDescent="0.25">
      <c r="A2496" s="203"/>
      <c r="B2496" s="203"/>
      <c r="C2496" s="203"/>
      <c r="D2496" s="203"/>
      <c r="E2496" s="203"/>
      <c r="F2496" s="203"/>
    </row>
    <row r="2497" spans="1:6" x14ac:dyDescent="0.25">
      <c r="A2497" s="203"/>
      <c r="B2497" s="203"/>
      <c r="C2497" s="203"/>
      <c r="D2497" s="203"/>
      <c r="E2497" s="203"/>
      <c r="F2497" s="203"/>
    </row>
    <row r="2498" spans="1:6" x14ac:dyDescent="0.25">
      <c r="A2498" s="203"/>
      <c r="B2498" s="203"/>
      <c r="C2498" s="203"/>
      <c r="D2498" s="203"/>
      <c r="E2498" s="203"/>
      <c r="F2498" s="203"/>
    </row>
    <row r="2499" spans="1:6" x14ac:dyDescent="0.25">
      <c r="A2499" s="203"/>
      <c r="B2499" s="203"/>
      <c r="C2499" s="203"/>
      <c r="D2499" s="203"/>
      <c r="E2499" s="203"/>
      <c r="F2499" s="203"/>
    </row>
    <row r="2500" spans="1:6" x14ac:dyDescent="0.25">
      <c r="A2500" s="203"/>
      <c r="B2500" s="203"/>
      <c r="C2500" s="203"/>
      <c r="D2500" s="203"/>
      <c r="E2500" s="203"/>
      <c r="F2500" s="203"/>
    </row>
    <row r="2501" spans="1:6" x14ac:dyDescent="0.25">
      <c r="A2501" s="203"/>
      <c r="B2501" s="203"/>
      <c r="C2501" s="203"/>
      <c r="D2501" s="203"/>
      <c r="E2501" s="203"/>
      <c r="F2501" s="203"/>
    </row>
    <row r="2502" spans="1:6" x14ac:dyDescent="0.25">
      <c r="A2502" s="203"/>
      <c r="B2502" s="203"/>
      <c r="C2502" s="203"/>
      <c r="D2502" s="203"/>
      <c r="E2502" s="203"/>
      <c r="F2502" s="203"/>
    </row>
    <row r="2503" spans="1:6" x14ac:dyDescent="0.25">
      <c r="A2503" s="203"/>
      <c r="B2503" s="203"/>
      <c r="C2503" s="203"/>
      <c r="D2503" s="203"/>
      <c r="E2503" s="203"/>
      <c r="F2503" s="203"/>
    </row>
    <row r="2504" spans="1:6" x14ac:dyDescent="0.25">
      <c r="A2504" s="203"/>
      <c r="B2504" s="203"/>
      <c r="C2504" s="203"/>
      <c r="D2504" s="203"/>
      <c r="E2504" s="203"/>
      <c r="F2504" s="203"/>
    </row>
    <row r="2505" spans="1:6" x14ac:dyDescent="0.25">
      <c r="A2505" s="203"/>
      <c r="B2505" s="203"/>
      <c r="C2505" s="203"/>
      <c r="D2505" s="203"/>
      <c r="E2505" s="203"/>
      <c r="F2505" s="203"/>
    </row>
    <row r="2506" spans="1:6" x14ac:dyDescent="0.25">
      <c r="A2506" s="203"/>
      <c r="B2506" s="203"/>
      <c r="C2506" s="203"/>
      <c r="D2506" s="203"/>
      <c r="E2506" s="203"/>
      <c r="F2506" s="203"/>
    </row>
    <row r="2507" spans="1:6" x14ac:dyDescent="0.25">
      <c r="A2507" s="203"/>
      <c r="B2507" s="203"/>
      <c r="C2507" s="203"/>
      <c r="D2507" s="203"/>
      <c r="E2507" s="203"/>
      <c r="F2507" s="203"/>
    </row>
    <row r="2508" spans="1:6" x14ac:dyDescent="0.25">
      <c r="A2508" s="203"/>
      <c r="B2508" s="203"/>
      <c r="C2508" s="203"/>
      <c r="D2508" s="203"/>
      <c r="E2508" s="203"/>
      <c r="F2508" s="203"/>
    </row>
    <row r="2509" spans="1:6" x14ac:dyDescent="0.25">
      <c r="A2509" s="203"/>
      <c r="B2509" s="203"/>
      <c r="C2509" s="203"/>
      <c r="D2509" s="203"/>
      <c r="E2509" s="203"/>
      <c r="F2509" s="203"/>
    </row>
    <row r="2510" spans="1:6" x14ac:dyDescent="0.25">
      <c r="A2510" s="203"/>
      <c r="B2510" s="203"/>
      <c r="C2510" s="203"/>
      <c r="D2510" s="203"/>
      <c r="E2510" s="203"/>
      <c r="F2510" s="203"/>
    </row>
    <row r="2511" spans="1:6" x14ac:dyDescent="0.25">
      <c r="A2511" s="203"/>
      <c r="B2511" s="203"/>
      <c r="C2511" s="203"/>
      <c r="D2511" s="203"/>
      <c r="E2511" s="203"/>
      <c r="F2511" s="203"/>
    </row>
    <row r="2512" spans="1:6" x14ac:dyDescent="0.25">
      <c r="A2512" s="203"/>
      <c r="B2512" s="203"/>
      <c r="C2512" s="203"/>
      <c r="D2512" s="203"/>
      <c r="E2512" s="203"/>
      <c r="F2512" s="203"/>
    </row>
    <row r="2513" spans="1:6" x14ac:dyDescent="0.25">
      <c r="A2513" s="203"/>
      <c r="B2513" s="203"/>
      <c r="C2513" s="203"/>
      <c r="D2513" s="203"/>
      <c r="E2513" s="203"/>
      <c r="F2513" s="203"/>
    </row>
    <row r="2514" spans="1:6" x14ac:dyDescent="0.25">
      <c r="A2514" s="203"/>
      <c r="B2514" s="203"/>
      <c r="C2514" s="203"/>
      <c r="D2514" s="203"/>
      <c r="E2514" s="203"/>
      <c r="F2514" s="203"/>
    </row>
    <row r="2515" spans="1:6" x14ac:dyDescent="0.25">
      <c r="A2515" s="203"/>
      <c r="B2515" s="203"/>
      <c r="C2515" s="203"/>
      <c r="D2515" s="203"/>
      <c r="E2515" s="203"/>
      <c r="F2515" s="203"/>
    </row>
    <row r="2516" spans="1:6" x14ac:dyDescent="0.25">
      <c r="A2516" s="203"/>
      <c r="B2516" s="203"/>
      <c r="C2516" s="203"/>
      <c r="D2516" s="203"/>
      <c r="E2516" s="203"/>
      <c r="F2516" s="203"/>
    </row>
    <row r="2517" spans="1:6" x14ac:dyDescent="0.25">
      <c r="A2517" s="203"/>
      <c r="B2517" s="203"/>
      <c r="C2517" s="203"/>
      <c r="D2517" s="203"/>
      <c r="E2517" s="203"/>
      <c r="F2517" s="203"/>
    </row>
    <row r="2518" spans="1:6" x14ac:dyDescent="0.25">
      <c r="A2518" s="203"/>
      <c r="B2518" s="203"/>
      <c r="C2518" s="203"/>
      <c r="D2518" s="203"/>
      <c r="E2518" s="203"/>
      <c r="F2518" s="203"/>
    </row>
    <row r="2519" spans="1:6" x14ac:dyDescent="0.25">
      <c r="A2519" s="203"/>
      <c r="B2519" s="203"/>
      <c r="C2519" s="203"/>
      <c r="D2519" s="203"/>
      <c r="E2519" s="203"/>
      <c r="F2519" s="203"/>
    </row>
    <row r="2520" spans="1:6" x14ac:dyDescent="0.25">
      <c r="A2520" s="203"/>
      <c r="B2520" s="203"/>
      <c r="C2520" s="203"/>
      <c r="D2520" s="203"/>
      <c r="E2520" s="203"/>
      <c r="F2520" s="203"/>
    </row>
    <row r="2521" spans="1:6" x14ac:dyDescent="0.25">
      <c r="A2521" s="203"/>
      <c r="B2521" s="203"/>
      <c r="C2521" s="203"/>
      <c r="D2521" s="203"/>
      <c r="E2521" s="203"/>
      <c r="F2521" s="203"/>
    </row>
    <row r="2522" spans="1:6" x14ac:dyDescent="0.25">
      <c r="A2522" s="203"/>
      <c r="B2522" s="203"/>
      <c r="C2522" s="203"/>
      <c r="D2522" s="203"/>
      <c r="E2522" s="203"/>
      <c r="F2522" s="203"/>
    </row>
    <row r="2523" spans="1:6" x14ac:dyDescent="0.25">
      <c r="A2523" s="203"/>
      <c r="B2523" s="203"/>
      <c r="C2523" s="203"/>
      <c r="D2523" s="203"/>
      <c r="E2523" s="203"/>
      <c r="F2523" s="203"/>
    </row>
    <row r="2524" spans="1:6" x14ac:dyDescent="0.25">
      <c r="A2524" s="203"/>
      <c r="B2524" s="203"/>
      <c r="C2524" s="203"/>
      <c r="D2524" s="203"/>
      <c r="E2524" s="203"/>
      <c r="F2524" s="203"/>
    </row>
    <row r="2525" spans="1:6" x14ac:dyDescent="0.25">
      <c r="A2525" s="203"/>
      <c r="B2525" s="203"/>
      <c r="C2525" s="203"/>
      <c r="D2525" s="203"/>
      <c r="E2525" s="203"/>
      <c r="F2525" s="203"/>
    </row>
    <row r="2526" spans="1:6" x14ac:dyDescent="0.25">
      <c r="A2526" s="203"/>
      <c r="B2526" s="203"/>
      <c r="C2526" s="203"/>
      <c r="D2526" s="203"/>
      <c r="E2526" s="203"/>
      <c r="F2526" s="203"/>
    </row>
    <row r="2527" spans="1:6" x14ac:dyDescent="0.25">
      <c r="A2527" s="203"/>
      <c r="B2527" s="203"/>
      <c r="C2527" s="203"/>
      <c r="D2527" s="203"/>
      <c r="E2527" s="203"/>
      <c r="F2527" s="203"/>
    </row>
    <row r="2528" spans="1:6" x14ac:dyDescent="0.25">
      <c r="A2528" s="203"/>
      <c r="B2528" s="203"/>
      <c r="C2528" s="203"/>
      <c r="D2528" s="203"/>
      <c r="E2528" s="203"/>
      <c r="F2528" s="203"/>
    </row>
    <row r="2529" spans="1:6" x14ac:dyDescent="0.25">
      <c r="A2529" s="203"/>
      <c r="B2529" s="203"/>
      <c r="C2529" s="203"/>
      <c r="D2529" s="203"/>
      <c r="E2529" s="203"/>
      <c r="F2529" s="203"/>
    </row>
    <row r="2530" spans="1:6" x14ac:dyDescent="0.25">
      <c r="A2530" s="203"/>
      <c r="B2530" s="203"/>
      <c r="C2530" s="203"/>
      <c r="D2530" s="203"/>
      <c r="E2530" s="203"/>
      <c r="F2530" s="203"/>
    </row>
    <row r="2531" spans="1:6" x14ac:dyDescent="0.25">
      <c r="A2531" s="203"/>
      <c r="B2531" s="203"/>
      <c r="C2531" s="203"/>
      <c r="D2531" s="203"/>
      <c r="E2531" s="203"/>
      <c r="F2531" s="203"/>
    </row>
    <row r="2532" spans="1:6" x14ac:dyDescent="0.25">
      <c r="A2532" s="203"/>
      <c r="B2532" s="203"/>
      <c r="C2532" s="203"/>
      <c r="D2532" s="203"/>
      <c r="E2532" s="203"/>
      <c r="F2532" s="203"/>
    </row>
    <row r="2533" spans="1:6" x14ac:dyDescent="0.25">
      <c r="A2533" s="203"/>
      <c r="B2533" s="203"/>
      <c r="C2533" s="203"/>
      <c r="D2533" s="203"/>
      <c r="E2533" s="203"/>
      <c r="F2533" s="203"/>
    </row>
    <row r="2534" spans="1:6" x14ac:dyDescent="0.25">
      <c r="A2534" s="203"/>
      <c r="B2534" s="203"/>
      <c r="C2534" s="203"/>
      <c r="D2534" s="203"/>
      <c r="E2534" s="203"/>
      <c r="F2534" s="203"/>
    </row>
    <row r="2535" spans="1:6" x14ac:dyDescent="0.25">
      <c r="A2535" s="203"/>
      <c r="B2535" s="203"/>
      <c r="C2535" s="203"/>
      <c r="D2535" s="203"/>
      <c r="E2535" s="203"/>
      <c r="F2535" s="203"/>
    </row>
    <row r="2536" spans="1:6" x14ac:dyDescent="0.25">
      <c r="A2536" s="203"/>
      <c r="B2536" s="203"/>
      <c r="C2536" s="203"/>
      <c r="D2536" s="203"/>
      <c r="E2536" s="203"/>
      <c r="F2536" s="203"/>
    </row>
    <row r="2537" spans="1:6" x14ac:dyDescent="0.25">
      <c r="A2537" s="203"/>
      <c r="B2537" s="203"/>
      <c r="C2537" s="203"/>
      <c r="D2537" s="203"/>
      <c r="E2537" s="203"/>
      <c r="F2537" s="203"/>
    </row>
    <row r="2538" spans="1:6" x14ac:dyDescent="0.25">
      <c r="A2538" s="203"/>
      <c r="B2538" s="203"/>
      <c r="C2538" s="203"/>
      <c r="D2538" s="203"/>
      <c r="E2538" s="203"/>
      <c r="F2538" s="203"/>
    </row>
    <row r="2539" spans="1:6" x14ac:dyDescent="0.25">
      <c r="A2539" s="203"/>
      <c r="B2539" s="203"/>
      <c r="C2539" s="203"/>
      <c r="D2539" s="203"/>
      <c r="E2539" s="203"/>
      <c r="F2539" s="203"/>
    </row>
    <row r="2540" spans="1:6" x14ac:dyDescent="0.25">
      <c r="A2540" s="203"/>
      <c r="B2540" s="203"/>
      <c r="C2540" s="203"/>
      <c r="D2540" s="203"/>
      <c r="E2540" s="203"/>
      <c r="F2540" s="203"/>
    </row>
    <row r="2541" spans="1:6" x14ac:dyDescent="0.25">
      <c r="A2541" s="203"/>
      <c r="B2541" s="203"/>
      <c r="C2541" s="203"/>
      <c r="D2541" s="203"/>
      <c r="E2541" s="203"/>
      <c r="F2541" s="203"/>
    </row>
    <row r="2542" spans="1:6" x14ac:dyDescent="0.25">
      <c r="A2542" s="203"/>
      <c r="B2542" s="203"/>
      <c r="C2542" s="203"/>
      <c r="D2542" s="203"/>
      <c r="E2542" s="203"/>
      <c r="F2542" s="203"/>
    </row>
    <row r="2543" spans="1:6" x14ac:dyDescent="0.25">
      <c r="A2543" s="203"/>
      <c r="B2543" s="203"/>
      <c r="C2543" s="203"/>
      <c r="D2543" s="203"/>
      <c r="E2543" s="203"/>
      <c r="F2543" s="203"/>
    </row>
    <row r="2544" spans="1:6" x14ac:dyDescent="0.25">
      <c r="A2544" s="203"/>
      <c r="B2544" s="203"/>
      <c r="C2544" s="203"/>
      <c r="D2544" s="203"/>
      <c r="E2544" s="203"/>
      <c r="F2544" s="203"/>
    </row>
    <row r="2545" spans="1:6" x14ac:dyDescent="0.25">
      <c r="A2545" s="203"/>
      <c r="B2545" s="203"/>
      <c r="C2545" s="203"/>
      <c r="D2545" s="203"/>
      <c r="E2545" s="203"/>
      <c r="F2545" s="203"/>
    </row>
    <row r="2546" spans="1:6" x14ac:dyDescent="0.25">
      <c r="A2546" s="203"/>
      <c r="B2546" s="203"/>
      <c r="C2546" s="203"/>
      <c r="D2546" s="203"/>
      <c r="E2546" s="203"/>
      <c r="F2546" s="203"/>
    </row>
    <row r="2547" spans="1:6" x14ac:dyDescent="0.25">
      <c r="A2547" s="203"/>
      <c r="B2547" s="203"/>
      <c r="C2547" s="203"/>
      <c r="D2547" s="203"/>
      <c r="E2547" s="203"/>
      <c r="F2547" s="203"/>
    </row>
    <row r="2548" spans="1:6" x14ac:dyDescent="0.25">
      <c r="A2548" s="203"/>
      <c r="B2548" s="203"/>
      <c r="C2548" s="203"/>
      <c r="D2548" s="203"/>
      <c r="E2548" s="203"/>
      <c r="F2548" s="203"/>
    </row>
    <row r="2549" spans="1:6" x14ac:dyDescent="0.25">
      <c r="A2549" s="203"/>
      <c r="B2549" s="203"/>
      <c r="C2549" s="203"/>
      <c r="D2549" s="203"/>
      <c r="E2549" s="203"/>
      <c r="F2549" s="203"/>
    </row>
    <row r="2550" spans="1:6" x14ac:dyDescent="0.25">
      <c r="A2550" s="203"/>
      <c r="B2550" s="203"/>
      <c r="C2550" s="203"/>
      <c r="D2550" s="203"/>
      <c r="E2550" s="203"/>
      <c r="F2550" s="203"/>
    </row>
    <row r="2551" spans="1:6" x14ac:dyDescent="0.25">
      <c r="A2551" s="203"/>
      <c r="B2551" s="203"/>
      <c r="C2551" s="203"/>
      <c r="D2551" s="203"/>
      <c r="E2551" s="203"/>
      <c r="F2551" s="203"/>
    </row>
    <row r="2552" spans="1:6" x14ac:dyDescent="0.25">
      <c r="A2552" s="203"/>
      <c r="B2552" s="203"/>
      <c r="C2552" s="203"/>
      <c r="D2552" s="203"/>
      <c r="E2552" s="203"/>
      <c r="F2552" s="203"/>
    </row>
    <row r="2553" spans="1:6" x14ac:dyDescent="0.25">
      <c r="A2553" s="203"/>
      <c r="B2553" s="203"/>
      <c r="C2553" s="203"/>
      <c r="D2553" s="203"/>
      <c r="E2553" s="203"/>
      <c r="F2553" s="203"/>
    </row>
    <row r="2554" spans="1:6" x14ac:dyDescent="0.25">
      <c r="A2554" s="203"/>
      <c r="B2554" s="203"/>
      <c r="C2554" s="203"/>
      <c r="D2554" s="203"/>
      <c r="E2554" s="203"/>
      <c r="F2554" s="203"/>
    </row>
    <row r="2555" spans="1:6" x14ac:dyDescent="0.25">
      <c r="A2555" s="203"/>
      <c r="B2555" s="203"/>
      <c r="C2555" s="203"/>
      <c r="D2555" s="203"/>
      <c r="E2555" s="203"/>
      <c r="F2555" s="203"/>
    </row>
    <row r="2556" spans="1:6" x14ac:dyDescent="0.25">
      <c r="A2556" s="203"/>
      <c r="B2556" s="203"/>
      <c r="C2556" s="203"/>
      <c r="D2556" s="203"/>
      <c r="E2556" s="203"/>
      <c r="F2556" s="203"/>
    </row>
    <row r="2557" spans="1:6" x14ac:dyDescent="0.25">
      <c r="A2557" s="203"/>
      <c r="B2557" s="203"/>
      <c r="C2557" s="203"/>
      <c r="D2557" s="203"/>
      <c r="E2557" s="203"/>
      <c r="F2557" s="203"/>
    </row>
    <row r="2558" spans="1:6" x14ac:dyDescent="0.25">
      <c r="A2558" s="203"/>
      <c r="B2558" s="203"/>
      <c r="C2558" s="203"/>
      <c r="D2558" s="203"/>
      <c r="E2558" s="203"/>
      <c r="F2558" s="203"/>
    </row>
    <row r="2559" spans="1:6" x14ac:dyDescent="0.25">
      <c r="A2559" s="203"/>
      <c r="B2559" s="203"/>
      <c r="C2559" s="203"/>
      <c r="D2559" s="203"/>
      <c r="E2559" s="203"/>
      <c r="F2559" s="203"/>
    </row>
    <row r="2560" spans="1:6" x14ac:dyDescent="0.25">
      <c r="A2560" s="203"/>
      <c r="B2560" s="203"/>
      <c r="C2560" s="203"/>
      <c r="D2560" s="203"/>
      <c r="E2560" s="203"/>
      <c r="F2560" s="203"/>
    </row>
    <row r="2561" spans="1:6" x14ac:dyDescent="0.25">
      <c r="A2561" s="203"/>
      <c r="B2561" s="203"/>
      <c r="C2561" s="203"/>
      <c r="D2561" s="203"/>
      <c r="E2561" s="203"/>
      <c r="F2561" s="203"/>
    </row>
    <row r="2562" spans="1:6" x14ac:dyDescent="0.25">
      <c r="A2562" s="203"/>
      <c r="B2562" s="203"/>
      <c r="C2562" s="203"/>
      <c r="D2562" s="203"/>
      <c r="E2562" s="203"/>
      <c r="F2562" s="203"/>
    </row>
    <row r="2563" spans="1:6" x14ac:dyDescent="0.25">
      <c r="A2563" s="203"/>
      <c r="B2563" s="203"/>
      <c r="C2563" s="203"/>
      <c r="D2563" s="203"/>
      <c r="E2563" s="203"/>
      <c r="F2563" s="203"/>
    </row>
    <row r="2564" spans="1:6" x14ac:dyDescent="0.25">
      <c r="A2564" s="203"/>
      <c r="B2564" s="203"/>
      <c r="C2564" s="203"/>
      <c r="D2564" s="203"/>
      <c r="E2564" s="203"/>
      <c r="F2564" s="203"/>
    </row>
    <row r="2565" spans="1:6" x14ac:dyDescent="0.25">
      <c r="A2565" s="203"/>
      <c r="B2565" s="203"/>
      <c r="C2565" s="203"/>
      <c r="D2565" s="203"/>
      <c r="E2565" s="203"/>
      <c r="F2565" s="203"/>
    </row>
    <row r="2566" spans="1:6" x14ac:dyDescent="0.25">
      <c r="A2566" s="203"/>
      <c r="B2566" s="203"/>
      <c r="C2566" s="203"/>
      <c r="D2566" s="203"/>
      <c r="E2566" s="203"/>
      <c r="F2566" s="203"/>
    </row>
    <row r="2567" spans="1:6" x14ac:dyDescent="0.25">
      <c r="A2567" s="203"/>
      <c r="B2567" s="203"/>
      <c r="C2567" s="203"/>
      <c r="D2567" s="203"/>
      <c r="E2567" s="203"/>
      <c r="F2567" s="203"/>
    </row>
    <row r="2568" spans="1:6" x14ac:dyDescent="0.25">
      <c r="A2568" s="203"/>
      <c r="B2568" s="203"/>
      <c r="C2568" s="203"/>
      <c r="D2568" s="203"/>
      <c r="E2568" s="203"/>
      <c r="F2568" s="203"/>
    </row>
    <row r="2569" spans="1:6" x14ac:dyDescent="0.25">
      <c r="A2569" s="203"/>
      <c r="B2569" s="203"/>
      <c r="C2569" s="203"/>
      <c r="D2569" s="203"/>
      <c r="E2569" s="203"/>
      <c r="F2569" s="203"/>
    </row>
    <row r="2570" spans="1:6" x14ac:dyDescent="0.25">
      <c r="A2570" s="203"/>
      <c r="B2570" s="203"/>
      <c r="C2570" s="203"/>
      <c r="D2570" s="203"/>
      <c r="E2570" s="203"/>
      <c r="F2570" s="203"/>
    </row>
    <row r="2571" spans="1:6" x14ac:dyDescent="0.25">
      <c r="A2571" s="203"/>
      <c r="B2571" s="203"/>
      <c r="C2571" s="203"/>
      <c r="D2571" s="203"/>
      <c r="E2571" s="203"/>
      <c r="F2571" s="203"/>
    </row>
    <row r="2572" spans="1:6" x14ac:dyDescent="0.25">
      <c r="A2572" s="203"/>
      <c r="B2572" s="203"/>
      <c r="C2572" s="203"/>
      <c r="D2572" s="203"/>
      <c r="E2572" s="203"/>
      <c r="F2572" s="203"/>
    </row>
    <row r="2573" spans="1:6" x14ac:dyDescent="0.25">
      <c r="A2573" s="203"/>
      <c r="B2573" s="203"/>
      <c r="C2573" s="203"/>
      <c r="D2573" s="203"/>
      <c r="E2573" s="203"/>
      <c r="F2573" s="203"/>
    </row>
    <row r="2574" spans="1:6" x14ac:dyDescent="0.25">
      <c r="A2574" s="203"/>
      <c r="B2574" s="203"/>
      <c r="C2574" s="203"/>
      <c r="D2574" s="203"/>
      <c r="E2574" s="203"/>
      <c r="F2574" s="203"/>
    </row>
    <row r="2575" spans="1:6" x14ac:dyDescent="0.25">
      <c r="A2575" s="203"/>
      <c r="B2575" s="203"/>
      <c r="C2575" s="203"/>
      <c r="D2575" s="203"/>
      <c r="E2575" s="203"/>
      <c r="F2575" s="203"/>
    </row>
    <row r="2576" spans="1:6" x14ac:dyDescent="0.25">
      <c r="A2576" s="203"/>
      <c r="B2576" s="203"/>
      <c r="C2576" s="203"/>
      <c r="D2576" s="203"/>
      <c r="E2576" s="203"/>
      <c r="F2576" s="203"/>
    </row>
    <row r="2577" spans="1:6" x14ac:dyDescent="0.25">
      <c r="A2577" s="203"/>
      <c r="B2577" s="203"/>
      <c r="C2577" s="203"/>
      <c r="D2577" s="203"/>
      <c r="E2577" s="203"/>
      <c r="F2577" s="203"/>
    </row>
    <row r="2578" spans="1:6" x14ac:dyDescent="0.25">
      <c r="A2578" s="203"/>
      <c r="B2578" s="203"/>
      <c r="C2578" s="203"/>
      <c r="D2578" s="203"/>
      <c r="E2578" s="203"/>
      <c r="F2578" s="203"/>
    </row>
    <row r="2579" spans="1:6" x14ac:dyDescent="0.25">
      <c r="A2579" s="203"/>
      <c r="B2579" s="203"/>
      <c r="C2579" s="203"/>
      <c r="D2579" s="203"/>
      <c r="E2579" s="203"/>
      <c r="F2579" s="203"/>
    </row>
    <row r="2580" spans="1:6" x14ac:dyDescent="0.25">
      <c r="A2580" s="203"/>
      <c r="B2580" s="203"/>
      <c r="C2580" s="203"/>
      <c r="D2580" s="203"/>
      <c r="E2580" s="203"/>
      <c r="F2580" s="203"/>
    </row>
    <row r="2581" spans="1:6" x14ac:dyDescent="0.25">
      <c r="A2581" s="203"/>
      <c r="B2581" s="203"/>
      <c r="C2581" s="203"/>
      <c r="D2581" s="203"/>
      <c r="E2581" s="203"/>
      <c r="F2581" s="203"/>
    </row>
    <row r="2582" spans="1:6" x14ac:dyDescent="0.25">
      <c r="A2582" s="203"/>
      <c r="B2582" s="203"/>
      <c r="C2582" s="203"/>
      <c r="D2582" s="203"/>
      <c r="E2582" s="203"/>
      <c r="F2582" s="203"/>
    </row>
    <row r="2583" spans="1:6" x14ac:dyDescent="0.25">
      <c r="A2583" s="203"/>
      <c r="B2583" s="203"/>
      <c r="C2583" s="203"/>
      <c r="D2583" s="203"/>
      <c r="E2583" s="203"/>
      <c r="F2583" s="203"/>
    </row>
    <row r="2584" spans="1:6" x14ac:dyDescent="0.25">
      <c r="A2584" s="203"/>
      <c r="B2584" s="203"/>
      <c r="C2584" s="203"/>
      <c r="D2584" s="203"/>
      <c r="E2584" s="203"/>
      <c r="F2584" s="203"/>
    </row>
    <row r="2585" spans="1:6" x14ac:dyDescent="0.25">
      <c r="A2585" s="203"/>
      <c r="B2585" s="203"/>
      <c r="C2585" s="203"/>
      <c r="D2585" s="203"/>
      <c r="E2585" s="203"/>
      <c r="F2585" s="203"/>
    </row>
    <row r="2586" spans="1:6" x14ac:dyDescent="0.25">
      <c r="A2586" s="203"/>
      <c r="B2586" s="203"/>
      <c r="C2586" s="203"/>
      <c r="D2586" s="203"/>
      <c r="E2586" s="203"/>
      <c r="F2586" s="203"/>
    </row>
    <row r="2587" spans="1:6" x14ac:dyDescent="0.25">
      <c r="A2587" s="203"/>
      <c r="B2587" s="203"/>
      <c r="C2587" s="203"/>
      <c r="D2587" s="203"/>
      <c r="E2587" s="203"/>
      <c r="F2587" s="203"/>
    </row>
    <row r="2588" spans="1:6" x14ac:dyDescent="0.25">
      <c r="A2588" s="203"/>
      <c r="B2588" s="203"/>
      <c r="C2588" s="203"/>
      <c r="D2588" s="203"/>
      <c r="E2588" s="203"/>
      <c r="F2588" s="203"/>
    </row>
    <row r="2589" spans="1:6" x14ac:dyDescent="0.25">
      <c r="A2589" s="203"/>
      <c r="B2589" s="203"/>
      <c r="C2589" s="203"/>
      <c r="D2589" s="203"/>
      <c r="E2589" s="203"/>
      <c r="F2589" s="203"/>
    </row>
    <row r="2590" spans="1:6" x14ac:dyDescent="0.25">
      <c r="A2590" s="203"/>
      <c r="B2590" s="203"/>
      <c r="C2590" s="203"/>
      <c r="D2590" s="203"/>
      <c r="E2590" s="203"/>
      <c r="F2590" s="203"/>
    </row>
    <row r="2591" spans="1:6" x14ac:dyDescent="0.25">
      <c r="A2591" s="203"/>
      <c r="B2591" s="203"/>
      <c r="C2591" s="203"/>
      <c r="D2591" s="203"/>
      <c r="E2591" s="203"/>
      <c r="F2591" s="203"/>
    </row>
    <row r="2592" spans="1:6" x14ac:dyDescent="0.25">
      <c r="A2592" s="203"/>
      <c r="B2592" s="203"/>
      <c r="C2592" s="203"/>
      <c r="D2592" s="203"/>
      <c r="E2592" s="203"/>
      <c r="F2592" s="203"/>
    </row>
    <row r="2593" spans="1:6" x14ac:dyDescent="0.25">
      <c r="A2593" s="203"/>
      <c r="B2593" s="203"/>
      <c r="C2593" s="203"/>
      <c r="D2593" s="203"/>
      <c r="E2593" s="203"/>
      <c r="F2593" s="203"/>
    </row>
    <row r="2594" spans="1:6" x14ac:dyDescent="0.25">
      <c r="A2594" s="203"/>
      <c r="B2594" s="203"/>
      <c r="C2594" s="203"/>
      <c r="D2594" s="203"/>
      <c r="E2594" s="203"/>
      <c r="F2594" s="203"/>
    </row>
    <row r="2595" spans="1:6" x14ac:dyDescent="0.25">
      <c r="A2595" s="203"/>
      <c r="B2595" s="203"/>
      <c r="C2595" s="203"/>
      <c r="D2595" s="203"/>
      <c r="E2595" s="203"/>
      <c r="F2595" s="203"/>
    </row>
    <row r="2596" spans="1:6" x14ac:dyDescent="0.25">
      <c r="A2596" s="203"/>
      <c r="B2596" s="203"/>
      <c r="C2596" s="203"/>
      <c r="D2596" s="203"/>
      <c r="E2596" s="203"/>
      <c r="F2596" s="203"/>
    </row>
    <row r="2597" spans="1:6" x14ac:dyDescent="0.25">
      <c r="A2597" s="203"/>
      <c r="B2597" s="203"/>
      <c r="C2597" s="203"/>
      <c r="D2597" s="203"/>
      <c r="E2597" s="203"/>
      <c r="F2597" s="203"/>
    </row>
    <row r="2598" spans="1:6" x14ac:dyDescent="0.25">
      <c r="A2598" s="203"/>
      <c r="B2598" s="203"/>
      <c r="C2598" s="203"/>
      <c r="D2598" s="203"/>
      <c r="E2598" s="203"/>
      <c r="F2598" s="203"/>
    </row>
    <row r="2599" spans="1:6" x14ac:dyDescent="0.25">
      <c r="A2599" s="203"/>
      <c r="B2599" s="203"/>
      <c r="C2599" s="203"/>
      <c r="D2599" s="203"/>
      <c r="E2599" s="203"/>
      <c r="F2599" s="203"/>
    </row>
    <row r="2600" spans="1:6" x14ac:dyDescent="0.25">
      <c r="A2600" s="203"/>
      <c r="B2600" s="203"/>
      <c r="C2600" s="203"/>
      <c r="D2600" s="203"/>
      <c r="E2600" s="203"/>
      <c r="F2600" s="203"/>
    </row>
    <row r="2601" spans="1:6" x14ac:dyDescent="0.25">
      <c r="A2601" s="203"/>
      <c r="B2601" s="203"/>
      <c r="C2601" s="203"/>
      <c r="D2601" s="203"/>
      <c r="E2601" s="203"/>
      <c r="F2601" s="203"/>
    </row>
    <row r="2602" spans="1:6" x14ac:dyDescent="0.25">
      <c r="A2602" s="203"/>
      <c r="B2602" s="203"/>
      <c r="C2602" s="203"/>
      <c r="D2602" s="203"/>
      <c r="E2602" s="203"/>
      <c r="F2602" s="203"/>
    </row>
    <row r="2603" spans="1:6" x14ac:dyDescent="0.25">
      <c r="A2603" s="203"/>
      <c r="B2603" s="203"/>
      <c r="C2603" s="203"/>
      <c r="D2603" s="203"/>
      <c r="E2603" s="203"/>
      <c r="F2603" s="203"/>
    </row>
    <row r="2604" spans="1:6" x14ac:dyDescent="0.25">
      <c r="A2604" s="203"/>
      <c r="B2604" s="203"/>
      <c r="C2604" s="203"/>
      <c r="D2604" s="203"/>
      <c r="E2604" s="203"/>
      <c r="F2604" s="203"/>
    </row>
    <row r="2605" spans="1:6" x14ac:dyDescent="0.25">
      <c r="A2605" s="203"/>
      <c r="B2605" s="203"/>
      <c r="C2605" s="203"/>
      <c r="D2605" s="203"/>
      <c r="E2605" s="203"/>
      <c r="F2605" s="203"/>
    </row>
    <row r="2606" spans="1:6" x14ac:dyDescent="0.25">
      <c r="A2606" s="203"/>
      <c r="B2606" s="203"/>
      <c r="C2606" s="203"/>
      <c r="D2606" s="203"/>
      <c r="E2606" s="203"/>
      <c r="F2606" s="203"/>
    </row>
    <row r="2607" spans="1:6" x14ac:dyDescent="0.25">
      <c r="A2607" s="203"/>
      <c r="B2607" s="203"/>
      <c r="C2607" s="203"/>
      <c r="D2607" s="203"/>
      <c r="E2607" s="203"/>
      <c r="F2607" s="203"/>
    </row>
    <row r="2608" spans="1:6" x14ac:dyDescent="0.25">
      <c r="A2608" s="203"/>
      <c r="B2608" s="203"/>
      <c r="C2608" s="203"/>
      <c r="D2608" s="203"/>
      <c r="E2608" s="203"/>
      <c r="F2608" s="203"/>
    </row>
    <row r="2609" spans="1:6" x14ac:dyDescent="0.25">
      <c r="A2609" s="203"/>
      <c r="B2609" s="203"/>
      <c r="C2609" s="203"/>
      <c r="D2609" s="203"/>
      <c r="E2609" s="203"/>
      <c r="F2609" s="203"/>
    </row>
    <row r="2610" spans="1:6" x14ac:dyDescent="0.25">
      <c r="A2610" s="203"/>
      <c r="B2610" s="203"/>
      <c r="C2610" s="203"/>
      <c r="D2610" s="203"/>
      <c r="E2610" s="203"/>
      <c r="F2610" s="203"/>
    </row>
    <row r="2611" spans="1:6" x14ac:dyDescent="0.25">
      <c r="A2611" s="203"/>
      <c r="B2611" s="203"/>
      <c r="C2611" s="203"/>
      <c r="D2611" s="203"/>
      <c r="E2611" s="203"/>
      <c r="F2611" s="203"/>
    </row>
    <row r="2612" spans="1:6" x14ac:dyDescent="0.25">
      <c r="A2612" s="203"/>
      <c r="B2612" s="203"/>
      <c r="C2612" s="203"/>
      <c r="D2612" s="203"/>
      <c r="E2612" s="203"/>
      <c r="F2612" s="203"/>
    </row>
    <row r="2613" spans="1:6" x14ac:dyDescent="0.25">
      <c r="A2613" s="203"/>
      <c r="B2613" s="203"/>
      <c r="C2613" s="203"/>
      <c r="D2613" s="203"/>
      <c r="E2613" s="203"/>
      <c r="F2613" s="203"/>
    </row>
    <row r="2614" spans="1:6" x14ac:dyDescent="0.25">
      <c r="A2614" s="203"/>
      <c r="B2614" s="203"/>
      <c r="C2614" s="203"/>
      <c r="D2614" s="203"/>
      <c r="E2614" s="203"/>
      <c r="F2614" s="203"/>
    </row>
    <row r="2615" spans="1:6" x14ac:dyDescent="0.25">
      <c r="A2615" s="203"/>
      <c r="B2615" s="203"/>
      <c r="C2615" s="203"/>
      <c r="D2615" s="203"/>
      <c r="E2615" s="203"/>
      <c r="F2615" s="203"/>
    </row>
    <row r="2616" spans="1:6" x14ac:dyDescent="0.25">
      <c r="A2616" s="203"/>
      <c r="B2616" s="203"/>
      <c r="C2616" s="203"/>
      <c r="D2616" s="203"/>
      <c r="E2616" s="203"/>
      <c r="F2616" s="203"/>
    </row>
    <row r="2617" spans="1:6" x14ac:dyDescent="0.25">
      <c r="A2617" s="203"/>
      <c r="B2617" s="203"/>
      <c r="C2617" s="203"/>
      <c r="D2617" s="203"/>
      <c r="E2617" s="203"/>
      <c r="F2617" s="203"/>
    </row>
    <row r="2618" spans="1:6" x14ac:dyDescent="0.25">
      <c r="A2618" s="203"/>
      <c r="B2618" s="203"/>
      <c r="C2618" s="203"/>
      <c r="D2618" s="203"/>
      <c r="E2618" s="203"/>
      <c r="F2618" s="203"/>
    </row>
    <row r="2619" spans="1:6" x14ac:dyDescent="0.25">
      <c r="A2619" s="203"/>
      <c r="B2619" s="203"/>
      <c r="C2619" s="203"/>
      <c r="D2619" s="203"/>
      <c r="E2619" s="203"/>
      <c r="F2619" s="203"/>
    </row>
    <row r="2620" spans="1:6" x14ac:dyDescent="0.25">
      <c r="A2620" s="203"/>
      <c r="B2620" s="203"/>
      <c r="C2620" s="203"/>
      <c r="D2620" s="203"/>
      <c r="E2620" s="203"/>
      <c r="F2620" s="203"/>
    </row>
    <row r="2621" spans="1:6" x14ac:dyDescent="0.25">
      <c r="A2621" s="203"/>
      <c r="B2621" s="203"/>
      <c r="C2621" s="203"/>
      <c r="D2621" s="203"/>
      <c r="E2621" s="203"/>
      <c r="F2621" s="203"/>
    </row>
    <row r="2622" spans="1:6" x14ac:dyDescent="0.25">
      <c r="A2622" s="203"/>
      <c r="B2622" s="203"/>
      <c r="C2622" s="203"/>
      <c r="D2622" s="203"/>
      <c r="E2622" s="203"/>
      <c r="F2622" s="203"/>
    </row>
    <row r="2623" spans="1:6" x14ac:dyDescent="0.25">
      <c r="A2623" s="203"/>
      <c r="B2623" s="203"/>
      <c r="C2623" s="203"/>
      <c r="D2623" s="203"/>
      <c r="E2623" s="203"/>
      <c r="F2623" s="203"/>
    </row>
    <row r="2624" spans="1:6" x14ac:dyDescent="0.25">
      <c r="A2624" s="203"/>
      <c r="B2624" s="203"/>
      <c r="C2624" s="203"/>
      <c r="D2624" s="203"/>
      <c r="E2624" s="203"/>
      <c r="F2624" s="203"/>
    </row>
    <row r="2625" spans="1:6" x14ac:dyDescent="0.25">
      <c r="A2625" s="203"/>
      <c r="B2625" s="203"/>
      <c r="C2625" s="203"/>
      <c r="D2625" s="203"/>
      <c r="E2625" s="203"/>
      <c r="F2625" s="203"/>
    </row>
    <row r="2626" spans="1:6" x14ac:dyDescent="0.25">
      <c r="A2626" s="203"/>
      <c r="B2626" s="203"/>
      <c r="C2626" s="203"/>
      <c r="D2626" s="203"/>
      <c r="E2626" s="203"/>
      <c r="F2626" s="203"/>
    </row>
    <row r="2627" spans="1:6" x14ac:dyDescent="0.25">
      <c r="A2627" s="203"/>
      <c r="B2627" s="203"/>
      <c r="C2627" s="203"/>
      <c r="D2627" s="203"/>
      <c r="E2627" s="203"/>
      <c r="F2627" s="203"/>
    </row>
    <row r="2628" spans="1:6" x14ac:dyDescent="0.25">
      <c r="A2628" s="203"/>
      <c r="B2628" s="203"/>
      <c r="C2628" s="203"/>
      <c r="D2628" s="203"/>
      <c r="E2628" s="203"/>
      <c r="F2628" s="203"/>
    </row>
    <row r="2629" spans="1:6" x14ac:dyDescent="0.25">
      <c r="A2629" s="203"/>
      <c r="B2629" s="203"/>
      <c r="C2629" s="203"/>
      <c r="D2629" s="203"/>
      <c r="E2629" s="203"/>
      <c r="F2629" s="203"/>
    </row>
    <row r="2630" spans="1:6" x14ac:dyDescent="0.25">
      <c r="A2630" s="203"/>
      <c r="B2630" s="203"/>
      <c r="C2630" s="203"/>
      <c r="D2630" s="203"/>
      <c r="E2630" s="203"/>
      <c r="F2630" s="203"/>
    </row>
    <row r="2631" spans="1:6" x14ac:dyDescent="0.25">
      <c r="A2631" s="203"/>
      <c r="B2631" s="203"/>
      <c r="C2631" s="203"/>
      <c r="D2631" s="203"/>
      <c r="E2631" s="203"/>
      <c r="F2631" s="203"/>
    </row>
    <row r="2632" spans="1:6" x14ac:dyDescent="0.25">
      <c r="A2632" s="203"/>
      <c r="B2632" s="203"/>
      <c r="C2632" s="203"/>
      <c r="D2632" s="203"/>
      <c r="E2632" s="203"/>
      <c r="F2632" s="203"/>
    </row>
    <row r="2633" spans="1:6" x14ac:dyDescent="0.25">
      <c r="A2633" s="203"/>
      <c r="B2633" s="203"/>
      <c r="C2633" s="203"/>
      <c r="D2633" s="203"/>
      <c r="E2633" s="203"/>
      <c r="F2633" s="203"/>
    </row>
    <row r="2634" spans="1:6" x14ac:dyDescent="0.25">
      <c r="A2634" s="203"/>
      <c r="B2634" s="203"/>
      <c r="C2634" s="203"/>
      <c r="D2634" s="203"/>
      <c r="E2634" s="203"/>
      <c r="F2634" s="203"/>
    </row>
    <row r="2635" spans="1:6" x14ac:dyDescent="0.25">
      <c r="A2635" s="203"/>
      <c r="B2635" s="203"/>
      <c r="C2635" s="203"/>
      <c r="D2635" s="203"/>
      <c r="E2635" s="203"/>
      <c r="F2635" s="203"/>
    </row>
    <row r="2636" spans="1:6" x14ac:dyDescent="0.25">
      <c r="A2636" s="203"/>
      <c r="B2636" s="203"/>
      <c r="C2636" s="203"/>
      <c r="D2636" s="203"/>
      <c r="E2636" s="203"/>
      <c r="F2636" s="203"/>
    </row>
    <row r="2637" spans="1:6" x14ac:dyDescent="0.25">
      <c r="A2637" s="203"/>
      <c r="B2637" s="203"/>
      <c r="C2637" s="203"/>
      <c r="D2637" s="203"/>
      <c r="E2637" s="203"/>
      <c r="F2637" s="203"/>
    </row>
    <row r="2638" spans="1:6" x14ac:dyDescent="0.25">
      <c r="A2638" s="203"/>
      <c r="B2638" s="203"/>
      <c r="C2638" s="203"/>
      <c r="D2638" s="203"/>
      <c r="E2638" s="203"/>
      <c r="F2638" s="203"/>
    </row>
    <row r="2639" spans="1:6" x14ac:dyDescent="0.25">
      <c r="A2639" s="203"/>
      <c r="B2639" s="203"/>
      <c r="C2639" s="203"/>
      <c r="D2639" s="203"/>
      <c r="E2639" s="203"/>
      <c r="F2639" s="203"/>
    </row>
    <row r="2640" spans="1:6" x14ac:dyDescent="0.25">
      <c r="A2640" s="203"/>
      <c r="B2640" s="203"/>
      <c r="C2640" s="203"/>
      <c r="D2640" s="203"/>
      <c r="E2640" s="203"/>
      <c r="F2640" s="203"/>
    </row>
    <row r="2641" spans="1:6" x14ac:dyDescent="0.25">
      <c r="A2641" s="203"/>
      <c r="B2641" s="203"/>
      <c r="C2641" s="203"/>
      <c r="D2641" s="203"/>
      <c r="E2641" s="203"/>
      <c r="F2641" s="203"/>
    </row>
    <row r="2642" spans="1:6" x14ac:dyDescent="0.25">
      <c r="A2642" s="203"/>
      <c r="B2642" s="203"/>
      <c r="C2642" s="203"/>
      <c r="D2642" s="203"/>
      <c r="E2642" s="203"/>
      <c r="F2642" s="203"/>
    </row>
    <row r="2643" spans="1:6" x14ac:dyDescent="0.25">
      <c r="A2643" s="203"/>
      <c r="B2643" s="203"/>
      <c r="C2643" s="203"/>
      <c r="D2643" s="203"/>
      <c r="E2643" s="203"/>
      <c r="F2643" s="203"/>
    </row>
    <row r="2644" spans="1:6" x14ac:dyDescent="0.25">
      <c r="A2644" s="203"/>
      <c r="B2644" s="203"/>
      <c r="C2644" s="203"/>
      <c r="D2644" s="203"/>
      <c r="E2644" s="203"/>
      <c r="F2644" s="203"/>
    </row>
    <row r="2645" spans="1:6" x14ac:dyDescent="0.25">
      <c r="A2645" s="203"/>
      <c r="B2645" s="203"/>
      <c r="C2645" s="203"/>
      <c r="D2645" s="203"/>
      <c r="E2645" s="203"/>
      <c r="F2645" s="203"/>
    </row>
    <row r="2646" spans="1:6" x14ac:dyDescent="0.25">
      <c r="A2646" s="203"/>
      <c r="B2646" s="203"/>
      <c r="C2646" s="203"/>
      <c r="D2646" s="203"/>
      <c r="E2646" s="203"/>
      <c r="F2646" s="203"/>
    </row>
    <row r="2647" spans="1:6" x14ac:dyDescent="0.25">
      <c r="A2647" s="203"/>
      <c r="B2647" s="203"/>
      <c r="C2647" s="203"/>
      <c r="D2647" s="203"/>
      <c r="E2647" s="203"/>
      <c r="F2647" s="203"/>
    </row>
    <row r="2648" spans="1:6" x14ac:dyDescent="0.25">
      <c r="A2648" s="203"/>
      <c r="B2648" s="203"/>
      <c r="C2648" s="203"/>
      <c r="D2648" s="203"/>
      <c r="E2648" s="203"/>
      <c r="F2648" s="203"/>
    </row>
    <row r="2649" spans="1:6" x14ac:dyDescent="0.25">
      <c r="A2649" s="203"/>
      <c r="B2649" s="203"/>
      <c r="C2649" s="203"/>
      <c r="D2649" s="203"/>
      <c r="E2649" s="203"/>
      <c r="F2649" s="203"/>
    </row>
    <row r="2650" spans="1:6" x14ac:dyDescent="0.25">
      <c r="A2650" s="203"/>
      <c r="B2650" s="203"/>
      <c r="C2650" s="203"/>
      <c r="D2650" s="203"/>
      <c r="E2650" s="203"/>
      <c r="F2650" s="203"/>
    </row>
    <row r="2651" spans="1:6" x14ac:dyDescent="0.25">
      <c r="A2651" s="203"/>
      <c r="B2651" s="203"/>
      <c r="C2651" s="203"/>
      <c r="D2651" s="203"/>
      <c r="E2651" s="203"/>
      <c r="F2651" s="203"/>
    </row>
    <row r="2652" spans="1:6" x14ac:dyDescent="0.25">
      <c r="A2652" s="203"/>
      <c r="B2652" s="203"/>
      <c r="C2652" s="203"/>
      <c r="D2652" s="203"/>
      <c r="E2652" s="203"/>
      <c r="F2652" s="203"/>
    </row>
    <row r="2653" spans="1:6" x14ac:dyDescent="0.25">
      <c r="A2653" s="203"/>
      <c r="B2653" s="203"/>
      <c r="C2653" s="203"/>
      <c r="D2653" s="203"/>
      <c r="E2653" s="203"/>
      <c r="F2653" s="203"/>
    </row>
    <row r="2654" spans="1:6" x14ac:dyDescent="0.25">
      <c r="A2654" s="203"/>
      <c r="B2654" s="203"/>
      <c r="C2654" s="203"/>
      <c r="D2654" s="203"/>
      <c r="E2654" s="203"/>
      <c r="F2654" s="203"/>
    </row>
    <row r="2655" spans="1:6" x14ac:dyDescent="0.25">
      <c r="A2655" s="203"/>
      <c r="B2655" s="203"/>
      <c r="C2655" s="203"/>
      <c r="D2655" s="203"/>
      <c r="E2655" s="203"/>
      <c r="F2655" s="203"/>
    </row>
    <row r="2656" spans="1:6" x14ac:dyDescent="0.25">
      <c r="A2656" s="203"/>
      <c r="B2656" s="203"/>
      <c r="C2656" s="203"/>
      <c r="D2656" s="203"/>
      <c r="E2656" s="203"/>
      <c r="F2656" s="203"/>
    </row>
    <row r="2657" spans="1:6" x14ac:dyDescent="0.25">
      <c r="A2657" s="203"/>
      <c r="B2657" s="203"/>
      <c r="C2657" s="203"/>
      <c r="D2657" s="203"/>
      <c r="E2657" s="203"/>
      <c r="F2657" s="203"/>
    </row>
    <row r="2658" spans="1:6" x14ac:dyDescent="0.25">
      <c r="A2658" s="203"/>
      <c r="B2658" s="203"/>
      <c r="C2658" s="203"/>
      <c r="D2658" s="203"/>
      <c r="E2658" s="203"/>
      <c r="F2658" s="203"/>
    </row>
    <row r="2659" spans="1:6" x14ac:dyDescent="0.25">
      <c r="A2659" s="203"/>
      <c r="B2659" s="203"/>
      <c r="C2659" s="203"/>
      <c r="D2659" s="203"/>
      <c r="E2659" s="203"/>
      <c r="F2659" s="203"/>
    </row>
    <row r="2660" spans="1:6" x14ac:dyDescent="0.25">
      <c r="A2660" s="203"/>
      <c r="B2660" s="203"/>
      <c r="C2660" s="203"/>
      <c r="D2660" s="203"/>
      <c r="E2660" s="203"/>
      <c r="F2660" s="203"/>
    </row>
    <row r="2661" spans="1:6" x14ac:dyDescent="0.25">
      <c r="A2661" s="203"/>
      <c r="B2661" s="203"/>
      <c r="C2661" s="203"/>
      <c r="D2661" s="203"/>
      <c r="E2661" s="203"/>
      <c r="F2661" s="203"/>
    </row>
    <row r="2662" spans="1:6" x14ac:dyDescent="0.25">
      <c r="A2662" s="203"/>
      <c r="B2662" s="203"/>
      <c r="C2662" s="203"/>
      <c r="D2662" s="203"/>
      <c r="E2662" s="203"/>
      <c r="F2662" s="203"/>
    </row>
    <row r="2663" spans="1:6" x14ac:dyDescent="0.25">
      <c r="A2663" s="203"/>
      <c r="B2663" s="203"/>
      <c r="C2663" s="203"/>
      <c r="D2663" s="203"/>
      <c r="E2663" s="203"/>
      <c r="F2663" s="203"/>
    </row>
    <row r="2664" spans="1:6" x14ac:dyDescent="0.25">
      <c r="A2664" s="203"/>
      <c r="B2664" s="203"/>
      <c r="C2664" s="203"/>
      <c r="D2664" s="203"/>
      <c r="E2664" s="203"/>
      <c r="F2664" s="203"/>
    </row>
    <row r="2665" spans="1:6" x14ac:dyDescent="0.25">
      <c r="A2665" s="203"/>
      <c r="B2665" s="203"/>
      <c r="C2665" s="203"/>
      <c r="D2665" s="203"/>
      <c r="E2665" s="203"/>
      <c r="F2665" s="203"/>
    </row>
    <row r="2666" spans="1:6" x14ac:dyDescent="0.25">
      <c r="A2666" s="203"/>
      <c r="B2666" s="203"/>
      <c r="C2666" s="203"/>
      <c r="D2666" s="203"/>
      <c r="E2666" s="203"/>
      <c r="F2666" s="203"/>
    </row>
    <row r="2667" spans="1:6" x14ac:dyDescent="0.25">
      <c r="A2667" s="203"/>
      <c r="B2667" s="203"/>
      <c r="C2667" s="203"/>
      <c r="D2667" s="203"/>
      <c r="E2667" s="203"/>
      <c r="F2667" s="203"/>
    </row>
    <row r="2668" spans="1:6" x14ac:dyDescent="0.25">
      <c r="A2668" s="203"/>
      <c r="B2668" s="203"/>
      <c r="C2668" s="203"/>
      <c r="D2668" s="203"/>
      <c r="E2668" s="203"/>
      <c r="F2668" s="203"/>
    </row>
    <row r="2669" spans="1:6" x14ac:dyDescent="0.25">
      <c r="A2669" s="203"/>
      <c r="B2669" s="203"/>
      <c r="C2669" s="203"/>
      <c r="D2669" s="203"/>
      <c r="E2669" s="203"/>
      <c r="F2669" s="203"/>
    </row>
    <row r="2670" spans="1:6" x14ac:dyDescent="0.25">
      <c r="A2670" s="203"/>
      <c r="B2670" s="203"/>
      <c r="C2670" s="203"/>
      <c r="D2670" s="203"/>
      <c r="E2670" s="203"/>
      <c r="F2670" s="203"/>
    </row>
    <row r="2671" spans="1:6" x14ac:dyDescent="0.25">
      <c r="A2671" s="203"/>
      <c r="B2671" s="203"/>
      <c r="C2671" s="203"/>
      <c r="D2671" s="203"/>
      <c r="E2671" s="203"/>
      <c r="F2671" s="203"/>
    </row>
    <row r="2672" spans="1:6" x14ac:dyDescent="0.25">
      <c r="A2672" s="203"/>
      <c r="B2672" s="203"/>
      <c r="C2672" s="203"/>
      <c r="D2672" s="203"/>
      <c r="E2672" s="203"/>
      <c r="F2672" s="203"/>
    </row>
    <row r="2673" spans="1:6" x14ac:dyDescent="0.25">
      <c r="A2673" s="203"/>
      <c r="B2673" s="203"/>
      <c r="C2673" s="203"/>
      <c r="D2673" s="203"/>
      <c r="E2673" s="203"/>
      <c r="F2673" s="203"/>
    </row>
    <row r="2674" spans="1:6" x14ac:dyDescent="0.25">
      <c r="A2674" s="203"/>
      <c r="B2674" s="203"/>
      <c r="C2674" s="203"/>
      <c r="D2674" s="203"/>
      <c r="E2674" s="203"/>
      <c r="F2674" s="203"/>
    </row>
    <row r="2675" spans="1:6" x14ac:dyDescent="0.25">
      <c r="A2675" s="203"/>
      <c r="B2675" s="203"/>
      <c r="C2675" s="203"/>
      <c r="D2675" s="203"/>
      <c r="E2675" s="203"/>
      <c r="F2675" s="203"/>
    </row>
    <row r="2676" spans="1:6" x14ac:dyDescent="0.25">
      <c r="A2676" s="203"/>
      <c r="B2676" s="203"/>
      <c r="C2676" s="203"/>
      <c r="D2676" s="203"/>
      <c r="E2676" s="203"/>
      <c r="F2676" s="203"/>
    </row>
    <row r="2677" spans="1:6" x14ac:dyDescent="0.25">
      <c r="A2677" s="203"/>
      <c r="B2677" s="203"/>
      <c r="C2677" s="203"/>
      <c r="D2677" s="203"/>
      <c r="E2677" s="203"/>
      <c r="F2677" s="203"/>
    </row>
    <row r="2678" spans="1:6" x14ac:dyDescent="0.25">
      <c r="A2678" s="203"/>
      <c r="B2678" s="203"/>
      <c r="C2678" s="203"/>
      <c r="D2678" s="203"/>
      <c r="E2678" s="203"/>
      <c r="F2678" s="203"/>
    </row>
    <row r="2679" spans="1:6" x14ac:dyDescent="0.25">
      <c r="A2679" s="203"/>
      <c r="B2679" s="203"/>
      <c r="C2679" s="203"/>
      <c r="D2679" s="203"/>
      <c r="E2679" s="203"/>
      <c r="F2679" s="203"/>
    </row>
    <row r="2680" spans="1:6" x14ac:dyDescent="0.25">
      <c r="A2680" s="203"/>
      <c r="B2680" s="203"/>
      <c r="C2680" s="203"/>
      <c r="D2680" s="203"/>
      <c r="E2680" s="203"/>
      <c r="F2680" s="203"/>
    </row>
    <row r="2681" spans="1:6" x14ac:dyDescent="0.25">
      <c r="A2681" s="203"/>
      <c r="B2681" s="203"/>
      <c r="C2681" s="203"/>
      <c r="D2681" s="203"/>
      <c r="E2681" s="203"/>
      <c r="F2681" s="203"/>
    </row>
    <row r="2682" spans="1:6" x14ac:dyDescent="0.25">
      <c r="A2682" s="203"/>
      <c r="B2682" s="203"/>
      <c r="C2682" s="203"/>
      <c r="D2682" s="203"/>
      <c r="E2682" s="203"/>
      <c r="F2682" s="203"/>
    </row>
    <row r="2683" spans="1:6" x14ac:dyDescent="0.25">
      <c r="A2683" s="203"/>
      <c r="B2683" s="203"/>
      <c r="C2683" s="203"/>
      <c r="D2683" s="203"/>
      <c r="E2683" s="203"/>
      <c r="F2683" s="203"/>
    </row>
    <row r="2684" spans="1:6" x14ac:dyDescent="0.25">
      <c r="A2684" s="203"/>
      <c r="B2684" s="203"/>
      <c r="C2684" s="203"/>
      <c r="D2684" s="203"/>
      <c r="E2684" s="203"/>
      <c r="F2684" s="203"/>
    </row>
    <row r="2685" spans="1:6" x14ac:dyDescent="0.25">
      <c r="A2685" s="203"/>
      <c r="B2685" s="203"/>
      <c r="C2685" s="203"/>
      <c r="D2685" s="203"/>
      <c r="E2685" s="203"/>
      <c r="F2685" s="203"/>
    </row>
    <row r="2686" spans="1:6" x14ac:dyDescent="0.25">
      <c r="A2686" s="203"/>
      <c r="B2686" s="203"/>
      <c r="C2686" s="203"/>
      <c r="D2686" s="203"/>
      <c r="E2686" s="203"/>
      <c r="F2686" s="203"/>
    </row>
    <row r="2687" spans="1:6" x14ac:dyDescent="0.25">
      <c r="A2687" s="203"/>
      <c r="B2687" s="203"/>
      <c r="C2687" s="203"/>
      <c r="D2687" s="203"/>
      <c r="E2687" s="203"/>
      <c r="F2687" s="203"/>
    </row>
    <row r="2688" spans="1:6" x14ac:dyDescent="0.25">
      <c r="A2688" s="203"/>
      <c r="B2688" s="203"/>
      <c r="C2688" s="203"/>
      <c r="D2688" s="203"/>
      <c r="E2688" s="203"/>
      <c r="F2688" s="203"/>
    </row>
    <row r="2689" spans="1:6" x14ac:dyDescent="0.25">
      <c r="A2689" s="203"/>
      <c r="B2689" s="203"/>
      <c r="C2689" s="203"/>
      <c r="D2689" s="203"/>
      <c r="E2689" s="203"/>
      <c r="F2689" s="203"/>
    </row>
    <row r="2690" spans="1:6" x14ac:dyDescent="0.25">
      <c r="A2690" s="203"/>
      <c r="B2690" s="203"/>
      <c r="C2690" s="203"/>
      <c r="D2690" s="203"/>
      <c r="E2690" s="203"/>
      <c r="F2690" s="203"/>
    </row>
    <row r="2691" spans="1:6" x14ac:dyDescent="0.25">
      <c r="A2691" s="203"/>
      <c r="B2691" s="203"/>
      <c r="C2691" s="203"/>
      <c r="D2691" s="203"/>
      <c r="E2691" s="203"/>
      <c r="F2691" s="203"/>
    </row>
    <row r="2692" spans="1:6" x14ac:dyDescent="0.25">
      <c r="A2692" s="203"/>
      <c r="B2692" s="203"/>
      <c r="C2692" s="203"/>
      <c r="D2692" s="203"/>
      <c r="E2692" s="203"/>
      <c r="F2692" s="203"/>
    </row>
    <row r="2693" spans="1:6" x14ac:dyDescent="0.25">
      <c r="A2693" s="203"/>
      <c r="B2693" s="203"/>
      <c r="C2693" s="203"/>
      <c r="D2693" s="203"/>
      <c r="E2693" s="203"/>
      <c r="F2693" s="203"/>
    </row>
    <row r="2694" spans="1:6" x14ac:dyDescent="0.25">
      <c r="A2694" s="203"/>
      <c r="B2694" s="203"/>
      <c r="C2694" s="203"/>
      <c r="D2694" s="203"/>
      <c r="E2694" s="203"/>
      <c r="F2694" s="203"/>
    </row>
    <row r="2695" spans="1:6" x14ac:dyDescent="0.25">
      <c r="A2695" s="203"/>
      <c r="B2695" s="203"/>
      <c r="C2695" s="203"/>
      <c r="D2695" s="203"/>
      <c r="E2695" s="203"/>
      <c r="F2695" s="203"/>
    </row>
    <row r="2696" spans="1:6" x14ac:dyDescent="0.25">
      <c r="A2696" s="203"/>
      <c r="B2696" s="203"/>
      <c r="C2696" s="203"/>
      <c r="D2696" s="203"/>
      <c r="E2696" s="203"/>
      <c r="F2696" s="203"/>
    </row>
    <row r="2697" spans="1:6" x14ac:dyDescent="0.25">
      <c r="A2697" s="203"/>
      <c r="B2697" s="203"/>
      <c r="C2697" s="203"/>
      <c r="D2697" s="203"/>
      <c r="E2697" s="203"/>
      <c r="F2697" s="203"/>
    </row>
    <row r="2698" spans="1:6" x14ac:dyDescent="0.25">
      <c r="A2698" s="203"/>
      <c r="B2698" s="203"/>
      <c r="C2698" s="203"/>
      <c r="D2698" s="203"/>
      <c r="E2698" s="203"/>
      <c r="F2698" s="203"/>
    </row>
    <row r="2699" spans="1:6" x14ac:dyDescent="0.25">
      <c r="A2699" s="203"/>
      <c r="B2699" s="203"/>
      <c r="C2699" s="203"/>
      <c r="D2699" s="203"/>
      <c r="E2699" s="203"/>
      <c r="F2699" s="203"/>
    </row>
    <row r="2700" spans="1:6" x14ac:dyDescent="0.25">
      <c r="A2700" s="203"/>
      <c r="B2700" s="203"/>
      <c r="C2700" s="203"/>
      <c r="D2700" s="203"/>
      <c r="E2700" s="203"/>
      <c r="F2700" s="203"/>
    </row>
    <row r="2701" spans="1:6" x14ac:dyDescent="0.25">
      <c r="A2701" s="203"/>
      <c r="B2701" s="203"/>
      <c r="C2701" s="203"/>
      <c r="D2701" s="203"/>
      <c r="E2701" s="203"/>
      <c r="F2701" s="203"/>
    </row>
    <row r="2702" spans="1:6" x14ac:dyDescent="0.25">
      <c r="A2702" s="203"/>
      <c r="B2702" s="203"/>
      <c r="C2702" s="203"/>
      <c r="D2702" s="203"/>
      <c r="E2702" s="203"/>
      <c r="F2702" s="203"/>
    </row>
    <row r="2703" spans="1:6" x14ac:dyDescent="0.25">
      <c r="A2703" s="203"/>
      <c r="B2703" s="203"/>
      <c r="C2703" s="203"/>
      <c r="D2703" s="203"/>
      <c r="E2703" s="203"/>
      <c r="F2703" s="203"/>
    </row>
    <row r="2704" spans="1:6" x14ac:dyDescent="0.25">
      <c r="A2704" s="203"/>
      <c r="B2704" s="203"/>
      <c r="C2704" s="203"/>
      <c r="D2704" s="203"/>
      <c r="E2704" s="203"/>
      <c r="F2704" s="203"/>
    </row>
    <row r="2705" spans="1:6" x14ac:dyDescent="0.25">
      <c r="A2705" s="203"/>
      <c r="B2705" s="203"/>
      <c r="C2705" s="203"/>
      <c r="D2705" s="203"/>
      <c r="E2705" s="203"/>
      <c r="F2705" s="203"/>
    </row>
    <row r="2706" spans="1:6" x14ac:dyDescent="0.25">
      <c r="A2706" s="203"/>
      <c r="B2706" s="203"/>
      <c r="C2706" s="203"/>
      <c r="D2706" s="203"/>
      <c r="E2706" s="203"/>
      <c r="F2706" s="203"/>
    </row>
    <row r="2707" spans="1:6" x14ac:dyDescent="0.25">
      <c r="A2707" s="203"/>
      <c r="B2707" s="203"/>
      <c r="C2707" s="203"/>
      <c r="D2707" s="203"/>
      <c r="E2707" s="203"/>
      <c r="F2707" s="203"/>
    </row>
    <row r="2708" spans="1:6" x14ac:dyDescent="0.25">
      <c r="A2708" s="203"/>
      <c r="B2708" s="203"/>
      <c r="C2708" s="203"/>
      <c r="D2708" s="203"/>
      <c r="E2708" s="203"/>
      <c r="F2708" s="203"/>
    </row>
    <row r="2709" spans="1:6" x14ac:dyDescent="0.25">
      <c r="A2709" s="203"/>
      <c r="B2709" s="203"/>
      <c r="C2709" s="203"/>
      <c r="D2709" s="203"/>
      <c r="E2709" s="203"/>
      <c r="F2709" s="203"/>
    </row>
    <row r="2710" spans="1:6" x14ac:dyDescent="0.25">
      <c r="A2710" s="203"/>
      <c r="B2710" s="203"/>
      <c r="C2710" s="203"/>
      <c r="D2710" s="203"/>
      <c r="E2710" s="203"/>
      <c r="F2710" s="203"/>
    </row>
    <row r="2711" spans="1:6" x14ac:dyDescent="0.25">
      <c r="A2711" s="203"/>
      <c r="B2711" s="203"/>
      <c r="C2711" s="203"/>
      <c r="D2711" s="203"/>
      <c r="E2711" s="203"/>
      <c r="F2711" s="203"/>
    </row>
    <row r="2712" spans="1:6" x14ac:dyDescent="0.25">
      <c r="A2712" s="203"/>
      <c r="B2712" s="203"/>
      <c r="C2712" s="203"/>
      <c r="D2712" s="203"/>
      <c r="E2712" s="203"/>
      <c r="F2712" s="203"/>
    </row>
    <row r="2713" spans="1:6" x14ac:dyDescent="0.25">
      <c r="A2713" s="203"/>
      <c r="B2713" s="203"/>
      <c r="C2713" s="203"/>
      <c r="D2713" s="203"/>
      <c r="E2713" s="203"/>
      <c r="F2713" s="203"/>
    </row>
    <row r="2714" spans="1:6" x14ac:dyDescent="0.25">
      <c r="A2714" s="203"/>
      <c r="B2714" s="203"/>
      <c r="C2714" s="203"/>
      <c r="D2714" s="203"/>
      <c r="E2714" s="203"/>
      <c r="F2714" s="203"/>
    </row>
    <row r="2715" spans="1:6" x14ac:dyDescent="0.25">
      <c r="A2715" s="203"/>
      <c r="B2715" s="203"/>
      <c r="C2715" s="203"/>
      <c r="D2715" s="203"/>
      <c r="E2715" s="203"/>
      <c r="F2715" s="203"/>
    </row>
    <row r="2716" spans="1:6" x14ac:dyDescent="0.25">
      <c r="A2716" s="203"/>
      <c r="B2716" s="203"/>
      <c r="C2716" s="203"/>
      <c r="D2716" s="203"/>
      <c r="E2716" s="203"/>
      <c r="F2716" s="203"/>
    </row>
    <row r="2717" spans="1:6" x14ac:dyDescent="0.25">
      <c r="A2717" s="203"/>
      <c r="B2717" s="203"/>
      <c r="C2717" s="203"/>
      <c r="D2717" s="203"/>
      <c r="E2717" s="203"/>
      <c r="F2717" s="203"/>
    </row>
    <row r="2718" spans="1:6" x14ac:dyDescent="0.25">
      <c r="A2718" s="203"/>
      <c r="B2718" s="203"/>
      <c r="C2718" s="203"/>
      <c r="D2718" s="203"/>
      <c r="E2718" s="203"/>
      <c r="F2718" s="203"/>
    </row>
    <row r="2719" spans="1:6" x14ac:dyDescent="0.25">
      <c r="A2719" s="203"/>
      <c r="B2719" s="203"/>
      <c r="C2719" s="203"/>
      <c r="D2719" s="203"/>
      <c r="E2719" s="203"/>
      <c r="F2719" s="203"/>
    </row>
    <row r="2720" spans="1:6" x14ac:dyDescent="0.25">
      <c r="A2720" s="203"/>
      <c r="B2720" s="203"/>
      <c r="C2720" s="203"/>
      <c r="D2720" s="203"/>
      <c r="E2720" s="203"/>
      <c r="F2720" s="203"/>
    </row>
    <row r="2721" spans="1:6" x14ac:dyDescent="0.25">
      <c r="A2721" s="203"/>
      <c r="B2721" s="203"/>
      <c r="C2721" s="203"/>
      <c r="D2721" s="203"/>
      <c r="E2721" s="203"/>
      <c r="F2721" s="203"/>
    </row>
    <row r="2722" spans="1:6" x14ac:dyDescent="0.25">
      <c r="A2722" s="203"/>
      <c r="B2722" s="203"/>
      <c r="C2722" s="203"/>
      <c r="D2722" s="203"/>
      <c r="E2722" s="203"/>
      <c r="F2722" s="203"/>
    </row>
    <row r="2723" spans="1:6" x14ac:dyDescent="0.25">
      <c r="A2723" s="203"/>
      <c r="B2723" s="203"/>
      <c r="C2723" s="203"/>
      <c r="D2723" s="203"/>
      <c r="E2723" s="203"/>
      <c r="F2723" s="203"/>
    </row>
    <row r="2724" spans="1:6" x14ac:dyDescent="0.25">
      <c r="A2724" s="203"/>
      <c r="B2724" s="203"/>
      <c r="C2724" s="203"/>
      <c r="D2724" s="203"/>
      <c r="E2724" s="203"/>
      <c r="F2724" s="203"/>
    </row>
    <row r="2725" spans="1:6" x14ac:dyDescent="0.25">
      <c r="A2725" s="203"/>
      <c r="B2725" s="203"/>
      <c r="C2725" s="203"/>
      <c r="D2725" s="203"/>
      <c r="E2725" s="203"/>
      <c r="F2725" s="203"/>
    </row>
    <row r="2726" spans="1:6" x14ac:dyDescent="0.25">
      <c r="A2726" s="203"/>
      <c r="B2726" s="203"/>
      <c r="C2726" s="203"/>
      <c r="D2726" s="203"/>
      <c r="E2726" s="203"/>
      <c r="F2726" s="203"/>
    </row>
    <row r="2727" spans="1:6" x14ac:dyDescent="0.25">
      <c r="A2727" s="203"/>
      <c r="B2727" s="203"/>
      <c r="C2727" s="203"/>
      <c r="D2727" s="203"/>
      <c r="E2727" s="203"/>
      <c r="F2727" s="203"/>
    </row>
    <row r="2728" spans="1:6" x14ac:dyDescent="0.25">
      <c r="A2728" s="203"/>
      <c r="B2728" s="203"/>
      <c r="C2728" s="203"/>
      <c r="D2728" s="203"/>
      <c r="E2728" s="203"/>
      <c r="F2728" s="203"/>
    </row>
    <row r="2729" spans="1:6" x14ac:dyDescent="0.25">
      <c r="A2729" s="203"/>
      <c r="B2729" s="203"/>
      <c r="C2729" s="203"/>
      <c r="D2729" s="203"/>
      <c r="E2729" s="203"/>
      <c r="F2729" s="203"/>
    </row>
    <row r="2730" spans="1:6" x14ac:dyDescent="0.25">
      <c r="A2730" s="203"/>
      <c r="B2730" s="203"/>
      <c r="C2730" s="203"/>
      <c r="D2730" s="203"/>
      <c r="E2730" s="203"/>
      <c r="F2730" s="203"/>
    </row>
    <row r="2731" spans="1:6" x14ac:dyDescent="0.25">
      <c r="A2731" s="203"/>
      <c r="B2731" s="203"/>
      <c r="C2731" s="203"/>
      <c r="D2731" s="203"/>
      <c r="E2731" s="203"/>
      <c r="F2731" s="203"/>
    </row>
    <row r="2732" spans="1:6" x14ac:dyDescent="0.25">
      <c r="A2732" s="203"/>
      <c r="B2732" s="203"/>
      <c r="C2732" s="203"/>
      <c r="D2732" s="203"/>
      <c r="E2732" s="203"/>
      <c r="F2732" s="203"/>
    </row>
    <row r="2733" spans="1:6" x14ac:dyDescent="0.25">
      <c r="A2733" s="203"/>
      <c r="B2733" s="203"/>
      <c r="C2733" s="203"/>
      <c r="D2733" s="203"/>
      <c r="E2733" s="203"/>
      <c r="F2733" s="203"/>
    </row>
    <row r="2734" spans="1:6" x14ac:dyDescent="0.25">
      <c r="A2734" s="203"/>
      <c r="B2734" s="203"/>
      <c r="C2734" s="203"/>
      <c r="D2734" s="203"/>
      <c r="E2734" s="203"/>
      <c r="F2734" s="203"/>
    </row>
    <row r="2735" spans="1:6" x14ac:dyDescent="0.25">
      <c r="A2735" s="203"/>
      <c r="B2735" s="203"/>
      <c r="C2735" s="203"/>
      <c r="D2735" s="203"/>
      <c r="E2735" s="203"/>
      <c r="F2735" s="203"/>
    </row>
    <row r="2736" spans="1:6" x14ac:dyDescent="0.25">
      <c r="A2736" s="203"/>
      <c r="B2736" s="203"/>
      <c r="C2736" s="203"/>
      <c r="D2736" s="203"/>
      <c r="E2736" s="203"/>
      <c r="F2736" s="203"/>
    </row>
    <row r="2737" spans="1:6" x14ac:dyDescent="0.25">
      <c r="A2737" s="203"/>
      <c r="B2737" s="203"/>
      <c r="C2737" s="203"/>
      <c r="D2737" s="203"/>
      <c r="E2737" s="203"/>
      <c r="F2737" s="203"/>
    </row>
    <row r="2738" spans="1:6" x14ac:dyDescent="0.25">
      <c r="A2738" s="203"/>
      <c r="B2738" s="203"/>
      <c r="C2738" s="203"/>
      <c r="D2738" s="203"/>
      <c r="E2738" s="203"/>
      <c r="F2738" s="203"/>
    </row>
    <row r="2739" spans="1:6" x14ac:dyDescent="0.25">
      <c r="A2739" s="203"/>
      <c r="B2739" s="203"/>
      <c r="C2739" s="203"/>
      <c r="D2739" s="203"/>
      <c r="E2739" s="203"/>
      <c r="F2739" s="203"/>
    </row>
    <row r="2740" spans="1:6" x14ac:dyDescent="0.25">
      <c r="A2740" s="203"/>
      <c r="B2740" s="203"/>
      <c r="C2740" s="203"/>
      <c r="D2740" s="203"/>
      <c r="E2740" s="203"/>
      <c r="F2740" s="203"/>
    </row>
    <row r="2741" spans="1:6" x14ac:dyDescent="0.25">
      <c r="A2741" s="203"/>
      <c r="B2741" s="203"/>
      <c r="C2741" s="203"/>
      <c r="D2741" s="203"/>
      <c r="E2741" s="203"/>
      <c r="F2741" s="203"/>
    </row>
    <row r="2742" spans="1:6" x14ac:dyDescent="0.25">
      <c r="A2742" s="203"/>
      <c r="B2742" s="203"/>
      <c r="C2742" s="203"/>
      <c r="D2742" s="203"/>
      <c r="E2742" s="203"/>
      <c r="F2742" s="203"/>
    </row>
    <row r="2743" spans="1:6" x14ac:dyDescent="0.25">
      <c r="A2743" s="203"/>
      <c r="B2743" s="203"/>
      <c r="C2743" s="203"/>
      <c r="D2743" s="203"/>
      <c r="E2743" s="203"/>
      <c r="F2743" s="203"/>
    </row>
    <row r="2744" spans="1:6" x14ac:dyDescent="0.25">
      <c r="A2744" s="203"/>
      <c r="B2744" s="203"/>
      <c r="C2744" s="203"/>
      <c r="D2744" s="203"/>
      <c r="E2744" s="203"/>
      <c r="F2744" s="203"/>
    </row>
    <row r="2745" spans="1:6" x14ac:dyDescent="0.25">
      <c r="A2745" s="203"/>
      <c r="B2745" s="203"/>
      <c r="C2745" s="203"/>
      <c r="D2745" s="203"/>
      <c r="E2745" s="203"/>
      <c r="F2745" s="203"/>
    </row>
    <row r="2746" spans="1:6" x14ac:dyDescent="0.25">
      <c r="A2746" s="203"/>
      <c r="B2746" s="203"/>
      <c r="C2746" s="203"/>
      <c r="D2746" s="203"/>
      <c r="E2746" s="203"/>
      <c r="F2746" s="203"/>
    </row>
    <row r="2747" spans="1:6" x14ac:dyDescent="0.25">
      <c r="A2747" s="203"/>
      <c r="B2747" s="203"/>
      <c r="C2747" s="203"/>
      <c r="D2747" s="203"/>
      <c r="E2747" s="203"/>
      <c r="F2747" s="203"/>
    </row>
    <row r="2748" spans="1:6" x14ac:dyDescent="0.25">
      <c r="A2748" s="203"/>
      <c r="B2748" s="203"/>
      <c r="C2748" s="203"/>
      <c r="D2748" s="203"/>
      <c r="E2748" s="203"/>
      <c r="F2748" s="203"/>
    </row>
    <row r="2749" spans="1:6" x14ac:dyDescent="0.25">
      <c r="A2749" s="203"/>
      <c r="B2749" s="203"/>
      <c r="C2749" s="203"/>
      <c r="D2749" s="203"/>
      <c r="E2749" s="203"/>
      <c r="F2749" s="203"/>
    </row>
    <row r="2750" spans="1:6" x14ac:dyDescent="0.25">
      <c r="A2750" s="203"/>
      <c r="B2750" s="203"/>
      <c r="C2750" s="203"/>
      <c r="D2750" s="203"/>
      <c r="E2750" s="203"/>
      <c r="F2750" s="203"/>
    </row>
    <row r="2751" spans="1:6" x14ac:dyDescent="0.25">
      <c r="A2751" s="203"/>
      <c r="B2751" s="203"/>
      <c r="C2751" s="203"/>
      <c r="D2751" s="203"/>
      <c r="E2751" s="203"/>
      <c r="F2751" s="203"/>
    </row>
    <row r="2752" spans="1:6" x14ac:dyDescent="0.25">
      <c r="A2752" s="203"/>
      <c r="B2752" s="203"/>
      <c r="C2752" s="203"/>
      <c r="D2752" s="203"/>
      <c r="E2752" s="203"/>
      <c r="F2752" s="203"/>
    </row>
    <row r="2753" spans="1:6" x14ac:dyDescent="0.25">
      <c r="A2753" s="203"/>
      <c r="B2753" s="203"/>
      <c r="C2753" s="203"/>
      <c r="D2753" s="203"/>
      <c r="E2753" s="203"/>
      <c r="F2753" s="203"/>
    </row>
    <row r="2754" spans="1:6" x14ac:dyDescent="0.25">
      <c r="A2754" s="203"/>
      <c r="B2754" s="203"/>
      <c r="C2754" s="203"/>
      <c r="D2754" s="203"/>
      <c r="E2754" s="203"/>
      <c r="F2754" s="203"/>
    </row>
    <row r="2755" spans="1:6" x14ac:dyDescent="0.25">
      <c r="A2755" s="203"/>
      <c r="B2755" s="203"/>
      <c r="C2755" s="203"/>
      <c r="D2755" s="203"/>
      <c r="E2755" s="203"/>
      <c r="F2755" s="203"/>
    </row>
    <row r="2756" spans="1:6" x14ac:dyDescent="0.25">
      <c r="A2756" s="203"/>
      <c r="B2756" s="203"/>
      <c r="C2756" s="203"/>
      <c r="D2756" s="203"/>
      <c r="E2756" s="203"/>
      <c r="F2756" s="203"/>
    </row>
    <row r="2757" spans="1:6" x14ac:dyDescent="0.25">
      <c r="A2757" s="203"/>
      <c r="B2757" s="203"/>
      <c r="C2757" s="203"/>
      <c r="D2757" s="203"/>
      <c r="E2757" s="203"/>
      <c r="F2757" s="203"/>
    </row>
    <row r="2758" spans="1:6" x14ac:dyDescent="0.25">
      <c r="A2758" s="203"/>
      <c r="B2758" s="203"/>
      <c r="C2758" s="203"/>
      <c r="D2758" s="203"/>
      <c r="E2758" s="203"/>
      <c r="F2758" s="203"/>
    </row>
    <row r="2759" spans="1:6" x14ac:dyDescent="0.25">
      <c r="A2759" s="203"/>
      <c r="B2759" s="203"/>
      <c r="C2759" s="203"/>
      <c r="D2759" s="203"/>
      <c r="E2759" s="203"/>
      <c r="F2759" s="203"/>
    </row>
    <row r="2760" spans="1:6" x14ac:dyDescent="0.25">
      <c r="A2760" s="203"/>
      <c r="B2760" s="203"/>
      <c r="C2760" s="203"/>
      <c r="D2760" s="203"/>
      <c r="E2760" s="203"/>
      <c r="F2760" s="203"/>
    </row>
    <row r="2761" spans="1:6" x14ac:dyDescent="0.25">
      <c r="A2761" s="203"/>
      <c r="B2761" s="203"/>
      <c r="C2761" s="203"/>
      <c r="D2761" s="203"/>
      <c r="E2761" s="203"/>
      <c r="F2761" s="203"/>
    </row>
    <row r="2762" spans="1:6" x14ac:dyDescent="0.25">
      <c r="A2762" s="203"/>
      <c r="B2762" s="203"/>
      <c r="C2762" s="203"/>
      <c r="D2762" s="203"/>
      <c r="E2762" s="203"/>
      <c r="F2762" s="203"/>
    </row>
    <row r="2763" spans="1:6" x14ac:dyDescent="0.25">
      <c r="A2763" s="203"/>
      <c r="B2763" s="203"/>
      <c r="C2763" s="203"/>
      <c r="D2763" s="203"/>
      <c r="E2763" s="203"/>
      <c r="F2763" s="203"/>
    </row>
    <row r="2764" spans="1:6" x14ac:dyDescent="0.25">
      <c r="A2764" s="203"/>
      <c r="B2764" s="203"/>
      <c r="C2764" s="203"/>
      <c r="D2764" s="203"/>
      <c r="E2764" s="203"/>
      <c r="F2764" s="203"/>
    </row>
    <row r="2765" spans="1:6" x14ac:dyDescent="0.25">
      <c r="A2765" s="203"/>
      <c r="B2765" s="203"/>
      <c r="C2765" s="203"/>
      <c r="D2765" s="203"/>
      <c r="E2765" s="203"/>
      <c r="F2765" s="203"/>
    </row>
    <row r="2766" spans="1:6" x14ac:dyDescent="0.25">
      <c r="A2766" s="203"/>
      <c r="B2766" s="203"/>
      <c r="C2766" s="203"/>
      <c r="D2766" s="203"/>
      <c r="E2766" s="203"/>
      <c r="F2766" s="203"/>
    </row>
    <row r="2767" spans="1:6" x14ac:dyDescent="0.25">
      <c r="A2767" s="203"/>
      <c r="B2767" s="203"/>
      <c r="C2767" s="203"/>
      <c r="D2767" s="203"/>
      <c r="E2767" s="203"/>
      <c r="F2767" s="203"/>
    </row>
    <row r="2768" spans="1:6" x14ac:dyDescent="0.25">
      <c r="A2768" s="203"/>
      <c r="B2768" s="203"/>
      <c r="C2768" s="203"/>
      <c r="D2768" s="203"/>
      <c r="E2768" s="203"/>
      <c r="F2768" s="203"/>
    </row>
    <row r="2769" spans="1:6" x14ac:dyDescent="0.25">
      <c r="A2769" s="203"/>
      <c r="B2769" s="203"/>
      <c r="C2769" s="203"/>
      <c r="D2769" s="203"/>
      <c r="E2769" s="203"/>
      <c r="F2769" s="203"/>
    </row>
    <row r="2770" spans="1:6" x14ac:dyDescent="0.25">
      <c r="A2770" s="203"/>
      <c r="B2770" s="203"/>
      <c r="C2770" s="203"/>
      <c r="D2770" s="203"/>
      <c r="E2770" s="203"/>
      <c r="F2770" s="203"/>
    </row>
    <row r="2771" spans="1:6" x14ac:dyDescent="0.25">
      <c r="A2771" s="203"/>
      <c r="B2771" s="203"/>
      <c r="C2771" s="203"/>
      <c r="D2771" s="203"/>
      <c r="E2771" s="203"/>
      <c r="F2771" s="203"/>
    </row>
    <row r="2772" spans="1:6" x14ac:dyDescent="0.25">
      <c r="A2772" s="203"/>
      <c r="B2772" s="203"/>
      <c r="C2772" s="203"/>
      <c r="D2772" s="203"/>
      <c r="E2772" s="203"/>
      <c r="F2772" s="203"/>
    </row>
    <row r="2773" spans="1:6" x14ac:dyDescent="0.25">
      <c r="A2773" s="203"/>
      <c r="B2773" s="203"/>
      <c r="C2773" s="203"/>
      <c r="D2773" s="203"/>
      <c r="E2773" s="203"/>
      <c r="F2773" s="203"/>
    </row>
    <row r="2774" spans="1:6" x14ac:dyDescent="0.25">
      <c r="A2774" s="203"/>
      <c r="B2774" s="203"/>
      <c r="C2774" s="203"/>
      <c r="D2774" s="203"/>
      <c r="E2774" s="203"/>
      <c r="F2774" s="203"/>
    </row>
    <row r="2775" spans="1:6" x14ac:dyDescent="0.25">
      <c r="A2775" s="203"/>
      <c r="B2775" s="203"/>
      <c r="C2775" s="203"/>
      <c r="D2775" s="203"/>
      <c r="E2775" s="203"/>
      <c r="F2775" s="203"/>
    </row>
    <row r="2776" spans="1:6" x14ac:dyDescent="0.25">
      <c r="A2776" s="203"/>
      <c r="B2776" s="203"/>
      <c r="C2776" s="203"/>
      <c r="D2776" s="203"/>
      <c r="E2776" s="203"/>
      <c r="F2776" s="203"/>
    </row>
    <row r="2777" spans="1:6" x14ac:dyDescent="0.25">
      <c r="A2777" s="203"/>
      <c r="B2777" s="203"/>
      <c r="C2777" s="203"/>
      <c r="D2777" s="203"/>
      <c r="E2777" s="203"/>
      <c r="F2777" s="203"/>
    </row>
    <row r="2778" spans="1:6" x14ac:dyDescent="0.25">
      <c r="A2778" s="203"/>
      <c r="B2778" s="203"/>
      <c r="C2778" s="203"/>
      <c r="D2778" s="203"/>
      <c r="E2778" s="203"/>
      <c r="F2778" s="203"/>
    </row>
    <row r="2779" spans="1:6" x14ac:dyDescent="0.25">
      <c r="A2779" s="203"/>
      <c r="B2779" s="203"/>
      <c r="C2779" s="203"/>
      <c r="D2779" s="203"/>
      <c r="E2779" s="203"/>
      <c r="F2779" s="203"/>
    </row>
    <row r="2780" spans="1:6" x14ac:dyDescent="0.25">
      <c r="A2780" s="203"/>
      <c r="B2780" s="203"/>
      <c r="C2780" s="203"/>
      <c r="D2780" s="203"/>
      <c r="E2780" s="203"/>
      <c r="F2780" s="203"/>
    </row>
    <row r="2781" spans="1:6" x14ac:dyDescent="0.25">
      <c r="A2781" s="203"/>
      <c r="B2781" s="203"/>
      <c r="C2781" s="203"/>
      <c r="D2781" s="203"/>
      <c r="E2781" s="203"/>
      <c r="F2781" s="203"/>
    </row>
    <row r="2782" spans="1:6" x14ac:dyDescent="0.25">
      <c r="A2782" s="203"/>
      <c r="B2782" s="203"/>
      <c r="C2782" s="203"/>
      <c r="D2782" s="203"/>
      <c r="E2782" s="203"/>
      <c r="F2782" s="203"/>
    </row>
    <row r="2783" spans="1:6" x14ac:dyDescent="0.25">
      <c r="A2783" s="203"/>
      <c r="B2783" s="203"/>
      <c r="C2783" s="203"/>
      <c r="D2783" s="203"/>
      <c r="E2783" s="203"/>
      <c r="F2783" s="203"/>
    </row>
    <row r="2784" spans="1:6" x14ac:dyDescent="0.25">
      <c r="A2784" s="203"/>
      <c r="B2784" s="203"/>
      <c r="C2784" s="203"/>
      <c r="D2784" s="203"/>
      <c r="E2784" s="203"/>
      <c r="F2784" s="203"/>
    </row>
    <row r="2785" spans="1:6" x14ac:dyDescent="0.25">
      <c r="A2785" s="203"/>
      <c r="B2785" s="203"/>
      <c r="C2785" s="203"/>
      <c r="D2785" s="203"/>
      <c r="E2785" s="203"/>
      <c r="F2785" s="203"/>
    </row>
    <row r="2786" spans="1:6" x14ac:dyDescent="0.25">
      <c r="A2786" s="203"/>
      <c r="B2786" s="203"/>
      <c r="C2786" s="203"/>
      <c r="D2786" s="203"/>
      <c r="E2786" s="203"/>
      <c r="F2786" s="203"/>
    </row>
    <row r="2787" spans="1:6" x14ac:dyDescent="0.25">
      <c r="A2787" s="203"/>
      <c r="B2787" s="203"/>
      <c r="C2787" s="203"/>
      <c r="D2787" s="203"/>
      <c r="E2787" s="203"/>
      <c r="F2787" s="203"/>
    </row>
    <row r="2788" spans="1:6" x14ac:dyDescent="0.25">
      <c r="A2788" s="203"/>
      <c r="B2788" s="203"/>
      <c r="C2788" s="203"/>
      <c r="D2788" s="203"/>
      <c r="E2788" s="203"/>
      <c r="F2788" s="203"/>
    </row>
    <row r="2789" spans="1:6" x14ac:dyDescent="0.25">
      <c r="A2789" s="203"/>
      <c r="B2789" s="203"/>
      <c r="C2789" s="203"/>
      <c r="D2789" s="203"/>
      <c r="E2789" s="203"/>
      <c r="F2789" s="203"/>
    </row>
    <row r="2790" spans="1:6" x14ac:dyDescent="0.25">
      <c r="A2790" s="203"/>
      <c r="B2790" s="203"/>
      <c r="C2790" s="203"/>
      <c r="D2790" s="203"/>
      <c r="E2790" s="203"/>
      <c r="F2790" s="203"/>
    </row>
    <row r="2791" spans="1:6" x14ac:dyDescent="0.25">
      <c r="A2791" s="203"/>
      <c r="B2791" s="203"/>
      <c r="C2791" s="203"/>
      <c r="D2791" s="203"/>
      <c r="E2791" s="203"/>
      <c r="F2791" s="203"/>
    </row>
    <row r="2792" spans="1:6" x14ac:dyDescent="0.25">
      <c r="A2792" s="203"/>
      <c r="B2792" s="203"/>
      <c r="C2792" s="203"/>
      <c r="D2792" s="203"/>
      <c r="E2792" s="203"/>
      <c r="F2792" s="203"/>
    </row>
    <row r="2793" spans="1:6" x14ac:dyDescent="0.25">
      <c r="A2793" s="203"/>
      <c r="B2793" s="203"/>
      <c r="C2793" s="203"/>
      <c r="D2793" s="203"/>
      <c r="E2793" s="203"/>
      <c r="F2793" s="203"/>
    </row>
    <row r="2794" spans="1:6" x14ac:dyDescent="0.25">
      <c r="A2794" s="203"/>
      <c r="B2794" s="203"/>
      <c r="C2794" s="203"/>
      <c r="D2794" s="203"/>
      <c r="E2794" s="203"/>
      <c r="F2794" s="203"/>
    </row>
    <row r="2795" spans="1:6" x14ac:dyDescent="0.25">
      <c r="A2795" s="203"/>
      <c r="B2795" s="203"/>
      <c r="C2795" s="203"/>
      <c r="D2795" s="203"/>
      <c r="E2795" s="203"/>
      <c r="F2795" s="203"/>
    </row>
    <row r="2796" spans="1:6" x14ac:dyDescent="0.25">
      <c r="A2796" s="203"/>
      <c r="B2796" s="203"/>
      <c r="C2796" s="203"/>
      <c r="D2796" s="203"/>
      <c r="E2796" s="203"/>
      <c r="F2796" s="203"/>
    </row>
    <row r="2797" spans="1:6" x14ac:dyDescent="0.25">
      <c r="A2797" s="203"/>
      <c r="B2797" s="203"/>
      <c r="C2797" s="203"/>
      <c r="D2797" s="203"/>
      <c r="E2797" s="203"/>
      <c r="F2797" s="203"/>
    </row>
    <row r="2798" spans="1:6" x14ac:dyDescent="0.25">
      <c r="A2798" s="203"/>
      <c r="B2798" s="203"/>
      <c r="C2798" s="203"/>
      <c r="D2798" s="203"/>
      <c r="E2798" s="203"/>
      <c r="F2798" s="203"/>
    </row>
    <row r="2799" spans="1:6" x14ac:dyDescent="0.25">
      <c r="A2799" s="203"/>
      <c r="B2799" s="203"/>
      <c r="C2799" s="203"/>
      <c r="D2799" s="203"/>
      <c r="E2799" s="203"/>
      <c r="F2799" s="203"/>
    </row>
    <row r="2800" spans="1:6" x14ac:dyDescent="0.25">
      <c r="A2800" s="203"/>
      <c r="B2800" s="203"/>
      <c r="C2800" s="203"/>
      <c r="D2800" s="203"/>
      <c r="E2800" s="203"/>
      <c r="F2800" s="203"/>
    </row>
    <row r="2801" spans="1:6" x14ac:dyDescent="0.25">
      <c r="A2801" s="203"/>
      <c r="B2801" s="203"/>
      <c r="C2801" s="203"/>
      <c r="D2801" s="203"/>
      <c r="E2801" s="203"/>
      <c r="F2801" s="203"/>
    </row>
    <row r="2802" spans="1:6" x14ac:dyDescent="0.25">
      <c r="A2802" s="203"/>
      <c r="B2802" s="203"/>
      <c r="C2802" s="203"/>
      <c r="D2802" s="203"/>
      <c r="E2802" s="203"/>
      <c r="F2802" s="203"/>
    </row>
    <row r="2803" spans="1:6" x14ac:dyDescent="0.25">
      <c r="A2803" s="203"/>
      <c r="B2803" s="203"/>
      <c r="C2803" s="203"/>
      <c r="D2803" s="203"/>
      <c r="E2803" s="203"/>
      <c r="F2803" s="203"/>
    </row>
    <row r="2804" spans="1:6" x14ac:dyDescent="0.25">
      <c r="A2804" s="203"/>
      <c r="B2804" s="203"/>
      <c r="C2804" s="203"/>
      <c r="D2804" s="203"/>
      <c r="E2804" s="203"/>
      <c r="F2804" s="203"/>
    </row>
    <row r="2805" spans="1:6" x14ac:dyDescent="0.25">
      <c r="A2805" s="203"/>
      <c r="B2805" s="203"/>
      <c r="C2805" s="203"/>
      <c r="D2805" s="203"/>
      <c r="E2805" s="203"/>
      <c r="F2805" s="203"/>
    </row>
    <row r="2806" spans="1:6" x14ac:dyDescent="0.25">
      <c r="A2806" s="203"/>
      <c r="B2806" s="203"/>
      <c r="C2806" s="203"/>
      <c r="D2806" s="203"/>
      <c r="E2806" s="203"/>
      <c r="F2806" s="203"/>
    </row>
    <row r="2807" spans="1:6" x14ac:dyDescent="0.25">
      <c r="A2807" s="203"/>
      <c r="B2807" s="203"/>
      <c r="C2807" s="203"/>
      <c r="D2807" s="203"/>
      <c r="E2807" s="203"/>
      <c r="F2807" s="203"/>
    </row>
    <row r="2808" spans="1:6" x14ac:dyDescent="0.25">
      <c r="A2808" s="203"/>
      <c r="B2808" s="203"/>
      <c r="C2808" s="203"/>
      <c r="D2808" s="203"/>
      <c r="E2808" s="203"/>
      <c r="F2808" s="203"/>
    </row>
    <row r="2809" spans="1:6" x14ac:dyDescent="0.25">
      <c r="A2809" s="203"/>
      <c r="B2809" s="203"/>
      <c r="C2809" s="203"/>
      <c r="D2809" s="203"/>
      <c r="E2809" s="203"/>
      <c r="F2809" s="203"/>
    </row>
    <row r="2810" spans="1:6" x14ac:dyDescent="0.25">
      <c r="A2810" s="203"/>
      <c r="B2810" s="203"/>
      <c r="C2810" s="203"/>
      <c r="D2810" s="203"/>
      <c r="E2810" s="203"/>
      <c r="F2810" s="203"/>
    </row>
    <row r="2811" spans="1:6" x14ac:dyDescent="0.25">
      <c r="A2811" s="203"/>
      <c r="B2811" s="203"/>
      <c r="C2811" s="203"/>
      <c r="D2811" s="203"/>
      <c r="E2811" s="203"/>
      <c r="F2811" s="203"/>
    </row>
    <row r="2812" spans="1:6" x14ac:dyDescent="0.25">
      <c r="A2812" s="203"/>
      <c r="B2812" s="203"/>
      <c r="C2812" s="203"/>
      <c r="D2812" s="203"/>
      <c r="E2812" s="203"/>
      <c r="F2812" s="203"/>
    </row>
    <row r="2813" spans="1:6" x14ac:dyDescent="0.25">
      <c r="A2813" s="203"/>
      <c r="B2813" s="203"/>
      <c r="C2813" s="203"/>
      <c r="D2813" s="203"/>
      <c r="E2813" s="203"/>
      <c r="F2813" s="203"/>
    </row>
    <row r="2814" spans="1:6" x14ac:dyDescent="0.25">
      <c r="A2814" s="203"/>
      <c r="B2814" s="203"/>
      <c r="C2814" s="203"/>
      <c r="D2814" s="203"/>
      <c r="E2814" s="203"/>
      <c r="F2814" s="203"/>
    </row>
    <row r="2815" spans="1:6" x14ac:dyDescent="0.25">
      <c r="A2815" s="203"/>
      <c r="B2815" s="203"/>
      <c r="C2815" s="203"/>
      <c r="D2815" s="203"/>
      <c r="E2815" s="203"/>
      <c r="F2815" s="203"/>
    </row>
    <row r="2816" spans="1:6" x14ac:dyDescent="0.25">
      <c r="A2816" s="203"/>
      <c r="B2816" s="203"/>
      <c r="C2816" s="203"/>
      <c r="D2816" s="203"/>
      <c r="E2816" s="203"/>
      <c r="F2816" s="203"/>
    </row>
    <row r="2817" spans="1:6" x14ac:dyDescent="0.25">
      <c r="A2817" s="203"/>
      <c r="B2817" s="203"/>
      <c r="C2817" s="203"/>
      <c r="D2817" s="203"/>
      <c r="E2817" s="203"/>
      <c r="F2817" s="203"/>
    </row>
    <row r="2818" spans="1:6" x14ac:dyDescent="0.25">
      <c r="A2818" s="203"/>
      <c r="B2818" s="203"/>
      <c r="C2818" s="203"/>
      <c r="D2818" s="203"/>
      <c r="E2818" s="203"/>
      <c r="F2818" s="203"/>
    </row>
    <row r="2819" spans="1:6" x14ac:dyDescent="0.25">
      <c r="A2819" s="203"/>
      <c r="B2819" s="203"/>
      <c r="C2819" s="203"/>
      <c r="D2819" s="203"/>
      <c r="E2819" s="203"/>
      <c r="F2819" s="203"/>
    </row>
    <row r="2820" spans="1:6" x14ac:dyDescent="0.25">
      <c r="A2820" s="203"/>
      <c r="B2820" s="203"/>
      <c r="C2820" s="203"/>
      <c r="D2820" s="203"/>
      <c r="E2820" s="203"/>
      <c r="F2820" s="203"/>
    </row>
    <row r="2821" spans="1:6" x14ac:dyDescent="0.25">
      <c r="A2821" s="203"/>
      <c r="B2821" s="203"/>
      <c r="C2821" s="203"/>
      <c r="D2821" s="203"/>
      <c r="E2821" s="203"/>
      <c r="F2821" s="203"/>
    </row>
    <row r="2822" spans="1:6" x14ac:dyDescent="0.25">
      <c r="A2822" s="203"/>
      <c r="B2822" s="203"/>
      <c r="C2822" s="203"/>
      <c r="D2822" s="203"/>
      <c r="E2822" s="203"/>
      <c r="F2822" s="203"/>
    </row>
    <row r="2823" spans="1:6" x14ac:dyDescent="0.25">
      <c r="A2823" s="203"/>
      <c r="B2823" s="203"/>
      <c r="C2823" s="203"/>
      <c r="D2823" s="203"/>
      <c r="E2823" s="203"/>
      <c r="F2823" s="203"/>
    </row>
    <row r="2824" spans="1:6" x14ac:dyDescent="0.25">
      <c r="A2824" s="203"/>
      <c r="B2824" s="203"/>
      <c r="C2824" s="203"/>
      <c r="D2824" s="203"/>
      <c r="E2824" s="203"/>
      <c r="F2824" s="203"/>
    </row>
    <row r="2825" spans="1:6" x14ac:dyDescent="0.25">
      <c r="A2825" s="203"/>
      <c r="B2825" s="203"/>
      <c r="C2825" s="203"/>
      <c r="D2825" s="203"/>
      <c r="E2825" s="203"/>
      <c r="F2825" s="203"/>
    </row>
    <row r="2826" spans="1:6" x14ac:dyDescent="0.25">
      <c r="A2826" s="203"/>
      <c r="B2826" s="203"/>
      <c r="C2826" s="203"/>
      <c r="D2826" s="203"/>
      <c r="E2826" s="203"/>
      <c r="F2826" s="203"/>
    </row>
    <row r="2827" spans="1:6" x14ac:dyDescent="0.25">
      <c r="A2827" s="203"/>
      <c r="B2827" s="203"/>
      <c r="C2827" s="203"/>
      <c r="D2827" s="203"/>
      <c r="E2827" s="203"/>
      <c r="F2827" s="203"/>
    </row>
    <row r="2828" spans="1:6" x14ac:dyDescent="0.25">
      <c r="A2828" s="203"/>
      <c r="B2828" s="203"/>
      <c r="C2828" s="203"/>
      <c r="D2828" s="203"/>
      <c r="E2828" s="203"/>
      <c r="F2828" s="203"/>
    </row>
    <row r="2829" spans="1:6" x14ac:dyDescent="0.25">
      <c r="A2829" s="203"/>
      <c r="B2829" s="203"/>
      <c r="C2829" s="203"/>
      <c r="D2829" s="203"/>
      <c r="E2829" s="203"/>
      <c r="F2829" s="203"/>
    </row>
    <row r="2830" spans="1:6" x14ac:dyDescent="0.25">
      <c r="A2830" s="203"/>
      <c r="B2830" s="203"/>
      <c r="C2830" s="203"/>
      <c r="D2830" s="203"/>
      <c r="E2830" s="203"/>
      <c r="F2830" s="203"/>
    </row>
    <row r="2831" spans="1:6" x14ac:dyDescent="0.25">
      <c r="A2831" s="203"/>
      <c r="B2831" s="203"/>
      <c r="C2831" s="203"/>
      <c r="D2831" s="203"/>
      <c r="E2831" s="203"/>
      <c r="F2831" s="203"/>
    </row>
    <row r="2832" spans="1:6" x14ac:dyDescent="0.25">
      <c r="A2832" s="203"/>
      <c r="B2832" s="203"/>
      <c r="C2832" s="203"/>
      <c r="D2832" s="203"/>
      <c r="E2832" s="203"/>
      <c r="F2832" s="203"/>
    </row>
    <row r="2833" spans="1:6" x14ac:dyDescent="0.25">
      <c r="A2833" s="203"/>
      <c r="B2833" s="203"/>
      <c r="C2833" s="203"/>
      <c r="D2833" s="203"/>
      <c r="E2833" s="203"/>
      <c r="F2833" s="203"/>
    </row>
    <row r="2834" spans="1:6" x14ac:dyDescent="0.25">
      <c r="A2834" s="203"/>
      <c r="B2834" s="203"/>
      <c r="C2834" s="203"/>
      <c r="D2834" s="203"/>
      <c r="E2834" s="203"/>
      <c r="F2834" s="203"/>
    </row>
    <row r="2835" spans="1:6" x14ac:dyDescent="0.25">
      <c r="A2835" s="203"/>
      <c r="B2835" s="203"/>
      <c r="C2835" s="203"/>
      <c r="D2835" s="203"/>
      <c r="E2835" s="203"/>
      <c r="F2835" s="203"/>
    </row>
    <row r="2836" spans="1:6" x14ac:dyDescent="0.25">
      <c r="A2836" s="203"/>
      <c r="B2836" s="203"/>
      <c r="C2836" s="203"/>
      <c r="D2836" s="203"/>
      <c r="E2836" s="203"/>
      <c r="F2836" s="203"/>
    </row>
    <row r="2837" spans="1:6" x14ac:dyDescent="0.25">
      <c r="A2837" s="203"/>
      <c r="B2837" s="203"/>
      <c r="C2837" s="203"/>
      <c r="D2837" s="203"/>
      <c r="E2837" s="203"/>
      <c r="F2837" s="203"/>
    </row>
    <row r="2838" spans="1:6" x14ac:dyDescent="0.25">
      <c r="A2838" s="203"/>
      <c r="B2838" s="203"/>
      <c r="C2838" s="203"/>
      <c r="D2838" s="203"/>
      <c r="E2838" s="203"/>
      <c r="F2838" s="203"/>
    </row>
    <row r="2839" spans="1:6" x14ac:dyDescent="0.25">
      <c r="A2839" s="203"/>
      <c r="B2839" s="203"/>
      <c r="C2839" s="203"/>
      <c r="D2839" s="203"/>
      <c r="E2839" s="203"/>
      <c r="F2839" s="203"/>
    </row>
    <row r="2840" spans="1:6" x14ac:dyDescent="0.25">
      <c r="A2840" s="203"/>
      <c r="B2840" s="203"/>
      <c r="C2840" s="203"/>
      <c r="D2840" s="203"/>
      <c r="E2840" s="203"/>
      <c r="F2840" s="203"/>
    </row>
    <row r="2841" spans="1:6" x14ac:dyDescent="0.25">
      <c r="A2841" s="203"/>
      <c r="B2841" s="203"/>
      <c r="C2841" s="203"/>
      <c r="D2841" s="203"/>
      <c r="E2841" s="203"/>
      <c r="F2841" s="203"/>
    </row>
    <row r="2842" spans="1:6" x14ac:dyDescent="0.25">
      <c r="A2842" s="203"/>
      <c r="B2842" s="203"/>
      <c r="C2842" s="203"/>
      <c r="D2842" s="203"/>
      <c r="E2842" s="203"/>
      <c r="F2842" s="203"/>
    </row>
    <row r="2843" spans="1:6" x14ac:dyDescent="0.25">
      <c r="A2843" s="203"/>
      <c r="B2843" s="203"/>
      <c r="C2843" s="203"/>
      <c r="D2843" s="203"/>
      <c r="E2843" s="203"/>
      <c r="F2843" s="203"/>
    </row>
    <row r="2844" spans="1:6" x14ac:dyDescent="0.25">
      <c r="A2844" s="203"/>
      <c r="B2844" s="203"/>
      <c r="C2844" s="203"/>
      <c r="D2844" s="203"/>
      <c r="E2844" s="203"/>
      <c r="F2844" s="203"/>
    </row>
    <row r="2845" spans="1:6" x14ac:dyDescent="0.25">
      <c r="A2845" s="203"/>
      <c r="B2845" s="203"/>
      <c r="C2845" s="203"/>
      <c r="D2845" s="203"/>
      <c r="E2845" s="203"/>
      <c r="F2845" s="203"/>
    </row>
    <row r="2846" spans="1:6" x14ac:dyDescent="0.25">
      <c r="A2846" s="203"/>
      <c r="B2846" s="203"/>
      <c r="C2846" s="203"/>
      <c r="D2846" s="203"/>
      <c r="E2846" s="203"/>
      <c r="F2846" s="203"/>
    </row>
    <row r="2847" spans="1:6" x14ac:dyDescent="0.25">
      <c r="A2847" s="203"/>
      <c r="B2847" s="203"/>
      <c r="C2847" s="203"/>
      <c r="D2847" s="203"/>
      <c r="E2847" s="203"/>
      <c r="F2847" s="203"/>
    </row>
    <row r="2848" spans="1:6" x14ac:dyDescent="0.25">
      <c r="A2848" s="203"/>
      <c r="B2848" s="203"/>
      <c r="C2848" s="203"/>
      <c r="D2848" s="203"/>
      <c r="E2848" s="203"/>
      <c r="F2848" s="203"/>
    </row>
    <row r="2849" spans="1:6" x14ac:dyDescent="0.25">
      <c r="A2849" s="203"/>
      <c r="B2849" s="203"/>
      <c r="C2849" s="203"/>
      <c r="D2849" s="203"/>
      <c r="E2849" s="203"/>
      <c r="F2849" s="203"/>
    </row>
    <row r="2850" spans="1:6" x14ac:dyDescent="0.25">
      <c r="A2850" s="203"/>
      <c r="B2850" s="203"/>
      <c r="C2850" s="203"/>
      <c r="D2850" s="203"/>
      <c r="E2850" s="203"/>
      <c r="F2850" s="203"/>
    </row>
    <row r="2851" spans="1:6" x14ac:dyDescent="0.25">
      <c r="A2851" s="203"/>
      <c r="B2851" s="203"/>
      <c r="C2851" s="203"/>
      <c r="D2851" s="203"/>
      <c r="E2851" s="203"/>
      <c r="F2851" s="203"/>
    </row>
    <row r="2852" spans="1:6" x14ac:dyDescent="0.25">
      <c r="A2852" s="203"/>
      <c r="B2852" s="203"/>
      <c r="C2852" s="203"/>
      <c r="D2852" s="203"/>
      <c r="E2852" s="203"/>
      <c r="F2852" s="203"/>
    </row>
    <row r="2853" spans="1:6" x14ac:dyDescent="0.25">
      <c r="A2853" s="203"/>
      <c r="B2853" s="203"/>
      <c r="C2853" s="203"/>
      <c r="D2853" s="203"/>
      <c r="E2853" s="203"/>
      <c r="F2853" s="203"/>
    </row>
    <row r="2854" spans="1:6" x14ac:dyDescent="0.25">
      <c r="A2854" s="203"/>
      <c r="B2854" s="203"/>
      <c r="C2854" s="203"/>
      <c r="D2854" s="203"/>
      <c r="E2854" s="203"/>
      <c r="F2854" s="203"/>
    </row>
    <row r="2855" spans="1:6" x14ac:dyDescent="0.25">
      <c r="A2855" s="203"/>
      <c r="B2855" s="203"/>
      <c r="C2855" s="203"/>
      <c r="D2855" s="203"/>
      <c r="E2855" s="203"/>
      <c r="F2855" s="203"/>
    </row>
    <row r="2856" spans="1:6" x14ac:dyDescent="0.25">
      <c r="A2856" s="203"/>
      <c r="B2856" s="203"/>
      <c r="C2856" s="203"/>
      <c r="D2856" s="203"/>
      <c r="E2856" s="203"/>
      <c r="F2856" s="203"/>
    </row>
    <row r="2857" spans="1:6" x14ac:dyDescent="0.25">
      <c r="A2857" s="203"/>
      <c r="B2857" s="203"/>
      <c r="C2857" s="203"/>
      <c r="D2857" s="203"/>
      <c r="E2857" s="203"/>
      <c r="F2857" s="203"/>
    </row>
    <row r="2858" spans="1:6" x14ac:dyDescent="0.25">
      <c r="A2858" s="203"/>
      <c r="B2858" s="203"/>
      <c r="C2858" s="203"/>
      <c r="D2858" s="203"/>
      <c r="E2858" s="203"/>
      <c r="F2858" s="203"/>
    </row>
    <row r="2859" spans="1:6" x14ac:dyDescent="0.25">
      <c r="A2859" s="203"/>
      <c r="B2859" s="203"/>
      <c r="C2859" s="203"/>
      <c r="D2859" s="203"/>
      <c r="E2859" s="203"/>
      <c r="F2859" s="203"/>
    </row>
    <row r="2860" spans="1:6" x14ac:dyDescent="0.25">
      <c r="A2860" s="203"/>
      <c r="B2860" s="203"/>
      <c r="C2860" s="203"/>
      <c r="D2860" s="203"/>
      <c r="E2860" s="203"/>
      <c r="F2860" s="203"/>
    </row>
    <row r="2861" spans="1:6" x14ac:dyDescent="0.25">
      <c r="A2861" s="203"/>
      <c r="B2861" s="203"/>
      <c r="C2861" s="203"/>
      <c r="D2861" s="203"/>
      <c r="E2861" s="203"/>
      <c r="F2861" s="203"/>
    </row>
    <row r="2862" spans="1:6" x14ac:dyDescent="0.25">
      <c r="A2862" s="203"/>
      <c r="B2862" s="203"/>
      <c r="C2862" s="203"/>
      <c r="D2862" s="203"/>
      <c r="E2862" s="203"/>
      <c r="F2862" s="203"/>
    </row>
    <row r="2863" spans="1:6" x14ac:dyDescent="0.25">
      <c r="A2863" s="203"/>
      <c r="B2863" s="203"/>
      <c r="C2863" s="203"/>
      <c r="D2863" s="203"/>
      <c r="E2863" s="203"/>
      <c r="F2863" s="203"/>
    </row>
    <row r="2864" spans="1:6" x14ac:dyDescent="0.25">
      <c r="A2864" s="203"/>
      <c r="B2864" s="203"/>
      <c r="C2864" s="203"/>
      <c r="D2864" s="203"/>
      <c r="E2864" s="203"/>
      <c r="F2864" s="203"/>
    </row>
    <row r="2865" spans="1:6" x14ac:dyDescent="0.25">
      <c r="A2865" s="203"/>
      <c r="B2865" s="203"/>
      <c r="C2865" s="203"/>
      <c r="D2865" s="203"/>
      <c r="E2865" s="203"/>
      <c r="F2865" s="203"/>
    </row>
    <row r="2866" spans="1:6" x14ac:dyDescent="0.25">
      <c r="A2866" s="203"/>
      <c r="B2866" s="203"/>
      <c r="C2866" s="203"/>
      <c r="D2866" s="203"/>
      <c r="E2866" s="203"/>
      <c r="F2866" s="203"/>
    </row>
    <row r="2867" spans="1:6" x14ac:dyDescent="0.25">
      <c r="A2867" s="203"/>
      <c r="B2867" s="203"/>
      <c r="C2867" s="203"/>
      <c r="D2867" s="203"/>
      <c r="E2867" s="203"/>
      <c r="F2867" s="203"/>
    </row>
    <row r="2868" spans="1:6" x14ac:dyDescent="0.25">
      <c r="A2868" s="203"/>
      <c r="B2868" s="203"/>
      <c r="C2868" s="203"/>
      <c r="D2868" s="203"/>
      <c r="E2868" s="203"/>
      <c r="F2868" s="203"/>
    </row>
    <row r="2869" spans="1:6" x14ac:dyDescent="0.25">
      <c r="A2869" s="203"/>
      <c r="B2869" s="203"/>
      <c r="C2869" s="203"/>
      <c r="D2869" s="203"/>
      <c r="E2869" s="203"/>
      <c r="F2869" s="203"/>
    </row>
    <row r="2870" spans="1:6" x14ac:dyDescent="0.25">
      <c r="A2870" s="203"/>
      <c r="B2870" s="203"/>
      <c r="C2870" s="203"/>
      <c r="D2870" s="203"/>
      <c r="E2870" s="203"/>
      <c r="F2870" s="203"/>
    </row>
    <row r="2871" spans="1:6" x14ac:dyDescent="0.25">
      <c r="A2871" s="203"/>
      <c r="B2871" s="203"/>
      <c r="C2871" s="203"/>
      <c r="D2871" s="203"/>
      <c r="E2871" s="203"/>
      <c r="F2871" s="203"/>
    </row>
    <row r="2872" spans="1:6" x14ac:dyDescent="0.25">
      <c r="A2872" s="203"/>
      <c r="B2872" s="203"/>
      <c r="C2872" s="203"/>
      <c r="D2872" s="203"/>
      <c r="E2872" s="203"/>
      <c r="F2872" s="203"/>
    </row>
    <row r="2873" spans="1:6" x14ac:dyDescent="0.25">
      <c r="A2873" s="203"/>
      <c r="B2873" s="203"/>
      <c r="C2873" s="203"/>
      <c r="D2873" s="203"/>
      <c r="E2873" s="203"/>
      <c r="F2873" s="203"/>
    </row>
    <row r="2874" spans="1:6" x14ac:dyDescent="0.25">
      <c r="A2874" s="203"/>
      <c r="B2874" s="203"/>
      <c r="C2874" s="203"/>
      <c r="D2874" s="203"/>
      <c r="E2874" s="203"/>
      <c r="F2874" s="203"/>
    </row>
    <row r="2875" spans="1:6" x14ac:dyDescent="0.25">
      <c r="A2875" s="203"/>
      <c r="B2875" s="203"/>
      <c r="C2875" s="203"/>
      <c r="D2875" s="203"/>
      <c r="E2875" s="203"/>
      <c r="F2875" s="203"/>
    </row>
    <row r="2876" spans="1:6" x14ac:dyDescent="0.25">
      <c r="A2876" s="203"/>
      <c r="B2876" s="203"/>
      <c r="C2876" s="203"/>
      <c r="D2876" s="203"/>
      <c r="E2876" s="203"/>
      <c r="F2876" s="203"/>
    </row>
    <row r="2877" spans="1:6" x14ac:dyDescent="0.25">
      <c r="A2877" s="203"/>
      <c r="B2877" s="203"/>
      <c r="C2877" s="203"/>
      <c r="D2877" s="203"/>
      <c r="E2877" s="203"/>
      <c r="F2877" s="203"/>
    </row>
    <row r="2878" spans="1:6" x14ac:dyDescent="0.25">
      <c r="A2878" s="203"/>
      <c r="B2878" s="203"/>
      <c r="C2878" s="203"/>
      <c r="D2878" s="203"/>
      <c r="E2878" s="203"/>
      <c r="F2878" s="203"/>
    </row>
    <row r="2879" spans="1:6" x14ac:dyDescent="0.25">
      <c r="A2879" s="203"/>
      <c r="B2879" s="203"/>
      <c r="C2879" s="203"/>
      <c r="D2879" s="203"/>
      <c r="E2879" s="203"/>
      <c r="F2879" s="203"/>
    </row>
    <row r="2880" spans="1:6" x14ac:dyDescent="0.25">
      <c r="A2880" s="203"/>
      <c r="B2880" s="203"/>
      <c r="C2880" s="203"/>
      <c r="D2880" s="203"/>
      <c r="E2880" s="203"/>
      <c r="F2880" s="203"/>
    </row>
    <row r="2881" spans="1:6" x14ac:dyDescent="0.25">
      <c r="A2881" s="203"/>
      <c r="B2881" s="203"/>
      <c r="C2881" s="203"/>
      <c r="D2881" s="203"/>
      <c r="E2881" s="203"/>
      <c r="F2881" s="203"/>
    </row>
    <row r="2882" spans="1:6" x14ac:dyDescent="0.25">
      <c r="A2882" s="203"/>
      <c r="B2882" s="203"/>
      <c r="C2882" s="203"/>
      <c r="D2882" s="203"/>
      <c r="E2882" s="203"/>
      <c r="F2882" s="203"/>
    </row>
    <row r="2883" spans="1:6" x14ac:dyDescent="0.25">
      <c r="A2883" s="203"/>
      <c r="B2883" s="203"/>
      <c r="C2883" s="203"/>
      <c r="D2883" s="203"/>
      <c r="E2883" s="203"/>
      <c r="F2883" s="203"/>
    </row>
    <row r="2884" spans="1:6" x14ac:dyDescent="0.25">
      <c r="A2884" s="203"/>
      <c r="B2884" s="203"/>
      <c r="C2884" s="203"/>
      <c r="D2884" s="203"/>
      <c r="E2884" s="203"/>
      <c r="F2884" s="203"/>
    </row>
    <row r="2885" spans="1:6" x14ac:dyDescent="0.25">
      <c r="A2885" s="203"/>
      <c r="B2885" s="203"/>
      <c r="C2885" s="203"/>
      <c r="D2885" s="203"/>
      <c r="E2885" s="203"/>
      <c r="F2885" s="203"/>
    </row>
    <row r="2886" spans="1:6" x14ac:dyDescent="0.25">
      <c r="A2886" s="203"/>
      <c r="B2886" s="203"/>
      <c r="C2886" s="203"/>
      <c r="D2886" s="203"/>
      <c r="E2886" s="203"/>
      <c r="F2886" s="203"/>
    </row>
    <row r="2887" spans="1:6" x14ac:dyDescent="0.25">
      <c r="A2887" s="203"/>
      <c r="B2887" s="203"/>
      <c r="C2887" s="203"/>
      <c r="D2887" s="203"/>
      <c r="E2887" s="203"/>
      <c r="F2887" s="203"/>
    </row>
    <row r="2888" spans="1:6" x14ac:dyDescent="0.25">
      <c r="A2888" s="203"/>
      <c r="B2888" s="203"/>
      <c r="C2888" s="203"/>
      <c r="D2888" s="203"/>
      <c r="E2888" s="203"/>
      <c r="F2888" s="203"/>
    </row>
    <row r="2889" spans="1:6" x14ac:dyDescent="0.25">
      <c r="A2889" s="203"/>
      <c r="B2889" s="203"/>
      <c r="C2889" s="203"/>
      <c r="D2889" s="203"/>
      <c r="E2889" s="203"/>
      <c r="F2889" s="203"/>
    </row>
    <row r="2890" spans="1:6" x14ac:dyDescent="0.25">
      <c r="A2890" s="203"/>
      <c r="B2890" s="203"/>
      <c r="C2890" s="203"/>
      <c r="D2890" s="203"/>
      <c r="E2890" s="203"/>
      <c r="F2890" s="203"/>
    </row>
    <row r="2891" spans="1:6" x14ac:dyDescent="0.25">
      <c r="A2891" s="203"/>
      <c r="B2891" s="203"/>
      <c r="C2891" s="203"/>
      <c r="D2891" s="203"/>
      <c r="E2891" s="203"/>
      <c r="F2891" s="203"/>
    </row>
    <row r="2892" spans="1:6" x14ac:dyDescent="0.25">
      <c r="A2892" s="203"/>
      <c r="B2892" s="203"/>
      <c r="C2892" s="203"/>
      <c r="D2892" s="203"/>
      <c r="E2892" s="203"/>
      <c r="F2892" s="203"/>
    </row>
    <row r="2893" spans="1:6" x14ac:dyDescent="0.25">
      <c r="A2893" s="203"/>
      <c r="B2893" s="203"/>
      <c r="C2893" s="203"/>
      <c r="D2893" s="203"/>
      <c r="E2893" s="203"/>
      <c r="F2893" s="203"/>
    </row>
    <row r="2894" spans="1:6" x14ac:dyDescent="0.25">
      <c r="A2894" s="203"/>
      <c r="B2894" s="203"/>
      <c r="C2894" s="203"/>
      <c r="D2894" s="203"/>
      <c r="E2894" s="203"/>
      <c r="F2894" s="203"/>
    </row>
    <row r="2895" spans="1:6" x14ac:dyDescent="0.25">
      <c r="A2895" s="203"/>
      <c r="B2895" s="203"/>
      <c r="C2895" s="203"/>
      <c r="D2895" s="203"/>
      <c r="E2895" s="203"/>
      <c r="F2895" s="203"/>
    </row>
    <row r="2896" spans="1:6" x14ac:dyDescent="0.25">
      <c r="A2896" s="203"/>
      <c r="B2896" s="203"/>
      <c r="C2896" s="203"/>
      <c r="D2896" s="203"/>
      <c r="E2896" s="203"/>
      <c r="F2896" s="203"/>
    </row>
    <row r="2897" spans="1:6" x14ac:dyDescent="0.25">
      <c r="A2897" s="203"/>
      <c r="B2897" s="203"/>
      <c r="C2897" s="203"/>
      <c r="D2897" s="203"/>
      <c r="E2897" s="203"/>
      <c r="F2897" s="203"/>
    </row>
    <row r="2898" spans="1:6" x14ac:dyDescent="0.25">
      <c r="A2898" s="203"/>
      <c r="B2898" s="203"/>
      <c r="C2898" s="203"/>
      <c r="D2898" s="203"/>
      <c r="E2898" s="203"/>
      <c r="F2898" s="203"/>
    </row>
    <row r="2899" spans="1:6" x14ac:dyDescent="0.25">
      <c r="A2899" s="203"/>
      <c r="B2899" s="203"/>
      <c r="C2899" s="203"/>
      <c r="D2899" s="203"/>
      <c r="E2899" s="203"/>
      <c r="F2899" s="203"/>
    </row>
    <row r="2900" spans="1:6" x14ac:dyDescent="0.25">
      <c r="A2900" s="203"/>
      <c r="B2900" s="203"/>
      <c r="C2900" s="203"/>
      <c r="D2900" s="203"/>
      <c r="E2900" s="203"/>
      <c r="F2900" s="203"/>
    </row>
    <row r="2901" spans="1:6" x14ac:dyDescent="0.25">
      <c r="A2901" s="203"/>
      <c r="B2901" s="203"/>
      <c r="C2901" s="203"/>
      <c r="D2901" s="203"/>
      <c r="E2901" s="203"/>
      <c r="F2901" s="203"/>
    </row>
    <row r="2902" spans="1:6" x14ac:dyDescent="0.25">
      <c r="A2902" s="203"/>
      <c r="B2902" s="203"/>
      <c r="C2902" s="203"/>
      <c r="D2902" s="203"/>
      <c r="E2902" s="203"/>
      <c r="F2902" s="203"/>
    </row>
    <row r="2903" spans="1:6" x14ac:dyDescent="0.25">
      <c r="A2903" s="203"/>
      <c r="B2903" s="203"/>
      <c r="C2903" s="203"/>
      <c r="D2903" s="203"/>
      <c r="E2903" s="203"/>
      <c r="F2903" s="203"/>
    </row>
    <row r="2904" spans="1:6" x14ac:dyDescent="0.25">
      <c r="A2904" s="203"/>
      <c r="B2904" s="203"/>
      <c r="C2904" s="203"/>
      <c r="D2904" s="203"/>
      <c r="E2904" s="203"/>
      <c r="F2904" s="203"/>
    </row>
    <row r="2905" spans="1:6" x14ac:dyDescent="0.25">
      <c r="A2905" s="203"/>
      <c r="B2905" s="203"/>
      <c r="C2905" s="203"/>
      <c r="D2905" s="203"/>
      <c r="E2905" s="203"/>
      <c r="F2905" s="203"/>
    </row>
    <row r="2906" spans="1:6" x14ac:dyDescent="0.25">
      <c r="A2906" s="203"/>
      <c r="B2906" s="203"/>
      <c r="C2906" s="203"/>
      <c r="D2906" s="203"/>
      <c r="E2906" s="203"/>
      <c r="F2906" s="203"/>
    </row>
    <row r="2907" spans="1:6" x14ac:dyDescent="0.25">
      <c r="A2907" s="203"/>
      <c r="B2907" s="203"/>
      <c r="C2907" s="203"/>
      <c r="D2907" s="203"/>
      <c r="E2907" s="203"/>
      <c r="F2907" s="203"/>
    </row>
    <row r="2908" spans="1:6" x14ac:dyDescent="0.25">
      <c r="A2908" s="203"/>
      <c r="B2908" s="203"/>
      <c r="C2908" s="203"/>
      <c r="D2908" s="203"/>
      <c r="E2908" s="203"/>
      <c r="F2908" s="203"/>
    </row>
    <row r="2909" spans="1:6" x14ac:dyDescent="0.25">
      <c r="A2909" s="203"/>
      <c r="B2909" s="203"/>
      <c r="C2909" s="203"/>
      <c r="D2909" s="203"/>
      <c r="E2909" s="203"/>
      <c r="F2909" s="203"/>
    </row>
    <row r="2910" spans="1:6" x14ac:dyDescent="0.25">
      <c r="A2910" s="203"/>
      <c r="B2910" s="203"/>
      <c r="C2910" s="203"/>
      <c r="D2910" s="203"/>
      <c r="E2910" s="203"/>
      <c r="F2910" s="203"/>
    </row>
    <row r="2911" spans="1:6" x14ac:dyDescent="0.25">
      <c r="A2911" s="203"/>
      <c r="B2911" s="203"/>
      <c r="C2911" s="203"/>
      <c r="D2911" s="203"/>
      <c r="E2911" s="203"/>
      <c r="F2911" s="203"/>
    </row>
    <row r="2912" spans="1:6" x14ac:dyDescent="0.25">
      <c r="A2912" s="203"/>
      <c r="B2912" s="203"/>
      <c r="C2912" s="203"/>
      <c r="D2912" s="203"/>
      <c r="E2912" s="203"/>
      <c r="F2912" s="203"/>
    </row>
    <row r="2913" spans="1:6" x14ac:dyDescent="0.25">
      <c r="A2913" s="203"/>
      <c r="B2913" s="203"/>
      <c r="C2913" s="203"/>
      <c r="D2913" s="203"/>
      <c r="E2913" s="203"/>
      <c r="F2913" s="203"/>
    </row>
    <row r="2914" spans="1:6" x14ac:dyDescent="0.25">
      <c r="A2914" s="203"/>
      <c r="B2914" s="203"/>
      <c r="C2914" s="203"/>
      <c r="D2914" s="203"/>
      <c r="E2914" s="203"/>
      <c r="F2914" s="203"/>
    </row>
    <row r="2915" spans="1:6" x14ac:dyDescent="0.25">
      <c r="A2915" s="203"/>
      <c r="B2915" s="203"/>
      <c r="C2915" s="203"/>
      <c r="D2915" s="203"/>
      <c r="E2915" s="203"/>
      <c r="F2915" s="203"/>
    </row>
    <row r="2916" spans="1:6" x14ac:dyDescent="0.25">
      <c r="A2916" s="203"/>
      <c r="B2916" s="203"/>
      <c r="C2916" s="203"/>
      <c r="D2916" s="203"/>
      <c r="E2916" s="203"/>
      <c r="F2916" s="203"/>
    </row>
    <row r="2917" spans="1:6" x14ac:dyDescent="0.25">
      <c r="A2917" s="203"/>
      <c r="B2917" s="203"/>
      <c r="C2917" s="203"/>
      <c r="D2917" s="203"/>
      <c r="E2917" s="203"/>
      <c r="F2917" s="203"/>
    </row>
    <row r="2918" spans="1:6" x14ac:dyDescent="0.25">
      <c r="A2918" s="203"/>
      <c r="B2918" s="203"/>
      <c r="C2918" s="203"/>
      <c r="D2918" s="203"/>
      <c r="E2918" s="203"/>
      <c r="F2918" s="203"/>
    </row>
    <row r="2919" spans="1:6" x14ac:dyDescent="0.25">
      <c r="A2919" s="203"/>
      <c r="B2919" s="203"/>
      <c r="C2919" s="203"/>
      <c r="D2919" s="203"/>
      <c r="E2919" s="203"/>
      <c r="F2919" s="203"/>
    </row>
    <row r="2920" spans="1:6" x14ac:dyDescent="0.25">
      <c r="A2920" s="203"/>
      <c r="B2920" s="203"/>
      <c r="C2920" s="203"/>
      <c r="D2920" s="203"/>
      <c r="E2920" s="203"/>
      <c r="F2920" s="203"/>
    </row>
    <row r="2921" spans="1:6" x14ac:dyDescent="0.25">
      <c r="A2921" s="203"/>
      <c r="B2921" s="203"/>
      <c r="C2921" s="203"/>
      <c r="D2921" s="203"/>
      <c r="E2921" s="203"/>
      <c r="F2921" s="203"/>
    </row>
    <row r="2922" spans="1:6" x14ac:dyDescent="0.25">
      <c r="A2922" s="203"/>
      <c r="B2922" s="203"/>
      <c r="C2922" s="203"/>
      <c r="D2922" s="203"/>
      <c r="E2922" s="203"/>
      <c r="F2922" s="203"/>
    </row>
    <row r="2923" spans="1:6" x14ac:dyDescent="0.25">
      <c r="A2923" s="203"/>
      <c r="B2923" s="203"/>
      <c r="C2923" s="203"/>
      <c r="D2923" s="203"/>
      <c r="E2923" s="203"/>
      <c r="F2923" s="203"/>
    </row>
    <row r="2924" spans="1:6" x14ac:dyDescent="0.25">
      <c r="A2924" s="203"/>
      <c r="B2924" s="203"/>
      <c r="C2924" s="203"/>
      <c r="D2924" s="203"/>
      <c r="E2924" s="203"/>
      <c r="F2924" s="203"/>
    </row>
    <row r="2925" spans="1:6" x14ac:dyDescent="0.25">
      <c r="A2925" s="203"/>
      <c r="B2925" s="203"/>
      <c r="C2925" s="203"/>
      <c r="D2925" s="203"/>
      <c r="E2925" s="203"/>
      <c r="F2925" s="203"/>
    </row>
    <row r="2926" spans="1:6" x14ac:dyDescent="0.25">
      <c r="A2926" s="203"/>
      <c r="B2926" s="203"/>
      <c r="C2926" s="203"/>
      <c r="D2926" s="203"/>
      <c r="E2926" s="203"/>
      <c r="F2926" s="203"/>
    </row>
    <row r="2927" spans="1:6" x14ac:dyDescent="0.25">
      <c r="A2927" s="203"/>
      <c r="B2927" s="203"/>
      <c r="C2927" s="203"/>
      <c r="D2927" s="203"/>
      <c r="E2927" s="203"/>
      <c r="F2927" s="203"/>
    </row>
    <row r="2928" spans="1:6" x14ac:dyDescent="0.25">
      <c r="A2928" s="203"/>
      <c r="B2928" s="203"/>
      <c r="C2928" s="203"/>
      <c r="D2928" s="203"/>
      <c r="E2928" s="203"/>
      <c r="F2928" s="203"/>
    </row>
    <row r="2929" spans="1:6" x14ac:dyDescent="0.25">
      <c r="A2929" s="203"/>
      <c r="B2929" s="203"/>
      <c r="C2929" s="203"/>
      <c r="D2929" s="203"/>
      <c r="E2929" s="203"/>
      <c r="F2929" s="203"/>
    </row>
    <row r="2930" spans="1:6" x14ac:dyDescent="0.25">
      <c r="A2930" s="203"/>
      <c r="B2930" s="203"/>
      <c r="C2930" s="203"/>
      <c r="D2930" s="203"/>
      <c r="E2930" s="203"/>
      <c r="F2930" s="203"/>
    </row>
    <row r="2931" spans="1:6" x14ac:dyDescent="0.25">
      <c r="A2931" s="203"/>
      <c r="B2931" s="203"/>
      <c r="C2931" s="203"/>
      <c r="D2931" s="203"/>
      <c r="E2931" s="203"/>
      <c r="F2931" s="203"/>
    </row>
    <row r="2932" spans="1:6" x14ac:dyDescent="0.25">
      <c r="A2932" s="203"/>
      <c r="B2932" s="203"/>
      <c r="C2932" s="203"/>
      <c r="D2932" s="203"/>
      <c r="E2932" s="203"/>
      <c r="F2932" s="203"/>
    </row>
    <row r="2933" spans="1:6" x14ac:dyDescent="0.25">
      <c r="A2933" s="203"/>
      <c r="B2933" s="203"/>
      <c r="C2933" s="203"/>
      <c r="D2933" s="203"/>
      <c r="E2933" s="203"/>
      <c r="F2933" s="203"/>
    </row>
    <row r="2934" spans="1:6" x14ac:dyDescent="0.25">
      <c r="A2934" s="203"/>
      <c r="B2934" s="203"/>
      <c r="C2934" s="203"/>
      <c r="D2934" s="203"/>
      <c r="E2934" s="203"/>
      <c r="F2934" s="203"/>
    </row>
    <row r="2935" spans="1:6" x14ac:dyDescent="0.25">
      <c r="A2935" s="203"/>
      <c r="B2935" s="203"/>
      <c r="C2935" s="203"/>
      <c r="D2935" s="203"/>
      <c r="E2935" s="203"/>
      <c r="F2935" s="203"/>
    </row>
    <row r="2936" spans="1:6" x14ac:dyDescent="0.25">
      <c r="A2936" s="203"/>
      <c r="B2936" s="203"/>
      <c r="C2936" s="203"/>
      <c r="D2936" s="203"/>
      <c r="E2936" s="203"/>
      <c r="F2936" s="203"/>
    </row>
    <row r="2937" spans="1:6" x14ac:dyDescent="0.25">
      <c r="A2937" s="203"/>
      <c r="B2937" s="203"/>
      <c r="C2937" s="203"/>
      <c r="D2937" s="203"/>
      <c r="E2937" s="203"/>
      <c r="F2937" s="203"/>
    </row>
    <row r="2938" spans="1:6" x14ac:dyDescent="0.25">
      <c r="A2938" s="203"/>
      <c r="B2938" s="203"/>
      <c r="C2938" s="203"/>
      <c r="D2938" s="203"/>
      <c r="E2938" s="203"/>
      <c r="F2938" s="203"/>
    </row>
    <row r="2939" spans="1:6" x14ac:dyDescent="0.25">
      <c r="A2939" s="203"/>
      <c r="B2939" s="203"/>
      <c r="C2939" s="203"/>
      <c r="D2939" s="203"/>
      <c r="E2939" s="203"/>
      <c r="F2939" s="203"/>
    </row>
    <row r="2940" spans="1:6" x14ac:dyDescent="0.25">
      <c r="A2940" s="203"/>
      <c r="B2940" s="203"/>
      <c r="C2940" s="203"/>
      <c r="D2940" s="203"/>
      <c r="E2940" s="203"/>
      <c r="F2940" s="203"/>
    </row>
    <row r="2941" spans="1:6" x14ac:dyDescent="0.25">
      <c r="A2941" s="203"/>
      <c r="B2941" s="203"/>
      <c r="C2941" s="203"/>
      <c r="D2941" s="203"/>
      <c r="E2941" s="203"/>
      <c r="F2941" s="203"/>
    </row>
    <row r="2942" spans="1:6" x14ac:dyDescent="0.25">
      <c r="A2942" s="203"/>
      <c r="B2942" s="203"/>
      <c r="C2942" s="203"/>
      <c r="D2942" s="203"/>
      <c r="E2942" s="203"/>
      <c r="F2942" s="203"/>
    </row>
    <row r="2943" spans="1:6" x14ac:dyDescent="0.25">
      <c r="A2943" s="203"/>
      <c r="B2943" s="203"/>
      <c r="C2943" s="203"/>
      <c r="D2943" s="203"/>
      <c r="E2943" s="203"/>
      <c r="F2943" s="203"/>
    </row>
    <row r="2944" spans="1:6" x14ac:dyDescent="0.25">
      <c r="A2944" s="203"/>
      <c r="B2944" s="203"/>
      <c r="C2944" s="203"/>
      <c r="D2944" s="203"/>
      <c r="E2944" s="203"/>
      <c r="F2944" s="203"/>
    </row>
    <row r="2945" spans="1:6" x14ac:dyDescent="0.25">
      <c r="A2945" s="203"/>
      <c r="B2945" s="203"/>
      <c r="C2945" s="203"/>
      <c r="D2945" s="203"/>
      <c r="E2945" s="203"/>
      <c r="F2945" s="203"/>
    </row>
    <row r="2946" spans="1:6" x14ac:dyDescent="0.25">
      <c r="A2946" s="203"/>
      <c r="B2946" s="203"/>
      <c r="C2946" s="203"/>
      <c r="D2946" s="203"/>
      <c r="E2946" s="203"/>
      <c r="F2946" s="203"/>
    </row>
    <row r="2947" spans="1:6" x14ac:dyDescent="0.25">
      <c r="A2947" s="203"/>
      <c r="B2947" s="203"/>
      <c r="C2947" s="203"/>
      <c r="D2947" s="203"/>
      <c r="E2947" s="203"/>
      <c r="F2947" s="203"/>
    </row>
    <row r="2948" spans="1:6" x14ac:dyDescent="0.25">
      <c r="A2948" s="203"/>
      <c r="B2948" s="203"/>
      <c r="C2948" s="203"/>
      <c r="D2948" s="203"/>
      <c r="E2948" s="203"/>
      <c r="F2948" s="203"/>
    </row>
    <row r="2949" spans="1:6" x14ac:dyDescent="0.25">
      <c r="A2949" s="203"/>
      <c r="B2949" s="203"/>
      <c r="C2949" s="203"/>
      <c r="D2949" s="203"/>
      <c r="E2949" s="203"/>
      <c r="F2949" s="203"/>
    </row>
    <row r="2950" spans="1:6" x14ac:dyDescent="0.25">
      <c r="A2950" s="203"/>
      <c r="B2950" s="203"/>
      <c r="C2950" s="203"/>
      <c r="D2950" s="203"/>
      <c r="E2950" s="203"/>
      <c r="F2950" s="203"/>
    </row>
    <row r="2951" spans="1:6" x14ac:dyDescent="0.25">
      <c r="A2951" s="203"/>
      <c r="B2951" s="203"/>
      <c r="C2951" s="203"/>
      <c r="D2951" s="203"/>
      <c r="E2951" s="203"/>
      <c r="F2951" s="203"/>
    </row>
    <row r="2952" spans="1:6" x14ac:dyDescent="0.25">
      <c r="A2952" s="203"/>
      <c r="B2952" s="203"/>
      <c r="C2952" s="203"/>
      <c r="D2952" s="203"/>
      <c r="E2952" s="203"/>
      <c r="F2952" s="203"/>
    </row>
    <row r="2953" spans="1:6" x14ac:dyDescent="0.25">
      <c r="A2953" s="203"/>
      <c r="B2953" s="203"/>
      <c r="C2953" s="203"/>
      <c r="D2953" s="203"/>
      <c r="E2953" s="203"/>
      <c r="F2953" s="203"/>
    </row>
    <row r="2954" spans="1:6" x14ac:dyDescent="0.25">
      <c r="A2954" s="203"/>
      <c r="B2954" s="203"/>
      <c r="C2954" s="203"/>
      <c r="D2954" s="203"/>
      <c r="E2954" s="203"/>
      <c r="F2954" s="203"/>
    </row>
    <row r="2955" spans="1:6" x14ac:dyDescent="0.25">
      <c r="A2955" s="203"/>
      <c r="B2955" s="203"/>
      <c r="C2955" s="203"/>
      <c r="D2955" s="203"/>
      <c r="E2955" s="203"/>
      <c r="F2955" s="203"/>
    </row>
    <row r="2956" spans="1:6" x14ac:dyDescent="0.25">
      <c r="A2956" s="203"/>
      <c r="B2956" s="203"/>
      <c r="C2956" s="203"/>
      <c r="D2956" s="203"/>
      <c r="E2956" s="203"/>
      <c r="F2956" s="203"/>
    </row>
    <row r="2957" spans="1:6" x14ac:dyDescent="0.25">
      <c r="A2957" s="203"/>
      <c r="B2957" s="203"/>
      <c r="C2957" s="203"/>
      <c r="D2957" s="203"/>
      <c r="E2957" s="203"/>
      <c r="F2957" s="203"/>
    </row>
    <row r="2958" spans="1:6" x14ac:dyDescent="0.25">
      <c r="A2958" s="203"/>
      <c r="B2958" s="203"/>
      <c r="C2958" s="203"/>
      <c r="D2958" s="203"/>
      <c r="E2958" s="203"/>
      <c r="F2958" s="203"/>
    </row>
    <row r="2959" spans="1:6" x14ac:dyDescent="0.25">
      <c r="A2959" s="203"/>
      <c r="B2959" s="203"/>
      <c r="C2959" s="203"/>
      <c r="D2959" s="203"/>
      <c r="E2959" s="203"/>
      <c r="F2959" s="203"/>
    </row>
    <row r="2960" spans="1:6" x14ac:dyDescent="0.25">
      <c r="A2960" s="203"/>
      <c r="B2960" s="203"/>
      <c r="C2960" s="203"/>
      <c r="D2960" s="203"/>
      <c r="E2960" s="203"/>
      <c r="F2960" s="203"/>
    </row>
    <row r="2961" spans="1:6" x14ac:dyDescent="0.25">
      <c r="A2961" s="203"/>
      <c r="B2961" s="203"/>
      <c r="C2961" s="203"/>
      <c r="D2961" s="203"/>
      <c r="E2961" s="203"/>
      <c r="F2961" s="203"/>
    </row>
    <row r="2962" spans="1:6" x14ac:dyDescent="0.25">
      <c r="A2962" s="203"/>
      <c r="B2962" s="203"/>
      <c r="C2962" s="203"/>
      <c r="D2962" s="203"/>
      <c r="E2962" s="203"/>
      <c r="F2962" s="203"/>
    </row>
    <row r="2963" spans="1:6" x14ac:dyDescent="0.25">
      <c r="A2963" s="203"/>
      <c r="B2963" s="203"/>
      <c r="C2963" s="203"/>
      <c r="D2963" s="203"/>
      <c r="E2963" s="203"/>
      <c r="F2963" s="203"/>
    </row>
    <row r="2964" spans="1:6" x14ac:dyDescent="0.25">
      <c r="A2964" s="203"/>
      <c r="B2964" s="203"/>
      <c r="C2964" s="203"/>
      <c r="D2964" s="203"/>
      <c r="E2964" s="203"/>
      <c r="F2964" s="203"/>
    </row>
    <row r="2965" spans="1:6" x14ac:dyDescent="0.25">
      <c r="A2965" s="203"/>
      <c r="B2965" s="203"/>
      <c r="C2965" s="203"/>
      <c r="D2965" s="203"/>
      <c r="E2965" s="203"/>
      <c r="F2965" s="203"/>
    </row>
    <row r="2966" spans="1:6" x14ac:dyDescent="0.25">
      <c r="A2966" s="203"/>
      <c r="B2966" s="203"/>
      <c r="C2966" s="203"/>
      <c r="D2966" s="203"/>
      <c r="E2966" s="203"/>
      <c r="F2966" s="203"/>
    </row>
    <row r="2967" spans="1:6" x14ac:dyDescent="0.25">
      <c r="A2967" s="203"/>
      <c r="B2967" s="203"/>
      <c r="C2967" s="203"/>
      <c r="D2967" s="203"/>
      <c r="E2967" s="203"/>
      <c r="F2967" s="203"/>
    </row>
    <row r="2968" spans="1:6" x14ac:dyDescent="0.25">
      <c r="A2968" s="203"/>
      <c r="B2968" s="203"/>
      <c r="C2968" s="203"/>
      <c r="D2968" s="203"/>
      <c r="E2968" s="203"/>
      <c r="F2968" s="203"/>
    </row>
    <row r="2969" spans="1:6" x14ac:dyDescent="0.25">
      <c r="A2969" s="203"/>
      <c r="B2969" s="203"/>
      <c r="C2969" s="203"/>
      <c r="D2969" s="203"/>
      <c r="E2969" s="203"/>
      <c r="F2969" s="203"/>
    </row>
    <row r="2970" spans="1:6" x14ac:dyDescent="0.25">
      <c r="A2970" s="203"/>
      <c r="B2970" s="203"/>
      <c r="C2970" s="203"/>
      <c r="D2970" s="203"/>
      <c r="E2970" s="203"/>
      <c r="F2970" s="203"/>
    </row>
    <row r="2971" spans="1:6" x14ac:dyDescent="0.25">
      <c r="A2971" s="203"/>
      <c r="B2971" s="203"/>
      <c r="C2971" s="203"/>
      <c r="D2971" s="203"/>
      <c r="E2971" s="203"/>
      <c r="F2971" s="203"/>
    </row>
    <row r="2972" spans="1:6" x14ac:dyDescent="0.25">
      <c r="A2972" s="203"/>
      <c r="B2972" s="203"/>
      <c r="C2972" s="203"/>
      <c r="D2972" s="203"/>
      <c r="E2972" s="203"/>
      <c r="F2972" s="203"/>
    </row>
    <row r="2973" spans="1:6" x14ac:dyDescent="0.25">
      <c r="A2973" s="203"/>
      <c r="B2973" s="203"/>
      <c r="C2973" s="203"/>
      <c r="D2973" s="203"/>
      <c r="E2973" s="203"/>
      <c r="F2973" s="203"/>
    </row>
    <row r="2974" spans="1:6" x14ac:dyDescent="0.25">
      <c r="A2974" s="203"/>
      <c r="B2974" s="203"/>
      <c r="C2974" s="203"/>
      <c r="D2974" s="203"/>
      <c r="E2974" s="203"/>
      <c r="F2974" s="203"/>
    </row>
    <row r="2975" spans="1:6" x14ac:dyDescent="0.25">
      <c r="A2975" s="203"/>
      <c r="B2975" s="203"/>
      <c r="C2975" s="203"/>
      <c r="D2975" s="203"/>
      <c r="E2975" s="203"/>
      <c r="F2975" s="203"/>
    </row>
    <row r="2976" spans="1:6" x14ac:dyDescent="0.25">
      <c r="A2976" s="203"/>
      <c r="B2976" s="203"/>
      <c r="C2976" s="203"/>
      <c r="D2976" s="203"/>
      <c r="E2976" s="203"/>
      <c r="F2976" s="203"/>
    </row>
    <row r="2977" spans="1:6" x14ac:dyDescent="0.25">
      <c r="A2977" s="203"/>
      <c r="B2977" s="203"/>
      <c r="C2977" s="203"/>
      <c r="D2977" s="203"/>
      <c r="E2977" s="203"/>
      <c r="F2977" s="203"/>
    </row>
    <row r="2978" spans="1:6" x14ac:dyDescent="0.25">
      <c r="A2978" s="203"/>
      <c r="B2978" s="203"/>
      <c r="C2978" s="203"/>
      <c r="D2978" s="203"/>
      <c r="E2978" s="203"/>
      <c r="F2978" s="203"/>
    </row>
    <row r="2979" spans="1:6" x14ac:dyDescent="0.25">
      <c r="A2979" s="203"/>
      <c r="B2979" s="203"/>
      <c r="C2979" s="203"/>
      <c r="D2979" s="203"/>
      <c r="E2979" s="203"/>
      <c r="F2979" s="203"/>
    </row>
    <row r="2980" spans="1:6" x14ac:dyDescent="0.25">
      <c r="A2980" s="203"/>
      <c r="B2980" s="203"/>
      <c r="C2980" s="203"/>
      <c r="D2980" s="203"/>
      <c r="E2980" s="203"/>
      <c r="F2980" s="203"/>
    </row>
    <row r="2981" spans="1:6" x14ac:dyDescent="0.25">
      <c r="A2981" s="203"/>
      <c r="B2981" s="203"/>
      <c r="C2981" s="203"/>
      <c r="D2981" s="203"/>
      <c r="E2981" s="203"/>
      <c r="F2981" s="203"/>
    </row>
    <row r="2982" spans="1:6" x14ac:dyDescent="0.25">
      <c r="A2982" s="203"/>
      <c r="B2982" s="203"/>
      <c r="C2982" s="203"/>
      <c r="D2982" s="203"/>
      <c r="E2982" s="203"/>
      <c r="F2982" s="203"/>
    </row>
    <row r="2983" spans="1:6" x14ac:dyDescent="0.25">
      <c r="A2983" s="203"/>
      <c r="B2983" s="203"/>
      <c r="C2983" s="203"/>
      <c r="D2983" s="203"/>
      <c r="E2983" s="203"/>
      <c r="F2983" s="203"/>
    </row>
    <row r="2984" spans="1:6" x14ac:dyDescent="0.25">
      <c r="A2984" s="203"/>
      <c r="B2984" s="203"/>
      <c r="C2984" s="203"/>
      <c r="D2984" s="203"/>
      <c r="E2984" s="203"/>
      <c r="F2984" s="203"/>
    </row>
    <row r="2985" spans="1:6" x14ac:dyDescent="0.25">
      <c r="A2985" s="203"/>
      <c r="B2985" s="203"/>
      <c r="C2985" s="203"/>
      <c r="D2985" s="203"/>
      <c r="E2985" s="203"/>
      <c r="F2985" s="203"/>
    </row>
    <row r="2986" spans="1:6" x14ac:dyDescent="0.25">
      <c r="A2986" s="203"/>
      <c r="B2986" s="203"/>
      <c r="C2986" s="203"/>
      <c r="D2986" s="203"/>
      <c r="E2986" s="203"/>
      <c r="F2986" s="203"/>
    </row>
    <row r="2987" spans="1:6" x14ac:dyDescent="0.25">
      <c r="A2987" s="203"/>
      <c r="B2987" s="203"/>
      <c r="C2987" s="203"/>
      <c r="D2987" s="203"/>
      <c r="E2987" s="203"/>
      <c r="F2987" s="203"/>
    </row>
    <row r="2988" spans="1:6" x14ac:dyDescent="0.25">
      <c r="A2988" s="203"/>
      <c r="B2988" s="203"/>
      <c r="C2988" s="203"/>
      <c r="D2988" s="203"/>
      <c r="E2988" s="203"/>
      <c r="F2988" s="203"/>
    </row>
    <row r="2989" spans="1:6" x14ac:dyDescent="0.25">
      <c r="A2989" s="203"/>
      <c r="B2989" s="203"/>
      <c r="C2989" s="203"/>
      <c r="D2989" s="203"/>
      <c r="E2989" s="203"/>
      <c r="F2989" s="203"/>
    </row>
    <row r="2990" spans="1:6" x14ac:dyDescent="0.25">
      <c r="A2990" s="203"/>
      <c r="B2990" s="203"/>
      <c r="C2990" s="203"/>
      <c r="D2990" s="203"/>
      <c r="E2990" s="203"/>
      <c r="F2990" s="203"/>
    </row>
    <row r="2991" spans="1:6" x14ac:dyDescent="0.25">
      <c r="A2991" s="203"/>
      <c r="B2991" s="203"/>
      <c r="C2991" s="203"/>
      <c r="D2991" s="203"/>
      <c r="E2991" s="203"/>
      <c r="F2991" s="203"/>
    </row>
    <row r="2992" spans="1:6" x14ac:dyDescent="0.25">
      <c r="A2992" s="203"/>
      <c r="B2992" s="203"/>
      <c r="C2992" s="203"/>
      <c r="D2992" s="203"/>
      <c r="E2992" s="203"/>
      <c r="F2992" s="203"/>
    </row>
    <row r="2993" spans="1:6" x14ac:dyDescent="0.25">
      <c r="A2993" s="203"/>
      <c r="B2993" s="203"/>
      <c r="C2993" s="203"/>
      <c r="D2993" s="203"/>
      <c r="E2993" s="203"/>
      <c r="F2993" s="203"/>
    </row>
    <row r="2994" spans="1:6" x14ac:dyDescent="0.25">
      <c r="A2994" s="203"/>
      <c r="B2994" s="203"/>
      <c r="C2994" s="203"/>
      <c r="D2994" s="203"/>
      <c r="E2994" s="203"/>
      <c r="F2994" s="203"/>
    </row>
    <row r="2995" spans="1:6" x14ac:dyDescent="0.25">
      <c r="A2995" s="203"/>
      <c r="B2995" s="203"/>
      <c r="C2995" s="203"/>
      <c r="D2995" s="203"/>
      <c r="E2995" s="203"/>
      <c r="F2995" s="203"/>
    </row>
    <row r="2996" spans="1:6" x14ac:dyDescent="0.25">
      <c r="A2996" s="203"/>
      <c r="B2996" s="203"/>
      <c r="C2996" s="203"/>
      <c r="D2996" s="203"/>
      <c r="E2996" s="203"/>
      <c r="F2996" s="203"/>
    </row>
    <row r="2997" spans="1:6" x14ac:dyDescent="0.25">
      <c r="A2997" s="203"/>
      <c r="B2997" s="203"/>
      <c r="C2997" s="203"/>
      <c r="D2997" s="203"/>
      <c r="E2997" s="203"/>
      <c r="F2997" s="203"/>
    </row>
    <row r="2998" spans="1:6" x14ac:dyDescent="0.25">
      <c r="A2998" s="203"/>
      <c r="B2998" s="203"/>
      <c r="C2998" s="203"/>
      <c r="D2998" s="203"/>
      <c r="E2998" s="203"/>
      <c r="F2998" s="203"/>
    </row>
    <row r="2999" spans="1:6" x14ac:dyDescent="0.25">
      <c r="A2999" s="203"/>
      <c r="B2999" s="203"/>
      <c r="C2999" s="203"/>
      <c r="D2999" s="203"/>
      <c r="E2999" s="203"/>
      <c r="F2999" s="203"/>
    </row>
    <row r="3000" spans="1:6" x14ac:dyDescent="0.25">
      <c r="A3000" s="203"/>
      <c r="B3000" s="203"/>
      <c r="C3000" s="203"/>
      <c r="D3000" s="203"/>
      <c r="E3000" s="203"/>
      <c r="F3000" s="203"/>
    </row>
    <row r="3001" spans="1:6" x14ac:dyDescent="0.25">
      <c r="A3001" s="203"/>
      <c r="B3001" s="203"/>
      <c r="C3001" s="203"/>
      <c r="D3001" s="203"/>
      <c r="E3001" s="203"/>
      <c r="F3001" s="203"/>
    </row>
    <row r="3002" spans="1:6" x14ac:dyDescent="0.25">
      <c r="A3002" s="203"/>
      <c r="B3002" s="203"/>
      <c r="C3002" s="203"/>
      <c r="D3002" s="203"/>
      <c r="E3002" s="203"/>
      <c r="F3002" s="203"/>
    </row>
    <row r="3003" spans="1:6" x14ac:dyDescent="0.25">
      <c r="A3003" s="203"/>
      <c r="B3003" s="203"/>
      <c r="C3003" s="203"/>
      <c r="D3003" s="203"/>
      <c r="E3003" s="203"/>
      <c r="F3003" s="203"/>
    </row>
    <row r="3004" spans="1:6" x14ac:dyDescent="0.25">
      <c r="A3004" s="203"/>
      <c r="B3004" s="203"/>
      <c r="C3004" s="203"/>
      <c r="D3004" s="203"/>
      <c r="E3004" s="203"/>
      <c r="F3004" s="203"/>
    </row>
    <row r="3005" spans="1:6" x14ac:dyDescent="0.25">
      <c r="A3005" s="203"/>
      <c r="B3005" s="203"/>
      <c r="C3005" s="203"/>
      <c r="D3005" s="203"/>
      <c r="E3005" s="203"/>
      <c r="F3005" s="203"/>
    </row>
    <row r="3006" spans="1:6" x14ac:dyDescent="0.25">
      <c r="A3006" s="203"/>
      <c r="B3006" s="203"/>
      <c r="C3006" s="203"/>
      <c r="D3006" s="203"/>
      <c r="E3006" s="203"/>
      <c r="F3006" s="203"/>
    </row>
    <row r="3007" spans="1:6" x14ac:dyDescent="0.25">
      <c r="A3007" s="203"/>
      <c r="B3007" s="203"/>
      <c r="C3007" s="203"/>
      <c r="D3007" s="203"/>
      <c r="E3007" s="203"/>
      <c r="F3007" s="203"/>
    </row>
    <row r="3008" spans="1:6" x14ac:dyDescent="0.25">
      <c r="A3008" s="203"/>
      <c r="B3008" s="203"/>
      <c r="C3008" s="203"/>
      <c r="D3008" s="203"/>
      <c r="E3008" s="203"/>
      <c r="F3008" s="203"/>
    </row>
    <row r="3009" spans="1:6" x14ac:dyDescent="0.25">
      <c r="A3009" s="203"/>
      <c r="B3009" s="203"/>
      <c r="C3009" s="203"/>
      <c r="D3009" s="203"/>
      <c r="E3009" s="203"/>
      <c r="F3009" s="203"/>
    </row>
    <row r="3010" spans="1:6" x14ac:dyDescent="0.25">
      <c r="A3010" s="203"/>
      <c r="B3010" s="203"/>
      <c r="C3010" s="203"/>
      <c r="D3010" s="203"/>
      <c r="E3010" s="203"/>
      <c r="F3010" s="203"/>
    </row>
    <row r="3011" spans="1:6" x14ac:dyDescent="0.25">
      <c r="A3011" s="203"/>
      <c r="B3011" s="203"/>
      <c r="C3011" s="203"/>
      <c r="D3011" s="203"/>
      <c r="E3011" s="203"/>
      <c r="F3011" s="203"/>
    </row>
    <row r="3012" spans="1:6" x14ac:dyDescent="0.25">
      <c r="A3012" s="203"/>
      <c r="B3012" s="203"/>
      <c r="C3012" s="203"/>
      <c r="D3012" s="203"/>
      <c r="E3012" s="203"/>
      <c r="F3012" s="203"/>
    </row>
    <row r="3013" spans="1:6" x14ac:dyDescent="0.25">
      <c r="A3013" s="203"/>
      <c r="B3013" s="203"/>
      <c r="C3013" s="203"/>
      <c r="D3013" s="203"/>
      <c r="E3013" s="203"/>
      <c r="F3013" s="203"/>
    </row>
    <row r="3014" spans="1:6" x14ac:dyDescent="0.25">
      <c r="A3014" s="203"/>
      <c r="B3014" s="203"/>
      <c r="C3014" s="203"/>
      <c r="D3014" s="203"/>
      <c r="E3014" s="203"/>
      <c r="F3014" s="203"/>
    </row>
    <row r="3015" spans="1:6" x14ac:dyDescent="0.25">
      <c r="A3015" s="203"/>
      <c r="B3015" s="203"/>
      <c r="C3015" s="203"/>
      <c r="D3015" s="203"/>
      <c r="E3015" s="203"/>
      <c r="F3015" s="203"/>
    </row>
    <row r="3016" spans="1:6" x14ac:dyDescent="0.25">
      <c r="A3016" s="203"/>
      <c r="B3016" s="203"/>
      <c r="C3016" s="203"/>
      <c r="D3016" s="203"/>
      <c r="E3016" s="203"/>
      <c r="F3016" s="203"/>
    </row>
    <row r="3017" spans="1:6" x14ac:dyDescent="0.25">
      <c r="A3017" s="203"/>
      <c r="B3017" s="203"/>
      <c r="C3017" s="203"/>
      <c r="D3017" s="203"/>
      <c r="E3017" s="203"/>
      <c r="F3017" s="203"/>
    </row>
    <row r="3018" spans="1:6" x14ac:dyDescent="0.25">
      <c r="A3018" s="203"/>
      <c r="B3018" s="203"/>
      <c r="C3018" s="203"/>
      <c r="D3018" s="203"/>
      <c r="E3018" s="203"/>
      <c r="F3018" s="203"/>
    </row>
    <row r="3019" spans="1:6" x14ac:dyDescent="0.25">
      <c r="A3019" s="203"/>
      <c r="B3019" s="203"/>
      <c r="C3019" s="203"/>
      <c r="D3019" s="203"/>
      <c r="E3019" s="203"/>
      <c r="F3019" s="203"/>
    </row>
    <row r="3020" spans="1:6" x14ac:dyDescent="0.25">
      <c r="A3020" s="203"/>
      <c r="B3020" s="203"/>
      <c r="C3020" s="203"/>
      <c r="D3020" s="203"/>
      <c r="E3020" s="203"/>
      <c r="F3020" s="203"/>
    </row>
    <row r="3021" spans="1:6" x14ac:dyDescent="0.25">
      <c r="A3021" s="203"/>
      <c r="B3021" s="203"/>
      <c r="C3021" s="203"/>
      <c r="D3021" s="203"/>
      <c r="E3021" s="203"/>
      <c r="F3021" s="203"/>
    </row>
    <row r="3022" spans="1:6" x14ac:dyDescent="0.25">
      <c r="A3022" s="203"/>
      <c r="B3022" s="203"/>
      <c r="C3022" s="203"/>
      <c r="D3022" s="203"/>
      <c r="E3022" s="203"/>
      <c r="F3022" s="203"/>
    </row>
    <row r="3023" spans="1:6" x14ac:dyDescent="0.25">
      <c r="A3023" s="203"/>
      <c r="B3023" s="203"/>
      <c r="C3023" s="203"/>
      <c r="D3023" s="203"/>
      <c r="E3023" s="203"/>
      <c r="F3023" s="203"/>
    </row>
    <row r="3024" spans="1:6" x14ac:dyDescent="0.25">
      <c r="A3024" s="203"/>
      <c r="B3024" s="203"/>
      <c r="C3024" s="203"/>
      <c r="D3024" s="203"/>
      <c r="E3024" s="203"/>
      <c r="F3024" s="203"/>
    </row>
    <row r="3025" spans="1:6" x14ac:dyDescent="0.25">
      <c r="A3025" s="203"/>
      <c r="B3025" s="203"/>
      <c r="C3025" s="203"/>
      <c r="D3025" s="203"/>
      <c r="E3025" s="203"/>
      <c r="F3025" s="203"/>
    </row>
    <row r="3026" spans="1:6" x14ac:dyDescent="0.25">
      <c r="A3026" s="203"/>
      <c r="B3026" s="203"/>
      <c r="C3026" s="203"/>
      <c r="D3026" s="203"/>
      <c r="E3026" s="203"/>
      <c r="F3026" s="203"/>
    </row>
    <row r="3027" spans="1:6" x14ac:dyDescent="0.25">
      <c r="A3027" s="203"/>
      <c r="B3027" s="203"/>
      <c r="C3027" s="203"/>
      <c r="D3027" s="203"/>
      <c r="E3027" s="203"/>
      <c r="F3027" s="203"/>
    </row>
    <row r="3028" spans="1:6" x14ac:dyDescent="0.25">
      <c r="A3028" s="203"/>
      <c r="B3028" s="203"/>
      <c r="C3028" s="203"/>
      <c r="D3028" s="203"/>
      <c r="E3028" s="203"/>
      <c r="F3028" s="203"/>
    </row>
    <row r="3029" spans="1:6" x14ac:dyDescent="0.25">
      <c r="A3029" s="203"/>
      <c r="B3029" s="203"/>
      <c r="C3029" s="203"/>
      <c r="D3029" s="203"/>
      <c r="E3029" s="203"/>
      <c r="F3029" s="203"/>
    </row>
    <row r="3030" spans="1:6" x14ac:dyDescent="0.25">
      <c r="A3030" s="203"/>
      <c r="B3030" s="203"/>
      <c r="C3030" s="203"/>
      <c r="D3030" s="203"/>
      <c r="E3030" s="203"/>
      <c r="F3030" s="203"/>
    </row>
    <row r="3031" spans="1:6" x14ac:dyDescent="0.25">
      <c r="A3031" s="203"/>
      <c r="B3031" s="203"/>
      <c r="C3031" s="203"/>
      <c r="D3031" s="203"/>
      <c r="E3031" s="203"/>
      <c r="F3031" s="203"/>
    </row>
    <row r="3032" spans="1:6" x14ac:dyDescent="0.25">
      <c r="A3032" s="203"/>
      <c r="B3032" s="203"/>
      <c r="C3032" s="203"/>
      <c r="D3032" s="203"/>
      <c r="E3032" s="203"/>
      <c r="F3032" s="203"/>
    </row>
    <row r="3033" spans="1:6" x14ac:dyDescent="0.25">
      <c r="A3033" s="203"/>
      <c r="B3033" s="203"/>
      <c r="C3033" s="203"/>
      <c r="D3033" s="203"/>
      <c r="E3033" s="203"/>
      <c r="F3033" s="203"/>
    </row>
    <row r="3034" spans="1:6" x14ac:dyDescent="0.25">
      <c r="A3034" s="203"/>
      <c r="B3034" s="203"/>
      <c r="C3034" s="203"/>
      <c r="D3034" s="203"/>
      <c r="E3034" s="203"/>
      <c r="F3034" s="203"/>
    </row>
    <row r="3035" spans="1:6" x14ac:dyDescent="0.25">
      <c r="A3035" s="203"/>
      <c r="B3035" s="203"/>
      <c r="C3035" s="203"/>
      <c r="D3035" s="203"/>
      <c r="E3035" s="203"/>
      <c r="F3035" s="203"/>
    </row>
    <row r="3036" spans="1:6" x14ac:dyDescent="0.25">
      <c r="A3036" s="203"/>
      <c r="B3036" s="203"/>
      <c r="C3036" s="203"/>
      <c r="D3036" s="203"/>
      <c r="E3036" s="203"/>
      <c r="F3036" s="203"/>
    </row>
    <row r="3037" spans="1:6" x14ac:dyDescent="0.25">
      <c r="A3037" s="203"/>
      <c r="B3037" s="203"/>
      <c r="C3037" s="203"/>
      <c r="D3037" s="203"/>
      <c r="E3037" s="203"/>
      <c r="F3037" s="203"/>
    </row>
    <row r="3038" spans="1:6" x14ac:dyDescent="0.25">
      <c r="A3038" s="203"/>
      <c r="B3038" s="203"/>
      <c r="C3038" s="203"/>
      <c r="D3038" s="203"/>
      <c r="E3038" s="203"/>
      <c r="F3038" s="203"/>
    </row>
    <row r="3039" spans="1:6" x14ac:dyDescent="0.25">
      <c r="A3039" s="203"/>
      <c r="B3039" s="203"/>
      <c r="C3039" s="203"/>
      <c r="D3039" s="203"/>
      <c r="E3039" s="203"/>
      <c r="F3039" s="203"/>
    </row>
    <row r="3040" spans="1:6" x14ac:dyDescent="0.25">
      <c r="A3040" s="203"/>
      <c r="B3040" s="203"/>
      <c r="C3040" s="203"/>
      <c r="D3040" s="203"/>
      <c r="E3040" s="203"/>
      <c r="F3040" s="203"/>
    </row>
    <row r="3041" spans="1:6" x14ac:dyDescent="0.25">
      <c r="A3041" s="203"/>
      <c r="B3041" s="203"/>
      <c r="C3041" s="203"/>
      <c r="D3041" s="203"/>
      <c r="E3041" s="203"/>
      <c r="F3041" s="203"/>
    </row>
    <row r="3042" spans="1:6" x14ac:dyDescent="0.25">
      <c r="A3042" s="203"/>
      <c r="B3042" s="203"/>
      <c r="C3042" s="203"/>
      <c r="D3042" s="203"/>
      <c r="E3042" s="203"/>
      <c r="F3042" s="203"/>
    </row>
    <row r="3043" spans="1:6" x14ac:dyDescent="0.25">
      <c r="A3043" s="203"/>
      <c r="B3043" s="203"/>
      <c r="C3043" s="203"/>
      <c r="D3043" s="203"/>
      <c r="E3043" s="203"/>
      <c r="F3043" s="203"/>
    </row>
    <row r="3044" spans="1:6" x14ac:dyDescent="0.25">
      <c r="A3044" s="203"/>
      <c r="B3044" s="203"/>
      <c r="C3044" s="203"/>
      <c r="D3044" s="203"/>
      <c r="E3044" s="203"/>
      <c r="F3044" s="203"/>
    </row>
    <row r="3045" spans="1:6" x14ac:dyDescent="0.25">
      <c r="A3045" s="203"/>
      <c r="B3045" s="203"/>
      <c r="C3045" s="203"/>
      <c r="D3045" s="203"/>
      <c r="E3045" s="203"/>
      <c r="F3045" s="203"/>
    </row>
    <row r="3046" spans="1:6" x14ac:dyDescent="0.25">
      <c r="A3046" s="203"/>
      <c r="B3046" s="203"/>
      <c r="C3046" s="203"/>
      <c r="D3046" s="203"/>
      <c r="E3046" s="203"/>
      <c r="F3046" s="203"/>
    </row>
    <row r="3047" spans="1:6" x14ac:dyDescent="0.25">
      <c r="A3047" s="203"/>
      <c r="B3047" s="203"/>
      <c r="C3047" s="203"/>
      <c r="D3047" s="203"/>
      <c r="E3047" s="203"/>
      <c r="F3047" s="203"/>
    </row>
    <row r="3048" spans="1:6" x14ac:dyDescent="0.25">
      <c r="A3048" s="203"/>
      <c r="B3048" s="203"/>
      <c r="C3048" s="203"/>
      <c r="D3048" s="203"/>
      <c r="E3048" s="203"/>
      <c r="F3048" s="203"/>
    </row>
    <row r="3049" spans="1:6" x14ac:dyDescent="0.25">
      <c r="A3049" s="203"/>
      <c r="B3049" s="203"/>
      <c r="C3049" s="203"/>
      <c r="D3049" s="203"/>
      <c r="E3049" s="203"/>
      <c r="F3049" s="203"/>
    </row>
    <row r="3050" spans="1:6" x14ac:dyDescent="0.25">
      <c r="A3050" s="203"/>
      <c r="B3050" s="203"/>
      <c r="C3050" s="203"/>
      <c r="D3050" s="203"/>
      <c r="E3050" s="203"/>
      <c r="F3050" s="203"/>
    </row>
    <row r="3051" spans="1:6" x14ac:dyDescent="0.25">
      <c r="A3051" s="203"/>
      <c r="B3051" s="203"/>
      <c r="C3051" s="203"/>
      <c r="D3051" s="203"/>
      <c r="E3051" s="203"/>
      <c r="F3051" s="203"/>
    </row>
    <row r="3052" spans="1:6" x14ac:dyDescent="0.25">
      <c r="A3052" s="203"/>
      <c r="B3052" s="203"/>
      <c r="C3052" s="203"/>
      <c r="D3052" s="203"/>
      <c r="E3052" s="203"/>
      <c r="F3052" s="203"/>
    </row>
    <row r="3053" spans="1:6" x14ac:dyDescent="0.25">
      <c r="A3053" s="203"/>
      <c r="B3053" s="203"/>
      <c r="C3053" s="203"/>
      <c r="D3053" s="203"/>
      <c r="E3053" s="203"/>
      <c r="F3053" s="203"/>
    </row>
    <row r="3054" spans="1:6" x14ac:dyDescent="0.25">
      <c r="A3054" s="203"/>
      <c r="B3054" s="203"/>
      <c r="C3054" s="203"/>
      <c r="D3054" s="203"/>
      <c r="E3054" s="203"/>
      <c r="F3054" s="203"/>
    </row>
    <row r="3055" spans="1:6" x14ac:dyDescent="0.25">
      <c r="A3055" s="203"/>
      <c r="B3055" s="203"/>
      <c r="C3055" s="203"/>
      <c r="D3055" s="203"/>
      <c r="E3055" s="203"/>
      <c r="F3055" s="203"/>
    </row>
    <row r="3056" spans="1:6" x14ac:dyDescent="0.25">
      <c r="A3056" s="203"/>
      <c r="B3056" s="203"/>
      <c r="C3056" s="203"/>
      <c r="D3056" s="203"/>
      <c r="E3056" s="203"/>
      <c r="F3056" s="203"/>
    </row>
    <row r="3057" spans="1:6" x14ac:dyDescent="0.25">
      <c r="A3057" s="203"/>
      <c r="B3057" s="203"/>
      <c r="C3057" s="203"/>
      <c r="D3057" s="203"/>
      <c r="E3057" s="203"/>
      <c r="F3057" s="203"/>
    </row>
    <row r="3058" spans="1:6" x14ac:dyDescent="0.25">
      <c r="A3058" s="203"/>
      <c r="B3058" s="203"/>
      <c r="C3058" s="203"/>
      <c r="D3058" s="203"/>
      <c r="E3058" s="203"/>
      <c r="F3058" s="203"/>
    </row>
    <row r="3059" spans="1:6" x14ac:dyDescent="0.25">
      <c r="A3059" s="203"/>
      <c r="B3059" s="203"/>
      <c r="C3059" s="203"/>
      <c r="D3059" s="203"/>
      <c r="E3059" s="203"/>
      <c r="F3059" s="203"/>
    </row>
    <row r="3060" spans="1:6" x14ac:dyDescent="0.25">
      <c r="A3060" s="203"/>
      <c r="B3060" s="203"/>
      <c r="C3060" s="203"/>
      <c r="D3060" s="203"/>
      <c r="E3060" s="203"/>
      <c r="F3060" s="203"/>
    </row>
    <row r="3061" spans="1:6" x14ac:dyDescent="0.25">
      <c r="A3061" s="203"/>
      <c r="B3061" s="203"/>
      <c r="C3061" s="203"/>
      <c r="D3061" s="203"/>
      <c r="E3061" s="203"/>
      <c r="F3061" s="203"/>
    </row>
    <row r="3062" spans="1:6" x14ac:dyDescent="0.25">
      <c r="A3062" s="203"/>
      <c r="B3062" s="203"/>
      <c r="C3062" s="203"/>
      <c r="D3062" s="203"/>
      <c r="E3062" s="203"/>
      <c r="F3062" s="203"/>
    </row>
    <row r="3063" spans="1:6" x14ac:dyDescent="0.25">
      <c r="A3063" s="203"/>
      <c r="B3063" s="203"/>
      <c r="C3063" s="203"/>
      <c r="D3063" s="203"/>
      <c r="E3063" s="203"/>
      <c r="F3063" s="203"/>
    </row>
    <row r="3064" spans="1:6" x14ac:dyDescent="0.25">
      <c r="A3064" s="203"/>
      <c r="B3064" s="203"/>
      <c r="C3064" s="203"/>
      <c r="D3064" s="203"/>
      <c r="E3064" s="203"/>
      <c r="F3064" s="203"/>
    </row>
    <row r="3065" spans="1:6" x14ac:dyDescent="0.25">
      <c r="A3065" s="203"/>
      <c r="B3065" s="203"/>
      <c r="C3065" s="203"/>
      <c r="D3065" s="203"/>
      <c r="E3065" s="203"/>
      <c r="F3065" s="203"/>
    </row>
    <row r="3066" spans="1:6" x14ac:dyDescent="0.25">
      <c r="A3066" s="203"/>
      <c r="B3066" s="203"/>
      <c r="C3066" s="203"/>
      <c r="D3066" s="203"/>
      <c r="E3066" s="203"/>
      <c r="F3066" s="203"/>
    </row>
    <row r="3067" spans="1:6" x14ac:dyDescent="0.25">
      <c r="A3067" s="203"/>
      <c r="B3067" s="203"/>
      <c r="C3067" s="203"/>
      <c r="D3067" s="203"/>
      <c r="E3067" s="203"/>
      <c r="F3067" s="203"/>
    </row>
    <row r="3068" spans="1:6" x14ac:dyDescent="0.25">
      <c r="A3068" s="203"/>
      <c r="B3068" s="203"/>
      <c r="C3068" s="203"/>
      <c r="D3068" s="203"/>
      <c r="E3068" s="203"/>
      <c r="F3068" s="203"/>
    </row>
    <row r="3069" spans="1:6" x14ac:dyDescent="0.25">
      <c r="A3069" s="203"/>
      <c r="B3069" s="203"/>
      <c r="C3069" s="203"/>
      <c r="D3069" s="203"/>
      <c r="E3069" s="203"/>
      <c r="F3069" s="203"/>
    </row>
    <row r="3070" spans="1:6" x14ac:dyDescent="0.25">
      <c r="A3070" s="203"/>
      <c r="B3070" s="203"/>
      <c r="C3070" s="203"/>
      <c r="D3070" s="203"/>
      <c r="E3070" s="203"/>
      <c r="F3070" s="203"/>
    </row>
    <row r="3071" spans="1:6" x14ac:dyDescent="0.25">
      <c r="A3071" s="203"/>
      <c r="B3071" s="203"/>
      <c r="C3071" s="203"/>
      <c r="D3071" s="203"/>
      <c r="E3071" s="203"/>
      <c r="F3071" s="203"/>
    </row>
    <row r="3072" spans="1:6" x14ac:dyDescent="0.25">
      <c r="A3072" s="203"/>
      <c r="B3072" s="203"/>
      <c r="C3072" s="203"/>
      <c r="D3072" s="203"/>
      <c r="E3072" s="203"/>
      <c r="F3072" s="203"/>
    </row>
    <row r="3073" spans="1:6" x14ac:dyDescent="0.25">
      <c r="A3073" s="203"/>
      <c r="B3073" s="203"/>
      <c r="C3073" s="203"/>
      <c r="D3073" s="203"/>
      <c r="E3073" s="203"/>
      <c r="F3073" s="203"/>
    </row>
    <row r="3074" spans="1:6" x14ac:dyDescent="0.25">
      <c r="A3074" s="203"/>
      <c r="B3074" s="203"/>
      <c r="C3074" s="203"/>
      <c r="D3074" s="203"/>
      <c r="E3074" s="203"/>
      <c r="F3074" s="203"/>
    </row>
    <row r="3075" spans="1:6" x14ac:dyDescent="0.25">
      <c r="A3075" s="203"/>
      <c r="B3075" s="203"/>
      <c r="C3075" s="203"/>
      <c r="D3075" s="203"/>
      <c r="E3075" s="203"/>
      <c r="F3075" s="203"/>
    </row>
    <row r="3076" spans="1:6" x14ac:dyDescent="0.25">
      <c r="A3076" s="203"/>
      <c r="B3076" s="203"/>
      <c r="C3076" s="203"/>
      <c r="D3076" s="203"/>
      <c r="E3076" s="203"/>
      <c r="F3076" s="203"/>
    </row>
    <row r="3077" spans="1:6" x14ac:dyDescent="0.25">
      <c r="A3077" s="203"/>
      <c r="B3077" s="203"/>
      <c r="C3077" s="203"/>
      <c r="D3077" s="203"/>
      <c r="E3077" s="203"/>
      <c r="F3077" s="203"/>
    </row>
    <row r="3078" spans="1:6" x14ac:dyDescent="0.25">
      <c r="A3078" s="203"/>
      <c r="B3078" s="203"/>
      <c r="C3078" s="203"/>
      <c r="D3078" s="203"/>
      <c r="E3078" s="203"/>
      <c r="F3078" s="203"/>
    </row>
    <row r="3079" spans="1:6" x14ac:dyDescent="0.25">
      <c r="A3079" s="203"/>
      <c r="B3079" s="203"/>
      <c r="C3079" s="203"/>
      <c r="D3079" s="203"/>
      <c r="E3079" s="203"/>
      <c r="F3079" s="203"/>
    </row>
    <row r="3080" spans="1:6" x14ac:dyDescent="0.25">
      <c r="A3080" s="203"/>
      <c r="B3080" s="203"/>
      <c r="C3080" s="203"/>
      <c r="D3080" s="203"/>
      <c r="E3080" s="203"/>
      <c r="F3080" s="203"/>
    </row>
    <row r="3081" spans="1:6" x14ac:dyDescent="0.25">
      <c r="A3081" s="203"/>
      <c r="B3081" s="203"/>
      <c r="C3081" s="203"/>
      <c r="D3081" s="203"/>
      <c r="E3081" s="203"/>
      <c r="F3081" s="203"/>
    </row>
    <row r="3082" spans="1:6" x14ac:dyDescent="0.25">
      <c r="A3082" s="203"/>
      <c r="B3082" s="203"/>
      <c r="C3082" s="203"/>
      <c r="D3082" s="203"/>
      <c r="E3082" s="203"/>
      <c r="F3082" s="203"/>
    </row>
    <row r="3083" spans="1:6" x14ac:dyDescent="0.25">
      <c r="A3083" s="203"/>
      <c r="B3083" s="203"/>
      <c r="C3083" s="203"/>
      <c r="D3083" s="203"/>
      <c r="E3083" s="203"/>
      <c r="F3083" s="203"/>
    </row>
    <row r="3084" spans="1:6" x14ac:dyDescent="0.25">
      <c r="A3084" s="203"/>
      <c r="B3084" s="203"/>
      <c r="C3084" s="203"/>
      <c r="D3084" s="203"/>
      <c r="E3084" s="203"/>
      <c r="F3084" s="203"/>
    </row>
    <row r="3085" spans="1:6" x14ac:dyDescent="0.25">
      <c r="A3085" s="203"/>
      <c r="B3085" s="203"/>
      <c r="C3085" s="203"/>
      <c r="D3085" s="203"/>
      <c r="E3085" s="203"/>
      <c r="F3085" s="203"/>
    </row>
    <row r="3086" spans="1:6" x14ac:dyDescent="0.25">
      <c r="A3086" s="203"/>
      <c r="B3086" s="203"/>
      <c r="C3086" s="203"/>
      <c r="D3086" s="203"/>
      <c r="E3086" s="203"/>
      <c r="F3086" s="203"/>
    </row>
    <row r="3087" spans="1:6" x14ac:dyDescent="0.25">
      <c r="A3087" s="203"/>
      <c r="B3087" s="203"/>
      <c r="C3087" s="203"/>
      <c r="D3087" s="203"/>
      <c r="E3087" s="203"/>
      <c r="F3087" s="203"/>
    </row>
    <row r="3088" spans="1:6" x14ac:dyDescent="0.25">
      <c r="A3088" s="203"/>
      <c r="B3088" s="203"/>
      <c r="C3088" s="203"/>
      <c r="D3088" s="203"/>
      <c r="E3088" s="203"/>
      <c r="F3088" s="203"/>
    </row>
    <row r="3089" spans="1:6" x14ac:dyDescent="0.25">
      <c r="A3089" s="203"/>
      <c r="B3089" s="203"/>
      <c r="C3089" s="203"/>
      <c r="D3089" s="203"/>
      <c r="E3089" s="203"/>
      <c r="F3089" s="203"/>
    </row>
    <row r="3090" spans="1:6" x14ac:dyDescent="0.25">
      <c r="A3090" s="203"/>
      <c r="B3090" s="203"/>
      <c r="C3090" s="203"/>
      <c r="D3090" s="203"/>
      <c r="E3090" s="203"/>
      <c r="F3090" s="203"/>
    </row>
    <row r="3091" spans="1:6" x14ac:dyDescent="0.25">
      <c r="A3091" s="203"/>
      <c r="B3091" s="203"/>
      <c r="C3091" s="203"/>
      <c r="D3091" s="203"/>
      <c r="E3091" s="203"/>
      <c r="F3091" s="203"/>
    </row>
    <row r="3092" spans="1:6" x14ac:dyDescent="0.25">
      <c r="A3092" s="203"/>
      <c r="B3092" s="203"/>
      <c r="C3092" s="203"/>
      <c r="D3092" s="203"/>
      <c r="E3092" s="203"/>
      <c r="F3092" s="203"/>
    </row>
    <row r="3093" spans="1:6" x14ac:dyDescent="0.25">
      <c r="A3093" s="203"/>
      <c r="B3093" s="203"/>
      <c r="C3093" s="203"/>
      <c r="D3093" s="203"/>
      <c r="E3093" s="203"/>
      <c r="F3093" s="203"/>
    </row>
    <row r="3094" spans="1:6" x14ac:dyDescent="0.25">
      <c r="A3094" s="203"/>
      <c r="B3094" s="203"/>
      <c r="C3094" s="203"/>
      <c r="D3094" s="203"/>
      <c r="E3094" s="203"/>
      <c r="F3094" s="203"/>
    </row>
    <row r="3095" spans="1:6" x14ac:dyDescent="0.25">
      <c r="A3095" s="203"/>
      <c r="B3095" s="203"/>
      <c r="C3095" s="203"/>
      <c r="D3095" s="203"/>
      <c r="E3095" s="203"/>
      <c r="F3095" s="203"/>
    </row>
    <row r="3096" spans="1:6" x14ac:dyDescent="0.25">
      <c r="A3096" s="203"/>
      <c r="B3096" s="203"/>
      <c r="C3096" s="203"/>
      <c r="D3096" s="203"/>
      <c r="E3096" s="203"/>
      <c r="F3096" s="203"/>
    </row>
    <row r="3097" spans="1:6" x14ac:dyDescent="0.25">
      <c r="A3097" s="203"/>
      <c r="B3097" s="203"/>
      <c r="C3097" s="203"/>
      <c r="D3097" s="203"/>
      <c r="E3097" s="203"/>
      <c r="F3097" s="203"/>
    </row>
    <row r="3098" spans="1:6" x14ac:dyDescent="0.25">
      <c r="A3098" s="203"/>
      <c r="B3098" s="203"/>
      <c r="C3098" s="203"/>
      <c r="D3098" s="203"/>
      <c r="E3098" s="203"/>
      <c r="F3098" s="203"/>
    </row>
    <row r="3099" spans="1:6" x14ac:dyDescent="0.25">
      <c r="A3099" s="203"/>
      <c r="B3099" s="203"/>
      <c r="C3099" s="203"/>
      <c r="D3099" s="203"/>
      <c r="E3099" s="203"/>
      <c r="F3099" s="203"/>
    </row>
    <row r="3100" spans="1:6" x14ac:dyDescent="0.25">
      <c r="A3100" s="203"/>
      <c r="B3100" s="203"/>
      <c r="C3100" s="203"/>
      <c r="D3100" s="203"/>
      <c r="E3100" s="203"/>
      <c r="F3100" s="203"/>
    </row>
    <row r="3101" spans="1:6" x14ac:dyDescent="0.25">
      <c r="A3101" s="203"/>
      <c r="B3101" s="203"/>
      <c r="C3101" s="203"/>
      <c r="D3101" s="203"/>
      <c r="E3101" s="203"/>
      <c r="F3101" s="203"/>
    </row>
    <row r="3102" spans="1:6" x14ac:dyDescent="0.25">
      <c r="A3102" s="203"/>
      <c r="B3102" s="203"/>
      <c r="C3102" s="203"/>
      <c r="D3102" s="203"/>
      <c r="E3102" s="203"/>
      <c r="F3102" s="203"/>
    </row>
    <row r="3103" spans="1:6" x14ac:dyDescent="0.25">
      <c r="A3103" s="203"/>
      <c r="B3103" s="203"/>
      <c r="C3103" s="203"/>
      <c r="D3103" s="203"/>
      <c r="E3103" s="203"/>
      <c r="F3103" s="203"/>
    </row>
    <row r="3104" spans="1:6" x14ac:dyDescent="0.25">
      <c r="A3104" s="203"/>
      <c r="B3104" s="203"/>
      <c r="C3104" s="203"/>
      <c r="D3104" s="203"/>
      <c r="E3104" s="203"/>
      <c r="F3104" s="203"/>
    </row>
    <row r="3105" spans="1:6" x14ac:dyDescent="0.25">
      <c r="A3105" s="203"/>
      <c r="B3105" s="203"/>
      <c r="C3105" s="203"/>
      <c r="D3105" s="203"/>
      <c r="E3105" s="203"/>
      <c r="F3105" s="203"/>
    </row>
    <row r="3106" spans="1:6" x14ac:dyDescent="0.25">
      <c r="A3106" s="203"/>
      <c r="B3106" s="203"/>
      <c r="C3106" s="203"/>
      <c r="D3106" s="203"/>
      <c r="E3106" s="203"/>
      <c r="F3106" s="203"/>
    </row>
    <row r="3107" spans="1:6" x14ac:dyDescent="0.25">
      <c r="A3107" s="203"/>
      <c r="B3107" s="203"/>
      <c r="C3107" s="203"/>
      <c r="D3107" s="203"/>
      <c r="E3107" s="203"/>
      <c r="F3107" s="203"/>
    </row>
    <row r="3108" spans="1:6" x14ac:dyDescent="0.25">
      <c r="A3108" s="203"/>
      <c r="B3108" s="203"/>
      <c r="C3108" s="203"/>
      <c r="D3108" s="203"/>
      <c r="E3108" s="203"/>
      <c r="F3108" s="203"/>
    </row>
    <row r="3109" spans="1:6" x14ac:dyDescent="0.25">
      <c r="A3109" s="203"/>
      <c r="B3109" s="203"/>
      <c r="C3109" s="203"/>
      <c r="D3109" s="203"/>
      <c r="E3109" s="203"/>
      <c r="F3109" s="203"/>
    </row>
    <row r="3110" spans="1:6" x14ac:dyDescent="0.25">
      <c r="A3110" s="203"/>
      <c r="B3110" s="203"/>
      <c r="C3110" s="203"/>
      <c r="D3110" s="203"/>
      <c r="E3110" s="203"/>
      <c r="F3110" s="203"/>
    </row>
    <row r="3111" spans="1:6" x14ac:dyDescent="0.25">
      <c r="A3111" s="203"/>
      <c r="B3111" s="203"/>
      <c r="C3111" s="203"/>
      <c r="D3111" s="203"/>
      <c r="E3111" s="203"/>
      <c r="F3111" s="203"/>
    </row>
    <row r="3112" spans="1:6" x14ac:dyDescent="0.25">
      <c r="A3112" s="203"/>
      <c r="B3112" s="203"/>
      <c r="C3112" s="203"/>
      <c r="D3112" s="203"/>
      <c r="E3112" s="203"/>
      <c r="F3112" s="203"/>
    </row>
    <row r="3113" spans="1:6" x14ac:dyDescent="0.25">
      <c r="A3113" s="203"/>
      <c r="B3113" s="203"/>
      <c r="C3113" s="203"/>
      <c r="D3113" s="203"/>
      <c r="E3113" s="203"/>
      <c r="F3113" s="203"/>
    </row>
    <row r="3114" spans="1:6" x14ac:dyDescent="0.25">
      <c r="A3114" s="203"/>
      <c r="B3114" s="203"/>
      <c r="C3114" s="203"/>
      <c r="D3114" s="203"/>
      <c r="E3114" s="203"/>
      <c r="F3114" s="203"/>
    </row>
    <row r="3115" spans="1:6" x14ac:dyDescent="0.25">
      <c r="A3115" s="203"/>
      <c r="B3115" s="203"/>
      <c r="C3115" s="203"/>
      <c r="D3115" s="203"/>
      <c r="E3115" s="203"/>
      <c r="F3115" s="203"/>
    </row>
    <row r="3116" spans="1:6" x14ac:dyDescent="0.25">
      <c r="A3116" s="203"/>
      <c r="B3116" s="203"/>
      <c r="C3116" s="203"/>
      <c r="D3116" s="203"/>
      <c r="E3116" s="203"/>
      <c r="F3116" s="203"/>
    </row>
    <row r="3117" spans="1:6" x14ac:dyDescent="0.25">
      <c r="A3117" s="203"/>
      <c r="B3117" s="203"/>
      <c r="C3117" s="203"/>
      <c r="D3117" s="203"/>
      <c r="E3117" s="203"/>
      <c r="F3117" s="203"/>
    </row>
    <row r="3118" spans="1:6" x14ac:dyDescent="0.25">
      <c r="A3118" s="203"/>
      <c r="B3118" s="203"/>
      <c r="C3118" s="203"/>
      <c r="D3118" s="203"/>
      <c r="E3118" s="203"/>
      <c r="F3118" s="203"/>
    </row>
    <row r="3119" spans="1:6" x14ac:dyDescent="0.25">
      <c r="A3119" s="203"/>
      <c r="B3119" s="203"/>
      <c r="C3119" s="203"/>
      <c r="D3119" s="203"/>
      <c r="E3119" s="203"/>
      <c r="F3119" s="203"/>
    </row>
    <row r="3120" spans="1:6" x14ac:dyDescent="0.25">
      <c r="A3120" s="203"/>
      <c r="B3120" s="203"/>
      <c r="C3120" s="203"/>
      <c r="D3120" s="203"/>
      <c r="E3120" s="203"/>
      <c r="F3120" s="203"/>
    </row>
    <row r="3121" spans="1:6" x14ac:dyDescent="0.25">
      <c r="A3121" s="203"/>
      <c r="B3121" s="203"/>
      <c r="C3121" s="203"/>
      <c r="D3121" s="203"/>
      <c r="E3121" s="203"/>
      <c r="F3121" s="203"/>
    </row>
    <row r="3122" spans="1:6" x14ac:dyDescent="0.25">
      <c r="A3122" s="203"/>
      <c r="B3122" s="203"/>
      <c r="C3122" s="203"/>
      <c r="D3122" s="203"/>
      <c r="E3122" s="203"/>
      <c r="F3122" s="203"/>
    </row>
    <row r="3123" spans="1:6" x14ac:dyDescent="0.25">
      <c r="A3123" s="203"/>
      <c r="B3123" s="203"/>
      <c r="C3123" s="203"/>
      <c r="D3123" s="203"/>
      <c r="E3123" s="203"/>
      <c r="F3123" s="203"/>
    </row>
    <row r="3124" spans="1:6" x14ac:dyDescent="0.25">
      <c r="A3124" s="203"/>
      <c r="B3124" s="203"/>
      <c r="C3124" s="203"/>
      <c r="D3124" s="203"/>
      <c r="E3124" s="203"/>
      <c r="F3124" s="203"/>
    </row>
    <row r="3125" spans="1:6" x14ac:dyDescent="0.25">
      <c r="A3125" s="203"/>
      <c r="B3125" s="203"/>
      <c r="C3125" s="203"/>
      <c r="D3125" s="203"/>
      <c r="E3125" s="203"/>
      <c r="F3125" s="203"/>
    </row>
    <row r="3126" spans="1:6" x14ac:dyDescent="0.25">
      <c r="A3126" s="203"/>
      <c r="B3126" s="203"/>
      <c r="C3126" s="203"/>
      <c r="D3126" s="203"/>
      <c r="E3126" s="203"/>
      <c r="F3126" s="203"/>
    </row>
    <row r="3127" spans="1:6" x14ac:dyDescent="0.25">
      <c r="A3127" s="203"/>
      <c r="B3127" s="203"/>
      <c r="C3127" s="203"/>
      <c r="D3127" s="203"/>
      <c r="E3127" s="203"/>
      <c r="F3127" s="203"/>
    </row>
    <row r="3128" spans="1:6" x14ac:dyDescent="0.25">
      <c r="A3128" s="203"/>
      <c r="B3128" s="203"/>
      <c r="C3128" s="203"/>
      <c r="D3128" s="203"/>
      <c r="E3128" s="203"/>
      <c r="F3128" s="203"/>
    </row>
    <row r="3129" spans="1:6" x14ac:dyDescent="0.25">
      <c r="A3129" s="203"/>
      <c r="B3129" s="203"/>
      <c r="C3129" s="203"/>
      <c r="D3129" s="203"/>
      <c r="E3129" s="203"/>
      <c r="F3129" s="203"/>
    </row>
    <row r="3130" spans="1:6" x14ac:dyDescent="0.25">
      <c r="A3130" s="203"/>
      <c r="B3130" s="203"/>
      <c r="C3130" s="203"/>
      <c r="D3130" s="203"/>
      <c r="E3130" s="203"/>
      <c r="F3130" s="203"/>
    </row>
    <row r="3131" spans="1:6" x14ac:dyDescent="0.25">
      <c r="A3131" s="203"/>
      <c r="B3131" s="203"/>
      <c r="C3131" s="203"/>
      <c r="D3131" s="203"/>
      <c r="E3131" s="203"/>
      <c r="F3131" s="203"/>
    </row>
    <row r="3132" spans="1:6" x14ac:dyDescent="0.25">
      <c r="A3132" s="203"/>
      <c r="B3132" s="203"/>
      <c r="C3132" s="203"/>
      <c r="D3132" s="203"/>
      <c r="E3132" s="203"/>
      <c r="F3132" s="203"/>
    </row>
    <row r="3133" spans="1:6" x14ac:dyDescent="0.25">
      <c r="A3133" s="203"/>
      <c r="B3133" s="203"/>
      <c r="C3133" s="203"/>
      <c r="D3133" s="203"/>
      <c r="E3133" s="203"/>
      <c r="F3133" s="203"/>
    </row>
    <row r="3134" spans="1:6" x14ac:dyDescent="0.25">
      <c r="A3134" s="203"/>
      <c r="B3134" s="203"/>
      <c r="C3134" s="203"/>
      <c r="D3134" s="203"/>
      <c r="E3134" s="203"/>
      <c r="F3134" s="203"/>
    </row>
    <row r="3135" spans="1:6" x14ac:dyDescent="0.25">
      <c r="A3135" s="203"/>
      <c r="B3135" s="203"/>
      <c r="C3135" s="203"/>
      <c r="D3135" s="203"/>
      <c r="E3135" s="203"/>
      <c r="F3135" s="203"/>
    </row>
    <row r="3136" spans="1:6" x14ac:dyDescent="0.25">
      <c r="A3136" s="203"/>
      <c r="B3136" s="203"/>
      <c r="C3136" s="203"/>
      <c r="D3136" s="203"/>
      <c r="E3136" s="203"/>
      <c r="F3136" s="203"/>
    </row>
    <row r="3137" spans="1:6" x14ac:dyDescent="0.25">
      <c r="A3137" s="203"/>
      <c r="B3137" s="203"/>
      <c r="C3137" s="203"/>
      <c r="D3137" s="203"/>
      <c r="E3137" s="203"/>
      <c r="F3137" s="203"/>
    </row>
    <row r="3138" spans="1:6" x14ac:dyDescent="0.25">
      <c r="A3138" s="203"/>
      <c r="B3138" s="203"/>
      <c r="C3138" s="203"/>
      <c r="D3138" s="203"/>
      <c r="E3138" s="203"/>
      <c r="F3138" s="203"/>
    </row>
    <row r="3139" spans="1:6" x14ac:dyDescent="0.25">
      <c r="A3139" s="203"/>
      <c r="B3139" s="203"/>
      <c r="C3139" s="203"/>
      <c r="D3139" s="203"/>
      <c r="E3139" s="203"/>
      <c r="F3139" s="203"/>
    </row>
    <row r="3140" spans="1:6" x14ac:dyDescent="0.25">
      <c r="A3140" s="203"/>
      <c r="B3140" s="203"/>
      <c r="C3140" s="203"/>
      <c r="D3140" s="203"/>
      <c r="E3140" s="203"/>
      <c r="F3140" s="203"/>
    </row>
    <row r="3141" spans="1:6" x14ac:dyDescent="0.25">
      <c r="A3141" s="203"/>
      <c r="B3141" s="203"/>
      <c r="C3141" s="203"/>
      <c r="D3141" s="203"/>
      <c r="E3141" s="203"/>
      <c r="F3141" s="203"/>
    </row>
    <row r="3142" spans="1:6" x14ac:dyDescent="0.25">
      <c r="A3142" s="203"/>
      <c r="B3142" s="203"/>
      <c r="C3142" s="203"/>
      <c r="D3142" s="203"/>
      <c r="E3142" s="203"/>
      <c r="F3142" s="203"/>
    </row>
    <row r="3143" spans="1:6" x14ac:dyDescent="0.25">
      <c r="A3143" s="203"/>
      <c r="B3143" s="203"/>
      <c r="C3143" s="203"/>
      <c r="D3143" s="203"/>
      <c r="E3143" s="203"/>
      <c r="F3143" s="203"/>
    </row>
    <row r="3144" spans="1:6" x14ac:dyDescent="0.25">
      <c r="A3144" s="203"/>
      <c r="B3144" s="203"/>
      <c r="C3144" s="203"/>
      <c r="D3144" s="203"/>
      <c r="E3144" s="203"/>
      <c r="F3144" s="203"/>
    </row>
    <row r="3145" spans="1:6" x14ac:dyDescent="0.25">
      <c r="A3145" s="203"/>
      <c r="B3145" s="203"/>
      <c r="C3145" s="203"/>
      <c r="D3145" s="203"/>
      <c r="E3145" s="203"/>
      <c r="F3145" s="203"/>
    </row>
    <row r="3146" spans="1:6" x14ac:dyDescent="0.25">
      <c r="A3146" s="203"/>
      <c r="B3146" s="203"/>
      <c r="C3146" s="203"/>
      <c r="D3146" s="203"/>
      <c r="E3146" s="203"/>
      <c r="F3146" s="203"/>
    </row>
    <row r="3147" spans="1:6" x14ac:dyDescent="0.25">
      <c r="A3147" s="203"/>
      <c r="B3147" s="203"/>
      <c r="C3147" s="203"/>
      <c r="D3147" s="203"/>
      <c r="E3147" s="203"/>
      <c r="F3147" s="203"/>
    </row>
    <row r="3148" spans="1:6" x14ac:dyDescent="0.25">
      <c r="A3148" s="203"/>
      <c r="B3148" s="203"/>
      <c r="C3148" s="203"/>
      <c r="D3148" s="203"/>
      <c r="E3148" s="203"/>
      <c r="F3148" s="203"/>
    </row>
    <row r="3149" spans="1:6" x14ac:dyDescent="0.25">
      <c r="A3149" s="203"/>
      <c r="B3149" s="203"/>
      <c r="C3149" s="203"/>
      <c r="D3149" s="203"/>
      <c r="E3149" s="203"/>
      <c r="F3149" s="203"/>
    </row>
    <row r="3150" spans="1:6" x14ac:dyDescent="0.25">
      <c r="A3150" s="203"/>
      <c r="B3150" s="203"/>
      <c r="C3150" s="203"/>
      <c r="D3150" s="203"/>
      <c r="E3150" s="203"/>
      <c r="F3150" s="203"/>
    </row>
    <row r="3151" spans="1:6" x14ac:dyDescent="0.25">
      <c r="A3151" s="203"/>
      <c r="B3151" s="203"/>
      <c r="C3151" s="203"/>
      <c r="D3151" s="203"/>
      <c r="E3151" s="203"/>
      <c r="F3151" s="203"/>
    </row>
    <row r="3152" spans="1:6" x14ac:dyDescent="0.25">
      <c r="A3152" s="203"/>
      <c r="B3152" s="203"/>
      <c r="C3152" s="203"/>
      <c r="D3152" s="203"/>
      <c r="E3152" s="203"/>
      <c r="F3152" s="203"/>
    </row>
    <row r="3153" spans="1:6" x14ac:dyDescent="0.25">
      <c r="A3153" s="203"/>
      <c r="B3153" s="203"/>
      <c r="C3153" s="203"/>
      <c r="D3153" s="203"/>
      <c r="E3153" s="203"/>
      <c r="F3153" s="203"/>
    </row>
    <row r="3154" spans="1:6" x14ac:dyDescent="0.25">
      <c r="A3154" s="203"/>
      <c r="B3154" s="203"/>
      <c r="C3154" s="203"/>
      <c r="D3154" s="203"/>
      <c r="E3154" s="203"/>
      <c r="F3154" s="203"/>
    </row>
    <row r="3155" spans="1:6" x14ac:dyDescent="0.25">
      <c r="A3155" s="203"/>
      <c r="B3155" s="203"/>
      <c r="C3155" s="203"/>
      <c r="D3155" s="203"/>
      <c r="E3155" s="203"/>
      <c r="F3155" s="203"/>
    </row>
    <row r="3156" spans="1:6" x14ac:dyDescent="0.25">
      <c r="A3156" s="203"/>
      <c r="B3156" s="203"/>
      <c r="C3156" s="203"/>
      <c r="D3156" s="203"/>
      <c r="E3156" s="203"/>
      <c r="F3156" s="203"/>
    </row>
    <row r="3157" spans="1:6" x14ac:dyDescent="0.25">
      <c r="A3157" s="203"/>
      <c r="B3157" s="203"/>
      <c r="C3157" s="203"/>
      <c r="D3157" s="203"/>
      <c r="E3157" s="203"/>
      <c r="F3157" s="203"/>
    </row>
    <row r="3158" spans="1:6" x14ac:dyDescent="0.25">
      <c r="A3158" s="203"/>
      <c r="B3158" s="203"/>
      <c r="C3158" s="203"/>
      <c r="D3158" s="203"/>
      <c r="E3158" s="203"/>
      <c r="F3158" s="203"/>
    </row>
    <row r="3159" spans="1:6" x14ac:dyDescent="0.25">
      <c r="A3159" s="203"/>
      <c r="B3159" s="203"/>
      <c r="C3159" s="203"/>
      <c r="D3159" s="203"/>
      <c r="E3159" s="203"/>
      <c r="F3159" s="203"/>
    </row>
    <row r="3160" spans="1:6" x14ac:dyDescent="0.25">
      <c r="A3160" s="203"/>
      <c r="B3160" s="203"/>
      <c r="C3160" s="203"/>
      <c r="D3160" s="203"/>
      <c r="E3160" s="203"/>
      <c r="F3160" s="203"/>
    </row>
    <row r="3161" spans="1:6" x14ac:dyDescent="0.25">
      <c r="A3161" s="203"/>
      <c r="B3161" s="203"/>
      <c r="C3161" s="203"/>
      <c r="D3161" s="203"/>
      <c r="E3161" s="203"/>
      <c r="F3161" s="203"/>
    </row>
    <row r="3162" spans="1:6" x14ac:dyDescent="0.25">
      <c r="A3162" s="203"/>
      <c r="B3162" s="203"/>
      <c r="C3162" s="203"/>
      <c r="D3162" s="203"/>
      <c r="E3162" s="203"/>
      <c r="F3162" s="203"/>
    </row>
    <row r="3163" spans="1:6" x14ac:dyDescent="0.25">
      <c r="A3163" s="203"/>
      <c r="B3163" s="203"/>
      <c r="C3163" s="203"/>
      <c r="D3163" s="203"/>
      <c r="E3163" s="203"/>
      <c r="F3163" s="203"/>
    </row>
    <row r="3164" spans="1:6" x14ac:dyDescent="0.25">
      <c r="A3164" s="203"/>
      <c r="B3164" s="203"/>
      <c r="C3164" s="203"/>
      <c r="D3164" s="203"/>
      <c r="E3164" s="203"/>
      <c r="F3164" s="203"/>
    </row>
    <row r="3165" spans="1:6" x14ac:dyDescent="0.25">
      <c r="A3165" s="203"/>
      <c r="B3165" s="203"/>
      <c r="C3165" s="203"/>
      <c r="D3165" s="203"/>
      <c r="E3165" s="203"/>
      <c r="F3165" s="203"/>
    </row>
    <row r="3166" spans="1:6" x14ac:dyDescent="0.25">
      <c r="A3166" s="203"/>
      <c r="B3166" s="203"/>
      <c r="C3166" s="203"/>
      <c r="D3166" s="203"/>
      <c r="E3166" s="203"/>
      <c r="F3166" s="203"/>
    </row>
    <row r="3167" spans="1:6" x14ac:dyDescent="0.25">
      <c r="A3167" s="203"/>
      <c r="B3167" s="203"/>
      <c r="C3167" s="203"/>
      <c r="D3167" s="203"/>
      <c r="E3167" s="203"/>
      <c r="F3167" s="203"/>
    </row>
    <row r="3168" spans="1:6" x14ac:dyDescent="0.25">
      <c r="A3168" s="203"/>
      <c r="B3168" s="203"/>
      <c r="C3168" s="203"/>
      <c r="D3168" s="203"/>
      <c r="E3168" s="203"/>
      <c r="F3168" s="203"/>
    </row>
    <row r="3169" spans="1:6" x14ac:dyDescent="0.25">
      <c r="A3169" s="203"/>
      <c r="B3169" s="203"/>
      <c r="C3169" s="203"/>
      <c r="D3169" s="203"/>
      <c r="E3169" s="203"/>
      <c r="F3169" s="203"/>
    </row>
    <row r="3170" spans="1:6" x14ac:dyDescent="0.25">
      <c r="A3170" s="203"/>
      <c r="B3170" s="203"/>
      <c r="C3170" s="203"/>
      <c r="D3170" s="203"/>
      <c r="E3170" s="203"/>
      <c r="F3170" s="203"/>
    </row>
    <row r="3171" spans="1:6" x14ac:dyDescent="0.25">
      <c r="A3171" s="203"/>
      <c r="B3171" s="203"/>
      <c r="C3171" s="203"/>
      <c r="D3171" s="203"/>
      <c r="E3171" s="203"/>
      <c r="F3171" s="203"/>
    </row>
    <row r="3172" spans="1:6" x14ac:dyDescent="0.25">
      <c r="A3172" s="203"/>
      <c r="B3172" s="203"/>
      <c r="C3172" s="203"/>
      <c r="D3172" s="203"/>
      <c r="E3172" s="203"/>
      <c r="F3172" s="203"/>
    </row>
    <row r="3173" spans="1:6" x14ac:dyDescent="0.25">
      <c r="A3173" s="203"/>
      <c r="B3173" s="203"/>
      <c r="C3173" s="203"/>
      <c r="D3173" s="203"/>
      <c r="E3173" s="203"/>
      <c r="F3173" s="203"/>
    </row>
    <row r="3174" spans="1:6" x14ac:dyDescent="0.25">
      <c r="A3174" s="203"/>
      <c r="B3174" s="203"/>
      <c r="C3174" s="203"/>
      <c r="D3174" s="203"/>
      <c r="E3174" s="203"/>
      <c r="F3174" s="203"/>
    </row>
    <row r="3175" spans="1:6" x14ac:dyDescent="0.25">
      <c r="A3175" s="203"/>
      <c r="B3175" s="203"/>
      <c r="C3175" s="203"/>
      <c r="D3175" s="203"/>
      <c r="E3175" s="203"/>
      <c r="F3175" s="203"/>
    </row>
    <row r="3176" spans="1:6" x14ac:dyDescent="0.25">
      <c r="A3176" s="203"/>
      <c r="B3176" s="203"/>
      <c r="C3176" s="203"/>
      <c r="D3176" s="203"/>
      <c r="E3176" s="203"/>
      <c r="F3176" s="203"/>
    </row>
    <row r="3177" spans="1:6" x14ac:dyDescent="0.25">
      <c r="A3177" s="203"/>
      <c r="B3177" s="203"/>
      <c r="C3177" s="203"/>
      <c r="D3177" s="203"/>
      <c r="E3177" s="203"/>
      <c r="F3177" s="203"/>
    </row>
    <row r="3178" spans="1:6" x14ac:dyDescent="0.25">
      <c r="A3178" s="203"/>
      <c r="B3178" s="203"/>
      <c r="C3178" s="203"/>
      <c r="D3178" s="203"/>
      <c r="E3178" s="203"/>
      <c r="F3178" s="203"/>
    </row>
    <row r="3179" spans="1:6" x14ac:dyDescent="0.25">
      <c r="A3179" s="203"/>
      <c r="B3179" s="203"/>
      <c r="C3179" s="203"/>
      <c r="D3179" s="203"/>
      <c r="E3179" s="203"/>
      <c r="F3179" s="203"/>
    </row>
    <row r="3180" spans="1:6" x14ac:dyDescent="0.25">
      <c r="A3180" s="203"/>
      <c r="B3180" s="203"/>
      <c r="C3180" s="203"/>
      <c r="D3180" s="203"/>
      <c r="E3180" s="203"/>
      <c r="F3180" s="203"/>
    </row>
    <row r="3181" spans="1:6" x14ac:dyDescent="0.25">
      <c r="A3181" s="203"/>
      <c r="B3181" s="203"/>
      <c r="C3181" s="203"/>
      <c r="D3181" s="203"/>
      <c r="E3181" s="203"/>
      <c r="F3181" s="203"/>
    </row>
    <row r="3182" spans="1:6" x14ac:dyDescent="0.25">
      <c r="A3182" s="203"/>
      <c r="B3182" s="203"/>
      <c r="C3182" s="203"/>
      <c r="D3182" s="203"/>
      <c r="E3182" s="203"/>
      <c r="F3182" s="203"/>
    </row>
    <row r="3183" spans="1:6" x14ac:dyDescent="0.25">
      <c r="A3183" s="203"/>
      <c r="B3183" s="203"/>
      <c r="C3183" s="203"/>
      <c r="D3183" s="203"/>
      <c r="E3183" s="203"/>
      <c r="F3183" s="203"/>
    </row>
    <row r="3184" spans="1:6" x14ac:dyDescent="0.25">
      <c r="A3184" s="203"/>
      <c r="B3184" s="203"/>
      <c r="C3184" s="203"/>
      <c r="D3184" s="203"/>
      <c r="E3184" s="203"/>
      <c r="F3184" s="203"/>
    </row>
    <row r="3185" spans="1:6" x14ac:dyDescent="0.25">
      <c r="A3185" s="203"/>
      <c r="B3185" s="203"/>
      <c r="C3185" s="203"/>
      <c r="D3185" s="203"/>
      <c r="E3185" s="203"/>
      <c r="F3185" s="203"/>
    </row>
    <row r="3186" spans="1:6" x14ac:dyDescent="0.25">
      <c r="A3186" s="203"/>
      <c r="B3186" s="203"/>
      <c r="C3186" s="203"/>
      <c r="D3186" s="203"/>
      <c r="E3186" s="203"/>
      <c r="F3186" s="203"/>
    </row>
    <row r="3187" spans="1:6" x14ac:dyDescent="0.25">
      <c r="A3187" s="203"/>
      <c r="B3187" s="203"/>
      <c r="C3187" s="203"/>
      <c r="D3187" s="203"/>
      <c r="E3187" s="203"/>
      <c r="F3187" s="203"/>
    </row>
    <row r="3188" spans="1:6" x14ac:dyDescent="0.25">
      <c r="A3188" s="203"/>
      <c r="B3188" s="203"/>
      <c r="C3188" s="203"/>
      <c r="D3188" s="203"/>
      <c r="E3188" s="203"/>
      <c r="F3188" s="203"/>
    </row>
    <row r="3189" spans="1:6" x14ac:dyDescent="0.25">
      <c r="A3189" s="203"/>
      <c r="B3189" s="203"/>
      <c r="C3189" s="203"/>
      <c r="D3189" s="203"/>
      <c r="E3189" s="203"/>
      <c r="F3189" s="203"/>
    </row>
    <row r="3190" spans="1:6" x14ac:dyDescent="0.25">
      <c r="A3190" s="203"/>
      <c r="B3190" s="203"/>
      <c r="C3190" s="203"/>
      <c r="D3190" s="203"/>
      <c r="E3190" s="203"/>
      <c r="F3190" s="203"/>
    </row>
    <row r="3191" spans="1:6" x14ac:dyDescent="0.25">
      <c r="A3191" s="203"/>
      <c r="B3191" s="203"/>
      <c r="C3191" s="203"/>
      <c r="D3191" s="203"/>
      <c r="E3191" s="203"/>
      <c r="F3191" s="203"/>
    </row>
    <row r="3192" spans="1:6" x14ac:dyDescent="0.25">
      <c r="A3192" s="203"/>
      <c r="B3192" s="203"/>
      <c r="C3192" s="203"/>
      <c r="D3192" s="203"/>
      <c r="E3192" s="203"/>
      <c r="F3192" s="203"/>
    </row>
    <row r="3193" spans="1:6" x14ac:dyDescent="0.25">
      <c r="A3193" s="203"/>
      <c r="B3193" s="203"/>
      <c r="C3193" s="203"/>
      <c r="D3193" s="203"/>
      <c r="E3193" s="203"/>
      <c r="F3193" s="203"/>
    </row>
    <row r="3194" spans="1:6" x14ac:dyDescent="0.25">
      <c r="A3194" s="203"/>
      <c r="B3194" s="203"/>
      <c r="C3194" s="203"/>
      <c r="D3194" s="203"/>
      <c r="E3194" s="203"/>
      <c r="F3194" s="203"/>
    </row>
    <row r="3195" spans="1:6" x14ac:dyDescent="0.25">
      <c r="A3195" s="203"/>
      <c r="B3195" s="203"/>
      <c r="C3195" s="203"/>
      <c r="D3195" s="203"/>
      <c r="E3195" s="203"/>
      <c r="F3195" s="203"/>
    </row>
    <row r="3196" spans="1:6" x14ac:dyDescent="0.25">
      <c r="A3196" s="203"/>
      <c r="B3196" s="203"/>
      <c r="C3196" s="203"/>
      <c r="D3196" s="203"/>
      <c r="E3196" s="203"/>
      <c r="F3196" s="203"/>
    </row>
    <row r="3197" spans="1:6" x14ac:dyDescent="0.25">
      <c r="A3197" s="203"/>
      <c r="B3197" s="203"/>
      <c r="C3197" s="203"/>
      <c r="D3197" s="203"/>
      <c r="E3197" s="203"/>
      <c r="F3197" s="203"/>
    </row>
    <row r="3198" spans="1:6" x14ac:dyDescent="0.25">
      <c r="A3198" s="203"/>
      <c r="B3198" s="203"/>
      <c r="C3198" s="203"/>
      <c r="D3198" s="203"/>
      <c r="E3198" s="203"/>
      <c r="F3198" s="203"/>
    </row>
    <row r="3199" spans="1:6" x14ac:dyDescent="0.25">
      <c r="A3199" s="203"/>
      <c r="B3199" s="203"/>
      <c r="C3199" s="203"/>
      <c r="D3199" s="203"/>
      <c r="E3199" s="203"/>
      <c r="F3199" s="203"/>
    </row>
    <row r="3200" spans="1:6" x14ac:dyDescent="0.25">
      <c r="A3200" s="203"/>
      <c r="B3200" s="203"/>
      <c r="C3200" s="203"/>
      <c r="D3200" s="203"/>
      <c r="E3200" s="203"/>
      <c r="F3200" s="203"/>
    </row>
    <row r="3201" spans="1:6" x14ac:dyDescent="0.25">
      <c r="A3201" s="203"/>
      <c r="B3201" s="203"/>
      <c r="C3201" s="203"/>
      <c r="D3201" s="203"/>
      <c r="E3201" s="203"/>
      <c r="F3201" s="203"/>
    </row>
    <row r="3202" spans="1:6" x14ac:dyDescent="0.25">
      <c r="A3202" s="203"/>
      <c r="B3202" s="203"/>
      <c r="C3202" s="203"/>
      <c r="D3202" s="203"/>
      <c r="E3202" s="203"/>
      <c r="F3202" s="203"/>
    </row>
    <row r="3203" spans="1:6" x14ac:dyDescent="0.25">
      <c r="A3203" s="203"/>
      <c r="B3203" s="203"/>
      <c r="C3203" s="203"/>
      <c r="D3203" s="203"/>
      <c r="E3203" s="203"/>
      <c r="F3203" s="203"/>
    </row>
    <row r="3204" spans="1:6" x14ac:dyDescent="0.25">
      <c r="A3204" s="203"/>
      <c r="B3204" s="203"/>
      <c r="C3204" s="203"/>
      <c r="D3204" s="203"/>
      <c r="E3204" s="203"/>
      <c r="F3204" s="203"/>
    </row>
    <row r="3205" spans="1:6" x14ac:dyDescent="0.25">
      <c r="A3205" s="203"/>
      <c r="B3205" s="203"/>
      <c r="C3205" s="203"/>
      <c r="D3205" s="203"/>
      <c r="E3205" s="203"/>
      <c r="F3205" s="203"/>
    </row>
    <row r="3206" spans="1:6" x14ac:dyDescent="0.25">
      <c r="A3206" s="203"/>
      <c r="B3206" s="203"/>
      <c r="C3206" s="203"/>
      <c r="D3206" s="203"/>
      <c r="E3206" s="203"/>
      <c r="F3206" s="203"/>
    </row>
    <row r="3207" spans="1:6" x14ac:dyDescent="0.25">
      <c r="A3207" s="203"/>
      <c r="B3207" s="203"/>
      <c r="C3207" s="203"/>
      <c r="D3207" s="203"/>
      <c r="E3207" s="203"/>
      <c r="F3207" s="203"/>
    </row>
    <row r="3208" spans="1:6" x14ac:dyDescent="0.25">
      <c r="A3208" s="203"/>
      <c r="B3208" s="203"/>
      <c r="C3208" s="203"/>
      <c r="D3208" s="203"/>
      <c r="E3208" s="203"/>
      <c r="F3208" s="203"/>
    </row>
    <row r="3209" spans="1:6" x14ac:dyDescent="0.25">
      <c r="A3209" s="203"/>
      <c r="B3209" s="203"/>
      <c r="C3209" s="203"/>
      <c r="D3209" s="203"/>
      <c r="E3209" s="203"/>
      <c r="F3209" s="203"/>
    </row>
    <row r="3210" spans="1:6" x14ac:dyDescent="0.25">
      <c r="A3210" s="203"/>
      <c r="B3210" s="203"/>
      <c r="C3210" s="203"/>
      <c r="D3210" s="203"/>
      <c r="E3210" s="203"/>
      <c r="F3210" s="203"/>
    </row>
    <row r="3211" spans="1:6" x14ac:dyDescent="0.25">
      <c r="A3211" s="203"/>
      <c r="B3211" s="203"/>
      <c r="C3211" s="203"/>
      <c r="D3211" s="203"/>
      <c r="E3211" s="203"/>
      <c r="F3211" s="203"/>
    </row>
    <row r="3212" spans="1:6" x14ac:dyDescent="0.25">
      <c r="A3212" s="203"/>
      <c r="B3212" s="203"/>
      <c r="C3212" s="203"/>
      <c r="D3212" s="203"/>
      <c r="E3212" s="203"/>
      <c r="F3212" s="203"/>
    </row>
    <row r="3213" spans="1:6" x14ac:dyDescent="0.25">
      <c r="A3213" s="203"/>
      <c r="B3213" s="203"/>
      <c r="C3213" s="203"/>
      <c r="D3213" s="203"/>
      <c r="E3213" s="203"/>
      <c r="F3213" s="203"/>
    </row>
    <row r="3214" spans="1:6" x14ac:dyDescent="0.25">
      <c r="A3214" s="203"/>
      <c r="B3214" s="203"/>
      <c r="C3214" s="203"/>
      <c r="D3214" s="203"/>
      <c r="E3214" s="203"/>
      <c r="F3214" s="203"/>
    </row>
    <row r="3215" spans="1:6" x14ac:dyDescent="0.25">
      <c r="A3215" s="203"/>
      <c r="B3215" s="203"/>
      <c r="C3215" s="203"/>
      <c r="D3215" s="203"/>
      <c r="E3215" s="203"/>
      <c r="F3215" s="203"/>
    </row>
    <row r="3216" spans="1:6" x14ac:dyDescent="0.25">
      <c r="A3216" s="203"/>
      <c r="B3216" s="203"/>
      <c r="C3216" s="203"/>
      <c r="D3216" s="203"/>
      <c r="E3216" s="203"/>
      <c r="F3216" s="203"/>
    </row>
    <row r="3217" spans="1:6" x14ac:dyDescent="0.25">
      <c r="A3217" s="203"/>
      <c r="B3217" s="203"/>
      <c r="C3217" s="203"/>
      <c r="D3217" s="203"/>
      <c r="E3217" s="203"/>
      <c r="F3217" s="203"/>
    </row>
    <row r="3218" spans="1:6" x14ac:dyDescent="0.25">
      <c r="A3218" s="203"/>
      <c r="B3218" s="203"/>
      <c r="C3218" s="203"/>
      <c r="D3218" s="203"/>
      <c r="E3218" s="203"/>
      <c r="F3218" s="203"/>
    </row>
    <row r="3219" spans="1:6" x14ac:dyDescent="0.25">
      <c r="A3219" s="203"/>
      <c r="B3219" s="203"/>
      <c r="C3219" s="203"/>
      <c r="D3219" s="203"/>
      <c r="E3219" s="203"/>
      <c r="F3219" s="203"/>
    </row>
    <row r="3220" spans="1:6" x14ac:dyDescent="0.25">
      <c r="A3220" s="203"/>
      <c r="B3220" s="203"/>
      <c r="C3220" s="203"/>
      <c r="D3220" s="203"/>
      <c r="E3220" s="203"/>
      <c r="F3220" s="203"/>
    </row>
    <row r="3221" spans="1:6" x14ac:dyDescent="0.25">
      <c r="A3221" s="203"/>
      <c r="B3221" s="203"/>
      <c r="C3221" s="203"/>
      <c r="D3221" s="203"/>
      <c r="E3221" s="203"/>
      <c r="F3221" s="203"/>
    </row>
    <row r="3222" spans="1:6" x14ac:dyDescent="0.25">
      <c r="A3222" s="203"/>
      <c r="B3222" s="203"/>
      <c r="C3222" s="203"/>
      <c r="D3222" s="203"/>
      <c r="E3222" s="203"/>
      <c r="F3222" s="203"/>
    </row>
    <row r="3223" spans="1:6" x14ac:dyDescent="0.25">
      <c r="A3223" s="203"/>
      <c r="B3223" s="203"/>
      <c r="C3223" s="203"/>
      <c r="D3223" s="203"/>
      <c r="E3223" s="203"/>
      <c r="F3223" s="203"/>
    </row>
    <row r="3224" spans="1:6" x14ac:dyDescent="0.25">
      <c r="A3224" s="203"/>
      <c r="B3224" s="203"/>
      <c r="C3224" s="203"/>
      <c r="D3224" s="203"/>
      <c r="E3224" s="203"/>
      <c r="F3224" s="203"/>
    </row>
    <row r="3225" spans="1:6" x14ac:dyDescent="0.25">
      <c r="A3225" s="203"/>
      <c r="B3225" s="203"/>
      <c r="C3225" s="203"/>
      <c r="D3225" s="203"/>
      <c r="E3225" s="203"/>
      <c r="F3225" s="203"/>
    </row>
    <row r="3226" spans="1:6" x14ac:dyDescent="0.25">
      <c r="A3226" s="203"/>
      <c r="B3226" s="203"/>
      <c r="C3226" s="203"/>
      <c r="D3226" s="203"/>
      <c r="E3226" s="203"/>
      <c r="F3226" s="203"/>
    </row>
    <row r="3227" spans="1:6" x14ac:dyDescent="0.25">
      <c r="A3227" s="203"/>
      <c r="B3227" s="203"/>
      <c r="C3227" s="203"/>
      <c r="D3227" s="203"/>
      <c r="E3227" s="203"/>
      <c r="F3227" s="203"/>
    </row>
    <row r="3228" spans="1:6" x14ac:dyDescent="0.25">
      <c r="A3228" s="203"/>
      <c r="B3228" s="203"/>
      <c r="C3228" s="203"/>
      <c r="D3228" s="203"/>
      <c r="E3228" s="203"/>
      <c r="F3228" s="203"/>
    </row>
    <row r="3229" spans="1:6" x14ac:dyDescent="0.25">
      <c r="A3229" s="203"/>
      <c r="B3229" s="203"/>
      <c r="C3229" s="203"/>
      <c r="D3229" s="203"/>
      <c r="E3229" s="203"/>
      <c r="F3229" s="203"/>
    </row>
    <row r="3230" spans="1:6" x14ac:dyDescent="0.25">
      <c r="A3230" s="203"/>
      <c r="B3230" s="203"/>
      <c r="C3230" s="203"/>
      <c r="D3230" s="203"/>
      <c r="E3230" s="203"/>
      <c r="F3230" s="203"/>
    </row>
    <row r="3231" spans="1:6" x14ac:dyDescent="0.25">
      <c r="A3231" s="203"/>
      <c r="B3231" s="203"/>
      <c r="C3231" s="203"/>
      <c r="D3231" s="203"/>
      <c r="E3231" s="203"/>
      <c r="F3231" s="203"/>
    </row>
    <row r="3232" spans="1:6" x14ac:dyDescent="0.25">
      <c r="A3232" s="203"/>
      <c r="B3232" s="203"/>
      <c r="C3232" s="203"/>
      <c r="D3232" s="203"/>
      <c r="E3232" s="203"/>
      <c r="F3232" s="203"/>
    </row>
    <row r="3233" spans="1:6" x14ac:dyDescent="0.25">
      <c r="A3233" s="203"/>
      <c r="B3233" s="203"/>
      <c r="C3233" s="203"/>
      <c r="D3233" s="203"/>
      <c r="E3233" s="203"/>
      <c r="F3233" s="203"/>
    </row>
    <row r="3234" spans="1:6" x14ac:dyDescent="0.25">
      <c r="A3234" s="203"/>
      <c r="B3234" s="203"/>
      <c r="C3234" s="203"/>
      <c r="D3234" s="203"/>
      <c r="E3234" s="203"/>
      <c r="F3234" s="203"/>
    </row>
    <row r="3235" spans="1:6" x14ac:dyDescent="0.25">
      <c r="A3235" s="203"/>
      <c r="B3235" s="203"/>
      <c r="C3235" s="203"/>
      <c r="D3235" s="203"/>
      <c r="E3235" s="203"/>
      <c r="F3235" s="203"/>
    </row>
    <row r="3236" spans="1:6" x14ac:dyDescent="0.25">
      <c r="A3236" s="203"/>
      <c r="B3236" s="203"/>
      <c r="C3236" s="203"/>
      <c r="D3236" s="203"/>
      <c r="E3236" s="203"/>
      <c r="F3236" s="203"/>
    </row>
    <row r="3237" spans="1:6" x14ac:dyDescent="0.25">
      <c r="A3237" s="203"/>
      <c r="B3237" s="203"/>
      <c r="C3237" s="203"/>
      <c r="D3237" s="203"/>
      <c r="E3237" s="203"/>
      <c r="F3237" s="203"/>
    </row>
    <row r="3238" spans="1:6" x14ac:dyDescent="0.25">
      <c r="A3238" s="203"/>
      <c r="B3238" s="203"/>
      <c r="C3238" s="203"/>
      <c r="D3238" s="203"/>
      <c r="E3238" s="203"/>
      <c r="F3238" s="203"/>
    </row>
    <row r="3239" spans="1:6" x14ac:dyDescent="0.25">
      <c r="A3239" s="203"/>
      <c r="B3239" s="203"/>
      <c r="C3239" s="203"/>
      <c r="D3239" s="203"/>
      <c r="E3239" s="203"/>
      <c r="F3239" s="203"/>
    </row>
    <row r="3240" spans="1:6" x14ac:dyDescent="0.25">
      <c r="A3240" s="203"/>
      <c r="B3240" s="203"/>
      <c r="C3240" s="203"/>
      <c r="D3240" s="203"/>
      <c r="E3240" s="203"/>
      <c r="F3240" s="203"/>
    </row>
    <row r="3241" spans="1:6" x14ac:dyDescent="0.25">
      <c r="A3241" s="203"/>
      <c r="B3241" s="203"/>
      <c r="C3241" s="203"/>
      <c r="D3241" s="203"/>
      <c r="E3241" s="203"/>
      <c r="F3241" s="203"/>
    </row>
    <row r="3242" spans="1:6" x14ac:dyDescent="0.25">
      <c r="A3242" s="203"/>
      <c r="B3242" s="203"/>
      <c r="C3242" s="203"/>
      <c r="D3242" s="203"/>
      <c r="E3242" s="203"/>
      <c r="F3242" s="203"/>
    </row>
    <row r="3243" spans="1:6" x14ac:dyDescent="0.25">
      <c r="A3243" s="203"/>
      <c r="B3243" s="203"/>
      <c r="C3243" s="203"/>
      <c r="D3243" s="203"/>
      <c r="E3243" s="203"/>
      <c r="F3243" s="203"/>
    </row>
    <row r="3244" spans="1:6" x14ac:dyDescent="0.25">
      <c r="A3244" s="203"/>
      <c r="B3244" s="203"/>
      <c r="C3244" s="203"/>
      <c r="D3244" s="203"/>
      <c r="E3244" s="203"/>
      <c r="F3244" s="203"/>
    </row>
    <row r="3245" spans="1:6" x14ac:dyDescent="0.25">
      <c r="A3245" s="203"/>
      <c r="B3245" s="203"/>
      <c r="C3245" s="203"/>
      <c r="D3245" s="203"/>
      <c r="E3245" s="203"/>
      <c r="F3245" s="203"/>
    </row>
    <row r="3246" spans="1:6" x14ac:dyDescent="0.25">
      <c r="A3246" s="203"/>
      <c r="B3246" s="203"/>
      <c r="C3246" s="203"/>
      <c r="D3246" s="203"/>
      <c r="E3246" s="203"/>
      <c r="F3246" s="203"/>
    </row>
    <row r="3247" spans="1:6" x14ac:dyDescent="0.25">
      <c r="A3247" s="203"/>
      <c r="B3247" s="203"/>
      <c r="C3247" s="203"/>
      <c r="D3247" s="203"/>
      <c r="E3247" s="203"/>
      <c r="F3247" s="203"/>
    </row>
    <row r="3248" spans="1:6" x14ac:dyDescent="0.25">
      <c r="A3248" s="203"/>
      <c r="B3248" s="203"/>
      <c r="C3248" s="203"/>
      <c r="D3248" s="203"/>
      <c r="E3248" s="203"/>
      <c r="F3248" s="203"/>
    </row>
    <row r="3249" spans="1:6" x14ac:dyDescent="0.25">
      <c r="A3249" s="203"/>
      <c r="B3249" s="203"/>
      <c r="C3249" s="203"/>
      <c r="D3249" s="203"/>
      <c r="E3249" s="203"/>
      <c r="F3249" s="203"/>
    </row>
    <row r="3250" spans="1:6" x14ac:dyDescent="0.25">
      <c r="A3250" s="203"/>
      <c r="B3250" s="203"/>
      <c r="C3250" s="203"/>
      <c r="D3250" s="203"/>
      <c r="E3250" s="203"/>
      <c r="F3250" s="203"/>
    </row>
    <row r="3251" spans="1:6" x14ac:dyDescent="0.25">
      <c r="A3251" s="203"/>
      <c r="B3251" s="203"/>
      <c r="C3251" s="203"/>
      <c r="D3251" s="203"/>
      <c r="E3251" s="203"/>
      <c r="F3251" s="203"/>
    </row>
    <row r="3252" spans="1:6" x14ac:dyDescent="0.25">
      <c r="A3252" s="203"/>
      <c r="B3252" s="203"/>
      <c r="C3252" s="203"/>
      <c r="D3252" s="203"/>
      <c r="E3252" s="203"/>
      <c r="F3252" s="203"/>
    </row>
    <row r="3253" spans="1:6" x14ac:dyDescent="0.25">
      <c r="A3253" s="203"/>
      <c r="B3253" s="203"/>
      <c r="C3253" s="203"/>
      <c r="D3253" s="203"/>
      <c r="E3253" s="203"/>
      <c r="F3253" s="203"/>
    </row>
    <row r="3254" spans="1:6" x14ac:dyDescent="0.25">
      <c r="A3254" s="203"/>
      <c r="B3254" s="203"/>
      <c r="C3254" s="203"/>
      <c r="D3254" s="203"/>
      <c r="E3254" s="203"/>
      <c r="F3254" s="203"/>
    </row>
    <row r="3255" spans="1:6" x14ac:dyDescent="0.25">
      <c r="A3255" s="203"/>
      <c r="B3255" s="203"/>
      <c r="C3255" s="203"/>
      <c r="D3255" s="203"/>
      <c r="E3255" s="203"/>
      <c r="F3255" s="203"/>
    </row>
    <row r="3256" spans="1:6" x14ac:dyDescent="0.25">
      <c r="A3256" s="203"/>
      <c r="B3256" s="203"/>
      <c r="C3256" s="203"/>
      <c r="D3256" s="203"/>
      <c r="E3256" s="203"/>
      <c r="F3256" s="203"/>
    </row>
    <row r="3257" spans="1:6" x14ac:dyDescent="0.25">
      <c r="A3257" s="203"/>
      <c r="B3257" s="203"/>
      <c r="C3257" s="203"/>
      <c r="D3257" s="203"/>
      <c r="E3257" s="203"/>
      <c r="F3257" s="203"/>
    </row>
    <row r="3258" spans="1:6" x14ac:dyDescent="0.25">
      <c r="A3258" s="203"/>
      <c r="B3258" s="203"/>
      <c r="C3258" s="203"/>
      <c r="D3258" s="203"/>
      <c r="E3258" s="203"/>
      <c r="F3258" s="203"/>
    </row>
    <row r="3259" spans="1:6" x14ac:dyDescent="0.25">
      <c r="A3259" s="203"/>
      <c r="B3259" s="203"/>
      <c r="C3259" s="203"/>
      <c r="D3259" s="203"/>
      <c r="E3259" s="203"/>
      <c r="F3259" s="203"/>
    </row>
    <row r="3260" spans="1:6" x14ac:dyDescent="0.25">
      <c r="A3260" s="203"/>
      <c r="B3260" s="203"/>
      <c r="C3260" s="203"/>
      <c r="D3260" s="203"/>
      <c r="E3260" s="203"/>
      <c r="F3260" s="203"/>
    </row>
    <row r="3261" spans="1:6" x14ac:dyDescent="0.25">
      <c r="A3261" s="203"/>
      <c r="B3261" s="203"/>
      <c r="C3261" s="203"/>
      <c r="D3261" s="203"/>
      <c r="E3261" s="203"/>
      <c r="F3261" s="203"/>
    </row>
    <row r="3262" spans="1:6" x14ac:dyDescent="0.25">
      <c r="A3262" s="203"/>
      <c r="B3262" s="203"/>
      <c r="C3262" s="203"/>
      <c r="D3262" s="203"/>
      <c r="E3262" s="203"/>
      <c r="F3262" s="203"/>
    </row>
    <row r="3263" spans="1:6" x14ac:dyDescent="0.25">
      <c r="A3263" s="203"/>
      <c r="B3263" s="203"/>
      <c r="C3263" s="203"/>
      <c r="D3263" s="203"/>
      <c r="E3263" s="203"/>
      <c r="F3263" s="203"/>
    </row>
    <row r="3264" spans="1:6" x14ac:dyDescent="0.25">
      <c r="A3264" s="203"/>
      <c r="B3264" s="203"/>
      <c r="C3264" s="203"/>
      <c r="D3264" s="203"/>
      <c r="E3264" s="203"/>
      <c r="F3264" s="203"/>
    </row>
    <row r="3265" spans="1:6" x14ac:dyDescent="0.25">
      <c r="A3265" s="203"/>
      <c r="B3265" s="203"/>
      <c r="C3265" s="203"/>
      <c r="D3265" s="203"/>
      <c r="E3265" s="203"/>
      <c r="F3265" s="203"/>
    </row>
    <row r="3266" spans="1:6" x14ac:dyDescent="0.25">
      <c r="A3266" s="203"/>
      <c r="B3266" s="203"/>
      <c r="C3266" s="203"/>
      <c r="D3266" s="203"/>
      <c r="E3266" s="203"/>
      <c r="F3266" s="203"/>
    </row>
    <row r="3267" spans="1:6" x14ac:dyDescent="0.25">
      <c r="A3267" s="203"/>
      <c r="B3267" s="203"/>
      <c r="C3267" s="203"/>
      <c r="D3267" s="203"/>
      <c r="E3267" s="203"/>
      <c r="F3267" s="203"/>
    </row>
    <row r="3268" spans="1:6" x14ac:dyDescent="0.25">
      <c r="A3268" s="203"/>
      <c r="B3268" s="203"/>
      <c r="C3268" s="203"/>
      <c r="D3268" s="203"/>
      <c r="E3268" s="203"/>
      <c r="F3268" s="203"/>
    </row>
    <row r="3269" spans="1:6" x14ac:dyDescent="0.25">
      <c r="A3269" s="203"/>
      <c r="B3269" s="203"/>
      <c r="C3269" s="203"/>
      <c r="D3269" s="203"/>
      <c r="E3269" s="203"/>
      <c r="F3269" s="203"/>
    </row>
    <row r="3270" spans="1:6" x14ac:dyDescent="0.25">
      <c r="A3270" s="203"/>
      <c r="B3270" s="203"/>
      <c r="C3270" s="203"/>
      <c r="D3270" s="203"/>
      <c r="E3270" s="203"/>
      <c r="F3270" s="203"/>
    </row>
    <row r="3271" spans="1:6" x14ac:dyDescent="0.25">
      <c r="A3271" s="203"/>
      <c r="B3271" s="203"/>
      <c r="C3271" s="203"/>
      <c r="D3271" s="203"/>
      <c r="E3271" s="203"/>
      <c r="F3271" s="203"/>
    </row>
    <row r="3272" spans="1:6" x14ac:dyDescent="0.25">
      <c r="A3272" s="203"/>
      <c r="B3272" s="203"/>
      <c r="C3272" s="203"/>
      <c r="D3272" s="203"/>
      <c r="E3272" s="203"/>
      <c r="F3272" s="203"/>
    </row>
    <row r="3273" spans="1:6" x14ac:dyDescent="0.25">
      <c r="A3273" s="203"/>
      <c r="B3273" s="203"/>
      <c r="C3273" s="203"/>
      <c r="D3273" s="203"/>
      <c r="E3273" s="203"/>
      <c r="F3273" s="203"/>
    </row>
    <row r="3274" spans="1:6" x14ac:dyDescent="0.25">
      <c r="A3274" s="203"/>
      <c r="B3274" s="203"/>
      <c r="C3274" s="203"/>
      <c r="D3274" s="203"/>
      <c r="E3274" s="203"/>
      <c r="F3274" s="203"/>
    </row>
    <row r="3275" spans="1:6" x14ac:dyDescent="0.25">
      <c r="A3275" s="203"/>
      <c r="B3275" s="203"/>
      <c r="C3275" s="203"/>
      <c r="D3275" s="203"/>
      <c r="E3275" s="203"/>
      <c r="F3275" s="203"/>
    </row>
    <row r="3276" spans="1:6" x14ac:dyDescent="0.25">
      <c r="A3276" s="203"/>
      <c r="B3276" s="203"/>
      <c r="C3276" s="203"/>
      <c r="D3276" s="203"/>
      <c r="E3276" s="203"/>
      <c r="F3276" s="203"/>
    </row>
    <row r="3277" spans="1:6" x14ac:dyDescent="0.25">
      <c r="A3277" s="203"/>
      <c r="B3277" s="203"/>
      <c r="C3277" s="203"/>
      <c r="D3277" s="203"/>
      <c r="E3277" s="203"/>
      <c r="F3277" s="203"/>
    </row>
    <row r="3278" spans="1:6" x14ac:dyDescent="0.25">
      <c r="A3278" s="203"/>
      <c r="B3278" s="203"/>
      <c r="C3278" s="203"/>
      <c r="D3278" s="203"/>
      <c r="E3278" s="203"/>
      <c r="F3278" s="203"/>
    </row>
    <row r="3279" spans="1:6" x14ac:dyDescent="0.25">
      <c r="A3279" s="203"/>
      <c r="B3279" s="203"/>
      <c r="C3279" s="203"/>
      <c r="D3279" s="203"/>
      <c r="E3279" s="203"/>
      <c r="F3279" s="203"/>
    </row>
    <row r="3280" spans="1:6" x14ac:dyDescent="0.25">
      <c r="A3280" s="203"/>
      <c r="B3280" s="203"/>
      <c r="C3280" s="203"/>
      <c r="D3280" s="203"/>
      <c r="E3280" s="203"/>
      <c r="F3280" s="203"/>
    </row>
    <row r="3281" spans="1:6" x14ac:dyDescent="0.25">
      <c r="A3281" s="203"/>
      <c r="B3281" s="203"/>
      <c r="C3281" s="203"/>
      <c r="D3281" s="203"/>
      <c r="E3281" s="203"/>
      <c r="F3281" s="203"/>
    </row>
    <row r="3282" spans="1:6" x14ac:dyDescent="0.25">
      <c r="A3282" s="203"/>
      <c r="B3282" s="203"/>
      <c r="C3282" s="203"/>
      <c r="D3282" s="203"/>
      <c r="E3282" s="203"/>
      <c r="F3282" s="203"/>
    </row>
    <row r="3283" spans="1:6" x14ac:dyDescent="0.25">
      <c r="A3283" s="203"/>
      <c r="B3283" s="203"/>
      <c r="C3283" s="203"/>
      <c r="D3283" s="203"/>
      <c r="E3283" s="203"/>
      <c r="F3283" s="203"/>
    </row>
    <row r="3284" spans="1:6" x14ac:dyDescent="0.25">
      <c r="A3284" s="203"/>
      <c r="B3284" s="203"/>
      <c r="C3284" s="203"/>
      <c r="D3284" s="203"/>
      <c r="E3284" s="203"/>
      <c r="F3284" s="203"/>
    </row>
    <row r="3285" spans="1:6" x14ac:dyDescent="0.25">
      <c r="A3285" s="203"/>
      <c r="B3285" s="203"/>
      <c r="C3285" s="203"/>
      <c r="D3285" s="203"/>
      <c r="E3285" s="203"/>
      <c r="F3285" s="203"/>
    </row>
    <row r="3286" spans="1:6" x14ac:dyDescent="0.25">
      <c r="A3286" s="203"/>
      <c r="B3286" s="203"/>
      <c r="C3286" s="203"/>
      <c r="D3286" s="203"/>
      <c r="E3286" s="203"/>
      <c r="F3286" s="203"/>
    </row>
    <row r="3287" spans="1:6" x14ac:dyDescent="0.25">
      <c r="A3287" s="203"/>
      <c r="B3287" s="203"/>
      <c r="C3287" s="203"/>
      <c r="D3287" s="203"/>
      <c r="E3287" s="203"/>
      <c r="F3287" s="203"/>
    </row>
    <row r="3288" spans="1:6" x14ac:dyDescent="0.25">
      <c r="A3288" s="203"/>
      <c r="B3288" s="203"/>
      <c r="C3288" s="203"/>
      <c r="D3288" s="203"/>
      <c r="E3288" s="203"/>
      <c r="F3288" s="203"/>
    </row>
    <row r="3289" spans="1:6" x14ac:dyDescent="0.25">
      <c r="A3289" s="203"/>
      <c r="B3289" s="203"/>
      <c r="C3289" s="203"/>
      <c r="D3289" s="203"/>
      <c r="E3289" s="203"/>
      <c r="F3289" s="203"/>
    </row>
    <row r="3290" spans="1:6" x14ac:dyDescent="0.25">
      <c r="A3290" s="203"/>
      <c r="B3290" s="203"/>
      <c r="C3290" s="203"/>
      <c r="D3290" s="203"/>
      <c r="E3290" s="203"/>
      <c r="F3290" s="203"/>
    </row>
    <row r="3291" spans="1:6" x14ac:dyDescent="0.25">
      <c r="A3291" s="203"/>
      <c r="B3291" s="203"/>
      <c r="C3291" s="203"/>
      <c r="D3291" s="203"/>
      <c r="E3291" s="203"/>
      <c r="F3291" s="203"/>
    </row>
    <row r="3292" spans="1:6" x14ac:dyDescent="0.25">
      <c r="A3292" s="203"/>
      <c r="B3292" s="203"/>
      <c r="C3292" s="203"/>
      <c r="D3292" s="203"/>
      <c r="E3292" s="203"/>
      <c r="F3292" s="203"/>
    </row>
    <row r="3293" spans="1:6" x14ac:dyDescent="0.25">
      <c r="A3293" s="203"/>
      <c r="B3293" s="203"/>
      <c r="C3293" s="203"/>
      <c r="D3293" s="203"/>
      <c r="E3293" s="203"/>
      <c r="F3293" s="203"/>
    </row>
    <row r="3294" spans="1:6" x14ac:dyDescent="0.25">
      <c r="A3294" s="203"/>
      <c r="B3294" s="203"/>
      <c r="C3294" s="203"/>
      <c r="D3294" s="203"/>
      <c r="E3294" s="203"/>
      <c r="F3294" s="203"/>
    </row>
    <row r="3295" spans="1:6" x14ac:dyDescent="0.25">
      <c r="A3295" s="203"/>
      <c r="B3295" s="203"/>
      <c r="C3295" s="203"/>
      <c r="D3295" s="203"/>
      <c r="E3295" s="203"/>
      <c r="F3295" s="203"/>
    </row>
    <row r="3296" spans="1:6" x14ac:dyDescent="0.25">
      <c r="A3296" s="203"/>
      <c r="B3296" s="203"/>
      <c r="C3296" s="203"/>
      <c r="D3296" s="203"/>
      <c r="E3296" s="203"/>
      <c r="F3296" s="203"/>
    </row>
    <row r="3297" spans="1:6" x14ac:dyDescent="0.25">
      <c r="A3297" s="203"/>
      <c r="B3297" s="203"/>
      <c r="C3297" s="203"/>
      <c r="D3297" s="203"/>
      <c r="E3297" s="203"/>
      <c r="F3297" s="203"/>
    </row>
    <row r="3298" spans="1:6" x14ac:dyDescent="0.25">
      <c r="A3298" s="203"/>
      <c r="B3298" s="203"/>
      <c r="C3298" s="203"/>
      <c r="D3298" s="203"/>
      <c r="E3298" s="203"/>
      <c r="F3298" s="203"/>
    </row>
    <row r="3299" spans="1:6" x14ac:dyDescent="0.25">
      <c r="A3299" s="203"/>
      <c r="B3299" s="203"/>
      <c r="C3299" s="203"/>
      <c r="D3299" s="203"/>
      <c r="E3299" s="203"/>
      <c r="F3299" s="203"/>
    </row>
    <row r="3300" spans="1:6" x14ac:dyDescent="0.25">
      <c r="A3300" s="203"/>
      <c r="B3300" s="203"/>
      <c r="C3300" s="203"/>
      <c r="D3300" s="203"/>
      <c r="E3300" s="203"/>
      <c r="F3300" s="203"/>
    </row>
    <row r="3301" spans="1:6" x14ac:dyDescent="0.25">
      <c r="A3301" s="203"/>
      <c r="B3301" s="203"/>
      <c r="C3301" s="203"/>
      <c r="D3301" s="203"/>
      <c r="E3301" s="203"/>
      <c r="F3301" s="203"/>
    </row>
    <row r="3302" spans="1:6" x14ac:dyDescent="0.25">
      <c r="A3302" s="203"/>
      <c r="B3302" s="203"/>
      <c r="C3302" s="203"/>
      <c r="D3302" s="203"/>
      <c r="E3302" s="203"/>
      <c r="F3302" s="203"/>
    </row>
    <row r="3303" spans="1:6" x14ac:dyDescent="0.25">
      <c r="A3303" s="203"/>
      <c r="B3303" s="203"/>
      <c r="C3303" s="203"/>
      <c r="D3303" s="203"/>
      <c r="E3303" s="203"/>
      <c r="F3303" s="203"/>
    </row>
    <row r="3304" spans="1:6" x14ac:dyDescent="0.25">
      <c r="A3304" s="203"/>
      <c r="B3304" s="203"/>
      <c r="C3304" s="203"/>
      <c r="D3304" s="203"/>
      <c r="E3304" s="203"/>
      <c r="F3304" s="203"/>
    </row>
    <row r="3305" spans="1:6" x14ac:dyDescent="0.25">
      <c r="A3305" s="203"/>
      <c r="B3305" s="203"/>
      <c r="C3305" s="203"/>
      <c r="D3305" s="203"/>
      <c r="E3305" s="203"/>
      <c r="F3305" s="203"/>
    </row>
    <row r="3306" spans="1:6" x14ac:dyDescent="0.25">
      <c r="A3306" s="203"/>
      <c r="B3306" s="203"/>
      <c r="C3306" s="203"/>
      <c r="D3306" s="203"/>
      <c r="E3306" s="203"/>
      <c r="F3306" s="203"/>
    </row>
    <row r="3307" spans="1:6" x14ac:dyDescent="0.25">
      <c r="A3307" s="203"/>
      <c r="B3307" s="203"/>
      <c r="C3307" s="203"/>
      <c r="D3307" s="203"/>
      <c r="E3307" s="203"/>
      <c r="F3307" s="203"/>
    </row>
    <row r="3308" spans="1:6" x14ac:dyDescent="0.25">
      <c r="A3308" s="203"/>
      <c r="B3308" s="203"/>
      <c r="C3308" s="203"/>
      <c r="D3308" s="203"/>
      <c r="E3308" s="203"/>
      <c r="F3308" s="203"/>
    </row>
    <row r="3309" spans="1:6" x14ac:dyDescent="0.25">
      <c r="A3309" s="203"/>
      <c r="B3309" s="203"/>
      <c r="C3309" s="203"/>
      <c r="D3309" s="203"/>
      <c r="E3309" s="203"/>
      <c r="F3309" s="203"/>
    </row>
    <row r="3310" spans="1:6" x14ac:dyDescent="0.25">
      <c r="A3310" s="203"/>
      <c r="B3310" s="203"/>
      <c r="C3310" s="203"/>
      <c r="D3310" s="203"/>
      <c r="E3310" s="203"/>
      <c r="F3310" s="203"/>
    </row>
    <row r="3311" spans="1:6" x14ac:dyDescent="0.25">
      <c r="A3311" s="203"/>
      <c r="B3311" s="203"/>
      <c r="C3311" s="203"/>
      <c r="D3311" s="203"/>
      <c r="E3311" s="203"/>
      <c r="F3311" s="203"/>
    </row>
    <row r="3312" spans="1:6" x14ac:dyDescent="0.25">
      <c r="A3312" s="203"/>
      <c r="B3312" s="203"/>
      <c r="C3312" s="203"/>
      <c r="D3312" s="203"/>
      <c r="E3312" s="203"/>
      <c r="F3312" s="203"/>
    </row>
    <row r="3313" spans="1:6" x14ac:dyDescent="0.25">
      <c r="A3313" s="203"/>
      <c r="B3313" s="203"/>
      <c r="C3313" s="203"/>
      <c r="D3313" s="203"/>
      <c r="E3313" s="203"/>
      <c r="F3313" s="203"/>
    </row>
    <row r="3314" spans="1:6" x14ac:dyDescent="0.25">
      <c r="A3314" s="203"/>
      <c r="B3314" s="203"/>
      <c r="C3314" s="203"/>
      <c r="D3314" s="203"/>
      <c r="E3314" s="203"/>
      <c r="F3314" s="203"/>
    </row>
    <row r="3315" spans="1:6" x14ac:dyDescent="0.25">
      <c r="A3315" s="203"/>
      <c r="B3315" s="203"/>
      <c r="C3315" s="203"/>
      <c r="D3315" s="203"/>
      <c r="E3315" s="203"/>
      <c r="F3315" s="203"/>
    </row>
    <row r="3316" spans="1:6" x14ac:dyDescent="0.25">
      <c r="A3316" s="203"/>
      <c r="B3316" s="203"/>
      <c r="C3316" s="203"/>
      <c r="D3316" s="203"/>
      <c r="E3316" s="203"/>
      <c r="F3316" s="203"/>
    </row>
    <row r="3317" spans="1:6" x14ac:dyDescent="0.25">
      <c r="A3317" s="203"/>
      <c r="B3317" s="203"/>
      <c r="C3317" s="203"/>
      <c r="D3317" s="203"/>
      <c r="E3317" s="203"/>
      <c r="F3317" s="203"/>
    </row>
    <row r="3318" spans="1:6" x14ac:dyDescent="0.25">
      <c r="A3318" s="203"/>
      <c r="B3318" s="203"/>
      <c r="C3318" s="203"/>
      <c r="D3318" s="203"/>
      <c r="E3318" s="203"/>
      <c r="F3318" s="203"/>
    </row>
    <row r="3319" spans="1:6" x14ac:dyDescent="0.25">
      <c r="A3319" s="203"/>
      <c r="B3319" s="203"/>
      <c r="C3319" s="203"/>
      <c r="D3319" s="203"/>
      <c r="E3319" s="203"/>
      <c r="F3319" s="203"/>
    </row>
    <row r="3320" spans="1:6" x14ac:dyDescent="0.25">
      <c r="A3320" s="203"/>
      <c r="B3320" s="203"/>
      <c r="C3320" s="203"/>
      <c r="D3320" s="203"/>
      <c r="E3320" s="203"/>
      <c r="F3320" s="203"/>
    </row>
    <row r="3321" spans="1:6" x14ac:dyDescent="0.25">
      <c r="A3321" s="203"/>
      <c r="B3321" s="203"/>
      <c r="C3321" s="203"/>
      <c r="D3321" s="203"/>
      <c r="E3321" s="203"/>
      <c r="F3321" s="203"/>
    </row>
    <row r="3322" spans="1:6" x14ac:dyDescent="0.25">
      <c r="A3322" s="203"/>
      <c r="B3322" s="203"/>
      <c r="C3322" s="203"/>
      <c r="D3322" s="203"/>
      <c r="E3322" s="203"/>
      <c r="F3322" s="203"/>
    </row>
    <row r="3323" spans="1:6" x14ac:dyDescent="0.25">
      <c r="A3323" s="203"/>
      <c r="B3323" s="203"/>
      <c r="C3323" s="203"/>
      <c r="D3323" s="203"/>
      <c r="E3323" s="203"/>
      <c r="F3323" s="203"/>
    </row>
    <row r="3324" spans="1:6" x14ac:dyDescent="0.25">
      <c r="A3324" s="203"/>
      <c r="B3324" s="203"/>
      <c r="C3324" s="203"/>
      <c r="D3324" s="203"/>
      <c r="E3324" s="203"/>
      <c r="F3324" s="203"/>
    </row>
    <row r="3325" spans="1:6" x14ac:dyDescent="0.25">
      <c r="A3325" s="203"/>
      <c r="B3325" s="203"/>
      <c r="C3325" s="203"/>
      <c r="D3325" s="203"/>
      <c r="E3325" s="203"/>
      <c r="F3325" s="203"/>
    </row>
    <row r="3326" spans="1:6" x14ac:dyDescent="0.25">
      <c r="A3326" s="203"/>
      <c r="B3326" s="203"/>
      <c r="C3326" s="203"/>
      <c r="D3326" s="203"/>
      <c r="E3326" s="203"/>
      <c r="F3326" s="203"/>
    </row>
    <row r="3327" spans="1:6" x14ac:dyDescent="0.25">
      <c r="A3327" s="203"/>
      <c r="B3327" s="203"/>
      <c r="C3327" s="203"/>
      <c r="D3327" s="203"/>
      <c r="E3327" s="203"/>
      <c r="F3327" s="203"/>
    </row>
    <row r="3328" spans="1:6" x14ac:dyDescent="0.25">
      <c r="A3328" s="203"/>
      <c r="B3328" s="203"/>
      <c r="C3328" s="203"/>
      <c r="D3328" s="203"/>
      <c r="E3328" s="203"/>
      <c r="F3328" s="203"/>
    </row>
    <row r="3329" spans="1:6" x14ac:dyDescent="0.25">
      <c r="A3329" s="203"/>
      <c r="B3329" s="203"/>
      <c r="C3329" s="203"/>
      <c r="D3329" s="203"/>
      <c r="E3329" s="203"/>
      <c r="F3329" s="203"/>
    </row>
    <row r="3330" spans="1:6" x14ac:dyDescent="0.25">
      <c r="A3330" s="203"/>
      <c r="B3330" s="203"/>
      <c r="C3330" s="203"/>
      <c r="D3330" s="203"/>
      <c r="E3330" s="203"/>
      <c r="F3330" s="203"/>
    </row>
    <row r="3331" spans="1:6" x14ac:dyDescent="0.25">
      <c r="A3331" s="203"/>
      <c r="B3331" s="203"/>
      <c r="C3331" s="203"/>
      <c r="D3331" s="203"/>
      <c r="E3331" s="203"/>
      <c r="F3331" s="203"/>
    </row>
    <row r="3332" spans="1:6" x14ac:dyDescent="0.25">
      <c r="A3332" s="203"/>
      <c r="B3332" s="203"/>
      <c r="C3332" s="203"/>
      <c r="D3332" s="203"/>
      <c r="E3332" s="203"/>
      <c r="F3332" s="203"/>
    </row>
    <row r="3333" spans="1:6" x14ac:dyDescent="0.25">
      <c r="A3333" s="203"/>
      <c r="B3333" s="203"/>
      <c r="C3333" s="203"/>
      <c r="D3333" s="203"/>
      <c r="E3333" s="203"/>
      <c r="F3333" s="203"/>
    </row>
    <row r="3334" spans="1:6" x14ac:dyDescent="0.25">
      <c r="A3334" s="203"/>
      <c r="B3334" s="203"/>
      <c r="C3334" s="203"/>
      <c r="D3334" s="203"/>
      <c r="E3334" s="203"/>
      <c r="F3334" s="203"/>
    </row>
    <row r="3335" spans="1:6" x14ac:dyDescent="0.25">
      <c r="A3335" s="203"/>
      <c r="B3335" s="203"/>
      <c r="C3335" s="203"/>
      <c r="D3335" s="203"/>
      <c r="E3335" s="203"/>
      <c r="F3335" s="203"/>
    </row>
    <row r="3336" spans="1:6" x14ac:dyDescent="0.25">
      <c r="A3336" s="203"/>
      <c r="B3336" s="203"/>
      <c r="C3336" s="203"/>
      <c r="D3336" s="203"/>
      <c r="E3336" s="203"/>
      <c r="F3336" s="203"/>
    </row>
    <row r="3337" spans="1:6" x14ac:dyDescent="0.25">
      <c r="A3337" s="203"/>
      <c r="B3337" s="203"/>
      <c r="C3337" s="203"/>
      <c r="D3337" s="203"/>
      <c r="E3337" s="203"/>
      <c r="F3337" s="203"/>
    </row>
    <row r="3338" spans="1:6" x14ac:dyDescent="0.25">
      <c r="A3338" s="203"/>
      <c r="B3338" s="203"/>
      <c r="C3338" s="203"/>
      <c r="D3338" s="203"/>
      <c r="E3338" s="203"/>
      <c r="F3338" s="203"/>
    </row>
    <row r="3339" spans="1:6" x14ac:dyDescent="0.25">
      <c r="A3339" s="203"/>
      <c r="B3339" s="203"/>
      <c r="C3339" s="203"/>
      <c r="D3339" s="203"/>
      <c r="E3339" s="203"/>
      <c r="F3339" s="203"/>
    </row>
    <row r="3340" spans="1:6" x14ac:dyDescent="0.25">
      <c r="A3340" s="203"/>
      <c r="B3340" s="203"/>
      <c r="C3340" s="203"/>
      <c r="D3340" s="203"/>
      <c r="E3340" s="203"/>
      <c r="F3340" s="203"/>
    </row>
    <row r="3341" spans="1:6" x14ac:dyDescent="0.25">
      <c r="A3341" s="203"/>
      <c r="B3341" s="203"/>
      <c r="C3341" s="203"/>
      <c r="D3341" s="203"/>
      <c r="E3341" s="203"/>
      <c r="F3341" s="203"/>
    </row>
    <row r="3342" spans="1:6" x14ac:dyDescent="0.25">
      <c r="A3342" s="203"/>
      <c r="B3342" s="203"/>
      <c r="C3342" s="203"/>
      <c r="D3342" s="203"/>
      <c r="E3342" s="203"/>
      <c r="F3342" s="203"/>
    </row>
    <row r="3343" spans="1:6" x14ac:dyDescent="0.25">
      <c r="A3343" s="203"/>
      <c r="B3343" s="203"/>
      <c r="C3343" s="203"/>
      <c r="D3343" s="203"/>
      <c r="E3343" s="203"/>
      <c r="F3343" s="203"/>
    </row>
    <row r="3344" spans="1:6" x14ac:dyDescent="0.25">
      <c r="A3344" s="203"/>
      <c r="B3344" s="203"/>
      <c r="C3344" s="203"/>
      <c r="D3344" s="203"/>
      <c r="E3344" s="203"/>
      <c r="F3344" s="203"/>
    </row>
    <row r="3345" spans="1:6" x14ac:dyDescent="0.25">
      <c r="A3345" s="203"/>
      <c r="B3345" s="203"/>
      <c r="C3345" s="203"/>
      <c r="D3345" s="203"/>
      <c r="E3345" s="203"/>
      <c r="F3345" s="203"/>
    </row>
    <row r="3346" spans="1:6" x14ac:dyDescent="0.25">
      <c r="A3346" s="203"/>
      <c r="B3346" s="203"/>
      <c r="C3346" s="203"/>
      <c r="D3346" s="203"/>
      <c r="E3346" s="203"/>
      <c r="F3346" s="203"/>
    </row>
    <row r="3347" spans="1:6" x14ac:dyDescent="0.25">
      <c r="A3347" s="203"/>
      <c r="B3347" s="203"/>
      <c r="C3347" s="203"/>
      <c r="D3347" s="203"/>
      <c r="E3347" s="203"/>
      <c r="F3347" s="203"/>
    </row>
    <row r="3348" spans="1:6" x14ac:dyDescent="0.25">
      <c r="A3348" s="203"/>
      <c r="B3348" s="203"/>
      <c r="C3348" s="203"/>
      <c r="D3348" s="203"/>
      <c r="E3348" s="203"/>
      <c r="F3348" s="203"/>
    </row>
    <row r="3349" spans="1:6" x14ac:dyDescent="0.25">
      <c r="A3349" s="203"/>
      <c r="B3349" s="203"/>
      <c r="C3349" s="203"/>
      <c r="D3349" s="203"/>
      <c r="E3349" s="203"/>
      <c r="F3349" s="203"/>
    </row>
    <row r="3350" spans="1:6" x14ac:dyDescent="0.25">
      <c r="A3350" s="203"/>
      <c r="B3350" s="203"/>
      <c r="C3350" s="203"/>
      <c r="D3350" s="203"/>
      <c r="E3350" s="203"/>
      <c r="F3350" s="203"/>
    </row>
    <row r="3351" spans="1:6" x14ac:dyDescent="0.25">
      <c r="A3351" s="203"/>
      <c r="B3351" s="203"/>
      <c r="C3351" s="203"/>
      <c r="D3351" s="203"/>
      <c r="E3351" s="203"/>
      <c r="F3351" s="203"/>
    </row>
    <row r="3352" spans="1:6" x14ac:dyDescent="0.25">
      <c r="A3352" s="203"/>
      <c r="B3352" s="203"/>
      <c r="C3352" s="203"/>
      <c r="D3352" s="203"/>
      <c r="E3352" s="203"/>
      <c r="F3352" s="203"/>
    </row>
    <row r="3353" spans="1:6" x14ac:dyDescent="0.25">
      <c r="A3353" s="203"/>
      <c r="B3353" s="203"/>
      <c r="C3353" s="203"/>
      <c r="D3353" s="203"/>
      <c r="E3353" s="203"/>
      <c r="F3353" s="203"/>
    </row>
    <row r="3354" spans="1:6" x14ac:dyDescent="0.25">
      <c r="A3354" s="203"/>
      <c r="B3354" s="203"/>
      <c r="C3354" s="203"/>
      <c r="D3354" s="203"/>
      <c r="E3354" s="203"/>
      <c r="F3354" s="203"/>
    </row>
    <row r="3355" spans="1:6" x14ac:dyDescent="0.25">
      <c r="A3355" s="203"/>
      <c r="B3355" s="203"/>
      <c r="C3355" s="203"/>
      <c r="D3355" s="203"/>
      <c r="E3355" s="203"/>
      <c r="F3355" s="203"/>
    </row>
    <row r="3356" spans="1:6" x14ac:dyDescent="0.25">
      <c r="A3356" s="203"/>
      <c r="B3356" s="203"/>
      <c r="C3356" s="203"/>
      <c r="D3356" s="203"/>
      <c r="E3356" s="203"/>
      <c r="F3356" s="203"/>
    </row>
    <row r="3357" spans="1:6" x14ac:dyDescent="0.25">
      <c r="A3357" s="203"/>
      <c r="B3357" s="203"/>
      <c r="C3357" s="203"/>
      <c r="D3357" s="203"/>
      <c r="E3357" s="203"/>
      <c r="F3357" s="203"/>
    </row>
    <row r="3358" spans="1:6" x14ac:dyDescent="0.25">
      <c r="A3358" s="203"/>
      <c r="B3358" s="203"/>
      <c r="C3358" s="203"/>
      <c r="D3358" s="203"/>
      <c r="E3358" s="203"/>
      <c r="F3358" s="203"/>
    </row>
    <row r="3359" spans="1:6" x14ac:dyDescent="0.25">
      <c r="A3359" s="203"/>
      <c r="B3359" s="203"/>
      <c r="C3359" s="203"/>
      <c r="D3359" s="203"/>
      <c r="E3359" s="203"/>
      <c r="F3359" s="203"/>
    </row>
    <row r="3360" spans="1:6" x14ac:dyDescent="0.25">
      <c r="A3360" s="203"/>
      <c r="B3360" s="203"/>
      <c r="C3360" s="203"/>
      <c r="D3360" s="203"/>
      <c r="E3360" s="203"/>
      <c r="F3360" s="203"/>
    </row>
    <row r="3361" spans="1:6" x14ac:dyDescent="0.25">
      <c r="A3361" s="203"/>
      <c r="B3361" s="203"/>
      <c r="C3361" s="203"/>
      <c r="D3361" s="203"/>
      <c r="E3361" s="203"/>
      <c r="F3361" s="203"/>
    </row>
    <row r="3362" spans="1:6" x14ac:dyDescent="0.25">
      <c r="A3362" s="203"/>
      <c r="B3362" s="203"/>
      <c r="C3362" s="203"/>
      <c r="D3362" s="203"/>
      <c r="E3362" s="203"/>
      <c r="F3362" s="203"/>
    </row>
    <row r="3363" spans="1:6" x14ac:dyDescent="0.25">
      <c r="A3363" s="203"/>
      <c r="B3363" s="203"/>
      <c r="C3363" s="203"/>
      <c r="D3363" s="203"/>
      <c r="E3363" s="203"/>
      <c r="F3363" s="203"/>
    </row>
    <row r="3364" spans="1:6" x14ac:dyDescent="0.25">
      <c r="A3364" s="203"/>
      <c r="B3364" s="203"/>
      <c r="C3364" s="203"/>
      <c r="D3364" s="203"/>
      <c r="E3364" s="203"/>
      <c r="F3364" s="203"/>
    </row>
    <row r="3365" spans="1:6" x14ac:dyDescent="0.25">
      <c r="A3365" s="203"/>
      <c r="B3365" s="203"/>
      <c r="C3365" s="203"/>
      <c r="D3365" s="203"/>
      <c r="E3365" s="203"/>
      <c r="F3365" s="203"/>
    </row>
    <row r="3366" spans="1:6" x14ac:dyDescent="0.25">
      <c r="A3366" s="203"/>
      <c r="B3366" s="203"/>
      <c r="C3366" s="203"/>
      <c r="D3366" s="203"/>
      <c r="E3366" s="203"/>
      <c r="F3366" s="203"/>
    </row>
    <row r="3367" spans="1:6" x14ac:dyDescent="0.25">
      <c r="A3367" s="203"/>
      <c r="B3367" s="203"/>
      <c r="C3367" s="203"/>
      <c r="D3367" s="203"/>
      <c r="E3367" s="203"/>
      <c r="F3367" s="203"/>
    </row>
    <row r="3368" spans="1:6" x14ac:dyDescent="0.25">
      <c r="A3368" s="203"/>
      <c r="B3368" s="203"/>
      <c r="C3368" s="203"/>
      <c r="D3368" s="203"/>
      <c r="E3368" s="203"/>
      <c r="F3368" s="203"/>
    </row>
    <row r="3369" spans="1:6" x14ac:dyDescent="0.25">
      <c r="A3369" s="203"/>
      <c r="B3369" s="203"/>
      <c r="C3369" s="203"/>
      <c r="D3369" s="203"/>
      <c r="E3369" s="203"/>
      <c r="F3369" s="203"/>
    </row>
    <row r="3370" spans="1:6" x14ac:dyDescent="0.25">
      <c r="A3370" s="203"/>
      <c r="B3370" s="203"/>
      <c r="C3370" s="203"/>
      <c r="D3370" s="203"/>
      <c r="E3370" s="203"/>
      <c r="F3370" s="203"/>
    </row>
    <row r="3371" spans="1:6" x14ac:dyDescent="0.25">
      <c r="A3371" s="203"/>
      <c r="B3371" s="203"/>
      <c r="C3371" s="203"/>
      <c r="D3371" s="203"/>
      <c r="E3371" s="203"/>
      <c r="F3371" s="203"/>
    </row>
    <row r="3372" spans="1:6" x14ac:dyDescent="0.25">
      <c r="A3372" s="203"/>
      <c r="B3372" s="203"/>
      <c r="C3372" s="203"/>
      <c r="D3372" s="203"/>
      <c r="E3372" s="203"/>
      <c r="F3372" s="203"/>
    </row>
    <row r="3373" spans="1:6" x14ac:dyDescent="0.25">
      <c r="A3373" s="203"/>
      <c r="B3373" s="203"/>
      <c r="C3373" s="203"/>
      <c r="D3373" s="203"/>
      <c r="E3373" s="203"/>
      <c r="F3373" s="203"/>
    </row>
    <row r="3374" spans="1:6" x14ac:dyDescent="0.25">
      <c r="A3374" s="203"/>
      <c r="B3374" s="203"/>
      <c r="C3374" s="203"/>
      <c r="D3374" s="203"/>
      <c r="E3374" s="203"/>
      <c r="F3374" s="203"/>
    </row>
    <row r="3375" spans="1:6" x14ac:dyDescent="0.25">
      <c r="A3375" s="203"/>
      <c r="B3375" s="203"/>
      <c r="C3375" s="203"/>
      <c r="D3375" s="203"/>
      <c r="E3375" s="203"/>
      <c r="F3375" s="203"/>
    </row>
    <row r="3376" spans="1:6" x14ac:dyDescent="0.25">
      <c r="A3376" s="203"/>
      <c r="B3376" s="203"/>
      <c r="C3376" s="203"/>
      <c r="D3376" s="203"/>
      <c r="E3376" s="203"/>
      <c r="F3376" s="203"/>
    </row>
    <row r="3377" spans="1:6" x14ac:dyDescent="0.25">
      <c r="A3377" s="203"/>
      <c r="B3377" s="203"/>
      <c r="C3377" s="203"/>
      <c r="D3377" s="203"/>
      <c r="E3377" s="203"/>
      <c r="F3377" s="203"/>
    </row>
    <row r="3378" spans="1:6" x14ac:dyDescent="0.25">
      <c r="A3378" s="203"/>
      <c r="B3378" s="203"/>
      <c r="C3378" s="203"/>
      <c r="D3378" s="203"/>
      <c r="E3378" s="203"/>
      <c r="F3378" s="203"/>
    </row>
    <row r="3379" spans="1:6" x14ac:dyDescent="0.25">
      <c r="A3379" s="203"/>
      <c r="B3379" s="203"/>
      <c r="C3379" s="203"/>
      <c r="D3379" s="203"/>
      <c r="E3379" s="203"/>
      <c r="F3379" s="203"/>
    </row>
    <row r="3380" spans="1:6" x14ac:dyDescent="0.25">
      <c r="A3380" s="203"/>
      <c r="B3380" s="203"/>
      <c r="C3380" s="203"/>
      <c r="D3380" s="203"/>
      <c r="E3380" s="203"/>
      <c r="F3380" s="203"/>
    </row>
    <row r="3381" spans="1:6" x14ac:dyDescent="0.25">
      <c r="A3381" s="203"/>
      <c r="B3381" s="203"/>
      <c r="C3381" s="203"/>
      <c r="D3381" s="203"/>
      <c r="E3381" s="203"/>
      <c r="F3381" s="203"/>
    </row>
    <row r="3382" spans="1:6" x14ac:dyDescent="0.25">
      <c r="A3382" s="203"/>
      <c r="B3382" s="203"/>
      <c r="C3382" s="203"/>
      <c r="D3382" s="203"/>
      <c r="E3382" s="203"/>
      <c r="F3382" s="203"/>
    </row>
    <row r="3383" spans="1:6" x14ac:dyDescent="0.25">
      <c r="A3383" s="203"/>
      <c r="B3383" s="203"/>
      <c r="C3383" s="203"/>
      <c r="D3383" s="203"/>
      <c r="E3383" s="203"/>
      <c r="F3383" s="203"/>
    </row>
    <row r="3384" spans="1:6" x14ac:dyDescent="0.25">
      <c r="A3384" s="203"/>
      <c r="B3384" s="203"/>
      <c r="C3384" s="203"/>
      <c r="D3384" s="203"/>
      <c r="E3384" s="203"/>
      <c r="F3384" s="203"/>
    </row>
    <row r="3385" spans="1:6" x14ac:dyDescent="0.25">
      <c r="A3385" s="203"/>
      <c r="B3385" s="203"/>
      <c r="C3385" s="203"/>
      <c r="D3385" s="203"/>
      <c r="E3385" s="203"/>
      <c r="F3385" s="203"/>
    </row>
    <row r="3386" spans="1:6" x14ac:dyDescent="0.25">
      <c r="A3386" s="203"/>
      <c r="B3386" s="203"/>
      <c r="C3386" s="203"/>
      <c r="D3386" s="203"/>
      <c r="E3386" s="203"/>
      <c r="F3386" s="203"/>
    </row>
    <row r="3387" spans="1:6" x14ac:dyDescent="0.25">
      <c r="A3387" s="203"/>
      <c r="B3387" s="203"/>
      <c r="C3387" s="203"/>
      <c r="D3387" s="203"/>
      <c r="E3387" s="203"/>
      <c r="F3387" s="203"/>
    </row>
    <row r="3388" spans="1:6" x14ac:dyDescent="0.25">
      <c r="A3388" s="203"/>
      <c r="B3388" s="203"/>
      <c r="C3388" s="203"/>
      <c r="D3388" s="203"/>
      <c r="E3388" s="203"/>
      <c r="F3388" s="203"/>
    </row>
    <row r="3389" spans="1:6" x14ac:dyDescent="0.25">
      <c r="A3389" s="203"/>
      <c r="B3389" s="203"/>
      <c r="C3389" s="203"/>
      <c r="D3389" s="203"/>
      <c r="E3389" s="203"/>
      <c r="F3389" s="203"/>
    </row>
    <row r="3390" spans="1:6" x14ac:dyDescent="0.25">
      <c r="A3390" s="203"/>
      <c r="B3390" s="203"/>
      <c r="C3390" s="203"/>
      <c r="D3390" s="203"/>
      <c r="E3390" s="203"/>
      <c r="F3390" s="203"/>
    </row>
    <row r="3391" spans="1:6" x14ac:dyDescent="0.25">
      <c r="A3391" s="203"/>
      <c r="B3391" s="203"/>
      <c r="C3391" s="203"/>
      <c r="D3391" s="203"/>
      <c r="E3391" s="203"/>
      <c r="F3391" s="203"/>
    </row>
    <row r="3392" spans="1:6" x14ac:dyDescent="0.25">
      <c r="A3392" s="203"/>
      <c r="B3392" s="203"/>
      <c r="C3392" s="203"/>
      <c r="D3392" s="203"/>
      <c r="E3392" s="203"/>
      <c r="F3392" s="203"/>
    </row>
    <row r="3393" spans="1:6" x14ac:dyDescent="0.25">
      <c r="A3393" s="203"/>
      <c r="B3393" s="203"/>
      <c r="C3393" s="203"/>
      <c r="D3393" s="203"/>
      <c r="E3393" s="203"/>
      <c r="F3393" s="203"/>
    </row>
    <row r="3394" spans="1:6" x14ac:dyDescent="0.25">
      <c r="A3394" s="203"/>
      <c r="B3394" s="203"/>
      <c r="C3394" s="203"/>
      <c r="D3394" s="203"/>
      <c r="E3394" s="203"/>
      <c r="F3394" s="203"/>
    </row>
    <row r="3395" spans="1:6" x14ac:dyDescent="0.25">
      <c r="A3395" s="203"/>
      <c r="B3395" s="203"/>
      <c r="C3395" s="203"/>
      <c r="D3395" s="203"/>
      <c r="E3395" s="203"/>
      <c r="F3395" s="203"/>
    </row>
    <row r="3396" spans="1:6" x14ac:dyDescent="0.25">
      <c r="A3396" s="203"/>
      <c r="B3396" s="203"/>
      <c r="C3396" s="203"/>
      <c r="D3396" s="203"/>
      <c r="E3396" s="203"/>
      <c r="F3396" s="203"/>
    </row>
    <row r="3397" spans="1:6" x14ac:dyDescent="0.25">
      <c r="A3397" s="203"/>
      <c r="B3397" s="203"/>
      <c r="C3397" s="203"/>
      <c r="D3397" s="203"/>
      <c r="E3397" s="203"/>
      <c r="F3397" s="203"/>
    </row>
    <row r="3398" spans="1:6" x14ac:dyDescent="0.25">
      <c r="A3398" s="203"/>
      <c r="B3398" s="203"/>
      <c r="C3398" s="203"/>
      <c r="D3398" s="203"/>
      <c r="E3398" s="203"/>
      <c r="F3398" s="203"/>
    </row>
    <row r="3399" spans="1:6" x14ac:dyDescent="0.25">
      <c r="A3399" s="203"/>
      <c r="B3399" s="203"/>
      <c r="C3399" s="203"/>
      <c r="D3399" s="203"/>
      <c r="E3399" s="203"/>
      <c r="F3399" s="203"/>
    </row>
    <row r="3400" spans="1:6" x14ac:dyDescent="0.25">
      <c r="A3400" s="203"/>
      <c r="B3400" s="203"/>
      <c r="C3400" s="203"/>
      <c r="D3400" s="203"/>
      <c r="E3400" s="203"/>
      <c r="F3400" s="203"/>
    </row>
    <row r="3401" spans="1:6" x14ac:dyDescent="0.25">
      <c r="A3401" s="203"/>
      <c r="B3401" s="203"/>
      <c r="C3401" s="203"/>
      <c r="D3401" s="203"/>
      <c r="E3401" s="203"/>
      <c r="F3401" s="203"/>
    </row>
    <row r="3402" spans="1:6" x14ac:dyDescent="0.25">
      <c r="A3402" s="203"/>
      <c r="B3402" s="203"/>
      <c r="C3402" s="203"/>
      <c r="D3402" s="203"/>
      <c r="E3402" s="203"/>
      <c r="F3402" s="203"/>
    </row>
    <row r="3403" spans="1:6" x14ac:dyDescent="0.25">
      <c r="A3403" s="203"/>
      <c r="B3403" s="203"/>
      <c r="C3403" s="203"/>
      <c r="D3403" s="203"/>
      <c r="E3403" s="203"/>
      <c r="F3403" s="203"/>
    </row>
    <row r="3404" spans="1:6" x14ac:dyDescent="0.25">
      <c r="A3404" s="203"/>
      <c r="B3404" s="203"/>
      <c r="C3404" s="203"/>
      <c r="D3404" s="203"/>
      <c r="E3404" s="203"/>
      <c r="F3404" s="203"/>
    </row>
    <row r="3405" spans="1:6" x14ac:dyDescent="0.25">
      <c r="A3405" s="203"/>
      <c r="B3405" s="203"/>
      <c r="C3405" s="203"/>
      <c r="D3405" s="203"/>
      <c r="E3405" s="203"/>
      <c r="F3405" s="203"/>
    </row>
    <row r="3406" spans="1:6" x14ac:dyDescent="0.25">
      <c r="A3406" s="203"/>
      <c r="B3406" s="203"/>
      <c r="C3406" s="203"/>
      <c r="D3406" s="203"/>
      <c r="E3406" s="203"/>
      <c r="F3406" s="203"/>
    </row>
    <row r="3407" spans="1:6" x14ac:dyDescent="0.25">
      <c r="A3407" s="203"/>
      <c r="B3407" s="203"/>
      <c r="C3407" s="203"/>
      <c r="D3407" s="203"/>
      <c r="E3407" s="203"/>
      <c r="F3407" s="203"/>
    </row>
    <row r="3408" spans="1:6" x14ac:dyDescent="0.25">
      <c r="A3408" s="203"/>
      <c r="B3408" s="203"/>
      <c r="C3408" s="203"/>
      <c r="D3408" s="203"/>
      <c r="E3408" s="203"/>
      <c r="F3408" s="203"/>
    </row>
    <row r="3409" spans="1:6" x14ac:dyDescent="0.25">
      <c r="A3409" s="203"/>
      <c r="B3409" s="203"/>
      <c r="C3409" s="203"/>
      <c r="D3409" s="203"/>
      <c r="E3409" s="203"/>
      <c r="F3409" s="203"/>
    </row>
    <row r="3410" spans="1:6" x14ac:dyDescent="0.25">
      <c r="A3410" s="203"/>
      <c r="B3410" s="203"/>
      <c r="C3410" s="203"/>
      <c r="D3410" s="203"/>
      <c r="E3410" s="203"/>
      <c r="F3410" s="203"/>
    </row>
    <row r="3411" spans="1:6" x14ac:dyDescent="0.25">
      <c r="A3411" s="203"/>
      <c r="B3411" s="203"/>
      <c r="C3411" s="203"/>
      <c r="D3411" s="203"/>
      <c r="E3411" s="203"/>
      <c r="F3411" s="203"/>
    </row>
    <row r="3412" spans="1:6" x14ac:dyDescent="0.25">
      <c r="A3412" s="203"/>
      <c r="B3412" s="203"/>
      <c r="C3412" s="203"/>
      <c r="D3412" s="203"/>
      <c r="E3412" s="203"/>
      <c r="F3412" s="203"/>
    </row>
    <row r="3413" spans="1:6" x14ac:dyDescent="0.25">
      <c r="A3413" s="203"/>
      <c r="B3413" s="203"/>
      <c r="C3413" s="203"/>
      <c r="D3413" s="203"/>
      <c r="E3413" s="203"/>
      <c r="F3413" s="203"/>
    </row>
    <row r="3414" spans="1:6" x14ac:dyDescent="0.25">
      <c r="A3414" s="203"/>
      <c r="B3414" s="203"/>
      <c r="C3414" s="203"/>
      <c r="D3414" s="203"/>
      <c r="E3414" s="203"/>
      <c r="F3414" s="203"/>
    </row>
    <row r="3415" spans="1:6" x14ac:dyDescent="0.25">
      <c r="A3415" s="203"/>
      <c r="B3415" s="203"/>
      <c r="C3415" s="203"/>
      <c r="D3415" s="203"/>
      <c r="E3415" s="203"/>
      <c r="F3415" s="203"/>
    </row>
    <row r="3416" spans="1:6" x14ac:dyDescent="0.25">
      <c r="A3416" s="203"/>
      <c r="B3416" s="203"/>
      <c r="C3416" s="203"/>
      <c r="D3416" s="203"/>
      <c r="E3416" s="203"/>
      <c r="F3416" s="203"/>
    </row>
    <row r="3417" spans="1:6" x14ac:dyDescent="0.25">
      <c r="A3417" s="203"/>
      <c r="B3417" s="203"/>
      <c r="C3417" s="203"/>
      <c r="D3417" s="203"/>
      <c r="E3417" s="203"/>
      <c r="F3417" s="203"/>
    </row>
    <row r="3418" spans="1:6" x14ac:dyDescent="0.25">
      <c r="A3418" s="203"/>
      <c r="B3418" s="203"/>
      <c r="C3418" s="203"/>
      <c r="D3418" s="203"/>
      <c r="E3418" s="203"/>
      <c r="F3418" s="203"/>
    </row>
    <row r="3419" spans="1:6" x14ac:dyDescent="0.25">
      <c r="A3419" s="203"/>
      <c r="B3419" s="203"/>
      <c r="C3419" s="203"/>
      <c r="D3419" s="203"/>
      <c r="E3419" s="203"/>
      <c r="F3419" s="203"/>
    </row>
    <row r="3420" spans="1:6" x14ac:dyDescent="0.25">
      <c r="A3420" s="203"/>
      <c r="B3420" s="203"/>
      <c r="C3420" s="203"/>
      <c r="D3420" s="203"/>
      <c r="E3420" s="203"/>
      <c r="F3420" s="203"/>
    </row>
    <row r="3421" spans="1:6" x14ac:dyDescent="0.25">
      <c r="A3421" s="203"/>
      <c r="B3421" s="203"/>
      <c r="C3421" s="203"/>
      <c r="D3421" s="203"/>
      <c r="E3421" s="203"/>
      <c r="F3421" s="203"/>
    </row>
    <row r="3422" spans="1:6" x14ac:dyDescent="0.25">
      <c r="A3422" s="203"/>
      <c r="B3422" s="203"/>
      <c r="C3422" s="203"/>
      <c r="D3422" s="203"/>
      <c r="E3422" s="203"/>
      <c r="F3422" s="203"/>
    </row>
    <row r="3423" spans="1:6" x14ac:dyDescent="0.25">
      <c r="A3423" s="203"/>
      <c r="B3423" s="203"/>
      <c r="C3423" s="203"/>
      <c r="D3423" s="203"/>
      <c r="E3423" s="203"/>
      <c r="F3423" s="203"/>
    </row>
    <row r="3424" spans="1:6" x14ac:dyDescent="0.25">
      <c r="A3424" s="203"/>
      <c r="B3424" s="203"/>
      <c r="C3424" s="203"/>
      <c r="D3424" s="203"/>
      <c r="E3424" s="203"/>
      <c r="F3424" s="203"/>
    </row>
    <row r="3425" spans="1:6" x14ac:dyDescent="0.25">
      <c r="A3425" s="203"/>
      <c r="B3425" s="203"/>
      <c r="C3425" s="203"/>
      <c r="D3425" s="203"/>
      <c r="E3425" s="203"/>
      <c r="F3425" s="203"/>
    </row>
    <row r="3426" spans="1:6" x14ac:dyDescent="0.25">
      <c r="A3426" s="203"/>
      <c r="B3426" s="203"/>
      <c r="C3426" s="203"/>
      <c r="D3426" s="203"/>
      <c r="E3426" s="203"/>
      <c r="F3426" s="203"/>
    </row>
    <row r="3427" spans="1:6" x14ac:dyDescent="0.25">
      <c r="A3427" s="203"/>
      <c r="B3427" s="203"/>
      <c r="C3427" s="203"/>
      <c r="D3427" s="203"/>
      <c r="E3427" s="203"/>
      <c r="F3427" s="203"/>
    </row>
    <row r="3428" spans="1:6" x14ac:dyDescent="0.25">
      <c r="A3428" s="203"/>
      <c r="B3428" s="203"/>
      <c r="C3428" s="203"/>
      <c r="D3428" s="203"/>
      <c r="E3428" s="203"/>
      <c r="F3428" s="203"/>
    </row>
    <row r="3429" spans="1:6" x14ac:dyDescent="0.25">
      <c r="A3429" s="203"/>
      <c r="B3429" s="203"/>
      <c r="C3429" s="203"/>
      <c r="D3429" s="203"/>
      <c r="E3429" s="203"/>
      <c r="F3429" s="203"/>
    </row>
    <row r="3430" spans="1:6" x14ac:dyDescent="0.25">
      <c r="A3430" s="203"/>
      <c r="B3430" s="203"/>
      <c r="C3430" s="203"/>
      <c r="D3430" s="203"/>
      <c r="E3430" s="203"/>
      <c r="F3430" s="203"/>
    </row>
    <row r="3431" spans="1:6" x14ac:dyDescent="0.25">
      <c r="A3431" s="203"/>
      <c r="B3431" s="203"/>
      <c r="C3431" s="203"/>
      <c r="D3431" s="203"/>
      <c r="E3431" s="203"/>
      <c r="F3431" s="203"/>
    </row>
    <row r="3432" spans="1:6" x14ac:dyDescent="0.25">
      <c r="A3432" s="203"/>
      <c r="B3432" s="203"/>
      <c r="C3432" s="203"/>
      <c r="D3432" s="203"/>
      <c r="E3432" s="203"/>
      <c r="F3432" s="203"/>
    </row>
    <row r="3433" spans="1:6" x14ac:dyDescent="0.25">
      <c r="A3433" s="203"/>
      <c r="B3433" s="203"/>
      <c r="C3433" s="203"/>
      <c r="D3433" s="203"/>
      <c r="E3433" s="203"/>
      <c r="F3433" s="203"/>
    </row>
    <row r="3434" spans="1:6" x14ac:dyDescent="0.25">
      <c r="A3434" s="203"/>
      <c r="B3434" s="203"/>
      <c r="C3434" s="203"/>
      <c r="D3434" s="203"/>
      <c r="E3434" s="203"/>
      <c r="F3434" s="203"/>
    </row>
    <row r="3435" spans="1:6" x14ac:dyDescent="0.25">
      <c r="A3435" s="203"/>
      <c r="B3435" s="203"/>
      <c r="C3435" s="203"/>
      <c r="D3435" s="203"/>
      <c r="E3435" s="203"/>
      <c r="F3435" s="203"/>
    </row>
    <row r="3436" spans="1:6" x14ac:dyDescent="0.25">
      <c r="A3436" s="203"/>
      <c r="B3436" s="203"/>
      <c r="C3436" s="203"/>
      <c r="D3436" s="203"/>
      <c r="E3436" s="203"/>
      <c r="F3436" s="203"/>
    </row>
    <row r="3437" spans="1:6" x14ac:dyDescent="0.25">
      <c r="A3437" s="203"/>
      <c r="B3437" s="203"/>
      <c r="C3437" s="203"/>
      <c r="D3437" s="203"/>
      <c r="E3437" s="203"/>
      <c r="F3437" s="203"/>
    </row>
    <row r="3438" spans="1:6" x14ac:dyDescent="0.25">
      <c r="A3438" s="203"/>
      <c r="B3438" s="203"/>
      <c r="C3438" s="203"/>
      <c r="D3438" s="203"/>
      <c r="E3438" s="203"/>
      <c r="F3438" s="203"/>
    </row>
    <row r="3439" spans="1:6" x14ac:dyDescent="0.25">
      <c r="A3439" s="203"/>
      <c r="B3439" s="203"/>
      <c r="C3439" s="203"/>
      <c r="D3439" s="203"/>
      <c r="E3439" s="203"/>
      <c r="F3439" s="203"/>
    </row>
    <row r="3440" spans="1:6" x14ac:dyDescent="0.25">
      <c r="A3440" s="203"/>
      <c r="B3440" s="203"/>
      <c r="C3440" s="203"/>
      <c r="D3440" s="203"/>
      <c r="E3440" s="203"/>
      <c r="F3440" s="203"/>
    </row>
    <row r="3441" spans="1:6" x14ac:dyDescent="0.25">
      <c r="A3441" s="203"/>
      <c r="B3441" s="203"/>
      <c r="C3441" s="203"/>
      <c r="D3441" s="203"/>
      <c r="E3441" s="203"/>
      <c r="F3441" s="203"/>
    </row>
    <row r="3442" spans="1:6" x14ac:dyDescent="0.25">
      <c r="A3442" s="203"/>
      <c r="B3442" s="203"/>
      <c r="C3442" s="203"/>
      <c r="D3442" s="203"/>
      <c r="E3442" s="203"/>
      <c r="F3442" s="203"/>
    </row>
    <row r="3443" spans="1:6" x14ac:dyDescent="0.25">
      <c r="A3443" s="203"/>
      <c r="B3443" s="203"/>
      <c r="C3443" s="203"/>
      <c r="D3443" s="203"/>
      <c r="E3443" s="203"/>
      <c r="F3443" s="203"/>
    </row>
    <row r="3444" spans="1:6" x14ac:dyDescent="0.25">
      <c r="A3444" s="203"/>
      <c r="B3444" s="203"/>
      <c r="C3444" s="203"/>
      <c r="D3444" s="203"/>
      <c r="E3444" s="203"/>
      <c r="F3444" s="203"/>
    </row>
    <row r="3445" spans="1:6" x14ac:dyDescent="0.25">
      <c r="A3445" s="203"/>
      <c r="B3445" s="203"/>
      <c r="C3445" s="203"/>
      <c r="D3445" s="203"/>
      <c r="E3445" s="203"/>
      <c r="F3445" s="203"/>
    </row>
    <row r="3446" spans="1:6" x14ac:dyDescent="0.25">
      <c r="A3446" s="203"/>
      <c r="B3446" s="203"/>
      <c r="C3446" s="203"/>
      <c r="D3446" s="203"/>
      <c r="E3446" s="203"/>
      <c r="F3446" s="203"/>
    </row>
    <row r="3447" spans="1:6" x14ac:dyDescent="0.25">
      <c r="A3447" s="203"/>
      <c r="B3447" s="203"/>
      <c r="C3447" s="203"/>
      <c r="D3447" s="203"/>
      <c r="E3447" s="203"/>
      <c r="F3447" s="203"/>
    </row>
    <row r="3448" spans="1:6" x14ac:dyDescent="0.25">
      <c r="A3448" s="203"/>
      <c r="B3448" s="203"/>
      <c r="C3448" s="203"/>
      <c r="D3448" s="203"/>
      <c r="E3448" s="203"/>
      <c r="F3448" s="203"/>
    </row>
    <row r="3449" spans="1:6" x14ac:dyDescent="0.25">
      <c r="A3449" s="203"/>
      <c r="B3449" s="203"/>
      <c r="C3449" s="203"/>
      <c r="D3449" s="203"/>
      <c r="E3449" s="203"/>
      <c r="F3449" s="203"/>
    </row>
    <row r="3450" spans="1:6" x14ac:dyDescent="0.25">
      <c r="A3450" s="203"/>
      <c r="B3450" s="203"/>
      <c r="C3450" s="203"/>
      <c r="D3450" s="203"/>
      <c r="E3450" s="203"/>
      <c r="F3450" s="203"/>
    </row>
    <row r="3451" spans="1:6" x14ac:dyDescent="0.25">
      <c r="A3451" s="203"/>
      <c r="B3451" s="203"/>
      <c r="C3451" s="203"/>
      <c r="D3451" s="203"/>
      <c r="E3451" s="203"/>
      <c r="F3451" s="203"/>
    </row>
    <row r="3452" spans="1:6" x14ac:dyDescent="0.25">
      <c r="A3452" s="203"/>
      <c r="B3452" s="203"/>
      <c r="C3452" s="203"/>
      <c r="D3452" s="203"/>
      <c r="E3452" s="203"/>
      <c r="F3452" s="203"/>
    </row>
    <row r="3453" spans="1:6" x14ac:dyDescent="0.25">
      <c r="A3453" s="203"/>
      <c r="B3453" s="203"/>
      <c r="C3453" s="203"/>
      <c r="D3453" s="203"/>
      <c r="E3453" s="203"/>
      <c r="F3453" s="203"/>
    </row>
    <row r="3454" spans="1:6" x14ac:dyDescent="0.25">
      <c r="A3454" s="203"/>
      <c r="B3454" s="203"/>
      <c r="C3454" s="203"/>
      <c r="D3454" s="203"/>
      <c r="E3454" s="203"/>
      <c r="F3454" s="203"/>
    </row>
    <row r="3455" spans="1:6" x14ac:dyDescent="0.25">
      <c r="A3455" s="203"/>
      <c r="B3455" s="203"/>
      <c r="C3455" s="203"/>
      <c r="D3455" s="203"/>
      <c r="E3455" s="203"/>
      <c r="F3455" s="203"/>
    </row>
    <row r="3456" spans="1:6" x14ac:dyDescent="0.25">
      <c r="A3456" s="203"/>
      <c r="B3456" s="203"/>
      <c r="C3456" s="203"/>
      <c r="D3456" s="203"/>
      <c r="E3456" s="203"/>
      <c r="F3456" s="203"/>
    </row>
    <row r="3457" spans="1:6" x14ac:dyDescent="0.25">
      <c r="A3457" s="203"/>
      <c r="B3457" s="203"/>
      <c r="C3457" s="203"/>
      <c r="D3457" s="203"/>
      <c r="E3457" s="203"/>
      <c r="F3457" s="203"/>
    </row>
    <row r="3458" spans="1:6" x14ac:dyDescent="0.25">
      <c r="A3458" s="203"/>
      <c r="B3458" s="203"/>
      <c r="C3458" s="203"/>
      <c r="D3458" s="203"/>
      <c r="E3458" s="203"/>
      <c r="F3458" s="203"/>
    </row>
    <row r="3459" spans="1:6" x14ac:dyDescent="0.25">
      <c r="A3459" s="203"/>
      <c r="B3459" s="203"/>
      <c r="C3459" s="203"/>
      <c r="D3459" s="203"/>
      <c r="E3459" s="203"/>
      <c r="F3459" s="203"/>
    </row>
    <row r="3460" spans="1:6" x14ac:dyDescent="0.25">
      <c r="A3460" s="203"/>
      <c r="B3460" s="203"/>
      <c r="C3460" s="203"/>
      <c r="D3460" s="203"/>
      <c r="E3460" s="203"/>
      <c r="F3460" s="203"/>
    </row>
    <row r="3461" spans="1:6" x14ac:dyDescent="0.25">
      <c r="A3461" s="203"/>
      <c r="B3461" s="203"/>
      <c r="C3461" s="203"/>
      <c r="D3461" s="203"/>
      <c r="E3461" s="203"/>
      <c r="F3461" s="203"/>
    </row>
    <row r="3462" spans="1:6" x14ac:dyDescent="0.25">
      <c r="A3462" s="203"/>
      <c r="B3462" s="203"/>
      <c r="C3462" s="203"/>
      <c r="D3462" s="203"/>
      <c r="E3462" s="203"/>
      <c r="F3462" s="203"/>
    </row>
    <row r="3463" spans="1:6" x14ac:dyDescent="0.25">
      <c r="A3463" s="203"/>
      <c r="B3463" s="203"/>
      <c r="C3463" s="203"/>
      <c r="D3463" s="203"/>
      <c r="E3463" s="203"/>
      <c r="F3463" s="203"/>
    </row>
    <row r="3464" spans="1:6" x14ac:dyDescent="0.25">
      <c r="A3464" s="203"/>
      <c r="B3464" s="203"/>
      <c r="C3464" s="203"/>
      <c r="D3464" s="203"/>
      <c r="E3464" s="203"/>
      <c r="F3464" s="203"/>
    </row>
    <row r="3465" spans="1:6" x14ac:dyDescent="0.25">
      <c r="A3465" s="203"/>
      <c r="B3465" s="203"/>
      <c r="C3465" s="203"/>
      <c r="D3465" s="203"/>
      <c r="E3465" s="203"/>
      <c r="F3465" s="203"/>
    </row>
    <row r="3466" spans="1:6" x14ac:dyDescent="0.25">
      <c r="A3466" s="203"/>
      <c r="B3466" s="203"/>
      <c r="C3466" s="203"/>
      <c r="D3466" s="203"/>
      <c r="E3466" s="203"/>
      <c r="F3466" s="203"/>
    </row>
    <row r="3467" spans="1:6" x14ac:dyDescent="0.25">
      <c r="A3467" s="203"/>
      <c r="B3467" s="203"/>
      <c r="C3467" s="203"/>
      <c r="D3467" s="203"/>
      <c r="E3467" s="203"/>
      <c r="F3467" s="203"/>
    </row>
    <row r="3468" spans="1:6" x14ac:dyDescent="0.25">
      <c r="A3468" s="203"/>
      <c r="B3468" s="203"/>
      <c r="C3468" s="203"/>
      <c r="D3468" s="203"/>
      <c r="E3468" s="203"/>
      <c r="F3468" s="203"/>
    </row>
    <row r="3469" spans="1:6" x14ac:dyDescent="0.25">
      <c r="A3469" s="203"/>
      <c r="B3469" s="203"/>
      <c r="C3469" s="203"/>
      <c r="D3469" s="203"/>
      <c r="E3469" s="203"/>
      <c r="F3469" s="203"/>
    </row>
    <row r="3470" spans="1:6" x14ac:dyDescent="0.25">
      <c r="A3470" s="203"/>
      <c r="B3470" s="203"/>
      <c r="C3470" s="203"/>
      <c r="D3470" s="203"/>
      <c r="E3470" s="203"/>
      <c r="F3470" s="203"/>
    </row>
    <row r="3471" spans="1:6" x14ac:dyDescent="0.25">
      <c r="A3471" s="203"/>
      <c r="B3471" s="203"/>
      <c r="C3471" s="203"/>
      <c r="D3471" s="203"/>
      <c r="E3471" s="203"/>
      <c r="F3471" s="203"/>
    </row>
    <row r="3472" spans="1:6" x14ac:dyDescent="0.25">
      <c r="A3472" s="203"/>
      <c r="B3472" s="203"/>
      <c r="C3472" s="203"/>
      <c r="D3472" s="203"/>
      <c r="E3472" s="203"/>
      <c r="F3472" s="203"/>
    </row>
    <row r="3473" spans="1:6" x14ac:dyDescent="0.25">
      <c r="A3473" s="203"/>
      <c r="B3473" s="203"/>
      <c r="C3473" s="203"/>
      <c r="D3473" s="203"/>
      <c r="E3473" s="203"/>
      <c r="F3473" s="203"/>
    </row>
    <row r="3474" spans="1:6" x14ac:dyDescent="0.25">
      <c r="A3474" s="203"/>
      <c r="B3474" s="203"/>
      <c r="C3474" s="203"/>
      <c r="D3474" s="203"/>
      <c r="E3474" s="203"/>
      <c r="F3474" s="203"/>
    </row>
    <row r="3475" spans="1:6" x14ac:dyDescent="0.25">
      <c r="A3475" s="203"/>
      <c r="B3475" s="203"/>
      <c r="C3475" s="203"/>
      <c r="D3475" s="203"/>
      <c r="E3475" s="203"/>
      <c r="F3475" s="203"/>
    </row>
    <row r="3476" spans="1:6" x14ac:dyDescent="0.25">
      <c r="A3476" s="203"/>
      <c r="B3476" s="203"/>
      <c r="C3476" s="203"/>
      <c r="D3476" s="203"/>
      <c r="E3476" s="203"/>
      <c r="F3476" s="203"/>
    </row>
    <row r="3477" spans="1:6" x14ac:dyDescent="0.25">
      <c r="A3477" s="203"/>
      <c r="B3477" s="203"/>
      <c r="C3477" s="203"/>
      <c r="D3477" s="203"/>
      <c r="E3477" s="203"/>
      <c r="F3477" s="203"/>
    </row>
    <row r="3478" spans="1:6" x14ac:dyDescent="0.25">
      <c r="A3478" s="203"/>
      <c r="B3478" s="203"/>
      <c r="C3478" s="203"/>
      <c r="D3478" s="203"/>
      <c r="E3478" s="203"/>
      <c r="F3478" s="203"/>
    </row>
    <row r="3479" spans="1:6" x14ac:dyDescent="0.25">
      <c r="A3479" s="203"/>
      <c r="B3479" s="203"/>
      <c r="C3479" s="203"/>
      <c r="D3479" s="203"/>
      <c r="E3479" s="203"/>
      <c r="F3479" s="203"/>
    </row>
    <row r="3480" spans="1:6" x14ac:dyDescent="0.25">
      <c r="A3480" s="203"/>
      <c r="B3480" s="203"/>
      <c r="C3480" s="203"/>
      <c r="D3480" s="203"/>
      <c r="E3480" s="203"/>
      <c r="F3480" s="203"/>
    </row>
    <row r="3481" spans="1:6" x14ac:dyDescent="0.25">
      <c r="A3481" s="203"/>
      <c r="B3481" s="203"/>
      <c r="C3481" s="203"/>
      <c r="D3481" s="203"/>
      <c r="E3481" s="203"/>
      <c r="F3481" s="203"/>
    </row>
    <row r="3482" spans="1:6" x14ac:dyDescent="0.25">
      <c r="A3482" s="203"/>
      <c r="B3482" s="203"/>
      <c r="C3482" s="203"/>
      <c r="D3482" s="203"/>
      <c r="E3482" s="203"/>
      <c r="F3482" s="203"/>
    </row>
    <row r="3483" spans="1:6" x14ac:dyDescent="0.25">
      <c r="A3483" s="203"/>
      <c r="B3483" s="203"/>
      <c r="C3483" s="203"/>
      <c r="D3483" s="203"/>
      <c r="E3483" s="203"/>
      <c r="F3483" s="203"/>
    </row>
    <row r="3484" spans="1:6" x14ac:dyDescent="0.25">
      <c r="A3484" s="203"/>
      <c r="B3484" s="203"/>
      <c r="C3484" s="203"/>
      <c r="D3484" s="203"/>
      <c r="E3484" s="203"/>
      <c r="F3484" s="203"/>
    </row>
    <row r="3485" spans="1:6" x14ac:dyDescent="0.25">
      <c r="A3485" s="203"/>
      <c r="B3485" s="203"/>
      <c r="C3485" s="203"/>
      <c r="D3485" s="203"/>
      <c r="E3485" s="203"/>
      <c r="F3485" s="203"/>
    </row>
    <row r="3486" spans="1:6" x14ac:dyDescent="0.25">
      <c r="A3486" s="203"/>
      <c r="B3486" s="203"/>
      <c r="C3486" s="203"/>
      <c r="D3486" s="203"/>
      <c r="E3486" s="203"/>
      <c r="F3486" s="203"/>
    </row>
    <row r="3487" spans="1:6" x14ac:dyDescent="0.25">
      <c r="A3487" s="203"/>
      <c r="B3487" s="203"/>
      <c r="C3487" s="203"/>
      <c r="D3487" s="203"/>
      <c r="E3487" s="203"/>
      <c r="F3487" s="203"/>
    </row>
    <row r="3488" spans="1:6" x14ac:dyDescent="0.25">
      <c r="A3488" s="203"/>
      <c r="B3488" s="203"/>
      <c r="C3488" s="203"/>
      <c r="D3488" s="203"/>
      <c r="E3488" s="203"/>
      <c r="F3488" s="203"/>
    </row>
    <row r="3489" spans="1:6" x14ac:dyDescent="0.25">
      <c r="A3489" s="203"/>
      <c r="B3489" s="203"/>
      <c r="C3489" s="203"/>
      <c r="D3489" s="203"/>
      <c r="E3489" s="203"/>
      <c r="F3489" s="203"/>
    </row>
    <row r="3490" spans="1:6" x14ac:dyDescent="0.25">
      <c r="A3490" s="203"/>
      <c r="B3490" s="203"/>
      <c r="C3490" s="203"/>
      <c r="D3490" s="203"/>
      <c r="E3490" s="203"/>
      <c r="F3490" s="203"/>
    </row>
    <row r="3491" spans="1:6" x14ac:dyDescent="0.25">
      <c r="A3491" s="203"/>
      <c r="B3491" s="203"/>
      <c r="C3491" s="203"/>
      <c r="D3491" s="203"/>
      <c r="E3491" s="203"/>
      <c r="F3491" s="203"/>
    </row>
    <row r="3492" spans="1:6" x14ac:dyDescent="0.25">
      <c r="A3492" s="203"/>
      <c r="B3492" s="203"/>
      <c r="C3492" s="203"/>
      <c r="D3492" s="203"/>
      <c r="E3492" s="203"/>
      <c r="F3492" s="203"/>
    </row>
    <row r="3493" spans="1:6" x14ac:dyDescent="0.25">
      <c r="A3493" s="203"/>
      <c r="B3493" s="203"/>
      <c r="C3493" s="203"/>
      <c r="D3493" s="203"/>
      <c r="E3493" s="203"/>
      <c r="F3493" s="203"/>
    </row>
    <row r="3494" spans="1:6" x14ac:dyDescent="0.25">
      <c r="A3494" s="203"/>
      <c r="B3494" s="203"/>
      <c r="C3494" s="203"/>
      <c r="D3494" s="203"/>
      <c r="E3494" s="203"/>
      <c r="F3494" s="203"/>
    </row>
    <row r="3495" spans="1:6" x14ac:dyDescent="0.25">
      <c r="A3495" s="203"/>
      <c r="B3495" s="203"/>
      <c r="C3495" s="203"/>
      <c r="D3495" s="203"/>
      <c r="E3495" s="203"/>
      <c r="F3495" s="203"/>
    </row>
    <row r="3496" spans="1:6" x14ac:dyDescent="0.25">
      <c r="A3496" s="203"/>
      <c r="B3496" s="203"/>
      <c r="C3496" s="203"/>
      <c r="D3496" s="203"/>
      <c r="E3496" s="203"/>
      <c r="F3496" s="203"/>
    </row>
    <row r="3497" spans="1:6" x14ac:dyDescent="0.25">
      <c r="A3497" s="203"/>
      <c r="B3497" s="203"/>
      <c r="C3497" s="203"/>
      <c r="D3497" s="203"/>
      <c r="E3497" s="203"/>
      <c r="F3497" s="203"/>
    </row>
    <row r="3498" spans="1:6" x14ac:dyDescent="0.25">
      <c r="A3498" s="203"/>
      <c r="B3498" s="203"/>
      <c r="C3498" s="203"/>
      <c r="D3498" s="203"/>
      <c r="E3498" s="203"/>
      <c r="F3498" s="203"/>
    </row>
    <row r="3499" spans="1:6" x14ac:dyDescent="0.25">
      <c r="A3499" s="203"/>
      <c r="B3499" s="203"/>
      <c r="C3499" s="203"/>
      <c r="D3499" s="203"/>
      <c r="E3499" s="203"/>
      <c r="F3499" s="203"/>
    </row>
    <row r="3500" spans="1:6" x14ac:dyDescent="0.25">
      <c r="A3500" s="203"/>
      <c r="B3500" s="203"/>
      <c r="C3500" s="203"/>
      <c r="D3500" s="203"/>
      <c r="E3500" s="203"/>
      <c r="F3500" s="203"/>
    </row>
    <row r="3501" spans="1:6" x14ac:dyDescent="0.25">
      <c r="A3501" s="203"/>
      <c r="B3501" s="203"/>
      <c r="C3501" s="203"/>
      <c r="D3501" s="203"/>
      <c r="E3501" s="203"/>
      <c r="F3501" s="203"/>
    </row>
    <row r="3502" spans="1:6" x14ac:dyDescent="0.25">
      <c r="A3502" s="203"/>
      <c r="B3502" s="203"/>
      <c r="C3502" s="203"/>
      <c r="D3502" s="203"/>
      <c r="E3502" s="203"/>
      <c r="F3502" s="203"/>
    </row>
    <row r="3503" spans="1:6" x14ac:dyDescent="0.25">
      <c r="A3503" s="203"/>
      <c r="B3503" s="203"/>
      <c r="C3503" s="203"/>
      <c r="D3503" s="203"/>
      <c r="E3503" s="203"/>
      <c r="F3503" s="203"/>
    </row>
    <row r="3504" spans="1:6" x14ac:dyDescent="0.25">
      <c r="A3504" s="203"/>
      <c r="B3504" s="203"/>
      <c r="C3504" s="203"/>
      <c r="D3504" s="203"/>
      <c r="E3504" s="203"/>
      <c r="F3504" s="203"/>
    </row>
    <row r="3505" spans="1:6" x14ac:dyDescent="0.25">
      <c r="A3505" s="203"/>
      <c r="B3505" s="203"/>
      <c r="C3505" s="203"/>
      <c r="D3505" s="203"/>
      <c r="E3505" s="203"/>
      <c r="F3505" s="203"/>
    </row>
    <row r="3506" spans="1:6" x14ac:dyDescent="0.25">
      <c r="A3506" s="203"/>
      <c r="B3506" s="203"/>
      <c r="C3506" s="203"/>
      <c r="D3506" s="203"/>
      <c r="E3506" s="203"/>
      <c r="F3506" s="203"/>
    </row>
    <row r="3507" spans="1:6" x14ac:dyDescent="0.25">
      <c r="A3507" s="203"/>
      <c r="B3507" s="203"/>
      <c r="C3507" s="203"/>
      <c r="D3507" s="203"/>
      <c r="E3507" s="203"/>
      <c r="F3507" s="203"/>
    </row>
    <row r="3508" spans="1:6" x14ac:dyDescent="0.25">
      <c r="A3508" s="203"/>
      <c r="B3508" s="203"/>
      <c r="C3508" s="203"/>
      <c r="D3508" s="203"/>
      <c r="E3508" s="203"/>
      <c r="F3508" s="203"/>
    </row>
    <row r="3509" spans="1:6" x14ac:dyDescent="0.25">
      <c r="A3509" s="203"/>
      <c r="B3509" s="203"/>
      <c r="C3509" s="203"/>
      <c r="D3509" s="203"/>
      <c r="E3509" s="203"/>
      <c r="F3509" s="203"/>
    </row>
    <row r="3510" spans="1:6" x14ac:dyDescent="0.25">
      <c r="A3510" s="203"/>
      <c r="B3510" s="203"/>
      <c r="C3510" s="203"/>
      <c r="D3510" s="203"/>
      <c r="E3510" s="203"/>
      <c r="F3510" s="203"/>
    </row>
    <row r="3511" spans="1:6" x14ac:dyDescent="0.25">
      <c r="A3511" s="203"/>
      <c r="B3511" s="203"/>
      <c r="C3511" s="203"/>
      <c r="D3511" s="203"/>
      <c r="E3511" s="203"/>
      <c r="F3511" s="203"/>
    </row>
    <row r="3512" spans="1:6" x14ac:dyDescent="0.25">
      <c r="A3512" s="203"/>
      <c r="B3512" s="203"/>
      <c r="C3512" s="203"/>
      <c r="D3512" s="203"/>
      <c r="E3512" s="203"/>
      <c r="F3512" s="203"/>
    </row>
    <row r="3513" spans="1:6" x14ac:dyDescent="0.25">
      <c r="A3513" s="203"/>
      <c r="B3513" s="203"/>
      <c r="C3513" s="203"/>
      <c r="D3513" s="203"/>
      <c r="E3513" s="203"/>
      <c r="F3513" s="203"/>
    </row>
    <row r="3514" spans="1:6" x14ac:dyDescent="0.25">
      <c r="A3514" s="203"/>
      <c r="B3514" s="203"/>
      <c r="C3514" s="203"/>
      <c r="D3514" s="203"/>
      <c r="E3514" s="203"/>
      <c r="F3514" s="203"/>
    </row>
    <row r="3515" spans="1:6" x14ac:dyDescent="0.25">
      <c r="A3515" s="203"/>
      <c r="B3515" s="203"/>
      <c r="C3515" s="203"/>
      <c r="D3515" s="203"/>
      <c r="E3515" s="203"/>
      <c r="F3515" s="203"/>
    </row>
    <row r="3516" spans="1:6" x14ac:dyDescent="0.25">
      <c r="A3516" s="203"/>
      <c r="B3516" s="203"/>
      <c r="C3516" s="203"/>
      <c r="D3516" s="203"/>
      <c r="E3516" s="203"/>
      <c r="F3516" s="203"/>
    </row>
    <row r="3517" spans="1:6" x14ac:dyDescent="0.25">
      <c r="A3517" s="203"/>
      <c r="B3517" s="203"/>
      <c r="C3517" s="203"/>
      <c r="D3517" s="203"/>
      <c r="E3517" s="203"/>
      <c r="F3517" s="203"/>
    </row>
    <row r="3518" spans="1:6" x14ac:dyDescent="0.25">
      <c r="A3518" s="203"/>
      <c r="B3518" s="203"/>
      <c r="C3518" s="203"/>
      <c r="D3518" s="203"/>
      <c r="E3518" s="203"/>
      <c r="F3518" s="203"/>
    </row>
    <row r="3519" spans="1:6" x14ac:dyDescent="0.25">
      <c r="A3519" s="203"/>
      <c r="B3519" s="203"/>
      <c r="C3519" s="203"/>
      <c r="D3519" s="203"/>
      <c r="E3519" s="203"/>
      <c r="F3519" s="203"/>
    </row>
    <row r="3520" spans="1:6" x14ac:dyDescent="0.25">
      <c r="A3520" s="203"/>
      <c r="B3520" s="203"/>
      <c r="C3520" s="203"/>
      <c r="D3520" s="203"/>
      <c r="E3520" s="203"/>
      <c r="F3520" s="203"/>
    </row>
    <row r="3521" spans="1:6" x14ac:dyDescent="0.25">
      <c r="A3521" s="203"/>
      <c r="B3521" s="203"/>
      <c r="C3521" s="203"/>
      <c r="D3521" s="203"/>
      <c r="E3521" s="203"/>
      <c r="F3521" s="203"/>
    </row>
    <row r="3522" spans="1:6" x14ac:dyDescent="0.25">
      <c r="A3522" s="203"/>
      <c r="B3522" s="203"/>
      <c r="C3522" s="203"/>
      <c r="D3522" s="203"/>
      <c r="E3522" s="203"/>
      <c r="F3522" s="203"/>
    </row>
    <row r="3523" spans="1:6" x14ac:dyDescent="0.25">
      <c r="A3523" s="203"/>
      <c r="B3523" s="203"/>
      <c r="C3523" s="203"/>
      <c r="D3523" s="203"/>
      <c r="E3523" s="203"/>
      <c r="F3523" s="203"/>
    </row>
    <row r="3524" spans="1:6" x14ac:dyDescent="0.25">
      <c r="A3524" s="203"/>
      <c r="B3524" s="203"/>
      <c r="C3524" s="203"/>
      <c r="D3524" s="203"/>
      <c r="E3524" s="203"/>
      <c r="F3524" s="203"/>
    </row>
    <row r="3525" spans="1:6" x14ac:dyDescent="0.25">
      <c r="A3525" s="203"/>
      <c r="B3525" s="203"/>
      <c r="C3525" s="203"/>
      <c r="D3525" s="203"/>
      <c r="E3525" s="203"/>
      <c r="F3525" s="203"/>
    </row>
    <row r="3526" spans="1:6" x14ac:dyDescent="0.25">
      <c r="A3526" s="203"/>
      <c r="B3526" s="203"/>
      <c r="C3526" s="203"/>
      <c r="D3526" s="203"/>
      <c r="E3526" s="203"/>
      <c r="F3526" s="203"/>
    </row>
    <row r="3527" spans="1:6" x14ac:dyDescent="0.25">
      <c r="A3527" s="203"/>
      <c r="B3527" s="203"/>
      <c r="C3527" s="203"/>
      <c r="D3527" s="203"/>
      <c r="E3527" s="203"/>
      <c r="F3527" s="203"/>
    </row>
    <row r="3528" spans="1:6" x14ac:dyDescent="0.25">
      <c r="A3528" s="203"/>
      <c r="B3528" s="203"/>
      <c r="C3528" s="203"/>
      <c r="D3528" s="203"/>
      <c r="E3528" s="203"/>
      <c r="F3528" s="203"/>
    </row>
    <row r="3529" spans="1:6" x14ac:dyDescent="0.25">
      <c r="A3529" s="203"/>
      <c r="B3529" s="203"/>
      <c r="C3529" s="203"/>
      <c r="D3529" s="203"/>
      <c r="E3529" s="203"/>
      <c r="F3529" s="203"/>
    </row>
    <row r="3530" spans="1:6" x14ac:dyDescent="0.25">
      <c r="A3530" s="203"/>
      <c r="B3530" s="203"/>
      <c r="C3530" s="203"/>
      <c r="D3530" s="203"/>
      <c r="E3530" s="203"/>
      <c r="F3530" s="203"/>
    </row>
    <row r="3531" spans="1:6" x14ac:dyDescent="0.25">
      <c r="A3531" s="203"/>
      <c r="B3531" s="203"/>
      <c r="C3531" s="203"/>
      <c r="D3531" s="203"/>
      <c r="E3531" s="203"/>
      <c r="F3531" s="203"/>
    </row>
    <row r="3532" spans="1:6" x14ac:dyDescent="0.25">
      <c r="A3532" s="203"/>
      <c r="B3532" s="203"/>
      <c r="C3532" s="203"/>
      <c r="D3532" s="203"/>
      <c r="E3532" s="203"/>
      <c r="F3532" s="203"/>
    </row>
    <row r="3533" spans="1:6" x14ac:dyDescent="0.25">
      <c r="A3533" s="203"/>
      <c r="B3533" s="203"/>
      <c r="C3533" s="203"/>
      <c r="D3533" s="203"/>
      <c r="E3533" s="203"/>
      <c r="F3533" s="203"/>
    </row>
    <row r="3534" spans="1:6" x14ac:dyDescent="0.25">
      <c r="A3534" s="203"/>
      <c r="B3534" s="203"/>
      <c r="C3534" s="203"/>
      <c r="D3534" s="203"/>
      <c r="E3534" s="203"/>
      <c r="F3534" s="203"/>
    </row>
    <row r="3535" spans="1:6" x14ac:dyDescent="0.25">
      <c r="A3535" s="203"/>
      <c r="B3535" s="203"/>
      <c r="C3535" s="203"/>
      <c r="D3535" s="203"/>
      <c r="E3535" s="203"/>
      <c r="F3535" s="203"/>
    </row>
    <row r="3536" spans="1:6" x14ac:dyDescent="0.25">
      <c r="A3536" s="203"/>
      <c r="B3536" s="203"/>
      <c r="C3536" s="203"/>
      <c r="D3536" s="203"/>
      <c r="E3536" s="203"/>
      <c r="F3536" s="203"/>
    </row>
    <row r="3537" spans="1:6" x14ac:dyDescent="0.25">
      <c r="A3537" s="203"/>
      <c r="B3537" s="203"/>
      <c r="C3537" s="203"/>
      <c r="D3537" s="203"/>
      <c r="E3537" s="203"/>
      <c r="F3537" s="203"/>
    </row>
    <row r="3538" spans="1:6" x14ac:dyDescent="0.25">
      <c r="A3538" s="203"/>
      <c r="B3538" s="203"/>
      <c r="C3538" s="203"/>
      <c r="D3538" s="203"/>
      <c r="E3538" s="203"/>
      <c r="F3538" s="203"/>
    </row>
    <row r="3539" spans="1:6" x14ac:dyDescent="0.25">
      <c r="A3539" s="203"/>
      <c r="B3539" s="203"/>
      <c r="C3539" s="203"/>
      <c r="D3539" s="203"/>
      <c r="E3539" s="203"/>
      <c r="F3539" s="203"/>
    </row>
    <row r="3540" spans="1:6" x14ac:dyDescent="0.25">
      <c r="A3540" s="203"/>
      <c r="B3540" s="203"/>
      <c r="C3540" s="203"/>
      <c r="D3540" s="203"/>
      <c r="E3540" s="203"/>
      <c r="F3540" s="203"/>
    </row>
    <row r="3541" spans="1:6" x14ac:dyDescent="0.25">
      <c r="A3541" s="203"/>
      <c r="B3541" s="203"/>
      <c r="C3541" s="203"/>
      <c r="D3541" s="203"/>
      <c r="E3541" s="203"/>
      <c r="F3541" s="203"/>
    </row>
    <row r="3542" spans="1:6" x14ac:dyDescent="0.25">
      <c r="A3542" s="203"/>
      <c r="B3542" s="203"/>
      <c r="C3542" s="203"/>
      <c r="D3542" s="203"/>
      <c r="E3542" s="203"/>
      <c r="F3542" s="203"/>
    </row>
    <row r="3543" spans="1:6" x14ac:dyDescent="0.25">
      <c r="A3543" s="203"/>
      <c r="B3543" s="203"/>
      <c r="C3543" s="203"/>
      <c r="D3543" s="203"/>
      <c r="E3543" s="203"/>
      <c r="F3543" s="203"/>
    </row>
    <row r="3544" spans="1:6" x14ac:dyDescent="0.25">
      <c r="A3544" s="203"/>
      <c r="B3544" s="203"/>
      <c r="C3544" s="203"/>
      <c r="D3544" s="203"/>
      <c r="E3544" s="203"/>
      <c r="F3544" s="203"/>
    </row>
    <row r="3545" spans="1:6" x14ac:dyDescent="0.25">
      <c r="A3545" s="203"/>
      <c r="B3545" s="203"/>
      <c r="C3545" s="203"/>
      <c r="D3545" s="203"/>
      <c r="E3545" s="203"/>
      <c r="F3545" s="203"/>
    </row>
    <row r="3546" spans="1:6" x14ac:dyDescent="0.25">
      <c r="A3546" s="203"/>
      <c r="B3546" s="203"/>
      <c r="C3546" s="203"/>
      <c r="D3546" s="203"/>
      <c r="E3546" s="203"/>
      <c r="F3546" s="203"/>
    </row>
    <row r="3547" spans="1:6" x14ac:dyDescent="0.25">
      <c r="A3547" s="203"/>
      <c r="B3547" s="203"/>
      <c r="C3547" s="203"/>
      <c r="D3547" s="203"/>
      <c r="E3547" s="203"/>
      <c r="F3547" s="203"/>
    </row>
    <row r="3548" spans="1:6" x14ac:dyDescent="0.25">
      <c r="A3548" s="203"/>
      <c r="B3548" s="203"/>
      <c r="C3548" s="203"/>
      <c r="D3548" s="203"/>
      <c r="E3548" s="203"/>
      <c r="F3548" s="203"/>
    </row>
    <row r="3549" spans="1:6" x14ac:dyDescent="0.25">
      <c r="A3549" s="203"/>
      <c r="B3549" s="203"/>
      <c r="C3549" s="203"/>
      <c r="D3549" s="203"/>
      <c r="E3549" s="203"/>
      <c r="F3549" s="203"/>
    </row>
    <row r="3550" spans="1:6" x14ac:dyDescent="0.25">
      <c r="A3550" s="203"/>
      <c r="B3550" s="203"/>
      <c r="C3550" s="203"/>
      <c r="D3550" s="203"/>
      <c r="E3550" s="203"/>
      <c r="F3550" s="203"/>
    </row>
    <row r="3551" spans="1:6" x14ac:dyDescent="0.25">
      <c r="A3551" s="203"/>
      <c r="B3551" s="203"/>
      <c r="C3551" s="203"/>
      <c r="D3551" s="203"/>
      <c r="E3551" s="203"/>
      <c r="F3551" s="203"/>
    </row>
    <row r="3552" spans="1:6" x14ac:dyDescent="0.25">
      <c r="A3552" s="203"/>
      <c r="B3552" s="203"/>
      <c r="C3552" s="203"/>
      <c r="D3552" s="203"/>
      <c r="E3552" s="203"/>
      <c r="F3552" s="203"/>
    </row>
    <row r="3553" spans="1:6" x14ac:dyDescent="0.25">
      <c r="A3553" s="203"/>
      <c r="B3553" s="203"/>
      <c r="C3553" s="203"/>
      <c r="D3553" s="203"/>
      <c r="E3553" s="203"/>
      <c r="F3553" s="203"/>
    </row>
    <row r="3554" spans="1:6" x14ac:dyDescent="0.25">
      <c r="A3554" s="203"/>
      <c r="B3554" s="203"/>
      <c r="C3554" s="203"/>
      <c r="D3554" s="203"/>
      <c r="E3554" s="203"/>
      <c r="F3554" s="203"/>
    </row>
    <row r="3555" spans="1:6" x14ac:dyDescent="0.25">
      <c r="A3555" s="203"/>
      <c r="B3555" s="203"/>
      <c r="C3555" s="203"/>
      <c r="D3555" s="203"/>
      <c r="E3555" s="203"/>
      <c r="F3555" s="203"/>
    </row>
    <row r="3556" spans="1:6" x14ac:dyDescent="0.25">
      <c r="A3556" s="203"/>
      <c r="B3556" s="203"/>
      <c r="C3556" s="203"/>
      <c r="D3556" s="203"/>
      <c r="E3556" s="203"/>
      <c r="F3556" s="203"/>
    </row>
    <row r="3557" spans="1:6" x14ac:dyDescent="0.25">
      <c r="A3557" s="203"/>
      <c r="B3557" s="203"/>
      <c r="C3557" s="203"/>
      <c r="D3557" s="203"/>
      <c r="E3557" s="203"/>
      <c r="F3557" s="203"/>
    </row>
    <row r="3558" spans="1:6" x14ac:dyDescent="0.25">
      <c r="A3558" s="203"/>
      <c r="B3558" s="203"/>
      <c r="C3558" s="203"/>
      <c r="D3558" s="203"/>
      <c r="E3558" s="203"/>
      <c r="F3558" s="203"/>
    </row>
    <row r="3559" spans="1:6" x14ac:dyDescent="0.25">
      <c r="A3559" s="203"/>
      <c r="B3559" s="203"/>
      <c r="C3559" s="203"/>
      <c r="D3559" s="203"/>
      <c r="E3559" s="203"/>
      <c r="F3559" s="203"/>
    </row>
    <row r="3560" spans="1:6" x14ac:dyDescent="0.25">
      <c r="A3560" s="203"/>
      <c r="B3560" s="203"/>
      <c r="C3560" s="203"/>
      <c r="D3560" s="203"/>
      <c r="E3560" s="203"/>
      <c r="F3560" s="203"/>
    </row>
    <row r="3561" spans="1:6" x14ac:dyDescent="0.25">
      <c r="A3561" s="203"/>
      <c r="B3561" s="203"/>
      <c r="C3561" s="203"/>
      <c r="D3561" s="203"/>
      <c r="E3561" s="203"/>
      <c r="F3561" s="203"/>
    </row>
    <row r="3562" spans="1:6" x14ac:dyDescent="0.25">
      <c r="A3562" s="203"/>
      <c r="B3562" s="203"/>
      <c r="C3562" s="203"/>
      <c r="D3562" s="203"/>
      <c r="E3562" s="203"/>
      <c r="F3562" s="203"/>
    </row>
    <row r="3563" spans="1:6" x14ac:dyDescent="0.25">
      <c r="A3563" s="203"/>
      <c r="B3563" s="203"/>
      <c r="C3563" s="203"/>
      <c r="D3563" s="203"/>
      <c r="E3563" s="203"/>
      <c r="F3563" s="203"/>
    </row>
    <row r="3564" spans="1:6" x14ac:dyDescent="0.25">
      <c r="A3564" s="203"/>
      <c r="B3564" s="203"/>
      <c r="C3564" s="203"/>
      <c r="D3564" s="203"/>
      <c r="E3564" s="203"/>
      <c r="F3564" s="203"/>
    </row>
    <row r="3565" spans="1:6" x14ac:dyDescent="0.25">
      <c r="A3565" s="203"/>
      <c r="B3565" s="203"/>
      <c r="C3565" s="203"/>
      <c r="D3565" s="203"/>
      <c r="E3565" s="203"/>
      <c r="F3565" s="203"/>
    </row>
    <row r="3566" spans="1:6" x14ac:dyDescent="0.25">
      <c r="A3566" s="203"/>
      <c r="B3566" s="203"/>
      <c r="C3566" s="203"/>
      <c r="D3566" s="203"/>
      <c r="E3566" s="203"/>
      <c r="F3566" s="203"/>
    </row>
    <row r="3567" spans="1:6" x14ac:dyDescent="0.25">
      <c r="A3567" s="203"/>
      <c r="B3567" s="203"/>
      <c r="C3567" s="203"/>
      <c r="D3567" s="203"/>
      <c r="E3567" s="203"/>
      <c r="F3567" s="203"/>
    </row>
    <row r="3568" spans="1:6" x14ac:dyDescent="0.25">
      <c r="A3568" s="203"/>
      <c r="B3568" s="203"/>
      <c r="C3568" s="203"/>
      <c r="D3568" s="203"/>
      <c r="E3568" s="203"/>
      <c r="F3568" s="203"/>
    </row>
    <row r="3569" spans="1:6" x14ac:dyDescent="0.25">
      <c r="A3569" s="203"/>
      <c r="B3569" s="203"/>
      <c r="C3569" s="203"/>
      <c r="D3569" s="203"/>
      <c r="E3569" s="203"/>
      <c r="F3569" s="203"/>
    </row>
    <row r="3570" spans="1:6" x14ac:dyDescent="0.25">
      <c r="A3570" s="203"/>
      <c r="B3570" s="203"/>
      <c r="C3570" s="203"/>
      <c r="D3570" s="203"/>
      <c r="E3570" s="203"/>
      <c r="F3570" s="203"/>
    </row>
    <row r="3571" spans="1:6" x14ac:dyDescent="0.25">
      <c r="A3571" s="203"/>
      <c r="B3571" s="203"/>
      <c r="C3571" s="203"/>
      <c r="D3571" s="203"/>
      <c r="E3571" s="203"/>
      <c r="F3571" s="203"/>
    </row>
    <row r="3572" spans="1:6" x14ac:dyDescent="0.25">
      <c r="A3572" s="203"/>
      <c r="B3572" s="203"/>
      <c r="C3572" s="203"/>
      <c r="D3572" s="203"/>
      <c r="E3572" s="203"/>
      <c r="F3572" s="203"/>
    </row>
    <row r="3573" spans="1:6" x14ac:dyDescent="0.25">
      <c r="A3573" s="203"/>
      <c r="B3573" s="203"/>
      <c r="C3573" s="203"/>
      <c r="D3573" s="203"/>
      <c r="E3573" s="203"/>
      <c r="F3573" s="203"/>
    </row>
    <row r="3574" spans="1:6" x14ac:dyDescent="0.25">
      <c r="A3574" s="203"/>
      <c r="B3574" s="203"/>
      <c r="C3574" s="203"/>
      <c r="D3574" s="203"/>
      <c r="E3574" s="203"/>
      <c r="F3574" s="203"/>
    </row>
    <row r="3575" spans="1:6" x14ac:dyDescent="0.25">
      <c r="A3575" s="203"/>
      <c r="B3575" s="203"/>
      <c r="C3575" s="203"/>
      <c r="D3575" s="203"/>
      <c r="E3575" s="203"/>
      <c r="F3575" s="203"/>
    </row>
    <row r="3576" spans="1:6" x14ac:dyDescent="0.25">
      <c r="A3576" s="203"/>
      <c r="B3576" s="203"/>
      <c r="C3576" s="203"/>
      <c r="D3576" s="203"/>
      <c r="E3576" s="203"/>
      <c r="F3576" s="203"/>
    </row>
    <row r="3577" spans="1:6" x14ac:dyDescent="0.25">
      <c r="A3577" s="203"/>
      <c r="B3577" s="203"/>
      <c r="C3577" s="203"/>
      <c r="D3577" s="203"/>
      <c r="E3577" s="203"/>
      <c r="F3577" s="203"/>
    </row>
    <row r="3578" spans="1:6" x14ac:dyDescent="0.25">
      <c r="A3578" s="203"/>
      <c r="B3578" s="203"/>
      <c r="C3578" s="203"/>
      <c r="D3578" s="203"/>
      <c r="E3578" s="203"/>
      <c r="F3578" s="203"/>
    </row>
    <row r="3579" spans="1:6" x14ac:dyDescent="0.25">
      <c r="A3579" s="203"/>
      <c r="B3579" s="203"/>
      <c r="C3579" s="203"/>
      <c r="D3579" s="203"/>
      <c r="E3579" s="203"/>
      <c r="F3579" s="203"/>
    </row>
    <row r="3580" spans="1:6" x14ac:dyDescent="0.25">
      <c r="A3580" s="203"/>
      <c r="B3580" s="203"/>
      <c r="C3580" s="203"/>
      <c r="D3580" s="203"/>
      <c r="E3580" s="203"/>
      <c r="F3580" s="203"/>
    </row>
    <row r="3581" spans="1:6" x14ac:dyDescent="0.25">
      <c r="A3581" s="203"/>
      <c r="B3581" s="203"/>
      <c r="C3581" s="203"/>
      <c r="D3581" s="203"/>
      <c r="E3581" s="203"/>
      <c r="F3581" s="203"/>
    </row>
    <row r="3582" spans="1:6" x14ac:dyDescent="0.25">
      <c r="A3582" s="203"/>
      <c r="B3582" s="203"/>
      <c r="C3582" s="203"/>
      <c r="D3582" s="203"/>
      <c r="E3582" s="203"/>
      <c r="F3582" s="203"/>
    </row>
    <row r="3583" spans="1:6" x14ac:dyDescent="0.25">
      <c r="A3583" s="203"/>
      <c r="B3583" s="203"/>
      <c r="C3583" s="203"/>
      <c r="D3583" s="203"/>
      <c r="E3583" s="203"/>
      <c r="F3583" s="203"/>
    </row>
    <row r="3584" spans="1:6" x14ac:dyDescent="0.25">
      <c r="A3584" s="203"/>
      <c r="B3584" s="203"/>
      <c r="C3584" s="203"/>
      <c r="D3584" s="203"/>
      <c r="E3584" s="203"/>
      <c r="F3584" s="203"/>
    </row>
    <row r="3585" spans="1:6" x14ac:dyDescent="0.25">
      <c r="A3585" s="203"/>
      <c r="B3585" s="203"/>
      <c r="C3585" s="203"/>
      <c r="D3585" s="203"/>
      <c r="E3585" s="203"/>
      <c r="F3585" s="203"/>
    </row>
    <row r="3586" spans="1:6" x14ac:dyDescent="0.25">
      <c r="A3586" s="203"/>
      <c r="B3586" s="203"/>
      <c r="C3586" s="203"/>
      <c r="D3586" s="203"/>
      <c r="E3586" s="203"/>
      <c r="F3586" s="203"/>
    </row>
    <row r="3587" spans="1:6" x14ac:dyDescent="0.25">
      <c r="A3587" s="203"/>
      <c r="B3587" s="203"/>
      <c r="C3587" s="203"/>
      <c r="D3587" s="203"/>
      <c r="E3587" s="203"/>
      <c r="F3587" s="203"/>
    </row>
    <row r="3588" spans="1:6" x14ac:dyDescent="0.25">
      <c r="A3588" s="203"/>
      <c r="B3588" s="203"/>
      <c r="C3588" s="203"/>
      <c r="D3588" s="203"/>
      <c r="E3588" s="203"/>
      <c r="F3588" s="203"/>
    </row>
    <row r="3589" spans="1:6" x14ac:dyDescent="0.25">
      <c r="A3589" s="203"/>
      <c r="B3589" s="203"/>
      <c r="C3589" s="203"/>
      <c r="D3589" s="203"/>
      <c r="E3589" s="203"/>
      <c r="F3589" s="203"/>
    </row>
    <row r="3590" spans="1:6" x14ac:dyDescent="0.25">
      <c r="A3590" s="203"/>
      <c r="B3590" s="203"/>
      <c r="C3590" s="203"/>
      <c r="D3590" s="203"/>
      <c r="E3590" s="203"/>
      <c r="F3590" s="203"/>
    </row>
    <row r="3591" spans="1:6" x14ac:dyDescent="0.25">
      <c r="A3591" s="203"/>
      <c r="B3591" s="203"/>
      <c r="C3591" s="203"/>
      <c r="D3591" s="203"/>
      <c r="E3591" s="203"/>
      <c r="F3591" s="203"/>
    </row>
    <row r="3592" spans="1:6" x14ac:dyDescent="0.25">
      <c r="A3592" s="203"/>
      <c r="B3592" s="203"/>
      <c r="C3592" s="203"/>
      <c r="D3592" s="203"/>
      <c r="E3592" s="203"/>
      <c r="F3592" s="203"/>
    </row>
    <row r="3593" spans="1:6" x14ac:dyDescent="0.25">
      <c r="A3593" s="203"/>
      <c r="B3593" s="203"/>
      <c r="C3593" s="203"/>
      <c r="D3593" s="203"/>
      <c r="E3593" s="203"/>
      <c r="F3593" s="203"/>
    </row>
    <row r="3594" spans="1:6" x14ac:dyDescent="0.25">
      <c r="A3594" s="203"/>
      <c r="B3594" s="203"/>
      <c r="C3594" s="203"/>
      <c r="D3594" s="203"/>
      <c r="E3594" s="203"/>
      <c r="F3594" s="203"/>
    </row>
    <row r="3595" spans="1:6" x14ac:dyDescent="0.25">
      <c r="A3595" s="203"/>
      <c r="B3595" s="203"/>
      <c r="C3595" s="203"/>
      <c r="D3595" s="203"/>
      <c r="E3595" s="203"/>
      <c r="F3595" s="203"/>
    </row>
    <row r="3596" spans="1:6" x14ac:dyDescent="0.25">
      <c r="A3596" s="203"/>
      <c r="B3596" s="203"/>
      <c r="C3596" s="203"/>
      <c r="D3596" s="203"/>
      <c r="E3596" s="203"/>
      <c r="F3596" s="203"/>
    </row>
    <row r="3597" spans="1:6" x14ac:dyDescent="0.25">
      <c r="A3597" s="203"/>
      <c r="B3597" s="203"/>
      <c r="C3597" s="203"/>
      <c r="D3597" s="203"/>
      <c r="E3597" s="203"/>
      <c r="F3597" s="203"/>
    </row>
    <row r="3598" spans="1:6" x14ac:dyDescent="0.25">
      <c r="A3598" s="203"/>
      <c r="B3598" s="203"/>
      <c r="C3598" s="203"/>
      <c r="D3598" s="203"/>
      <c r="E3598" s="203"/>
      <c r="F3598" s="203"/>
    </row>
    <row r="3599" spans="1:6" x14ac:dyDescent="0.25">
      <c r="A3599" s="203"/>
      <c r="B3599" s="203"/>
      <c r="C3599" s="203"/>
      <c r="D3599" s="203"/>
      <c r="E3599" s="203"/>
      <c r="F3599" s="203"/>
    </row>
    <row r="3600" spans="1:6" x14ac:dyDescent="0.25">
      <c r="A3600" s="203"/>
      <c r="B3600" s="203"/>
      <c r="C3600" s="203"/>
      <c r="D3600" s="203"/>
      <c r="E3600" s="203"/>
      <c r="F3600" s="203"/>
    </row>
    <row r="3601" spans="1:6" x14ac:dyDescent="0.25">
      <c r="A3601" s="203"/>
      <c r="B3601" s="203"/>
      <c r="C3601" s="203"/>
      <c r="D3601" s="203"/>
      <c r="E3601" s="203"/>
      <c r="F3601" s="203"/>
    </row>
    <row r="3602" spans="1:6" x14ac:dyDescent="0.25">
      <c r="A3602" s="203"/>
      <c r="B3602" s="203"/>
      <c r="C3602" s="203"/>
      <c r="D3602" s="203"/>
      <c r="E3602" s="203"/>
      <c r="F3602" s="203"/>
    </row>
    <row r="3603" spans="1:6" x14ac:dyDescent="0.25">
      <c r="A3603" s="203"/>
      <c r="B3603" s="203"/>
      <c r="C3603" s="203"/>
      <c r="D3603" s="203"/>
      <c r="E3603" s="203"/>
      <c r="F3603" s="203"/>
    </row>
    <row r="3604" spans="1:6" x14ac:dyDescent="0.25">
      <c r="A3604" s="203"/>
      <c r="B3604" s="203"/>
      <c r="C3604" s="203"/>
      <c r="D3604" s="203"/>
      <c r="E3604" s="203"/>
      <c r="F3604" s="203"/>
    </row>
    <row r="3605" spans="1:6" x14ac:dyDescent="0.25">
      <c r="A3605" s="203"/>
      <c r="B3605" s="203"/>
      <c r="C3605" s="203"/>
      <c r="D3605" s="203"/>
      <c r="E3605" s="203"/>
      <c r="F3605" s="203"/>
    </row>
    <row r="3606" spans="1:6" x14ac:dyDescent="0.25">
      <c r="A3606" s="203"/>
      <c r="B3606" s="203"/>
      <c r="C3606" s="203"/>
      <c r="D3606" s="203"/>
      <c r="E3606" s="203"/>
      <c r="F3606" s="203"/>
    </row>
    <row r="3607" spans="1:6" x14ac:dyDescent="0.25">
      <c r="A3607" s="203"/>
      <c r="B3607" s="203"/>
      <c r="C3607" s="203"/>
      <c r="D3607" s="203"/>
      <c r="E3607" s="203"/>
      <c r="F3607" s="203"/>
    </row>
    <row r="3608" spans="1:6" x14ac:dyDescent="0.25">
      <c r="A3608" s="203"/>
      <c r="B3608" s="203"/>
      <c r="C3608" s="203"/>
      <c r="D3608" s="203"/>
      <c r="E3608" s="203"/>
      <c r="F3608" s="203"/>
    </row>
    <row r="3609" spans="1:6" x14ac:dyDescent="0.25">
      <c r="A3609" s="203"/>
      <c r="B3609" s="203"/>
      <c r="C3609" s="203"/>
      <c r="D3609" s="203"/>
      <c r="E3609" s="203"/>
      <c r="F3609" s="203"/>
    </row>
    <row r="3610" spans="1:6" x14ac:dyDescent="0.25">
      <c r="A3610" s="203"/>
      <c r="B3610" s="203"/>
      <c r="C3610" s="203"/>
      <c r="D3610" s="203"/>
      <c r="E3610" s="203"/>
      <c r="F3610" s="203"/>
    </row>
    <row r="3611" spans="1:6" x14ac:dyDescent="0.25">
      <c r="A3611" s="203"/>
      <c r="B3611" s="203"/>
      <c r="C3611" s="203"/>
      <c r="D3611" s="203"/>
      <c r="E3611" s="203"/>
      <c r="F3611" s="203"/>
    </row>
    <row r="3612" spans="1:6" x14ac:dyDescent="0.25">
      <c r="A3612" s="203"/>
      <c r="B3612" s="203"/>
      <c r="C3612" s="203"/>
      <c r="D3612" s="203"/>
      <c r="E3612" s="203"/>
      <c r="F3612" s="203"/>
    </row>
    <row r="3613" spans="1:6" x14ac:dyDescent="0.25">
      <c r="A3613" s="203"/>
      <c r="B3613" s="203"/>
      <c r="C3613" s="203"/>
      <c r="D3613" s="203"/>
      <c r="E3613" s="203"/>
      <c r="F3613" s="203"/>
    </row>
    <row r="3614" spans="1:6" x14ac:dyDescent="0.25">
      <c r="A3614" s="203"/>
      <c r="B3614" s="203"/>
      <c r="C3614" s="203"/>
      <c r="D3614" s="203"/>
      <c r="E3614" s="203"/>
      <c r="F3614" s="203"/>
    </row>
    <row r="3615" spans="1:6" x14ac:dyDescent="0.25">
      <c r="A3615" s="203"/>
      <c r="B3615" s="203"/>
      <c r="C3615" s="203"/>
      <c r="D3615" s="203"/>
      <c r="E3615" s="203"/>
      <c r="F3615" s="203"/>
    </row>
    <row r="3616" spans="1:6" x14ac:dyDescent="0.25">
      <c r="A3616" s="203"/>
      <c r="B3616" s="203"/>
      <c r="C3616" s="203"/>
      <c r="D3616" s="203"/>
      <c r="E3616" s="203"/>
      <c r="F3616" s="203"/>
    </row>
    <row r="3617" spans="1:6" x14ac:dyDescent="0.25">
      <c r="A3617" s="203"/>
      <c r="B3617" s="203"/>
      <c r="C3617" s="203"/>
      <c r="D3617" s="203"/>
      <c r="E3617" s="203"/>
      <c r="F3617" s="203"/>
    </row>
    <row r="3618" spans="1:6" x14ac:dyDescent="0.25">
      <c r="A3618" s="203"/>
      <c r="B3618" s="203"/>
      <c r="C3618" s="203"/>
      <c r="D3618" s="203"/>
      <c r="E3618" s="203"/>
      <c r="F3618" s="203"/>
    </row>
    <row r="3619" spans="1:6" x14ac:dyDescent="0.25">
      <c r="A3619" s="203"/>
      <c r="B3619" s="203"/>
      <c r="C3619" s="203"/>
      <c r="D3619" s="203"/>
      <c r="E3619" s="203"/>
      <c r="F3619" s="203"/>
    </row>
    <row r="3620" spans="1:6" x14ac:dyDescent="0.25">
      <c r="A3620" s="203"/>
      <c r="B3620" s="203"/>
      <c r="C3620" s="203"/>
      <c r="D3620" s="203"/>
      <c r="E3620" s="203"/>
      <c r="F3620" s="203"/>
    </row>
    <row r="3621" spans="1:6" x14ac:dyDescent="0.25">
      <c r="A3621" s="203"/>
      <c r="B3621" s="203"/>
      <c r="C3621" s="203"/>
      <c r="D3621" s="203"/>
      <c r="E3621" s="203"/>
      <c r="F3621" s="203"/>
    </row>
    <row r="3622" spans="1:6" x14ac:dyDescent="0.25">
      <c r="A3622" s="203"/>
      <c r="B3622" s="203"/>
      <c r="C3622" s="203"/>
      <c r="D3622" s="203"/>
      <c r="E3622" s="203"/>
      <c r="F3622" s="203"/>
    </row>
    <row r="3623" spans="1:6" x14ac:dyDescent="0.25">
      <c r="A3623" s="203"/>
      <c r="B3623" s="203"/>
      <c r="C3623" s="203"/>
      <c r="D3623" s="203"/>
      <c r="E3623" s="203"/>
      <c r="F3623" s="203"/>
    </row>
    <row r="3624" spans="1:6" x14ac:dyDescent="0.25">
      <c r="A3624" s="203"/>
      <c r="B3624" s="203"/>
      <c r="C3624" s="203"/>
      <c r="D3624" s="203"/>
      <c r="E3624" s="203"/>
      <c r="F3624" s="203"/>
    </row>
    <row r="3625" spans="1:6" x14ac:dyDescent="0.25">
      <c r="A3625" s="203"/>
      <c r="B3625" s="203"/>
      <c r="C3625" s="203"/>
      <c r="D3625" s="203"/>
      <c r="E3625" s="203"/>
      <c r="F3625" s="203"/>
    </row>
    <row r="3626" spans="1:6" x14ac:dyDescent="0.25">
      <c r="A3626" s="203"/>
      <c r="B3626" s="203"/>
      <c r="C3626" s="203"/>
      <c r="D3626" s="203"/>
      <c r="E3626" s="203"/>
      <c r="F3626" s="203"/>
    </row>
    <row r="3627" spans="1:6" x14ac:dyDescent="0.25">
      <c r="A3627" s="203"/>
      <c r="B3627" s="203"/>
      <c r="C3627" s="203"/>
      <c r="D3627" s="203"/>
      <c r="E3627" s="203"/>
      <c r="F3627" s="203"/>
    </row>
    <row r="3628" spans="1:6" x14ac:dyDescent="0.25">
      <c r="A3628" s="203"/>
      <c r="B3628" s="203"/>
      <c r="C3628" s="203"/>
      <c r="D3628" s="203"/>
      <c r="E3628" s="203"/>
      <c r="F3628" s="203"/>
    </row>
    <row r="3629" spans="1:6" x14ac:dyDescent="0.25">
      <c r="A3629" s="203"/>
      <c r="B3629" s="203"/>
      <c r="C3629" s="203"/>
      <c r="D3629" s="203"/>
      <c r="E3629" s="203"/>
      <c r="F3629" s="203"/>
    </row>
    <row r="3630" spans="1:6" x14ac:dyDescent="0.25">
      <c r="A3630" s="203"/>
      <c r="B3630" s="203"/>
      <c r="C3630" s="203"/>
      <c r="D3630" s="203"/>
      <c r="E3630" s="203"/>
      <c r="F3630" s="203"/>
    </row>
    <row r="3631" spans="1:6" x14ac:dyDescent="0.25">
      <c r="A3631" s="203"/>
      <c r="B3631" s="203"/>
      <c r="C3631" s="203"/>
      <c r="D3631" s="203"/>
      <c r="E3631" s="203"/>
      <c r="F3631" s="203"/>
    </row>
    <row r="3632" spans="1:6" x14ac:dyDescent="0.25">
      <c r="A3632" s="203"/>
      <c r="B3632" s="203"/>
      <c r="C3632" s="203"/>
      <c r="D3632" s="203"/>
      <c r="E3632" s="203"/>
      <c r="F3632" s="203"/>
    </row>
    <row r="3633" spans="1:6" x14ac:dyDescent="0.25">
      <c r="A3633" s="203"/>
      <c r="B3633" s="203"/>
      <c r="C3633" s="203"/>
      <c r="D3633" s="203"/>
      <c r="E3633" s="203"/>
      <c r="F3633" s="203"/>
    </row>
    <row r="3634" spans="1:6" x14ac:dyDescent="0.25">
      <c r="A3634" s="203"/>
      <c r="B3634" s="203"/>
      <c r="C3634" s="203"/>
      <c r="D3634" s="203"/>
      <c r="E3634" s="203"/>
      <c r="F3634" s="203"/>
    </row>
    <row r="3635" spans="1:6" x14ac:dyDescent="0.25">
      <c r="A3635" s="203"/>
      <c r="B3635" s="203"/>
      <c r="C3635" s="203"/>
      <c r="D3635" s="203"/>
      <c r="E3635" s="203"/>
      <c r="F3635" s="203"/>
    </row>
    <row r="3636" spans="1:6" x14ac:dyDescent="0.25">
      <c r="A3636" s="203"/>
      <c r="B3636" s="203"/>
      <c r="C3636" s="203"/>
      <c r="D3636" s="203"/>
      <c r="E3636" s="203"/>
      <c r="F3636" s="203"/>
    </row>
    <row r="3637" spans="1:6" x14ac:dyDescent="0.25">
      <c r="A3637" s="203"/>
      <c r="B3637" s="203"/>
      <c r="C3637" s="203"/>
      <c r="D3637" s="203"/>
      <c r="E3637" s="203"/>
      <c r="F3637" s="203"/>
    </row>
    <row r="3638" spans="1:6" x14ac:dyDescent="0.25">
      <c r="A3638" s="203"/>
      <c r="B3638" s="203"/>
      <c r="C3638" s="203"/>
      <c r="D3638" s="203"/>
      <c r="E3638" s="203"/>
      <c r="F3638" s="203"/>
    </row>
    <row r="3639" spans="1:6" x14ac:dyDescent="0.25">
      <c r="A3639" s="203"/>
      <c r="B3639" s="203"/>
      <c r="C3639" s="203"/>
      <c r="D3639" s="203"/>
      <c r="E3639" s="203"/>
      <c r="F3639" s="203"/>
    </row>
    <row r="3640" spans="1:6" x14ac:dyDescent="0.25">
      <c r="A3640" s="203"/>
      <c r="B3640" s="203"/>
      <c r="C3640" s="203"/>
      <c r="D3640" s="203"/>
      <c r="E3640" s="203"/>
      <c r="F3640" s="203"/>
    </row>
    <row r="3641" spans="1:6" x14ac:dyDescent="0.25">
      <c r="A3641" s="203"/>
      <c r="B3641" s="203"/>
      <c r="C3641" s="203"/>
      <c r="D3641" s="203"/>
      <c r="E3641" s="203"/>
      <c r="F3641" s="203"/>
    </row>
    <row r="3642" spans="1:6" x14ac:dyDescent="0.25">
      <c r="A3642" s="203"/>
      <c r="B3642" s="203"/>
      <c r="C3642" s="203"/>
      <c r="D3642" s="203"/>
      <c r="E3642" s="203"/>
      <c r="F3642" s="203"/>
    </row>
    <row r="3643" spans="1:6" x14ac:dyDescent="0.25">
      <c r="A3643" s="203"/>
      <c r="B3643" s="203"/>
      <c r="C3643" s="203"/>
      <c r="D3643" s="203"/>
      <c r="E3643" s="203"/>
      <c r="F3643" s="203"/>
    </row>
    <row r="3644" spans="1:6" x14ac:dyDescent="0.25">
      <c r="A3644" s="203"/>
      <c r="B3644" s="203"/>
      <c r="C3644" s="203"/>
      <c r="D3644" s="203"/>
      <c r="E3644" s="203"/>
      <c r="F3644" s="203"/>
    </row>
    <row r="3645" spans="1:6" x14ac:dyDescent="0.25">
      <c r="A3645" s="203"/>
      <c r="B3645" s="203"/>
      <c r="C3645" s="203"/>
      <c r="D3645" s="203"/>
      <c r="E3645" s="203"/>
      <c r="F3645" s="203"/>
    </row>
    <row r="3646" spans="1:6" x14ac:dyDescent="0.25">
      <c r="A3646" s="203"/>
      <c r="B3646" s="203"/>
      <c r="C3646" s="203"/>
      <c r="D3646" s="203"/>
      <c r="E3646" s="203"/>
      <c r="F3646" s="203"/>
    </row>
    <row r="3647" spans="1:6" x14ac:dyDescent="0.25">
      <c r="A3647" s="203"/>
      <c r="B3647" s="203"/>
      <c r="C3647" s="203"/>
      <c r="D3647" s="203"/>
      <c r="E3647" s="203"/>
      <c r="F3647" s="203"/>
    </row>
    <row r="3648" spans="1:6" x14ac:dyDescent="0.25">
      <c r="A3648" s="203"/>
      <c r="B3648" s="203"/>
      <c r="C3648" s="203"/>
      <c r="D3648" s="203"/>
      <c r="E3648" s="203"/>
      <c r="F3648" s="203"/>
    </row>
    <row r="3649" spans="1:6" x14ac:dyDescent="0.25">
      <c r="A3649" s="203"/>
      <c r="B3649" s="203"/>
      <c r="C3649" s="203"/>
      <c r="D3649" s="203"/>
      <c r="E3649" s="203"/>
      <c r="F3649" s="203"/>
    </row>
    <row r="3650" spans="1:6" x14ac:dyDescent="0.25">
      <c r="A3650" s="203"/>
      <c r="B3650" s="203"/>
      <c r="C3650" s="203"/>
      <c r="D3650" s="203"/>
      <c r="E3650" s="203"/>
      <c r="F3650" s="203"/>
    </row>
    <row r="3651" spans="1:6" x14ac:dyDescent="0.25">
      <c r="A3651" s="203"/>
      <c r="B3651" s="203"/>
      <c r="C3651" s="203"/>
      <c r="D3651" s="203"/>
      <c r="E3651" s="203"/>
      <c r="F3651" s="203"/>
    </row>
    <row r="3652" spans="1:6" x14ac:dyDescent="0.25">
      <c r="A3652" s="203"/>
      <c r="B3652" s="203"/>
      <c r="C3652" s="203"/>
      <c r="D3652" s="203"/>
      <c r="E3652" s="203"/>
      <c r="F3652" s="203"/>
    </row>
    <row r="3653" spans="1:6" x14ac:dyDescent="0.25">
      <c r="A3653" s="203"/>
      <c r="B3653" s="203"/>
      <c r="C3653" s="203"/>
      <c r="D3653" s="203"/>
      <c r="E3653" s="203"/>
      <c r="F3653" s="203"/>
    </row>
    <row r="3654" spans="1:6" x14ac:dyDescent="0.25">
      <c r="A3654" s="203"/>
      <c r="B3654" s="203"/>
      <c r="C3654" s="203"/>
      <c r="D3654" s="203"/>
      <c r="E3654" s="203"/>
      <c r="F3654" s="203"/>
    </row>
    <row r="3655" spans="1:6" x14ac:dyDescent="0.25">
      <c r="A3655" s="203"/>
      <c r="B3655" s="203"/>
      <c r="C3655" s="203"/>
      <c r="D3655" s="203"/>
      <c r="E3655" s="203"/>
      <c r="F3655" s="203"/>
    </row>
    <row r="3656" spans="1:6" x14ac:dyDescent="0.25">
      <c r="A3656" s="203"/>
      <c r="B3656" s="203"/>
      <c r="C3656" s="203"/>
      <c r="D3656" s="203"/>
      <c r="E3656" s="203"/>
      <c r="F3656" s="203"/>
    </row>
    <row r="3657" spans="1:6" x14ac:dyDescent="0.25">
      <c r="A3657" s="203"/>
      <c r="B3657" s="203"/>
      <c r="C3657" s="203"/>
      <c r="D3657" s="203"/>
      <c r="E3657" s="203"/>
      <c r="F3657" s="203"/>
    </row>
    <row r="3658" spans="1:6" x14ac:dyDescent="0.25">
      <c r="A3658" s="203"/>
      <c r="B3658" s="203"/>
      <c r="C3658" s="203"/>
      <c r="D3658" s="203"/>
      <c r="E3658" s="203"/>
      <c r="F3658" s="203"/>
    </row>
    <row r="3659" spans="1:6" x14ac:dyDescent="0.25">
      <c r="A3659" s="203"/>
      <c r="B3659" s="203"/>
      <c r="C3659" s="203"/>
      <c r="D3659" s="203"/>
      <c r="E3659" s="203"/>
      <c r="F3659" s="203"/>
    </row>
    <row r="3660" spans="1:6" x14ac:dyDescent="0.25">
      <c r="A3660" s="203"/>
      <c r="B3660" s="203"/>
      <c r="C3660" s="203"/>
      <c r="D3660" s="203"/>
      <c r="E3660" s="203"/>
      <c r="F3660" s="203"/>
    </row>
    <row r="3661" spans="1:6" x14ac:dyDescent="0.25">
      <c r="A3661" s="203"/>
      <c r="B3661" s="203"/>
      <c r="C3661" s="203"/>
      <c r="D3661" s="203"/>
      <c r="E3661" s="203"/>
      <c r="F3661" s="203"/>
    </row>
    <row r="3662" spans="1:6" x14ac:dyDescent="0.25">
      <c r="A3662" s="203"/>
      <c r="B3662" s="203"/>
      <c r="C3662" s="203"/>
      <c r="D3662" s="203"/>
      <c r="E3662" s="203"/>
      <c r="F3662" s="203"/>
    </row>
    <row r="3663" spans="1:6" x14ac:dyDescent="0.25">
      <c r="A3663" s="203"/>
      <c r="B3663" s="203"/>
      <c r="C3663" s="203"/>
      <c r="D3663" s="203"/>
      <c r="E3663" s="203"/>
      <c r="F3663" s="203"/>
    </row>
    <row r="3664" spans="1:6" x14ac:dyDescent="0.25">
      <c r="A3664" s="203"/>
      <c r="B3664" s="203"/>
      <c r="C3664" s="203"/>
      <c r="D3664" s="203"/>
      <c r="E3664" s="203"/>
      <c r="F3664" s="203"/>
    </row>
    <row r="3665" spans="1:6" x14ac:dyDescent="0.25">
      <c r="A3665" s="203"/>
      <c r="B3665" s="203"/>
      <c r="C3665" s="203"/>
      <c r="D3665" s="203"/>
      <c r="E3665" s="203"/>
      <c r="F3665" s="203"/>
    </row>
    <row r="3666" spans="1:6" x14ac:dyDescent="0.25">
      <c r="A3666" s="203"/>
      <c r="B3666" s="203"/>
      <c r="C3666" s="203"/>
      <c r="D3666" s="203"/>
      <c r="E3666" s="203"/>
      <c r="F3666" s="203"/>
    </row>
    <row r="3667" spans="1:6" x14ac:dyDescent="0.25">
      <c r="A3667" s="203"/>
      <c r="B3667" s="203"/>
      <c r="C3667" s="203"/>
      <c r="D3667" s="203"/>
      <c r="E3667" s="203"/>
      <c r="F3667" s="203"/>
    </row>
    <row r="3668" spans="1:6" x14ac:dyDescent="0.25">
      <c r="A3668" s="203"/>
      <c r="B3668" s="203"/>
      <c r="C3668" s="203"/>
      <c r="D3668" s="203"/>
      <c r="E3668" s="203"/>
      <c r="F3668" s="203"/>
    </row>
    <row r="3669" spans="1:6" x14ac:dyDescent="0.25">
      <c r="A3669" s="203"/>
      <c r="B3669" s="203"/>
      <c r="C3669" s="203"/>
      <c r="D3669" s="203"/>
      <c r="E3669" s="203"/>
      <c r="F3669" s="203"/>
    </row>
    <row r="3670" spans="1:6" x14ac:dyDescent="0.25">
      <c r="A3670" s="203"/>
      <c r="B3670" s="203"/>
      <c r="C3670" s="203"/>
      <c r="D3670" s="203"/>
      <c r="E3670" s="203"/>
      <c r="F3670" s="203"/>
    </row>
    <row r="3671" spans="1:6" x14ac:dyDescent="0.25">
      <c r="A3671" s="203"/>
      <c r="B3671" s="203"/>
      <c r="C3671" s="203"/>
      <c r="D3671" s="203"/>
      <c r="E3671" s="203"/>
      <c r="F3671" s="203"/>
    </row>
    <row r="3672" spans="1:6" x14ac:dyDescent="0.25">
      <c r="A3672" s="203"/>
      <c r="B3672" s="203"/>
      <c r="C3672" s="203"/>
      <c r="D3672" s="203"/>
      <c r="E3672" s="203"/>
      <c r="F3672" s="203"/>
    </row>
    <row r="3673" spans="1:6" x14ac:dyDescent="0.25">
      <c r="A3673" s="203"/>
      <c r="B3673" s="203"/>
      <c r="C3673" s="203"/>
      <c r="D3673" s="203"/>
      <c r="E3673" s="203"/>
      <c r="F3673" s="203"/>
    </row>
    <row r="3674" spans="1:6" x14ac:dyDescent="0.25">
      <c r="A3674" s="203"/>
      <c r="B3674" s="203"/>
      <c r="C3674" s="203"/>
      <c r="D3674" s="203"/>
      <c r="E3674" s="203"/>
      <c r="F3674" s="203"/>
    </row>
    <row r="3675" spans="1:6" x14ac:dyDescent="0.25">
      <c r="A3675" s="203"/>
      <c r="B3675" s="203"/>
      <c r="C3675" s="203"/>
      <c r="D3675" s="203"/>
      <c r="E3675" s="203"/>
      <c r="F3675" s="203"/>
    </row>
    <row r="3676" spans="1:6" x14ac:dyDescent="0.25">
      <c r="A3676" s="203"/>
      <c r="B3676" s="203"/>
      <c r="C3676" s="203"/>
      <c r="D3676" s="203"/>
      <c r="E3676" s="203"/>
      <c r="F3676" s="203"/>
    </row>
    <row r="3677" spans="1:6" x14ac:dyDescent="0.25">
      <c r="A3677" s="203"/>
      <c r="B3677" s="203"/>
      <c r="C3677" s="203"/>
      <c r="D3677" s="203"/>
      <c r="E3677" s="203"/>
      <c r="F3677" s="203"/>
    </row>
    <row r="3678" spans="1:6" x14ac:dyDescent="0.25">
      <c r="A3678" s="203"/>
      <c r="B3678" s="203"/>
      <c r="C3678" s="203"/>
      <c r="D3678" s="203"/>
      <c r="E3678" s="203"/>
      <c r="F3678" s="203"/>
    </row>
    <row r="3679" spans="1:6" x14ac:dyDescent="0.25">
      <c r="A3679" s="203"/>
      <c r="B3679" s="203"/>
      <c r="C3679" s="203"/>
      <c r="D3679" s="203"/>
      <c r="E3679" s="203"/>
      <c r="F3679" s="203"/>
    </row>
    <row r="3680" spans="1:6" x14ac:dyDescent="0.25">
      <c r="A3680" s="203"/>
      <c r="B3680" s="203"/>
      <c r="C3680" s="203"/>
      <c r="D3680" s="203"/>
      <c r="E3680" s="203"/>
      <c r="F3680" s="203"/>
    </row>
    <row r="3681" spans="1:6" x14ac:dyDescent="0.25">
      <c r="A3681" s="203"/>
      <c r="B3681" s="203"/>
      <c r="C3681" s="203"/>
      <c r="D3681" s="203"/>
      <c r="E3681" s="203"/>
      <c r="F3681" s="203"/>
    </row>
    <row r="3682" spans="1:6" x14ac:dyDescent="0.25">
      <c r="A3682" s="203"/>
      <c r="B3682" s="203"/>
      <c r="C3682" s="203"/>
      <c r="D3682" s="203"/>
      <c r="E3682" s="203"/>
      <c r="F3682" s="203"/>
    </row>
    <row r="3683" spans="1:6" x14ac:dyDescent="0.25">
      <c r="A3683" s="203"/>
      <c r="B3683" s="203"/>
      <c r="C3683" s="203"/>
      <c r="D3683" s="203"/>
      <c r="E3683" s="203"/>
      <c r="F3683" s="203"/>
    </row>
    <row r="3684" spans="1:6" x14ac:dyDescent="0.25">
      <c r="A3684" s="203"/>
      <c r="B3684" s="203"/>
      <c r="C3684" s="203"/>
      <c r="D3684" s="203"/>
      <c r="E3684" s="203"/>
      <c r="F3684" s="203"/>
    </row>
    <row r="3685" spans="1:6" x14ac:dyDescent="0.25">
      <c r="A3685" s="203"/>
      <c r="B3685" s="203"/>
      <c r="C3685" s="203"/>
      <c r="D3685" s="203"/>
      <c r="E3685" s="203"/>
      <c r="F3685" s="203"/>
    </row>
    <row r="3686" spans="1:6" x14ac:dyDescent="0.25">
      <c r="A3686" s="203"/>
      <c r="B3686" s="203"/>
      <c r="C3686" s="203"/>
      <c r="D3686" s="203"/>
      <c r="E3686" s="203"/>
      <c r="F3686" s="203"/>
    </row>
    <row r="3687" spans="1:6" x14ac:dyDescent="0.25">
      <c r="A3687" s="203"/>
      <c r="B3687" s="203"/>
      <c r="C3687" s="203"/>
      <c r="D3687" s="203"/>
      <c r="E3687" s="203"/>
      <c r="F3687" s="203"/>
    </row>
    <row r="3688" spans="1:6" x14ac:dyDescent="0.25">
      <c r="A3688" s="203"/>
      <c r="B3688" s="203"/>
      <c r="C3688" s="203"/>
      <c r="D3688" s="203"/>
      <c r="E3688" s="203"/>
      <c r="F3688" s="203"/>
    </row>
    <row r="3689" spans="1:6" x14ac:dyDescent="0.25">
      <c r="A3689" s="203"/>
      <c r="B3689" s="203"/>
      <c r="C3689" s="203"/>
      <c r="D3689" s="203"/>
      <c r="E3689" s="203"/>
      <c r="F3689" s="203"/>
    </row>
    <row r="3690" spans="1:6" x14ac:dyDescent="0.25">
      <c r="A3690" s="203"/>
      <c r="B3690" s="203"/>
      <c r="C3690" s="203"/>
      <c r="D3690" s="203"/>
      <c r="E3690" s="203"/>
      <c r="F3690" s="203"/>
    </row>
    <row r="3691" spans="1:6" x14ac:dyDescent="0.25">
      <c r="A3691" s="203"/>
      <c r="B3691" s="203"/>
      <c r="C3691" s="203"/>
      <c r="D3691" s="203"/>
      <c r="E3691" s="203"/>
      <c r="F3691" s="203"/>
    </row>
    <row r="3692" spans="1:6" x14ac:dyDescent="0.25">
      <c r="A3692" s="203"/>
      <c r="B3692" s="203"/>
      <c r="C3692" s="203"/>
      <c r="D3692" s="203"/>
      <c r="E3692" s="203"/>
      <c r="F3692" s="203"/>
    </row>
    <row r="3693" spans="1:6" x14ac:dyDescent="0.25">
      <c r="A3693" s="203"/>
      <c r="B3693" s="203"/>
      <c r="C3693" s="203"/>
      <c r="D3693" s="203"/>
      <c r="E3693" s="203"/>
      <c r="F3693" s="203"/>
    </row>
    <row r="3694" spans="1:6" x14ac:dyDescent="0.25">
      <c r="A3694" s="203"/>
      <c r="B3694" s="203"/>
      <c r="C3694" s="203"/>
      <c r="D3694" s="203"/>
      <c r="E3694" s="203"/>
      <c r="F3694" s="203"/>
    </row>
    <row r="3695" spans="1:6" x14ac:dyDescent="0.25">
      <c r="A3695" s="203"/>
      <c r="B3695" s="203"/>
      <c r="C3695" s="203"/>
      <c r="D3695" s="203"/>
      <c r="E3695" s="203"/>
      <c r="F3695" s="203"/>
    </row>
    <row r="3696" spans="1:6" x14ac:dyDescent="0.25">
      <c r="A3696" s="203"/>
      <c r="B3696" s="203"/>
      <c r="C3696" s="203"/>
      <c r="D3696" s="203"/>
      <c r="E3696" s="203"/>
      <c r="F3696" s="203"/>
    </row>
    <row r="3697" spans="1:6" x14ac:dyDescent="0.25">
      <c r="A3697" s="203"/>
      <c r="B3697" s="203"/>
      <c r="C3697" s="203"/>
      <c r="D3697" s="203"/>
      <c r="E3697" s="203"/>
      <c r="F3697" s="203"/>
    </row>
    <row r="3698" spans="1:6" x14ac:dyDescent="0.25">
      <c r="A3698" s="203"/>
      <c r="B3698" s="203"/>
      <c r="C3698" s="203"/>
      <c r="D3698" s="203"/>
      <c r="E3698" s="203"/>
      <c r="F3698" s="203"/>
    </row>
    <row r="3699" spans="1:6" x14ac:dyDescent="0.25">
      <c r="A3699" s="203"/>
      <c r="B3699" s="203"/>
      <c r="C3699" s="203"/>
      <c r="D3699" s="203"/>
      <c r="E3699" s="203"/>
      <c r="F3699" s="203"/>
    </row>
    <row r="3700" spans="1:6" x14ac:dyDescent="0.25">
      <c r="A3700" s="203"/>
      <c r="B3700" s="203"/>
      <c r="C3700" s="203"/>
      <c r="D3700" s="203"/>
      <c r="E3700" s="203"/>
      <c r="F3700" s="203"/>
    </row>
    <row r="3701" spans="1:6" x14ac:dyDescent="0.25">
      <c r="A3701" s="203"/>
      <c r="B3701" s="203"/>
      <c r="C3701" s="203"/>
      <c r="D3701" s="203"/>
      <c r="E3701" s="203"/>
      <c r="F3701" s="203"/>
    </row>
    <row r="3702" spans="1:6" x14ac:dyDescent="0.25">
      <c r="A3702" s="203"/>
      <c r="B3702" s="203"/>
      <c r="C3702" s="203"/>
      <c r="D3702" s="203"/>
      <c r="E3702" s="203"/>
      <c r="F3702" s="203"/>
    </row>
    <row r="3703" spans="1:6" x14ac:dyDescent="0.25">
      <c r="A3703" s="203"/>
      <c r="B3703" s="203"/>
      <c r="C3703" s="203"/>
      <c r="D3703" s="203"/>
      <c r="E3703" s="203"/>
      <c r="F3703" s="203"/>
    </row>
    <row r="3704" spans="1:6" x14ac:dyDescent="0.25">
      <c r="A3704" s="203"/>
      <c r="B3704" s="203"/>
      <c r="C3704" s="203"/>
      <c r="D3704" s="203"/>
      <c r="E3704" s="203"/>
      <c r="F3704" s="203"/>
    </row>
    <row r="3705" spans="1:6" x14ac:dyDescent="0.25">
      <c r="A3705" s="203"/>
      <c r="B3705" s="203"/>
      <c r="C3705" s="203"/>
      <c r="D3705" s="203"/>
      <c r="E3705" s="203"/>
      <c r="F3705" s="203"/>
    </row>
    <row r="3706" spans="1:6" x14ac:dyDescent="0.25">
      <c r="A3706" s="203"/>
      <c r="B3706" s="203"/>
      <c r="C3706" s="203"/>
      <c r="D3706" s="203"/>
      <c r="E3706" s="203"/>
      <c r="F3706" s="203"/>
    </row>
    <row r="3707" spans="1:6" x14ac:dyDescent="0.25">
      <c r="A3707" s="203"/>
      <c r="B3707" s="203"/>
      <c r="C3707" s="203"/>
      <c r="D3707" s="203"/>
      <c r="E3707" s="203"/>
      <c r="F3707" s="203"/>
    </row>
    <row r="3708" spans="1:6" x14ac:dyDescent="0.25">
      <c r="A3708" s="203"/>
      <c r="B3708" s="203"/>
      <c r="C3708" s="203"/>
      <c r="D3708" s="203"/>
      <c r="E3708" s="203"/>
      <c r="F3708" s="203"/>
    </row>
    <row r="3709" spans="1:6" x14ac:dyDescent="0.25">
      <c r="A3709" s="203"/>
      <c r="B3709" s="203"/>
      <c r="C3709" s="203"/>
      <c r="D3709" s="203"/>
      <c r="E3709" s="203"/>
      <c r="F3709" s="203"/>
    </row>
    <row r="3710" spans="1:6" x14ac:dyDescent="0.25">
      <c r="A3710" s="203"/>
      <c r="B3710" s="203"/>
      <c r="C3710" s="203"/>
      <c r="D3710" s="203"/>
      <c r="E3710" s="203"/>
      <c r="F3710" s="203"/>
    </row>
    <row r="3711" spans="1:6" x14ac:dyDescent="0.25">
      <c r="A3711" s="203"/>
      <c r="B3711" s="203"/>
      <c r="C3711" s="203"/>
      <c r="D3711" s="203"/>
      <c r="E3711" s="203"/>
      <c r="F3711" s="203"/>
    </row>
    <row r="3712" spans="1:6" x14ac:dyDescent="0.25">
      <c r="A3712" s="203"/>
      <c r="B3712" s="203"/>
      <c r="C3712" s="203"/>
      <c r="D3712" s="203"/>
      <c r="E3712" s="203"/>
      <c r="F3712" s="203"/>
    </row>
    <row r="3713" spans="1:6" x14ac:dyDescent="0.25">
      <c r="A3713" s="203"/>
      <c r="B3713" s="203"/>
      <c r="C3713" s="203"/>
      <c r="D3713" s="203"/>
      <c r="E3713" s="203"/>
      <c r="F3713" s="203"/>
    </row>
    <row r="3714" spans="1:6" x14ac:dyDescent="0.25">
      <c r="A3714" s="203"/>
      <c r="B3714" s="203"/>
      <c r="C3714" s="203"/>
      <c r="D3714" s="203"/>
      <c r="E3714" s="203"/>
      <c r="F3714" s="203"/>
    </row>
    <row r="3715" spans="1:6" x14ac:dyDescent="0.25">
      <c r="A3715" s="203"/>
      <c r="B3715" s="203"/>
      <c r="C3715" s="203"/>
      <c r="D3715" s="203"/>
      <c r="E3715" s="203"/>
      <c r="F3715" s="203"/>
    </row>
    <row r="3716" spans="1:6" x14ac:dyDescent="0.25">
      <c r="A3716" s="203"/>
      <c r="B3716" s="203"/>
      <c r="C3716" s="203"/>
      <c r="D3716" s="203"/>
      <c r="E3716" s="203"/>
      <c r="F3716" s="203"/>
    </row>
    <row r="3717" spans="1:6" x14ac:dyDescent="0.25">
      <c r="A3717" s="203"/>
      <c r="B3717" s="203"/>
      <c r="C3717" s="203"/>
      <c r="D3717" s="203"/>
      <c r="E3717" s="203"/>
      <c r="F3717" s="203"/>
    </row>
    <row r="3718" spans="1:6" x14ac:dyDescent="0.25">
      <c r="A3718" s="203"/>
      <c r="B3718" s="203"/>
      <c r="C3718" s="203"/>
      <c r="D3718" s="203"/>
      <c r="E3718" s="203"/>
      <c r="F3718" s="203"/>
    </row>
    <row r="3719" spans="1:6" x14ac:dyDescent="0.25">
      <c r="A3719" s="203"/>
      <c r="B3719" s="203"/>
      <c r="C3719" s="203"/>
      <c r="D3719" s="203"/>
      <c r="E3719" s="203"/>
      <c r="F3719" s="203"/>
    </row>
    <row r="3720" spans="1:6" x14ac:dyDescent="0.25">
      <c r="A3720" s="203"/>
      <c r="B3720" s="203"/>
      <c r="C3720" s="203"/>
      <c r="D3720" s="203"/>
      <c r="E3720" s="203"/>
      <c r="F3720" s="203"/>
    </row>
    <row r="3721" spans="1:6" x14ac:dyDescent="0.25">
      <c r="A3721" s="203"/>
      <c r="B3721" s="203"/>
      <c r="C3721" s="203"/>
      <c r="D3721" s="203"/>
      <c r="E3721" s="203"/>
      <c r="F3721" s="203"/>
    </row>
    <row r="3722" spans="1:6" x14ac:dyDescent="0.25">
      <c r="A3722" s="203"/>
      <c r="B3722" s="203"/>
      <c r="C3722" s="203"/>
      <c r="D3722" s="203"/>
      <c r="E3722" s="203"/>
      <c r="F3722" s="203"/>
    </row>
    <row r="3723" spans="1:6" x14ac:dyDescent="0.25">
      <c r="A3723" s="203"/>
      <c r="B3723" s="203"/>
      <c r="C3723" s="203"/>
      <c r="D3723" s="203"/>
      <c r="E3723" s="203"/>
      <c r="F3723" s="203"/>
    </row>
    <row r="3724" spans="1:6" x14ac:dyDescent="0.25">
      <c r="A3724" s="203"/>
      <c r="B3724" s="203"/>
      <c r="C3724" s="203"/>
      <c r="D3724" s="203"/>
      <c r="E3724" s="203"/>
      <c r="F3724" s="203"/>
    </row>
    <row r="3725" spans="1:6" x14ac:dyDescent="0.25">
      <c r="A3725" s="203"/>
      <c r="B3725" s="203"/>
      <c r="C3725" s="203"/>
      <c r="D3725" s="203"/>
      <c r="E3725" s="203"/>
      <c r="F3725" s="203"/>
    </row>
    <row r="3726" spans="1:6" x14ac:dyDescent="0.25">
      <c r="A3726" s="203"/>
      <c r="B3726" s="203"/>
      <c r="C3726" s="203"/>
      <c r="D3726" s="203"/>
      <c r="E3726" s="203"/>
      <c r="F3726" s="203"/>
    </row>
    <row r="3727" spans="1:6" x14ac:dyDescent="0.25">
      <c r="A3727" s="203"/>
      <c r="B3727" s="203"/>
      <c r="C3727" s="203"/>
      <c r="D3727" s="203"/>
      <c r="E3727" s="203"/>
      <c r="F3727" s="203"/>
    </row>
    <row r="3728" spans="1:6" x14ac:dyDescent="0.25">
      <c r="A3728" s="203"/>
      <c r="B3728" s="203"/>
      <c r="C3728" s="203"/>
      <c r="D3728" s="203"/>
      <c r="E3728" s="203"/>
      <c r="F3728" s="203"/>
    </row>
    <row r="3729" spans="1:6" x14ac:dyDescent="0.25">
      <c r="A3729" s="203"/>
      <c r="B3729" s="203"/>
      <c r="C3729" s="203"/>
      <c r="D3729" s="203"/>
      <c r="E3729" s="203"/>
      <c r="F3729" s="203"/>
    </row>
    <row r="3730" spans="1:6" x14ac:dyDescent="0.25">
      <c r="A3730" s="203"/>
      <c r="B3730" s="203"/>
      <c r="C3730" s="203"/>
      <c r="D3730" s="203"/>
      <c r="E3730" s="203"/>
      <c r="F3730" s="203"/>
    </row>
    <row r="3731" spans="1:6" x14ac:dyDescent="0.25">
      <c r="A3731" s="203"/>
      <c r="B3731" s="203"/>
      <c r="C3731" s="203"/>
      <c r="D3731" s="203"/>
      <c r="E3731" s="203"/>
      <c r="F3731" s="203"/>
    </row>
    <row r="3732" spans="1:6" x14ac:dyDescent="0.25">
      <c r="A3732" s="203"/>
      <c r="B3732" s="203"/>
      <c r="C3732" s="203"/>
      <c r="D3732" s="203"/>
      <c r="E3732" s="203"/>
      <c r="F3732" s="203"/>
    </row>
    <row r="3733" spans="1:6" x14ac:dyDescent="0.25">
      <c r="A3733" s="203"/>
      <c r="B3733" s="203"/>
      <c r="C3733" s="203"/>
      <c r="D3733" s="203"/>
      <c r="E3733" s="203"/>
      <c r="F3733" s="203"/>
    </row>
    <row r="3734" spans="1:6" x14ac:dyDescent="0.25">
      <c r="A3734" s="203"/>
      <c r="B3734" s="203"/>
      <c r="C3734" s="203"/>
      <c r="D3734" s="203"/>
      <c r="E3734" s="203"/>
      <c r="F3734" s="203"/>
    </row>
    <row r="3735" spans="1:6" x14ac:dyDescent="0.25">
      <c r="A3735" s="203"/>
      <c r="B3735" s="203"/>
      <c r="C3735" s="203"/>
      <c r="D3735" s="203"/>
      <c r="E3735" s="203"/>
      <c r="F3735" s="203"/>
    </row>
    <row r="3736" spans="1:6" x14ac:dyDescent="0.25">
      <c r="A3736" s="203"/>
      <c r="B3736" s="203"/>
      <c r="C3736" s="203"/>
      <c r="D3736" s="203"/>
      <c r="E3736" s="203"/>
      <c r="F3736" s="203"/>
    </row>
    <row r="3737" spans="1:6" x14ac:dyDescent="0.25">
      <c r="A3737" s="203"/>
      <c r="B3737" s="203"/>
      <c r="C3737" s="203"/>
      <c r="D3737" s="203"/>
      <c r="E3737" s="203"/>
      <c r="F3737" s="203"/>
    </row>
    <row r="3738" spans="1:6" x14ac:dyDescent="0.25">
      <c r="A3738" s="203"/>
      <c r="B3738" s="203"/>
      <c r="C3738" s="203"/>
      <c r="D3738" s="203"/>
      <c r="E3738" s="203"/>
      <c r="F3738" s="203"/>
    </row>
    <row r="3739" spans="1:6" x14ac:dyDescent="0.25">
      <c r="A3739" s="203"/>
      <c r="B3739" s="203"/>
      <c r="C3739" s="203"/>
      <c r="D3739" s="203"/>
      <c r="E3739" s="203"/>
      <c r="F3739" s="203"/>
    </row>
    <row r="3740" spans="1:6" x14ac:dyDescent="0.25">
      <c r="A3740" s="203"/>
      <c r="B3740" s="203"/>
      <c r="C3740" s="203"/>
      <c r="D3740" s="203"/>
      <c r="E3740" s="203"/>
      <c r="F3740" s="203"/>
    </row>
    <row r="3741" spans="1:6" x14ac:dyDescent="0.25">
      <c r="A3741" s="203"/>
      <c r="B3741" s="203"/>
      <c r="C3741" s="203"/>
      <c r="D3741" s="203"/>
      <c r="E3741" s="203"/>
      <c r="F3741" s="203"/>
    </row>
    <row r="3742" spans="1:6" x14ac:dyDescent="0.25">
      <c r="A3742" s="203"/>
      <c r="B3742" s="203"/>
      <c r="C3742" s="203"/>
      <c r="D3742" s="203"/>
      <c r="E3742" s="203"/>
      <c r="F3742" s="203"/>
    </row>
    <row r="3743" spans="1:6" x14ac:dyDescent="0.25">
      <c r="A3743" s="203"/>
      <c r="B3743" s="203"/>
      <c r="C3743" s="203"/>
      <c r="D3743" s="203"/>
      <c r="E3743" s="203"/>
      <c r="F3743" s="203"/>
    </row>
    <row r="3744" spans="1:6" x14ac:dyDescent="0.25">
      <c r="A3744" s="203"/>
      <c r="B3744" s="203"/>
      <c r="C3744" s="203"/>
      <c r="D3744" s="203"/>
      <c r="E3744" s="203"/>
      <c r="F3744" s="203"/>
    </row>
    <row r="3745" spans="1:6" x14ac:dyDescent="0.25">
      <c r="A3745" s="203"/>
      <c r="B3745" s="203"/>
      <c r="C3745" s="203"/>
      <c r="D3745" s="203"/>
      <c r="E3745" s="203"/>
      <c r="F3745" s="203"/>
    </row>
    <row r="3746" spans="1:6" x14ac:dyDescent="0.25">
      <c r="A3746" s="203"/>
      <c r="B3746" s="203"/>
      <c r="C3746" s="203"/>
      <c r="D3746" s="203"/>
      <c r="E3746" s="203"/>
      <c r="F3746" s="203"/>
    </row>
    <row r="3747" spans="1:6" x14ac:dyDescent="0.25">
      <c r="A3747" s="203"/>
      <c r="B3747" s="203"/>
      <c r="C3747" s="203"/>
      <c r="D3747" s="203"/>
      <c r="E3747" s="203"/>
      <c r="F3747" s="203"/>
    </row>
    <row r="3748" spans="1:6" x14ac:dyDescent="0.25">
      <c r="A3748" s="203"/>
      <c r="B3748" s="203"/>
      <c r="C3748" s="203"/>
      <c r="D3748" s="203"/>
      <c r="E3748" s="203"/>
      <c r="F3748" s="203"/>
    </row>
    <row r="3749" spans="1:6" x14ac:dyDescent="0.25">
      <c r="A3749" s="203"/>
      <c r="B3749" s="203"/>
      <c r="C3749" s="203"/>
      <c r="D3749" s="203"/>
      <c r="E3749" s="203"/>
      <c r="F3749" s="203"/>
    </row>
    <row r="3750" spans="1:6" x14ac:dyDescent="0.25">
      <c r="A3750" s="203"/>
      <c r="B3750" s="203"/>
      <c r="C3750" s="203"/>
      <c r="D3750" s="203"/>
      <c r="E3750" s="203"/>
      <c r="F3750" s="203"/>
    </row>
    <row r="3751" spans="1:6" x14ac:dyDescent="0.25">
      <c r="A3751" s="203"/>
      <c r="B3751" s="203"/>
      <c r="C3751" s="203"/>
      <c r="D3751" s="203"/>
      <c r="E3751" s="203"/>
      <c r="F3751" s="203"/>
    </row>
    <row r="3752" spans="1:6" x14ac:dyDescent="0.25">
      <c r="A3752" s="203"/>
      <c r="B3752" s="203"/>
      <c r="C3752" s="203"/>
      <c r="D3752" s="203"/>
      <c r="E3752" s="203"/>
      <c r="F3752" s="203"/>
    </row>
    <row r="3753" spans="1:6" x14ac:dyDescent="0.25">
      <c r="A3753" s="203"/>
      <c r="B3753" s="203"/>
      <c r="C3753" s="203"/>
      <c r="D3753" s="203"/>
      <c r="E3753" s="203"/>
      <c r="F3753" s="203"/>
    </row>
    <row r="3754" spans="1:6" x14ac:dyDescent="0.25">
      <c r="A3754" s="203"/>
      <c r="B3754" s="203"/>
      <c r="C3754" s="203"/>
      <c r="D3754" s="203"/>
      <c r="E3754" s="203"/>
      <c r="F3754" s="203"/>
    </row>
    <row r="3755" spans="1:6" x14ac:dyDescent="0.25">
      <c r="A3755" s="203"/>
      <c r="B3755" s="203"/>
      <c r="C3755" s="203"/>
      <c r="D3755" s="203"/>
      <c r="E3755" s="203"/>
      <c r="F3755" s="203"/>
    </row>
    <row r="3756" spans="1:6" x14ac:dyDescent="0.25">
      <c r="A3756" s="203"/>
      <c r="B3756" s="203"/>
      <c r="C3756" s="203"/>
      <c r="D3756" s="203"/>
      <c r="E3756" s="203"/>
      <c r="F3756" s="203"/>
    </row>
    <row r="3757" spans="1:6" x14ac:dyDescent="0.25">
      <c r="A3757" s="203"/>
      <c r="B3757" s="203"/>
      <c r="C3757" s="203"/>
      <c r="D3757" s="203"/>
      <c r="E3757" s="203"/>
      <c r="F3757" s="203"/>
    </row>
    <row r="3758" spans="1:6" x14ac:dyDescent="0.25">
      <c r="A3758" s="203"/>
      <c r="B3758" s="203"/>
      <c r="C3758" s="203"/>
      <c r="D3758" s="203"/>
      <c r="E3758" s="203"/>
      <c r="F3758" s="203"/>
    </row>
    <row r="3759" spans="1:6" x14ac:dyDescent="0.25">
      <c r="A3759" s="203"/>
      <c r="B3759" s="203"/>
      <c r="C3759" s="203"/>
      <c r="D3759" s="203"/>
      <c r="E3759" s="203"/>
      <c r="F3759" s="203"/>
    </row>
    <row r="3760" spans="1:6" x14ac:dyDescent="0.25">
      <c r="A3760" s="203"/>
      <c r="B3760" s="203"/>
      <c r="C3760" s="203"/>
      <c r="D3760" s="203"/>
      <c r="E3760" s="203"/>
      <c r="F3760" s="203"/>
    </row>
    <row r="3761" spans="1:6" x14ac:dyDescent="0.25">
      <c r="A3761" s="203"/>
      <c r="B3761" s="203"/>
      <c r="C3761" s="203"/>
      <c r="D3761" s="203"/>
      <c r="E3761" s="203"/>
      <c r="F3761" s="203"/>
    </row>
    <row r="3762" spans="1:6" x14ac:dyDescent="0.25">
      <c r="A3762" s="203"/>
      <c r="B3762" s="203"/>
      <c r="C3762" s="203"/>
      <c r="D3762" s="203"/>
      <c r="E3762" s="203"/>
      <c r="F3762" s="203"/>
    </row>
    <row r="3763" spans="1:6" x14ac:dyDescent="0.25">
      <c r="A3763" s="203"/>
      <c r="B3763" s="203"/>
      <c r="C3763" s="203"/>
      <c r="D3763" s="203"/>
      <c r="E3763" s="203"/>
      <c r="F3763" s="203"/>
    </row>
    <row r="3764" spans="1:6" x14ac:dyDescent="0.25">
      <c r="A3764" s="203"/>
      <c r="B3764" s="203"/>
      <c r="C3764" s="203"/>
      <c r="D3764" s="203"/>
      <c r="E3764" s="203"/>
      <c r="F3764" s="203"/>
    </row>
    <row r="3765" spans="1:6" x14ac:dyDescent="0.25">
      <c r="A3765" s="203"/>
      <c r="B3765" s="203"/>
      <c r="C3765" s="203"/>
      <c r="D3765" s="203"/>
      <c r="E3765" s="203"/>
      <c r="F3765" s="203"/>
    </row>
    <row r="3766" spans="1:6" x14ac:dyDescent="0.25">
      <c r="A3766" s="203"/>
      <c r="B3766" s="203"/>
      <c r="C3766" s="203"/>
      <c r="D3766" s="203"/>
      <c r="E3766" s="203"/>
      <c r="F3766" s="203"/>
    </row>
    <row r="3767" spans="1:6" x14ac:dyDescent="0.25">
      <c r="A3767" s="203"/>
      <c r="B3767" s="203"/>
      <c r="C3767" s="203"/>
      <c r="D3767" s="203"/>
      <c r="E3767" s="203"/>
      <c r="F3767" s="203"/>
    </row>
    <row r="3768" spans="1:6" x14ac:dyDescent="0.25">
      <c r="A3768" s="203"/>
      <c r="B3768" s="203"/>
      <c r="C3768" s="203"/>
      <c r="D3768" s="203"/>
      <c r="E3768" s="203"/>
      <c r="F3768" s="203"/>
    </row>
    <row r="3769" spans="1:6" x14ac:dyDescent="0.25">
      <c r="A3769" s="203"/>
      <c r="B3769" s="203"/>
      <c r="C3769" s="203"/>
      <c r="D3769" s="203"/>
      <c r="E3769" s="203"/>
      <c r="F3769" s="203"/>
    </row>
    <row r="3770" spans="1:6" x14ac:dyDescent="0.25">
      <c r="A3770" s="203"/>
      <c r="B3770" s="203"/>
      <c r="C3770" s="203"/>
      <c r="D3770" s="203"/>
      <c r="E3770" s="203"/>
      <c r="F3770" s="203"/>
    </row>
    <row r="3771" spans="1:6" x14ac:dyDescent="0.25">
      <c r="A3771" s="203"/>
      <c r="B3771" s="203"/>
      <c r="C3771" s="203"/>
      <c r="D3771" s="203"/>
      <c r="E3771" s="203"/>
      <c r="F3771" s="203"/>
    </row>
    <row r="3772" spans="1:6" x14ac:dyDescent="0.25">
      <c r="A3772" s="203"/>
      <c r="B3772" s="203"/>
      <c r="C3772" s="203"/>
      <c r="D3772" s="203"/>
      <c r="E3772" s="203"/>
      <c r="F3772" s="203"/>
    </row>
    <row r="3773" spans="1:6" x14ac:dyDescent="0.25">
      <c r="A3773" s="203"/>
      <c r="B3773" s="203"/>
      <c r="C3773" s="203"/>
      <c r="D3773" s="203"/>
      <c r="E3773" s="203"/>
      <c r="F3773" s="203"/>
    </row>
    <row r="3774" spans="1:6" x14ac:dyDescent="0.25">
      <c r="A3774" s="203"/>
      <c r="B3774" s="203"/>
      <c r="C3774" s="203"/>
      <c r="D3774" s="203"/>
      <c r="E3774" s="203"/>
      <c r="F3774" s="203"/>
    </row>
    <row r="3775" spans="1:6" x14ac:dyDescent="0.25">
      <c r="A3775" s="203"/>
      <c r="B3775" s="203"/>
      <c r="C3775" s="203"/>
      <c r="D3775" s="203"/>
      <c r="E3775" s="203"/>
      <c r="F3775" s="203"/>
    </row>
    <row r="3776" spans="1:6" x14ac:dyDescent="0.25">
      <c r="A3776" s="203"/>
      <c r="B3776" s="203"/>
      <c r="C3776" s="203"/>
      <c r="D3776" s="203"/>
      <c r="E3776" s="203"/>
      <c r="F3776" s="203"/>
    </row>
    <row r="3777" spans="1:6" x14ac:dyDescent="0.25">
      <c r="A3777" s="203"/>
      <c r="B3777" s="203"/>
      <c r="C3777" s="203"/>
      <c r="D3777" s="203"/>
      <c r="E3777" s="203"/>
      <c r="F3777" s="203"/>
    </row>
    <row r="3778" spans="1:6" x14ac:dyDescent="0.25">
      <c r="A3778" s="203"/>
      <c r="B3778" s="203"/>
      <c r="C3778" s="203"/>
      <c r="D3778" s="203"/>
      <c r="E3778" s="203"/>
      <c r="F3778" s="203"/>
    </row>
    <row r="3779" spans="1:6" x14ac:dyDescent="0.25">
      <c r="A3779" s="203"/>
      <c r="B3779" s="203"/>
      <c r="C3779" s="203"/>
      <c r="D3779" s="203"/>
      <c r="E3779" s="203"/>
      <c r="F3779" s="203"/>
    </row>
    <row r="3780" spans="1:6" x14ac:dyDescent="0.25">
      <c r="A3780" s="203"/>
      <c r="B3780" s="203"/>
      <c r="C3780" s="203"/>
      <c r="D3780" s="203"/>
      <c r="E3780" s="203"/>
      <c r="F3780" s="203"/>
    </row>
    <row r="3781" spans="1:6" x14ac:dyDescent="0.25">
      <c r="A3781" s="203"/>
      <c r="B3781" s="203"/>
      <c r="C3781" s="203"/>
      <c r="D3781" s="203"/>
      <c r="E3781" s="203"/>
      <c r="F3781" s="203"/>
    </row>
    <row r="3782" spans="1:6" x14ac:dyDescent="0.25">
      <c r="A3782" s="203"/>
      <c r="B3782" s="203"/>
      <c r="C3782" s="203"/>
      <c r="D3782" s="203"/>
      <c r="E3782" s="203"/>
      <c r="F3782" s="203"/>
    </row>
    <row r="3783" spans="1:6" x14ac:dyDescent="0.25">
      <c r="A3783" s="203"/>
      <c r="B3783" s="203"/>
      <c r="C3783" s="203"/>
      <c r="D3783" s="203"/>
      <c r="E3783" s="203"/>
      <c r="F3783" s="203"/>
    </row>
    <row r="3784" spans="1:6" x14ac:dyDescent="0.25">
      <c r="A3784" s="203"/>
      <c r="B3784" s="203"/>
      <c r="C3784" s="203"/>
      <c r="D3784" s="203"/>
      <c r="E3784" s="203"/>
      <c r="F3784" s="203"/>
    </row>
    <row r="3785" spans="1:6" x14ac:dyDescent="0.25">
      <c r="A3785" s="203"/>
      <c r="B3785" s="203"/>
      <c r="C3785" s="203"/>
      <c r="D3785" s="203"/>
      <c r="E3785" s="203"/>
      <c r="F3785" s="203"/>
    </row>
    <row r="3786" spans="1:6" x14ac:dyDescent="0.25">
      <c r="A3786" s="203"/>
      <c r="B3786" s="203"/>
      <c r="C3786" s="203"/>
      <c r="D3786" s="203"/>
      <c r="E3786" s="203"/>
      <c r="F3786" s="203"/>
    </row>
    <row r="3787" spans="1:6" x14ac:dyDescent="0.25">
      <c r="A3787" s="203"/>
      <c r="B3787" s="203"/>
      <c r="C3787" s="203"/>
      <c r="D3787" s="203"/>
      <c r="E3787" s="203"/>
      <c r="F3787" s="203"/>
    </row>
    <row r="3788" spans="1:6" x14ac:dyDescent="0.25">
      <c r="A3788" s="203"/>
      <c r="B3788" s="203"/>
      <c r="C3788" s="203"/>
      <c r="D3788" s="203"/>
      <c r="E3788" s="203"/>
      <c r="F3788" s="203"/>
    </row>
    <row r="3789" spans="1:6" x14ac:dyDescent="0.25">
      <c r="A3789" s="203"/>
      <c r="B3789" s="203"/>
      <c r="C3789" s="203"/>
      <c r="D3789" s="203"/>
      <c r="E3789" s="203"/>
      <c r="F3789" s="203"/>
    </row>
    <row r="3790" spans="1:6" x14ac:dyDescent="0.25">
      <c r="A3790" s="203"/>
      <c r="B3790" s="203"/>
      <c r="C3790" s="203"/>
      <c r="D3790" s="203"/>
      <c r="E3790" s="203"/>
      <c r="F3790" s="203"/>
    </row>
    <row r="3791" spans="1:6" x14ac:dyDescent="0.25">
      <c r="A3791" s="203"/>
      <c r="B3791" s="203"/>
      <c r="C3791" s="203"/>
      <c r="D3791" s="203"/>
      <c r="E3791" s="203"/>
      <c r="F3791" s="203"/>
    </row>
    <row r="3792" spans="1:6" x14ac:dyDescent="0.25">
      <c r="A3792" s="203"/>
      <c r="B3792" s="203"/>
      <c r="C3792" s="203"/>
      <c r="D3792" s="203"/>
      <c r="E3792" s="203"/>
      <c r="F3792" s="203"/>
    </row>
    <row r="3793" spans="1:6" x14ac:dyDescent="0.25">
      <c r="A3793" s="203"/>
      <c r="B3793" s="203"/>
      <c r="C3793" s="203"/>
      <c r="D3793" s="203"/>
      <c r="E3793" s="203"/>
      <c r="F3793" s="203"/>
    </row>
    <row r="3794" spans="1:6" x14ac:dyDescent="0.25">
      <c r="A3794" s="203"/>
      <c r="B3794" s="203"/>
      <c r="C3794" s="203"/>
      <c r="D3794" s="203"/>
      <c r="E3794" s="203"/>
      <c r="F3794" s="203"/>
    </row>
    <row r="3795" spans="1:6" x14ac:dyDescent="0.25">
      <c r="A3795" s="203"/>
      <c r="B3795" s="203"/>
      <c r="C3795" s="203"/>
      <c r="D3795" s="203"/>
      <c r="E3795" s="203"/>
      <c r="F3795" s="203"/>
    </row>
    <row r="3796" spans="1:6" x14ac:dyDescent="0.25">
      <c r="A3796" s="203"/>
      <c r="B3796" s="203"/>
      <c r="C3796" s="203"/>
      <c r="D3796" s="203"/>
      <c r="E3796" s="203"/>
      <c r="F3796" s="203"/>
    </row>
    <row r="3797" spans="1:6" x14ac:dyDescent="0.25">
      <c r="A3797" s="203"/>
      <c r="B3797" s="203"/>
      <c r="C3797" s="203"/>
      <c r="D3797" s="203"/>
      <c r="E3797" s="203"/>
      <c r="F3797" s="203"/>
    </row>
    <row r="3798" spans="1:6" x14ac:dyDescent="0.25">
      <c r="A3798" s="203"/>
      <c r="B3798" s="203"/>
      <c r="C3798" s="203"/>
      <c r="D3798" s="203"/>
      <c r="E3798" s="203"/>
      <c r="F3798" s="203"/>
    </row>
    <row r="3799" spans="1:6" x14ac:dyDescent="0.25">
      <c r="A3799" s="203"/>
      <c r="B3799" s="203"/>
      <c r="C3799" s="203"/>
      <c r="D3799" s="203"/>
      <c r="E3799" s="203"/>
      <c r="F3799" s="203"/>
    </row>
    <row r="3800" spans="1:6" x14ac:dyDescent="0.25">
      <c r="A3800" s="203"/>
      <c r="B3800" s="203"/>
      <c r="C3800" s="203"/>
      <c r="D3800" s="203"/>
      <c r="E3800" s="203"/>
      <c r="F3800" s="203"/>
    </row>
    <row r="3801" spans="1:6" x14ac:dyDescent="0.25">
      <c r="A3801" s="203"/>
      <c r="B3801" s="203"/>
      <c r="C3801" s="203"/>
      <c r="D3801" s="203"/>
      <c r="E3801" s="203"/>
      <c r="F3801" s="203"/>
    </row>
    <row r="3802" spans="1:6" x14ac:dyDescent="0.25">
      <c r="A3802" s="203"/>
      <c r="B3802" s="203"/>
      <c r="C3802" s="203"/>
      <c r="D3802" s="203"/>
      <c r="E3802" s="203"/>
      <c r="F3802" s="203"/>
    </row>
    <row r="3803" spans="1:6" x14ac:dyDescent="0.25">
      <c r="A3803" s="203"/>
      <c r="B3803" s="203"/>
      <c r="C3803" s="203"/>
      <c r="D3803" s="203"/>
      <c r="E3803" s="203"/>
      <c r="F3803" s="203"/>
    </row>
    <row r="3804" spans="1:6" x14ac:dyDescent="0.25">
      <c r="A3804" s="203"/>
      <c r="B3804" s="203"/>
      <c r="C3804" s="203"/>
      <c r="D3804" s="203"/>
      <c r="E3804" s="203"/>
      <c r="F3804" s="203"/>
    </row>
    <row r="3805" spans="1:6" x14ac:dyDescent="0.25">
      <c r="A3805" s="203"/>
      <c r="B3805" s="203"/>
      <c r="C3805" s="203"/>
      <c r="D3805" s="203"/>
      <c r="E3805" s="203"/>
      <c r="F3805" s="203"/>
    </row>
    <row r="3806" spans="1:6" x14ac:dyDescent="0.25">
      <c r="A3806" s="203"/>
      <c r="B3806" s="203"/>
      <c r="C3806" s="203"/>
      <c r="D3806" s="203"/>
      <c r="E3806" s="203"/>
      <c r="F3806" s="203"/>
    </row>
    <row r="3807" spans="1:6" x14ac:dyDescent="0.25">
      <c r="A3807" s="203"/>
      <c r="B3807" s="203"/>
      <c r="C3807" s="203"/>
      <c r="D3807" s="203"/>
      <c r="E3807" s="203"/>
      <c r="F3807" s="203"/>
    </row>
    <row r="3808" spans="1:6" x14ac:dyDescent="0.25">
      <c r="A3808" s="203"/>
      <c r="B3808" s="203"/>
      <c r="C3808" s="203"/>
      <c r="D3808" s="203"/>
      <c r="E3808" s="203"/>
      <c r="F3808" s="203"/>
    </row>
    <row r="3809" spans="1:6" x14ac:dyDescent="0.25">
      <c r="A3809" s="203"/>
      <c r="B3809" s="203"/>
      <c r="C3809" s="203"/>
      <c r="D3809" s="203"/>
      <c r="E3809" s="203"/>
      <c r="F3809" s="203"/>
    </row>
    <row r="3810" spans="1:6" x14ac:dyDescent="0.25">
      <c r="A3810" s="203"/>
      <c r="B3810" s="203"/>
      <c r="C3810" s="203"/>
      <c r="D3810" s="203"/>
      <c r="E3810" s="203"/>
      <c r="F3810" s="203"/>
    </row>
    <row r="3811" spans="1:6" x14ac:dyDescent="0.25">
      <c r="A3811" s="203"/>
      <c r="B3811" s="203"/>
      <c r="C3811" s="203"/>
      <c r="D3811" s="203"/>
      <c r="E3811" s="203"/>
      <c r="F3811" s="203"/>
    </row>
    <row r="3812" spans="1:6" x14ac:dyDescent="0.25">
      <c r="A3812" s="203"/>
      <c r="B3812" s="203"/>
      <c r="C3812" s="203"/>
      <c r="D3812" s="203"/>
      <c r="E3812" s="203"/>
      <c r="F3812" s="203"/>
    </row>
    <row r="3813" spans="1:6" x14ac:dyDescent="0.25">
      <c r="A3813" s="203"/>
      <c r="B3813" s="203"/>
      <c r="C3813" s="203"/>
      <c r="D3813" s="203"/>
      <c r="E3813" s="203"/>
      <c r="F3813" s="203"/>
    </row>
    <row r="3814" spans="1:6" x14ac:dyDescent="0.25">
      <c r="A3814" s="203"/>
      <c r="B3814" s="203"/>
      <c r="C3814" s="203"/>
      <c r="D3814" s="203"/>
      <c r="E3814" s="203"/>
      <c r="F3814" s="203"/>
    </row>
    <row r="3815" spans="1:6" x14ac:dyDescent="0.25">
      <c r="A3815" s="203"/>
      <c r="B3815" s="203"/>
      <c r="C3815" s="203"/>
      <c r="D3815" s="203"/>
      <c r="E3815" s="203"/>
      <c r="F3815" s="203"/>
    </row>
    <row r="3816" spans="1:6" x14ac:dyDescent="0.25">
      <c r="A3816" s="203"/>
      <c r="B3816" s="203"/>
      <c r="C3816" s="203"/>
      <c r="D3816" s="203"/>
      <c r="E3816" s="203"/>
      <c r="F3816" s="203"/>
    </row>
    <row r="3817" spans="1:6" x14ac:dyDescent="0.25">
      <c r="A3817" s="203"/>
      <c r="B3817" s="203"/>
      <c r="C3817" s="203"/>
      <c r="D3817" s="203"/>
      <c r="E3817" s="203"/>
      <c r="F3817" s="203"/>
    </row>
    <row r="3818" spans="1:6" x14ac:dyDescent="0.25">
      <c r="A3818" s="203"/>
      <c r="B3818" s="203"/>
      <c r="C3818" s="203"/>
      <c r="D3818" s="203"/>
      <c r="E3818" s="203"/>
      <c r="F3818" s="203"/>
    </row>
    <row r="3819" spans="1:6" x14ac:dyDescent="0.25">
      <c r="A3819" s="203"/>
      <c r="B3819" s="203"/>
      <c r="C3819" s="203"/>
      <c r="D3819" s="203"/>
      <c r="E3819" s="203"/>
      <c r="F3819" s="203"/>
    </row>
    <row r="3820" spans="1:6" x14ac:dyDescent="0.25">
      <c r="A3820" s="203"/>
      <c r="B3820" s="203"/>
      <c r="C3820" s="203"/>
      <c r="D3820" s="203"/>
      <c r="E3820" s="203"/>
      <c r="F3820" s="203"/>
    </row>
    <row r="3821" spans="1:6" x14ac:dyDescent="0.25">
      <c r="A3821" s="203"/>
      <c r="B3821" s="203"/>
      <c r="C3821" s="203"/>
      <c r="D3821" s="203"/>
      <c r="E3821" s="203"/>
      <c r="F3821" s="203"/>
    </row>
    <row r="3822" spans="1:6" x14ac:dyDescent="0.25">
      <c r="A3822" s="203"/>
      <c r="B3822" s="203"/>
      <c r="C3822" s="203"/>
      <c r="D3822" s="203"/>
      <c r="E3822" s="203"/>
      <c r="F3822" s="203"/>
    </row>
    <row r="3823" spans="1:6" x14ac:dyDescent="0.25">
      <c r="A3823" s="203"/>
      <c r="B3823" s="203"/>
      <c r="C3823" s="203"/>
      <c r="D3823" s="203"/>
      <c r="E3823" s="203"/>
      <c r="F3823" s="203"/>
    </row>
    <row r="3824" spans="1:6" x14ac:dyDescent="0.25">
      <c r="A3824" s="203"/>
      <c r="B3824" s="203"/>
      <c r="C3824" s="203"/>
      <c r="D3824" s="203"/>
      <c r="E3824" s="203"/>
      <c r="F3824" s="203"/>
    </row>
    <row r="3825" spans="1:6" x14ac:dyDescent="0.25">
      <c r="A3825" s="203"/>
      <c r="B3825" s="203"/>
      <c r="C3825" s="203"/>
      <c r="D3825" s="203"/>
      <c r="E3825" s="203"/>
      <c r="F3825" s="203"/>
    </row>
    <row r="3826" spans="1:6" x14ac:dyDescent="0.25">
      <c r="A3826" s="203"/>
      <c r="B3826" s="203"/>
      <c r="C3826" s="203"/>
      <c r="D3826" s="203"/>
      <c r="E3826" s="203"/>
      <c r="F3826" s="203"/>
    </row>
    <row r="3827" spans="1:6" x14ac:dyDescent="0.25">
      <c r="A3827" s="203"/>
      <c r="B3827" s="203"/>
      <c r="C3827" s="203"/>
      <c r="D3827" s="203"/>
      <c r="E3827" s="203"/>
      <c r="F3827" s="203"/>
    </row>
    <row r="3828" spans="1:6" x14ac:dyDescent="0.25">
      <c r="A3828" s="203"/>
      <c r="B3828" s="203"/>
      <c r="C3828" s="203"/>
      <c r="D3828" s="203"/>
      <c r="E3828" s="203"/>
      <c r="F3828" s="203"/>
    </row>
    <row r="3829" spans="1:6" x14ac:dyDescent="0.25">
      <c r="A3829" s="203"/>
      <c r="B3829" s="203"/>
      <c r="C3829" s="203"/>
      <c r="D3829" s="203"/>
      <c r="E3829" s="203"/>
      <c r="F3829" s="203"/>
    </row>
    <row r="3830" spans="1:6" x14ac:dyDescent="0.25">
      <c r="A3830" s="203"/>
      <c r="B3830" s="203"/>
      <c r="C3830" s="203"/>
      <c r="D3830" s="203"/>
      <c r="E3830" s="203"/>
      <c r="F3830" s="203"/>
    </row>
    <row r="3831" spans="1:6" x14ac:dyDescent="0.25">
      <c r="A3831" s="203"/>
      <c r="B3831" s="203"/>
      <c r="C3831" s="203"/>
      <c r="D3831" s="203"/>
      <c r="E3831" s="203"/>
      <c r="F3831" s="203"/>
    </row>
    <row r="3832" spans="1:6" x14ac:dyDescent="0.25">
      <c r="A3832" s="203"/>
      <c r="B3832" s="203"/>
      <c r="C3832" s="203"/>
      <c r="D3832" s="203"/>
      <c r="E3832" s="203"/>
      <c r="F3832" s="203"/>
    </row>
    <row r="3833" spans="1:6" x14ac:dyDescent="0.25">
      <c r="A3833" s="203"/>
      <c r="B3833" s="203"/>
      <c r="C3833" s="203"/>
      <c r="D3833" s="203"/>
      <c r="E3833" s="203"/>
      <c r="F3833" s="203"/>
    </row>
    <row r="3834" spans="1:6" x14ac:dyDescent="0.25">
      <c r="A3834" s="203"/>
      <c r="B3834" s="203"/>
      <c r="C3834" s="203"/>
      <c r="D3834" s="203"/>
      <c r="E3834" s="203"/>
      <c r="F3834" s="203"/>
    </row>
    <row r="3835" spans="1:6" x14ac:dyDescent="0.25">
      <c r="A3835" s="203"/>
      <c r="B3835" s="203"/>
      <c r="C3835" s="203"/>
      <c r="D3835" s="203"/>
      <c r="E3835" s="203"/>
      <c r="F3835" s="203"/>
    </row>
    <row r="3836" spans="1:6" x14ac:dyDescent="0.25">
      <c r="A3836" s="203"/>
      <c r="B3836" s="203"/>
      <c r="C3836" s="203"/>
      <c r="D3836" s="203"/>
      <c r="E3836" s="203"/>
      <c r="F3836" s="203"/>
    </row>
    <row r="3837" spans="1:6" x14ac:dyDescent="0.25">
      <c r="A3837" s="203"/>
      <c r="B3837" s="203"/>
      <c r="C3837" s="203"/>
      <c r="D3837" s="203"/>
      <c r="E3837" s="203"/>
      <c r="F3837" s="203"/>
    </row>
    <row r="3838" spans="1:6" x14ac:dyDescent="0.25">
      <c r="A3838" s="203"/>
      <c r="B3838" s="203"/>
      <c r="C3838" s="203"/>
      <c r="D3838" s="203"/>
      <c r="E3838" s="203"/>
      <c r="F3838" s="203"/>
    </row>
    <row r="3839" spans="1:6" x14ac:dyDescent="0.25">
      <c r="A3839" s="203"/>
      <c r="B3839" s="203"/>
      <c r="C3839" s="203"/>
      <c r="D3839" s="203"/>
      <c r="E3839" s="203"/>
      <c r="F3839" s="203"/>
    </row>
    <row r="3840" spans="1:6" x14ac:dyDescent="0.25">
      <c r="A3840" s="203"/>
      <c r="B3840" s="203"/>
      <c r="C3840" s="203"/>
      <c r="D3840" s="203"/>
      <c r="E3840" s="203"/>
      <c r="F3840" s="203"/>
    </row>
    <row r="3841" spans="1:6" x14ac:dyDescent="0.25">
      <c r="A3841" s="203"/>
      <c r="B3841" s="203"/>
      <c r="C3841" s="203"/>
      <c r="D3841" s="203"/>
      <c r="E3841" s="203"/>
      <c r="F3841" s="203"/>
    </row>
    <row r="3842" spans="1:6" x14ac:dyDescent="0.25">
      <c r="A3842" s="203"/>
      <c r="B3842" s="203"/>
      <c r="C3842" s="203"/>
      <c r="D3842" s="203"/>
      <c r="E3842" s="203"/>
      <c r="F3842" s="203"/>
    </row>
    <row r="3843" spans="1:6" x14ac:dyDescent="0.25">
      <c r="A3843" s="203"/>
      <c r="B3843" s="203"/>
      <c r="C3843" s="203"/>
      <c r="D3843" s="203"/>
      <c r="E3843" s="203"/>
      <c r="F3843" s="203"/>
    </row>
    <row r="3844" spans="1:6" x14ac:dyDescent="0.25">
      <c r="A3844" s="203"/>
      <c r="B3844" s="203"/>
      <c r="C3844" s="203"/>
      <c r="D3844" s="203"/>
      <c r="E3844" s="203"/>
      <c r="F3844" s="203"/>
    </row>
    <row r="3845" spans="1:6" x14ac:dyDescent="0.25">
      <c r="A3845" s="203"/>
      <c r="B3845" s="203"/>
      <c r="C3845" s="203"/>
      <c r="D3845" s="203"/>
      <c r="E3845" s="203"/>
      <c r="F3845" s="203"/>
    </row>
    <row r="3846" spans="1:6" x14ac:dyDescent="0.25">
      <c r="A3846" s="203"/>
      <c r="B3846" s="203"/>
      <c r="C3846" s="203"/>
      <c r="D3846" s="203"/>
      <c r="E3846" s="203"/>
      <c r="F3846" s="203"/>
    </row>
    <row r="3847" spans="1:6" x14ac:dyDescent="0.25">
      <c r="A3847" s="203"/>
      <c r="B3847" s="203"/>
      <c r="C3847" s="203"/>
      <c r="D3847" s="203"/>
      <c r="E3847" s="203"/>
      <c r="F3847" s="203"/>
    </row>
    <row r="3848" spans="1:6" x14ac:dyDescent="0.25">
      <c r="A3848" s="203"/>
      <c r="B3848" s="203"/>
      <c r="C3848" s="203"/>
      <c r="D3848" s="203"/>
      <c r="E3848" s="203"/>
      <c r="F3848" s="203"/>
    </row>
    <row r="3849" spans="1:6" x14ac:dyDescent="0.25">
      <c r="A3849" s="203"/>
      <c r="B3849" s="203"/>
      <c r="C3849" s="203"/>
      <c r="D3849" s="203"/>
      <c r="E3849" s="203"/>
      <c r="F3849" s="203"/>
    </row>
    <row r="3850" spans="1:6" x14ac:dyDescent="0.25">
      <c r="A3850" s="203"/>
      <c r="B3850" s="203"/>
      <c r="C3850" s="203"/>
      <c r="D3850" s="203"/>
      <c r="E3850" s="203"/>
      <c r="F3850" s="203"/>
    </row>
    <row r="3851" spans="1:6" x14ac:dyDescent="0.25">
      <c r="A3851" s="203"/>
      <c r="B3851" s="203"/>
      <c r="C3851" s="203"/>
      <c r="D3851" s="203"/>
      <c r="E3851" s="203"/>
      <c r="F3851" s="203"/>
    </row>
    <row r="3852" spans="1:6" x14ac:dyDescent="0.25">
      <c r="A3852" s="203"/>
      <c r="B3852" s="203"/>
      <c r="C3852" s="203"/>
      <c r="D3852" s="203"/>
      <c r="E3852" s="203"/>
      <c r="F3852" s="203"/>
    </row>
    <row r="3853" spans="1:6" x14ac:dyDescent="0.25">
      <c r="A3853" s="203"/>
      <c r="B3853" s="203"/>
      <c r="C3853" s="203"/>
      <c r="D3853" s="203"/>
      <c r="E3853" s="203"/>
      <c r="F3853" s="203"/>
    </row>
    <row r="3854" spans="1:6" x14ac:dyDescent="0.25">
      <c r="A3854" s="203"/>
      <c r="B3854" s="203"/>
      <c r="C3854" s="203"/>
      <c r="D3854" s="203"/>
      <c r="E3854" s="203"/>
      <c r="F3854" s="203"/>
    </row>
    <row r="3855" spans="1:6" x14ac:dyDescent="0.25">
      <c r="A3855" s="203"/>
      <c r="B3855" s="203"/>
      <c r="C3855" s="203"/>
      <c r="D3855" s="203"/>
      <c r="E3855" s="203"/>
      <c r="F3855" s="203"/>
    </row>
    <row r="3856" spans="1:6" x14ac:dyDescent="0.25">
      <c r="A3856" s="203"/>
      <c r="B3856" s="203"/>
      <c r="C3856" s="203"/>
      <c r="D3856" s="203"/>
      <c r="E3856" s="203"/>
      <c r="F3856" s="203"/>
    </row>
    <row r="3857" spans="1:6" x14ac:dyDescent="0.25">
      <c r="A3857" s="203"/>
      <c r="B3857" s="203"/>
      <c r="C3857" s="203"/>
      <c r="D3857" s="203"/>
      <c r="E3857" s="203"/>
      <c r="F3857" s="203"/>
    </row>
    <row r="3858" spans="1:6" x14ac:dyDescent="0.25">
      <c r="A3858" s="203"/>
      <c r="B3858" s="203"/>
      <c r="C3858" s="203"/>
      <c r="D3858" s="203"/>
      <c r="E3858" s="203"/>
      <c r="F3858" s="203"/>
    </row>
    <row r="3859" spans="1:6" x14ac:dyDescent="0.25">
      <c r="A3859" s="203"/>
      <c r="B3859" s="203"/>
      <c r="C3859" s="203"/>
      <c r="D3859" s="203"/>
      <c r="E3859" s="203"/>
      <c r="F3859" s="203"/>
    </row>
    <row r="3860" spans="1:6" x14ac:dyDescent="0.25">
      <c r="A3860" s="203"/>
      <c r="B3860" s="203"/>
      <c r="C3860" s="203"/>
      <c r="D3860" s="203"/>
      <c r="E3860" s="203"/>
      <c r="F3860" s="203"/>
    </row>
    <row r="3861" spans="1:6" x14ac:dyDescent="0.25">
      <c r="A3861" s="203"/>
      <c r="B3861" s="203"/>
      <c r="C3861" s="203"/>
      <c r="D3861" s="203"/>
      <c r="E3861" s="203"/>
      <c r="F3861" s="203"/>
    </row>
    <row r="3862" spans="1:6" x14ac:dyDescent="0.25">
      <c r="A3862" s="203"/>
      <c r="B3862" s="203"/>
      <c r="C3862" s="203"/>
      <c r="D3862" s="203"/>
      <c r="E3862" s="203"/>
      <c r="F3862" s="203"/>
    </row>
    <row r="3863" spans="1:6" x14ac:dyDescent="0.25">
      <c r="A3863" s="203"/>
      <c r="B3863" s="203"/>
      <c r="C3863" s="203"/>
      <c r="D3863" s="203"/>
      <c r="E3863" s="203"/>
      <c r="F3863" s="203"/>
    </row>
    <row r="3864" spans="1:6" x14ac:dyDescent="0.25">
      <c r="A3864" s="203"/>
      <c r="B3864" s="203"/>
      <c r="C3864" s="203"/>
      <c r="D3864" s="203"/>
      <c r="E3864" s="203"/>
      <c r="F3864" s="203"/>
    </row>
    <row r="3865" spans="1:6" x14ac:dyDescent="0.25">
      <c r="A3865" s="203"/>
      <c r="B3865" s="203"/>
      <c r="C3865" s="203"/>
      <c r="D3865" s="203"/>
      <c r="E3865" s="203"/>
      <c r="F3865" s="203"/>
    </row>
    <row r="3866" spans="1:6" x14ac:dyDescent="0.25">
      <c r="A3866" s="203"/>
      <c r="B3866" s="203"/>
      <c r="C3866" s="203"/>
      <c r="D3866" s="203"/>
      <c r="E3866" s="203"/>
      <c r="F3866" s="203"/>
    </row>
    <row r="3867" spans="1:6" x14ac:dyDescent="0.25">
      <c r="A3867" s="203"/>
      <c r="B3867" s="203"/>
      <c r="C3867" s="203"/>
      <c r="D3867" s="203"/>
      <c r="E3867" s="203"/>
      <c r="F3867" s="203"/>
    </row>
    <row r="3868" spans="1:6" x14ac:dyDescent="0.25">
      <c r="A3868" s="203"/>
      <c r="B3868" s="203"/>
      <c r="C3868" s="203"/>
      <c r="D3868" s="203"/>
      <c r="E3868" s="203"/>
      <c r="F3868" s="203"/>
    </row>
    <row r="3869" spans="1:6" x14ac:dyDescent="0.25">
      <c r="A3869" s="203"/>
      <c r="B3869" s="203"/>
      <c r="C3869" s="203"/>
      <c r="D3869" s="203"/>
      <c r="E3869" s="203"/>
      <c r="F3869" s="203"/>
    </row>
    <row r="3870" spans="1:6" x14ac:dyDescent="0.25">
      <c r="A3870" s="203"/>
      <c r="B3870" s="203"/>
      <c r="C3870" s="203"/>
      <c r="D3870" s="203"/>
      <c r="E3870" s="203"/>
      <c r="F3870" s="203"/>
    </row>
    <row r="3871" spans="1:6" x14ac:dyDescent="0.25">
      <c r="A3871" s="203"/>
      <c r="B3871" s="203"/>
      <c r="C3871" s="203"/>
      <c r="D3871" s="203"/>
      <c r="E3871" s="203"/>
      <c r="F3871" s="203"/>
    </row>
    <row r="3872" spans="1:6" x14ac:dyDescent="0.25">
      <c r="A3872" s="203"/>
      <c r="B3872" s="203"/>
      <c r="C3872" s="203"/>
      <c r="D3872" s="203"/>
      <c r="E3872" s="203"/>
      <c r="F3872" s="203"/>
    </row>
    <row r="3873" spans="1:6" x14ac:dyDescent="0.25">
      <c r="A3873" s="203"/>
      <c r="B3873" s="203"/>
      <c r="C3873" s="203"/>
      <c r="D3873" s="203"/>
      <c r="E3873" s="203"/>
      <c r="F3873" s="203"/>
    </row>
    <row r="3874" spans="1:6" x14ac:dyDescent="0.25">
      <c r="A3874" s="203"/>
      <c r="B3874" s="203"/>
      <c r="C3874" s="203"/>
      <c r="D3874" s="203"/>
      <c r="E3874" s="203"/>
      <c r="F3874" s="203"/>
    </row>
    <row r="3875" spans="1:6" x14ac:dyDescent="0.25">
      <c r="A3875" s="203"/>
      <c r="B3875" s="203"/>
      <c r="C3875" s="203"/>
      <c r="D3875" s="203"/>
      <c r="E3875" s="203"/>
      <c r="F3875" s="203"/>
    </row>
    <row r="3876" spans="1:6" x14ac:dyDescent="0.25">
      <c r="A3876" s="203"/>
      <c r="B3876" s="203"/>
      <c r="C3876" s="203"/>
      <c r="D3876" s="203"/>
      <c r="E3876" s="203"/>
      <c r="F3876" s="203"/>
    </row>
    <row r="3877" spans="1:6" x14ac:dyDescent="0.25">
      <c r="A3877" s="203"/>
      <c r="B3877" s="203"/>
      <c r="C3877" s="203"/>
      <c r="D3877" s="203"/>
      <c r="E3877" s="203"/>
      <c r="F3877" s="203"/>
    </row>
    <row r="3878" spans="1:6" x14ac:dyDescent="0.25">
      <c r="A3878" s="203"/>
      <c r="B3878" s="203"/>
      <c r="C3878" s="203"/>
      <c r="D3878" s="203"/>
      <c r="E3878" s="203"/>
      <c r="F3878" s="203"/>
    </row>
    <row r="3879" spans="1:6" x14ac:dyDescent="0.25">
      <c r="A3879" s="203"/>
      <c r="B3879" s="203"/>
      <c r="C3879" s="203"/>
      <c r="D3879" s="203"/>
      <c r="E3879" s="203"/>
      <c r="F3879" s="203"/>
    </row>
    <row r="3880" spans="1:6" x14ac:dyDescent="0.25">
      <c r="A3880" s="203"/>
      <c r="B3880" s="203"/>
      <c r="C3880" s="203"/>
      <c r="D3880" s="203"/>
      <c r="E3880" s="203"/>
      <c r="F3880" s="203"/>
    </row>
    <row r="3881" spans="1:6" x14ac:dyDescent="0.25">
      <c r="A3881" s="203"/>
      <c r="B3881" s="203"/>
      <c r="C3881" s="203"/>
      <c r="D3881" s="203"/>
      <c r="E3881" s="203"/>
      <c r="F3881" s="203"/>
    </row>
    <row r="3882" spans="1:6" x14ac:dyDescent="0.25">
      <c r="A3882" s="203"/>
      <c r="B3882" s="203"/>
      <c r="C3882" s="203"/>
      <c r="D3882" s="203"/>
      <c r="E3882" s="203"/>
      <c r="F3882" s="203"/>
    </row>
    <row r="3883" spans="1:6" x14ac:dyDescent="0.25">
      <c r="A3883" s="203"/>
      <c r="B3883" s="203"/>
      <c r="C3883" s="203"/>
      <c r="D3883" s="203"/>
      <c r="E3883" s="203"/>
      <c r="F3883" s="203"/>
    </row>
    <row r="3884" spans="1:6" x14ac:dyDescent="0.25">
      <c r="A3884" s="203"/>
      <c r="B3884" s="203"/>
      <c r="C3884" s="203"/>
      <c r="D3884" s="203"/>
      <c r="E3884" s="203"/>
      <c r="F3884" s="203"/>
    </row>
    <row r="3885" spans="1:6" x14ac:dyDescent="0.25">
      <c r="A3885" s="203"/>
      <c r="B3885" s="203"/>
      <c r="C3885" s="203"/>
      <c r="D3885" s="203"/>
      <c r="E3885" s="203"/>
      <c r="F3885" s="203"/>
    </row>
    <row r="3886" spans="1:6" x14ac:dyDescent="0.25">
      <c r="A3886" s="203"/>
      <c r="B3886" s="203"/>
      <c r="C3886" s="203"/>
      <c r="D3886" s="203"/>
      <c r="E3886" s="203"/>
      <c r="F3886" s="203"/>
    </row>
    <row r="3887" spans="1:6" x14ac:dyDescent="0.25">
      <c r="A3887" s="203"/>
      <c r="B3887" s="203"/>
      <c r="C3887" s="203"/>
      <c r="D3887" s="203"/>
      <c r="E3887" s="203"/>
      <c r="F3887" s="203"/>
    </row>
    <row r="3888" spans="1:6" x14ac:dyDescent="0.25">
      <c r="A3888" s="203"/>
      <c r="B3888" s="203"/>
      <c r="C3888" s="203"/>
      <c r="D3888" s="203"/>
      <c r="E3888" s="203"/>
      <c r="F3888" s="203"/>
    </row>
    <row r="3889" spans="1:6" x14ac:dyDescent="0.25">
      <c r="A3889" s="203"/>
      <c r="B3889" s="203"/>
      <c r="C3889" s="203"/>
      <c r="D3889" s="203"/>
      <c r="E3889" s="203"/>
      <c r="F3889" s="203"/>
    </row>
    <row r="3890" spans="1:6" x14ac:dyDescent="0.25">
      <c r="A3890" s="203"/>
      <c r="B3890" s="203"/>
      <c r="C3890" s="203"/>
      <c r="D3890" s="203"/>
      <c r="E3890" s="203"/>
      <c r="F3890" s="203"/>
    </row>
    <row r="3891" spans="1:6" x14ac:dyDescent="0.25">
      <c r="A3891" s="203"/>
      <c r="B3891" s="203"/>
      <c r="C3891" s="203"/>
      <c r="D3891" s="203"/>
      <c r="E3891" s="203"/>
      <c r="F3891" s="203"/>
    </row>
    <row r="3892" spans="1:6" x14ac:dyDescent="0.25">
      <c r="A3892" s="203"/>
      <c r="B3892" s="203"/>
      <c r="C3892" s="203"/>
      <c r="D3892" s="203"/>
      <c r="E3892" s="203"/>
      <c r="F3892" s="203"/>
    </row>
    <row r="3893" spans="1:6" x14ac:dyDescent="0.25">
      <c r="A3893" s="203"/>
      <c r="B3893" s="203"/>
      <c r="C3893" s="203"/>
      <c r="D3893" s="203"/>
      <c r="E3893" s="203"/>
      <c r="F3893" s="203"/>
    </row>
    <row r="3894" spans="1:6" x14ac:dyDescent="0.25">
      <c r="A3894" s="203"/>
      <c r="B3894" s="203"/>
      <c r="C3894" s="203"/>
      <c r="D3894" s="203"/>
      <c r="E3894" s="203"/>
      <c r="F3894" s="203"/>
    </row>
    <row r="3895" spans="1:6" x14ac:dyDescent="0.25">
      <c r="A3895" s="203"/>
      <c r="B3895" s="203"/>
      <c r="C3895" s="203"/>
      <c r="D3895" s="203"/>
      <c r="E3895" s="203"/>
      <c r="F3895" s="203"/>
    </row>
    <row r="3896" spans="1:6" x14ac:dyDescent="0.25">
      <c r="A3896" s="203"/>
      <c r="B3896" s="203"/>
      <c r="C3896" s="203"/>
      <c r="D3896" s="203"/>
      <c r="E3896" s="203"/>
      <c r="F3896" s="203"/>
    </row>
    <row r="3897" spans="1:6" x14ac:dyDescent="0.25">
      <c r="A3897" s="203"/>
      <c r="B3897" s="203"/>
      <c r="C3897" s="203"/>
      <c r="D3897" s="203"/>
      <c r="E3897" s="203"/>
      <c r="F3897" s="203"/>
    </row>
    <row r="3898" spans="1:6" x14ac:dyDescent="0.25">
      <c r="A3898" s="203"/>
      <c r="B3898" s="203"/>
      <c r="C3898" s="203"/>
      <c r="D3898" s="203"/>
      <c r="E3898" s="203"/>
      <c r="F3898" s="203"/>
    </row>
    <row r="3899" spans="1:6" x14ac:dyDescent="0.25">
      <c r="A3899" s="203"/>
      <c r="B3899" s="203"/>
      <c r="C3899" s="203"/>
      <c r="D3899" s="203"/>
      <c r="E3899" s="203"/>
      <c r="F3899" s="203"/>
    </row>
    <row r="3900" spans="1:6" x14ac:dyDescent="0.25">
      <c r="A3900" s="203"/>
      <c r="B3900" s="203"/>
      <c r="C3900" s="203"/>
      <c r="D3900" s="203"/>
      <c r="E3900" s="203"/>
      <c r="F3900" s="203"/>
    </row>
    <row r="3901" spans="1:6" x14ac:dyDescent="0.25">
      <c r="A3901" s="203"/>
      <c r="B3901" s="203"/>
      <c r="C3901" s="203"/>
      <c r="D3901" s="203"/>
      <c r="E3901" s="203"/>
      <c r="F3901" s="203"/>
    </row>
    <row r="3902" spans="1:6" x14ac:dyDescent="0.25">
      <c r="A3902" s="203"/>
      <c r="B3902" s="203"/>
      <c r="C3902" s="203"/>
      <c r="D3902" s="203"/>
      <c r="E3902" s="203"/>
      <c r="F3902" s="203"/>
    </row>
    <row r="3903" spans="1:6" x14ac:dyDescent="0.25">
      <c r="A3903" s="203"/>
      <c r="B3903" s="203"/>
      <c r="C3903" s="203"/>
      <c r="D3903" s="203"/>
      <c r="E3903" s="203"/>
      <c r="F3903" s="203"/>
    </row>
    <row r="3904" spans="1:6" x14ac:dyDescent="0.25">
      <c r="A3904" s="203"/>
      <c r="B3904" s="203"/>
      <c r="C3904" s="203"/>
      <c r="D3904" s="203"/>
      <c r="E3904" s="203"/>
      <c r="F3904" s="203"/>
    </row>
    <row r="3905" spans="1:6" x14ac:dyDescent="0.25">
      <c r="A3905" s="203"/>
      <c r="B3905" s="203"/>
      <c r="C3905" s="203"/>
      <c r="D3905" s="203"/>
      <c r="E3905" s="203"/>
      <c r="F3905" s="203"/>
    </row>
    <row r="3906" spans="1:6" x14ac:dyDescent="0.25">
      <c r="A3906" s="203"/>
      <c r="B3906" s="203"/>
      <c r="C3906" s="203"/>
      <c r="D3906" s="203"/>
      <c r="E3906" s="203"/>
      <c r="F3906" s="203"/>
    </row>
    <row r="3907" spans="1:6" x14ac:dyDescent="0.25">
      <c r="A3907" s="203"/>
      <c r="B3907" s="203"/>
      <c r="C3907" s="203"/>
      <c r="D3907" s="203"/>
      <c r="E3907" s="203"/>
      <c r="F3907" s="203"/>
    </row>
    <row r="3908" spans="1:6" x14ac:dyDescent="0.25">
      <c r="A3908" s="203"/>
      <c r="B3908" s="203"/>
      <c r="C3908" s="203"/>
      <c r="D3908" s="203"/>
      <c r="E3908" s="203"/>
      <c r="F3908" s="203"/>
    </row>
    <row r="3909" spans="1:6" x14ac:dyDescent="0.25">
      <c r="A3909" s="203"/>
      <c r="B3909" s="203"/>
      <c r="C3909" s="203"/>
      <c r="D3909" s="203"/>
      <c r="E3909" s="203"/>
      <c r="F3909" s="203"/>
    </row>
    <row r="3910" spans="1:6" x14ac:dyDescent="0.25">
      <c r="A3910" s="203"/>
      <c r="B3910" s="203"/>
      <c r="C3910" s="203"/>
      <c r="D3910" s="203"/>
      <c r="E3910" s="203"/>
      <c r="F3910" s="203"/>
    </row>
    <row r="3911" spans="1:6" x14ac:dyDescent="0.25">
      <c r="A3911" s="203"/>
      <c r="B3911" s="203"/>
      <c r="C3911" s="203"/>
      <c r="D3911" s="203"/>
      <c r="E3911" s="203"/>
      <c r="F3911" s="203"/>
    </row>
    <row r="3912" spans="1:6" x14ac:dyDescent="0.25">
      <c r="A3912" s="203"/>
      <c r="B3912" s="203"/>
      <c r="C3912" s="203"/>
      <c r="D3912" s="203"/>
      <c r="E3912" s="203"/>
      <c r="F3912" s="203"/>
    </row>
    <row r="3913" spans="1:6" x14ac:dyDescent="0.25">
      <c r="A3913" s="203"/>
      <c r="B3913" s="203"/>
      <c r="C3913" s="203"/>
      <c r="D3913" s="203"/>
      <c r="E3913" s="203"/>
      <c r="F3913" s="203"/>
    </row>
    <row r="3914" spans="1:6" x14ac:dyDescent="0.25">
      <c r="A3914" s="203"/>
      <c r="B3914" s="203"/>
      <c r="C3914" s="203"/>
      <c r="D3914" s="203"/>
      <c r="E3914" s="203"/>
      <c r="F3914" s="203"/>
    </row>
    <row r="3915" spans="1:6" x14ac:dyDescent="0.25">
      <c r="A3915" s="203"/>
      <c r="B3915" s="203"/>
      <c r="C3915" s="203"/>
      <c r="D3915" s="203"/>
      <c r="E3915" s="203"/>
      <c r="F3915" s="203"/>
    </row>
    <row r="3916" spans="1:6" x14ac:dyDescent="0.25">
      <c r="A3916" s="203"/>
      <c r="B3916" s="203"/>
      <c r="C3916" s="203"/>
      <c r="D3916" s="203"/>
      <c r="E3916" s="203"/>
      <c r="F3916" s="203"/>
    </row>
    <row r="3917" spans="1:6" x14ac:dyDescent="0.25">
      <c r="A3917" s="203"/>
      <c r="B3917" s="203"/>
      <c r="C3917" s="203"/>
      <c r="D3917" s="203"/>
      <c r="E3917" s="203"/>
      <c r="F3917" s="203"/>
    </row>
    <row r="3918" spans="1:6" x14ac:dyDescent="0.25">
      <c r="A3918" s="203"/>
      <c r="B3918" s="203"/>
      <c r="C3918" s="203"/>
      <c r="D3918" s="203"/>
      <c r="E3918" s="203"/>
      <c r="F3918" s="203"/>
    </row>
    <row r="3919" spans="1:6" x14ac:dyDescent="0.25">
      <c r="A3919" s="203"/>
      <c r="B3919" s="203"/>
      <c r="C3919" s="203"/>
      <c r="D3919" s="203"/>
      <c r="E3919" s="203"/>
      <c r="F3919" s="203"/>
    </row>
    <row r="3920" spans="1:6" x14ac:dyDescent="0.25">
      <c r="A3920" s="203"/>
      <c r="B3920" s="203"/>
      <c r="C3920" s="203"/>
      <c r="D3920" s="203"/>
      <c r="E3920" s="203"/>
      <c r="F3920" s="203"/>
    </row>
    <row r="3921" spans="1:6" x14ac:dyDescent="0.25">
      <c r="A3921" s="203"/>
      <c r="B3921" s="203"/>
      <c r="C3921" s="203"/>
      <c r="D3921" s="203"/>
      <c r="E3921" s="203"/>
      <c r="F3921" s="203"/>
    </row>
    <row r="3922" spans="1:6" x14ac:dyDescent="0.25">
      <c r="A3922" s="203"/>
      <c r="B3922" s="203"/>
      <c r="C3922" s="203"/>
      <c r="D3922" s="203"/>
      <c r="E3922" s="203"/>
      <c r="F3922" s="203"/>
    </row>
    <row r="3923" spans="1:6" x14ac:dyDescent="0.25">
      <c r="A3923" s="203"/>
      <c r="B3923" s="203"/>
      <c r="C3923" s="203"/>
      <c r="D3923" s="203"/>
      <c r="E3923" s="203"/>
      <c r="F3923" s="203"/>
    </row>
    <row r="3924" spans="1:6" x14ac:dyDescent="0.25">
      <c r="A3924" s="203"/>
      <c r="B3924" s="203"/>
      <c r="C3924" s="203"/>
      <c r="D3924" s="203"/>
      <c r="E3924" s="203"/>
      <c r="F3924" s="203"/>
    </row>
    <row r="3925" spans="1:6" x14ac:dyDescent="0.25">
      <c r="A3925" s="203"/>
      <c r="B3925" s="203"/>
      <c r="C3925" s="203"/>
      <c r="D3925" s="203"/>
      <c r="E3925" s="203"/>
      <c r="F3925" s="203"/>
    </row>
    <row r="3926" spans="1:6" x14ac:dyDescent="0.25">
      <c r="A3926" s="203"/>
      <c r="B3926" s="203"/>
      <c r="C3926" s="203"/>
      <c r="D3926" s="203"/>
      <c r="E3926" s="203"/>
      <c r="F3926" s="203"/>
    </row>
    <row r="3927" spans="1:6" x14ac:dyDescent="0.25">
      <c r="A3927" s="203"/>
      <c r="B3927" s="203"/>
      <c r="C3927" s="203"/>
      <c r="D3927" s="203"/>
      <c r="E3927" s="203"/>
      <c r="F3927" s="203"/>
    </row>
    <row r="3928" spans="1:6" x14ac:dyDescent="0.25">
      <c r="A3928" s="203"/>
      <c r="B3928" s="203"/>
      <c r="C3928" s="203"/>
      <c r="D3928" s="203"/>
      <c r="E3928" s="203"/>
      <c r="F3928" s="203"/>
    </row>
    <row r="3929" spans="1:6" x14ac:dyDescent="0.25">
      <c r="A3929" s="203"/>
      <c r="B3929" s="203"/>
      <c r="C3929" s="203"/>
      <c r="D3929" s="203"/>
      <c r="E3929" s="203"/>
      <c r="F3929" s="203"/>
    </row>
    <row r="3930" spans="1:6" x14ac:dyDescent="0.25">
      <c r="A3930" s="203"/>
      <c r="B3930" s="203"/>
      <c r="C3930" s="203"/>
      <c r="D3930" s="203"/>
      <c r="E3930" s="203"/>
      <c r="F3930" s="203"/>
    </row>
    <row r="3931" spans="1:6" x14ac:dyDescent="0.25">
      <c r="A3931" s="203"/>
      <c r="B3931" s="203"/>
      <c r="C3931" s="203"/>
      <c r="D3931" s="203"/>
      <c r="E3931" s="203"/>
      <c r="F3931" s="203"/>
    </row>
    <row r="3932" spans="1:6" x14ac:dyDescent="0.25">
      <c r="A3932" s="203"/>
      <c r="B3932" s="203"/>
      <c r="C3932" s="203"/>
      <c r="D3932" s="203"/>
      <c r="E3932" s="203"/>
      <c r="F3932" s="203"/>
    </row>
    <row r="3933" spans="1:6" x14ac:dyDescent="0.25">
      <c r="A3933" s="203"/>
      <c r="B3933" s="203"/>
      <c r="C3933" s="203"/>
      <c r="D3933" s="203"/>
      <c r="E3933" s="203"/>
      <c r="F3933" s="203"/>
    </row>
    <row r="3934" spans="1:6" x14ac:dyDescent="0.25">
      <c r="A3934" s="203"/>
      <c r="B3934" s="203"/>
      <c r="C3934" s="203"/>
      <c r="D3934" s="203"/>
      <c r="E3934" s="203"/>
      <c r="F3934" s="203"/>
    </row>
    <row r="3935" spans="1:6" x14ac:dyDescent="0.25">
      <c r="A3935" s="203"/>
      <c r="B3935" s="203"/>
      <c r="C3935" s="203"/>
      <c r="D3935" s="203"/>
      <c r="E3935" s="203"/>
      <c r="F3935" s="203"/>
    </row>
    <row r="3936" spans="1:6" x14ac:dyDescent="0.25">
      <c r="A3936" s="203"/>
      <c r="B3936" s="203"/>
      <c r="C3936" s="203"/>
      <c r="D3936" s="203"/>
      <c r="E3936" s="203"/>
      <c r="F3936" s="203"/>
    </row>
    <row r="3937" spans="1:6" x14ac:dyDescent="0.25">
      <c r="A3937" s="203"/>
      <c r="B3937" s="203"/>
      <c r="C3937" s="203"/>
      <c r="D3937" s="203"/>
      <c r="E3937" s="203"/>
      <c r="F3937" s="203"/>
    </row>
    <row r="3938" spans="1:6" x14ac:dyDescent="0.25">
      <c r="A3938" s="203"/>
      <c r="B3938" s="203"/>
      <c r="C3938" s="203"/>
      <c r="D3938" s="203"/>
      <c r="E3938" s="203"/>
      <c r="F3938" s="203"/>
    </row>
    <row r="3939" spans="1:6" x14ac:dyDescent="0.25">
      <c r="A3939" s="203"/>
      <c r="B3939" s="203"/>
      <c r="C3939" s="203"/>
      <c r="D3939" s="203"/>
      <c r="E3939" s="203"/>
      <c r="F3939" s="203"/>
    </row>
    <row r="3940" spans="1:6" x14ac:dyDescent="0.25">
      <c r="A3940" s="203"/>
      <c r="B3940" s="203"/>
      <c r="C3940" s="203"/>
      <c r="D3940" s="203"/>
      <c r="E3940" s="203"/>
      <c r="F3940" s="203"/>
    </row>
    <row r="3941" spans="1:6" x14ac:dyDescent="0.25">
      <c r="A3941" s="203"/>
      <c r="B3941" s="203"/>
      <c r="C3941" s="203"/>
      <c r="D3941" s="203"/>
      <c r="E3941" s="203"/>
      <c r="F3941" s="203"/>
    </row>
    <row r="3942" spans="1:6" x14ac:dyDescent="0.25">
      <c r="A3942" s="203"/>
      <c r="B3942" s="203"/>
      <c r="C3942" s="203"/>
      <c r="D3942" s="203"/>
      <c r="E3942" s="203"/>
      <c r="F3942" s="203"/>
    </row>
    <row r="3943" spans="1:6" x14ac:dyDescent="0.25">
      <c r="A3943" s="203"/>
      <c r="B3943" s="203"/>
      <c r="C3943" s="203"/>
      <c r="D3943" s="203"/>
      <c r="E3943" s="203"/>
      <c r="F3943" s="203"/>
    </row>
    <row r="3944" spans="1:6" x14ac:dyDescent="0.25">
      <c r="A3944" s="203"/>
      <c r="B3944" s="203"/>
      <c r="C3944" s="203"/>
      <c r="D3944" s="203"/>
      <c r="E3944" s="203"/>
      <c r="F3944" s="203"/>
    </row>
    <row r="3945" spans="1:6" x14ac:dyDescent="0.25">
      <c r="A3945" s="203"/>
      <c r="B3945" s="203"/>
      <c r="C3945" s="203"/>
      <c r="D3945" s="203"/>
      <c r="E3945" s="203"/>
      <c r="F3945" s="203"/>
    </row>
    <row r="3946" spans="1:6" x14ac:dyDescent="0.25">
      <c r="A3946" s="203"/>
      <c r="B3946" s="203"/>
      <c r="C3946" s="203"/>
      <c r="D3946" s="203"/>
      <c r="E3946" s="203"/>
      <c r="F3946" s="203"/>
    </row>
    <row r="3947" spans="1:6" x14ac:dyDescent="0.25">
      <c r="A3947" s="203"/>
      <c r="B3947" s="203"/>
      <c r="C3947" s="203"/>
      <c r="D3947" s="203"/>
      <c r="E3947" s="203"/>
      <c r="F3947" s="203"/>
    </row>
    <row r="3948" spans="1:6" x14ac:dyDescent="0.25">
      <c r="A3948" s="203"/>
      <c r="B3948" s="203"/>
      <c r="C3948" s="203"/>
      <c r="D3948" s="203"/>
      <c r="E3948" s="203"/>
      <c r="F3948" s="203"/>
    </row>
    <row r="3949" spans="1:6" x14ac:dyDescent="0.25">
      <c r="A3949" s="203"/>
      <c r="B3949" s="203"/>
      <c r="C3949" s="203"/>
      <c r="D3949" s="203"/>
      <c r="E3949" s="203"/>
      <c r="F3949" s="203"/>
    </row>
    <row r="3950" spans="1:6" x14ac:dyDescent="0.25">
      <c r="A3950" s="203"/>
      <c r="B3950" s="203"/>
      <c r="C3950" s="203"/>
      <c r="D3950" s="203"/>
      <c r="E3950" s="203"/>
      <c r="F3950" s="203"/>
    </row>
    <row r="3951" spans="1:6" x14ac:dyDescent="0.25">
      <c r="A3951" s="203"/>
      <c r="B3951" s="203"/>
      <c r="C3951" s="203"/>
      <c r="D3951" s="203"/>
      <c r="E3951" s="203"/>
      <c r="F3951" s="203"/>
    </row>
    <row r="3952" spans="1:6" x14ac:dyDescent="0.25">
      <c r="A3952" s="203"/>
      <c r="B3952" s="203"/>
      <c r="C3952" s="203"/>
      <c r="D3952" s="203"/>
      <c r="E3952" s="203"/>
      <c r="F3952" s="203"/>
    </row>
    <row r="3953" spans="1:6" x14ac:dyDescent="0.25">
      <c r="A3953" s="203"/>
      <c r="B3953" s="203"/>
      <c r="C3953" s="203"/>
      <c r="D3953" s="203"/>
      <c r="E3953" s="203"/>
      <c r="F3953" s="203"/>
    </row>
    <row r="3954" spans="1:6" x14ac:dyDescent="0.25">
      <c r="A3954" s="203"/>
      <c r="B3954" s="203"/>
      <c r="C3954" s="203"/>
      <c r="D3954" s="203"/>
      <c r="E3954" s="203"/>
      <c r="F3954" s="203"/>
    </row>
    <row r="3955" spans="1:6" x14ac:dyDescent="0.25">
      <c r="A3955" s="203"/>
      <c r="B3955" s="203"/>
      <c r="C3955" s="203"/>
      <c r="D3955" s="203"/>
      <c r="E3955" s="203"/>
      <c r="F3955" s="203"/>
    </row>
    <row r="3956" spans="1:6" x14ac:dyDescent="0.25">
      <c r="A3956" s="203"/>
      <c r="B3956" s="203"/>
      <c r="C3956" s="203"/>
      <c r="D3956" s="203"/>
      <c r="E3956" s="203"/>
      <c r="F3956" s="203"/>
    </row>
    <row r="3957" spans="1:6" x14ac:dyDescent="0.25">
      <c r="A3957" s="203"/>
      <c r="B3957" s="203"/>
      <c r="C3957" s="203"/>
      <c r="D3957" s="203"/>
      <c r="E3957" s="203"/>
      <c r="F3957" s="203"/>
    </row>
    <row r="3958" spans="1:6" x14ac:dyDescent="0.25">
      <c r="A3958" s="203"/>
      <c r="B3958" s="203"/>
      <c r="C3958" s="203"/>
      <c r="D3958" s="203"/>
      <c r="E3958" s="203"/>
      <c r="F3958" s="203"/>
    </row>
    <row r="3959" spans="1:6" x14ac:dyDescent="0.25">
      <c r="A3959" s="203"/>
      <c r="B3959" s="203"/>
      <c r="C3959" s="203"/>
      <c r="D3959" s="203"/>
      <c r="E3959" s="203"/>
      <c r="F3959" s="203"/>
    </row>
    <row r="3960" spans="1:6" x14ac:dyDescent="0.25">
      <c r="A3960" s="203"/>
      <c r="B3960" s="203"/>
      <c r="C3960" s="203"/>
      <c r="D3960" s="203"/>
      <c r="E3960" s="203"/>
      <c r="F3960" s="203"/>
    </row>
    <row r="3961" spans="1:6" x14ac:dyDescent="0.25">
      <c r="A3961" s="203"/>
      <c r="B3961" s="203"/>
      <c r="C3961" s="203"/>
      <c r="D3961" s="203"/>
      <c r="E3961" s="203"/>
      <c r="F3961" s="203"/>
    </row>
    <row r="3962" spans="1:6" x14ac:dyDescent="0.25">
      <c r="A3962" s="203"/>
      <c r="B3962" s="203"/>
      <c r="C3962" s="203"/>
      <c r="D3962" s="203"/>
      <c r="E3962" s="203"/>
      <c r="F3962" s="203"/>
    </row>
    <row r="3963" spans="1:6" x14ac:dyDescent="0.25">
      <c r="A3963" s="203"/>
      <c r="B3963" s="203"/>
      <c r="C3963" s="203"/>
      <c r="D3963" s="203"/>
      <c r="E3963" s="203"/>
      <c r="F3963" s="203"/>
    </row>
    <row r="3964" spans="1:6" x14ac:dyDescent="0.25">
      <c r="A3964" s="203"/>
      <c r="B3964" s="203"/>
      <c r="C3964" s="203"/>
      <c r="D3964" s="203"/>
      <c r="E3964" s="203"/>
      <c r="F3964" s="203"/>
    </row>
    <row r="3965" spans="1:6" x14ac:dyDescent="0.25">
      <c r="A3965" s="203"/>
      <c r="B3965" s="203"/>
      <c r="C3965" s="203"/>
      <c r="D3965" s="203"/>
      <c r="E3965" s="203"/>
      <c r="F3965" s="203"/>
    </row>
    <row r="3966" spans="1:6" x14ac:dyDescent="0.25">
      <c r="A3966" s="203"/>
      <c r="B3966" s="203"/>
      <c r="C3966" s="203"/>
      <c r="D3966" s="203"/>
      <c r="E3966" s="203"/>
      <c r="F3966" s="203"/>
    </row>
    <row r="3967" spans="1:6" x14ac:dyDescent="0.25">
      <c r="A3967" s="203"/>
      <c r="B3967" s="203"/>
      <c r="C3967" s="203"/>
      <c r="D3967" s="203"/>
      <c r="E3967" s="203"/>
      <c r="F3967" s="203"/>
    </row>
    <row r="3968" spans="1:6" x14ac:dyDescent="0.25">
      <c r="A3968" s="203"/>
      <c r="B3968" s="203"/>
      <c r="C3968" s="203"/>
      <c r="D3968" s="203"/>
      <c r="E3968" s="203"/>
      <c r="F3968" s="203"/>
    </row>
    <row r="3969" spans="1:6" x14ac:dyDescent="0.25">
      <c r="A3969" s="203"/>
      <c r="B3969" s="203"/>
      <c r="C3969" s="203"/>
      <c r="D3969" s="203"/>
      <c r="E3969" s="203"/>
      <c r="F3969" s="203"/>
    </row>
    <row r="3970" spans="1:6" x14ac:dyDescent="0.25">
      <c r="A3970" s="203"/>
      <c r="B3970" s="203"/>
      <c r="C3970" s="203"/>
      <c r="D3970" s="203"/>
      <c r="E3970" s="203"/>
      <c r="F3970" s="203"/>
    </row>
    <row r="3971" spans="1:6" x14ac:dyDescent="0.25">
      <c r="A3971" s="203"/>
      <c r="B3971" s="203"/>
      <c r="C3971" s="203"/>
      <c r="D3971" s="203"/>
      <c r="E3971" s="203"/>
      <c r="F3971" s="203"/>
    </row>
    <row r="3972" spans="1:6" x14ac:dyDescent="0.25">
      <c r="A3972" s="203"/>
      <c r="B3972" s="203"/>
      <c r="C3972" s="203"/>
      <c r="D3972" s="203"/>
      <c r="E3972" s="203"/>
      <c r="F3972" s="203"/>
    </row>
    <row r="3973" spans="1:6" x14ac:dyDescent="0.25">
      <c r="A3973" s="203"/>
      <c r="B3973" s="203"/>
      <c r="C3973" s="203"/>
      <c r="D3973" s="203"/>
      <c r="E3973" s="203"/>
      <c r="F3973" s="203"/>
    </row>
    <row r="3974" spans="1:6" x14ac:dyDescent="0.25">
      <c r="A3974" s="203"/>
      <c r="B3974" s="203"/>
      <c r="C3974" s="203"/>
      <c r="D3974" s="203"/>
      <c r="E3974" s="203"/>
      <c r="F3974" s="203"/>
    </row>
    <row r="3975" spans="1:6" x14ac:dyDescent="0.25">
      <c r="A3975" s="203"/>
      <c r="B3975" s="203"/>
      <c r="C3975" s="203"/>
      <c r="D3975" s="203"/>
      <c r="E3975" s="203"/>
      <c r="F3975" s="203"/>
    </row>
    <row r="3976" spans="1:6" x14ac:dyDescent="0.25">
      <c r="A3976" s="203"/>
      <c r="B3976" s="203"/>
      <c r="C3976" s="203"/>
      <c r="D3976" s="203"/>
      <c r="E3976" s="203"/>
      <c r="F3976" s="203"/>
    </row>
    <row r="3977" spans="1:6" x14ac:dyDescent="0.25">
      <c r="A3977" s="203"/>
      <c r="B3977" s="203"/>
      <c r="C3977" s="203"/>
      <c r="D3977" s="203"/>
      <c r="E3977" s="203"/>
      <c r="F3977" s="203"/>
    </row>
    <row r="3978" spans="1:6" x14ac:dyDescent="0.25">
      <c r="A3978" s="203"/>
      <c r="B3978" s="203"/>
      <c r="C3978" s="203"/>
      <c r="D3978" s="203"/>
      <c r="E3978" s="203"/>
      <c r="F3978" s="203"/>
    </row>
    <row r="3979" spans="1:6" x14ac:dyDescent="0.25">
      <c r="A3979" s="203"/>
      <c r="B3979" s="203"/>
      <c r="C3979" s="203"/>
      <c r="D3979" s="203"/>
      <c r="E3979" s="203"/>
      <c r="F3979" s="203"/>
    </row>
    <row r="3980" spans="1:6" x14ac:dyDescent="0.25">
      <c r="A3980" s="203"/>
      <c r="B3980" s="203"/>
      <c r="C3980" s="203"/>
      <c r="D3980" s="203"/>
      <c r="E3980" s="203"/>
      <c r="F3980" s="203"/>
    </row>
    <row r="3981" spans="1:6" x14ac:dyDescent="0.25">
      <c r="A3981" s="203"/>
      <c r="B3981" s="203"/>
      <c r="C3981" s="203"/>
      <c r="D3981" s="203"/>
      <c r="E3981" s="203"/>
      <c r="F3981" s="203"/>
    </row>
    <row r="3982" spans="1:6" x14ac:dyDescent="0.25">
      <c r="A3982" s="203"/>
      <c r="B3982" s="203"/>
      <c r="C3982" s="203"/>
      <c r="D3982" s="203"/>
      <c r="E3982" s="203"/>
      <c r="F3982" s="203"/>
    </row>
    <row r="3983" spans="1:6" x14ac:dyDescent="0.25">
      <c r="A3983" s="203"/>
      <c r="B3983" s="203"/>
      <c r="C3983" s="203"/>
      <c r="D3983" s="203"/>
      <c r="E3983" s="203"/>
      <c r="F3983" s="203"/>
    </row>
    <row r="3984" spans="1:6" x14ac:dyDescent="0.25">
      <c r="A3984" s="203"/>
      <c r="B3984" s="203"/>
      <c r="C3984" s="203"/>
      <c r="D3984" s="203"/>
      <c r="E3984" s="203"/>
      <c r="F3984" s="203"/>
    </row>
    <row r="3985" spans="1:6" x14ac:dyDescent="0.25">
      <c r="A3985" s="203"/>
      <c r="B3985" s="203"/>
      <c r="C3985" s="203"/>
      <c r="D3985" s="203"/>
      <c r="E3985" s="203"/>
      <c r="F3985" s="203"/>
    </row>
    <row r="3986" spans="1:6" x14ac:dyDescent="0.25">
      <c r="A3986" s="203"/>
      <c r="B3986" s="203"/>
      <c r="C3986" s="203"/>
      <c r="D3986" s="203"/>
      <c r="E3986" s="203"/>
      <c r="F3986" s="203"/>
    </row>
    <row r="3987" spans="1:6" x14ac:dyDescent="0.25">
      <c r="A3987" s="203"/>
      <c r="B3987" s="203"/>
      <c r="C3987" s="203"/>
      <c r="D3987" s="203"/>
      <c r="E3987" s="203"/>
      <c r="F3987" s="203"/>
    </row>
    <row r="3988" spans="1:6" x14ac:dyDescent="0.25">
      <c r="A3988" s="203"/>
      <c r="B3988" s="203"/>
      <c r="C3988" s="203"/>
      <c r="D3988" s="203"/>
      <c r="E3988" s="203"/>
      <c r="F3988" s="203"/>
    </row>
    <row r="3989" spans="1:6" x14ac:dyDescent="0.25">
      <c r="A3989" s="203"/>
      <c r="B3989" s="203"/>
      <c r="C3989" s="203"/>
      <c r="D3989" s="203"/>
      <c r="E3989" s="203"/>
      <c r="F3989" s="203"/>
    </row>
    <row r="3990" spans="1:6" x14ac:dyDescent="0.25">
      <c r="A3990" s="203"/>
      <c r="B3990" s="203"/>
      <c r="C3990" s="203"/>
      <c r="D3990" s="203"/>
      <c r="E3990" s="203"/>
      <c r="F3990" s="203"/>
    </row>
    <row r="3991" spans="1:6" x14ac:dyDescent="0.25">
      <c r="A3991" s="203"/>
      <c r="B3991" s="203"/>
      <c r="C3991" s="203"/>
      <c r="D3991" s="203"/>
      <c r="E3991" s="203"/>
      <c r="F3991" s="203"/>
    </row>
    <row r="3992" spans="1:6" x14ac:dyDescent="0.25">
      <c r="A3992" s="203"/>
      <c r="B3992" s="203"/>
      <c r="C3992" s="203"/>
      <c r="D3992" s="203"/>
      <c r="E3992" s="203"/>
      <c r="F3992" s="203"/>
    </row>
    <row r="3993" spans="1:6" x14ac:dyDescent="0.25">
      <c r="A3993" s="203"/>
      <c r="B3993" s="203"/>
      <c r="C3993" s="203"/>
      <c r="D3993" s="203"/>
      <c r="E3993" s="203"/>
      <c r="F3993" s="203"/>
    </row>
    <row r="3994" spans="1:6" x14ac:dyDescent="0.25">
      <c r="A3994" s="203"/>
      <c r="B3994" s="203"/>
      <c r="C3994" s="203"/>
      <c r="D3994" s="203"/>
      <c r="E3994" s="203"/>
      <c r="F3994" s="203"/>
    </row>
    <row r="3995" spans="1:6" x14ac:dyDescent="0.25">
      <c r="A3995" s="203"/>
      <c r="B3995" s="203"/>
      <c r="C3995" s="203"/>
      <c r="D3995" s="203"/>
      <c r="E3995" s="203"/>
      <c r="F3995" s="203"/>
    </row>
    <row r="3996" spans="1:6" x14ac:dyDescent="0.25">
      <c r="A3996" s="203"/>
      <c r="B3996" s="203"/>
      <c r="C3996" s="203"/>
      <c r="D3996" s="203"/>
      <c r="E3996" s="203"/>
      <c r="F3996" s="203"/>
    </row>
    <row r="3997" spans="1:6" x14ac:dyDescent="0.25">
      <c r="A3997" s="203"/>
      <c r="B3997" s="203"/>
      <c r="C3997" s="203"/>
      <c r="D3997" s="203"/>
      <c r="E3997" s="203"/>
      <c r="F3997" s="203"/>
    </row>
    <row r="3998" spans="1:6" x14ac:dyDescent="0.25">
      <c r="A3998" s="203"/>
      <c r="B3998" s="203"/>
      <c r="C3998" s="203"/>
      <c r="D3998" s="203"/>
      <c r="E3998" s="203"/>
      <c r="F3998" s="203"/>
    </row>
    <row r="3999" spans="1:6" x14ac:dyDescent="0.25">
      <c r="A3999" s="203"/>
      <c r="B3999" s="203"/>
      <c r="C3999" s="203"/>
      <c r="D3999" s="203"/>
      <c r="E3999" s="203"/>
      <c r="F3999" s="203"/>
    </row>
    <row r="4000" spans="1:6" x14ac:dyDescent="0.25">
      <c r="A4000" s="203"/>
      <c r="B4000" s="203"/>
      <c r="C4000" s="203"/>
      <c r="D4000" s="203"/>
      <c r="E4000" s="203"/>
      <c r="F4000" s="203"/>
    </row>
    <row r="4001" spans="1:6" x14ac:dyDescent="0.25">
      <c r="A4001" s="203"/>
      <c r="B4001" s="203"/>
      <c r="C4001" s="203"/>
      <c r="D4001" s="203"/>
      <c r="E4001" s="203"/>
      <c r="F4001" s="203"/>
    </row>
    <row r="4002" spans="1:6" x14ac:dyDescent="0.25">
      <c r="A4002" s="203"/>
      <c r="B4002" s="203"/>
      <c r="C4002" s="203"/>
      <c r="D4002" s="203"/>
      <c r="E4002" s="203"/>
      <c r="F4002" s="203"/>
    </row>
    <row r="4003" spans="1:6" x14ac:dyDescent="0.25">
      <c r="A4003" s="203"/>
      <c r="B4003" s="203"/>
      <c r="C4003" s="203"/>
      <c r="D4003" s="203"/>
      <c r="E4003" s="203"/>
      <c r="F4003" s="203"/>
    </row>
    <row r="4004" spans="1:6" x14ac:dyDescent="0.25">
      <c r="A4004" s="203"/>
      <c r="B4004" s="203"/>
      <c r="C4004" s="203"/>
      <c r="D4004" s="203"/>
      <c r="E4004" s="203"/>
      <c r="F4004" s="203"/>
    </row>
    <row r="4005" spans="1:6" x14ac:dyDescent="0.25">
      <c r="A4005" s="203"/>
      <c r="B4005" s="203"/>
      <c r="C4005" s="203"/>
      <c r="D4005" s="203"/>
      <c r="E4005" s="203"/>
      <c r="F4005" s="203"/>
    </row>
    <row r="4006" spans="1:6" x14ac:dyDescent="0.25">
      <c r="A4006" s="203"/>
      <c r="B4006" s="203"/>
      <c r="C4006" s="203"/>
      <c r="D4006" s="203"/>
      <c r="E4006" s="203"/>
      <c r="F4006" s="203"/>
    </row>
    <row r="4007" spans="1:6" x14ac:dyDescent="0.25">
      <c r="A4007" s="203"/>
      <c r="B4007" s="203"/>
      <c r="C4007" s="203"/>
      <c r="D4007" s="203"/>
      <c r="E4007" s="203"/>
      <c r="F4007" s="203"/>
    </row>
    <row r="4008" spans="1:6" x14ac:dyDescent="0.25">
      <c r="A4008" s="203"/>
      <c r="B4008" s="203"/>
      <c r="C4008" s="203"/>
      <c r="D4008" s="203"/>
      <c r="E4008" s="203"/>
      <c r="F4008" s="203"/>
    </row>
    <row r="4009" spans="1:6" x14ac:dyDescent="0.25">
      <c r="A4009" s="203"/>
      <c r="B4009" s="203"/>
      <c r="C4009" s="203"/>
      <c r="D4009" s="203"/>
      <c r="E4009" s="203"/>
      <c r="F4009" s="203"/>
    </row>
    <row r="4010" spans="1:6" x14ac:dyDescent="0.25">
      <c r="A4010" s="203"/>
      <c r="B4010" s="203"/>
      <c r="C4010" s="203"/>
      <c r="D4010" s="203"/>
      <c r="E4010" s="203"/>
      <c r="F4010" s="203"/>
    </row>
    <row r="4011" spans="1:6" x14ac:dyDescent="0.25">
      <c r="A4011" s="203"/>
      <c r="B4011" s="203"/>
      <c r="C4011" s="203"/>
      <c r="D4011" s="203"/>
      <c r="E4011" s="203"/>
      <c r="F4011" s="203"/>
    </row>
    <row r="4012" spans="1:6" x14ac:dyDescent="0.25">
      <c r="A4012" s="203"/>
      <c r="B4012" s="203"/>
      <c r="C4012" s="203"/>
      <c r="D4012" s="203"/>
      <c r="E4012" s="203"/>
      <c r="F4012" s="203"/>
    </row>
    <row r="4013" spans="1:6" x14ac:dyDescent="0.25">
      <c r="A4013" s="203"/>
      <c r="B4013" s="203"/>
      <c r="C4013" s="203"/>
      <c r="D4013" s="203"/>
      <c r="E4013" s="203"/>
      <c r="F4013" s="203"/>
    </row>
    <row r="4014" spans="1:6" x14ac:dyDescent="0.25">
      <c r="A4014" s="203"/>
      <c r="B4014" s="203"/>
      <c r="C4014" s="203"/>
      <c r="D4014" s="203"/>
      <c r="E4014" s="203"/>
      <c r="F4014" s="203"/>
    </row>
    <row r="4015" spans="1:6" x14ac:dyDescent="0.25">
      <c r="A4015" s="203"/>
      <c r="B4015" s="203"/>
      <c r="C4015" s="203"/>
      <c r="D4015" s="203"/>
      <c r="E4015" s="203"/>
      <c r="F4015" s="203"/>
    </row>
    <row r="4016" spans="1:6" x14ac:dyDescent="0.25">
      <c r="A4016" s="203"/>
      <c r="B4016" s="203"/>
      <c r="C4016" s="203"/>
      <c r="D4016" s="203"/>
      <c r="E4016" s="203"/>
      <c r="F4016" s="203"/>
    </row>
    <row r="4017" spans="1:6" x14ac:dyDescent="0.25">
      <c r="A4017" s="203"/>
      <c r="B4017" s="203"/>
      <c r="C4017" s="203"/>
      <c r="D4017" s="203"/>
      <c r="E4017" s="203"/>
      <c r="F4017" s="203"/>
    </row>
    <row r="4018" spans="1:6" x14ac:dyDescent="0.25">
      <c r="A4018" s="203"/>
      <c r="B4018" s="203"/>
      <c r="C4018" s="203"/>
      <c r="D4018" s="203"/>
      <c r="E4018" s="203"/>
      <c r="F4018" s="203"/>
    </row>
    <row r="4019" spans="1:6" x14ac:dyDescent="0.25">
      <c r="A4019" s="203"/>
      <c r="B4019" s="203"/>
      <c r="C4019" s="203"/>
      <c r="D4019" s="203"/>
      <c r="E4019" s="203"/>
      <c r="F4019" s="203"/>
    </row>
    <row r="4020" spans="1:6" x14ac:dyDescent="0.25">
      <c r="A4020" s="203"/>
      <c r="B4020" s="203"/>
      <c r="C4020" s="203"/>
      <c r="D4020" s="203"/>
      <c r="E4020" s="203"/>
      <c r="F4020" s="203"/>
    </row>
    <row r="4021" spans="1:6" x14ac:dyDescent="0.25">
      <c r="A4021" s="203"/>
      <c r="B4021" s="203"/>
      <c r="C4021" s="203"/>
      <c r="D4021" s="203"/>
      <c r="E4021" s="203"/>
      <c r="F4021" s="203"/>
    </row>
    <row r="4022" spans="1:6" x14ac:dyDescent="0.25">
      <c r="A4022" s="203"/>
      <c r="B4022" s="203"/>
      <c r="C4022" s="203"/>
      <c r="D4022" s="203"/>
      <c r="E4022" s="203"/>
      <c r="F4022" s="203"/>
    </row>
    <row r="4023" spans="1:6" x14ac:dyDescent="0.25">
      <c r="A4023" s="203"/>
      <c r="B4023" s="203"/>
      <c r="C4023" s="203"/>
      <c r="D4023" s="203"/>
      <c r="E4023" s="203"/>
      <c r="F4023" s="203"/>
    </row>
    <row r="4024" spans="1:6" x14ac:dyDescent="0.25">
      <c r="A4024" s="203"/>
      <c r="B4024" s="203"/>
      <c r="C4024" s="203"/>
      <c r="D4024" s="203"/>
      <c r="E4024" s="203"/>
      <c r="F4024" s="203"/>
    </row>
    <row r="4025" spans="1:6" x14ac:dyDescent="0.25">
      <c r="A4025" s="203"/>
      <c r="B4025" s="203"/>
      <c r="C4025" s="203"/>
      <c r="D4025" s="203"/>
      <c r="E4025" s="203"/>
      <c r="F4025" s="203"/>
    </row>
    <row r="4026" spans="1:6" x14ac:dyDescent="0.25">
      <c r="A4026" s="203"/>
      <c r="B4026" s="203"/>
      <c r="C4026" s="203"/>
      <c r="D4026" s="203"/>
      <c r="E4026" s="203"/>
      <c r="F4026" s="203"/>
    </row>
    <row r="4027" spans="1:6" x14ac:dyDescent="0.25">
      <c r="A4027" s="203"/>
      <c r="B4027" s="203"/>
      <c r="C4027" s="203"/>
      <c r="D4027" s="203"/>
      <c r="E4027" s="203"/>
      <c r="F4027" s="203"/>
    </row>
    <row r="4028" spans="1:6" x14ac:dyDescent="0.25">
      <c r="A4028" s="203"/>
      <c r="B4028" s="203"/>
      <c r="C4028" s="203"/>
      <c r="D4028" s="203"/>
      <c r="E4028" s="203"/>
      <c r="F4028" s="203"/>
    </row>
    <row r="4029" spans="1:6" x14ac:dyDescent="0.25">
      <c r="A4029" s="203"/>
      <c r="B4029" s="203"/>
      <c r="C4029" s="203"/>
      <c r="D4029" s="203"/>
      <c r="E4029" s="203"/>
      <c r="F4029" s="203"/>
    </row>
    <row r="4030" spans="1:6" x14ac:dyDescent="0.25">
      <c r="A4030" s="203"/>
      <c r="B4030" s="203"/>
      <c r="C4030" s="203"/>
      <c r="D4030" s="203"/>
      <c r="E4030" s="203"/>
      <c r="F4030" s="203"/>
    </row>
    <row r="4031" spans="1:6" x14ac:dyDescent="0.25">
      <c r="A4031" s="203"/>
      <c r="B4031" s="203"/>
      <c r="C4031" s="203"/>
      <c r="D4031" s="203"/>
      <c r="E4031" s="203"/>
      <c r="F4031" s="203"/>
    </row>
    <row r="4032" spans="1:6" x14ac:dyDescent="0.25">
      <c r="A4032" s="203"/>
      <c r="B4032" s="203"/>
      <c r="C4032" s="203"/>
      <c r="D4032" s="203"/>
      <c r="E4032" s="203"/>
      <c r="F4032" s="203"/>
    </row>
    <row r="4033" spans="1:6" x14ac:dyDescent="0.25">
      <c r="A4033" s="203"/>
      <c r="B4033" s="203"/>
      <c r="C4033" s="203"/>
      <c r="D4033" s="203"/>
      <c r="E4033" s="203"/>
      <c r="F4033" s="203"/>
    </row>
    <row r="4034" spans="1:6" x14ac:dyDescent="0.25">
      <c r="A4034" s="203"/>
      <c r="B4034" s="203"/>
      <c r="C4034" s="203"/>
      <c r="D4034" s="203"/>
      <c r="E4034" s="203"/>
      <c r="F4034" s="203"/>
    </row>
    <row r="4035" spans="1:6" x14ac:dyDescent="0.25">
      <c r="A4035" s="203"/>
      <c r="B4035" s="203"/>
      <c r="C4035" s="203"/>
      <c r="D4035" s="203"/>
      <c r="E4035" s="203"/>
      <c r="F4035" s="203"/>
    </row>
    <row r="4036" spans="1:6" x14ac:dyDescent="0.25">
      <c r="A4036" s="203"/>
      <c r="B4036" s="203"/>
      <c r="C4036" s="203"/>
      <c r="D4036" s="203"/>
      <c r="E4036" s="203"/>
      <c r="F4036" s="203"/>
    </row>
    <row r="4037" spans="1:6" x14ac:dyDescent="0.25">
      <c r="A4037" s="203"/>
      <c r="B4037" s="203"/>
      <c r="C4037" s="203"/>
      <c r="D4037" s="203"/>
      <c r="E4037" s="203"/>
      <c r="F4037" s="203"/>
    </row>
    <row r="4038" spans="1:6" x14ac:dyDescent="0.25">
      <c r="A4038" s="203"/>
      <c r="B4038" s="203"/>
      <c r="C4038" s="203"/>
      <c r="D4038" s="203"/>
      <c r="E4038" s="203"/>
      <c r="F4038" s="203"/>
    </row>
    <row r="4039" spans="1:6" x14ac:dyDescent="0.25">
      <c r="A4039" s="203"/>
      <c r="B4039" s="203"/>
      <c r="C4039" s="203"/>
      <c r="D4039" s="203"/>
      <c r="E4039" s="203"/>
      <c r="F4039" s="203"/>
    </row>
    <row r="4040" spans="1:6" x14ac:dyDescent="0.25">
      <c r="A4040" s="203"/>
      <c r="B4040" s="203"/>
      <c r="C4040" s="203"/>
      <c r="D4040" s="203"/>
      <c r="E4040" s="203"/>
      <c r="F4040" s="203"/>
    </row>
    <row r="4041" spans="1:6" x14ac:dyDescent="0.25">
      <c r="A4041" s="203"/>
      <c r="B4041" s="203"/>
      <c r="C4041" s="203"/>
      <c r="D4041" s="203"/>
      <c r="E4041" s="203"/>
      <c r="F4041" s="203"/>
    </row>
    <row r="4042" spans="1:6" x14ac:dyDescent="0.25">
      <c r="A4042" s="203"/>
      <c r="B4042" s="203"/>
      <c r="C4042" s="203"/>
      <c r="D4042" s="203"/>
      <c r="E4042" s="203"/>
      <c r="F4042" s="203"/>
    </row>
    <row r="4043" spans="1:6" x14ac:dyDescent="0.25">
      <c r="A4043" s="203"/>
      <c r="B4043" s="203"/>
      <c r="C4043" s="203"/>
      <c r="D4043" s="203"/>
      <c r="E4043" s="203"/>
      <c r="F4043" s="203"/>
    </row>
    <row r="4044" spans="1:6" x14ac:dyDescent="0.25">
      <c r="A4044" s="203"/>
      <c r="B4044" s="203"/>
      <c r="C4044" s="203"/>
      <c r="D4044" s="203"/>
      <c r="E4044" s="203"/>
      <c r="F4044" s="203"/>
    </row>
    <row r="4045" spans="1:6" x14ac:dyDescent="0.25">
      <c r="A4045" s="203"/>
      <c r="B4045" s="203"/>
      <c r="C4045" s="203"/>
      <c r="D4045" s="203"/>
      <c r="E4045" s="203"/>
      <c r="F4045" s="203"/>
    </row>
    <row r="4046" spans="1:6" x14ac:dyDescent="0.25">
      <c r="A4046" s="203"/>
      <c r="B4046" s="203"/>
      <c r="C4046" s="203"/>
      <c r="D4046" s="203"/>
      <c r="E4046" s="203"/>
      <c r="F4046" s="203"/>
    </row>
    <row r="4047" spans="1:6" x14ac:dyDescent="0.25">
      <c r="A4047" s="203"/>
      <c r="B4047" s="203"/>
      <c r="C4047" s="203"/>
      <c r="D4047" s="203"/>
      <c r="E4047" s="203"/>
      <c r="F4047" s="203"/>
    </row>
    <row r="4048" spans="1:6" x14ac:dyDescent="0.25">
      <c r="A4048" s="203"/>
      <c r="B4048" s="203"/>
      <c r="C4048" s="203"/>
      <c r="D4048" s="203"/>
      <c r="E4048" s="203"/>
      <c r="F4048" s="203"/>
    </row>
    <row r="4049" spans="1:6" x14ac:dyDescent="0.25">
      <c r="A4049" s="203"/>
      <c r="B4049" s="203"/>
      <c r="C4049" s="203"/>
      <c r="D4049" s="203"/>
      <c r="E4049" s="203"/>
      <c r="F4049" s="203"/>
    </row>
    <row r="4050" spans="1:6" x14ac:dyDescent="0.25">
      <c r="A4050" s="203"/>
      <c r="B4050" s="203"/>
      <c r="C4050" s="203"/>
      <c r="D4050" s="203"/>
      <c r="E4050" s="203"/>
      <c r="F4050" s="203"/>
    </row>
    <row r="4051" spans="1:6" x14ac:dyDescent="0.25">
      <c r="A4051" s="203"/>
      <c r="B4051" s="203"/>
      <c r="C4051" s="203"/>
      <c r="D4051" s="203"/>
      <c r="E4051" s="203"/>
      <c r="F4051" s="203"/>
    </row>
    <row r="4052" spans="1:6" x14ac:dyDescent="0.25">
      <c r="A4052" s="203"/>
      <c r="B4052" s="203"/>
      <c r="C4052" s="203"/>
      <c r="D4052" s="203"/>
      <c r="E4052" s="203"/>
      <c r="F4052" s="203"/>
    </row>
    <row r="4053" spans="1:6" x14ac:dyDescent="0.25">
      <c r="A4053" s="203"/>
      <c r="B4053" s="203"/>
      <c r="C4053" s="203"/>
      <c r="D4053" s="203"/>
      <c r="E4053" s="203"/>
      <c r="F4053" s="203"/>
    </row>
    <row r="4054" spans="1:6" x14ac:dyDescent="0.25">
      <c r="A4054" s="203"/>
      <c r="B4054" s="203"/>
      <c r="C4054" s="203"/>
      <c r="D4054" s="203"/>
      <c r="E4054" s="203"/>
      <c r="F4054" s="203"/>
    </row>
    <row r="4055" spans="1:6" x14ac:dyDescent="0.25">
      <c r="A4055" s="203"/>
      <c r="B4055" s="203"/>
      <c r="C4055" s="203"/>
      <c r="D4055" s="203"/>
      <c r="E4055" s="203"/>
      <c r="F4055" s="203"/>
    </row>
    <row r="4056" spans="1:6" x14ac:dyDescent="0.25">
      <c r="A4056" s="203"/>
      <c r="B4056" s="203"/>
      <c r="C4056" s="203"/>
      <c r="D4056" s="203"/>
      <c r="E4056" s="203"/>
      <c r="F4056" s="203"/>
    </row>
    <row r="4057" spans="1:6" x14ac:dyDescent="0.25">
      <c r="A4057" s="203"/>
      <c r="B4057" s="203"/>
      <c r="C4057" s="203"/>
      <c r="D4057" s="203"/>
      <c r="E4057" s="203"/>
      <c r="F4057" s="203"/>
    </row>
    <row r="4058" spans="1:6" x14ac:dyDescent="0.25">
      <c r="A4058" s="203"/>
      <c r="B4058" s="203"/>
      <c r="C4058" s="203"/>
      <c r="D4058" s="203"/>
      <c r="E4058" s="203"/>
      <c r="F4058" s="203"/>
    </row>
    <row r="4059" spans="1:6" x14ac:dyDescent="0.25">
      <c r="A4059" s="203"/>
      <c r="B4059" s="203"/>
      <c r="C4059" s="203"/>
      <c r="D4059" s="203"/>
      <c r="E4059" s="203"/>
      <c r="F4059" s="203"/>
    </row>
    <row r="4060" spans="1:6" x14ac:dyDescent="0.25">
      <c r="A4060" s="203"/>
      <c r="B4060" s="203"/>
      <c r="C4060" s="203"/>
      <c r="D4060" s="203"/>
      <c r="E4060" s="203"/>
      <c r="F4060" s="203"/>
    </row>
    <row r="4061" spans="1:6" x14ac:dyDescent="0.25">
      <c r="A4061" s="203"/>
      <c r="B4061" s="203"/>
      <c r="C4061" s="203"/>
      <c r="D4061" s="203"/>
      <c r="E4061" s="203"/>
      <c r="F4061" s="203"/>
    </row>
    <row r="4062" spans="1:6" x14ac:dyDescent="0.25">
      <c r="A4062" s="203"/>
      <c r="B4062" s="203"/>
      <c r="C4062" s="203"/>
      <c r="D4062" s="203"/>
      <c r="E4062" s="203"/>
      <c r="F4062" s="203"/>
    </row>
    <row r="4063" spans="1:6" x14ac:dyDescent="0.25">
      <c r="A4063" s="203"/>
      <c r="B4063" s="203"/>
      <c r="C4063" s="203"/>
      <c r="D4063" s="203"/>
      <c r="E4063" s="203"/>
      <c r="F4063" s="203"/>
    </row>
    <row r="4064" spans="1:6" x14ac:dyDescent="0.25">
      <c r="A4064" s="203"/>
      <c r="B4064" s="203"/>
      <c r="C4064" s="203"/>
      <c r="D4064" s="203"/>
      <c r="E4064" s="203"/>
      <c r="F4064" s="203"/>
    </row>
    <row r="4065" spans="1:6" x14ac:dyDescent="0.25">
      <c r="A4065" s="203"/>
      <c r="B4065" s="203"/>
      <c r="C4065" s="203"/>
      <c r="D4065" s="203"/>
      <c r="E4065" s="203"/>
      <c r="F4065" s="203"/>
    </row>
    <row r="4066" spans="1:6" x14ac:dyDescent="0.25">
      <c r="A4066" s="203"/>
      <c r="B4066" s="203"/>
      <c r="C4066" s="203"/>
      <c r="D4066" s="203"/>
      <c r="E4066" s="203"/>
      <c r="F4066" s="203"/>
    </row>
    <row r="4067" spans="1:6" x14ac:dyDescent="0.25">
      <c r="A4067" s="203"/>
      <c r="B4067" s="203"/>
      <c r="C4067" s="203"/>
      <c r="D4067" s="203"/>
      <c r="E4067" s="203"/>
      <c r="F4067" s="203"/>
    </row>
    <row r="4068" spans="1:6" x14ac:dyDescent="0.25">
      <c r="A4068" s="203"/>
      <c r="B4068" s="203"/>
      <c r="C4068" s="203"/>
      <c r="D4068" s="203"/>
      <c r="E4068" s="203"/>
      <c r="F4068" s="203"/>
    </row>
    <row r="4069" spans="1:6" x14ac:dyDescent="0.25">
      <c r="A4069" s="203"/>
      <c r="B4069" s="203"/>
      <c r="C4069" s="203"/>
      <c r="D4069" s="203"/>
      <c r="E4069" s="203"/>
      <c r="F4069" s="203"/>
    </row>
    <row r="4070" spans="1:6" x14ac:dyDescent="0.25">
      <c r="A4070" s="203"/>
      <c r="B4070" s="203"/>
      <c r="C4070" s="203"/>
      <c r="D4070" s="203"/>
      <c r="E4070" s="203"/>
      <c r="F4070" s="203"/>
    </row>
    <row r="4071" spans="1:6" x14ac:dyDescent="0.25">
      <c r="A4071" s="203"/>
      <c r="B4071" s="203"/>
      <c r="C4071" s="203"/>
      <c r="D4071" s="203"/>
      <c r="E4071" s="203"/>
      <c r="F4071" s="203"/>
    </row>
    <row r="4072" spans="1:6" x14ac:dyDescent="0.25">
      <c r="A4072" s="203"/>
      <c r="B4072" s="203"/>
      <c r="C4072" s="203"/>
      <c r="D4072" s="203"/>
      <c r="E4072" s="203"/>
      <c r="F4072" s="203"/>
    </row>
    <row r="4073" spans="1:6" x14ac:dyDescent="0.25">
      <c r="A4073" s="203"/>
      <c r="B4073" s="203"/>
      <c r="C4073" s="203"/>
      <c r="D4073" s="203"/>
      <c r="E4073" s="203"/>
      <c r="F4073" s="203"/>
    </row>
    <row r="4074" spans="1:6" x14ac:dyDescent="0.25">
      <c r="A4074" s="203"/>
      <c r="B4074" s="203"/>
      <c r="C4074" s="203"/>
      <c r="D4074" s="203"/>
      <c r="E4074" s="203"/>
      <c r="F4074" s="203"/>
    </row>
    <row r="4075" spans="1:6" x14ac:dyDescent="0.25">
      <c r="A4075" s="203"/>
      <c r="B4075" s="203"/>
      <c r="C4075" s="203"/>
      <c r="D4075" s="203"/>
      <c r="E4075" s="203"/>
      <c r="F4075" s="203"/>
    </row>
    <row r="4076" spans="1:6" x14ac:dyDescent="0.25">
      <c r="A4076" s="203"/>
      <c r="B4076" s="203"/>
      <c r="C4076" s="203"/>
      <c r="D4076" s="203"/>
      <c r="E4076" s="203"/>
      <c r="F4076" s="203"/>
    </row>
    <row r="4077" spans="1:6" x14ac:dyDescent="0.25">
      <c r="A4077" s="203"/>
      <c r="B4077" s="203"/>
      <c r="C4077" s="203"/>
      <c r="D4077" s="203"/>
      <c r="E4077" s="203"/>
      <c r="F4077" s="203"/>
    </row>
    <row r="4078" spans="1:6" x14ac:dyDescent="0.25">
      <c r="A4078" s="203"/>
      <c r="B4078" s="203"/>
      <c r="C4078" s="203"/>
      <c r="D4078" s="203"/>
      <c r="E4078" s="203"/>
      <c r="F4078" s="203"/>
    </row>
    <row r="4079" spans="1:6" x14ac:dyDescent="0.25">
      <c r="A4079" s="203"/>
      <c r="B4079" s="203"/>
      <c r="C4079" s="203"/>
      <c r="D4079" s="203"/>
      <c r="E4079" s="203"/>
      <c r="F4079" s="203"/>
    </row>
    <row r="4080" spans="1:6" x14ac:dyDescent="0.25">
      <c r="A4080" s="203"/>
      <c r="B4080" s="203"/>
      <c r="C4080" s="203"/>
      <c r="D4080" s="203"/>
      <c r="E4080" s="203"/>
      <c r="F4080" s="203"/>
    </row>
    <row r="4081" spans="1:6" x14ac:dyDescent="0.25">
      <c r="A4081" s="203"/>
      <c r="B4081" s="203"/>
      <c r="C4081" s="203"/>
      <c r="D4081" s="203"/>
      <c r="E4081" s="203"/>
      <c r="F4081" s="203"/>
    </row>
    <row r="4082" spans="1:6" x14ac:dyDescent="0.25">
      <c r="A4082" s="203"/>
      <c r="B4082" s="203"/>
      <c r="C4082" s="203"/>
      <c r="D4082" s="203"/>
      <c r="E4082" s="203"/>
      <c r="F4082" s="203"/>
    </row>
    <row r="4083" spans="1:6" x14ac:dyDescent="0.25">
      <c r="A4083" s="203"/>
      <c r="B4083" s="203"/>
      <c r="C4083" s="203"/>
      <c r="D4083" s="203"/>
      <c r="E4083" s="203"/>
      <c r="F4083" s="203"/>
    </row>
    <row r="4084" spans="1:6" x14ac:dyDescent="0.25">
      <c r="A4084" s="203"/>
      <c r="B4084" s="203"/>
      <c r="C4084" s="203"/>
      <c r="D4084" s="203"/>
      <c r="E4084" s="203"/>
      <c r="F4084" s="203"/>
    </row>
    <row r="4085" spans="1:6" x14ac:dyDescent="0.25">
      <c r="A4085" s="203"/>
      <c r="B4085" s="203"/>
      <c r="C4085" s="203"/>
      <c r="D4085" s="203"/>
      <c r="E4085" s="203"/>
      <c r="F4085" s="203"/>
    </row>
    <row r="4086" spans="1:6" x14ac:dyDescent="0.25">
      <c r="A4086" s="203"/>
      <c r="B4086" s="203"/>
      <c r="C4086" s="203"/>
      <c r="D4086" s="203"/>
      <c r="E4086" s="203"/>
      <c r="F4086" s="203"/>
    </row>
    <row r="4087" spans="1:6" x14ac:dyDescent="0.25">
      <c r="A4087" s="203"/>
      <c r="B4087" s="203"/>
      <c r="C4087" s="203"/>
      <c r="D4087" s="203"/>
      <c r="E4087" s="203"/>
      <c r="F4087" s="203"/>
    </row>
    <row r="4088" spans="1:6" x14ac:dyDescent="0.25">
      <c r="A4088" s="203"/>
      <c r="B4088" s="203"/>
      <c r="C4088" s="203"/>
      <c r="D4088" s="203"/>
      <c r="E4088" s="203"/>
      <c r="F4088" s="203"/>
    </row>
    <row r="4089" spans="1:6" x14ac:dyDescent="0.25">
      <c r="A4089" s="203"/>
      <c r="B4089" s="203"/>
      <c r="C4089" s="203"/>
      <c r="D4089" s="203"/>
      <c r="E4089" s="203"/>
      <c r="F4089" s="203"/>
    </row>
    <row r="4090" spans="1:6" x14ac:dyDescent="0.25">
      <c r="A4090" s="203"/>
      <c r="B4090" s="203"/>
      <c r="C4090" s="203"/>
      <c r="D4090" s="203"/>
      <c r="E4090" s="203"/>
      <c r="F4090" s="203"/>
    </row>
    <row r="4091" spans="1:6" x14ac:dyDescent="0.25">
      <c r="A4091" s="203"/>
      <c r="B4091" s="203"/>
      <c r="C4091" s="203"/>
      <c r="D4091" s="203"/>
      <c r="E4091" s="203"/>
      <c r="F4091" s="203"/>
    </row>
    <row r="4092" spans="1:6" x14ac:dyDescent="0.25">
      <c r="A4092" s="203"/>
      <c r="B4092" s="203"/>
      <c r="C4092" s="203"/>
      <c r="D4092" s="203"/>
      <c r="E4092" s="203"/>
      <c r="F4092" s="203"/>
    </row>
    <row r="4093" spans="1:6" x14ac:dyDescent="0.25">
      <c r="A4093" s="203"/>
      <c r="B4093" s="203"/>
      <c r="C4093" s="203"/>
      <c r="D4093" s="203"/>
      <c r="E4093" s="203"/>
      <c r="F4093" s="203"/>
    </row>
    <row r="4094" spans="1:6" x14ac:dyDescent="0.25">
      <c r="A4094" s="203"/>
      <c r="B4094" s="203"/>
      <c r="C4094" s="203"/>
      <c r="D4094" s="203"/>
      <c r="E4094" s="203"/>
      <c r="F4094" s="203"/>
    </row>
    <row r="4095" spans="1:6" x14ac:dyDescent="0.25">
      <c r="A4095" s="203"/>
      <c r="B4095" s="203"/>
      <c r="C4095" s="203"/>
      <c r="D4095" s="203"/>
      <c r="E4095" s="203"/>
      <c r="F4095" s="203"/>
    </row>
    <row r="4096" spans="1:6" x14ac:dyDescent="0.25">
      <c r="A4096" s="203"/>
      <c r="B4096" s="203"/>
      <c r="C4096" s="203"/>
      <c r="D4096" s="203"/>
      <c r="E4096" s="203"/>
      <c r="F4096" s="203"/>
    </row>
    <row r="4097" spans="1:6" x14ac:dyDescent="0.25">
      <c r="A4097" s="203"/>
      <c r="B4097" s="203"/>
      <c r="C4097" s="203"/>
      <c r="D4097" s="203"/>
      <c r="E4097" s="203"/>
      <c r="F4097" s="203"/>
    </row>
    <row r="4098" spans="1:6" x14ac:dyDescent="0.25">
      <c r="A4098" s="203"/>
      <c r="B4098" s="203"/>
      <c r="C4098" s="203"/>
      <c r="D4098" s="203"/>
      <c r="E4098" s="203"/>
      <c r="F4098" s="203"/>
    </row>
    <row r="4099" spans="1:6" x14ac:dyDescent="0.25">
      <c r="A4099" s="203"/>
      <c r="B4099" s="203"/>
      <c r="C4099" s="203"/>
      <c r="D4099" s="203"/>
      <c r="E4099" s="203"/>
      <c r="F4099" s="203"/>
    </row>
    <row r="4100" spans="1:6" x14ac:dyDescent="0.25">
      <c r="A4100" s="203"/>
      <c r="B4100" s="203"/>
      <c r="C4100" s="203"/>
      <c r="D4100" s="203"/>
      <c r="E4100" s="203"/>
      <c r="F4100" s="203"/>
    </row>
    <row r="4101" spans="1:6" x14ac:dyDescent="0.25">
      <c r="A4101" s="203"/>
      <c r="B4101" s="203"/>
      <c r="C4101" s="203"/>
      <c r="D4101" s="203"/>
      <c r="E4101" s="203"/>
      <c r="F4101" s="203"/>
    </row>
    <row r="4102" spans="1:6" x14ac:dyDescent="0.25">
      <c r="A4102" s="203"/>
      <c r="B4102" s="203"/>
      <c r="C4102" s="203"/>
      <c r="D4102" s="203"/>
      <c r="E4102" s="203"/>
      <c r="F4102" s="203"/>
    </row>
    <row r="4103" spans="1:6" x14ac:dyDescent="0.25">
      <c r="A4103" s="203"/>
      <c r="B4103" s="203"/>
      <c r="C4103" s="203"/>
      <c r="D4103" s="203"/>
      <c r="E4103" s="203"/>
      <c r="F4103" s="203"/>
    </row>
    <row r="4104" spans="1:6" x14ac:dyDescent="0.25">
      <c r="A4104" s="203"/>
      <c r="B4104" s="203"/>
      <c r="C4104" s="203"/>
      <c r="D4104" s="203"/>
      <c r="E4104" s="203"/>
      <c r="F4104" s="203"/>
    </row>
    <row r="4105" spans="1:6" x14ac:dyDescent="0.25">
      <c r="A4105" s="203"/>
      <c r="B4105" s="203"/>
      <c r="C4105" s="203"/>
      <c r="D4105" s="203"/>
      <c r="E4105" s="203"/>
      <c r="F4105" s="203"/>
    </row>
    <row r="4106" spans="1:6" x14ac:dyDescent="0.25">
      <c r="A4106" s="203"/>
      <c r="B4106" s="203"/>
      <c r="C4106" s="203"/>
      <c r="D4106" s="203"/>
      <c r="E4106" s="203"/>
      <c r="F4106" s="203"/>
    </row>
    <row r="4107" spans="1:6" x14ac:dyDescent="0.25">
      <c r="A4107" s="203"/>
      <c r="B4107" s="203"/>
      <c r="C4107" s="203"/>
      <c r="D4107" s="203"/>
      <c r="E4107" s="203"/>
      <c r="F4107" s="203"/>
    </row>
    <row r="4108" spans="1:6" x14ac:dyDescent="0.25">
      <c r="A4108" s="203"/>
      <c r="B4108" s="203"/>
      <c r="C4108" s="203"/>
      <c r="D4108" s="203"/>
      <c r="E4108" s="203"/>
      <c r="F4108" s="203"/>
    </row>
    <row r="4109" spans="1:6" x14ac:dyDescent="0.25">
      <c r="A4109" s="203"/>
      <c r="B4109" s="203"/>
      <c r="C4109" s="203"/>
      <c r="D4109" s="203"/>
      <c r="E4109" s="203"/>
      <c r="F4109" s="203"/>
    </row>
    <row r="4110" spans="1:6" x14ac:dyDescent="0.25">
      <c r="A4110" s="203"/>
      <c r="B4110" s="203"/>
      <c r="C4110" s="203"/>
      <c r="D4110" s="203"/>
      <c r="E4110" s="203"/>
      <c r="F4110" s="203"/>
    </row>
    <row r="4111" spans="1:6" x14ac:dyDescent="0.25">
      <c r="A4111" s="203"/>
      <c r="B4111" s="203"/>
      <c r="C4111" s="203"/>
      <c r="D4111" s="203"/>
      <c r="E4111" s="203"/>
      <c r="F4111" s="203"/>
    </row>
    <row r="4112" spans="1:6" x14ac:dyDescent="0.25">
      <c r="A4112" s="203"/>
      <c r="B4112" s="203"/>
      <c r="C4112" s="203"/>
      <c r="D4112" s="203"/>
      <c r="E4112" s="203"/>
      <c r="F4112" s="203"/>
    </row>
    <row r="4113" spans="1:6" x14ac:dyDescent="0.25">
      <c r="A4113" s="203"/>
      <c r="B4113" s="203"/>
      <c r="C4113" s="203"/>
      <c r="D4113" s="203"/>
      <c r="E4113" s="203"/>
      <c r="F4113" s="203"/>
    </row>
    <row r="4114" spans="1:6" x14ac:dyDescent="0.25">
      <c r="A4114" s="203"/>
      <c r="B4114" s="203"/>
      <c r="C4114" s="203"/>
      <c r="D4114" s="203"/>
      <c r="E4114" s="203"/>
      <c r="F4114" s="203"/>
    </row>
    <row r="4115" spans="1:6" x14ac:dyDescent="0.25">
      <c r="A4115" s="203"/>
      <c r="B4115" s="203"/>
      <c r="C4115" s="203"/>
      <c r="D4115" s="203"/>
      <c r="E4115" s="203"/>
      <c r="F4115" s="203"/>
    </row>
    <row r="4116" spans="1:6" x14ac:dyDescent="0.25">
      <c r="A4116" s="203"/>
      <c r="B4116" s="203"/>
      <c r="C4116" s="203"/>
      <c r="D4116" s="203"/>
      <c r="E4116" s="203"/>
      <c r="F4116" s="203"/>
    </row>
    <row r="4117" spans="1:6" x14ac:dyDescent="0.25">
      <c r="A4117" s="203"/>
      <c r="B4117" s="203"/>
      <c r="C4117" s="203"/>
      <c r="D4117" s="203"/>
      <c r="E4117" s="203"/>
      <c r="F4117" s="203"/>
    </row>
    <row r="4118" spans="1:6" x14ac:dyDescent="0.25">
      <c r="A4118" s="203"/>
      <c r="B4118" s="203"/>
      <c r="C4118" s="203"/>
      <c r="D4118" s="203"/>
      <c r="E4118" s="203"/>
      <c r="F4118" s="203"/>
    </row>
    <row r="4119" spans="1:6" x14ac:dyDescent="0.25">
      <c r="A4119" s="203"/>
      <c r="B4119" s="203"/>
      <c r="C4119" s="203"/>
      <c r="D4119" s="203"/>
      <c r="E4119" s="203"/>
      <c r="F4119" s="203"/>
    </row>
    <row r="4120" spans="1:6" x14ac:dyDescent="0.25">
      <c r="A4120" s="203"/>
      <c r="B4120" s="203"/>
      <c r="C4120" s="203"/>
      <c r="D4120" s="203"/>
      <c r="E4120" s="203"/>
      <c r="F4120" s="203"/>
    </row>
    <row r="4121" spans="1:6" x14ac:dyDescent="0.25">
      <c r="A4121" s="203"/>
      <c r="B4121" s="203"/>
      <c r="C4121" s="203"/>
      <c r="D4121" s="203"/>
      <c r="E4121" s="203"/>
      <c r="F4121" s="203"/>
    </row>
    <row r="4122" spans="1:6" x14ac:dyDescent="0.25">
      <c r="A4122" s="203"/>
      <c r="B4122" s="203"/>
      <c r="C4122" s="203"/>
      <c r="D4122" s="203"/>
      <c r="E4122" s="203"/>
      <c r="F4122" s="203"/>
    </row>
    <row r="4123" spans="1:6" x14ac:dyDescent="0.25">
      <c r="A4123" s="203"/>
      <c r="B4123" s="203"/>
      <c r="C4123" s="203"/>
      <c r="D4123" s="203"/>
      <c r="E4123" s="203"/>
      <c r="F4123" s="203"/>
    </row>
    <row r="4124" spans="1:6" x14ac:dyDescent="0.25">
      <c r="A4124" s="203"/>
      <c r="B4124" s="203"/>
      <c r="C4124" s="203"/>
      <c r="D4124" s="203"/>
      <c r="E4124" s="203"/>
      <c r="F4124" s="203"/>
    </row>
    <row r="4125" spans="1:6" x14ac:dyDescent="0.25">
      <c r="A4125" s="203"/>
      <c r="B4125" s="203"/>
      <c r="C4125" s="203"/>
      <c r="D4125" s="203"/>
      <c r="E4125" s="203"/>
      <c r="F4125" s="203"/>
    </row>
    <row r="4126" spans="1:6" x14ac:dyDescent="0.25">
      <c r="A4126" s="203"/>
      <c r="B4126" s="203"/>
      <c r="C4126" s="203"/>
      <c r="D4126" s="203"/>
      <c r="E4126" s="203"/>
      <c r="F4126" s="203"/>
    </row>
    <row r="4127" spans="1:6" x14ac:dyDescent="0.25">
      <c r="A4127" s="203"/>
      <c r="B4127" s="203"/>
      <c r="C4127" s="203"/>
      <c r="D4127" s="203"/>
      <c r="E4127" s="203"/>
      <c r="F4127" s="203"/>
    </row>
    <row r="4128" spans="1:6" x14ac:dyDescent="0.25">
      <c r="A4128" s="203"/>
      <c r="B4128" s="203"/>
      <c r="C4128" s="203"/>
      <c r="D4128" s="203"/>
      <c r="E4128" s="203"/>
      <c r="F4128" s="203"/>
    </row>
    <row r="4129" spans="1:6" x14ac:dyDescent="0.25">
      <c r="A4129" s="203"/>
      <c r="B4129" s="203"/>
      <c r="C4129" s="203"/>
      <c r="D4129" s="203"/>
      <c r="E4129" s="203"/>
      <c r="F4129" s="203"/>
    </row>
    <row r="4130" spans="1:6" x14ac:dyDescent="0.25">
      <c r="A4130" s="203"/>
      <c r="B4130" s="203"/>
      <c r="C4130" s="203"/>
      <c r="D4130" s="203"/>
      <c r="E4130" s="203"/>
      <c r="F4130" s="203"/>
    </row>
    <row r="4131" spans="1:6" x14ac:dyDescent="0.25">
      <c r="A4131" s="203"/>
      <c r="B4131" s="203"/>
      <c r="C4131" s="203"/>
      <c r="D4131" s="203"/>
      <c r="E4131" s="203"/>
      <c r="F4131" s="203"/>
    </row>
    <row r="4132" spans="1:6" x14ac:dyDescent="0.25">
      <c r="A4132" s="203"/>
      <c r="B4132" s="203"/>
      <c r="C4132" s="203"/>
      <c r="D4132" s="203"/>
      <c r="E4132" s="203"/>
      <c r="F4132" s="203"/>
    </row>
    <row r="4133" spans="1:6" x14ac:dyDescent="0.25">
      <c r="A4133" s="203"/>
      <c r="B4133" s="203"/>
      <c r="C4133" s="203"/>
      <c r="D4133" s="203"/>
      <c r="E4133" s="203"/>
      <c r="F4133" s="203"/>
    </row>
    <row r="4134" spans="1:6" x14ac:dyDescent="0.25">
      <c r="A4134" s="203"/>
      <c r="B4134" s="203"/>
      <c r="C4134" s="203"/>
      <c r="D4134" s="203"/>
      <c r="E4134" s="203"/>
      <c r="F4134" s="203"/>
    </row>
    <row r="4135" spans="1:6" x14ac:dyDescent="0.25">
      <c r="A4135" s="203"/>
      <c r="B4135" s="203"/>
      <c r="C4135" s="203"/>
      <c r="D4135" s="203"/>
      <c r="E4135" s="203"/>
      <c r="F4135" s="203"/>
    </row>
    <row r="4136" spans="1:6" x14ac:dyDescent="0.25">
      <c r="A4136" s="203"/>
      <c r="B4136" s="203"/>
      <c r="C4136" s="203"/>
      <c r="D4136" s="203"/>
      <c r="E4136" s="203"/>
      <c r="F4136" s="203"/>
    </row>
    <row r="4137" spans="1:6" x14ac:dyDescent="0.25">
      <c r="A4137" s="203"/>
      <c r="B4137" s="203"/>
      <c r="C4137" s="203"/>
      <c r="D4137" s="203"/>
      <c r="E4137" s="203"/>
      <c r="F4137" s="203"/>
    </row>
    <row r="4138" spans="1:6" x14ac:dyDescent="0.25">
      <c r="A4138" s="203"/>
      <c r="B4138" s="203"/>
      <c r="C4138" s="203"/>
      <c r="D4138" s="203"/>
      <c r="E4138" s="203"/>
      <c r="F4138" s="203"/>
    </row>
    <row r="4139" spans="1:6" x14ac:dyDescent="0.25">
      <c r="A4139" s="203"/>
      <c r="B4139" s="203"/>
      <c r="C4139" s="203"/>
      <c r="D4139" s="203"/>
      <c r="E4139" s="203"/>
      <c r="F4139" s="203"/>
    </row>
    <row r="4140" spans="1:6" x14ac:dyDescent="0.25">
      <c r="A4140" s="203"/>
      <c r="B4140" s="203"/>
      <c r="C4140" s="203"/>
      <c r="D4140" s="203"/>
      <c r="E4140" s="203"/>
      <c r="F4140" s="203"/>
    </row>
    <row r="4141" spans="1:6" x14ac:dyDescent="0.25">
      <c r="A4141" s="203"/>
      <c r="B4141" s="203"/>
      <c r="C4141" s="203"/>
      <c r="D4141" s="203"/>
      <c r="E4141" s="203"/>
      <c r="F4141" s="203"/>
    </row>
    <row r="4142" spans="1:6" x14ac:dyDescent="0.25">
      <c r="A4142" s="203"/>
      <c r="B4142" s="203"/>
      <c r="C4142" s="203"/>
      <c r="D4142" s="203"/>
      <c r="E4142" s="203"/>
      <c r="F4142" s="203"/>
    </row>
    <row r="4143" spans="1:6" x14ac:dyDescent="0.25">
      <c r="A4143" s="203"/>
      <c r="B4143" s="203"/>
      <c r="C4143" s="203"/>
      <c r="D4143" s="203"/>
      <c r="E4143" s="203"/>
      <c r="F4143" s="203"/>
    </row>
    <row r="4144" spans="1:6" x14ac:dyDescent="0.25">
      <c r="A4144" s="203"/>
      <c r="B4144" s="203"/>
      <c r="C4144" s="203"/>
      <c r="D4144" s="203"/>
      <c r="E4144" s="203"/>
      <c r="F4144" s="203"/>
    </row>
    <row r="4145" spans="1:6" x14ac:dyDescent="0.25">
      <c r="A4145" s="203"/>
      <c r="B4145" s="203"/>
      <c r="C4145" s="203"/>
      <c r="D4145" s="203"/>
      <c r="E4145" s="203"/>
      <c r="F4145" s="203"/>
    </row>
    <row r="4146" spans="1:6" x14ac:dyDescent="0.25">
      <c r="A4146" s="203"/>
      <c r="B4146" s="203"/>
      <c r="C4146" s="203"/>
      <c r="D4146" s="203"/>
      <c r="E4146" s="203"/>
      <c r="F4146" s="203"/>
    </row>
    <row r="4147" spans="1:6" x14ac:dyDescent="0.25">
      <c r="A4147" s="203"/>
      <c r="B4147" s="203"/>
      <c r="C4147" s="203"/>
      <c r="D4147" s="203"/>
      <c r="E4147" s="203"/>
      <c r="F4147" s="203"/>
    </row>
    <row r="4148" spans="1:6" x14ac:dyDescent="0.25">
      <c r="A4148" s="203"/>
      <c r="B4148" s="203"/>
      <c r="C4148" s="203"/>
      <c r="D4148" s="203"/>
      <c r="E4148" s="203"/>
      <c r="F4148" s="203"/>
    </row>
    <row r="4149" spans="1:6" x14ac:dyDescent="0.25">
      <c r="A4149" s="203"/>
      <c r="B4149" s="203"/>
      <c r="C4149" s="203"/>
      <c r="D4149" s="203"/>
      <c r="E4149" s="203"/>
      <c r="F4149" s="203"/>
    </row>
    <row r="4150" spans="1:6" x14ac:dyDescent="0.25">
      <c r="A4150" s="203"/>
      <c r="B4150" s="203"/>
      <c r="C4150" s="203"/>
      <c r="D4150" s="203"/>
      <c r="E4150" s="203"/>
      <c r="F4150" s="203"/>
    </row>
    <row r="4151" spans="1:6" x14ac:dyDescent="0.25">
      <c r="A4151" s="203"/>
      <c r="B4151" s="203"/>
      <c r="C4151" s="203"/>
      <c r="D4151" s="203"/>
      <c r="E4151" s="203"/>
      <c r="F4151" s="203"/>
    </row>
    <row r="4152" spans="1:6" x14ac:dyDescent="0.25">
      <c r="A4152" s="203"/>
      <c r="B4152" s="203"/>
      <c r="C4152" s="203"/>
      <c r="D4152" s="203"/>
      <c r="E4152" s="203"/>
      <c r="F4152" s="203"/>
    </row>
    <row r="4153" spans="1:6" x14ac:dyDescent="0.25">
      <c r="A4153" s="203"/>
      <c r="B4153" s="203"/>
      <c r="C4153" s="203"/>
      <c r="D4153" s="203"/>
      <c r="E4153" s="203"/>
      <c r="F4153" s="203"/>
    </row>
    <row r="4154" spans="1:6" x14ac:dyDescent="0.25">
      <c r="A4154" s="203"/>
      <c r="B4154" s="203"/>
      <c r="C4154" s="203"/>
      <c r="D4154" s="203"/>
      <c r="E4154" s="203"/>
      <c r="F4154" s="203"/>
    </row>
    <row r="4155" spans="1:6" x14ac:dyDescent="0.25">
      <c r="A4155" s="203"/>
      <c r="B4155" s="203"/>
      <c r="C4155" s="203"/>
      <c r="D4155" s="203"/>
      <c r="E4155" s="203"/>
      <c r="F4155" s="203"/>
    </row>
    <row r="4156" spans="1:6" x14ac:dyDescent="0.25">
      <c r="A4156" s="203"/>
      <c r="B4156" s="203"/>
      <c r="C4156" s="203"/>
      <c r="D4156" s="203"/>
      <c r="E4156" s="203"/>
      <c r="F4156" s="203"/>
    </row>
    <row r="4157" spans="1:6" x14ac:dyDescent="0.25">
      <c r="A4157" s="203"/>
      <c r="B4157" s="203"/>
      <c r="C4157" s="203"/>
      <c r="D4157" s="203"/>
      <c r="E4157" s="203"/>
      <c r="F4157" s="203"/>
    </row>
    <row r="4158" spans="1:6" x14ac:dyDescent="0.25">
      <c r="A4158" s="203"/>
      <c r="B4158" s="203"/>
      <c r="C4158" s="203"/>
      <c r="D4158" s="203"/>
      <c r="E4158" s="203"/>
      <c r="F4158" s="203"/>
    </row>
    <row r="4159" spans="1:6" x14ac:dyDescent="0.25">
      <c r="A4159" s="203"/>
      <c r="B4159" s="203"/>
      <c r="C4159" s="203"/>
      <c r="D4159" s="203"/>
      <c r="E4159" s="203"/>
      <c r="F4159" s="203"/>
    </row>
    <row r="4160" spans="1:6" x14ac:dyDescent="0.25">
      <c r="A4160" s="203"/>
      <c r="B4160" s="203"/>
      <c r="C4160" s="203"/>
      <c r="D4160" s="203"/>
      <c r="E4160" s="203"/>
      <c r="F4160" s="203"/>
    </row>
    <row r="4161" spans="1:6" x14ac:dyDescent="0.25">
      <c r="A4161" s="203"/>
      <c r="B4161" s="203"/>
      <c r="C4161" s="203"/>
      <c r="D4161" s="203"/>
      <c r="E4161" s="203"/>
      <c r="F4161" s="203"/>
    </row>
    <row r="4162" spans="1:6" x14ac:dyDescent="0.25">
      <c r="A4162" s="203"/>
      <c r="B4162" s="203"/>
      <c r="C4162" s="203"/>
      <c r="D4162" s="203"/>
      <c r="E4162" s="203"/>
      <c r="F4162" s="203"/>
    </row>
    <row r="4163" spans="1:6" x14ac:dyDescent="0.25">
      <c r="A4163" s="203"/>
      <c r="B4163" s="203"/>
      <c r="C4163" s="203"/>
      <c r="D4163" s="203"/>
      <c r="E4163" s="203"/>
      <c r="F4163" s="203"/>
    </row>
    <row r="4164" spans="1:6" x14ac:dyDescent="0.25">
      <c r="A4164" s="203"/>
      <c r="B4164" s="203"/>
      <c r="C4164" s="203"/>
      <c r="D4164" s="203"/>
      <c r="E4164" s="203"/>
      <c r="F4164" s="203"/>
    </row>
    <row r="4165" spans="1:6" x14ac:dyDescent="0.25">
      <c r="A4165" s="203"/>
      <c r="B4165" s="203"/>
      <c r="C4165" s="203"/>
      <c r="D4165" s="203"/>
      <c r="E4165" s="203"/>
      <c r="F4165" s="203"/>
    </row>
    <row r="4166" spans="1:6" x14ac:dyDescent="0.25">
      <c r="A4166" s="203"/>
      <c r="B4166" s="203"/>
      <c r="C4166" s="203"/>
      <c r="D4166" s="203"/>
      <c r="E4166" s="203"/>
      <c r="F4166" s="203"/>
    </row>
    <row r="4167" spans="1:6" x14ac:dyDescent="0.25">
      <c r="A4167" s="203"/>
      <c r="B4167" s="203"/>
      <c r="C4167" s="203"/>
      <c r="D4167" s="203"/>
      <c r="E4167" s="203"/>
      <c r="F4167" s="203"/>
    </row>
    <row r="4168" spans="1:6" x14ac:dyDescent="0.25">
      <c r="A4168" s="203"/>
      <c r="B4168" s="203"/>
      <c r="C4168" s="203"/>
      <c r="D4168" s="203"/>
      <c r="E4168" s="203"/>
      <c r="F4168" s="203"/>
    </row>
    <row r="4169" spans="1:6" x14ac:dyDescent="0.25">
      <c r="A4169" s="203"/>
      <c r="B4169" s="203"/>
      <c r="C4169" s="203"/>
      <c r="D4169" s="203"/>
      <c r="E4169" s="203"/>
      <c r="F4169" s="203"/>
    </row>
    <row r="4170" spans="1:6" x14ac:dyDescent="0.25">
      <c r="A4170" s="203"/>
      <c r="B4170" s="203"/>
      <c r="C4170" s="203"/>
      <c r="D4170" s="203"/>
      <c r="E4170" s="203"/>
      <c r="F4170" s="203"/>
    </row>
    <row r="4171" spans="1:6" x14ac:dyDescent="0.25">
      <c r="A4171" s="203"/>
      <c r="B4171" s="203"/>
      <c r="C4171" s="203"/>
      <c r="D4171" s="203"/>
      <c r="E4171" s="203"/>
      <c r="F4171" s="203"/>
    </row>
    <row r="4172" spans="1:6" x14ac:dyDescent="0.25">
      <c r="A4172" s="203"/>
      <c r="B4172" s="203"/>
      <c r="C4172" s="203"/>
      <c r="D4172" s="203"/>
      <c r="E4172" s="203"/>
      <c r="F4172" s="203"/>
    </row>
    <row r="4173" spans="1:6" x14ac:dyDescent="0.25">
      <c r="A4173" s="203"/>
      <c r="B4173" s="203"/>
      <c r="C4173" s="203"/>
      <c r="D4173" s="203"/>
      <c r="E4173" s="203"/>
      <c r="F4173" s="203"/>
    </row>
    <row r="4174" spans="1:6" x14ac:dyDescent="0.25">
      <c r="A4174" s="203"/>
      <c r="B4174" s="203"/>
      <c r="C4174" s="203"/>
      <c r="D4174" s="203"/>
      <c r="E4174" s="203"/>
      <c r="F4174" s="203"/>
    </row>
    <row r="4175" spans="1:6" x14ac:dyDescent="0.25">
      <c r="A4175" s="203"/>
      <c r="B4175" s="203"/>
      <c r="C4175" s="203"/>
      <c r="D4175" s="203"/>
      <c r="E4175" s="203"/>
      <c r="F4175" s="203"/>
    </row>
    <row r="4176" spans="1:6" x14ac:dyDescent="0.25">
      <c r="A4176" s="203"/>
      <c r="B4176" s="203"/>
      <c r="C4176" s="203"/>
      <c r="D4176" s="203"/>
      <c r="E4176" s="203"/>
      <c r="F4176" s="203"/>
    </row>
    <row r="4177" spans="1:6" x14ac:dyDescent="0.25">
      <c r="A4177" s="203"/>
      <c r="B4177" s="203"/>
      <c r="C4177" s="203"/>
      <c r="D4177" s="203"/>
      <c r="E4177" s="203"/>
      <c r="F4177" s="203"/>
    </row>
    <row r="4178" spans="1:6" x14ac:dyDescent="0.25">
      <c r="A4178" s="203"/>
      <c r="B4178" s="203"/>
      <c r="C4178" s="203"/>
      <c r="D4178" s="203"/>
      <c r="E4178" s="203"/>
      <c r="F4178" s="203"/>
    </row>
    <row r="4179" spans="1:6" x14ac:dyDescent="0.25">
      <c r="A4179" s="203"/>
      <c r="B4179" s="203"/>
      <c r="C4179" s="203"/>
      <c r="D4179" s="203"/>
      <c r="E4179" s="203"/>
      <c r="F4179" s="203"/>
    </row>
    <row r="4180" spans="1:6" x14ac:dyDescent="0.25">
      <c r="A4180" s="203"/>
      <c r="B4180" s="203"/>
      <c r="C4180" s="203"/>
      <c r="D4180" s="203"/>
      <c r="E4180" s="203"/>
      <c r="F4180" s="203"/>
    </row>
    <row r="4181" spans="1:6" x14ac:dyDescent="0.25">
      <c r="A4181" s="203"/>
      <c r="B4181" s="203"/>
      <c r="C4181" s="203"/>
      <c r="D4181" s="203"/>
      <c r="E4181" s="203"/>
      <c r="F4181" s="203"/>
    </row>
    <row r="4182" spans="1:6" x14ac:dyDescent="0.25">
      <c r="A4182" s="203"/>
      <c r="B4182" s="203"/>
      <c r="C4182" s="203"/>
      <c r="D4182" s="203"/>
      <c r="E4182" s="203"/>
      <c r="F4182" s="203"/>
    </row>
    <row r="4183" spans="1:6" x14ac:dyDescent="0.25">
      <c r="A4183" s="203"/>
      <c r="B4183" s="203"/>
      <c r="C4183" s="203"/>
      <c r="D4183" s="203"/>
      <c r="E4183" s="203"/>
      <c r="F4183" s="203"/>
    </row>
    <row r="4184" spans="1:6" x14ac:dyDescent="0.25">
      <c r="A4184" s="203"/>
      <c r="B4184" s="203"/>
      <c r="C4184" s="203"/>
      <c r="D4184" s="203"/>
      <c r="E4184" s="203"/>
      <c r="F4184" s="203"/>
    </row>
    <row r="4185" spans="1:6" x14ac:dyDescent="0.25">
      <c r="A4185" s="203"/>
      <c r="B4185" s="203"/>
      <c r="C4185" s="203"/>
      <c r="D4185" s="203"/>
      <c r="E4185" s="203"/>
      <c r="F4185" s="203"/>
    </row>
    <row r="4186" spans="1:6" x14ac:dyDescent="0.25">
      <c r="A4186" s="203"/>
      <c r="B4186" s="203"/>
      <c r="C4186" s="203"/>
      <c r="D4186" s="203"/>
      <c r="E4186" s="203"/>
      <c r="F4186" s="203"/>
    </row>
    <row r="4187" spans="1:6" x14ac:dyDescent="0.25">
      <c r="A4187" s="203"/>
      <c r="B4187" s="203"/>
      <c r="C4187" s="203"/>
      <c r="D4187" s="203"/>
      <c r="E4187" s="203"/>
      <c r="F4187" s="203"/>
    </row>
    <row r="4188" spans="1:6" x14ac:dyDescent="0.25">
      <c r="A4188" s="203"/>
      <c r="B4188" s="203"/>
      <c r="C4188" s="203"/>
      <c r="D4188" s="203"/>
      <c r="E4188" s="203"/>
      <c r="F4188" s="203"/>
    </row>
    <row r="4189" spans="1:6" x14ac:dyDescent="0.25">
      <c r="A4189" s="203"/>
      <c r="B4189" s="203"/>
      <c r="C4189" s="203"/>
      <c r="D4189" s="203"/>
      <c r="E4189" s="203"/>
      <c r="F4189" s="203"/>
    </row>
    <row r="4190" spans="1:6" x14ac:dyDescent="0.25">
      <c r="A4190" s="203"/>
      <c r="B4190" s="203"/>
      <c r="C4190" s="203"/>
      <c r="D4190" s="203"/>
      <c r="E4190" s="203"/>
      <c r="F4190" s="203"/>
    </row>
    <row r="4191" spans="1:6" x14ac:dyDescent="0.25">
      <c r="A4191" s="203"/>
      <c r="B4191" s="203"/>
      <c r="C4191" s="203"/>
      <c r="D4191" s="203"/>
      <c r="E4191" s="203"/>
      <c r="F4191" s="203"/>
    </row>
    <row r="4192" spans="1:6" x14ac:dyDescent="0.25">
      <c r="A4192" s="203"/>
      <c r="B4192" s="203"/>
      <c r="C4192" s="203"/>
      <c r="D4192" s="203"/>
      <c r="E4192" s="203"/>
      <c r="F4192" s="203"/>
    </row>
    <row r="4193" spans="1:6" x14ac:dyDescent="0.25">
      <c r="A4193" s="203"/>
      <c r="B4193" s="203"/>
      <c r="C4193" s="203"/>
      <c r="D4193" s="203"/>
      <c r="E4193" s="203"/>
      <c r="F4193" s="203"/>
    </row>
    <row r="4194" spans="1:6" x14ac:dyDescent="0.25">
      <c r="A4194" s="203"/>
      <c r="B4194" s="203"/>
      <c r="C4194" s="203"/>
      <c r="D4194" s="203"/>
      <c r="E4194" s="203"/>
      <c r="F4194" s="203"/>
    </row>
    <row r="4195" spans="1:6" x14ac:dyDescent="0.25">
      <c r="A4195" s="203"/>
      <c r="B4195" s="203"/>
      <c r="C4195" s="203"/>
      <c r="D4195" s="203"/>
      <c r="E4195" s="203"/>
      <c r="F4195" s="203"/>
    </row>
    <row r="4196" spans="1:6" x14ac:dyDescent="0.25">
      <c r="A4196" s="203"/>
      <c r="B4196" s="203"/>
      <c r="C4196" s="203"/>
      <c r="D4196" s="203"/>
      <c r="E4196" s="203"/>
      <c r="F4196" s="203"/>
    </row>
    <row r="4197" spans="1:6" x14ac:dyDescent="0.25">
      <c r="A4197" s="203"/>
      <c r="B4197" s="203"/>
      <c r="C4197" s="203"/>
      <c r="D4197" s="203"/>
      <c r="E4197" s="203"/>
      <c r="F4197" s="203"/>
    </row>
    <row r="4198" spans="1:6" x14ac:dyDescent="0.25">
      <c r="A4198" s="203"/>
      <c r="B4198" s="203"/>
      <c r="C4198" s="203"/>
      <c r="D4198" s="203"/>
      <c r="E4198" s="203"/>
      <c r="F4198" s="203"/>
    </row>
    <row r="4199" spans="1:6" x14ac:dyDescent="0.25">
      <c r="A4199" s="203"/>
      <c r="B4199" s="203"/>
      <c r="C4199" s="203"/>
      <c r="D4199" s="203"/>
      <c r="E4199" s="203"/>
      <c r="F4199" s="203"/>
    </row>
    <row r="4200" spans="1:6" x14ac:dyDescent="0.25">
      <c r="A4200" s="203"/>
      <c r="B4200" s="203"/>
      <c r="C4200" s="203"/>
      <c r="D4200" s="203"/>
      <c r="E4200" s="203"/>
      <c r="F4200" s="203"/>
    </row>
    <row r="4201" spans="1:6" x14ac:dyDescent="0.25">
      <c r="A4201" s="203"/>
      <c r="B4201" s="203"/>
      <c r="C4201" s="203"/>
      <c r="D4201" s="203"/>
      <c r="E4201" s="203"/>
      <c r="F4201" s="203"/>
    </row>
    <row r="4202" spans="1:6" x14ac:dyDescent="0.25">
      <c r="A4202" s="203"/>
      <c r="B4202" s="203"/>
      <c r="C4202" s="203"/>
      <c r="D4202" s="203"/>
      <c r="E4202" s="203"/>
      <c r="F4202" s="203"/>
    </row>
    <row r="4203" spans="1:6" x14ac:dyDescent="0.25">
      <c r="A4203" s="203"/>
      <c r="B4203" s="203"/>
      <c r="C4203" s="203"/>
      <c r="D4203" s="203"/>
      <c r="E4203" s="203"/>
      <c r="F4203" s="203"/>
    </row>
    <row r="4204" spans="1:6" x14ac:dyDescent="0.25">
      <c r="A4204" s="203"/>
      <c r="B4204" s="203"/>
      <c r="C4204" s="203"/>
      <c r="D4204" s="203"/>
      <c r="E4204" s="203"/>
      <c r="F4204" s="203"/>
    </row>
    <row r="4205" spans="1:6" x14ac:dyDescent="0.25">
      <c r="A4205" s="203"/>
      <c r="B4205" s="203"/>
      <c r="C4205" s="203"/>
      <c r="D4205" s="203"/>
      <c r="E4205" s="203"/>
      <c r="F4205" s="203"/>
    </row>
    <row r="4206" spans="1:6" x14ac:dyDescent="0.25">
      <c r="A4206" s="203"/>
      <c r="B4206" s="203"/>
      <c r="C4206" s="203"/>
      <c r="D4206" s="203"/>
      <c r="E4206" s="203"/>
      <c r="F4206" s="203"/>
    </row>
    <row r="4207" spans="1:6" x14ac:dyDescent="0.25">
      <c r="A4207" s="203"/>
      <c r="B4207" s="203"/>
      <c r="C4207" s="203"/>
      <c r="D4207" s="203"/>
      <c r="E4207" s="203"/>
      <c r="F4207" s="203"/>
    </row>
    <row r="4208" spans="1:6" x14ac:dyDescent="0.25">
      <c r="A4208" s="203"/>
      <c r="B4208" s="203"/>
      <c r="C4208" s="203"/>
      <c r="D4208" s="203"/>
      <c r="E4208" s="203"/>
      <c r="F4208" s="203"/>
    </row>
    <row r="4209" spans="1:6" x14ac:dyDescent="0.25">
      <c r="A4209" s="203"/>
      <c r="B4209" s="203"/>
      <c r="C4209" s="203"/>
      <c r="D4209" s="203"/>
      <c r="E4209" s="203"/>
      <c r="F4209" s="203"/>
    </row>
    <row r="4210" spans="1:6" x14ac:dyDescent="0.25">
      <c r="A4210" s="203"/>
      <c r="B4210" s="203"/>
      <c r="C4210" s="203"/>
      <c r="D4210" s="203"/>
      <c r="E4210" s="203"/>
      <c r="F4210" s="203"/>
    </row>
    <row r="4211" spans="1:6" x14ac:dyDescent="0.25">
      <c r="A4211" s="203"/>
      <c r="B4211" s="203"/>
      <c r="C4211" s="203"/>
      <c r="D4211" s="203"/>
      <c r="E4211" s="203"/>
      <c r="F4211" s="203"/>
    </row>
    <row r="4212" spans="1:6" x14ac:dyDescent="0.25">
      <c r="A4212" s="203"/>
      <c r="B4212" s="203"/>
      <c r="C4212" s="203"/>
      <c r="D4212" s="203"/>
      <c r="E4212" s="203"/>
      <c r="F4212" s="203"/>
    </row>
    <row r="4213" spans="1:6" x14ac:dyDescent="0.25">
      <c r="A4213" s="203"/>
      <c r="B4213" s="203"/>
      <c r="C4213" s="203"/>
      <c r="D4213" s="203"/>
      <c r="E4213" s="203"/>
      <c r="F4213" s="203"/>
    </row>
    <row r="4214" spans="1:6" x14ac:dyDescent="0.25">
      <c r="A4214" s="203"/>
      <c r="B4214" s="203"/>
      <c r="C4214" s="203"/>
      <c r="D4214" s="203"/>
      <c r="E4214" s="203"/>
      <c r="F4214" s="203"/>
    </row>
    <row r="4215" spans="1:6" x14ac:dyDescent="0.25">
      <c r="A4215" s="203"/>
      <c r="B4215" s="203"/>
      <c r="C4215" s="203"/>
      <c r="D4215" s="203"/>
      <c r="E4215" s="203"/>
      <c r="F4215" s="203"/>
    </row>
    <row r="4216" spans="1:6" x14ac:dyDescent="0.25">
      <c r="A4216" s="203"/>
      <c r="B4216" s="203"/>
      <c r="C4216" s="203"/>
      <c r="D4216" s="203"/>
      <c r="E4216" s="203"/>
      <c r="F4216" s="203"/>
    </row>
    <row r="4217" spans="1:6" x14ac:dyDescent="0.25">
      <c r="A4217" s="203"/>
      <c r="B4217" s="203"/>
      <c r="C4217" s="203"/>
      <c r="D4217" s="203"/>
      <c r="E4217" s="203"/>
      <c r="F4217" s="203"/>
    </row>
    <row r="4218" spans="1:6" x14ac:dyDescent="0.25">
      <c r="A4218" s="203"/>
      <c r="B4218" s="203"/>
      <c r="C4218" s="203"/>
      <c r="D4218" s="203"/>
      <c r="E4218" s="203"/>
      <c r="F4218" s="203"/>
    </row>
    <row r="4219" spans="1:6" x14ac:dyDescent="0.25">
      <c r="A4219" s="203"/>
      <c r="B4219" s="203"/>
      <c r="C4219" s="203"/>
      <c r="D4219" s="203"/>
      <c r="E4219" s="203"/>
      <c r="F4219" s="203"/>
    </row>
    <row r="4220" spans="1:6" x14ac:dyDescent="0.25">
      <c r="A4220" s="203"/>
      <c r="B4220" s="203"/>
      <c r="C4220" s="203"/>
      <c r="D4220" s="203"/>
      <c r="E4220" s="203"/>
      <c r="F4220" s="203"/>
    </row>
    <row r="4221" spans="1:6" x14ac:dyDescent="0.25">
      <c r="A4221" s="203"/>
      <c r="B4221" s="203"/>
      <c r="C4221" s="203"/>
      <c r="D4221" s="203"/>
      <c r="E4221" s="203"/>
      <c r="F4221" s="203"/>
    </row>
    <row r="4222" spans="1:6" x14ac:dyDescent="0.25">
      <c r="A4222" s="203"/>
      <c r="B4222" s="203"/>
      <c r="C4222" s="203"/>
      <c r="D4222" s="203"/>
      <c r="E4222" s="203"/>
      <c r="F4222" s="203"/>
    </row>
    <row r="4223" spans="1:6" x14ac:dyDescent="0.25">
      <c r="A4223" s="203"/>
      <c r="B4223" s="203"/>
      <c r="C4223" s="203"/>
      <c r="D4223" s="203"/>
      <c r="E4223" s="203"/>
      <c r="F4223" s="203"/>
    </row>
    <row r="4224" spans="1:6" x14ac:dyDescent="0.25">
      <c r="A4224" s="203"/>
      <c r="B4224" s="203"/>
      <c r="C4224" s="203"/>
      <c r="D4224" s="203"/>
      <c r="E4224" s="203"/>
      <c r="F4224" s="203"/>
    </row>
    <row r="4225" spans="1:6" x14ac:dyDescent="0.25">
      <c r="A4225" s="203"/>
      <c r="B4225" s="203"/>
      <c r="C4225" s="203"/>
      <c r="D4225" s="203"/>
      <c r="E4225" s="203"/>
      <c r="F4225" s="203"/>
    </row>
    <row r="4226" spans="1:6" x14ac:dyDescent="0.25">
      <c r="A4226" s="203"/>
      <c r="B4226" s="203"/>
      <c r="C4226" s="203"/>
      <c r="D4226" s="203"/>
      <c r="E4226" s="203"/>
      <c r="F4226" s="203"/>
    </row>
    <row r="4227" spans="1:6" x14ac:dyDescent="0.25">
      <c r="A4227" s="203"/>
      <c r="B4227" s="203"/>
      <c r="C4227" s="203"/>
      <c r="D4227" s="203"/>
      <c r="E4227" s="203"/>
      <c r="F4227" s="203"/>
    </row>
    <row r="4228" spans="1:6" x14ac:dyDescent="0.25">
      <c r="A4228" s="203"/>
      <c r="B4228" s="203"/>
      <c r="C4228" s="203"/>
      <c r="D4228" s="203"/>
      <c r="E4228" s="203"/>
      <c r="F4228" s="203"/>
    </row>
    <row r="4229" spans="1:6" x14ac:dyDescent="0.25">
      <c r="A4229" s="203"/>
      <c r="B4229" s="203"/>
      <c r="C4229" s="203"/>
      <c r="D4229" s="203"/>
      <c r="E4229" s="203"/>
      <c r="F4229" s="203"/>
    </row>
    <row r="4230" spans="1:6" x14ac:dyDescent="0.25">
      <c r="A4230" s="203"/>
      <c r="B4230" s="203"/>
      <c r="C4230" s="203"/>
      <c r="D4230" s="203"/>
      <c r="E4230" s="203"/>
      <c r="F4230" s="203"/>
    </row>
    <row r="4231" spans="1:6" x14ac:dyDescent="0.25">
      <c r="A4231" s="203"/>
      <c r="B4231" s="203"/>
      <c r="C4231" s="203"/>
      <c r="D4231" s="203"/>
      <c r="E4231" s="203"/>
      <c r="F4231" s="203"/>
    </row>
    <row r="4232" spans="1:6" x14ac:dyDescent="0.25">
      <c r="A4232" s="203"/>
      <c r="B4232" s="203"/>
      <c r="C4232" s="203"/>
      <c r="D4232" s="203"/>
      <c r="E4232" s="203"/>
      <c r="F4232" s="203"/>
    </row>
    <row r="4233" spans="1:6" x14ac:dyDescent="0.25">
      <c r="A4233" s="203"/>
      <c r="B4233" s="203"/>
      <c r="C4233" s="203"/>
      <c r="D4233" s="203"/>
      <c r="E4233" s="203"/>
      <c r="F4233" s="203"/>
    </row>
    <row r="4234" spans="1:6" x14ac:dyDescent="0.25">
      <c r="A4234" s="203"/>
      <c r="B4234" s="203"/>
      <c r="C4234" s="203"/>
      <c r="D4234" s="203"/>
      <c r="E4234" s="203"/>
      <c r="F4234" s="203"/>
    </row>
    <row r="4235" spans="1:6" x14ac:dyDescent="0.25">
      <c r="A4235" s="203"/>
      <c r="B4235" s="203"/>
      <c r="C4235" s="203"/>
      <c r="D4235" s="203"/>
      <c r="E4235" s="203"/>
      <c r="F4235" s="203"/>
    </row>
    <row r="4236" spans="1:6" x14ac:dyDescent="0.25">
      <c r="A4236" s="203"/>
      <c r="B4236" s="203"/>
      <c r="C4236" s="203"/>
      <c r="D4236" s="203"/>
      <c r="E4236" s="203"/>
      <c r="F4236" s="203"/>
    </row>
    <row r="4237" spans="1:6" x14ac:dyDescent="0.25">
      <c r="A4237" s="203"/>
      <c r="B4237" s="203"/>
      <c r="C4237" s="203"/>
      <c r="D4237" s="203"/>
      <c r="E4237" s="203"/>
      <c r="F4237" s="203"/>
    </row>
    <row r="4238" spans="1:6" x14ac:dyDescent="0.25">
      <c r="A4238" s="203"/>
      <c r="B4238" s="203"/>
      <c r="C4238" s="203"/>
      <c r="D4238" s="203"/>
      <c r="E4238" s="203"/>
      <c r="F4238" s="203"/>
    </row>
    <row r="4239" spans="1:6" x14ac:dyDescent="0.25">
      <c r="A4239" s="203"/>
      <c r="B4239" s="203"/>
      <c r="C4239" s="203"/>
      <c r="D4239" s="203"/>
      <c r="E4239" s="203"/>
      <c r="F4239" s="203"/>
    </row>
    <row r="4240" spans="1:6" x14ac:dyDescent="0.25">
      <c r="A4240" s="203"/>
      <c r="B4240" s="203"/>
      <c r="C4240" s="203"/>
      <c r="D4240" s="203"/>
      <c r="E4240" s="203"/>
      <c r="F4240" s="203"/>
    </row>
    <row r="4241" spans="1:6" x14ac:dyDescent="0.25">
      <c r="A4241" s="203"/>
      <c r="B4241" s="203"/>
      <c r="C4241" s="203"/>
      <c r="D4241" s="203"/>
      <c r="E4241" s="203"/>
      <c r="F4241" s="203"/>
    </row>
    <row r="4242" spans="1:6" x14ac:dyDescent="0.25">
      <c r="A4242" s="203"/>
      <c r="B4242" s="203"/>
      <c r="C4242" s="203"/>
      <c r="D4242" s="203"/>
      <c r="E4242" s="203"/>
      <c r="F4242" s="203"/>
    </row>
    <row r="4243" spans="1:6" x14ac:dyDescent="0.25">
      <c r="A4243" s="203"/>
      <c r="B4243" s="203"/>
      <c r="C4243" s="203"/>
      <c r="D4243" s="203"/>
      <c r="E4243" s="203"/>
      <c r="F4243" s="203"/>
    </row>
    <row r="4244" spans="1:6" x14ac:dyDescent="0.25">
      <c r="A4244" s="203"/>
      <c r="B4244" s="203"/>
      <c r="C4244" s="203"/>
      <c r="D4244" s="203"/>
      <c r="E4244" s="203"/>
      <c r="F4244" s="203"/>
    </row>
    <row r="4245" spans="1:6" x14ac:dyDescent="0.25">
      <c r="A4245" s="203"/>
      <c r="B4245" s="203"/>
      <c r="C4245" s="203"/>
      <c r="D4245" s="203"/>
      <c r="E4245" s="203"/>
      <c r="F4245" s="203"/>
    </row>
    <row r="4246" spans="1:6" x14ac:dyDescent="0.25">
      <c r="A4246" s="203"/>
      <c r="B4246" s="203"/>
      <c r="C4246" s="203"/>
      <c r="D4246" s="203"/>
      <c r="E4246" s="203"/>
      <c r="F4246" s="203"/>
    </row>
    <row r="4247" spans="1:6" x14ac:dyDescent="0.25">
      <c r="A4247" s="203"/>
      <c r="B4247" s="203"/>
      <c r="C4247" s="203"/>
      <c r="D4247" s="203"/>
      <c r="E4247" s="203"/>
      <c r="F4247" s="203"/>
    </row>
    <row r="4248" spans="1:6" x14ac:dyDescent="0.25">
      <c r="A4248" s="203"/>
      <c r="B4248" s="203"/>
      <c r="C4248" s="203"/>
      <c r="D4248" s="203"/>
      <c r="E4248" s="203"/>
      <c r="F4248" s="203"/>
    </row>
    <row r="4249" spans="1:6" x14ac:dyDescent="0.25">
      <c r="A4249" s="203"/>
      <c r="B4249" s="203"/>
      <c r="C4249" s="203"/>
      <c r="D4249" s="203"/>
      <c r="E4249" s="203"/>
      <c r="F4249" s="203"/>
    </row>
    <row r="4250" spans="1:6" x14ac:dyDescent="0.25">
      <c r="A4250" s="203"/>
      <c r="B4250" s="203"/>
      <c r="C4250" s="203"/>
      <c r="D4250" s="203"/>
      <c r="E4250" s="203"/>
      <c r="F4250" s="203"/>
    </row>
    <row r="4251" spans="1:6" x14ac:dyDescent="0.25">
      <c r="A4251" s="203"/>
      <c r="B4251" s="203"/>
      <c r="C4251" s="203"/>
      <c r="D4251" s="203"/>
      <c r="E4251" s="203"/>
      <c r="F4251" s="203"/>
    </row>
    <row r="4252" spans="1:6" x14ac:dyDescent="0.25">
      <c r="A4252" s="203"/>
      <c r="B4252" s="203"/>
      <c r="C4252" s="203"/>
      <c r="D4252" s="203"/>
      <c r="E4252" s="203"/>
      <c r="F4252" s="203"/>
    </row>
    <row r="4253" spans="1:6" x14ac:dyDescent="0.25">
      <c r="A4253" s="203"/>
      <c r="B4253" s="203"/>
      <c r="C4253" s="203"/>
      <c r="D4253" s="203"/>
      <c r="E4253" s="203"/>
      <c r="F4253" s="203"/>
    </row>
    <row r="4254" spans="1:6" x14ac:dyDescent="0.25">
      <c r="A4254" s="203"/>
      <c r="B4254" s="203"/>
      <c r="C4254" s="203"/>
      <c r="D4254" s="203"/>
      <c r="E4254" s="203"/>
      <c r="F4254" s="203"/>
    </row>
    <row r="4255" spans="1:6" x14ac:dyDescent="0.25">
      <c r="A4255" s="203"/>
      <c r="B4255" s="203"/>
      <c r="C4255" s="203"/>
      <c r="D4255" s="203"/>
      <c r="E4255" s="203"/>
      <c r="F4255" s="203"/>
    </row>
    <row r="4256" spans="1:6" x14ac:dyDescent="0.25">
      <c r="A4256" s="203"/>
      <c r="B4256" s="203"/>
      <c r="C4256" s="203"/>
      <c r="D4256" s="203"/>
      <c r="E4256" s="203"/>
      <c r="F4256" s="203"/>
    </row>
    <row r="4257" spans="1:6" x14ac:dyDescent="0.25">
      <c r="A4257" s="203"/>
      <c r="B4257" s="203"/>
      <c r="C4257" s="203"/>
      <c r="D4257" s="203"/>
      <c r="E4257" s="203"/>
      <c r="F4257" s="203"/>
    </row>
    <row r="4258" spans="1:6" x14ac:dyDescent="0.25">
      <c r="A4258" s="203"/>
      <c r="B4258" s="203"/>
      <c r="C4258" s="203"/>
      <c r="D4258" s="203"/>
      <c r="E4258" s="203"/>
      <c r="F4258" s="203"/>
    </row>
    <row r="4259" spans="1:6" x14ac:dyDescent="0.25">
      <c r="A4259" s="203"/>
      <c r="B4259" s="203"/>
      <c r="C4259" s="203"/>
      <c r="D4259" s="203"/>
      <c r="E4259" s="203"/>
      <c r="F4259" s="203"/>
    </row>
    <row r="4260" spans="1:6" x14ac:dyDescent="0.25">
      <c r="A4260" s="203"/>
      <c r="B4260" s="203"/>
      <c r="C4260" s="203"/>
      <c r="D4260" s="203"/>
      <c r="E4260" s="203"/>
      <c r="F4260" s="203"/>
    </row>
    <row r="4261" spans="1:6" x14ac:dyDescent="0.25">
      <c r="A4261" s="203"/>
      <c r="B4261" s="203"/>
      <c r="C4261" s="203"/>
      <c r="D4261" s="203"/>
      <c r="E4261" s="203"/>
      <c r="F4261" s="203"/>
    </row>
    <row r="4262" spans="1:6" x14ac:dyDescent="0.25">
      <c r="A4262" s="203"/>
      <c r="B4262" s="203"/>
      <c r="C4262" s="203"/>
      <c r="D4262" s="203"/>
      <c r="E4262" s="203"/>
      <c r="F4262" s="203"/>
    </row>
    <row r="4263" spans="1:6" x14ac:dyDescent="0.25">
      <c r="A4263" s="203"/>
      <c r="B4263" s="203"/>
      <c r="C4263" s="203"/>
      <c r="D4263" s="203"/>
      <c r="E4263" s="203"/>
      <c r="F4263" s="203"/>
    </row>
    <row r="4264" spans="1:6" x14ac:dyDescent="0.25">
      <c r="A4264" s="203"/>
      <c r="B4264" s="203"/>
      <c r="C4264" s="203"/>
      <c r="D4264" s="203"/>
      <c r="E4264" s="203"/>
      <c r="F4264" s="203"/>
    </row>
    <row r="4265" spans="1:6" x14ac:dyDescent="0.25">
      <c r="A4265" s="203"/>
      <c r="B4265" s="203"/>
      <c r="C4265" s="203"/>
      <c r="D4265" s="203"/>
      <c r="E4265" s="203"/>
      <c r="F4265" s="203"/>
    </row>
    <row r="4266" spans="1:6" x14ac:dyDescent="0.25">
      <c r="A4266" s="203"/>
      <c r="B4266" s="203"/>
      <c r="C4266" s="203"/>
      <c r="D4266" s="203"/>
      <c r="E4266" s="203"/>
      <c r="F4266" s="203"/>
    </row>
    <row r="4267" spans="1:6" x14ac:dyDescent="0.25">
      <c r="A4267" s="203"/>
      <c r="B4267" s="203"/>
      <c r="C4267" s="203"/>
      <c r="D4267" s="203"/>
      <c r="E4267" s="203"/>
      <c r="F4267" s="203"/>
    </row>
    <row r="4268" spans="1:6" x14ac:dyDescent="0.25">
      <c r="A4268" s="203"/>
      <c r="B4268" s="203"/>
      <c r="C4268" s="203"/>
      <c r="D4268" s="203"/>
      <c r="E4268" s="203"/>
      <c r="F4268" s="203"/>
    </row>
    <row r="4269" spans="1:6" x14ac:dyDescent="0.25">
      <c r="A4269" s="203"/>
      <c r="B4269" s="203"/>
      <c r="C4269" s="203"/>
      <c r="D4269" s="203"/>
      <c r="E4269" s="203"/>
      <c r="F4269" s="203"/>
    </row>
    <row r="4270" spans="1:6" x14ac:dyDescent="0.25">
      <c r="A4270" s="203"/>
      <c r="B4270" s="203"/>
      <c r="C4270" s="203"/>
      <c r="D4270" s="203"/>
      <c r="E4270" s="203"/>
      <c r="F4270" s="203"/>
    </row>
    <row r="4271" spans="1:6" x14ac:dyDescent="0.25">
      <c r="A4271" s="203"/>
      <c r="B4271" s="203"/>
      <c r="C4271" s="203"/>
      <c r="D4271" s="203"/>
      <c r="E4271" s="203"/>
      <c r="F4271" s="203"/>
    </row>
    <row r="4272" spans="1:6" x14ac:dyDescent="0.25">
      <c r="A4272" s="203"/>
      <c r="B4272" s="203"/>
      <c r="C4272" s="203"/>
      <c r="D4272" s="203"/>
      <c r="E4272" s="203"/>
      <c r="F4272" s="203"/>
    </row>
    <row r="4273" spans="1:6" x14ac:dyDescent="0.25">
      <c r="A4273" s="203"/>
      <c r="B4273" s="203"/>
      <c r="C4273" s="203"/>
      <c r="D4273" s="203"/>
      <c r="E4273" s="203"/>
      <c r="F4273" s="203"/>
    </row>
    <row r="4274" spans="1:6" x14ac:dyDescent="0.25">
      <c r="A4274" s="203"/>
      <c r="B4274" s="203"/>
      <c r="C4274" s="203"/>
      <c r="D4274" s="203"/>
      <c r="E4274" s="203"/>
      <c r="F4274" s="203"/>
    </row>
    <row r="4275" spans="1:6" x14ac:dyDescent="0.25">
      <c r="A4275" s="203"/>
      <c r="B4275" s="203"/>
      <c r="C4275" s="203"/>
      <c r="D4275" s="203"/>
      <c r="E4275" s="203"/>
      <c r="F4275" s="203"/>
    </row>
    <row r="4276" spans="1:6" x14ac:dyDescent="0.25">
      <c r="A4276" s="203"/>
      <c r="B4276" s="203"/>
      <c r="C4276" s="203"/>
      <c r="D4276" s="203"/>
      <c r="E4276" s="203"/>
      <c r="F4276" s="203"/>
    </row>
    <row r="4277" spans="1:6" x14ac:dyDescent="0.25">
      <c r="A4277" s="203"/>
      <c r="B4277" s="203"/>
      <c r="C4277" s="203"/>
      <c r="D4277" s="203"/>
      <c r="E4277" s="203"/>
      <c r="F4277" s="203"/>
    </row>
    <row r="4278" spans="1:6" x14ac:dyDescent="0.25">
      <c r="A4278" s="203"/>
      <c r="B4278" s="203"/>
      <c r="C4278" s="203"/>
      <c r="D4278" s="203"/>
      <c r="E4278" s="203"/>
      <c r="F4278" s="203"/>
    </row>
    <row r="4279" spans="1:6" x14ac:dyDescent="0.25">
      <c r="A4279" s="203"/>
      <c r="B4279" s="203"/>
      <c r="C4279" s="203"/>
      <c r="D4279" s="203"/>
      <c r="E4279" s="203"/>
      <c r="F4279" s="203"/>
    </row>
    <row r="4280" spans="1:6" x14ac:dyDescent="0.25">
      <c r="A4280" s="203"/>
      <c r="B4280" s="203"/>
      <c r="C4280" s="203"/>
      <c r="D4280" s="203"/>
      <c r="E4280" s="203"/>
      <c r="F4280" s="203"/>
    </row>
    <row r="4281" spans="1:6" x14ac:dyDescent="0.25">
      <c r="A4281" s="203"/>
      <c r="B4281" s="203"/>
      <c r="C4281" s="203"/>
      <c r="D4281" s="203"/>
      <c r="E4281" s="203"/>
      <c r="F4281" s="203"/>
    </row>
    <row r="4282" spans="1:6" x14ac:dyDescent="0.25">
      <c r="A4282" s="203"/>
      <c r="B4282" s="203"/>
      <c r="C4282" s="203"/>
      <c r="D4282" s="203"/>
      <c r="E4282" s="203"/>
      <c r="F4282" s="203"/>
    </row>
    <row r="4283" spans="1:6" x14ac:dyDescent="0.25">
      <c r="A4283" s="203"/>
      <c r="B4283" s="203"/>
      <c r="C4283" s="203"/>
      <c r="D4283" s="203"/>
      <c r="E4283" s="203"/>
      <c r="F4283" s="203"/>
    </row>
    <row r="4284" spans="1:6" x14ac:dyDescent="0.25">
      <c r="A4284" s="203"/>
      <c r="B4284" s="203"/>
      <c r="C4284" s="203"/>
      <c r="D4284" s="203"/>
      <c r="E4284" s="203"/>
      <c r="F4284" s="203"/>
    </row>
    <row r="4285" spans="1:6" x14ac:dyDescent="0.25">
      <c r="A4285" s="203"/>
      <c r="B4285" s="203"/>
      <c r="C4285" s="203"/>
      <c r="D4285" s="203"/>
      <c r="E4285" s="203"/>
      <c r="F4285" s="203"/>
    </row>
    <row r="4286" spans="1:6" x14ac:dyDescent="0.25">
      <c r="A4286" s="203"/>
      <c r="B4286" s="203"/>
      <c r="C4286" s="203"/>
      <c r="D4286" s="203"/>
      <c r="E4286" s="203"/>
      <c r="F4286" s="203"/>
    </row>
    <row r="4287" spans="1:6" x14ac:dyDescent="0.25">
      <c r="A4287" s="203"/>
      <c r="B4287" s="203"/>
      <c r="C4287" s="203"/>
      <c r="D4287" s="203"/>
      <c r="E4287" s="203"/>
      <c r="F4287" s="203"/>
    </row>
    <row r="4288" spans="1:6" x14ac:dyDescent="0.25">
      <c r="A4288" s="203"/>
      <c r="B4288" s="203"/>
      <c r="C4288" s="203"/>
      <c r="D4288" s="203"/>
      <c r="E4288" s="203"/>
      <c r="F4288" s="203"/>
    </row>
    <row r="4289" spans="1:6" x14ac:dyDescent="0.25">
      <c r="A4289" s="203"/>
      <c r="B4289" s="203"/>
      <c r="C4289" s="203"/>
      <c r="D4289" s="203"/>
      <c r="E4289" s="203"/>
      <c r="F4289" s="203"/>
    </row>
    <row r="4290" spans="1:6" x14ac:dyDescent="0.25">
      <c r="A4290" s="203"/>
      <c r="B4290" s="203"/>
      <c r="C4290" s="203"/>
      <c r="D4290" s="203"/>
      <c r="E4290" s="203"/>
      <c r="F4290" s="203"/>
    </row>
    <row r="4291" spans="1:6" x14ac:dyDescent="0.25">
      <c r="A4291" s="203"/>
      <c r="B4291" s="203"/>
      <c r="C4291" s="203"/>
      <c r="D4291" s="203"/>
      <c r="E4291" s="203"/>
      <c r="F4291" s="203"/>
    </row>
    <row r="4292" spans="1:6" x14ac:dyDescent="0.25">
      <c r="A4292" s="203"/>
      <c r="B4292" s="203"/>
      <c r="C4292" s="203"/>
      <c r="D4292" s="203"/>
      <c r="E4292" s="203"/>
      <c r="F4292" s="203"/>
    </row>
    <row r="4293" spans="1:6" x14ac:dyDescent="0.25">
      <c r="A4293" s="203"/>
      <c r="B4293" s="203"/>
      <c r="C4293" s="203"/>
      <c r="D4293" s="203"/>
      <c r="E4293" s="203"/>
      <c r="F4293" s="203"/>
    </row>
    <row r="4294" spans="1:6" x14ac:dyDescent="0.25">
      <c r="A4294" s="203"/>
      <c r="B4294" s="203"/>
      <c r="C4294" s="203"/>
      <c r="D4294" s="203"/>
      <c r="E4294" s="203"/>
      <c r="F4294" s="203"/>
    </row>
    <row r="4295" spans="1:6" x14ac:dyDescent="0.25">
      <c r="A4295" s="203"/>
      <c r="B4295" s="203"/>
      <c r="C4295" s="203"/>
      <c r="D4295" s="203"/>
      <c r="E4295" s="203"/>
      <c r="F4295" s="203"/>
    </row>
    <row r="4296" spans="1:6" x14ac:dyDescent="0.25">
      <c r="A4296" s="203"/>
      <c r="B4296" s="203"/>
      <c r="C4296" s="203"/>
      <c r="D4296" s="203"/>
      <c r="E4296" s="203"/>
      <c r="F4296" s="203"/>
    </row>
    <row r="4297" spans="1:6" x14ac:dyDescent="0.25">
      <c r="A4297" s="203"/>
      <c r="B4297" s="203"/>
      <c r="C4297" s="203"/>
      <c r="D4297" s="203"/>
      <c r="E4297" s="203"/>
      <c r="F4297" s="203"/>
    </row>
    <row r="4298" spans="1:6" x14ac:dyDescent="0.25">
      <c r="A4298" s="203"/>
      <c r="B4298" s="203"/>
      <c r="C4298" s="203"/>
      <c r="D4298" s="203"/>
      <c r="E4298" s="203"/>
      <c r="F4298" s="203"/>
    </row>
    <row r="4299" spans="1:6" x14ac:dyDescent="0.25">
      <c r="A4299" s="203"/>
      <c r="B4299" s="203"/>
      <c r="C4299" s="203"/>
      <c r="D4299" s="203"/>
      <c r="E4299" s="203"/>
      <c r="F4299" s="203"/>
    </row>
    <row r="4300" spans="1:6" x14ac:dyDescent="0.25">
      <c r="A4300" s="203"/>
      <c r="B4300" s="203"/>
      <c r="C4300" s="203"/>
      <c r="D4300" s="203"/>
      <c r="E4300" s="203"/>
      <c r="F4300" s="203"/>
    </row>
    <row r="4301" spans="1:6" x14ac:dyDescent="0.25">
      <c r="A4301" s="203"/>
      <c r="B4301" s="203"/>
      <c r="C4301" s="203"/>
      <c r="D4301" s="203"/>
      <c r="E4301" s="203"/>
      <c r="F4301" s="203"/>
    </row>
    <row r="4302" spans="1:6" x14ac:dyDescent="0.25">
      <c r="A4302" s="203"/>
      <c r="B4302" s="203"/>
      <c r="C4302" s="203"/>
      <c r="D4302" s="203"/>
      <c r="E4302" s="203"/>
      <c r="F4302" s="203"/>
    </row>
    <row r="4303" spans="1:6" x14ac:dyDescent="0.25">
      <c r="A4303" s="203"/>
      <c r="B4303" s="203"/>
      <c r="C4303" s="203"/>
      <c r="D4303" s="203"/>
      <c r="E4303" s="203"/>
      <c r="F4303" s="203"/>
    </row>
    <row r="4304" spans="1:6" x14ac:dyDescent="0.25">
      <c r="A4304" s="203"/>
      <c r="B4304" s="203"/>
      <c r="C4304" s="203"/>
      <c r="D4304" s="203"/>
      <c r="E4304" s="203"/>
      <c r="F4304" s="203"/>
    </row>
    <row r="4305" spans="1:6" x14ac:dyDescent="0.25">
      <c r="A4305" s="203"/>
      <c r="B4305" s="203"/>
      <c r="C4305" s="203"/>
      <c r="D4305" s="203"/>
      <c r="E4305" s="203"/>
      <c r="F4305" s="203"/>
    </row>
    <row r="4306" spans="1:6" x14ac:dyDescent="0.25">
      <c r="A4306" s="203"/>
      <c r="B4306" s="203"/>
      <c r="C4306" s="203"/>
      <c r="D4306" s="203"/>
      <c r="E4306" s="203"/>
      <c r="F4306" s="203"/>
    </row>
    <row r="4307" spans="1:6" x14ac:dyDescent="0.25">
      <c r="A4307" s="203"/>
      <c r="B4307" s="203"/>
      <c r="C4307" s="203"/>
      <c r="D4307" s="203"/>
      <c r="E4307" s="203"/>
      <c r="F4307" s="203"/>
    </row>
    <row r="4308" spans="1:6" x14ac:dyDescent="0.25">
      <c r="A4308" s="203"/>
      <c r="B4308" s="203"/>
      <c r="C4308" s="203"/>
      <c r="D4308" s="203"/>
      <c r="E4308" s="203"/>
      <c r="F4308" s="203"/>
    </row>
    <row r="4309" spans="1:6" x14ac:dyDescent="0.25">
      <c r="A4309" s="203"/>
      <c r="B4309" s="203"/>
      <c r="C4309" s="203"/>
      <c r="D4309" s="203"/>
      <c r="E4309" s="203"/>
      <c r="F4309" s="203"/>
    </row>
    <row r="4310" spans="1:6" x14ac:dyDescent="0.25">
      <c r="A4310" s="203"/>
      <c r="B4310" s="203"/>
      <c r="C4310" s="203"/>
      <c r="D4310" s="203"/>
      <c r="E4310" s="203"/>
      <c r="F4310" s="203"/>
    </row>
    <row r="4311" spans="1:6" x14ac:dyDescent="0.25">
      <c r="A4311" s="203"/>
      <c r="B4311" s="203"/>
      <c r="C4311" s="203"/>
      <c r="D4311" s="203"/>
      <c r="E4311" s="203"/>
      <c r="F4311" s="203"/>
    </row>
    <row r="4312" spans="1:6" x14ac:dyDescent="0.25">
      <c r="A4312" s="203"/>
      <c r="B4312" s="203"/>
      <c r="C4312" s="203"/>
      <c r="D4312" s="203"/>
      <c r="E4312" s="203"/>
      <c r="F4312" s="203"/>
    </row>
    <row r="4313" spans="1:6" x14ac:dyDescent="0.25">
      <c r="A4313" s="203"/>
      <c r="B4313" s="203"/>
      <c r="C4313" s="203"/>
      <c r="D4313" s="203"/>
      <c r="E4313" s="203"/>
      <c r="F4313" s="203"/>
    </row>
    <row r="4314" spans="1:6" x14ac:dyDescent="0.25">
      <c r="A4314" s="203"/>
      <c r="B4314" s="203"/>
      <c r="C4314" s="203"/>
      <c r="D4314" s="203"/>
      <c r="E4314" s="203"/>
      <c r="F4314" s="203"/>
    </row>
    <row r="4315" spans="1:6" x14ac:dyDescent="0.25">
      <c r="A4315" s="203"/>
      <c r="B4315" s="203"/>
      <c r="C4315" s="203"/>
      <c r="D4315" s="203"/>
      <c r="E4315" s="203"/>
      <c r="F4315" s="203"/>
    </row>
    <row r="4316" spans="1:6" x14ac:dyDescent="0.25">
      <c r="A4316" s="203"/>
      <c r="B4316" s="203"/>
      <c r="C4316" s="203"/>
      <c r="D4316" s="203"/>
      <c r="E4316" s="203"/>
      <c r="F4316" s="203"/>
    </row>
    <row r="4317" spans="1:6" x14ac:dyDescent="0.25">
      <c r="A4317" s="203"/>
      <c r="B4317" s="203"/>
      <c r="C4317" s="203"/>
      <c r="D4317" s="203"/>
      <c r="E4317" s="203"/>
      <c r="F4317" s="203"/>
    </row>
    <row r="4318" spans="1:6" x14ac:dyDescent="0.25">
      <c r="A4318" s="203"/>
      <c r="B4318" s="203"/>
      <c r="C4318" s="203"/>
      <c r="D4318" s="203"/>
      <c r="E4318" s="203"/>
      <c r="F4318" s="203"/>
    </row>
    <row r="4319" spans="1:6" x14ac:dyDescent="0.25">
      <c r="A4319" s="203"/>
      <c r="B4319" s="203"/>
      <c r="C4319" s="203"/>
      <c r="D4319" s="203"/>
      <c r="E4319" s="203"/>
      <c r="F4319" s="203"/>
    </row>
    <row r="4320" spans="1:6" x14ac:dyDescent="0.25">
      <c r="A4320" s="203"/>
      <c r="B4320" s="203"/>
      <c r="C4320" s="203"/>
      <c r="D4320" s="203"/>
      <c r="E4320" s="203"/>
      <c r="F4320" s="203"/>
    </row>
    <row r="4321" spans="1:6" x14ac:dyDescent="0.25">
      <c r="A4321" s="203"/>
      <c r="B4321" s="203"/>
      <c r="C4321" s="203"/>
      <c r="D4321" s="203"/>
      <c r="E4321" s="203"/>
      <c r="F4321" s="203"/>
    </row>
    <row r="4322" spans="1:6" x14ac:dyDescent="0.25">
      <c r="A4322" s="203"/>
      <c r="B4322" s="203"/>
      <c r="C4322" s="203"/>
      <c r="D4322" s="203"/>
      <c r="E4322" s="203"/>
      <c r="F4322" s="203"/>
    </row>
    <row r="4323" spans="1:6" x14ac:dyDescent="0.25">
      <c r="A4323" s="203"/>
      <c r="B4323" s="203"/>
      <c r="C4323" s="203"/>
      <c r="D4323" s="203"/>
      <c r="E4323" s="203"/>
      <c r="F4323" s="203"/>
    </row>
    <row r="4324" spans="1:6" x14ac:dyDescent="0.25">
      <c r="A4324" s="203"/>
      <c r="B4324" s="203"/>
      <c r="C4324" s="203"/>
      <c r="D4324" s="203"/>
      <c r="E4324" s="203"/>
      <c r="F4324" s="203"/>
    </row>
    <row r="4325" spans="1:6" x14ac:dyDescent="0.25">
      <c r="A4325" s="203"/>
      <c r="B4325" s="203"/>
      <c r="C4325" s="203"/>
      <c r="D4325" s="203"/>
      <c r="E4325" s="203"/>
      <c r="F4325" s="203"/>
    </row>
    <row r="4326" spans="1:6" x14ac:dyDescent="0.25">
      <c r="A4326" s="203"/>
      <c r="B4326" s="203"/>
      <c r="C4326" s="203"/>
      <c r="D4326" s="203"/>
      <c r="E4326" s="203"/>
      <c r="F4326" s="203"/>
    </row>
    <row r="4327" spans="1:6" x14ac:dyDescent="0.25">
      <c r="A4327" s="203"/>
      <c r="B4327" s="203"/>
      <c r="C4327" s="203"/>
      <c r="D4327" s="203"/>
      <c r="E4327" s="203"/>
      <c r="F4327" s="203"/>
    </row>
    <row r="4328" spans="1:6" x14ac:dyDescent="0.25">
      <c r="A4328" s="203"/>
      <c r="B4328" s="203"/>
      <c r="C4328" s="203"/>
      <c r="D4328" s="203"/>
      <c r="E4328" s="203"/>
      <c r="F4328" s="203"/>
    </row>
    <row r="4329" spans="1:6" x14ac:dyDescent="0.25">
      <c r="A4329" s="203"/>
      <c r="B4329" s="203"/>
      <c r="C4329" s="203"/>
      <c r="D4329" s="203"/>
      <c r="E4329" s="203"/>
      <c r="F4329" s="203"/>
    </row>
    <row r="4330" spans="1:6" x14ac:dyDescent="0.25">
      <c r="A4330" s="203"/>
      <c r="B4330" s="203"/>
      <c r="C4330" s="203"/>
      <c r="D4330" s="203"/>
      <c r="E4330" s="203"/>
      <c r="F4330" s="203"/>
    </row>
    <row r="4331" spans="1:6" x14ac:dyDescent="0.25">
      <c r="A4331" s="203"/>
      <c r="B4331" s="203"/>
      <c r="C4331" s="203"/>
      <c r="D4331" s="203"/>
      <c r="E4331" s="203"/>
      <c r="F4331" s="203"/>
    </row>
    <row r="4332" spans="1:6" x14ac:dyDescent="0.25">
      <c r="A4332" s="203"/>
      <c r="B4332" s="203"/>
      <c r="C4332" s="203"/>
      <c r="D4332" s="203"/>
      <c r="E4332" s="203"/>
      <c r="F4332" s="203"/>
    </row>
    <row r="4333" spans="1:6" x14ac:dyDescent="0.25">
      <c r="A4333" s="203"/>
      <c r="B4333" s="203"/>
      <c r="C4333" s="203"/>
      <c r="D4333" s="203"/>
      <c r="E4333" s="203"/>
      <c r="F4333" s="203"/>
    </row>
    <row r="4334" spans="1:6" x14ac:dyDescent="0.25">
      <c r="A4334" s="203"/>
      <c r="B4334" s="203"/>
      <c r="C4334" s="203"/>
      <c r="D4334" s="203"/>
      <c r="E4334" s="203"/>
      <c r="F4334" s="203"/>
    </row>
    <row r="4335" spans="1:6" x14ac:dyDescent="0.25">
      <c r="A4335" s="203"/>
      <c r="B4335" s="203"/>
      <c r="C4335" s="203"/>
      <c r="D4335" s="203"/>
      <c r="E4335" s="203"/>
      <c r="F4335" s="203"/>
    </row>
    <row r="4336" spans="1:6" x14ac:dyDescent="0.25">
      <c r="A4336" s="203"/>
      <c r="B4336" s="203"/>
      <c r="C4336" s="203"/>
      <c r="D4336" s="203"/>
      <c r="E4336" s="203"/>
      <c r="F4336" s="203"/>
    </row>
    <row r="4337" spans="1:6" x14ac:dyDescent="0.25">
      <c r="A4337" s="203"/>
      <c r="B4337" s="203"/>
      <c r="C4337" s="203"/>
      <c r="D4337" s="203"/>
      <c r="E4337" s="203"/>
      <c r="F4337" s="203"/>
    </row>
    <row r="4338" spans="1:6" x14ac:dyDescent="0.25">
      <c r="A4338" s="203"/>
      <c r="B4338" s="203"/>
      <c r="C4338" s="203"/>
      <c r="D4338" s="203"/>
      <c r="E4338" s="203"/>
      <c r="F4338" s="203"/>
    </row>
    <row r="4339" spans="1:6" x14ac:dyDescent="0.25">
      <c r="A4339" s="203"/>
      <c r="B4339" s="203"/>
      <c r="C4339" s="203"/>
      <c r="D4339" s="203"/>
      <c r="E4339" s="203"/>
      <c r="F4339" s="203"/>
    </row>
    <row r="4340" spans="1:6" x14ac:dyDescent="0.25">
      <c r="A4340" s="203"/>
      <c r="B4340" s="203"/>
      <c r="C4340" s="203"/>
      <c r="D4340" s="203"/>
      <c r="E4340" s="203"/>
      <c r="F4340" s="203"/>
    </row>
    <row r="4341" spans="1:6" x14ac:dyDescent="0.25">
      <c r="A4341" s="203"/>
      <c r="B4341" s="203"/>
      <c r="C4341" s="203"/>
      <c r="D4341" s="203"/>
      <c r="E4341" s="203"/>
      <c r="F4341" s="203"/>
    </row>
    <row r="4342" spans="1:6" x14ac:dyDescent="0.25">
      <c r="A4342" s="203"/>
      <c r="B4342" s="203"/>
      <c r="C4342" s="203"/>
      <c r="D4342" s="203"/>
      <c r="E4342" s="203"/>
      <c r="F4342" s="203"/>
    </row>
    <row r="4343" spans="1:6" x14ac:dyDescent="0.25">
      <c r="A4343" s="203"/>
      <c r="B4343" s="203"/>
      <c r="C4343" s="203"/>
      <c r="D4343" s="203"/>
      <c r="E4343" s="203"/>
      <c r="F4343" s="203"/>
    </row>
    <row r="4344" spans="1:6" x14ac:dyDescent="0.25">
      <c r="A4344" s="203"/>
      <c r="B4344" s="203"/>
      <c r="C4344" s="203"/>
      <c r="D4344" s="203"/>
      <c r="E4344" s="203"/>
      <c r="F4344" s="203"/>
    </row>
    <row r="4345" spans="1:6" x14ac:dyDescent="0.25">
      <c r="A4345" s="203"/>
      <c r="B4345" s="203"/>
      <c r="C4345" s="203"/>
      <c r="D4345" s="203"/>
      <c r="E4345" s="203"/>
      <c r="F4345" s="203"/>
    </row>
    <row r="4346" spans="1:6" x14ac:dyDescent="0.25">
      <c r="A4346" s="203"/>
      <c r="B4346" s="203"/>
      <c r="C4346" s="203"/>
      <c r="D4346" s="203"/>
      <c r="E4346" s="203"/>
      <c r="F4346" s="203"/>
    </row>
    <row r="4347" spans="1:6" x14ac:dyDescent="0.25">
      <c r="A4347" s="203"/>
      <c r="B4347" s="203"/>
      <c r="C4347" s="203"/>
      <c r="D4347" s="203"/>
      <c r="E4347" s="203"/>
      <c r="F4347" s="203"/>
    </row>
    <row r="4348" spans="1:6" x14ac:dyDescent="0.25">
      <c r="A4348" s="203"/>
      <c r="B4348" s="203"/>
      <c r="C4348" s="203"/>
      <c r="D4348" s="203"/>
      <c r="E4348" s="203"/>
      <c r="F4348" s="203"/>
    </row>
    <row r="4349" spans="1:6" x14ac:dyDescent="0.25">
      <c r="A4349" s="203"/>
      <c r="B4349" s="203"/>
      <c r="C4349" s="203"/>
      <c r="D4349" s="203"/>
      <c r="E4349" s="203"/>
      <c r="F4349" s="203"/>
    </row>
    <row r="4350" spans="1:6" x14ac:dyDescent="0.25">
      <c r="A4350" s="203"/>
      <c r="B4350" s="203"/>
      <c r="C4350" s="203"/>
      <c r="D4350" s="203"/>
      <c r="E4350" s="203"/>
      <c r="F4350" s="203"/>
    </row>
    <row r="4351" spans="1:6" x14ac:dyDescent="0.25">
      <c r="A4351" s="203"/>
      <c r="B4351" s="203"/>
      <c r="C4351" s="203"/>
      <c r="D4351" s="203"/>
      <c r="E4351" s="203"/>
      <c r="F4351" s="203"/>
    </row>
    <row r="4352" spans="1:6" x14ac:dyDescent="0.25">
      <c r="A4352" s="203"/>
      <c r="B4352" s="203"/>
      <c r="C4352" s="203"/>
      <c r="D4352" s="203"/>
      <c r="E4352" s="203"/>
      <c r="F4352" s="203"/>
    </row>
    <row r="4353" spans="1:6" x14ac:dyDescent="0.25">
      <c r="A4353" s="203"/>
      <c r="B4353" s="203"/>
      <c r="C4353" s="203"/>
      <c r="D4353" s="203"/>
      <c r="E4353" s="203"/>
      <c r="F4353" s="203"/>
    </row>
    <row r="4354" spans="1:6" x14ac:dyDescent="0.25">
      <c r="A4354" s="203"/>
      <c r="B4354" s="203"/>
      <c r="C4354" s="203"/>
      <c r="D4354" s="203"/>
      <c r="E4354" s="203"/>
      <c r="F4354" s="203"/>
    </row>
    <row r="4355" spans="1:6" x14ac:dyDescent="0.25">
      <c r="A4355" s="203"/>
      <c r="B4355" s="203"/>
      <c r="C4355" s="203"/>
      <c r="D4355" s="203"/>
      <c r="E4355" s="203"/>
      <c r="F4355" s="203"/>
    </row>
    <row r="4356" spans="1:6" x14ac:dyDescent="0.25">
      <c r="A4356" s="203"/>
      <c r="B4356" s="203"/>
      <c r="C4356" s="203"/>
      <c r="D4356" s="203"/>
      <c r="E4356" s="203"/>
      <c r="F4356" s="203"/>
    </row>
    <row r="4357" spans="1:6" x14ac:dyDescent="0.25">
      <c r="A4357" s="203"/>
      <c r="B4357" s="203"/>
      <c r="C4357" s="203"/>
      <c r="D4357" s="203"/>
      <c r="E4357" s="203"/>
      <c r="F4357" s="203"/>
    </row>
    <row r="4358" spans="1:6" x14ac:dyDescent="0.25">
      <c r="A4358" s="203"/>
      <c r="B4358" s="203"/>
      <c r="C4358" s="203"/>
      <c r="D4358" s="203"/>
      <c r="E4358" s="203"/>
      <c r="F4358" s="203"/>
    </row>
    <row r="4359" spans="1:6" x14ac:dyDescent="0.25">
      <c r="A4359" s="203"/>
      <c r="B4359" s="203"/>
      <c r="C4359" s="203"/>
      <c r="D4359" s="203"/>
      <c r="E4359" s="203"/>
      <c r="F4359" s="203"/>
    </row>
    <row r="4360" spans="1:6" x14ac:dyDescent="0.25">
      <c r="A4360" s="203"/>
      <c r="B4360" s="203"/>
      <c r="C4360" s="203"/>
      <c r="D4360" s="203"/>
      <c r="E4360" s="203"/>
      <c r="F4360" s="203"/>
    </row>
    <row r="4361" spans="1:6" x14ac:dyDescent="0.25">
      <c r="A4361" s="203"/>
      <c r="B4361" s="203"/>
      <c r="C4361" s="203"/>
      <c r="D4361" s="203"/>
      <c r="E4361" s="203"/>
      <c r="F4361" s="203"/>
    </row>
    <row r="4362" spans="1:6" x14ac:dyDescent="0.25">
      <c r="A4362" s="203"/>
      <c r="B4362" s="203"/>
      <c r="C4362" s="203"/>
      <c r="D4362" s="203"/>
      <c r="E4362" s="203"/>
      <c r="F4362" s="203"/>
    </row>
    <row r="4363" spans="1:6" x14ac:dyDescent="0.25">
      <c r="A4363" s="203"/>
      <c r="B4363" s="203"/>
      <c r="C4363" s="203"/>
      <c r="D4363" s="203"/>
      <c r="E4363" s="203"/>
      <c r="F4363" s="203"/>
    </row>
    <row r="4364" spans="1:6" x14ac:dyDescent="0.25">
      <c r="A4364" s="203"/>
      <c r="B4364" s="203"/>
      <c r="C4364" s="203"/>
      <c r="D4364" s="203"/>
      <c r="E4364" s="203"/>
      <c r="F4364" s="203"/>
    </row>
    <row r="4365" spans="1:6" x14ac:dyDescent="0.25">
      <c r="A4365" s="203"/>
      <c r="B4365" s="203"/>
      <c r="C4365" s="203"/>
      <c r="D4365" s="203"/>
      <c r="E4365" s="203"/>
      <c r="F4365" s="203"/>
    </row>
    <row r="4366" spans="1:6" x14ac:dyDescent="0.25">
      <c r="A4366" s="203"/>
      <c r="B4366" s="203"/>
      <c r="C4366" s="203"/>
      <c r="D4366" s="203"/>
      <c r="E4366" s="203"/>
      <c r="F4366" s="203"/>
    </row>
    <row r="4367" spans="1:6" x14ac:dyDescent="0.25">
      <c r="A4367" s="203"/>
      <c r="B4367" s="203"/>
      <c r="C4367" s="203"/>
      <c r="D4367" s="203"/>
      <c r="E4367" s="203"/>
      <c r="F4367" s="203"/>
    </row>
    <row r="4368" spans="1:6" x14ac:dyDescent="0.25">
      <c r="A4368" s="203"/>
      <c r="B4368" s="203"/>
      <c r="C4368" s="203"/>
      <c r="D4368" s="203"/>
      <c r="E4368" s="203"/>
      <c r="F4368" s="203"/>
    </row>
    <row r="4369" spans="1:6" x14ac:dyDescent="0.25">
      <c r="A4369" s="203"/>
      <c r="B4369" s="203"/>
      <c r="C4369" s="203"/>
      <c r="D4369" s="203"/>
      <c r="E4369" s="203"/>
      <c r="F4369" s="203"/>
    </row>
    <row r="4370" spans="1:6" x14ac:dyDescent="0.25">
      <c r="A4370" s="203"/>
      <c r="B4370" s="203"/>
      <c r="C4370" s="203"/>
      <c r="D4370" s="203"/>
      <c r="E4370" s="203"/>
      <c r="F4370" s="203"/>
    </row>
    <row r="4371" spans="1:6" x14ac:dyDescent="0.25">
      <c r="A4371" s="203"/>
      <c r="B4371" s="203"/>
      <c r="C4371" s="203"/>
      <c r="D4371" s="203"/>
      <c r="E4371" s="203"/>
      <c r="F4371" s="203"/>
    </row>
    <row r="4372" spans="1:6" x14ac:dyDescent="0.25">
      <c r="A4372" s="203"/>
      <c r="B4372" s="203"/>
      <c r="C4372" s="203"/>
      <c r="D4372" s="203"/>
      <c r="E4372" s="203"/>
      <c r="F4372" s="203"/>
    </row>
    <row r="4373" spans="1:6" x14ac:dyDescent="0.25">
      <c r="A4373" s="203"/>
      <c r="B4373" s="203"/>
      <c r="C4373" s="203"/>
      <c r="D4373" s="203"/>
      <c r="E4373" s="203"/>
      <c r="F4373" s="203"/>
    </row>
    <row r="4374" spans="1:6" x14ac:dyDescent="0.25">
      <c r="A4374" s="203"/>
      <c r="B4374" s="203"/>
      <c r="C4374" s="203"/>
      <c r="D4374" s="203"/>
      <c r="E4374" s="203"/>
      <c r="F4374" s="203"/>
    </row>
    <row r="4375" spans="1:6" x14ac:dyDescent="0.25">
      <c r="A4375" s="203"/>
      <c r="B4375" s="203"/>
      <c r="C4375" s="203"/>
      <c r="D4375" s="203"/>
      <c r="E4375" s="203"/>
      <c r="F4375" s="203"/>
    </row>
    <row r="4376" spans="1:6" x14ac:dyDescent="0.25">
      <c r="A4376" s="203"/>
      <c r="B4376" s="203"/>
      <c r="C4376" s="203"/>
      <c r="D4376" s="203"/>
      <c r="E4376" s="203"/>
      <c r="F4376" s="203"/>
    </row>
    <row r="4377" spans="1:6" x14ac:dyDescent="0.25">
      <c r="A4377" s="203"/>
      <c r="B4377" s="203"/>
      <c r="C4377" s="203"/>
      <c r="D4377" s="203"/>
      <c r="E4377" s="203"/>
      <c r="F4377" s="203"/>
    </row>
    <row r="4378" spans="1:6" x14ac:dyDescent="0.25">
      <c r="A4378" s="203"/>
      <c r="B4378" s="203"/>
      <c r="C4378" s="203"/>
      <c r="D4378" s="203"/>
      <c r="E4378" s="203"/>
      <c r="F4378" s="203"/>
    </row>
    <row r="4379" spans="1:6" x14ac:dyDescent="0.25">
      <c r="A4379" s="203"/>
      <c r="B4379" s="203"/>
      <c r="C4379" s="203"/>
      <c r="D4379" s="203"/>
      <c r="E4379" s="203"/>
      <c r="F4379" s="203"/>
    </row>
    <row r="4380" spans="1:6" x14ac:dyDescent="0.25">
      <c r="A4380" s="203"/>
      <c r="B4380" s="203"/>
      <c r="C4380" s="203"/>
      <c r="D4380" s="203"/>
      <c r="E4380" s="203"/>
      <c r="F4380" s="203"/>
    </row>
    <row r="4381" spans="1:6" x14ac:dyDescent="0.25">
      <c r="A4381" s="203"/>
      <c r="B4381" s="203"/>
      <c r="C4381" s="203"/>
      <c r="D4381" s="203"/>
      <c r="E4381" s="203"/>
      <c r="F4381" s="203"/>
    </row>
    <row r="4382" spans="1:6" x14ac:dyDescent="0.25">
      <c r="A4382" s="203"/>
      <c r="B4382" s="203"/>
      <c r="C4382" s="203"/>
      <c r="D4382" s="203"/>
      <c r="E4382" s="203"/>
      <c r="F4382" s="203"/>
    </row>
    <row r="4383" spans="1:6" x14ac:dyDescent="0.25">
      <c r="A4383" s="203"/>
      <c r="B4383" s="203"/>
      <c r="C4383" s="203"/>
      <c r="D4383" s="203"/>
      <c r="E4383" s="203"/>
      <c r="F4383" s="203"/>
    </row>
    <row r="4384" spans="1:6" x14ac:dyDescent="0.25">
      <c r="A4384" s="203"/>
      <c r="B4384" s="203"/>
      <c r="C4384" s="203"/>
      <c r="D4384" s="203"/>
      <c r="E4384" s="203"/>
      <c r="F4384" s="203"/>
    </row>
    <row r="4385" spans="1:6" x14ac:dyDescent="0.25">
      <c r="A4385" s="203"/>
      <c r="B4385" s="203"/>
      <c r="C4385" s="203"/>
      <c r="D4385" s="203"/>
      <c r="E4385" s="203"/>
      <c r="F4385" s="203"/>
    </row>
    <row r="4386" spans="1:6" x14ac:dyDescent="0.25">
      <c r="A4386" s="203"/>
      <c r="B4386" s="203"/>
      <c r="C4386" s="203"/>
      <c r="D4386" s="203"/>
      <c r="E4386" s="203"/>
      <c r="F4386" s="203"/>
    </row>
    <row r="4387" spans="1:6" x14ac:dyDescent="0.25">
      <c r="A4387" s="203"/>
      <c r="B4387" s="203"/>
      <c r="C4387" s="203"/>
      <c r="D4387" s="203"/>
      <c r="E4387" s="203"/>
      <c r="F4387" s="203"/>
    </row>
    <row r="4388" spans="1:6" x14ac:dyDescent="0.25">
      <c r="A4388" s="203"/>
      <c r="B4388" s="203"/>
      <c r="C4388" s="203"/>
      <c r="D4388" s="203"/>
      <c r="E4388" s="203"/>
      <c r="F4388" s="203"/>
    </row>
    <row r="4389" spans="1:6" x14ac:dyDescent="0.25">
      <c r="A4389" s="203"/>
      <c r="B4389" s="203"/>
      <c r="C4389" s="203"/>
      <c r="D4389" s="203"/>
      <c r="E4389" s="203"/>
      <c r="F4389" s="203"/>
    </row>
    <row r="4390" spans="1:6" x14ac:dyDescent="0.25">
      <c r="A4390" s="203"/>
      <c r="B4390" s="203"/>
      <c r="C4390" s="203"/>
      <c r="D4390" s="203"/>
      <c r="E4390" s="203"/>
      <c r="F4390" s="203"/>
    </row>
    <row r="4391" spans="1:6" x14ac:dyDescent="0.25">
      <c r="A4391" s="203"/>
      <c r="B4391" s="203"/>
      <c r="C4391" s="203"/>
      <c r="D4391" s="203"/>
      <c r="E4391" s="203"/>
      <c r="F4391" s="203"/>
    </row>
    <row r="4392" spans="1:6" x14ac:dyDescent="0.25">
      <c r="A4392" s="203"/>
      <c r="B4392" s="203"/>
      <c r="C4392" s="203"/>
      <c r="D4392" s="203"/>
      <c r="E4392" s="203"/>
      <c r="F4392" s="203"/>
    </row>
    <row r="4393" spans="1:6" x14ac:dyDescent="0.25">
      <c r="A4393" s="203"/>
      <c r="B4393" s="203"/>
      <c r="C4393" s="203"/>
      <c r="D4393" s="203"/>
      <c r="E4393" s="203"/>
      <c r="F4393" s="203"/>
    </row>
    <row r="4394" spans="1:6" x14ac:dyDescent="0.25">
      <c r="A4394" s="203"/>
      <c r="B4394" s="203"/>
      <c r="C4394" s="203"/>
      <c r="D4394" s="203"/>
      <c r="E4394" s="203"/>
      <c r="F4394" s="203"/>
    </row>
    <row r="4395" spans="1:6" x14ac:dyDescent="0.25">
      <c r="A4395" s="203"/>
      <c r="B4395" s="203"/>
      <c r="C4395" s="203"/>
      <c r="D4395" s="203"/>
      <c r="E4395" s="203"/>
      <c r="F4395" s="203"/>
    </row>
    <row r="4396" spans="1:6" x14ac:dyDescent="0.25">
      <c r="A4396" s="203"/>
      <c r="B4396" s="203"/>
      <c r="C4396" s="203"/>
      <c r="D4396" s="203"/>
      <c r="E4396" s="203"/>
      <c r="F4396" s="203"/>
    </row>
    <row r="4397" spans="1:6" x14ac:dyDescent="0.25">
      <c r="A4397" s="203"/>
      <c r="B4397" s="203"/>
      <c r="C4397" s="203"/>
      <c r="D4397" s="203"/>
      <c r="E4397" s="203"/>
      <c r="F4397" s="203"/>
    </row>
    <row r="4398" spans="1:6" x14ac:dyDescent="0.25">
      <c r="A4398" s="203"/>
      <c r="B4398" s="203"/>
      <c r="C4398" s="203"/>
      <c r="D4398" s="203"/>
      <c r="E4398" s="203"/>
      <c r="F4398" s="203"/>
    </row>
    <row r="4399" spans="1:6" x14ac:dyDescent="0.25">
      <c r="A4399" s="203"/>
      <c r="B4399" s="203"/>
      <c r="C4399" s="203"/>
      <c r="D4399" s="203"/>
      <c r="E4399" s="203"/>
      <c r="F4399" s="203"/>
    </row>
    <row r="4400" spans="1:6" x14ac:dyDescent="0.25">
      <c r="A4400" s="203"/>
      <c r="B4400" s="203"/>
      <c r="C4400" s="203"/>
      <c r="D4400" s="203"/>
      <c r="E4400" s="203"/>
      <c r="F4400" s="203"/>
    </row>
    <row r="4401" spans="1:6" x14ac:dyDescent="0.25">
      <c r="A4401" s="203"/>
      <c r="B4401" s="203"/>
      <c r="C4401" s="203"/>
      <c r="D4401" s="203"/>
      <c r="E4401" s="203"/>
      <c r="F4401" s="203"/>
    </row>
    <row r="4402" spans="1:6" x14ac:dyDescent="0.25">
      <c r="A4402" s="203"/>
      <c r="B4402" s="203"/>
      <c r="C4402" s="203"/>
      <c r="D4402" s="203"/>
      <c r="E4402" s="203"/>
      <c r="F4402" s="203"/>
    </row>
    <row r="4403" spans="1:6" x14ac:dyDescent="0.25">
      <c r="A4403" s="203"/>
      <c r="B4403" s="203"/>
      <c r="C4403" s="203"/>
      <c r="D4403" s="203"/>
      <c r="E4403" s="203"/>
      <c r="F4403" s="203"/>
    </row>
    <row r="4404" spans="1:6" x14ac:dyDescent="0.25">
      <c r="A4404" s="203"/>
      <c r="B4404" s="203"/>
      <c r="C4404" s="203"/>
      <c r="D4404" s="203"/>
      <c r="E4404" s="203"/>
      <c r="F4404" s="203"/>
    </row>
    <row r="4405" spans="1:6" x14ac:dyDescent="0.25">
      <c r="A4405" s="203"/>
      <c r="B4405" s="203"/>
      <c r="C4405" s="203"/>
      <c r="D4405" s="203"/>
      <c r="E4405" s="203"/>
      <c r="F4405" s="203"/>
    </row>
    <row r="4406" spans="1:6" x14ac:dyDescent="0.25">
      <c r="A4406" s="203"/>
      <c r="B4406" s="203"/>
      <c r="C4406" s="203"/>
      <c r="D4406" s="203"/>
      <c r="E4406" s="203"/>
      <c r="F4406" s="203"/>
    </row>
    <row r="4407" spans="1:6" x14ac:dyDescent="0.25">
      <c r="A4407" s="203"/>
      <c r="B4407" s="203"/>
      <c r="C4407" s="203"/>
      <c r="D4407" s="203"/>
      <c r="E4407" s="203"/>
      <c r="F4407" s="203"/>
    </row>
    <row r="4408" spans="1:6" x14ac:dyDescent="0.25">
      <c r="A4408" s="203"/>
      <c r="B4408" s="203"/>
      <c r="C4408" s="203"/>
      <c r="D4408" s="203"/>
      <c r="E4408" s="203"/>
      <c r="F4408" s="203"/>
    </row>
    <row r="4409" spans="1:6" x14ac:dyDescent="0.25">
      <c r="A4409" s="203"/>
      <c r="B4409" s="203"/>
      <c r="C4409" s="203"/>
      <c r="D4409" s="203"/>
      <c r="E4409" s="203"/>
      <c r="F4409" s="203"/>
    </row>
    <row r="4410" spans="1:6" x14ac:dyDescent="0.25">
      <c r="A4410" s="203"/>
      <c r="B4410" s="203"/>
      <c r="C4410" s="203"/>
      <c r="D4410" s="203"/>
      <c r="E4410" s="203"/>
      <c r="F4410" s="203"/>
    </row>
    <row r="4411" spans="1:6" x14ac:dyDescent="0.25">
      <c r="A4411" s="203"/>
      <c r="B4411" s="203"/>
      <c r="C4411" s="203"/>
      <c r="D4411" s="203"/>
      <c r="E4411" s="203"/>
      <c r="F4411" s="203"/>
    </row>
    <row r="4412" spans="1:6" x14ac:dyDescent="0.25">
      <c r="A4412" s="203"/>
      <c r="B4412" s="203"/>
      <c r="C4412" s="203"/>
      <c r="D4412" s="203"/>
      <c r="E4412" s="203"/>
      <c r="F4412" s="203"/>
    </row>
    <row r="4413" spans="1:6" x14ac:dyDescent="0.25">
      <c r="A4413" s="203"/>
      <c r="B4413" s="203"/>
      <c r="C4413" s="203"/>
      <c r="D4413" s="203"/>
      <c r="E4413" s="203"/>
      <c r="F4413" s="203"/>
    </row>
    <row r="4414" spans="1:6" x14ac:dyDescent="0.25">
      <c r="A4414" s="203"/>
      <c r="B4414" s="203"/>
      <c r="C4414" s="203"/>
      <c r="D4414" s="203"/>
      <c r="E4414" s="203"/>
      <c r="F4414" s="203"/>
    </row>
    <row r="4415" spans="1:6" x14ac:dyDescent="0.25">
      <c r="A4415" s="203"/>
      <c r="B4415" s="203"/>
      <c r="C4415" s="203"/>
      <c r="D4415" s="203"/>
      <c r="E4415" s="203"/>
      <c r="F4415" s="203"/>
    </row>
    <row r="4416" spans="1:6" x14ac:dyDescent="0.25">
      <c r="A4416" s="203"/>
      <c r="B4416" s="203"/>
      <c r="C4416" s="203"/>
      <c r="D4416" s="203"/>
      <c r="E4416" s="203"/>
      <c r="F4416" s="203"/>
    </row>
    <row r="4417" spans="1:6" x14ac:dyDescent="0.25">
      <c r="A4417" s="203"/>
      <c r="B4417" s="203"/>
      <c r="C4417" s="203"/>
      <c r="D4417" s="203"/>
      <c r="E4417" s="203"/>
      <c r="F4417" s="203"/>
    </row>
    <row r="4418" spans="1:6" x14ac:dyDescent="0.25">
      <c r="A4418" s="203"/>
      <c r="B4418" s="203"/>
      <c r="C4418" s="203"/>
      <c r="D4418" s="203"/>
      <c r="E4418" s="203"/>
      <c r="F4418" s="203"/>
    </row>
    <row r="4419" spans="1:6" x14ac:dyDescent="0.25">
      <c r="A4419" s="203"/>
      <c r="B4419" s="203"/>
      <c r="C4419" s="203"/>
      <c r="D4419" s="203"/>
      <c r="E4419" s="203"/>
      <c r="F4419" s="203"/>
    </row>
    <row r="4420" spans="1:6" x14ac:dyDescent="0.25">
      <c r="A4420" s="203"/>
      <c r="B4420" s="203"/>
      <c r="C4420" s="203"/>
      <c r="D4420" s="203"/>
      <c r="E4420" s="203"/>
      <c r="F4420" s="203"/>
    </row>
    <row r="4421" spans="1:6" x14ac:dyDescent="0.25">
      <c r="A4421" s="203"/>
      <c r="B4421" s="203"/>
      <c r="C4421" s="203"/>
      <c r="D4421" s="203"/>
      <c r="E4421" s="203"/>
      <c r="F4421" s="203"/>
    </row>
    <row r="4422" spans="1:6" x14ac:dyDescent="0.25">
      <c r="A4422" s="203"/>
      <c r="B4422" s="203"/>
      <c r="C4422" s="203"/>
      <c r="D4422" s="203"/>
      <c r="E4422" s="203"/>
      <c r="F4422" s="203"/>
    </row>
    <row r="4423" spans="1:6" x14ac:dyDescent="0.25">
      <c r="A4423" s="203"/>
      <c r="B4423" s="203"/>
      <c r="C4423" s="203"/>
      <c r="D4423" s="203"/>
      <c r="E4423" s="203"/>
      <c r="F4423" s="203"/>
    </row>
    <row r="4424" spans="1:6" x14ac:dyDescent="0.25">
      <c r="A4424" s="203"/>
      <c r="B4424" s="203"/>
      <c r="C4424" s="203"/>
      <c r="D4424" s="203"/>
      <c r="E4424" s="203"/>
      <c r="F4424" s="203"/>
    </row>
    <row r="4425" spans="1:6" x14ac:dyDescent="0.25">
      <c r="A4425" s="203"/>
      <c r="B4425" s="203"/>
      <c r="C4425" s="203"/>
      <c r="D4425" s="203"/>
      <c r="E4425" s="203"/>
      <c r="F4425" s="203"/>
    </row>
    <row r="4426" spans="1:6" x14ac:dyDescent="0.25">
      <c r="A4426" s="203"/>
      <c r="B4426" s="203"/>
      <c r="C4426" s="203"/>
      <c r="D4426" s="203"/>
      <c r="E4426" s="203"/>
      <c r="F4426" s="203"/>
    </row>
    <row r="4427" spans="1:6" x14ac:dyDescent="0.25">
      <c r="A4427" s="203"/>
      <c r="B4427" s="203"/>
      <c r="C4427" s="203"/>
      <c r="D4427" s="203"/>
      <c r="E4427" s="203"/>
      <c r="F4427" s="203"/>
    </row>
    <row r="4428" spans="1:6" x14ac:dyDescent="0.25">
      <c r="A4428" s="203"/>
      <c r="B4428" s="203"/>
      <c r="C4428" s="203"/>
      <c r="D4428" s="203"/>
      <c r="E4428" s="203"/>
      <c r="F4428" s="203"/>
    </row>
    <row r="4429" spans="1:6" x14ac:dyDescent="0.25">
      <c r="A4429" s="203"/>
      <c r="B4429" s="203"/>
      <c r="C4429" s="203"/>
      <c r="D4429" s="203"/>
      <c r="E4429" s="203"/>
      <c r="F4429" s="203"/>
    </row>
    <row r="4430" spans="1:6" x14ac:dyDescent="0.25">
      <c r="A4430" s="203"/>
      <c r="B4430" s="203"/>
      <c r="C4430" s="203"/>
      <c r="D4430" s="203"/>
      <c r="E4430" s="203"/>
      <c r="F4430" s="203"/>
    </row>
    <row r="4431" spans="1:6" x14ac:dyDescent="0.25">
      <c r="A4431" s="203"/>
      <c r="B4431" s="203"/>
      <c r="C4431" s="203"/>
      <c r="D4431" s="203"/>
      <c r="E4431" s="203"/>
      <c r="F4431" s="203"/>
    </row>
    <row r="4432" spans="1:6" x14ac:dyDescent="0.25">
      <c r="A4432" s="203"/>
      <c r="B4432" s="203"/>
      <c r="C4432" s="203"/>
      <c r="D4432" s="203"/>
      <c r="E4432" s="203"/>
      <c r="F4432" s="203"/>
    </row>
    <row r="4433" spans="1:6" x14ac:dyDescent="0.25">
      <c r="A4433" s="203"/>
      <c r="B4433" s="203"/>
      <c r="C4433" s="203"/>
      <c r="D4433" s="203"/>
      <c r="E4433" s="203"/>
      <c r="F4433" s="203"/>
    </row>
    <row r="4434" spans="1:6" x14ac:dyDescent="0.25">
      <c r="A4434" s="203"/>
      <c r="B4434" s="203"/>
      <c r="C4434" s="203"/>
      <c r="D4434" s="203"/>
      <c r="E4434" s="203"/>
      <c r="F4434" s="203"/>
    </row>
    <row r="4435" spans="1:6" x14ac:dyDescent="0.25">
      <c r="A4435" s="203"/>
      <c r="B4435" s="203"/>
      <c r="C4435" s="203"/>
      <c r="D4435" s="203"/>
      <c r="E4435" s="203"/>
      <c r="F4435" s="203"/>
    </row>
    <row r="4436" spans="1:6" x14ac:dyDescent="0.25">
      <c r="A4436" s="203"/>
      <c r="B4436" s="203"/>
      <c r="C4436" s="203"/>
      <c r="D4436" s="203"/>
      <c r="E4436" s="203"/>
      <c r="F4436" s="203"/>
    </row>
    <row r="4437" spans="1:6" x14ac:dyDescent="0.25">
      <c r="A4437" s="203"/>
      <c r="B4437" s="203"/>
      <c r="C4437" s="203"/>
      <c r="D4437" s="203"/>
      <c r="E4437" s="203"/>
      <c r="F4437" s="203"/>
    </row>
    <row r="4438" spans="1:6" x14ac:dyDescent="0.25">
      <c r="A4438" s="203"/>
      <c r="B4438" s="203"/>
      <c r="C4438" s="203"/>
      <c r="D4438" s="203"/>
      <c r="E4438" s="203"/>
      <c r="F4438" s="203"/>
    </row>
    <row r="4439" spans="1:6" x14ac:dyDescent="0.25">
      <c r="A4439" s="203"/>
      <c r="B4439" s="203"/>
      <c r="C4439" s="203"/>
      <c r="D4439" s="203"/>
      <c r="E4439" s="203"/>
      <c r="F4439" s="203"/>
    </row>
    <row r="4440" spans="1:6" x14ac:dyDescent="0.25">
      <c r="A4440" s="203"/>
      <c r="B4440" s="203"/>
      <c r="C4440" s="203"/>
      <c r="D4440" s="203"/>
      <c r="E4440" s="203"/>
      <c r="F4440" s="203"/>
    </row>
    <row r="4441" spans="1:6" x14ac:dyDescent="0.25">
      <c r="A4441" s="203"/>
      <c r="B4441" s="203"/>
      <c r="C4441" s="203"/>
      <c r="D4441" s="203"/>
      <c r="E4441" s="203"/>
      <c r="F4441" s="203"/>
    </row>
    <row r="4442" spans="1:6" x14ac:dyDescent="0.25">
      <c r="A4442" s="203"/>
      <c r="B4442" s="203"/>
      <c r="C4442" s="203"/>
      <c r="D4442" s="203"/>
      <c r="E4442" s="203"/>
      <c r="F4442" s="203"/>
    </row>
    <row r="4443" spans="1:6" x14ac:dyDescent="0.25">
      <c r="A4443" s="203"/>
      <c r="B4443" s="203"/>
      <c r="C4443" s="203"/>
      <c r="D4443" s="203"/>
      <c r="E4443" s="203"/>
      <c r="F4443" s="203"/>
    </row>
    <row r="4444" spans="1:6" x14ac:dyDescent="0.25">
      <c r="A4444" s="203"/>
      <c r="B4444" s="203"/>
      <c r="C4444" s="203"/>
      <c r="D4444" s="203"/>
      <c r="E4444" s="203"/>
      <c r="F4444" s="203"/>
    </row>
    <row r="4445" spans="1:6" x14ac:dyDescent="0.25">
      <c r="A4445" s="203"/>
      <c r="B4445" s="203"/>
      <c r="C4445" s="203"/>
      <c r="D4445" s="203"/>
      <c r="E4445" s="203"/>
      <c r="F4445" s="203"/>
    </row>
    <row r="4446" spans="1:6" x14ac:dyDescent="0.25">
      <c r="A4446" s="203"/>
      <c r="B4446" s="203"/>
      <c r="C4446" s="203"/>
      <c r="D4446" s="203"/>
      <c r="E4446" s="203"/>
      <c r="F4446" s="203"/>
    </row>
    <row r="4447" spans="1:6" x14ac:dyDescent="0.25">
      <c r="A4447" s="203"/>
      <c r="B4447" s="203"/>
      <c r="C4447" s="203"/>
      <c r="D4447" s="203"/>
      <c r="E4447" s="203"/>
      <c r="F4447" s="203"/>
    </row>
    <row r="4448" spans="1:6" x14ac:dyDescent="0.25">
      <c r="A4448" s="203"/>
      <c r="B4448" s="203"/>
      <c r="C4448" s="203"/>
      <c r="D4448" s="203"/>
      <c r="E4448" s="203"/>
      <c r="F4448" s="203"/>
    </row>
    <row r="4449" spans="1:6" x14ac:dyDescent="0.25">
      <c r="A4449" s="203"/>
      <c r="B4449" s="203"/>
      <c r="C4449" s="203"/>
      <c r="D4449" s="203"/>
      <c r="E4449" s="203"/>
      <c r="F4449" s="203"/>
    </row>
    <row r="4450" spans="1:6" x14ac:dyDescent="0.25">
      <c r="A4450" s="203"/>
      <c r="B4450" s="203"/>
      <c r="C4450" s="203"/>
      <c r="D4450" s="203"/>
      <c r="E4450" s="203"/>
      <c r="F4450" s="203"/>
    </row>
    <row r="4451" spans="1:6" x14ac:dyDescent="0.25">
      <c r="A4451" s="203"/>
      <c r="B4451" s="203"/>
      <c r="C4451" s="203"/>
      <c r="D4451" s="203"/>
      <c r="E4451" s="203"/>
      <c r="F4451" s="203"/>
    </row>
    <row r="4452" spans="1:6" x14ac:dyDescent="0.25">
      <c r="A4452" s="203"/>
      <c r="B4452" s="203"/>
      <c r="C4452" s="203"/>
      <c r="D4452" s="203"/>
      <c r="E4452" s="203"/>
      <c r="F4452" s="203"/>
    </row>
    <row r="4453" spans="1:6" x14ac:dyDescent="0.25">
      <c r="A4453" s="203"/>
      <c r="B4453" s="203"/>
      <c r="C4453" s="203"/>
      <c r="D4453" s="203"/>
      <c r="E4453" s="203"/>
      <c r="F4453" s="203"/>
    </row>
    <row r="4454" spans="1:6" x14ac:dyDescent="0.25">
      <c r="A4454" s="203"/>
      <c r="B4454" s="203"/>
      <c r="C4454" s="203"/>
      <c r="D4454" s="203"/>
      <c r="E4454" s="203"/>
      <c r="F4454" s="203"/>
    </row>
    <row r="4455" spans="1:6" x14ac:dyDescent="0.25">
      <c r="A4455" s="203"/>
      <c r="B4455" s="203"/>
      <c r="C4455" s="203"/>
      <c r="D4455" s="203"/>
      <c r="E4455" s="203"/>
      <c r="F4455" s="203"/>
    </row>
    <row r="4456" spans="1:6" x14ac:dyDescent="0.25">
      <c r="A4456" s="203"/>
      <c r="B4456" s="203"/>
      <c r="C4456" s="203"/>
      <c r="D4456" s="203"/>
      <c r="E4456" s="203"/>
      <c r="F4456" s="203"/>
    </row>
    <row r="4457" spans="1:6" x14ac:dyDescent="0.25">
      <c r="A4457" s="203"/>
      <c r="B4457" s="203"/>
      <c r="C4457" s="203"/>
      <c r="D4457" s="203"/>
      <c r="E4457" s="203"/>
      <c r="F4457" s="203"/>
    </row>
    <row r="4458" spans="1:6" x14ac:dyDescent="0.25">
      <c r="A4458" s="203"/>
      <c r="B4458" s="203"/>
      <c r="C4458" s="203"/>
      <c r="D4458" s="203"/>
      <c r="E4458" s="203"/>
      <c r="F4458" s="203"/>
    </row>
    <row r="4459" spans="1:6" x14ac:dyDescent="0.25">
      <c r="A4459" s="203"/>
      <c r="B4459" s="203"/>
      <c r="C4459" s="203"/>
      <c r="D4459" s="203"/>
      <c r="E4459" s="203"/>
      <c r="F4459" s="203"/>
    </row>
    <row r="4460" spans="1:6" x14ac:dyDescent="0.25">
      <c r="A4460" s="203"/>
      <c r="B4460" s="203"/>
      <c r="C4460" s="203"/>
      <c r="D4460" s="203"/>
      <c r="E4460" s="203"/>
      <c r="F4460" s="203"/>
    </row>
    <row r="4461" spans="1:6" x14ac:dyDescent="0.25">
      <c r="A4461" s="203"/>
      <c r="B4461" s="203"/>
      <c r="C4461" s="203"/>
      <c r="D4461" s="203"/>
      <c r="E4461" s="203"/>
      <c r="F4461" s="203"/>
    </row>
    <row r="4462" spans="1:6" x14ac:dyDescent="0.25">
      <c r="A4462" s="203"/>
      <c r="B4462" s="203"/>
      <c r="C4462" s="203"/>
      <c r="D4462" s="203"/>
      <c r="E4462" s="203"/>
      <c r="F4462" s="203"/>
    </row>
    <row r="4463" spans="1:6" x14ac:dyDescent="0.25">
      <c r="A4463" s="203"/>
      <c r="B4463" s="203"/>
      <c r="C4463" s="203"/>
      <c r="D4463" s="203"/>
      <c r="E4463" s="203"/>
      <c r="F4463" s="203"/>
    </row>
    <row r="4464" spans="1:6" x14ac:dyDescent="0.25">
      <c r="A4464" s="203"/>
      <c r="B4464" s="203"/>
      <c r="C4464" s="203"/>
      <c r="D4464" s="203"/>
      <c r="E4464" s="203"/>
      <c r="F4464" s="203"/>
    </row>
    <row r="4465" spans="1:6" x14ac:dyDescent="0.25">
      <c r="A4465" s="203"/>
      <c r="B4465" s="203"/>
      <c r="C4465" s="203"/>
      <c r="D4465" s="203"/>
      <c r="E4465" s="203"/>
      <c r="F4465" s="203"/>
    </row>
    <row r="4466" spans="1:6" x14ac:dyDescent="0.25">
      <c r="A4466" s="203"/>
      <c r="B4466" s="203"/>
      <c r="C4466" s="203"/>
      <c r="D4466" s="203"/>
      <c r="E4466" s="203"/>
      <c r="F4466" s="203"/>
    </row>
    <row r="4467" spans="1:6" x14ac:dyDescent="0.25">
      <c r="A4467" s="203"/>
      <c r="B4467" s="203"/>
      <c r="C4467" s="203"/>
      <c r="D4467" s="203"/>
      <c r="E4467" s="203"/>
      <c r="F4467" s="203"/>
    </row>
    <row r="4468" spans="1:6" x14ac:dyDescent="0.25">
      <c r="A4468" s="203"/>
      <c r="B4468" s="203"/>
      <c r="C4468" s="203"/>
      <c r="D4468" s="203"/>
      <c r="E4468" s="203"/>
      <c r="F4468" s="203"/>
    </row>
    <row r="4469" spans="1:6" x14ac:dyDescent="0.25">
      <c r="A4469" s="203"/>
      <c r="B4469" s="203"/>
      <c r="C4469" s="203"/>
      <c r="D4469" s="203"/>
      <c r="E4469" s="203"/>
      <c r="F4469" s="203"/>
    </row>
    <row r="4470" spans="1:6" x14ac:dyDescent="0.25">
      <c r="A4470" s="203"/>
      <c r="B4470" s="203"/>
      <c r="C4470" s="203"/>
      <c r="D4470" s="203"/>
      <c r="E4470" s="203"/>
      <c r="F4470" s="203"/>
    </row>
    <row r="4471" spans="1:6" x14ac:dyDescent="0.25">
      <c r="A4471" s="203"/>
      <c r="B4471" s="203"/>
      <c r="C4471" s="203"/>
      <c r="D4471" s="203"/>
      <c r="E4471" s="203"/>
      <c r="F4471" s="203"/>
    </row>
    <row r="4472" spans="1:6" x14ac:dyDescent="0.25">
      <c r="A4472" s="203"/>
      <c r="B4472" s="203"/>
      <c r="C4472" s="203"/>
      <c r="D4472" s="203"/>
      <c r="E4472" s="203"/>
      <c r="F4472" s="203"/>
    </row>
    <row r="4473" spans="1:6" x14ac:dyDescent="0.25">
      <c r="A4473" s="203"/>
      <c r="B4473" s="203"/>
      <c r="C4473" s="203"/>
      <c r="D4473" s="203"/>
      <c r="E4473" s="203"/>
      <c r="F4473" s="203"/>
    </row>
    <row r="4474" spans="1:6" x14ac:dyDescent="0.25">
      <c r="A4474" s="203"/>
      <c r="B4474" s="203"/>
      <c r="C4474" s="203"/>
      <c r="D4474" s="203"/>
      <c r="E4474" s="203"/>
      <c r="F4474" s="203"/>
    </row>
    <row r="4475" spans="1:6" x14ac:dyDescent="0.25">
      <c r="A4475" s="203"/>
      <c r="B4475" s="203"/>
      <c r="C4475" s="203"/>
      <c r="D4475" s="203"/>
      <c r="E4475" s="203"/>
      <c r="F4475" s="203"/>
    </row>
    <row r="4476" spans="1:6" x14ac:dyDescent="0.25">
      <c r="A4476" s="203"/>
      <c r="B4476" s="203"/>
      <c r="C4476" s="203"/>
      <c r="D4476" s="203"/>
      <c r="E4476" s="203"/>
      <c r="F4476" s="203"/>
    </row>
    <row r="4477" spans="1:6" x14ac:dyDescent="0.25">
      <c r="A4477" s="203"/>
      <c r="B4477" s="203"/>
      <c r="C4477" s="203"/>
      <c r="D4477" s="203"/>
      <c r="E4477" s="203"/>
      <c r="F4477" s="203"/>
    </row>
    <row r="4478" spans="1:6" x14ac:dyDescent="0.25">
      <c r="A4478" s="203"/>
      <c r="B4478" s="203"/>
      <c r="C4478" s="203"/>
      <c r="D4478" s="203"/>
      <c r="E4478" s="203"/>
      <c r="F4478" s="203"/>
    </row>
    <row r="4479" spans="1:6" x14ac:dyDescent="0.25">
      <c r="A4479" s="203"/>
      <c r="B4479" s="203"/>
      <c r="C4479" s="203"/>
      <c r="D4479" s="203"/>
      <c r="E4479" s="203"/>
      <c r="F4479" s="203"/>
    </row>
    <row r="4480" spans="1:6" x14ac:dyDescent="0.25">
      <c r="A4480" s="203"/>
      <c r="B4480" s="203"/>
      <c r="C4480" s="203"/>
      <c r="D4480" s="203"/>
      <c r="E4480" s="203"/>
      <c r="F4480" s="203"/>
    </row>
    <row r="4481" spans="1:6" x14ac:dyDescent="0.25">
      <c r="A4481" s="203"/>
      <c r="B4481" s="203"/>
      <c r="C4481" s="203"/>
      <c r="D4481" s="203"/>
      <c r="E4481" s="203"/>
      <c r="F4481" s="203"/>
    </row>
    <row r="4482" spans="1:6" x14ac:dyDescent="0.25">
      <c r="A4482" s="203"/>
      <c r="B4482" s="203"/>
      <c r="C4482" s="203"/>
      <c r="D4482" s="203"/>
      <c r="E4482" s="203"/>
      <c r="F4482" s="203"/>
    </row>
    <row r="4483" spans="1:6" x14ac:dyDescent="0.25">
      <c r="A4483" s="203"/>
      <c r="B4483" s="203"/>
      <c r="C4483" s="203"/>
      <c r="D4483" s="203"/>
      <c r="E4483" s="203"/>
      <c r="F4483" s="203"/>
    </row>
    <row r="4484" spans="1:6" x14ac:dyDescent="0.25">
      <c r="A4484" s="203"/>
      <c r="B4484" s="203"/>
      <c r="C4484" s="203"/>
      <c r="D4484" s="203"/>
      <c r="E4484" s="203"/>
      <c r="F4484" s="203"/>
    </row>
    <row r="4485" spans="1:6" x14ac:dyDescent="0.25">
      <c r="A4485" s="203"/>
      <c r="B4485" s="203"/>
      <c r="C4485" s="203"/>
      <c r="D4485" s="203"/>
      <c r="E4485" s="203"/>
      <c r="F4485" s="203"/>
    </row>
    <row r="4486" spans="1:6" x14ac:dyDescent="0.25">
      <c r="A4486" s="203"/>
      <c r="B4486" s="203"/>
      <c r="C4486" s="203"/>
      <c r="D4486" s="203"/>
      <c r="E4486" s="203"/>
      <c r="F4486" s="203"/>
    </row>
    <row r="4487" spans="1:6" x14ac:dyDescent="0.25">
      <c r="A4487" s="203"/>
      <c r="B4487" s="203"/>
      <c r="C4487" s="203"/>
      <c r="D4487" s="203"/>
      <c r="E4487" s="203"/>
      <c r="F4487" s="203"/>
    </row>
    <row r="4488" spans="1:6" x14ac:dyDescent="0.25">
      <c r="A4488" s="203"/>
      <c r="B4488" s="203"/>
      <c r="C4488" s="203"/>
      <c r="D4488" s="203"/>
      <c r="E4488" s="203"/>
      <c r="F4488" s="203"/>
    </row>
    <row r="4489" spans="1:6" x14ac:dyDescent="0.25">
      <c r="A4489" s="203"/>
      <c r="B4489" s="203"/>
      <c r="C4489" s="203"/>
      <c r="D4489" s="203"/>
      <c r="E4489" s="203"/>
      <c r="F4489" s="203"/>
    </row>
    <row r="4490" spans="1:6" x14ac:dyDescent="0.25">
      <c r="A4490" s="203"/>
      <c r="B4490" s="203"/>
      <c r="C4490" s="203"/>
      <c r="D4490" s="203"/>
      <c r="E4490" s="203"/>
      <c r="F4490" s="203"/>
    </row>
    <row r="4491" spans="1:6" x14ac:dyDescent="0.25">
      <c r="A4491" s="203"/>
      <c r="B4491" s="203"/>
      <c r="C4491" s="203"/>
      <c r="D4491" s="203"/>
      <c r="E4491" s="203"/>
      <c r="F4491" s="203"/>
    </row>
    <row r="4492" spans="1:6" x14ac:dyDescent="0.25">
      <c r="A4492" s="203"/>
      <c r="B4492" s="203"/>
      <c r="C4492" s="203"/>
      <c r="D4492" s="203"/>
      <c r="E4492" s="203"/>
      <c r="F4492" s="203"/>
    </row>
    <row r="4493" spans="1:6" x14ac:dyDescent="0.25">
      <c r="A4493" s="203"/>
      <c r="B4493" s="203"/>
      <c r="C4493" s="203"/>
      <c r="D4493" s="203"/>
      <c r="E4493" s="203"/>
      <c r="F4493" s="203"/>
    </row>
    <row r="4494" spans="1:6" x14ac:dyDescent="0.25">
      <c r="A4494" s="203"/>
      <c r="B4494" s="203"/>
      <c r="C4494" s="203"/>
      <c r="D4494" s="203"/>
      <c r="E4494" s="203"/>
      <c r="F4494" s="203"/>
    </row>
    <row r="4495" spans="1:6" x14ac:dyDescent="0.25">
      <c r="A4495" s="203"/>
      <c r="B4495" s="203"/>
      <c r="C4495" s="203"/>
      <c r="D4495" s="203"/>
      <c r="E4495" s="203"/>
      <c r="F4495" s="203"/>
    </row>
    <row r="4496" spans="1:6" x14ac:dyDescent="0.25">
      <c r="A4496" s="203"/>
      <c r="B4496" s="203"/>
      <c r="C4496" s="203"/>
      <c r="D4496" s="203"/>
      <c r="E4496" s="203"/>
      <c r="F4496" s="203"/>
    </row>
    <row r="4497" spans="1:6" x14ac:dyDescent="0.25">
      <c r="A4497" s="203"/>
      <c r="B4497" s="203"/>
      <c r="C4497" s="203"/>
      <c r="D4497" s="203"/>
      <c r="E4497" s="203"/>
      <c r="F4497" s="203"/>
    </row>
    <row r="4498" spans="1:6" x14ac:dyDescent="0.25">
      <c r="A4498" s="203"/>
      <c r="B4498" s="203"/>
      <c r="C4498" s="203"/>
      <c r="D4498" s="203"/>
      <c r="E4498" s="203"/>
      <c r="F4498" s="203"/>
    </row>
    <row r="4499" spans="1:6" x14ac:dyDescent="0.25">
      <c r="A4499" s="203"/>
      <c r="B4499" s="203"/>
      <c r="C4499" s="203"/>
      <c r="D4499" s="203"/>
      <c r="E4499" s="203"/>
      <c r="F4499" s="203"/>
    </row>
    <row r="4500" spans="1:6" x14ac:dyDescent="0.25">
      <c r="A4500" s="203"/>
      <c r="B4500" s="203"/>
      <c r="C4500" s="203"/>
      <c r="D4500" s="203"/>
      <c r="E4500" s="203"/>
      <c r="F4500" s="203"/>
    </row>
    <row r="4501" spans="1:6" x14ac:dyDescent="0.25">
      <c r="A4501" s="203"/>
      <c r="B4501" s="203"/>
      <c r="C4501" s="203"/>
      <c r="D4501" s="203"/>
      <c r="E4501" s="203"/>
      <c r="F4501" s="203"/>
    </row>
    <row r="4502" spans="1:6" x14ac:dyDescent="0.25">
      <c r="A4502" s="203"/>
      <c r="B4502" s="203"/>
      <c r="C4502" s="203"/>
      <c r="D4502" s="203"/>
      <c r="E4502" s="203"/>
      <c r="F4502" s="203"/>
    </row>
    <row r="4503" spans="1:6" x14ac:dyDescent="0.25">
      <c r="A4503" s="203"/>
      <c r="B4503" s="203"/>
      <c r="C4503" s="203"/>
      <c r="D4503" s="203"/>
      <c r="E4503" s="203"/>
      <c r="F4503" s="203"/>
    </row>
    <row r="4504" spans="1:6" x14ac:dyDescent="0.25">
      <c r="A4504" s="203"/>
      <c r="B4504" s="203"/>
      <c r="C4504" s="203"/>
      <c r="D4504" s="203"/>
      <c r="E4504" s="203"/>
      <c r="F4504" s="203"/>
    </row>
    <row r="4505" spans="1:6" x14ac:dyDescent="0.25">
      <c r="A4505" s="203"/>
      <c r="B4505" s="203"/>
      <c r="C4505" s="203"/>
      <c r="D4505" s="203"/>
      <c r="E4505" s="203"/>
      <c r="F4505" s="203"/>
    </row>
    <row r="4506" spans="1:6" x14ac:dyDescent="0.25">
      <c r="A4506" s="203"/>
      <c r="B4506" s="203"/>
      <c r="C4506" s="203"/>
      <c r="D4506" s="203"/>
      <c r="E4506" s="203"/>
      <c r="F4506" s="203"/>
    </row>
    <row r="4507" spans="1:6" x14ac:dyDescent="0.25">
      <c r="A4507" s="203"/>
      <c r="B4507" s="203"/>
      <c r="C4507" s="203"/>
      <c r="D4507" s="203"/>
      <c r="E4507" s="203"/>
      <c r="F4507" s="203"/>
    </row>
    <row r="4508" spans="1:6" x14ac:dyDescent="0.25">
      <c r="A4508" s="203"/>
      <c r="B4508" s="203"/>
      <c r="C4508" s="203"/>
      <c r="D4508" s="203"/>
      <c r="E4508" s="203"/>
      <c r="F4508" s="203"/>
    </row>
    <row r="4509" spans="1:6" x14ac:dyDescent="0.25">
      <c r="A4509" s="203"/>
      <c r="B4509" s="203"/>
      <c r="C4509" s="203"/>
      <c r="D4509" s="203"/>
      <c r="E4509" s="203"/>
      <c r="F4509" s="203"/>
    </row>
    <row r="4510" spans="1:6" x14ac:dyDescent="0.25">
      <c r="A4510" s="203"/>
      <c r="B4510" s="203"/>
      <c r="C4510" s="203"/>
      <c r="D4510" s="203"/>
      <c r="E4510" s="203"/>
      <c r="F4510" s="203"/>
    </row>
    <row r="4511" spans="1:6" x14ac:dyDescent="0.25">
      <c r="A4511" s="203"/>
      <c r="B4511" s="203"/>
      <c r="C4511" s="203"/>
      <c r="D4511" s="203"/>
      <c r="E4511" s="203"/>
      <c r="F4511" s="203"/>
    </row>
    <row r="4512" spans="1:6" x14ac:dyDescent="0.25">
      <c r="A4512" s="203"/>
      <c r="B4512" s="203"/>
      <c r="C4512" s="203"/>
      <c r="D4512" s="203"/>
      <c r="E4512" s="203"/>
      <c r="F4512" s="203"/>
    </row>
    <row r="4513" spans="1:6" x14ac:dyDescent="0.25">
      <c r="A4513" s="203"/>
      <c r="B4513" s="203"/>
      <c r="C4513" s="203"/>
      <c r="D4513" s="203"/>
      <c r="E4513" s="203"/>
      <c r="F4513" s="203"/>
    </row>
    <row r="4514" spans="1:6" x14ac:dyDescent="0.25">
      <c r="A4514" s="203"/>
      <c r="B4514" s="203"/>
      <c r="C4514" s="203"/>
      <c r="D4514" s="203"/>
      <c r="E4514" s="203"/>
      <c r="F4514" s="203"/>
    </row>
    <row r="4515" spans="1:6" x14ac:dyDescent="0.25">
      <c r="A4515" s="203"/>
      <c r="B4515" s="203"/>
      <c r="C4515" s="203"/>
      <c r="D4515" s="203"/>
      <c r="E4515" s="203"/>
      <c r="F4515" s="203"/>
    </row>
    <row r="4516" spans="1:6" x14ac:dyDescent="0.25">
      <c r="A4516" s="203"/>
      <c r="B4516" s="203"/>
      <c r="C4516" s="203"/>
      <c r="D4516" s="203"/>
      <c r="E4516" s="203"/>
      <c r="F4516" s="203"/>
    </row>
    <row r="4517" spans="1:6" x14ac:dyDescent="0.25">
      <c r="A4517" s="203"/>
      <c r="B4517" s="203"/>
      <c r="C4517" s="203"/>
      <c r="D4517" s="203"/>
      <c r="E4517" s="203"/>
      <c r="F4517" s="203"/>
    </row>
    <row r="4518" spans="1:6" x14ac:dyDescent="0.25">
      <c r="A4518" s="203"/>
      <c r="B4518" s="203"/>
      <c r="C4518" s="203"/>
      <c r="D4518" s="203"/>
      <c r="E4518" s="203"/>
      <c r="F4518" s="203"/>
    </row>
    <row r="4519" spans="1:6" x14ac:dyDescent="0.25">
      <c r="A4519" s="203"/>
      <c r="B4519" s="203"/>
      <c r="C4519" s="203"/>
      <c r="D4519" s="203"/>
      <c r="E4519" s="203"/>
      <c r="F4519" s="203"/>
    </row>
    <row r="4520" spans="1:6" x14ac:dyDescent="0.25">
      <c r="A4520" s="203"/>
      <c r="B4520" s="203"/>
      <c r="C4520" s="203"/>
      <c r="D4520" s="203"/>
      <c r="E4520" s="203"/>
      <c r="F4520" s="203"/>
    </row>
    <row r="4521" spans="1:6" x14ac:dyDescent="0.25">
      <c r="A4521" s="203"/>
      <c r="B4521" s="203"/>
      <c r="C4521" s="203"/>
      <c r="D4521" s="203"/>
      <c r="E4521" s="203"/>
      <c r="F4521" s="203"/>
    </row>
    <row r="4522" spans="1:6" x14ac:dyDescent="0.25">
      <c r="A4522" s="203"/>
      <c r="B4522" s="203"/>
      <c r="C4522" s="203"/>
      <c r="D4522" s="203"/>
      <c r="E4522" s="203"/>
      <c r="F4522" s="203"/>
    </row>
    <row r="4523" spans="1:6" x14ac:dyDescent="0.25">
      <c r="A4523" s="203"/>
      <c r="B4523" s="203"/>
      <c r="C4523" s="203"/>
      <c r="D4523" s="203"/>
      <c r="E4523" s="203"/>
      <c r="F4523" s="203"/>
    </row>
    <row r="4524" spans="1:6" x14ac:dyDescent="0.25">
      <c r="A4524" s="203"/>
      <c r="B4524" s="203"/>
      <c r="C4524" s="203"/>
      <c r="D4524" s="203"/>
      <c r="E4524" s="203"/>
      <c r="F4524" s="203"/>
    </row>
    <row r="4525" spans="1:6" x14ac:dyDescent="0.25">
      <c r="A4525" s="203"/>
      <c r="B4525" s="203"/>
      <c r="C4525" s="203"/>
      <c r="D4525" s="203"/>
      <c r="E4525" s="203"/>
      <c r="F4525" s="203"/>
    </row>
    <row r="4526" spans="1:6" x14ac:dyDescent="0.25">
      <c r="A4526" s="203"/>
      <c r="B4526" s="203"/>
      <c r="C4526" s="203"/>
      <c r="D4526" s="203"/>
      <c r="E4526" s="203"/>
      <c r="F4526" s="203"/>
    </row>
    <row r="4527" spans="1:6" x14ac:dyDescent="0.25">
      <c r="A4527" s="203"/>
      <c r="B4527" s="203"/>
      <c r="C4527" s="203"/>
      <c r="D4527" s="203"/>
      <c r="E4527" s="203"/>
      <c r="F4527" s="203"/>
    </row>
    <row r="4528" spans="1:6" x14ac:dyDescent="0.25">
      <c r="A4528" s="203"/>
      <c r="B4528" s="203"/>
      <c r="C4528" s="203"/>
      <c r="D4528" s="203"/>
      <c r="E4528" s="203"/>
      <c r="F4528" s="203"/>
    </row>
    <row r="4529" spans="1:6" x14ac:dyDescent="0.25">
      <c r="A4529" s="203"/>
      <c r="B4529" s="203"/>
      <c r="C4529" s="203"/>
      <c r="D4529" s="203"/>
      <c r="E4529" s="203"/>
      <c r="F4529" s="203"/>
    </row>
    <row r="4530" spans="1:6" x14ac:dyDescent="0.25">
      <c r="A4530" s="203"/>
      <c r="B4530" s="203"/>
      <c r="C4530" s="203"/>
      <c r="D4530" s="203"/>
      <c r="E4530" s="203"/>
      <c r="F4530" s="203"/>
    </row>
    <row r="4531" spans="1:6" x14ac:dyDescent="0.25">
      <c r="A4531" s="203"/>
      <c r="B4531" s="203"/>
      <c r="C4531" s="203"/>
      <c r="D4531" s="203"/>
      <c r="E4531" s="203"/>
      <c r="F4531" s="203"/>
    </row>
    <row r="4532" spans="1:6" x14ac:dyDescent="0.25">
      <c r="A4532" s="203"/>
      <c r="B4532" s="203"/>
      <c r="C4532" s="203"/>
      <c r="D4532" s="203"/>
      <c r="E4532" s="203"/>
      <c r="F4532" s="203"/>
    </row>
    <row r="4533" spans="1:6" x14ac:dyDescent="0.25">
      <c r="A4533" s="203"/>
      <c r="B4533" s="203"/>
      <c r="C4533" s="203"/>
      <c r="D4533" s="203"/>
      <c r="E4533" s="203"/>
      <c r="F4533" s="203"/>
    </row>
    <row r="4534" spans="1:6" x14ac:dyDescent="0.25">
      <c r="A4534" s="203"/>
      <c r="B4534" s="203"/>
      <c r="C4534" s="203"/>
      <c r="D4534" s="203"/>
      <c r="E4534" s="203"/>
      <c r="F4534" s="203"/>
    </row>
    <row r="4535" spans="1:6" x14ac:dyDescent="0.25">
      <c r="A4535" s="203"/>
      <c r="B4535" s="203"/>
      <c r="C4535" s="203"/>
      <c r="D4535" s="203"/>
      <c r="E4535" s="203"/>
      <c r="F4535" s="203"/>
    </row>
    <row r="4536" spans="1:6" x14ac:dyDescent="0.25">
      <c r="A4536" s="203"/>
      <c r="B4536" s="203"/>
      <c r="C4536" s="203"/>
      <c r="D4536" s="203"/>
      <c r="E4536" s="203"/>
      <c r="F4536" s="203"/>
    </row>
    <row r="4537" spans="1:6" x14ac:dyDescent="0.25">
      <c r="A4537" s="203"/>
      <c r="B4537" s="203"/>
      <c r="C4537" s="203"/>
      <c r="D4537" s="203"/>
      <c r="E4537" s="203"/>
      <c r="F4537" s="203"/>
    </row>
    <row r="4538" spans="1:6" x14ac:dyDescent="0.25">
      <c r="A4538" s="203"/>
      <c r="B4538" s="203"/>
      <c r="C4538" s="203"/>
      <c r="D4538" s="203"/>
      <c r="E4538" s="203"/>
      <c r="F4538" s="203"/>
    </row>
    <row r="4539" spans="1:6" x14ac:dyDescent="0.25">
      <c r="A4539" s="203"/>
      <c r="B4539" s="203"/>
      <c r="C4539" s="203"/>
      <c r="D4539" s="203"/>
      <c r="E4539" s="203"/>
      <c r="F4539" s="203"/>
    </row>
    <row r="4540" spans="1:6" x14ac:dyDescent="0.25">
      <c r="A4540" s="203"/>
      <c r="B4540" s="203"/>
      <c r="C4540" s="203"/>
      <c r="D4540" s="203"/>
      <c r="E4540" s="203"/>
      <c r="F4540" s="203"/>
    </row>
    <row r="4541" spans="1:6" x14ac:dyDescent="0.25">
      <c r="A4541" s="203"/>
      <c r="B4541" s="203"/>
      <c r="C4541" s="203"/>
      <c r="D4541" s="203"/>
      <c r="E4541" s="203"/>
      <c r="F4541" s="203"/>
    </row>
    <row r="4542" spans="1:6" x14ac:dyDescent="0.25">
      <c r="A4542" s="203"/>
      <c r="B4542" s="203"/>
      <c r="C4542" s="203"/>
      <c r="D4542" s="203"/>
      <c r="E4542" s="203"/>
      <c r="F4542" s="203"/>
    </row>
    <row r="4543" spans="1:6" x14ac:dyDescent="0.25">
      <c r="A4543" s="203"/>
      <c r="B4543" s="203"/>
      <c r="C4543" s="203"/>
      <c r="D4543" s="203"/>
      <c r="E4543" s="203"/>
      <c r="F4543" s="203"/>
    </row>
    <row r="4544" spans="1:6" x14ac:dyDescent="0.25">
      <c r="A4544" s="203"/>
      <c r="B4544" s="203"/>
      <c r="C4544" s="203"/>
      <c r="D4544" s="203"/>
      <c r="E4544" s="203"/>
      <c r="F4544" s="203"/>
    </row>
    <row r="4545" spans="1:6" x14ac:dyDescent="0.25">
      <c r="A4545" s="203"/>
      <c r="B4545" s="203"/>
      <c r="C4545" s="203"/>
      <c r="D4545" s="203"/>
      <c r="E4545" s="203"/>
      <c r="F4545" s="203"/>
    </row>
    <row r="4546" spans="1:6" x14ac:dyDescent="0.25">
      <c r="A4546" s="203"/>
      <c r="B4546" s="203"/>
      <c r="C4546" s="203"/>
      <c r="D4546" s="203"/>
      <c r="E4546" s="203"/>
      <c r="F4546" s="203"/>
    </row>
    <row r="4547" spans="1:6" x14ac:dyDescent="0.25">
      <c r="A4547" s="203"/>
      <c r="B4547" s="203"/>
      <c r="C4547" s="203"/>
      <c r="D4547" s="203"/>
      <c r="E4547" s="203"/>
      <c r="F4547" s="203"/>
    </row>
    <row r="4548" spans="1:6" x14ac:dyDescent="0.25">
      <c r="A4548" s="203"/>
      <c r="B4548" s="203"/>
      <c r="C4548" s="203"/>
      <c r="D4548" s="203"/>
      <c r="E4548" s="203"/>
      <c r="F4548" s="203"/>
    </row>
    <row r="4549" spans="1:6" x14ac:dyDescent="0.25">
      <c r="A4549" s="203"/>
      <c r="B4549" s="203"/>
      <c r="C4549" s="203"/>
      <c r="D4549" s="203"/>
      <c r="E4549" s="203"/>
      <c r="F4549" s="203"/>
    </row>
    <row r="4550" spans="1:6" x14ac:dyDescent="0.25">
      <c r="A4550" s="203"/>
      <c r="B4550" s="203"/>
      <c r="C4550" s="203"/>
      <c r="D4550" s="203"/>
      <c r="E4550" s="203"/>
      <c r="F4550" s="203"/>
    </row>
    <row r="4551" spans="1:6" x14ac:dyDescent="0.25">
      <c r="A4551" s="203"/>
      <c r="B4551" s="203"/>
      <c r="C4551" s="203"/>
      <c r="D4551" s="203"/>
      <c r="E4551" s="203"/>
      <c r="F4551" s="203"/>
    </row>
    <row r="4552" spans="1:6" x14ac:dyDescent="0.25">
      <c r="A4552" s="203"/>
      <c r="B4552" s="203"/>
      <c r="C4552" s="203"/>
      <c r="D4552" s="203"/>
      <c r="E4552" s="203"/>
      <c r="F4552" s="203"/>
    </row>
    <row r="4553" spans="1:6" x14ac:dyDescent="0.25">
      <c r="A4553" s="203"/>
      <c r="B4553" s="203"/>
      <c r="C4553" s="203"/>
      <c r="D4553" s="203"/>
      <c r="E4553" s="203"/>
      <c r="F4553" s="203"/>
    </row>
    <row r="4554" spans="1:6" x14ac:dyDescent="0.25">
      <c r="A4554" s="203"/>
      <c r="B4554" s="203"/>
      <c r="C4554" s="203"/>
      <c r="D4554" s="203"/>
      <c r="E4554" s="203"/>
      <c r="F4554" s="203"/>
    </row>
    <row r="4555" spans="1:6" x14ac:dyDescent="0.25">
      <c r="A4555" s="203"/>
      <c r="B4555" s="203"/>
      <c r="C4555" s="203"/>
      <c r="D4555" s="203"/>
      <c r="E4555" s="203"/>
      <c r="F4555" s="203"/>
    </row>
    <row r="4556" spans="1:6" x14ac:dyDescent="0.25">
      <c r="A4556" s="203"/>
      <c r="B4556" s="203"/>
      <c r="C4556" s="203"/>
      <c r="D4556" s="203"/>
      <c r="E4556" s="203"/>
      <c r="F4556" s="203"/>
    </row>
    <row r="4557" spans="1:6" x14ac:dyDescent="0.25">
      <c r="A4557" s="203"/>
      <c r="B4557" s="203"/>
      <c r="C4557" s="203"/>
      <c r="D4557" s="203"/>
      <c r="E4557" s="203"/>
      <c r="F4557" s="203"/>
    </row>
    <row r="4558" spans="1:6" x14ac:dyDescent="0.25">
      <c r="A4558" s="203"/>
      <c r="B4558" s="203"/>
      <c r="C4558" s="203"/>
      <c r="D4558" s="203"/>
      <c r="E4558" s="203"/>
      <c r="F4558" s="203"/>
    </row>
    <row r="4559" spans="1:6" x14ac:dyDescent="0.25">
      <c r="A4559" s="203"/>
      <c r="B4559" s="203"/>
      <c r="C4559" s="203"/>
      <c r="D4559" s="203"/>
      <c r="E4559" s="203"/>
      <c r="F4559" s="203"/>
    </row>
    <row r="4560" spans="1:6" x14ac:dyDescent="0.25">
      <c r="A4560" s="203"/>
      <c r="B4560" s="203"/>
      <c r="C4560" s="203"/>
      <c r="D4560" s="203"/>
      <c r="E4560" s="203"/>
      <c r="F4560" s="203"/>
    </row>
    <row r="4561" spans="1:6" x14ac:dyDescent="0.25">
      <c r="A4561" s="203"/>
      <c r="B4561" s="203"/>
      <c r="C4561" s="203"/>
      <c r="D4561" s="203"/>
      <c r="E4561" s="203"/>
      <c r="F4561" s="203"/>
    </row>
    <row r="4562" spans="1:6" x14ac:dyDescent="0.25">
      <c r="A4562" s="203"/>
      <c r="B4562" s="203"/>
      <c r="C4562" s="203"/>
      <c r="D4562" s="203"/>
      <c r="E4562" s="203"/>
      <c r="F4562" s="203"/>
    </row>
    <row r="4563" spans="1:6" x14ac:dyDescent="0.25">
      <c r="A4563" s="203"/>
      <c r="B4563" s="203"/>
      <c r="C4563" s="203"/>
      <c r="D4563" s="203"/>
      <c r="E4563" s="203"/>
      <c r="F4563" s="203"/>
    </row>
    <row r="4564" spans="1:6" x14ac:dyDescent="0.25">
      <c r="A4564" s="203"/>
      <c r="B4564" s="203"/>
      <c r="C4564" s="203"/>
      <c r="D4564" s="203"/>
      <c r="E4564" s="203"/>
      <c r="F4564" s="203"/>
    </row>
    <row r="4565" spans="1:6" x14ac:dyDescent="0.25">
      <c r="A4565" s="203"/>
      <c r="B4565" s="203"/>
      <c r="C4565" s="203"/>
      <c r="D4565" s="203"/>
      <c r="E4565" s="203"/>
      <c r="F4565" s="203"/>
    </row>
    <row r="4566" spans="1:6" x14ac:dyDescent="0.25">
      <c r="A4566" s="203"/>
      <c r="B4566" s="203"/>
      <c r="C4566" s="203"/>
      <c r="D4566" s="203"/>
      <c r="E4566" s="203"/>
      <c r="F4566" s="203"/>
    </row>
    <row r="4567" spans="1:6" x14ac:dyDescent="0.25">
      <c r="A4567" s="203"/>
      <c r="B4567" s="203"/>
      <c r="C4567" s="203"/>
      <c r="D4567" s="203"/>
      <c r="E4567" s="203"/>
      <c r="F4567" s="203"/>
    </row>
    <row r="4568" spans="1:6" x14ac:dyDescent="0.25">
      <c r="A4568" s="203"/>
      <c r="B4568" s="203"/>
      <c r="C4568" s="203"/>
      <c r="D4568" s="203"/>
      <c r="E4568" s="203"/>
      <c r="F4568" s="203"/>
    </row>
    <row r="4569" spans="1:6" x14ac:dyDescent="0.25">
      <c r="A4569" s="203"/>
      <c r="B4569" s="203"/>
      <c r="C4569" s="203"/>
      <c r="D4569" s="203"/>
      <c r="E4569" s="203"/>
      <c r="F4569" s="203"/>
    </row>
    <row r="4570" spans="1:6" x14ac:dyDescent="0.25">
      <c r="A4570" s="203"/>
      <c r="B4570" s="203"/>
      <c r="C4570" s="203"/>
      <c r="D4570" s="203"/>
      <c r="E4570" s="203"/>
      <c r="F4570" s="203"/>
    </row>
    <row r="4571" spans="1:6" x14ac:dyDescent="0.25">
      <c r="A4571" s="203"/>
      <c r="B4571" s="203"/>
      <c r="C4571" s="203"/>
      <c r="D4571" s="203"/>
      <c r="E4571" s="203"/>
      <c r="F4571" s="203"/>
    </row>
    <row r="4572" spans="1:6" x14ac:dyDescent="0.25">
      <c r="A4572" s="203"/>
      <c r="B4572" s="203"/>
      <c r="C4572" s="203"/>
      <c r="D4572" s="203"/>
      <c r="E4572" s="203"/>
      <c r="F4572" s="203"/>
    </row>
    <row r="4573" spans="1:6" x14ac:dyDescent="0.25">
      <c r="A4573" s="203"/>
      <c r="B4573" s="203"/>
      <c r="C4573" s="203"/>
      <c r="D4573" s="203"/>
      <c r="E4573" s="203"/>
      <c r="F4573" s="203"/>
    </row>
    <row r="4574" spans="1:6" x14ac:dyDescent="0.25">
      <c r="A4574" s="203"/>
      <c r="B4574" s="203"/>
      <c r="C4574" s="203"/>
      <c r="D4574" s="203"/>
      <c r="E4574" s="203"/>
      <c r="F4574" s="203"/>
    </row>
    <row r="4575" spans="1:6" x14ac:dyDescent="0.25">
      <c r="A4575" s="203"/>
      <c r="B4575" s="203"/>
      <c r="C4575" s="203"/>
      <c r="D4575" s="203"/>
      <c r="E4575" s="203"/>
      <c r="F4575" s="203"/>
    </row>
    <row r="4576" spans="1:6" x14ac:dyDescent="0.25">
      <c r="A4576" s="203"/>
      <c r="B4576" s="203"/>
      <c r="C4576" s="203"/>
      <c r="D4576" s="203"/>
      <c r="E4576" s="203"/>
      <c r="F4576" s="203"/>
    </row>
    <row r="4577" spans="1:6" x14ac:dyDescent="0.25">
      <c r="A4577" s="203"/>
      <c r="B4577" s="203"/>
      <c r="C4577" s="203"/>
      <c r="D4577" s="203"/>
      <c r="E4577" s="203"/>
      <c r="F4577" s="203"/>
    </row>
    <row r="4578" spans="1:6" x14ac:dyDescent="0.25">
      <c r="A4578" s="203"/>
      <c r="B4578" s="203"/>
      <c r="C4578" s="203"/>
      <c r="D4578" s="203"/>
      <c r="E4578" s="203"/>
      <c r="F4578" s="203"/>
    </row>
    <row r="4579" spans="1:6" x14ac:dyDescent="0.25">
      <c r="A4579" s="203"/>
      <c r="B4579" s="203"/>
      <c r="C4579" s="203"/>
      <c r="D4579" s="203"/>
      <c r="E4579" s="203"/>
      <c r="F4579" s="203"/>
    </row>
    <row r="4580" spans="1:6" x14ac:dyDescent="0.25">
      <c r="A4580" s="203"/>
      <c r="B4580" s="203"/>
      <c r="C4580" s="203"/>
      <c r="D4580" s="203"/>
      <c r="E4580" s="203"/>
      <c r="F4580" s="203"/>
    </row>
    <row r="4581" spans="1:6" x14ac:dyDescent="0.25">
      <c r="A4581" s="203"/>
      <c r="B4581" s="203"/>
      <c r="C4581" s="203"/>
      <c r="D4581" s="203"/>
      <c r="E4581" s="203"/>
      <c r="F4581" s="203"/>
    </row>
    <row r="4582" spans="1:6" x14ac:dyDescent="0.25">
      <c r="A4582" s="203"/>
      <c r="B4582" s="203"/>
      <c r="C4582" s="203"/>
      <c r="D4582" s="203"/>
      <c r="E4582" s="203"/>
      <c r="F4582" s="203"/>
    </row>
    <row r="4583" spans="1:6" x14ac:dyDescent="0.25">
      <c r="A4583" s="203"/>
      <c r="B4583" s="203"/>
      <c r="C4583" s="203"/>
      <c r="D4583" s="203"/>
      <c r="E4583" s="203"/>
      <c r="F4583" s="203"/>
    </row>
    <row r="4584" spans="1:6" x14ac:dyDescent="0.25">
      <c r="A4584" s="203"/>
      <c r="B4584" s="203"/>
      <c r="C4584" s="203"/>
      <c r="D4584" s="203"/>
      <c r="E4584" s="203"/>
      <c r="F4584" s="203"/>
    </row>
    <row r="4585" spans="1:6" x14ac:dyDescent="0.25">
      <c r="A4585" s="203"/>
      <c r="B4585" s="203"/>
      <c r="C4585" s="203"/>
      <c r="D4585" s="203"/>
      <c r="E4585" s="203"/>
      <c r="F4585" s="203"/>
    </row>
    <row r="4586" spans="1:6" x14ac:dyDescent="0.25">
      <c r="A4586" s="203"/>
      <c r="B4586" s="203"/>
      <c r="C4586" s="203"/>
      <c r="D4586" s="203"/>
      <c r="E4586" s="203"/>
      <c r="F4586" s="203"/>
    </row>
    <row r="4587" spans="1:6" x14ac:dyDescent="0.25">
      <c r="A4587" s="203"/>
      <c r="B4587" s="203"/>
      <c r="C4587" s="203"/>
      <c r="D4587" s="203"/>
      <c r="E4587" s="203"/>
      <c r="F4587" s="203"/>
    </row>
    <row r="4588" spans="1:6" x14ac:dyDescent="0.25">
      <c r="A4588" s="203"/>
      <c r="B4588" s="203"/>
      <c r="C4588" s="203"/>
      <c r="D4588" s="203"/>
      <c r="E4588" s="203"/>
      <c r="F4588" s="203"/>
    </row>
    <row r="4589" spans="1:6" x14ac:dyDescent="0.25">
      <c r="A4589" s="203"/>
      <c r="B4589" s="203"/>
      <c r="C4589" s="203"/>
      <c r="D4589" s="203"/>
      <c r="E4589" s="203"/>
      <c r="F4589" s="203"/>
    </row>
    <row r="4590" spans="1:6" x14ac:dyDescent="0.25">
      <c r="A4590" s="203"/>
      <c r="B4590" s="203"/>
      <c r="C4590" s="203"/>
      <c r="D4590" s="203"/>
      <c r="E4590" s="203"/>
      <c r="F4590" s="203"/>
    </row>
    <row r="4591" spans="1:6" x14ac:dyDescent="0.25">
      <c r="A4591" s="203"/>
      <c r="B4591" s="203"/>
      <c r="C4591" s="203"/>
      <c r="D4591" s="203"/>
      <c r="E4591" s="203"/>
      <c r="F4591" s="203"/>
    </row>
    <row r="4592" spans="1:6" x14ac:dyDescent="0.25">
      <c r="A4592" s="203"/>
      <c r="B4592" s="203"/>
      <c r="C4592" s="203"/>
      <c r="D4592" s="203"/>
      <c r="E4592" s="203"/>
      <c r="F4592" s="203"/>
    </row>
    <row r="4593" spans="1:6" x14ac:dyDescent="0.25">
      <c r="A4593" s="203"/>
      <c r="B4593" s="203"/>
      <c r="C4593" s="203"/>
      <c r="D4593" s="203"/>
      <c r="E4593" s="203"/>
      <c r="F4593" s="203"/>
    </row>
    <row r="4594" spans="1:6" x14ac:dyDescent="0.25">
      <c r="A4594" s="203"/>
      <c r="B4594" s="203"/>
      <c r="C4594" s="203"/>
      <c r="D4594" s="203"/>
      <c r="E4594" s="203"/>
      <c r="F4594" s="203"/>
    </row>
    <row r="4595" spans="1:6" x14ac:dyDescent="0.25">
      <c r="A4595" s="203"/>
      <c r="B4595" s="203"/>
      <c r="C4595" s="203"/>
      <c r="D4595" s="203"/>
      <c r="E4595" s="203"/>
      <c r="F4595" s="203"/>
    </row>
    <row r="4596" spans="1:6" x14ac:dyDescent="0.25">
      <c r="A4596" s="203"/>
      <c r="B4596" s="203"/>
      <c r="C4596" s="203"/>
      <c r="D4596" s="203"/>
      <c r="E4596" s="203"/>
      <c r="F4596" s="203"/>
    </row>
    <row r="4597" spans="1:6" x14ac:dyDescent="0.25">
      <c r="A4597" s="203"/>
      <c r="B4597" s="203"/>
      <c r="C4597" s="203"/>
      <c r="D4597" s="203"/>
      <c r="E4597" s="203"/>
      <c r="F4597" s="203"/>
    </row>
    <row r="4598" spans="1:6" x14ac:dyDescent="0.25">
      <c r="A4598" s="203"/>
      <c r="B4598" s="203"/>
      <c r="C4598" s="203"/>
      <c r="D4598" s="203"/>
      <c r="E4598" s="203"/>
      <c r="F4598" s="203"/>
    </row>
    <row r="4599" spans="1:6" x14ac:dyDescent="0.25">
      <c r="A4599" s="203"/>
      <c r="B4599" s="203"/>
      <c r="C4599" s="203"/>
      <c r="D4599" s="203"/>
      <c r="E4599" s="203"/>
      <c r="F4599" s="203"/>
    </row>
    <row r="4600" spans="1:6" x14ac:dyDescent="0.25">
      <c r="A4600" s="203"/>
      <c r="B4600" s="203"/>
      <c r="C4600" s="203"/>
      <c r="D4600" s="203"/>
      <c r="E4600" s="203"/>
      <c r="F4600" s="203"/>
    </row>
    <row r="4601" spans="1:6" x14ac:dyDescent="0.25">
      <c r="A4601" s="203"/>
      <c r="B4601" s="203"/>
      <c r="C4601" s="203"/>
      <c r="D4601" s="203"/>
      <c r="E4601" s="203"/>
      <c r="F4601" s="203"/>
    </row>
    <row r="4602" spans="1:6" x14ac:dyDescent="0.25">
      <c r="A4602" s="203"/>
      <c r="B4602" s="203"/>
      <c r="C4602" s="203"/>
      <c r="D4602" s="203"/>
      <c r="E4602" s="203"/>
      <c r="F4602" s="203"/>
    </row>
    <row r="4603" spans="1:6" x14ac:dyDescent="0.25">
      <c r="A4603" s="203"/>
      <c r="B4603" s="203"/>
      <c r="C4603" s="203"/>
      <c r="D4603" s="203"/>
      <c r="E4603" s="203"/>
      <c r="F4603" s="203"/>
    </row>
    <row r="4604" spans="1:6" x14ac:dyDescent="0.25">
      <c r="A4604" s="203"/>
      <c r="B4604" s="203"/>
      <c r="C4604" s="203"/>
      <c r="D4604" s="203"/>
      <c r="E4604" s="203"/>
      <c r="F4604" s="203"/>
    </row>
    <row r="4605" spans="1:6" x14ac:dyDescent="0.25">
      <c r="A4605" s="203"/>
      <c r="B4605" s="203"/>
      <c r="C4605" s="203"/>
      <c r="D4605" s="203"/>
      <c r="E4605" s="203"/>
      <c r="F4605" s="203"/>
    </row>
    <row r="4606" spans="1:6" x14ac:dyDescent="0.25">
      <c r="A4606" s="203"/>
      <c r="B4606" s="203"/>
      <c r="C4606" s="203"/>
      <c r="D4606" s="203"/>
      <c r="E4606" s="203"/>
      <c r="F4606" s="203"/>
    </row>
    <row r="4607" spans="1:6" x14ac:dyDescent="0.25">
      <c r="A4607" s="203"/>
      <c r="B4607" s="203"/>
      <c r="C4607" s="203"/>
      <c r="D4607" s="203"/>
      <c r="E4607" s="203"/>
      <c r="F4607" s="203"/>
    </row>
    <row r="4608" spans="1:6" x14ac:dyDescent="0.25">
      <c r="A4608" s="203"/>
      <c r="B4608" s="203"/>
      <c r="C4608" s="203"/>
      <c r="D4608" s="203"/>
      <c r="E4608" s="203"/>
      <c r="F4608" s="203"/>
    </row>
    <row r="4609" spans="1:6" x14ac:dyDescent="0.25">
      <c r="A4609" s="203"/>
      <c r="B4609" s="203"/>
      <c r="C4609" s="203"/>
      <c r="D4609" s="203"/>
      <c r="E4609" s="203"/>
      <c r="F4609" s="203"/>
    </row>
    <row r="4610" spans="1:6" x14ac:dyDescent="0.25">
      <c r="A4610" s="203"/>
      <c r="B4610" s="203"/>
      <c r="C4610" s="203"/>
      <c r="D4610" s="203"/>
      <c r="E4610" s="203"/>
      <c r="F4610" s="203"/>
    </row>
    <row r="4611" spans="1:6" x14ac:dyDescent="0.25">
      <c r="A4611" s="203"/>
      <c r="B4611" s="203"/>
      <c r="C4611" s="203"/>
      <c r="D4611" s="203"/>
      <c r="E4611" s="203"/>
      <c r="F4611" s="203"/>
    </row>
    <row r="4612" spans="1:6" x14ac:dyDescent="0.25">
      <c r="A4612" s="203"/>
      <c r="B4612" s="203"/>
      <c r="C4612" s="203"/>
      <c r="D4612" s="203"/>
      <c r="E4612" s="203"/>
      <c r="F4612" s="203"/>
    </row>
    <row r="4613" spans="1:6" x14ac:dyDescent="0.25">
      <c r="A4613" s="203"/>
      <c r="B4613" s="203"/>
      <c r="C4613" s="203"/>
      <c r="D4613" s="203"/>
      <c r="E4613" s="203"/>
      <c r="F4613" s="203"/>
    </row>
    <row r="4614" spans="1:6" x14ac:dyDescent="0.25">
      <c r="A4614" s="203"/>
      <c r="B4614" s="203"/>
      <c r="C4614" s="203"/>
      <c r="D4614" s="203"/>
      <c r="E4614" s="203"/>
      <c r="F4614" s="203"/>
    </row>
    <row r="4615" spans="1:6" x14ac:dyDescent="0.25">
      <c r="A4615" s="203"/>
      <c r="B4615" s="203"/>
      <c r="C4615" s="203"/>
      <c r="D4615" s="203"/>
      <c r="E4615" s="203"/>
      <c r="F4615" s="203"/>
    </row>
    <row r="4616" spans="1:6" x14ac:dyDescent="0.25">
      <c r="A4616" s="203"/>
      <c r="B4616" s="203"/>
      <c r="C4616" s="203"/>
      <c r="D4616" s="203"/>
      <c r="E4616" s="203"/>
      <c r="F4616" s="203"/>
    </row>
    <row r="4617" spans="1:6" x14ac:dyDescent="0.25">
      <c r="A4617" s="203"/>
      <c r="B4617" s="203"/>
      <c r="C4617" s="203"/>
      <c r="D4617" s="203"/>
      <c r="E4617" s="203"/>
      <c r="F4617" s="203"/>
    </row>
    <row r="4618" spans="1:6" x14ac:dyDescent="0.25">
      <c r="A4618" s="203"/>
      <c r="B4618" s="203"/>
      <c r="C4618" s="203"/>
      <c r="D4618" s="203"/>
      <c r="E4618" s="203"/>
      <c r="F4618" s="203"/>
    </row>
    <row r="4619" spans="1:6" x14ac:dyDescent="0.25">
      <c r="A4619" s="203"/>
      <c r="B4619" s="203"/>
      <c r="C4619" s="203"/>
      <c r="D4619" s="203"/>
      <c r="E4619" s="203"/>
      <c r="F4619" s="203"/>
    </row>
    <row r="4620" spans="1:6" x14ac:dyDescent="0.25">
      <c r="A4620" s="203"/>
      <c r="B4620" s="203"/>
      <c r="C4620" s="203"/>
      <c r="D4620" s="203"/>
      <c r="E4620" s="203"/>
      <c r="F4620" s="203"/>
    </row>
    <row r="4621" spans="1:6" x14ac:dyDescent="0.25">
      <c r="A4621" s="203"/>
      <c r="B4621" s="203"/>
      <c r="C4621" s="203"/>
      <c r="D4621" s="203"/>
      <c r="E4621" s="203"/>
      <c r="F4621" s="203"/>
    </row>
    <row r="4622" spans="1:6" x14ac:dyDescent="0.25">
      <c r="A4622" s="203"/>
      <c r="B4622" s="203"/>
      <c r="C4622" s="203"/>
      <c r="D4622" s="203"/>
      <c r="E4622" s="203"/>
      <c r="F4622" s="203"/>
    </row>
    <row r="4623" spans="1:6" x14ac:dyDescent="0.25">
      <c r="A4623" s="203"/>
      <c r="B4623" s="203"/>
      <c r="C4623" s="203"/>
      <c r="D4623" s="203"/>
      <c r="E4623" s="203"/>
      <c r="F4623" s="203"/>
    </row>
    <row r="4624" spans="1:6" x14ac:dyDescent="0.25">
      <c r="A4624" s="203"/>
      <c r="B4624" s="203"/>
      <c r="C4624" s="203"/>
      <c r="D4624" s="203"/>
      <c r="E4624" s="203"/>
      <c r="F4624" s="203"/>
    </row>
    <row r="4625" spans="1:6" x14ac:dyDescent="0.25">
      <c r="A4625" s="203"/>
      <c r="B4625" s="203"/>
      <c r="C4625" s="203"/>
      <c r="D4625" s="203"/>
      <c r="E4625" s="203"/>
      <c r="F4625" s="203"/>
    </row>
    <row r="4626" spans="1:6" x14ac:dyDescent="0.25">
      <c r="A4626" s="203"/>
      <c r="B4626" s="203"/>
      <c r="C4626" s="203"/>
      <c r="D4626" s="203"/>
      <c r="E4626" s="203"/>
      <c r="F4626" s="203"/>
    </row>
    <row r="4627" spans="1:6" x14ac:dyDescent="0.25">
      <c r="A4627" s="203"/>
      <c r="B4627" s="203"/>
      <c r="C4627" s="203"/>
      <c r="D4627" s="203"/>
      <c r="E4627" s="203"/>
      <c r="F4627" s="203"/>
    </row>
    <row r="4628" spans="1:6" x14ac:dyDescent="0.25">
      <c r="A4628" s="203"/>
      <c r="B4628" s="203"/>
      <c r="C4628" s="203"/>
      <c r="D4628" s="203"/>
      <c r="E4628" s="203"/>
      <c r="F4628" s="203"/>
    </row>
    <row r="4629" spans="1:6" x14ac:dyDescent="0.25">
      <c r="A4629" s="203"/>
      <c r="B4629" s="203"/>
      <c r="C4629" s="203"/>
      <c r="D4629" s="203"/>
      <c r="E4629" s="203"/>
      <c r="F4629" s="203"/>
    </row>
    <row r="4630" spans="1:6" x14ac:dyDescent="0.25">
      <c r="A4630" s="203"/>
      <c r="B4630" s="203"/>
      <c r="C4630" s="203"/>
      <c r="D4630" s="203"/>
      <c r="E4630" s="203"/>
      <c r="F4630" s="203"/>
    </row>
    <row r="4631" spans="1:6" x14ac:dyDescent="0.25">
      <c r="A4631" s="203"/>
      <c r="B4631" s="203"/>
      <c r="C4631" s="203"/>
      <c r="D4631" s="203"/>
      <c r="E4631" s="203"/>
      <c r="F4631" s="203"/>
    </row>
    <row r="4632" spans="1:6" x14ac:dyDescent="0.25">
      <c r="A4632" s="203"/>
      <c r="B4632" s="203"/>
      <c r="C4632" s="203"/>
      <c r="D4632" s="203"/>
      <c r="E4632" s="203"/>
      <c r="F4632" s="203"/>
    </row>
    <row r="4633" spans="1:6" x14ac:dyDescent="0.25">
      <c r="A4633" s="203"/>
      <c r="B4633" s="203"/>
      <c r="C4633" s="203"/>
      <c r="D4633" s="203"/>
      <c r="E4633" s="203"/>
      <c r="F4633" s="203"/>
    </row>
    <row r="4634" spans="1:6" x14ac:dyDescent="0.25">
      <c r="A4634" s="203"/>
      <c r="B4634" s="203"/>
      <c r="C4634" s="203"/>
      <c r="D4634" s="203"/>
      <c r="E4634" s="203"/>
      <c r="F4634" s="203"/>
    </row>
    <row r="4635" spans="1:6" x14ac:dyDescent="0.25">
      <c r="A4635" s="203"/>
      <c r="B4635" s="203"/>
      <c r="C4635" s="203"/>
      <c r="D4635" s="203"/>
      <c r="E4635" s="203"/>
      <c r="F4635" s="203"/>
    </row>
    <row r="4636" spans="1:6" x14ac:dyDescent="0.25">
      <c r="A4636" s="203"/>
      <c r="B4636" s="203"/>
      <c r="C4636" s="203"/>
      <c r="D4636" s="203"/>
      <c r="E4636" s="203"/>
      <c r="F4636" s="203"/>
    </row>
    <row r="4637" spans="1:6" x14ac:dyDescent="0.25">
      <c r="A4637" s="203"/>
      <c r="B4637" s="203"/>
      <c r="C4637" s="203"/>
      <c r="D4637" s="203"/>
      <c r="E4637" s="203"/>
      <c r="F4637" s="203"/>
    </row>
    <row r="4638" spans="1:6" x14ac:dyDescent="0.25">
      <c r="A4638" s="203"/>
      <c r="B4638" s="203"/>
      <c r="C4638" s="203"/>
      <c r="D4638" s="203"/>
      <c r="E4638" s="203"/>
      <c r="F4638" s="203"/>
    </row>
    <row r="4639" spans="1:6" x14ac:dyDescent="0.25">
      <c r="A4639" s="203"/>
      <c r="B4639" s="203"/>
      <c r="C4639" s="203"/>
      <c r="D4639" s="203"/>
      <c r="E4639" s="203"/>
      <c r="F4639" s="203"/>
    </row>
    <row r="4640" spans="1:6" x14ac:dyDescent="0.25">
      <c r="A4640" s="203"/>
      <c r="B4640" s="203"/>
      <c r="C4640" s="203"/>
      <c r="D4640" s="203"/>
      <c r="E4640" s="203"/>
      <c r="F4640" s="203"/>
    </row>
    <row r="4641" spans="1:6" x14ac:dyDescent="0.25">
      <c r="A4641" s="203"/>
      <c r="B4641" s="203"/>
      <c r="C4641" s="203"/>
      <c r="D4641" s="203"/>
      <c r="E4641" s="203"/>
      <c r="F4641" s="203"/>
    </row>
    <row r="4642" spans="1:6" x14ac:dyDescent="0.25">
      <c r="A4642" s="203"/>
      <c r="B4642" s="203"/>
      <c r="C4642" s="203"/>
      <c r="D4642" s="203"/>
      <c r="E4642" s="203"/>
      <c r="F4642" s="203"/>
    </row>
    <row r="4643" spans="1:6" x14ac:dyDescent="0.25">
      <c r="A4643" s="203"/>
      <c r="B4643" s="203"/>
      <c r="C4643" s="203"/>
      <c r="D4643" s="203"/>
      <c r="E4643" s="203"/>
      <c r="F4643" s="203"/>
    </row>
    <row r="4644" spans="1:6" x14ac:dyDescent="0.25">
      <c r="A4644" s="203"/>
      <c r="B4644" s="203"/>
      <c r="C4644" s="203"/>
      <c r="D4644" s="203"/>
      <c r="E4644" s="203"/>
      <c r="F4644" s="203"/>
    </row>
    <row r="4645" spans="1:6" x14ac:dyDescent="0.25">
      <c r="A4645" s="203"/>
      <c r="B4645" s="203"/>
      <c r="C4645" s="203"/>
      <c r="D4645" s="203"/>
      <c r="E4645" s="203"/>
      <c r="F4645" s="203"/>
    </row>
    <row r="4646" spans="1:6" x14ac:dyDescent="0.25">
      <c r="A4646" s="203"/>
      <c r="B4646" s="203"/>
      <c r="C4646" s="203"/>
      <c r="D4646" s="203"/>
      <c r="E4646" s="203"/>
      <c r="F4646" s="203"/>
    </row>
    <row r="4647" spans="1:6" x14ac:dyDescent="0.25">
      <c r="A4647" s="203"/>
      <c r="B4647" s="203"/>
      <c r="C4647" s="203"/>
      <c r="D4647" s="203"/>
      <c r="E4647" s="203"/>
      <c r="F4647" s="203"/>
    </row>
    <row r="4648" spans="1:6" x14ac:dyDescent="0.25">
      <c r="A4648" s="203"/>
      <c r="B4648" s="203"/>
      <c r="C4648" s="203"/>
      <c r="D4648" s="203"/>
      <c r="E4648" s="203"/>
      <c r="F4648" s="203"/>
    </row>
    <row r="4649" spans="1:6" x14ac:dyDescent="0.25">
      <c r="A4649" s="203"/>
      <c r="B4649" s="203"/>
      <c r="C4649" s="203"/>
      <c r="D4649" s="203"/>
      <c r="E4649" s="203"/>
      <c r="F4649" s="203"/>
    </row>
    <row r="4650" spans="1:6" x14ac:dyDescent="0.25">
      <c r="A4650" s="203"/>
      <c r="B4650" s="203"/>
      <c r="C4650" s="203"/>
      <c r="D4650" s="203"/>
      <c r="E4650" s="203"/>
      <c r="F4650" s="203"/>
    </row>
    <row r="4651" spans="1:6" x14ac:dyDescent="0.25">
      <c r="A4651" s="203"/>
      <c r="B4651" s="203"/>
      <c r="C4651" s="203"/>
      <c r="D4651" s="203"/>
      <c r="E4651" s="203"/>
      <c r="F4651" s="203"/>
    </row>
    <row r="4652" spans="1:6" x14ac:dyDescent="0.25">
      <c r="A4652" s="203"/>
      <c r="B4652" s="203"/>
      <c r="C4652" s="203"/>
      <c r="D4652" s="203"/>
      <c r="E4652" s="203"/>
      <c r="F4652" s="203"/>
    </row>
    <row r="4653" spans="1:6" x14ac:dyDescent="0.25">
      <c r="A4653" s="203"/>
      <c r="B4653" s="203"/>
      <c r="C4653" s="203"/>
      <c r="D4653" s="203"/>
      <c r="E4653" s="203"/>
      <c r="F4653" s="203"/>
    </row>
    <row r="4654" spans="1:6" x14ac:dyDescent="0.25">
      <c r="A4654" s="203"/>
      <c r="B4654" s="203"/>
      <c r="C4654" s="203"/>
      <c r="D4654" s="203"/>
      <c r="E4654" s="203"/>
      <c r="F4654" s="203"/>
    </row>
    <row r="4655" spans="1:6" x14ac:dyDescent="0.25">
      <c r="A4655" s="203"/>
      <c r="B4655" s="203"/>
      <c r="C4655" s="203"/>
      <c r="D4655" s="203"/>
      <c r="E4655" s="203"/>
      <c r="F4655" s="203"/>
    </row>
    <row r="4656" spans="1:6" x14ac:dyDescent="0.25">
      <c r="A4656" s="203"/>
      <c r="B4656" s="203"/>
      <c r="C4656" s="203"/>
      <c r="D4656" s="203"/>
      <c r="E4656" s="203"/>
      <c r="F4656" s="203"/>
    </row>
    <row r="4657" spans="1:6" x14ac:dyDescent="0.25">
      <c r="A4657" s="203"/>
      <c r="B4657" s="203"/>
      <c r="C4657" s="203"/>
      <c r="D4657" s="203"/>
      <c r="E4657" s="203"/>
      <c r="F4657" s="203"/>
    </row>
    <row r="4658" spans="1:6" x14ac:dyDescent="0.25">
      <c r="A4658" s="203"/>
      <c r="B4658" s="203"/>
      <c r="C4658" s="203"/>
      <c r="D4658" s="203"/>
      <c r="E4658" s="203"/>
      <c r="F4658" s="203"/>
    </row>
    <row r="4659" spans="1:6" x14ac:dyDescent="0.25">
      <c r="A4659" s="203"/>
      <c r="B4659" s="203"/>
      <c r="C4659" s="203"/>
      <c r="D4659" s="203"/>
      <c r="E4659" s="203"/>
      <c r="F4659" s="203"/>
    </row>
    <row r="4660" spans="1:6" x14ac:dyDescent="0.25">
      <c r="A4660" s="203"/>
      <c r="B4660" s="203"/>
      <c r="C4660" s="203"/>
      <c r="D4660" s="203"/>
      <c r="E4660" s="203"/>
      <c r="F4660" s="203"/>
    </row>
    <row r="4661" spans="1:6" x14ac:dyDescent="0.25">
      <c r="A4661" s="203"/>
      <c r="B4661" s="203"/>
      <c r="C4661" s="203"/>
      <c r="D4661" s="203"/>
      <c r="E4661" s="203"/>
      <c r="F4661" s="203"/>
    </row>
    <row r="4662" spans="1:6" x14ac:dyDescent="0.25">
      <c r="A4662" s="203"/>
      <c r="B4662" s="203"/>
      <c r="C4662" s="203"/>
      <c r="D4662" s="203"/>
      <c r="E4662" s="203"/>
      <c r="F4662" s="203"/>
    </row>
    <row r="4663" spans="1:6" x14ac:dyDescent="0.25">
      <c r="A4663" s="203"/>
      <c r="B4663" s="203"/>
      <c r="C4663" s="203"/>
      <c r="D4663" s="203"/>
      <c r="E4663" s="203"/>
      <c r="F4663" s="203"/>
    </row>
    <row r="4664" spans="1:6" x14ac:dyDescent="0.25">
      <c r="A4664" s="203"/>
      <c r="B4664" s="203"/>
      <c r="C4664" s="203"/>
      <c r="D4664" s="203"/>
      <c r="E4664" s="203"/>
      <c r="F4664" s="203"/>
    </row>
    <row r="4665" spans="1:6" x14ac:dyDescent="0.25">
      <c r="A4665" s="203"/>
      <c r="B4665" s="203"/>
      <c r="C4665" s="203"/>
      <c r="D4665" s="203"/>
      <c r="E4665" s="203"/>
      <c r="F4665" s="203"/>
    </row>
    <row r="4666" spans="1:6" x14ac:dyDescent="0.25">
      <c r="A4666" s="203"/>
      <c r="B4666" s="203"/>
      <c r="C4666" s="203"/>
      <c r="D4666" s="203"/>
      <c r="E4666" s="203"/>
      <c r="F4666" s="203"/>
    </row>
    <row r="4667" spans="1:6" x14ac:dyDescent="0.25">
      <c r="A4667" s="203"/>
      <c r="B4667" s="203"/>
      <c r="C4667" s="203"/>
      <c r="D4667" s="203"/>
      <c r="E4667" s="203"/>
      <c r="F4667" s="203"/>
    </row>
    <row r="4668" spans="1:6" x14ac:dyDescent="0.25">
      <c r="A4668" s="203"/>
      <c r="B4668" s="203"/>
      <c r="C4668" s="203"/>
      <c r="D4668" s="203"/>
      <c r="E4668" s="203"/>
      <c r="F4668" s="203"/>
    </row>
    <row r="4669" spans="1:6" x14ac:dyDescent="0.25">
      <c r="A4669" s="203"/>
      <c r="B4669" s="203"/>
      <c r="C4669" s="203"/>
      <c r="D4669" s="203"/>
      <c r="E4669" s="203"/>
      <c r="F4669" s="203"/>
    </row>
    <row r="4670" spans="1:6" x14ac:dyDescent="0.25">
      <c r="A4670" s="203"/>
      <c r="B4670" s="203"/>
      <c r="C4670" s="203"/>
      <c r="D4670" s="203"/>
      <c r="E4670" s="203"/>
      <c r="F4670" s="203"/>
    </row>
    <row r="4671" spans="1:6" x14ac:dyDescent="0.25">
      <c r="A4671" s="203"/>
      <c r="B4671" s="203"/>
      <c r="C4671" s="203"/>
      <c r="D4671" s="203"/>
      <c r="E4671" s="203"/>
      <c r="F4671" s="203"/>
    </row>
    <row r="4672" spans="1:6" x14ac:dyDescent="0.25">
      <c r="A4672" s="203"/>
      <c r="B4672" s="203"/>
      <c r="C4672" s="203"/>
      <c r="D4672" s="203"/>
      <c r="E4672" s="203"/>
      <c r="F4672" s="203"/>
    </row>
    <row r="4673" spans="1:6" x14ac:dyDescent="0.25">
      <c r="A4673" s="203"/>
      <c r="B4673" s="203"/>
      <c r="C4673" s="203"/>
      <c r="D4673" s="203"/>
      <c r="E4673" s="203"/>
      <c r="F4673" s="203"/>
    </row>
    <row r="4674" spans="1:6" x14ac:dyDescent="0.25">
      <c r="A4674" s="203"/>
      <c r="B4674" s="203"/>
      <c r="C4674" s="203"/>
      <c r="D4674" s="203"/>
      <c r="E4674" s="203"/>
      <c r="F4674" s="203"/>
    </row>
    <row r="4675" spans="1:6" x14ac:dyDescent="0.25">
      <c r="A4675" s="203"/>
      <c r="B4675" s="203"/>
      <c r="C4675" s="203"/>
      <c r="D4675" s="203"/>
      <c r="E4675" s="203"/>
      <c r="F4675" s="203"/>
    </row>
    <row r="4676" spans="1:6" x14ac:dyDescent="0.25">
      <c r="A4676" s="203"/>
      <c r="B4676" s="203"/>
      <c r="C4676" s="203"/>
      <c r="D4676" s="203"/>
      <c r="E4676" s="203"/>
      <c r="F4676" s="203"/>
    </row>
    <row r="4677" spans="1:6" x14ac:dyDescent="0.25">
      <c r="A4677" s="203"/>
      <c r="B4677" s="203"/>
      <c r="C4677" s="203"/>
      <c r="D4677" s="203"/>
      <c r="E4677" s="203"/>
      <c r="F4677" s="203"/>
    </row>
    <row r="4678" spans="1:6" x14ac:dyDescent="0.25">
      <c r="A4678" s="203"/>
      <c r="B4678" s="203"/>
      <c r="C4678" s="203"/>
      <c r="D4678" s="203"/>
      <c r="E4678" s="203"/>
      <c r="F4678" s="203"/>
    </row>
    <row r="4679" spans="1:6" x14ac:dyDescent="0.25">
      <c r="A4679" s="203"/>
      <c r="B4679" s="203"/>
      <c r="C4679" s="203"/>
      <c r="D4679" s="203"/>
      <c r="E4679" s="203"/>
      <c r="F4679" s="203"/>
    </row>
    <row r="4680" spans="1:6" x14ac:dyDescent="0.25">
      <c r="A4680" s="203"/>
      <c r="B4680" s="203"/>
      <c r="C4680" s="203"/>
      <c r="D4680" s="203"/>
      <c r="E4680" s="203"/>
      <c r="F4680" s="203"/>
    </row>
    <row r="4681" spans="1:6" x14ac:dyDescent="0.25">
      <c r="A4681" s="203"/>
      <c r="B4681" s="203"/>
      <c r="C4681" s="203"/>
      <c r="D4681" s="203"/>
      <c r="E4681" s="203"/>
      <c r="F4681" s="203"/>
    </row>
    <row r="4682" spans="1:6" x14ac:dyDescent="0.25">
      <c r="A4682" s="203"/>
      <c r="B4682" s="203"/>
      <c r="C4682" s="203"/>
      <c r="D4682" s="203"/>
      <c r="E4682" s="203"/>
      <c r="F4682" s="203"/>
    </row>
    <row r="4683" spans="1:6" x14ac:dyDescent="0.25">
      <c r="A4683" s="203"/>
      <c r="B4683" s="203"/>
      <c r="C4683" s="203"/>
      <c r="D4683" s="203"/>
      <c r="E4683" s="203"/>
      <c r="F4683" s="203"/>
    </row>
    <row r="4684" spans="1:6" x14ac:dyDescent="0.25">
      <c r="A4684" s="203"/>
      <c r="B4684" s="203"/>
      <c r="C4684" s="203"/>
      <c r="D4684" s="203"/>
      <c r="E4684" s="203"/>
      <c r="F4684" s="203"/>
    </row>
    <row r="4685" spans="1:6" x14ac:dyDescent="0.25">
      <c r="A4685" s="203"/>
      <c r="B4685" s="203"/>
      <c r="C4685" s="203"/>
      <c r="D4685" s="203"/>
      <c r="E4685" s="203"/>
      <c r="F4685" s="203"/>
    </row>
    <row r="4686" spans="1:6" x14ac:dyDescent="0.25">
      <c r="A4686" s="203"/>
      <c r="B4686" s="203"/>
      <c r="C4686" s="203"/>
      <c r="D4686" s="203"/>
      <c r="E4686" s="203"/>
      <c r="F4686" s="203"/>
    </row>
    <row r="4687" spans="1:6" x14ac:dyDescent="0.25">
      <c r="A4687" s="203"/>
      <c r="B4687" s="203"/>
      <c r="C4687" s="203"/>
      <c r="D4687" s="203"/>
      <c r="E4687" s="203"/>
      <c r="F4687" s="203"/>
    </row>
    <row r="4688" spans="1:6" x14ac:dyDescent="0.25">
      <c r="A4688" s="203"/>
      <c r="B4688" s="203"/>
      <c r="C4688" s="203"/>
      <c r="D4688" s="203"/>
      <c r="E4688" s="203"/>
      <c r="F4688" s="203"/>
    </row>
    <row r="4689" spans="1:6" x14ac:dyDescent="0.25">
      <c r="A4689" s="203"/>
      <c r="B4689" s="203"/>
      <c r="C4689" s="203"/>
      <c r="D4689" s="203"/>
      <c r="E4689" s="203"/>
      <c r="F4689" s="203"/>
    </row>
    <row r="4690" spans="1:6" x14ac:dyDescent="0.25">
      <c r="A4690" s="203"/>
      <c r="B4690" s="203"/>
      <c r="C4690" s="203"/>
      <c r="D4690" s="203"/>
      <c r="E4690" s="203"/>
      <c r="F4690" s="203"/>
    </row>
    <row r="4691" spans="1:6" x14ac:dyDescent="0.25">
      <c r="A4691" s="203"/>
      <c r="B4691" s="203"/>
      <c r="C4691" s="203"/>
      <c r="D4691" s="203"/>
      <c r="E4691" s="203"/>
      <c r="F4691" s="203"/>
    </row>
    <row r="4692" spans="1:6" x14ac:dyDescent="0.25">
      <c r="A4692" s="203"/>
      <c r="B4692" s="203"/>
      <c r="C4692" s="203"/>
      <c r="D4692" s="203"/>
      <c r="E4692" s="203"/>
      <c r="F4692" s="203"/>
    </row>
    <row r="4693" spans="1:6" x14ac:dyDescent="0.25">
      <c r="A4693" s="203"/>
      <c r="B4693" s="203"/>
      <c r="C4693" s="203"/>
      <c r="D4693" s="203"/>
      <c r="E4693" s="203"/>
      <c r="F4693" s="203"/>
    </row>
    <row r="4694" spans="1:6" x14ac:dyDescent="0.25">
      <c r="A4694" s="203"/>
      <c r="B4694" s="203"/>
      <c r="C4694" s="203"/>
      <c r="D4694" s="203"/>
      <c r="E4694" s="203"/>
      <c r="F4694" s="203"/>
    </row>
    <row r="4695" spans="1:6" x14ac:dyDescent="0.25">
      <c r="A4695" s="203"/>
      <c r="B4695" s="203"/>
      <c r="C4695" s="203"/>
      <c r="D4695" s="203"/>
      <c r="E4695" s="203"/>
      <c r="F4695" s="203"/>
    </row>
    <row r="4696" spans="1:6" x14ac:dyDescent="0.25">
      <c r="A4696" s="203"/>
      <c r="B4696" s="203"/>
      <c r="C4696" s="203"/>
      <c r="D4696" s="203"/>
      <c r="E4696" s="203"/>
      <c r="F4696" s="203"/>
    </row>
    <row r="4697" spans="1:6" x14ac:dyDescent="0.25">
      <c r="A4697" s="203"/>
      <c r="B4697" s="203"/>
      <c r="C4697" s="203"/>
      <c r="D4697" s="203"/>
      <c r="E4697" s="203"/>
      <c r="F4697" s="203"/>
    </row>
    <row r="4698" spans="1:6" x14ac:dyDescent="0.25">
      <c r="A4698" s="203"/>
      <c r="B4698" s="203"/>
      <c r="C4698" s="203"/>
      <c r="D4698" s="203"/>
      <c r="E4698" s="203"/>
      <c r="F4698" s="203"/>
    </row>
    <row r="4699" spans="1:6" x14ac:dyDescent="0.25">
      <c r="A4699" s="203"/>
      <c r="B4699" s="203"/>
      <c r="C4699" s="203"/>
      <c r="D4699" s="203"/>
      <c r="E4699" s="203"/>
      <c r="F4699" s="203"/>
    </row>
    <row r="4700" spans="1:6" x14ac:dyDescent="0.25">
      <c r="A4700" s="203"/>
      <c r="B4700" s="203"/>
      <c r="C4700" s="203"/>
      <c r="D4700" s="203"/>
      <c r="E4700" s="203"/>
      <c r="F4700" s="203"/>
    </row>
    <row r="4701" spans="1:6" x14ac:dyDescent="0.25">
      <c r="A4701" s="203"/>
      <c r="B4701" s="203"/>
      <c r="C4701" s="203"/>
      <c r="D4701" s="203"/>
      <c r="E4701" s="203"/>
      <c r="F4701" s="203"/>
    </row>
    <row r="4702" spans="1:6" x14ac:dyDescent="0.25">
      <c r="A4702" s="203"/>
      <c r="B4702" s="203"/>
      <c r="C4702" s="203"/>
      <c r="D4702" s="203"/>
      <c r="E4702" s="203"/>
      <c r="F4702" s="203"/>
    </row>
    <row r="4703" spans="1:6" x14ac:dyDescent="0.25">
      <c r="A4703" s="203"/>
      <c r="B4703" s="203"/>
      <c r="C4703" s="203"/>
      <c r="D4703" s="203"/>
      <c r="E4703" s="203"/>
      <c r="F4703" s="203"/>
    </row>
    <row r="4704" spans="1:6" x14ac:dyDescent="0.25">
      <c r="A4704" s="203"/>
      <c r="B4704" s="203"/>
      <c r="C4704" s="203"/>
      <c r="D4704" s="203"/>
      <c r="E4704" s="203"/>
      <c r="F4704" s="203"/>
    </row>
    <row r="4705" spans="1:6" x14ac:dyDescent="0.25">
      <c r="A4705" s="203"/>
      <c r="B4705" s="203"/>
      <c r="C4705" s="203"/>
      <c r="D4705" s="203"/>
      <c r="E4705" s="203"/>
      <c r="F4705" s="203"/>
    </row>
    <row r="4706" spans="1:6" x14ac:dyDescent="0.25">
      <c r="A4706" s="203"/>
      <c r="B4706" s="203"/>
      <c r="C4706" s="203"/>
      <c r="D4706" s="203"/>
      <c r="E4706" s="203"/>
      <c r="F4706" s="203"/>
    </row>
    <row r="4707" spans="1:6" x14ac:dyDescent="0.25">
      <c r="A4707" s="203"/>
      <c r="B4707" s="203"/>
      <c r="C4707" s="203"/>
      <c r="D4707" s="203"/>
      <c r="E4707" s="203"/>
      <c r="F4707" s="203"/>
    </row>
    <row r="4708" spans="1:6" x14ac:dyDescent="0.25">
      <c r="A4708" s="203"/>
      <c r="B4708" s="203"/>
      <c r="C4708" s="203"/>
      <c r="D4708" s="203"/>
      <c r="E4708" s="203"/>
      <c r="F4708" s="203"/>
    </row>
    <row r="4709" spans="1:6" x14ac:dyDescent="0.25">
      <c r="A4709" s="203"/>
      <c r="B4709" s="203"/>
      <c r="C4709" s="203"/>
      <c r="D4709" s="203"/>
      <c r="E4709" s="203"/>
      <c r="F4709" s="203"/>
    </row>
    <row r="4710" spans="1:6" x14ac:dyDescent="0.25">
      <c r="A4710" s="203"/>
      <c r="B4710" s="203"/>
      <c r="C4710" s="203"/>
      <c r="D4710" s="203"/>
      <c r="E4710" s="203"/>
      <c r="F4710" s="203"/>
    </row>
    <row r="4711" spans="1:6" x14ac:dyDescent="0.25">
      <c r="A4711" s="203"/>
      <c r="B4711" s="203"/>
      <c r="C4711" s="203"/>
      <c r="D4711" s="203"/>
      <c r="E4711" s="203"/>
      <c r="F4711" s="203"/>
    </row>
    <row r="4712" spans="1:6" x14ac:dyDescent="0.25">
      <c r="A4712" s="203"/>
      <c r="B4712" s="203"/>
      <c r="C4712" s="203"/>
      <c r="D4712" s="203"/>
      <c r="E4712" s="203"/>
      <c r="F4712" s="203"/>
    </row>
    <row r="4713" spans="1:6" x14ac:dyDescent="0.25">
      <c r="A4713" s="203"/>
      <c r="B4713" s="203"/>
      <c r="C4713" s="203"/>
      <c r="D4713" s="203"/>
      <c r="E4713" s="203"/>
      <c r="F4713" s="203"/>
    </row>
    <row r="4714" spans="1:6" x14ac:dyDescent="0.25">
      <c r="A4714" s="203"/>
      <c r="B4714" s="203"/>
      <c r="C4714" s="203"/>
      <c r="D4714" s="203"/>
      <c r="E4714" s="203"/>
      <c r="F4714" s="203"/>
    </row>
    <row r="4715" spans="1:6" x14ac:dyDescent="0.25">
      <c r="A4715" s="203"/>
      <c r="B4715" s="203"/>
      <c r="C4715" s="203"/>
      <c r="D4715" s="203"/>
      <c r="E4715" s="203"/>
      <c r="F4715" s="203"/>
    </row>
    <row r="4716" spans="1:6" x14ac:dyDescent="0.25">
      <c r="A4716" s="203"/>
      <c r="B4716" s="203"/>
      <c r="C4716" s="203"/>
      <c r="D4716" s="203"/>
      <c r="E4716" s="203"/>
      <c r="F4716" s="203"/>
    </row>
    <row r="4717" spans="1:6" x14ac:dyDescent="0.25">
      <c r="A4717" s="203"/>
      <c r="B4717" s="203"/>
      <c r="C4717" s="203"/>
      <c r="D4717" s="203"/>
      <c r="E4717" s="203"/>
      <c r="F4717" s="203"/>
    </row>
    <row r="4718" spans="1:6" x14ac:dyDescent="0.25">
      <c r="A4718" s="203"/>
      <c r="B4718" s="203"/>
      <c r="C4718" s="203"/>
      <c r="D4718" s="203"/>
      <c r="E4718" s="203"/>
      <c r="F4718" s="203"/>
    </row>
    <row r="4719" spans="1:6" x14ac:dyDescent="0.25">
      <c r="A4719" s="203"/>
      <c r="B4719" s="203"/>
      <c r="C4719" s="203"/>
      <c r="D4719" s="203"/>
      <c r="E4719" s="203"/>
      <c r="F4719" s="203"/>
    </row>
    <row r="4720" spans="1:6" x14ac:dyDescent="0.25">
      <c r="A4720" s="203"/>
      <c r="B4720" s="203"/>
      <c r="C4720" s="203"/>
      <c r="D4720" s="203"/>
      <c r="E4720" s="203"/>
      <c r="F4720" s="203"/>
    </row>
    <row r="4721" spans="1:6" x14ac:dyDescent="0.25">
      <c r="A4721" s="203"/>
      <c r="B4721" s="203"/>
      <c r="C4721" s="203"/>
      <c r="D4721" s="203"/>
      <c r="E4721" s="203"/>
      <c r="F4721" s="203"/>
    </row>
    <row r="4722" spans="1:6" x14ac:dyDescent="0.25">
      <c r="A4722" s="203"/>
      <c r="B4722" s="203"/>
      <c r="C4722" s="203"/>
      <c r="D4722" s="203"/>
      <c r="E4722" s="203"/>
      <c r="F4722" s="203"/>
    </row>
    <row r="4723" spans="1:6" x14ac:dyDescent="0.25">
      <c r="A4723" s="203"/>
      <c r="B4723" s="203"/>
      <c r="C4723" s="203"/>
      <c r="D4723" s="203"/>
      <c r="E4723" s="203"/>
      <c r="F4723" s="203"/>
    </row>
    <row r="4724" spans="1:6" x14ac:dyDescent="0.25">
      <c r="A4724" s="203"/>
      <c r="B4724" s="203"/>
      <c r="C4724" s="203"/>
      <c r="D4724" s="203"/>
      <c r="E4724" s="203"/>
      <c r="F4724" s="203"/>
    </row>
    <row r="4725" spans="1:6" x14ac:dyDescent="0.25">
      <c r="A4725" s="203"/>
      <c r="B4725" s="203"/>
      <c r="C4725" s="203"/>
      <c r="D4725" s="203"/>
      <c r="E4725" s="203"/>
      <c r="F4725" s="203"/>
    </row>
    <row r="4726" spans="1:6" x14ac:dyDescent="0.25">
      <c r="A4726" s="203"/>
      <c r="B4726" s="203"/>
      <c r="C4726" s="203"/>
      <c r="D4726" s="203"/>
      <c r="E4726" s="203"/>
      <c r="F4726" s="203"/>
    </row>
    <row r="4727" spans="1:6" x14ac:dyDescent="0.25">
      <c r="A4727" s="203"/>
      <c r="B4727" s="203"/>
      <c r="C4727" s="203"/>
      <c r="D4727" s="203"/>
      <c r="E4727" s="203"/>
      <c r="F4727" s="203"/>
    </row>
    <row r="4728" spans="1:6" x14ac:dyDescent="0.25">
      <c r="A4728" s="203"/>
      <c r="B4728" s="203"/>
      <c r="C4728" s="203"/>
      <c r="D4728" s="203"/>
      <c r="E4728" s="203"/>
      <c r="F4728" s="203"/>
    </row>
    <row r="4729" spans="1:6" x14ac:dyDescent="0.25">
      <c r="A4729" s="203"/>
      <c r="B4729" s="203"/>
      <c r="C4729" s="203"/>
      <c r="D4729" s="203"/>
      <c r="E4729" s="203"/>
      <c r="F4729" s="203"/>
    </row>
    <row r="4730" spans="1:6" x14ac:dyDescent="0.25">
      <c r="A4730" s="203"/>
      <c r="B4730" s="203"/>
      <c r="C4730" s="203"/>
      <c r="D4730" s="203"/>
      <c r="E4730" s="203"/>
      <c r="F4730" s="203"/>
    </row>
    <row r="4731" spans="1:6" x14ac:dyDescent="0.25">
      <c r="A4731" s="203"/>
      <c r="B4731" s="203"/>
      <c r="C4731" s="203"/>
      <c r="D4731" s="203"/>
      <c r="E4731" s="203"/>
      <c r="F4731" s="203"/>
    </row>
    <row r="4732" spans="1:6" x14ac:dyDescent="0.25">
      <c r="A4732" s="203"/>
      <c r="B4732" s="203"/>
      <c r="C4732" s="203"/>
      <c r="D4732" s="203"/>
      <c r="E4732" s="203"/>
      <c r="F4732" s="203"/>
    </row>
    <row r="4733" spans="1:6" x14ac:dyDescent="0.25">
      <c r="A4733" s="203"/>
      <c r="B4733" s="203"/>
      <c r="C4733" s="203"/>
      <c r="D4733" s="203"/>
      <c r="E4733" s="203"/>
      <c r="F4733" s="203"/>
    </row>
    <row r="4734" spans="1:6" x14ac:dyDescent="0.25">
      <c r="A4734" s="203"/>
      <c r="B4734" s="203"/>
      <c r="C4734" s="203"/>
      <c r="D4734" s="203"/>
      <c r="E4734" s="203"/>
      <c r="F4734" s="203"/>
    </row>
    <row r="4735" spans="1:6" x14ac:dyDescent="0.25">
      <c r="A4735" s="203"/>
      <c r="B4735" s="203"/>
      <c r="C4735" s="203"/>
      <c r="D4735" s="203"/>
      <c r="E4735" s="203"/>
      <c r="F4735" s="203"/>
    </row>
    <row r="4736" spans="1:6" x14ac:dyDescent="0.25">
      <c r="A4736" s="203"/>
      <c r="B4736" s="203"/>
      <c r="C4736" s="203"/>
      <c r="D4736" s="203"/>
      <c r="E4736" s="203"/>
      <c r="F4736" s="203"/>
    </row>
    <row r="4737" spans="1:6" x14ac:dyDescent="0.25">
      <c r="A4737" s="203"/>
      <c r="B4737" s="203"/>
      <c r="C4737" s="203"/>
      <c r="D4737" s="203"/>
      <c r="E4737" s="203"/>
      <c r="F4737" s="203"/>
    </row>
    <row r="4738" spans="1:6" x14ac:dyDescent="0.25">
      <c r="A4738" s="203"/>
      <c r="B4738" s="203"/>
      <c r="C4738" s="203"/>
      <c r="D4738" s="203"/>
      <c r="E4738" s="203"/>
      <c r="F4738" s="203"/>
    </row>
    <row r="4739" spans="1:6" x14ac:dyDescent="0.25">
      <c r="A4739" s="203"/>
      <c r="B4739" s="203"/>
      <c r="C4739" s="203"/>
      <c r="D4739" s="203"/>
      <c r="E4739" s="203"/>
      <c r="F4739" s="203"/>
    </row>
    <row r="4740" spans="1:6" x14ac:dyDescent="0.25">
      <c r="A4740" s="203"/>
      <c r="B4740" s="203"/>
      <c r="C4740" s="203"/>
      <c r="D4740" s="203"/>
      <c r="E4740" s="203"/>
      <c r="F4740" s="203"/>
    </row>
    <row r="4741" spans="1:6" x14ac:dyDescent="0.25">
      <c r="A4741" s="203"/>
      <c r="B4741" s="203"/>
      <c r="C4741" s="203"/>
      <c r="D4741" s="203"/>
      <c r="E4741" s="203"/>
      <c r="F4741" s="203"/>
    </row>
    <row r="4742" spans="1:6" x14ac:dyDescent="0.25">
      <c r="A4742" s="203"/>
      <c r="B4742" s="203"/>
      <c r="C4742" s="203"/>
      <c r="D4742" s="203"/>
      <c r="E4742" s="203"/>
      <c r="F4742" s="203"/>
    </row>
    <row r="4743" spans="1:6" x14ac:dyDescent="0.25">
      <c r="A4743" s="203"/>
      <c r="B4743" s="203"/>
      <c r="C4743" s="203"/>
      <c r="D4743" s="203"/>
      <c r="E4743" s="203"/>
      <c r="F4743" s="203"/>
    </row>
    <row r="4744" spans="1:6" x14ac:dyDescent="0.25">
      <c r="A4744" s="203"/>
      <c r="B4744" s="203"/>
      <c r="C4744" s="203"/>
      <c r="D4744" s="203"/>
      <c r="E4744" s="203"/>
      <c r="F4744" s="203"/>
    </row>
    <row r="4745" spans="1:6" x14ac:dyDescent="0.25">
      <c r="A4745" s="203"/>
      <c r="B4745" s="203"/>
      <c r="C4745" s="203"/>
      <c r="D4745" s="203"/>
      <c r="E4745" s="203"/>
      <c r="F4745" s="203"/>
    </row>
    <row r="4746" spans="1:6" x14ac:dyDescent="0.25">
      <c r="A4746" s="203"/>
      <c r="B4746" s="203"/>
      <c r="C4746" s="203"/>
      <c r="D4746" s="203"/>
      <c r="E4746" s="203"/>
      <c r="F4746" s="203"/>
    </row>
    <row r="4747" spans="1:6" x14ac:dyDescent="0.25">
      <c r="A4747" s="203"/>
      <c r="B4747" s="203"/>
      <c r="C4747" s="203"/>
      <c r="D4747" s="203"/>
      <c r="E4747" s="203"/>
      <c r="F4747" s="203"/>
    </row>
    <row r="4748" spans="1:6" x14ac:dyDescent="0.25">
      <c r="A4748" s="203"/>
      <c r="B4748" s="203"/>
      <c r="C4748" s="203"/>
      <c r="D4748" s="203"/>
      <c r="E4748" s="203"/>
      <c r="F4748" s="203"/>
    </row>
    <row r="4749" spans="1:6" x14ac:dyDescent="0.25">
      <c r="A4749" s="203"/>
      <c r="B4749" s="203"/>
      <c r="C4749" s="203"/>
      <c r="D4749" s="203"/>
      <c r="E4749" s="203"/>
      <c r="F4749" s="203"/>
    </row>
    <row r="4750" spans="1:6" x14ac:dyDescent="0.25">
      <c r="A4750" s="203"/>
      <c r="B4750" s="203"/>
      <c r="C4750" s="203"/>
      <c r="D4750" s="203"/>
      <c r="E4750" s="203"/>
      <c r="F4750" s="203"/>
    </row>
    <row r="4751" spans="1:6" x14ac:dyDescent="0.25">
      <c r="A4751" s="203"/>
      <c r="B4751" s="203"/>
      <c r="C4751" s="203"/>
      <c r="D4751" s="203"/>
      <c r="E4751" s="203"/>
      <c r="F4751" s="203"/>
    </row>
    <row r="4752" spans="1:6" x14ac:dyDescent="0.25">
      <c r="A4752" s="203"/>
      <c r="B4752" s="203"/>
      <c r="C4752" s="203"/>
      <c r="D4752" s="203"/>
      <c r="E4752" s="203"/>
      <c r="F4752" s="203"/>
    </row>
    <row r="4753" spans="1:6" x14ac:dyDescent="0.25">
      <c r="A4753" s="203"/>
      <c r="B4753" s="203"/>
      <c r="C4753" s="203"/>
      <c r="D4753" s="203"/>
      <c r="E4753" s="203"/>
      <c r="F4753" s="203"/>
    </row>
    <row r="4754" spans="1:6" x14ac:dyDescent="0.25">
      <c r="A4754" s="203"/>
      <c r="B4754" s="203"/>
      <c r="C4754" s="203"/>
      <c r="D4754" s="203"/>
      <c r="E4754" s="203"/>
      <c r="F4754" s="203"/>
    </row>
    <row r="4755" spans="1:6" x14ac:dyDescent="0.25">
      <c r="A4755" s="203"/>
      <c r="B4755" s="203"/>
      <c r="C4755" s="203"/>
      <c r="D4755" s="203"/>
      <c r="E4755" s="203"/>
      <c r="F4755" s="203"/>
    </row>
    <row r="4756" spans="1:6" x14ac:dyDescent="0.25">
      <c r="A4756" s="203"/>
      <c r="B4756" s="203"/>
      <c r="C4756" s="203"/>
      <c r="D4756" s="203"/>
      <c r="E4756" s="203"/>
      <c r="F4756" s="203"/>
    </row>
    <row r="4757" spans="1:6" x14ac:dyDescent="0.25">
      <c r="A4757" s="203"/>
      <c r="B4757" s="203"/>
      <c r="C4757" s="203"/>
      <c r="D4757" s="203"/>
      <c r="E4757" s="203"/>
      <c r="F4757" s="203"/>
    </row>
    <row r="4758" spans="1:6" x14ac:dyDescent="0.25">
      <c r="A4758" s="203"/>
      <c r="B4758" s="203"/>
      <c r="C4758" s="203"/>
      <c r="D4758" s="203"/>
      <c r="E4758" s="203"/>
      <c r="F4758" s="203"/>
    </row>
    <row r="4759" spans="1:6" x14ac:dyDescent="0.25">
      <c r="A4759" s="203"/>
      <c r="B4759" s="203"/>
      <c r="C4759" s="203"/>
      <c r="D4759" s="203"/>
      <c r="E4759" s="203"/>
      <c r="F4759" s="203"/>
    </row>
    <row r="4760" spans="1:6" x14ac:dyDescent="0.25">
      <c r="A4760" s="203"/>
      <c r="B4760" s="203"/>
      <c r="C4760" s="203"/>
      <c r="D4760" s="203"/>
      <c r="E4760" s="203"/>
      <c r="F4760" s="203"/>
    </row>
    <row r="4761" spans="1:6" x14ac:dyDescent="0.25">
      <c r="A4761" s="203"/>
      <c r="B4761" s="203"/>
      <c r="C4761" s="203"/>
      <c r="D4761" s="203"/>
      <c r="E4761" s="203"/>
      <c r="F4761" s="203"/>
    </row>
    <row r="4762" spans="1:6" x14ac:dyDescent="0.25">
      <c r="A4762" s="203"/>
      <c r="B4762" s="203"/>
      <c r="C4762" s="203"/>
      <c r="D4762" s="203"/>
      <c r="E4762" s="203"/>
      <c r="F4762" s="203"/>
    </row>
    <row r="4763" spans="1:6" x14ac:dyDescent="0.25">
      <c r="A4763" s="203"/>
      <c r="B4763" s="203"/>
      <c r="C4763" s="203"/>
      <c r="D4763" s="203"/>
      <c r="E4763" s="203"/>
      <c r="F4763" s="203"/>
    </row>
    <row r="4764" spans="1:6" x14ac:dyDescent="0.25">
      <c r="A4764" s="203"/>
      <c r="B4764" s="203"/>
      <c r="C4764" s="203"/>
      <c r="D4764" s="203"/>
      <c r="E4764" s="203"/>
      <c r="F4764" s="203"/>
    </row>
    <row r="4765" spans="1:6" x14ac:dyDescent="0.25">
      <c r="A4765" s="203"/>
      <c r="B4765" s="203"/>
      <c r="C4765" s="203"/>
      <c r="D4765" s="203"/>
      <c r="E4765" s="203"/>
      <c r="F4765" s="203"/>
    </row>
    <row r="4766" spans="1:6" x14ac:dyDescent="0.25">
      <c r="A4766" s="203"/>
      <c r="B4766" s="203"/>
      <c r="C4766" s="203"/>
      <c r="D4766" s="203"/>
      <c r="E4766" s="203"/>
      <c r="F4766" s="203"/>
    </row>
    <row r="4767" spans="1:6" x14ac:dyDescent="0.25">
      <c r="A4767" s="203"/>
      <c r="B4767" s="203"/>
      <c r="C4767" s="203"/>
      <c r="D4767" s="203"/>
      <c r="E4767" s="203"/>
      <c r="F4767" s="203"/>
    </row>
    <row r="4768" spans="1:6" x14ac:dyDescent="0.25">
      <c r="A4768" s="203"/>
      <c r="B4768" s="203"/>
      <c r="C4768" s="203"/>
      <c r="D4768" s="203"/>
      <c r="E4768" s="203"/>
      <c r="F4768" s="203"/>
    </row>
    <row r="4769" spans="1:6" x14ac:dyDescent="0.25">
      <c r="A4769" s="203"/>
      <c r="B4769" s="203"/>
      <c r="C4769" s="203"/>
      <c r="D4769" s="203"/>
      <c r="E4769" s="203"/>
      <c r="F4769" s="203"/>
    </row>
    <row r="4770" spans="1:6" x14ac:dyDescent="0.25">
      <c r="A4770" s="203"/>
      <c r="B4770" s="203"/>
      <c r="C4770" s="203"/>
      <c r="D4770" s="203"/>
      <c r="E4770" s="203"/>
      <c r="F4770" s="203"/>
    </row>
    <row r="4771" spans="1:6" x14ac:dyDescent="0.25">
      <c r="A4771" s="203"/>
      <c r="B4771" s="203"/>
      <c r="C4771" s="203"/>
      <c r="D4771" s="203"/>
      <c r="E4771" s="203"/>
      <c r="F4771" s="203"/>
    </row>
    <row r="4772" spans="1:6" x14ac:dyDescent="0.25">
      <c r="A4772" s="203"/>
      <c r="B4772" s="203"/>
      <c r="C4772" s="203"/>
      <c r="D4772" s="203"/>
      <c r="E4772" s="203"/>
      <c r="F4772" s="203"/>
    </row>
    <row r="4773" spans="1:6" x14ac:dyDescent="0.25">
      <c r="A4773" s="203"/>
      <c r="B4773" s="203"/>
      <c r="C4773" s="203"/>
      <c r="D4773" s="203"/>
      <c r="E4773" s="203"/>
      <c r="F4773" s="203"/>
    </row>
    <row r="4774" spans="1:6" x14ac:dyDescent="0.25">
      <c r="A4774" s="203"/>
      <c r="B4774" s="203"/>
      <c r="C4774" s="203"/>
      <c r="D4774" s="203"/>
      <c r="E4774" s="203"/>
      <c r="F4774" s="203"/>
    </row>
    <row r="4775" spans="1:6" x14ac:dyDescent="0.25">
      <c r="A4775" s="203"/>
      <c r="B4775" s="203"/>
      <c r="C4775" s="203"/>
      <c r="D4775" s="203"/>
      <c r="E4775" s="203"/>
      <c r="F4775" s="203"/>
    </row>
    <row r="4776" spans="1:6" x14ac:dyDescent="0.25">
      <c r="A4776" s="203"/>
      <c r="B4776" s="203"/>
      <c r="C4776" s="203"/>
      <c r="D4776" s="203"/>
      <c r="E4776" s="203"/>
      <c r="F4776" s="203"/>
    </row>
    <row r="4777" spans="1:6" x14ac:dyDescent="0.25">
      <c r="A4777" s="203"/>
      <c r="B4777" s="203"/>
      <c r="C4777" s="203"/>
      <c r="D4777" s="203"/>
      <c r="E4777" s="203"/>
      <c r="F4777" s="203"/>
    </row>
    <row r="4778" spans="1:6" x14ac:dyDescent="0.25">
      <c r="A4778" s="203"/>
      <c r="B4778" s="203"/>
      <c r="C4778" s="203"/>
      <c r="D4778" s="203"/>
      <c r="E4778" s="203"/>
      <c r="F4778" s="203"/>
    </row>
    <row r="4779" spans="1:6" x14ac:dyDescent="0.25">
      <c r="A4779" s="203"/>
      <c r="B4779" s="203"/>
      <c r="C4779" s="203"/>
      <c r="D4779" s="203"/>
      <c r="E4779" s="203"/>
      <c r="F4779" s="203"/>
    </row>
    <row r="4780" spans="1:6" x14ac:dyDescent="0.25">
      <c r="A4780" s="203"/>
      <c r="B4780" s="203"/>
      <c r="C4780" s="203"/>
      <c r="D4780" s="203"/>
      <c r="E4780" s="203"/>
      <c r="F4780" s="203"/>
    </row>
    <row r="4781" spans="1:6" x14ac:dyDescent="0.25">
      <c r="A4781" s="203"/>
      <c r="B4781" s="203"/>
      <c r="C4781" s="203"/>
      <c r="D4781" s="203"/>
      <c r="E4781" s="203"/>
      <c r="F4781" s="203"/>
    </row>
    <row r="4782" spans="1:6" x14ac:dyDescent="0.25">
      <c r="A4782" s="203"/>
      <c r="B4782" s="203"/>
      <c r="C4782" s="203"/>
      <c r="D4782" s="203"/>
      <c r="E4782" s="203"/>
      <c r="F4782" s="203"/>
    </row>
    <row r="4783" spans="1:6" x14ac:dyDescent="0.25">
      <c r="A4783" s="203"/>
      <c r="B4783" s="203"/>
      <c r="C4783" s="203"/>
      <c r="D4783" s="203"/>
      <c r="E4783" s="203"/>
      <c r="F4783" s="203"/>
    </row>
    <row r="4784" spans="1:6" x14ac:dyDescent="0.25">
      <c r="A4784" s="203"/>
      <c r="B4784" s="203"/>
      <c r="C4784" s="203"/>
      <c r="D4784" s="203"/>
      <c r="E4784" s="203"/>
      <c r="F4784" s="203"/>
    </row>
    <row r="4785" spans="1:6" x14ac:dyDescent="0.25">
      <c r="A4785" s="203"/>
      <c r="B4785" s="203"/>
      <c r="C4785" s="203"/>
      <c r="D4785" s="203"/>
      <c r="E4785" s="203"/>
      <c r="F4785" s="203"/>
    </row>
    <row r="4786" spans="1:6" x14ac:dyDescent="0.25">
      <c r="A4786" s="203"/>
      <c r="B4786" s="203"/>
      <c r="C4786" s="203"/>
      <c r="D4786" s="203"/>
      <c r="E4786" s="203"/>
      <c r="F4786" s="203"/>
    </row>
    <row r="4787" spans="1:6" x14ac:dyDescent="0.25">
      <c r="A4787" s="203"/>
      <c r="B4787" s="203"/>
      <c r="C4787" s="203"/>
      <c r="D4787" s="203"/>
      <c r="E4787" s="203"/>
      <c r="F4787" s="203"/>
    </row>
    <row r="4788" spans="1:6" x14ac:dyDescent="0.25">
      <c r="A4788" s="203"/>
      <c r="B4788" s="203"/>
      <c r="C4788" s="203"/>
      <c r="D4788" s="203"/>
      <c r="E4788" s="203"/>
      <c r="F4788" s="203"/>
    </row>
    <row r="4789" spans="1:6" x14ac:dyDescent="0.25">
      <c r="A4789" s="203"/>
      <c r="B4789" s="203"/>
      <c r="C4789" s="203"/>
      <c r="D4789" s="203"/>
      <c r="E4789" s="203"/>
      <c r="F4789" s="203"/>
    </row>
    <row r="4790" spans="1:6" x14ac:dyDescent="0.25">
      <c r="A4790" s="203"/>
      <c r="B4790" s="203"/>
      <c r="C4790" s="203"/>
      <c r="D4790" s="203"/>
      <c r="E4790" s="203"/>
      <c r="F4790" s="203"/>
    </row>
    <row r="4791" spans="1:6" x14ac:dyDescent="0.25">
      <c r="A4791" s="203"/>
      <c r="B4791" s="203"/>
      <c r="C4791" s="203"/>
      <c r="D4791" s="203"/>
      <c r="E4791" s="203"/>
      <c r="F4791" s="203"/>
    </row>
    <row r="4792" spans="1:6" x14ac:dyDescent="0.25">
      <c r="A4792" s="203"/>
      <c r="B4792" s="203"/>
      <c r="C4792" s="203"/>
      <c r="D4792" s="203"/>
      <c r="E4792" s="203"/>
      <c r="F4792" s="203"/>
    </row>
    <row r="4793" spans="1:6" x14ac:dyDescent="0.25">
      <c r="A4793" s="203"/>
      <c r="B4793" s="203"/>
      <c r="C4793" s="203"/>
      <c r="D4793" s="203"/>
      <c r="E4793" s="203"/>
      <c r="F4793" s="203"/>
    </row>
    <row r="4794" spans="1:6" x14ac:dyDescent="0.25">
      <c r="A4794" s="203"/>
      <c r="B4794" s="203"/>
      <c r="C4794" s="203"/>
      <c r="D4794" s="203"/>
      <c r="E4794" s="203"/>
      <c r="F4794" s="203"/>
    </row>
    <row r="4795" spans="1:6" x14ac:dyDescent="0.25">
      <c r="A4795" s="203"/>
      <c r="B4795" s="203"/>
      <c r="C4795" s="203"/>
      <c r="D4795" s="203"/>
      <c r="E4795" s="203"/>
      <c r="F4795" s="203"/>
    </row>
    <row r="4796" spans="1:6" x14ac:dyDescent="0.25">
      <c r="A4796" s="203"/>
      <c r="B4796" s="203"/>
      <c r="C4796" s="203"/>
      <c r="D4796" s="203"/>
      <c r="E4796" s="203"/>
      <c r="F4796" s="203"/>
    </row>
    <row r="4797" spans="1:6" x14ac:dyDescent="0.25">
      <c r="A4797" s="203"/>
      <c r="B4797" s="203"/>
      <c r="C4797" s="203"/>
      <c r="D4797" s="203"/>
      <c r="E4797" s="203"/>
      <c r="F4797" s="203"/>
    </row>
    <row r="4798" spans="1:6" x14ac:dyDescent="0.25">
      <c r="A4798" s="203"/>
      <c r="B4798" s="203"/>
      <c r="C4798" s="203"/>
      <c r="D4798" s="203"/>
      <c r="E4798" s="203"/>
      <c r="F4798" s="203"/>
    </row>
    <row r="4799" spans="1:6" x14ac:dyDescent="0.25">
      <c r="A4799" s="203"/>
      <c r="B4799" s="203"/>
      <c r="C4799" s="203"/>
      <c r="D4799" s="203"/>
      <c r="E4799" s="203"/>
      <c r="F4799" s="203"/>
    </row>
    <row r="4800" spans="1:6" x14ac:dyDescent="0.25">
      <c r="A4800" s="203"/>
      <c r="B4800" s="203"/>
      <c r="C4800" s="203"/>
      <c r="D4800" s="203"/>
      <c r="E4800" s="203"/>
      <c r="F4800" s="203"/>
    </row>
    <row r="4801" spans="1:6" x14ac:dyDescent="0.25">
      <c r="A4801" s="203"/>
      <c r="B4801" s="203"/>
      <c r="C4801" s="203"/>
      <c r="D4801" s="203"/>
      <c r="E4801" s="203"/>
      <c r="F4801" s="203"/>
    </row>
    <row r="4802" spans="1:6" x14ac:dyDescent="0.25">
      <c r="A4802" s="203"/>
      <c r="B4802" s="203"/>
      <c r="C4802" s="203"/>
      <c r="D4802" s="203"/>
      <c r="E4802" s="203"/>
      <c r="F4802" s="203"/>
    </row>
    <row r="4803" spans="1:6" x14ac:dyDescent="0.25">
      <c r="A4803" s="203"/>
      <c r="B4803" s="203"/>
      <c r="C4803" s="203"/>
      <c r="D4803" s="203"/>
      <c r="E4803" s="203"/>
      <c r="F4803" s="203"/>
    </row>
    <row r="4804" spans="1:6" x14ac:dyDescent="0.25">
      <c r="A4804" s="203"/>
      <c r="B4804" s="203"/>
      <c r="C4804" s="203"/>
      <c r="D4804" s="203"/>
      <c r="E4804" s="203"/>
      <c r="F4804" s="203"/>
    </row>
    <row r="4805" spans="1:6" x14ac:dyDescent="0.25">
      <c r="A4805" s="203"/>
      <c r="B4805" s="203"/>
      <c r="C4805" s="203"/>
      <c r="D4805" s="203"/>
      <c r="E4805" s="203"/>
      <c r="F4805" s="203"/>
    </row>
    <row r="4806" spans="1:6" x14ac:dyDescent="0.25">
      <c r="A4806" s="203"/>
      <c r="B4806" s="203"/>
      <c r="C4806" s="203"/>
      <c r="D4806" s="203"/>
      <c r="E4806" s="203"/>
      <c r="F4806" s="203"/>
    </row>
    <row r="4807" spans="1:6" x14ac:dyDescent="0.25">
      <c r="A4807" s="203"/>
      <c r="B4807" s="203"/>
      <c r="C4807" s="203"/>
      <c r="D4807" s="203"/>
      <c r="E4807" s="203"/>
      <c r="F4807" s="203"/>
    </row>
    <row r="4808" spans="1:6" x14ac:dyDescent="0.25">
      <c r="A4808" s="203"/>
      <c r="B4808" s="203"/>
      <c r="C4808" s="203"/>
      <c r="D4808" s="203"/>
      <c r="E4808" s="203"/>
      <c r="F4808" s="203"/>
    </row>
    <row r="4809" spans="1:6" x14ac:dyDescent="0.25">
      <c r="A4809" s="203"/>
      <c r="B4809" s="203"/>
      <c r="C4809" s="203"/>
      <c r="D4809" s="203"/>
      <c r="E4809" s="203"/>
      <c r="F4809" s="203"/>
    </row>
    <row r="4810" spans="1:6" x14ac:dyDescent="0.25">
      <c r="A4810" s="203"/>
      <c r="B4810" s="203"/>
      <c r="C4810" s="203"/>
      <c r="D4810" s="203"/>
      <c r="E4810" s="203"/>
      <c r="F4810" s="203"/>
    </row>
    <row r="4811" spans="1:6" x14ac:dyDescent="0.25">
      <c r="A4811" s="203"/>
      <c r="B4811" s="203"/>
      <c r="C4811" s="203"/>
      <c r="D4811" s="203"/>
      <c r="E4811" s="203"/>
      <c r="F4811" s="203"/>
    </row>
    <row r="4812" spans="1:6" x14ac:dyDescent="0.25">
      <c r="A4812" s="203"/>
      <c r="B4812" s="203"/>
      <c r="C4812" s="203"/>
      <c r="D4812" s="203"/>
      <c r="E4812" s="203"/>
      <c r="F4812" s="203"/>
    </row>
    <row r="4813" spans="1:6" x14ac:dyDescent="0.25">
      <c r="A4813" s="203"/>
      <c r="B4813" s="203"/>
      <c r="C4813" s="203"/>
      <c r="D4813" s="203"/>
      <c r="E4813" s="203"/>
      <c r="F4813" s="203"/>
    </row>
    <row r="4814" spans="1:6" x14ac:dyDescent="0.25">
      <c r="A4814" s="203"/>
      <c r="B4814" s="203"/>
      <c r="C4814" s="203"/>
      <c r="D4814" s="203"/>
      <c r="E4814" s="203"/>
      <c r="F4814" s="203"/>
    </row>
    <row r="4815" spans="1:6" x14ac:dyDescent="0.25">
      <c r="A4815" s="203"/>
      <c r="B4815" s="203"/>
      <c r="C4815" s="203"/>
      <c r="D4815" s="203"/>
      <c r="E4815" s="203"/>
      <c r="F4815" s="203"/>
    </row>
    <row r="4816" spans="1:6" x14ac:dyDescent="0.25">
      <c r="A4816" s="203"/>
      <c r="B4816" s="203"/>
      <c r="C4816" s="203"/>
      <c r="D4816" s="203"/>
      <c r="E4816" s="203"/>
      <c r="F4816" s="203"/>
    </row>
    <row r="4817" spans="1:6" x14ac:dyDescent="0.25">
      <c r="A4817" s="203"/>
      <c r="B4817" s="203"/>
      <c r="C4817" s="203"/>
      <c r="D4817" s="203"/>
      <c r="E4817" s="203"/>
      <c r="F4817" s="203"/>
    </row>
    <row r="4818" spans="1:6" x14ac:dyDescent="0.25">
      <c r="A4818" s="203"/>
      <c r="B4818" s="203"/>
      <c r="C4818" s="203"/>
      <c r="D4818" s="203"/>
      <c r="E4818" s="203"/>
      <c r="F4818" s="203"/>
    </row>
    <row r="4819" spans="1:6" x14ac:dyDescent="0.25">
      <c r="A4819" s="203"/>
      <c r="B4819" s="203"/>
      <c r="C4819" s="203"/>
      <c r="D4819" s="203"/>
      <c r="E4819" s="203"/>
      <c r="F4819" s="203"/>
    </row>
    <row r="4820" spans="1:6" x14ac:dyDescent="0.25">
      <c r="A4820" s="203"/>
      <c r="B4820" s="203"/>
      <c r="C4820" s="203"/>
      <c r="D4820" s="203"/>
      <c r="E4820" s="203"/>
      <c r="F4820" s="203"/>
    </row>
    <row r="4821" spans="1:6" x14ac:dyDescent="0.25">
      <c r="A4821" s="203"/>
      <c r="B4821" s="203"/>
      <c r="C4821" s="203"/>
      <c r="D4821" s="203"/>
      <c r="E4821" s="203"/>
      <c r="F4821" s="203"/>
    </row>
    <row r="4822" spans="1:6" x14ac:dyDescent="0.25">
      <c r="A4822" s="203"/>
      <c r="B4822" s="203"/>
      <c r="C4822" s="203"/>
      <c r="D4822" s="203"/>
      <c r="E4822" s="203"/>
      <c r="F4822" s="203"/>
    </row>
    <row r="4823" spans="1:6" x14ac:dyDescent="0.25">
      <c r="A4823" s="203"/>
      <c r="B4823" s="203"/>
      <c r="C4823" s="203"/>
      <c r="D4823" s="203"/>
      <c r="E4823" s="203"/>
      <c r="F4823" s="203"/>
    </row>
    <row r="4824" spans="1:6" x14ac:dyDescent="0.25">
      <c r="A4824" s="203"/>
      <c r="B4824" s="203"/>
      <c r="C4824" s="203"/>
      <c r="D4824" s="203"/>
      <c r="E4824" s="203"/>
      <c r="F4824" s="203"/>
    </row>
    <row r="4825" spans="1:6" x14ac:dyDescent="0.25">
      <c r="A4825" s="203"/>
      <c r="B4825" s="203"/>
      <c r="C4825" s="203"/>
      <c r="D4825" s="203"/>
      <c r="E4825" s="203"/>
      <c r="F4825" s="203"/>
    </row>
    <row r="4826" spans="1:6" x14ac:dyDescent="0.25">
      <c r="A4826" s="203"/>
      <c r="B4826" s="203"/>
      <c r="C4826" s="203"/>
      <c r="D4826" s="203"/>
      <c r="E4826" s="203"/>
      <c r="F4826" s="203"/>
    </row>
    <row r="4827" spans="1:6" x14ac:dyDescent="0.25">
      <c r="A4827" s="203"/>
      <c r="B4827" s="203"/>
      <c r="C4827" s="203"/>
      <c r="D4827" s="203"/>
      <c r="E4827" s="203"/>
      <c r="F4827" s="203"/>
    </row>
    <row r="4828" spans="1:6" x14ac:dyDescent="0.25">
      <c r="A4828" s="203"/>
      <c r="B4828" s="203"/>
      <c r="C4828" s="203"/>
      <c r="D4828" s="203"/>
      <c r="E4828" s="203"/>
      <c r="F4828" s="203"/>
    </row>
    <row r="4829" spans="1:6" x14ac:dyDescent="0.25">
      <c r="A4829" s="203"/>
      <c r="B4829" s="203"/>
      <c r="C4829" s="203"/>
      <c r="D4829" s="203"/>
      <c r="E4829" s="203"/>
      <c r="F4829" s="203"/>
    </row>
    <row r="4830" spans="1:6" x14ac:dyDescent="0.25">
      <c r="A4830" s="203"/>
      <c r="B4830" s="203"/>
      <c r="C4830" s="203"/>
      <c r="D4830" s="203"/>
      <c r="E4830" s="203"/>
      <c r="F4830" s="203"/>
    </row>
    <row r="4831" spans="1:6" x14ac:dyDescent="0.25">
      <c r="A4831" s="203"/>
      <c r="B4831" s="203"/>
      <c r="C4831" s="203"/>
      <c r="D4831" s="203"/>
      <c r="E4831" s="203"/>
      <c r="F4831" s="203"/>
    </row>
    <row r="4832" spans="1:6" x14ac:dyDescent="0.25">
      <c r="A4832" s="203"/>
      <c r="B4832" s="203"/>
      <c r="C4832" s="203"/>
      <c r="D4832" s="203"/>
      <c r="E4832" s="203"/>
      <c r="F4832" s="203"/>
    </row>
    <row r="4833" spans="1:6" x14ac:dyDescent="0.25">
      <c r="A4833" s="203"/>
      <c r="B4833" s="203"/>
      <c r="C4833" s="203"/>
      <c r="D4833" s="203"/>
      <c r="E4833" s="203"/>
      <c r="F4833" s="203"/>
    </row>
    <row r="4834" spans="1:6" x14ac:dyDescent="0.25">
      <c r="A4834" s="203"/>
      <c r="B4834" s="203"/>
      <c r="C4834" s="203"/>
      <c r="D4834" s="203"/>
      <c r="E4834" s="203"/>
      <c r="F4834" s="203"/>
    </row>
    <row r="4835" spans="1:6" x14ac:dyDescent="0.25">
      <c r="A4835" s="203"/>
      <c r="B4835" s="203"/>
      <c r="C4835" s="203"/>
      <c r="D4835" s="203"/>
      <c r="E4835" s="203"/>
      <c r="F4835" s="203"/>
    </row>
    <row r="4836" spans="1:6" x14ac:dyDescent="0.25">
      <c r="A4836" s="203"/>
      <c r="B4836" s="203"/>
      <c r="C4836" s="203"/>
      <c r="D4836" s="203"/>
      <c r="E4836" s="203"/>
      <c r="F4836" s="203"/>
    </row>
    <row r="4837" spans="1:6" x14ac:dyDescent="0.25">
      <c r="A4837" s="203"/>
      <c r="B4837" s="203"/>
      <c r="C4837" s="203"/>
      <c r="D4837" s="203"/>
      <c r="E4837" s="203"/>
      <c r="F4837" s="203"/>
    </row>
    <row r="4838" spans="1:6" x14ac:dyDescent="0.25">
      <c r="A4838" s="203"/>
      <c r="B4838" s="203"/>
      <c r="C4838" s="203"/>
      <c r="D4838" s="203"/>
      <c r="E4838" s="203"/>
      <c r="F4838" s="203"/>
    </row>
    <row r="4839" spans="1:6" x14ac:dyDescent="0.25">
      <c r="A4839" s="203"/>
      <c r="B4839" s="203"/>
      <c r="C4839" s="203"/>
      <c r="D4839" s="203"/>
      <c r="E4839" s="203"/>
      <c r="F4839" s="203"/>
    </row>
    <row r="4840" spans="1:6" x14ac:dyDescent="0.25">
      <c r="A4840" s="203"/>
      <c r="B4840" s="203"/>
      <c r="C4840" s="203"/>
      <c r="D4840" s="203"/>
      <c r="E4840" s="203"/>
      <c r="F4840" s="203"/>
    </row>
    <row r="4841" spans="1:6" x14ac:dyDescent="0.25">
      <c r="A4841" s="203"/>
      <c r="B4841" s="203"/>
      <c r="C4841" s="203"/>
      <c r="D4841" s="203"/>
      <c r="E4841" s="203"/>
      <c r="F4841" s="203"/>
    </row>
    <row r="4842" spans="1:6" x14ac:dyDescent="0.25">
      <c r="A4842" s="203"/>
      <c r="B4842" s="203"/>
      <c r="C4842" s="203"/>
      <c r="D4842" s="203"/>
      <c r="E4842" s="203"/>
      <c r="F4842" s="203"/>
    </row>
    <row r="4843" spans="1:6" x14ac:dyDescent="0.25">
      <c r="A4843" s="203"/>
      <c r="B4843" s="203"/>
      <c r="C4843" s="203"/>
      <c r="D4843" s="203"/>
      <c r="E4843" s="203"/>
      <c r="F4843" s="203"/>
    </row>
    <row r="4844" spans="1:6" x14ac:dyDescent="0.25">
      <c r="A4844" s="203"/>
      <c r="B4844" s="203"/>
      <c r="C4844" s="203"/>
      <c r="D4844" s="203"/>
      <c r="E4844" s="203"/>
      <c r="F4844" s="203"/>
    </row>
    <row r="4845" spans="1:6" x14ac:dyDescent="0.25">
      <c r="A4845" s="203"/>
      <c r="B4845" s="203"/>
      <c r="C4845" s="203"/>
      <c r="D4845" s="203"/>
      <c r="E4845" s="203"/>
      <c r="F4845" s="203"/>
    </row>
    <row r="4846" spans="1:6" x14ac:dyDescent="0.25">
      <c r="A4846" s="203"/>
      <c r="B4846" s="203"/>
      <c r="C4846" s="203"/>
      <c r="D4846" s="203"/>
      <c r="E4846" s="203"/>
      <c r="F4846" s="203"/>
    </row>
    <row r="4847" spans="1:6" x14ac:dyDescent="0.25">
      <c r="A4847" s="203"/>
      <c r="B4847" s="203"/>
      <c r="C4847" s="203"/>
      <c r="D4847" s="203"/>
      <c r="E4847" s="203"/>
      <c r="F4847" s="203"/>
    </row>
    <row r="4848" spans="1:6" x14ac:dyDescent="0.25">
      <c r="A4848" s="203"/>
      <c r="B4848" s="203"/>
      <c r="C4848" s="203"/>
      <c r="D4848" s="203"/>
      <c r="E4848" s="203"/>
      <c r="F4848" s="203"/>
    </row>
    <row r="4849" spans="1:6" x14ac:dyDescent="0.25">
      <c r="A4849" s="203"/>
      <c r="B4849" s="203"/>
      <c r="C4849" s="203"/>
      <c r="D4849" s="203"/>
      <c r="E4849" s="203"/>
      <c r="F4849" s="203"/>
    </row>
    <row r="4850" spans="1:6" x14ac:dyDescent="0.25">
      <c r="A4850" s="203"/>
      <c r="B4850" s="203"/>
      <c r="C4850" s="203"/>
      <c r="D4850" s="203"/>
      <c r="E4850" s="203"/>
      <c r="F4850" s="203"/>
    </row>
    <row r="4851" spans="1:6" x14ac:dyDescent="0.25">
      <c r="A4851" s="203"/>
      <c r="B4851" s="203"/>
      <c r="C4851" s="203"/>
      <c r="D4851" s="203"/>
      <c r="E4851" s="203"/>
      <c r="F4851" s="203"/>
    </row>
    <row r="4852" spans="1:6" x14ac:dyDescent="0.25">
      <c r="A4852" s="203"/>
      <c r="B4852" s="203"/>
      <c r="C4852" s="203"/>
      <c r="D4852" s="203"/>
      <c r="E4852" s="203"/>
      <c r="F4852" s="203"/>
    </row>
    <row r="4853" spans="1:6" x14ac:dyDescent="0.25">
      <c r="A4853" s="203"/>
      <c r="B4853" s="203"/>
      <c r="C4853" s="203"/>
      <c r="D4853" s="203"/>
      <c r="E4853" s="203"/>
      <c r="F4853" s="203"/>
    </row>
    <row r="4854" spans="1:6" x14ac:dyDescent="0.25">
      <c r="A4854" s="203"/>
      <c r="B4854" s="203"/>
      <c r="C4854" s="203"/>
      <c r="D4854" s="203"/>
      <c r="E4854" s="203"/>
      <c r="F4854" s="203"/>
    </row>
    <row r="4855" spans="1:6" x14ac:dyDescent="0.25">
      <c r="A4855" s="203"/>
      <c r="B4855" s="203"/>
      <c r="C4855" s="203"/>
      <c r="D4855" s="203"/>
      <c r="E4855" s="203"/>
      <c r="F4855" s="203"/>
    </row>
    <row r="4856" spans="1:6" x14ac:dyDescent="0.25">
      <c r="A4856" s="203"/>
      <c r="B4856" s="203"/>
      <c r="C4856" s="203"/>
      <c r="D4856" s="203"/>
      <c r="E4856" s="203"/>
      <c r="F4856" s="203"/>
    </row>
    <row r="4857" spans="1:6" x14ac:dyDescent="0.25">
      <c r="A4857" s="203"/>
      <c r="B4857" s="203"/>
      <c r="C4857" s="203"/>
      <c r="D4857" s="203"/>
      <c r="E4857" s="203"/>
      <c r="F4857" s="203"/>
    </row>
    <row r="4858" spans="1:6" x14ac:dyDescent="0.25">
      <c r="A4858" s="203"/>
      <c r="B4858" s="203"/>
      <c r="C4858" s="203"/>
      <c r="D4858" s="203"/>
      <c r="E4858" s="203"/>
      <c r="F4858" s="203"/>
    </row>
    <row r="4859" spans="1:6" x14ac:dyDescent="0.25">
      <c r="A4859" s="203"/>
      <c r="B4859" s="203"/>
      <c r="C4859" s="203"/>
      <c r="D4859" s="203"/>
      <c r="E4859" s="203"/>
      <c r="F4859" s="203"/>
    </row>
    <row r="4860" spans="1:6" x14ac:dyDescent="0.25">
      <c r="A4860" s="203"/>
      <c r="B4860" s="203"/>
      <c r="C4860" s="203"/>
      <c r="D4860" s="203"/>
      <c r="E4860" s="203"/>
      <c r="F4860" s="203"/>
    </row>
    <row r="4861" spans="1:6" x14ac:dyDescent="0.25">
      <c r="A4861" s="203"/>
      <c r="B4861" s="203"/>
      <c r="C4861" s="203"/>
      <c r="D4861" s="203"/>
      <c r="E4861" s="203"/>
      <c r="F4861" s="203"/>
    </row>
    <row r="4862" spans="1:6" x14ac:dyDescent="0.25">
      <c r="A4862" s="203"/>
      <c r="B4862" s="203"/>
      <c r="C4862" s="203"/>
      <c r="D4862" s="203"/>
      <c r="E4862" s="203"/>
      <c r="F4862" s="203"/>
    </row>
    <row r="4863" spans="1:6" x14ac:dyDescent="0.25">
      <c r="A4863" s="203"/>
      <c r="B4863" s="203"/>
      <c r="C4863" s="203"/>
      <c r="D4863" s="203"/>
      <c r="E4863" s="203"/>
      <c r="F4863" s="203"/>
    </row>
    <row r="4864" spans="1:6" x14ac:dyDescent="0.25">
      <c r="A4864" s="203"/>
      <c r="B4864" s="203"/>
      <c r="C4864" s="203"/>
      <c r="D4864" s="203"/>
      <c r="E4864" s="203"/>
      <c r="F4864" s="203"/>
    </row>
    <row r="4865" spans="1:6" x14ac:dyDescent="0.25">
      <c r="A4865" s="203"/>
      <c r="B4865" s="203"/>
      <c r="C4865" s="203"/>
      <c r="D4865" s="203"/>
      <c r="E4865" s="203"/>
      <c r="F4865" s="203"/>
    </row>
    <row r="4866" spans="1:6" x14ac:dyDescent="0.25">
      <c r="A4866" s="203"/>
      <c r="B4866" s="203"/>
      <c r="C4866" s="203"/>
      <c r="D4866" s="203"/>
      <c r="E4866" s="203"/>
      <c r="F4866" s="203"/>
    </row>
    <row r="4867" spans="1:6" x14ac:dyDescent="0.25">
      <c r="A4867" s="203"/>
      <c r="B4867" s="203"/>
      <c r="C4867" s="203"/>
      <c r="D4867" s="203"/>
      <c r="E4867" s="203"/>
      <c r="F4867" s="203"/>
    </row>
    <row r="4868" spans="1:6" x14ac:dyDescent="0.25">
      <c r="A4868" s="203"/>
      <c r="B4868" s="203"/>
      <c r="C4868" s="203"/>
      <c r="D4868" s="203"/>
      <c r="E4868" s="203"/>
      <c r="F4868" s="203"/>
    </row>
    <row r="4869" spans="1:6" x14ac:dyDescent="0.25">
      <c r="A4869" s="203"/>
      <c r="B4869" s="203"/>
      <c r="C4869" s="203"/>
      <c r="D4869" s="203"/>
      <c r="E4869" s="203"/>
      <c r="F4869" s="203"/>
    </row>
    <row r="4870" spans="1:6" x14ac:dyDescent="0.25">
      <c r="A4870" s="203"/>
      <c r="B4870" s="203"/>
      <c r="C4870" s="203"/>
      <c r="D4870" s="203"/>
      <c r="E4870" s="203"/>
      <c r="F4870" s="203"/>
    </row>
    <row r="4871" spans="1:6" x14ac:dyDescent="0.25">
      <c r="A4871" s="203"/>
      <c r="B4871" s="203"/>
      <c r="C4871" s="203"/>
      <c r="D4871" s="203"/>
      <c r="E4871" s="203"/>
      <c r="F4871" s="203"/>
    </row>
    <row r="4872" spans="1:6" x14ac:dyDescent="0.25">
      <c r="A4872" s="203"/>
      <c r="B4872" s="203"/>
      <c r="C4872" s="203"/>
      <c r="D4872" s="203"/>
      <c r="E4872" s="203"/>
      <c r="F4872" s="203"/>
    </row>
    <row r="4873" spans="1:6" x14ac:dyDescent="0.25">
      <c r="A4873" s="203"/>
      <c r="B4873" s="203"/>
      <c r="C4873" s="203"/>
      <c r="D4873" s="203"/>
      <c r="E4873" s="203"/>
      <c r="F4873" s="203"/>
    </row>
    <row r="4874" spans="1:6" x14ac:dyDescent="0.25">
      <c r="A4874" s="203"/>
      <c r="B4874" s="203"/>
      <c r="C4874" s="203"/>
      <c r="D4874" s="203"/>
      <c r="E4874" s="203"/>
      <c r="F4874" s="203"/>
    </row>
    <row r="4875" spans="1:6" x14ac:dyDescent="0.25">
      <c r="A4875" s="203"/>
      <c r="B4875" s="203"/>
      <c r="C4875" s="203"/>
      <c r="D4875" s="203"/>
      <c r="E4875" s="203"/>
      <c r="F4875" s="203"/>
    </row>
    <row r="4876" spans="1:6" x14ac:dyDescent="0.25">
      <c r="A4876" s="203"/>
      <c r="B4876" s="203"/>
      <c r="C4876" s="203"/>
      <c r="D4876" s="203"/>
      <c r="E4876" s="203"/>
      <c r="F4876" s="203"/>
    </row>
    <row r="4877" spans="1:6" x14ac:dyDescent="0.25">
      <c r="A4877" s="203"/>
      <c r="B4877" s="203"/>
      <c r="C4877" s="203"/>
      <c r="D4877" s="203"/>
      <c r="E4877" s="203"/>
      <c r="F4877" s="203"/>
    </row>
    <row r="4878" spans="1:6" x14ac:dyDescent="0.25">
      <c r="A4878" s="203"/>
      <c r="B4878" s="203"/>
      <c r="C4878" s="203"/>
      <c r="D4878" s="203"/>
      <c r="E4878" s="203"/>
      <c r="F4878" s="203"/>
    </row>
    <row r="4879" spans="1:6" x14ac:dyDescent="0.25">
      <c r="A4879" s="203"/>
      <c r="B4879" s="203"/>
      <c r="C4879" s="203"/>
      <c r="D4879" s="203"/>
      <c r="E4879" s="203"/>
      <c r="F4879" s="203"/>
    </row>
    <row r="4880" spans="1:6" x14ac:dyDescent="0.25">
      <c r="A4880" s="203"/>
      <c r="B4880" s="203"/>
      <c r="C4880" s="203"/>
      <c r="D4880" s="203"/>
      <c r="E4880" s="203"/>
      <c r="F4880" s="203"/>
    </row>
    <row r="4881" spans="1:6" x14ac:dyDescent="0.25">
      <c r="A4881" s="203"/>
      <c r="B4881" s="203"/>
      <c r="C4881" s="203"/>
      <c r="D4881" s="203"/>
      <c r="E4881" s="203"/>
      <c r="F4881" s="203"/>
    </row>
    <row r="4882" spans="1:6" x14ac:dyDescent="0.25">
      <c r="A4882" s="203"/>
      <c r="B4882" s="203"/>
      <c r="C4882" s="203"/>
      <c r="D4882" s="203"/>
      <c r="E4882" s="203"/>
      <c r="F4882" s="203"/>
    </row>
    <row r="4883" spans="1:6" x14ac:dyDescent="0.25">
      <c r="A4883" s="203"/>
      <c r="B4883" s="203"/>
      <c r="C4883" s="203"/>
      <c r="D4883" s="203"/>
      <c r="E4883" s="203"/>
      <c r="F4883" s="203"/>
    </row>
    <row r="4884" spans="1:6" x14ac:dyDescent="0.25">
      <c r="A4884" s="203"/>
      <c r="B4884" s="203"/>
      <c r="C4884" s="203"/>
      <c r="D4884" s="203"/>
      <c r="E4884" s="203"/>
      <c r="F4884" s="203"/>
    </row>
    <row r="4885" spans="1:6" x14ac:dyDescent="0.25">
      <c r="A4885" s="203"/>
      <c r="B4885" s="203"/>
      <c r="C4885" s="203"/>
      <c r="D4885" s="203"/>
      <c r="E4885" s="203"/>
      <c r="F4885" s="203"/>
    </row>
    <row r="4886" spans="1:6" x14ac:dyDescent="0.25">
      <c r="A4886" s="203"/>
      <c r="B4886" s="203"/>
      <c r="C4886" s="203"/>
      <c r="D4886" s="203"/>
      <c r="E4886" s="203"/>
      <c r="F4886" s="203"/>
    </row>
    <row r="4887" spans="1:6" x14ac:dyDescent="0.25">
      <c r="A4887" s="203"/>
      <c r="B4887" s="203"/>
      <c r="C4887" s="203"/>
      <c r="D4887" s="203"/>
      <c r="E4887" s="203"/>
      <c r="F4887" s="203"/>
    </row>
    <row r="4888" spans="1:6" x14ac:dyDescent="0.25">
      <c r="A4888" s="203"/>
      <c r="B4888" s="203"/>
      <c r="C4888" s="203"/>
      <c r="D4888" s="203"/>
      <c r="E4888" s="203"/>
      <c r="F4888" s="203"/>
    </row>
    <row r="4889" spans="1:6" x14ac:dyDescent="0.25">
      <c r="A4889" s="203"/>
      <c r="B4889" s="203"/>
      <c r="C4889" s="203"/>
      <c r="D4889" s="203"/>
      <c r="E4889" s="203"/>
      <c r="F4889" s="203"/>
    </row>
    <row r="4890" spans="1:6" x14ac:dyDescent="0.25">
      <c r="A4890" s="203"/>
      <c r="B4890" s="203"/>
      <c r="C4890" s="203"/>
      <c r="D4890" s="203"/>
      <c r="E4890" s="203"/>
      <c r="F4890" s="203"/>
    </row>
    <row r="4891" spans="1:6" x14ac:dyDescent="0.25">
      <c r="A4891" s="203"/>
      <c r="B4891" s="203"/>
      <c r="C4891" s="203"/>
      <c r="D4891" s="203"/>
      <c r="E4891" s="203"/>
      <c r="F4891" s="203"/>
    </row>
    <row r="4892" spans="1:6" x14ac:dyDescent="0.25">
      <c r="A4892" s="203"/>
      <c r="B4892" s="203"/>
      <c r="C4892" s="203"/>
      <c r="D4892" s="203"/>
      <c r="E4892" s="203"/>
      <c r="F4892" s="203"/>
    </row>
    <row r="4893" spans="1:6" x14ac:dyDescent="0.25">
      <c r="A4893" s="203"/>
      <c r="B4893" s="203"/>
      <c r="C4893" s="203"/>
      <c r="D4893" s="203"/>
      <c r="E4893" s="203"/>
      <c r="F4893" s="203"/>
    </row>
    <row r="4894" spans="1:6" x14ac:dyDescent="0.25">
      <c r="A4894" s="203"/>
      <c r="B4894" s="203"/>
      <c r="C4894" s="203"/>
      <c r="D4894" s="203"/>
      <c r="E4894" s="203"/>
      <c r="F4894" s="203"/>
    </row>
    <row r="4895" spans="1:6" x14ac:dyDescent="0.25">
      <c r="A4895" s="203"/>
      <c r="B4895" s="203"/>
      <c r="C4895" s="203"/>
      <c r="D4895" s="203"/>
      <c r="E4895" s="203"/>
      <c r="F4895" s="203"/>
    </row>
    <row r="4896" spans="1:6" x14ac:dyDescent="0.25">
      <c r="A4896" s="203"/>
      <c r="B4896" s="203"/>
      <c r="C4896" s="203"/>
      <c r="D4896" s="203"/>
      <c r="E4896" s="203"/>
      <c r="F4896" s="203"/>
    </row>
    <row r="4897" spans="1:6" x14ac:dyDescent="0.25">
      <c r="A4897" s="203"/>
      <c r="B4897" s="203"/>
      <c r="C4897" s="203"/>
      <c r="D4897" s="203"/>
      <c r="E4897" s="203"/>
      <c r="F4897" s="203"/>
    </row>
    <row r="4898" spans="1:6" x14ac:dyDescent="0.25">
      <c r="A4898" s="203"/>
      <c r="B4898" s="203"/>
      <c r="C4898" s="203"/>
      <c r="D4898" s="203"/>
      <c r="E4898" s="203"/>
      <c r="F4898" s="203"/>
    </row>
    <row r="4899" spans="1:6" x14ac:dyDescent="0.25">
      <c r="A4899" s="203"/>
      <c r="B4899" s="203"/>
      <c r="C4899" s="203"/>
      <c r="D4899" s="203"/>
      <c r="E4899" s="203"/>
      <c r="F4899" s="203"/>
    </row>
    <row r="4900" spans="1:6" x14ac:dyDescent="0.25">
      <c r="A4900" s="203"/>
      <c r="B4900" s="203"/>
      <c r="C4900" s="203"/>
      <c r="D4900" s="203"/>
      <c r="E4900" s="203"/>
      <c r="F4900" s="203"/>
    </row>
    <row r="4901" spans="1:6" x14ac:dyDescent="0.25">
      <c r="A4901" s="203"/>
      <c r="B4901" s="203"/>
      <c r="C4901" s="203"/>
      <c r="D4901" s="203"/>
      <c r="E4901" s="203"/>
      <c r="F4901" s="203"/>
    </row>
    <row r="4902" spans="1:6" x14ac:dyDescent="0.25">
      <c r="A4902" s="203"/>
      <c r="B4902" s="203"/>
      <c r="C4902" s="203"/>
      <c r="D4902" s="203"/>
      <c r="E4902" s="203"/>
      <c r="F4902" s="203"/>
    </row>
    <row r="4903" spans="1:6" x14ac:dyDescent="0.25">
      <c r="A4903" s="203"/>
      <c r="B4903" s="203"/>
      <c r="C4903" s="203"/>
      <c r="D4903" s="203"/>
      <c r="E4903" s="203"/>
      <c r="F4903" s="203"/>
    </row>
    <row r="4904" spans="1:6" x14ac:dyDescent="0.25">
      <c r="A4904" s="203"/>
      <c r="B4904" s="203"/>
      <c r="C4904" s="203"/>
      <c r="D4904" s="203"/>
      <c r="E4904" s="203"/>
      <c r="F4904" s="203"/>
    </row>
    <row r="4905" spans="1:6" x14ac:dyDescent="0.25">
      <c r="A4905" s="203"/>
      <c r="B4905" s="203"/>
      <c r="C4905" s="203"/>
      <c r="D4905" s="203"/>
      <c r="E4905" s="203"/>
      <c r="F4905" s="203"/>
    </row>
    <row r="4906" spans="1:6" x14ac:dyDescent="0.25">
      <c r="A4906" s="203"/>
      <c r="B4906" s="203"/>
      <c r="C4906" s="203"/>
      <c r="D4906" s="203"/>
      <c r="E4906" s="203"/>
      <c r="F4906" s="203"/>
    </row>
    <row r="4907" spans="1:6" x14ac:dyDescent="0.25">
      <c r="A4907" s="203"/>
      <c r="B4907" s="203"/>
      <c r="C4907" s="203"/>
      <c r="D4907" s="203"/>
      <c r="E4907" s="203"/>
      <c r="F4907" s="203"/>
    </row>
    <row r="4908" spans="1:6" x14ac:dyDescent="0.25">
      <c r="A4908" s="203"/>
      <c r="B4908" s="203"/>
      <c r="C4908" s="203"/>
      <c r="D4908" s="203"/>
      <c r="E4908" s="203"/>
      <c r="F4908" s="203"/>
    </row>
    <row r="4909" spans="1:6" x14ac:dyDescent="0.25">
      <c r="A4909" s="203"/>
      <c r="B4909" s="203"/>
      <c r="C4909" s="203"/>
      <c r="D4909" s="203"/>
      <c r="E4909" s="203"/>
      <c r="F4909" s="203"/>
    </row>
    <row r="4910" spans="1:6" x14ac:dyDescent="0.25">
      <c r="A4910" s="203"/>
      <c r="B4910" s="203"/>
      <c r="C4910" s="203"/>
      <c r="D4910" s="203"/>
      <c r="E4910" s="203"/>
      <c r="F4910" s="203"/>
    </row>
    <row r="4911" spans="1:6" x14ac:dyDescent="0.25">
      <c r="A4911" s="203"/>
      <c r="B4911" s="203"/>
      <c r="C4911" s="203"/>
      <c r="D4911" s="203"/>
      <c r="E4911" s="203"/>
      <c r="F4911" s="203"/>
    </row>
    <row r="4912" spans="1:6" x14ac:dyDescent="0.25">
      <c r="A4912" s="203"/>
      <c r="B4912" s="203"/>
      <c r="C4912" s="203"/>
      <c r="D4912" s="203"/>
      <c r="E4912" s="203"/>
      <c r="F4912" s="203"/>
    </row>
    <row r="4913" spans="1:6" x14ac:dyDescent="0.25">
      <c r="A4913" s="203"/>
      <c r="B4913" s="203"/>
      <c r="C4913" s="203"/>
      <c r="D4913" s="203"/>
      <c r="E4913" s="203"/>
      <c r="F4913" s="203"/>
    </row>
    <row r="4914" spans="1:6" x14ac:dyDescent="0.25">
      <c r="A4914" s="203"/>
      <c r="B4914" s="203"/>
      <c r="C4914" s="203"/>
      <c r="D4914" s="203"/>
      <c r="E4914" s="203"/>
      <c r="F4914" s="203"/>
    </row>
    <row r="4915" spans="1:6" x14ac:dyDescent="0.25">
      <c r="A4915" s="203"/>
      <c r="B4915" s="203"/>
      <c r="C4915" s="203"/>
      <c r="D4915" s="203"/>
      <c r="E4915" s="203"/>
      <c r="F4915" s="203"/>
    </row>
    <row r="4916" spans="1:6" x14ac:dyDescent="0.25">
      <c r="A4916" s="203"/>
      <c r="B4916" s="203"/>
      <c r="C4916" s="203"/>
      <c r="D4916" s="203"/>
      <c r="E4916" s="203"/>
      <c r="F4916" s="203"/>
    </row>
    <row r="4917" spans="1:6" x14ac:dyDescent="0.25">
      <c r="A4917" s="203"/>
      <c r="B4917" s="203"/>
      <c r="C4917" s="203"/>
      <c r="D4917" s="203"/>
      <c r="E4917" s="203"/>
      <c r="F4917" s="203"/>
    </row>
    <row r="4918" spans="1:6" x14ac:dyDescent="0.25">
      <c r="A4918" s="203"/>
      <c r="B4918" s="203"/>
      <c r="C4918" s="203"/>
      <c r="D4918" s="203"/>
      <c r="E4918" s="203"/>
      <c r="F4918" s="203"/>
    </row>
    <row r="4919" spans="1:6" x14ac:dyDescent="0.25">
      <c r="A4919" s="203"/>
      <c r="B4919" s="203"/>
      <c r="C4919" s="203"/>
      <c r="D4919" s="203"/>
      <c r="E4919" s="203"/>
      <c r="F4919" s="203"/>
    </row>
    <row r="4920" spans="1:6" x14ac:dyDescent="0.25">
      <c r="A4920" s="203"/>
      <c r="B4920" s="203"/>
      <c r="C4920" s="203"/>
      <c r="D4920" s="203"/>
      <c r="E4920" s="203"/>
      <c r="F4920" s="203"/>
    </row>
    <row r="4921" spans="1:6" x14ac:dyDescent="0.25">
      <c r="A4921" s="203"/>
      <c r="B4921" s="203"/>
      <c r="C4921" s="203"/>
      <c r="D4921" s="203"/>
      <c r="E4921" s="203"/>
      <c r="F4921" s="203"/>
    </row>
    <row r="4922" spans="1:6" x14ac:dyDescent="0.25">
      <c r="A4922" s="203"/>
      <c r="B4922" s="203"/>
      <c r="C4922" s="203"/>
      <c r="D4922" s="203"/>
      <c r="E4922" s="203"/>
      <c r="F4922" s="203"/>
    </row>
    <row r="4923" spans="1:6" x14ac:dyDescent="0.25">
      <c r="A4923" s="203"/>
      <c r="B4923" s="203"/>
      <c r="C4923" s="203"/>
      <c r="D4923" s="203"/>
      <c r="E4923" s="203"/>
      <c r="F4923" s="203"/>
    </row>
    <row r="4924" spans="1:6" x14ac:dyDescent="0.25">
      <c r="A4924" s="203"/>
      <c r="B4924" s="203"/>
      <c r="C4924" s="203"/>
      <c r="D4924" s="203"/>
      <c r="E4924" s="203"/>
      <c r="F4924" s="203"/>
    </row>
    <row r="4925" spans="1:6" x14ac:dyDescent="0.25">
      <c r="A4925" s="203"/>
      <c r="B4925" s="203"/>
      <c r="C4925" s="203"/>
      <c r="D4925" s="203"/>
      <c r="E4925" s="203"/>
      <c r="F4925" s="203"/>
    </row>
    <row r="4926" spans="1:6" x14ac:dyDescent="0.25">
      <c r="A4926" s="203"/>
      <c r="B4926" s="203"/>
      <c r="C4926" s="203"/>
      <c r="D4926" s="203"/>
      <c r="E4926" s="203"/>
      <c r="F4926" s="203"/>
    </row>
    <row r="4927" spans="1:6" x14ac:dyDescent="0.25">
      <c r="A4927" s="203"/>
      <c r="B4927" s="203"/>
      <c r="C4927" s="203"/>
      <c r="D4927" s="203"/>
      <c r="E4927" s="203"/>
      <c r="F4927" s="203"/>
    </row>
    <row r="4928" spans="1:6" x14ac:dyDescent="0.25">
      <c r="A4928" s="203"/>
      <c r="B4928" s="203"/>
      <c r="C4928" s="203"/>
      <c r="D4928" s="203"/>
      <c r="E4928" s="203"/>
      <c r="F4928" s="203"/>
    </row>
    <row r="4929" spans="1:6" x14ac:dyDescent="0.25">
      <c r="A4929" s="203"/>
      <c r="B4929" s="203"/>
      <c r="C4929" s="203"/>
      <c r="D4929" s="203"/>
      <c r="E4929" s="203"/>
      <c r="F4929" s="203"/>
    </row>
    <row r="4930" spans="1:6" x14ac:dyDescent="0.25">
      <c r="A4930" s="203"/>
      <c r="B4930" s="203"/>
      <c r="C4930" s="203"/>
      <c r="D4930" s="203"/>
      <c r="E4930" s="203"/>
      <c r="F4930" s="203"/>
    </row>
    <row r="4931" spans="1:6" x14ac:dyDescent="0.25">
      <c r="A4931" s="203"/>
      <c r="B4931" s="203"/>
      <c r="C4931" s="203"/>
      <c r="D4931" s="203"/>
      <c r="E4931" s="203"/>
      <c r="F4931" s="203"/>
    </row>
    <row r="4932" spans="1:6" x14ac:dyDescent="0.25">
      <c r="A4932" s="203"/>
      <c r="B4932" s="203"/>
      <c r="C4932" s="203"/>
      <c r="D4932" s="203"/>
      <c r="E4932" s="203"/>
      <c r="F4932" s="203"/>
    </row>
    <row r="4933" spans="1:6" x14ac:dyDescent="0.25">
      <c r="A4933" s="203"/>
      <c r="B4933" s="203"/>
      <c r="C4933" s="203"/>
      <c r="D4933" s="203"/>
      <c r="E4933" s="203"/>
      <c r="F4933" s="203"/>
    </row>
    <row r="4934" spans="1:6" x14ac:dyDescent="0.25">
      <c r="A4934" s="203"/>
      <c r="B4934" s="203"/>
      <c r="C4934" s="203"/>
      <c r="D4934" s="203"/>
      <c r="E4934" s="203"/>
      <c r="F4934" s="203"/>
    </row>
    <row r="4935" spans="1:6" x14ac:dyDescent="0.25">
      <c r="A4935" s="203"/>
      <c r="B4935" s="203"/>
      <c r="C4935" s="203"/>
      <c r="D4935" s="203"/>
      <c r="E4935" s="203"/>
      <c r="F4935" s="203"/>
    </row>
    <row r="4936" spans="1:6" x14ac:dyDescent="0.25">
      <c r="A4936" s="203"/>
      <c r="B4936" s="203"/>
      <c r="C4936" s="203"/>
      <c r="D4936" s="203"/>
      <c r="E4936" s="203"/>
      <c r="F4936" s="203"/>
    </row>
    <row r="4937" spans="1:6" x14ac:dyDescent="0.25">
      <c r="A4937" s="203"/>
      <c r="B4937" s="203"/>
      <c r="C4937" s="203"/>
      <c r="D4937" s="203"/>
      <c r="E4937" s="203"/>
      <c r="F4937" s="203"/>
    </row>
    <row r="4938" spans="1:6" x14ac:dyDescent="0.25">
      <c r="A4938" s="203"/>
      <c r="B4938" s="203"/>
      <c r="C4938" s="203"/>
      <c r="D4938" s="203"/>
      <c r="E4938" s="203"/>
      <c r="F4938" s="203"/>
    </row>
    <row r="4939" spans="1:6" x14ac:dyDescent="0.25">
      <c r="A4939" s="203"/>
      <c r="B4939" s="203"/>
      <c r="C4939" s="203"/>
      <c r="D4939" s="203"/>
      <c r="E4939" s="203"/>
      <c r="F4939" s="203"/>
    </row>
    <row r="4940" spans="1:6" x14ac:dyDescent="0.25">
      <c r="A4940" s="203"/>
      <c r="B4940" s="203"/>
      <c r="C4940" s="203"/>
      <c r="D4940" s="203"/>
      <c r="E4940" s="203"/>
      <c r="F4940" s="203"/>
    </row>
    <row r="4941" spans="1:6" x14ac:dyDescent="0.25">
      <c r="A4941" s="203"/>
      <c r="B4941" s="203"/>
      <c r="C4941" s="203"/>
      <c r="D4941" s="203"/>
      <c r="E4941" s="203"/>
      <c r="F4941" s="203"/>
    </row>
    <row r="4942" spans="1:6" x14ac:dyDescent="0.25">
      <c r="A4942" s="203"/>
      <c r="B4942" s="203"/>
      <c r="C4942" s="203"/>
      <c r="D4942" s="203"/>
      <c r="E4942" s="203"/>
      <c r="F4942" s="203"/>
    </row>
    <row r="4943" spans="1:6" x14ac:dyDescent="0.25">
      <c r="A4943" s="203"/>
      <c r="B4943" s="203"/>
      <c r="C4943" s="203"/>
      <c r="D4943" s="203"/>
      <c r="E4943" s="203"/>
      <c r="F4943" s="203"/>
    </row>
    <row r="4944" spans="1:6" x14ac:dyDescent="0.25">
      <c r="A4944" s="203"/>
      <c r="B4944" s="203"/>
      <c r="C4944" s="203"/>
      <c r="D4944" s="203"/>
      <c r="E4944" s="203"/>
      <c r="F4944" s="203"/>
    </row>
    <row r="4945" spans="1:6" x14ac:dyDescent="0.25">
      <c r="A4945" s="203"/>
      <c r="B4945" s="203"/>
      <c r="C4945" s="203"/>
      <c r="D4945" s="203"/>
      <c r="E4945" s="203"/>
      <c r="F4945" s="203"/>
    </row>
    <row r="4946" spans="1:6" x14ac:dyDescent="0.25">
      <c r="A4946" s="203"/>
      <c r="B4946" s="203"/>
      <c r="C4946" s="203"/>
      <c r="D4946" s="203"/>
      <c r="E4946" s="203"/>
      <c r="F4946" s="203"/>
    </row>
    <row r="4947" spans="1:6" x14ac:dyDescent="0.25">
      <c r="A4947" s="203"/>
      <c r="B4947" s="203"/>
      <c r="C4947" s="203"/>
      <c r="D4947" s="203"/>
      <c r="E4947" s="203"/>
      <c r="F4947" s="203"/>
    </row>
    <row r="4948" spans="1:6" x14ac:dyDescent="0.25">
      <c r="A4948" s="203"/>
      <c r="B4948" s="203"/>
      <c r="C4948" s="203"/>
      <c r="D4948" s="203"/>
      <c r="E4948" s="203"/>
      <c r="F4948" s="203"/>
    </row>
    <row r="4949" spans="1:6" x14ac:dyDescent="0.25">
      <c r="A4949" s="203"/>
      <c r="B4949" s="203"/>
      <c r="C4949" s="203"/>
      <c r="D4949" s="203"/>
      <c r="E4949" s="203"/>
      <c r="F4949" s="203"/>
    </row>
    <row r="4950" spans="1:6" x14ac:dyDescent="0.25">
      <c r="A4950" s="203"/>
      <c r="B4950" s="203"/>
      <c r="C4950" s="203"/>
      <c r="D4950" s="203"/>
      <c r="E4950" s="203"/>
      <c r="F4950" s="203"/>
    </row>
    <row r="4951" spans="1:6" x14ac:dyDescent="0.25">
      <c r="A4951" s="203"/>
      <c r="B4951" s="203"/>
      <c r="C4951" s="203"/>
      <c r="D4951" s="203"/>
      <c r="E4951" s="203"/>
      <c r="F4951" s="203"/>
    </row>
    <row r="4952" spans="1:6" x14ac:dyDescent="0.25">
      <c r="A4952" s="203"/>
      <c r="B4952" s="203"/>
      <c r="C4952" s="203"/>
      <c r="D4952" s="203"/>
      <c r="E4952" s="203"/>
      <c r="F4952" s="203"/>
    </row>
    <row r="4953" spans="1:6" x14ac:dyDescent="0.25">
      <c r="A4953" s="203"/>
      <c r="B4953" s="203"/>
      <c r="C4953" s="203"/>
      <c r="D4953" s="203"/>
      <c r="E4953" s="203"/>
      <c r="F4953" s="203"/>
    </row>
    <row r="4954" spans="1:6" x14ac:dyDescent="0.25">
      <c r="A4954" s="203"/>
      <c r="B4954" s="203"/>
      <c r="C4954" s="203"/>
      <c r="D4954" s="203"/>
      <c r="E4954" s="203"/>
      <c r="F4954" s="203"/>
    </row>
    <row r="4955" spans="1:6" x14ac:dyDescent="0.25">
      <c r="A4955" s="203"/>
      <c r="B4955" s="203"/>
      <c r="C4955" s="203"/>
      <c r="D4955" s="203"/>
      <c r="E4955" s="203"/>
      <c r="F4955" s="203"/>
    </row>
    <row r="4956" spans="1:6" x14ac:dyDescent="0.25">
      <c r="A4956" s="203"/>
      <c r="B4956" s="203"/>
      <c r="C4956" s="203"/>
      <c r="D4956" s="203"/>
      <c r="E4956" s="203"/>
      <c r="F4956" s="203"/>
    </row>
    <row r="4957" spans="1:6" x14ac:dyDescent="0.25">
      <c r="A4957" s="203"/>
      <c r="B4957" s="203"/>
      <c r="C4957" s="203"/>
      <c r="D4957" s="203"/>
      <c r="E4957" s="203"/>
      <c r="F4957" s="203"/>
    </row>
    <row r="4958" spans="1:6" x14ac:dyDescent="0.25">
      <c r="A4958" s="203"/>
      <c r="B4958" s="203"/>
      <c r="C4958" s="203"/>
      <c r="D4958" s="203"/>
      <c r="E4958" s="203"/>
      <c r="F4958" s="203"/>
    </row>
    <row r="4959" spans="1:6" x14ac:dyDescent="0.25">
      <c r="A4959" s="203"/>
      <c r="B4959" s="203"/>
      <c r="C4959" s="203"/>
      <c r="D4959" s="203"/>
      <c r="E4959" s="203"/>
      <c r="F4959" s="203"/>
    </row>
    <row r="4960" spans="1:6" x14ac:dyDescent="0.25">
      <c r="A4960" s="203"/>
      <c r="B4960" s="203"/>
      <c r="C4960" s="203"/>
      <c r="D4960" s="203"/>
      <c r="E4960" s="203"/>
      <c r="F4960" s="203"/>
    </row>
    <row r="4961" spans="1:6" x14ac:dyDescent="0.25">
      <c r="A4961" s="203"/>
      <c r="B4961" s="203"/>
      <c r="C4961" s="203"/>
      <c r="D4961" s="203"/>
      <c r="E4961" s="203"/>
      <c r="F4961" s="203"/>
    </row>
    <row r="4962" spans="1:6" x14ac:dyDescent="0.25">
      <c r="A4962" s="203"/>
      <c r="B4962" s="203"/>
      <c r="C4962" s="203"/>
      <c r="D4962" s="203"/>
      <c r="E4962" s="203"/>
      <c r="F4962" s="203"/>
    </row>
    <row r="4963" spans="1:6" x14ac:dyDescent="0.25">
      <c r="A4963" s="203"/>
      <c r="B4963" s="203"/>
      <c r="C4963" s="203"/>
      <c r="D4963" s="203"/>
      <c r="E4963" s="203"/>
      <c r="F4963" s="203"/>
    </row>
    <row r="4964" spans="1:6" x14ac:dyDescent="0.25">
      <c r="A4964" s="203"/>
      <c r="B4964" s="203"/>
      <c r="C4964" s="203"/>
      <c r="D4964" s="203"/>
      <c r="E4964" s="203"/>
      <c r="F4964" s="203"/>
    </row>
    <row r="4965" spans="1:6" x14ac:dyDescent="0.25">
      <c r="A4965" s="203"/>
      <c r="B4965" s="203"/>
      <c r="C4965" s="203"/>
      <c r="D4965" s="203"/>
      <c r="E4965" s="203"/>
      <c r="F4965" s="203"/>
    </row>
    <row r="4966" spans="1:6" x14ac:dyDescent="0.25">
      <c r="A4966" s="203"/>
      <c r="B4966" s="203"/>
      <c r="C4966" s="203"/>
      <c r="D4966" s="203"/>
      <c r="E4966" s="203"/>
      <c r="F4966" s="203"/>
    </row>
    <row r="4967" spans="1:6" x14ac:dyDescent="0.25">
      <c r="A4967" s="203"/>
      <c r="B4967" s="203"/>
      <c r="C4967" s="203"/>
      <c r="D4967" s="203"/>
      <c r="E4967" s="203"/>
      <c r="F4967" s="203"/>
    </row>
    <row r="4968" spans="1:6" x14ac:dyDescent="0.25">
      <c r="A4968" s="203"/>
      <c r="B4968" s="203"/>
      <c r="C4968" s="203"/>
      <c r="D4968" s="203"/>
      <c r="E4968" s="203"/>
      <c r="F4968" s="203"/>
    </row>
    <row r="4969" spans="1:6" x14ac:dyDescent="0.25">
      <c r="A4969" s="203"/>
      <c r="B4969" s="203"/>
      <c r="C4969" s="203"/>
      <c r="D4969" s="203"/>
      <c r="E4969" s="203"/>
      <c r="F4969" s="203"/>
    </row>
    <row r="4970" spans="1:6" x14ac:dyDescent="0.25">
      <c r="A4970" s="203"/>
      <c r="B4970" s="203"/>
      <c r="C4970" s="203"/>
      <c r="D4970" s="203"/>
      <c r="E4970" s="203"/>
      <c r="F4970" s="203"/>
    </row>
    <row r="4971" spans="1:6" x14ac:dyDescent="0.25">
      <c r="A4971" s="203"/>
      <c r="B4971" s="203"/>
      <c r="C4971" s="203"/>
      <c r="D4971" s="203"/>
      <c r="E4971" s="203"/>
      <c r="F4971" s="203"/>
    </row>
    <row r="4972" spans="1:6" x14ac:dyDescent="0.25">
      <c r="A4972" s="203"/>
      <c r="B4972" s="203"/>
      <c r="C4972" s="203"/>
      <c r="D4972" s="203"/>
      <c r="E4972" s="203"/>
      <c r="F4972" s="203"/>
    </row>
    <row r="4973" spans="1:6" x14ac:dyDescent="0.25">
      <c r="A4973" s="203"/>
      <c r="B4973" s="203"/>
      <c r="C4973" s="203"/>
      <c r="D4973" s="203"/>
      <c r="E4973" s="203"/>
      <c r="F4973" s="203"/>
    </row>
    <row r="4974" spans="1:6" x14ac:dyDescent="0.25">
      <c r="A4974" s="203"/>
      <c r="B4974" s="203"/>
      <c r="C4974" s="203"/>
      <c r="D4974" s="203"/>
      <c r="E4974" s="203"/>
      <c r="F4974" s="203"/>
    </row>
    <row r="4975" spans="1:6" x14ac:dyDescent="0.25">
      <c r="A4975" s="203"/>
      <c r="B4975" s="203"/>
      <c r="C4975" s="203"/>
      <c r="D4975" s="203"/>
      <c r="E4975" s="203"/>
      <c r="F4975" s="203"/>
    </row>
    <row r="4976" spans="1:6" x14ac:dyDescent="0.25">
      <c r="A4976" s="203"/>
      <c r="B4976" s="203"/>
      <c r="C4976" s="203"/>
      <c r="D4976" s="203"/>
      <c r="E4976" s="203"/>
      <c r="F4976" s="203"/>
    </row>
    <row r="4977" spans="1:6" x14ac:dyDescent="0.25">
      <c r="A4977" s="203"/>
      <c r="B4977" s="203"/>
      <c r="C4977" s="203"/>
      <c r="D4977" s="203"/>
      <c r="E4977" s="203"/>
      <c r="F4977" s="203"/>
    </row>
    <row r="4978" spans="1:6" x14ac:dyDescent="0.25">
      <c r="A4978" s="203"/>
      <c r="B4978" s="203"/>
      <c r="C4978" s="203"/>
      <c r="D4978" s="203"/>
      <c r="E4978" s="203"/>
      <c r="F4978" s="203"/>
    </row>
    <row r="4979" spans="1:6" x14ac:dyDescent="0.25">
      <c r="A4979" s="203"/>
      <c r="B4979" s="203"/>
      <c r="C4979" s="203"/>
      <c r="D4979" s="203"/>
      <c r="E4979" s="203"/>
      <c r="F4979" s="203"/>
    </row>
    <row r="4980" spans="1:6" x14ac:dyDescent="0.25">
      <c r="A4980" s="203"/>
      <c r="B4980" s="203"/>
      <c r="C4980" s="203"/>
      <c r="D4980" s="203"/>
      <c r="E4980" s="203"/>
      <c r="F4980" s="203"/>
    </row>
    <row r="4981" spans="1:6" x14ac:dyDescent="0.25">
      <c r="A4981" s="203"/>
      <c r="B4981" s="203"/>
      <c r="C4981" s="203"/>
      <c r="D4981" s="203"/>
      <c r="E4981" s="203"/>
      <c r="F4981" s="203"/>
    </row>
    <row r="4982" spans="1:6" x14ac:dyDescent="0.25">
      <c r="A4982" s="203"/>
      <c r="B4982" s="203"/>
      <c r="C4982" s="203"/>
      <c r="D4982" s="203"/>
      <c r="E4982" s="203"/>
      <c r="F4982" s="203"/>
    </row>
    <row r="4983" spans="1:6" x14ac:dyDescent="0.25">
      <c r="A4983" s="203"/>
      <c r="B4983" s="203"/>
      <c r="C4983" s="203"/>
      <c r="D4983" s="203"/>
      <c r="E4983" s="203"/>
      <c r="F4983" s="203"/>
    </row>
    <row r="4984" spans="1:6" x14ac:dyDescent="0.25">
      <c r="A4984" s="203"/>
      <c r="B4984" s="203"/>
      <c r="C4984" s="203"/>
      <c r="D4984" s="203"/>
      <c r="E4984" s="203"/>
      <c r="F4984" s="203"/>
    </row>
    <row r="4985" spans="1:6" x14ac:dyDescent="0.25">
      <c r="A4985" s="203"/>
      <c r="B4985" s="203"/>
      <c r="C4985" s="203"/>
      <c r="D4985" s="203"/>
      <c r="E4985" s="203"/>
      <c r="F4985" s="203"/>
    </row>
    <row r="4986" spans="1:6" x14ac:dyDescent="0.25">
      <c r="A4986" s="203"/>
      <c r="B4986" s="203"/>
      <c r="C4986" s="203"/>
      <c r="D4986" s="203"/>
      <c r="E4986" s="203"/>
      <c r="F4986" s="203"/>
    </row>
    <row r="4987" spans="1:6" x14ac:dyDescent="0.25">
      <c r="A4987" s="203"/>
      <c r="B4987" s="203"/>
      <c r="C4987" s="203"/>
      <c r="D4987" s="203"/>
      <c r="E4987" s="203"/>
      <c r="F4987" s="203"/>
    </row>
    <row r="4988" spans="1:6" x14ac:dyDescent="0.25">
      <c r="A4988" s="203"/>
      <c r="B4988" s="203"/>
      <c r="C4988" s="203"/>
      <c r="D4988" s="203"/>
      <c r="E4988" s="203"/>
      <c r="F4988" s="203"/>
    </row>
    <row r="4989" spans="1:6" x14ac:dyDescent="0.25">
      <c r="A4989" s="203"/>
      <c r="B4989" s="203"/>
      <c r="C4989" s="203"/>
      <c r="D4989" s="203"/>
      <c r="E4989" s="203"/>
      <c r="F4989" s="203"/>
    </row>
    <row r="4990" spans="1:6" x14ac:dyDescent="0.25">
      <c r="A4990" s="203"/>
      <c r="B4990" s="203"/>
      <c r="C4990" s="203"/>
      <c r="D4990" s="203"/>
      <c r="E4990" s="203"/>
      <c r="F4990" s="203"/>
    </row>
    <row r="4991" spans="1:6" x14ac:dyDescent="0.25">
      <c r="A4991" s="203"/>
      <c r="B4991" s="203"/>
      <c r="C4991" s="203"/>
      <c r="D4991" s="203"/>
      <c r="E4991" s="203"/>
      <c r="F4991" s="203"/>
    </row>
    <row r="4992" spans="1:6" x14ac:dyDescent="0.25">
      <c r="A4992" s="203"/>
      <c r="B4992" s="203"/>
      <c r="C4992" s="203"/>
      <c r="D4992" s="203"/>
      <c r="E4992" s="203"/>
      <c r="F4992" s="203"/>
    </row>
    <row r="4993" spans="1:6" x14ac:dyDescent="0.25">
      <c r="A4993" s="203"/>
      <c r="B4993" s="203"/>
      <c r="C4993" s="203"/>
      <c r="D4993" s="203"/>
      <c r="E4993" s="203"/>
      <c r="F4993" s="203"/>
    </row>
    <row r="4994" spans="1:6" x14ac:dyDescent="0.25">
      <c r="A4994" s="203"/>
      <c r="B4994" s="203"/>
      <c r="C4994" s="203"/>
      <c r="D4994" s="203"/>
      <c r="E4994" s="203"/>
      <c r="F4994" s="203"/>
    </row>
    <row r="4995" spans="1:6" x14ac:dyDescent="0.25">
      <c r="A4995" s="203"/>
      <c r="B4995" s="203"/>
      <c r="C4995" s="203"/>
      <c r="D4995" s="203"/>
      <c r="E4995" s="203"/>
      <c r="F4995" s="203"/>
    </row>
    <row r="4996" spans="1:6" x14ac:dyDescent="0.25">
      <c r="A4996" s="203"/>
      <c r="B4996" s="203"/>
      <c r="C4996" s="203"/>
      <c r="D4996" s="203"/>
      <c r="E4996" s="203"/>
      <c r="F4996" s="203"/>
    </row>
    <row r="4997" spans="1:6" x14ac:dyDescent="0.25">
      <c r="A4997" s="203"/>
      <c r="B4997" s="203"/>
      <c r="C4997" s="203"/>
      <c r="D4997" s="203"/>
      <c r="E4997" s="203"/>
      <c r="F4997" s="203"/>
    </row>
    <row r="4998" spans="1:6" x14ac:dyDescent="0.25">
      <c r="A4998" s="203"/>
      <c r="B4998" s="203"/>
      <c r="C4998" s="203"/>
      <c r="D4998" s="203"/>
      <c r="E4998" s="203"/>
      <c r="F4998" s="203"/>
    </row>
    <row r="4999" spans="1:6" x14ac:dyDescent="0.25">
      <c r="A4999" s="203"/>
      <c r="B4999" s="203"/>
      <c r="C4999" s="203"/>
      <c r="D4999" s="203"/>
      <c r="E4999" s="203"/>
      <c r="F4999" s="203"/>
    </row>
    <row r="5000" spans="1:6" x14ac:dyDescent="0.25">
      <c r="A5000" s="203"/>
      <c r="B5000" s="203"/>
      <c r="C5000" s="203"/>
      <c r="D5000" s="203"/>
      <c r="E5000" s="203"/>
      <c r="F5000" s="203"/>
    </row>
    <row r="5001" spans="1:6" x14ac:dyDescent="0.25">
      <c r="A5001" s="203"/>
      <c r="B5001" s="203"/>
      <c r="C5001" s="203"/>
      <c r="D5001" s="203"/>
      <c r="E5001" s="203"/>
      <c r="F5001" s="203"/>
    </row>
    <row r="5002" spans="1:6" x14ac:dyDescent="0.25">
      <c r="A5002" s="203"/>
      <c r="B5002" s="203"/>
      <c r="C5002" s="203"/>
      <c r="D5002" s="203"/>
      <c r="E5002" s="203"/>
      <c r="F5002" s="203"/>
    </row>
    <row r="5003" spans="1:6" x14ac:dyDescent="0.25">
      <c r="A5003" s="203"/>
      <c r="B5003" s="203"/>
      <c r="C5003" s="203"/>
      <c r="D5003" s="203"/>
      <c r="E5003" s="203"/>
      <c r="F5003" s="203"/>
    </row>
    <row r="5004" spans="1:6" x14ac:dyDescent="0.25">
      <c r="A5004" s="203"/>
      <c r="B5004" s="203"/>
      <c r="C5004" s="203"/>
      <c r="D5004" s="203"/>
      <c r="E5004" s="203"/>
      <c r="F5004" s="203"/>
    </row>
    <row r="5005" spans="1:6" x14ac:dyDescent="0.25">
      <c r="A5005" s="203"/>
      <c r="B5005" s="203"/>
      <c r="C5005" s="203"/>
      <c r="D5005" s="203"/>
      <c r="E5005" s="203"/>
      <c r="F5005" s="203"/>
    </row>
    <row r="5006" spans="1:6" x14ac:dyDescent="0.25">
      <c r="A5006" s="203"/>
      <c r="B5006" s="203"/>
      <c r="C5006" s="203"/>
      <c r="D5006" s="203"/>
      <c r="E5006" s="203"/>
      <c r="F5006" s="203"/>
    </row>
    <row r="5007" spans="1:6" x14ac:dyDescent="0.25">
      <c r="A5007" s="203"/>
      <c r="B5007" s="203"/>
      <c r="C5007" s="203"/>
      <c r="D5007" s="203"/>
      <c r="E5007" s="203"/>
      <c r="F5007" s="203"/>
    </row>
    <row r="5008" spans="1:6" x14ac:dyDescent="0.25">
      <c r="A5008" s="203"/>
      <c r="B5008" s="203"/>
      <c r="C5008" s="203"/>
      <c r="D5008" s="203"/>
      <c r="E5008" s="203"/>
      <c r="F5008" s="203"/>
    </row>
    <row r="5009" spans="1:6" x14ac:dyDescent="0.25">
      <c r="A5009" s="203"/>
      <c r="B5009" s="203"/>
      <c r="C5009" s="203"/>
      <c r="D5009" s="203"/>
      <c r="E5009" s="203"/>
      <c r="F5009" s="203"/>
    </row>
    <row r="5010" spans="1:6" x14ac:dyDescent="0.25">
      <c r="A5010" s="203"/>
      <c r="B5010" s="203"/>
      <c r="C5010" s="203"/>
      <c r="D5010" s="203"/>
      <c r="E5010" s="203"/>
      <c r="F5010" s="203"/>
    </row>
    <row r="5011" spans="1:6" x14ac:dyDescent="0.25">
      <c r="A5011" s="203"/>
      <c r="B5011" s="203"/>
      <c r="C5011" s="203"/>
      <c r="D5011" s="203"/>
      <c r="E5011" s="203"/>
      <c r="F5011" s="203"/>
    </row>
    <row r="5012" spans="1:6" x14ac:dyDescent="0.25">
      <c r="A5012" s="203"/>
      <c r="B5012" s="203"/>
      <c r="C5012" s="203"/>
      <c r="D5012" s="203"/>
      <c r="E5012" s="203"/>
      <c r="F5012" s="203"/>
    </row>
    <row r="5013" spans="1:6" x14ac:dyDescent="0.25">
      <c r="A5013" s="203"/>
      <c r="B5013" s="203"/>
      <c r="C5013" s="203"/>
      <c r="D5013" s="203"/>
      <c r="E5013" s="203"/>
      <c r="F5013" s="203"/>
    </row>
    <row r="5014" spans="1:6" x14ac:dyDescent="0.25">
      <c r="A5014" s="203"/>
      <c r="B5014" s="203"/>
      <c r="C5014" s="203"/>
      <c r="D5014" s="203"/>
      <c r="E5014" s="203"/>
      <c r="F5014" s="203"/>
    </row>
    <row r="5015" spans="1:6" x14ac:dyDescent="0.25">
      <c r="A5015" s="203"/>
      <c r="B5015" s="203"/>
      <c r="C5015" s="203"/>
      <c r="D5015" s="203"/>
      <c r="E5015" s="203"/>
      <c r="F5015" s="203"/>
    </row>
    <row r="5016" spans="1:6" x14ac:dyDescent="0.25">
      <c r="A5016" s="203"/>
      <c r="B5016" s="203"/>
      <c r="C5016" s="203"/>
      <c r="D5016" s="203"/>
      <c r="E5016" s="203"/>
      <c r="F5016" s="203"/>
    </row>
    <row r="5017" spans="1:6" x14ac:dyDescent="0.25">
      <c r="A5017" s="203"/>
      <c r="B5017" s="203"/>
      <c r="C5017" s="203"/>
      <c r="D5017" s="203"/>
      <c r="E5017" s="203"/>
      <c r="F5017" s="203"/>
    </row>
    <row r="5018" spans="1:6" x14ac:dyDescent="0.25">
      <c r="A5018" s="203"/>
      <c r="B5018" s="203"/>
      <c r="C5018" s="203"/>
      <c r="D5018" s="203"/>
      <c r="E5018" s="203"/>
      <c r="F5018" s="203"/>
    </row>
    <row r="5019" spans="1:6" x14ac:dyDescent="0.25">
      <c r="A5019" s="203"/>
      <c r="B5019" s="203"/>
      <c r="C5019" s="203"/>
      <c r="D5019" s="203"/>
      <c r="E5019" s="203"/>
      <c r="F5019" s="203"/>
    </row>
    <row r="5020" spans="1:6" x14ac:dyDescent="0.25">
      <c r="A5020" s="203"/>
      <c r="B5020" s="203"/>
      <c r="C5020" s="203"/>
      <c r="D5020" s="203"/>
      <c r="E5020" s="203"/>
      <c r="F5020" s="203"/>
    </row>
    <row r="5021" spans="1:6" x14ac:dyDescent="0.25">
      <c r="A5021" s="203"/>
      <c r="B5021" s="203"/>
      <c r="C5021" s="203"/>
      <c r="D5021" s="203"/>
      <c r="E5021" s="203"/>
      <c r="F5021" s="203"/>
    </row>
    <row r="5022" spans="1:6" x14ac:dyDescent="0.25">
      <c r="A5022" s="203"/>
      <c r="B5022" s="203"/>
      <c r="C5022" s="203"/>
      <c r="D5022" s="203"/>
      <c r="E5022" s="203"/>
      <c r="F5022" s="203"/>
    </row>
    <row r="5023" spans="1:6" x14ac:dyDescent="0.25">
      <c r="A5023" s="203"/>
      <c r="B5023" s="203"/>
      <c r="C5023" s="203"/>
      <c r="D5023" s="203"/>
      <c r="E5023" s="203"/>
      <c r="F5023" s="203"/>
    </row>
    <row r="5024" spans="1:6" x14ac:dyDescent="0.25">
      <c r="A5024" s="203"/>
      <c r="B5024" s="203"/>
      <c r="C5024" s="203"/>
      <c r="D5024" s="203"/>
      <c r="E5024" s="203"/>
      <c r="F5024" s="203"/>
    </row>
    <row r="5025" spans="1:6" x14ac:dyDescent="0.25">
      <c r="A5025" s="203"/>
      <c r="B5025" s="203"/>
      <c r="C5025" s="203"/>
      <c r="D5025" s="203"/>
      <c r="E5025" s="203"/>
      <c r="F5025" s="203"/>
    </row>
    <row r="5026" spans="1:6" x14ac:dyDescent="0.25">
      <c r="A5026" s="203"/>
      <c r="B5026" s="203"/>
      <c r="C5026" s="203"/>
      <c r="D5026" s="203"/>
      <c r="E5026" s="203"/>
      <c r="F5026" s="203"/>
    </row>
    <row r="5027" spans="1:6" x14ac:dyDescent="0.25">
      <c r="A5027" s="203"/>
      <c r="B5027" s="203"/>
      <c r="C5027" s="203"/>
      <c r="D5027" s="203"/>
      <c r="E5027" s="203"/>
      <c r="F5027" s="203"/>
    </row>
    <row r="5028" spans="1:6" x14ac:dyDescent="0.25">
      <c r="A5028" s="203"/>
      <c r="B5028" s="203"/>
      <c r="C5028" s="203"/>
      <c r="D5028" s="203"/>
      <c r="E5028" s="203"/>
      <c r="F5028" s="203"/>
    </row>
    <row r="5029" spans="1:6" x14ac:dyDescent="0.25">
      <c r="A5029" s="203"/>
      <c r="B5029" s="203"/>
      <c r="C5029" s="203"/>
      <c r="D5029" s="203"/>
      <c r="E5029" s="203"/>
      <c r="F5029" s="203"/>
    </row>
    <row r="5030" spans="1:6" x14ac:dyDescent="0.25">
      <c r="A5030" s="203"/>
      <c r="B5030" s="203"/>
      <c r="C5030" s="203"/>
      <c r="D5030" s="203"/>
      <c r="E5030" s="203"/>
      <c r="F5030" s="203"/>
    </row>
    <row r="5031" spans="1:6" x14ac:dyDescent="0.25">
      <c r="A5031" s="203"/>
      <c r="B5031" s="203"/>
      <c r="C5031" s="203"/>
      <c r="D5031" s="203"/>
      <c r="E5031" s="203"/>
      <c r="F5031" s="203"/>
    </row>
    <row r="5032" spans="1:6" x14ac:dyDescent="0.25">
      <c r="A5032" s="203"/>
      <c r="B5032" s="203"/>
      <c r="C5032" s="203"/>
      <c r="D5032" s="203"/>
      <c r="E5032" s="203"/>
      <c r="F5032" s="203"/>
    </row>
    <row r="5033" spans="1:6" x14ac:dyDescent="0.25">
      <c r="A5033" s="203"/>
      <c r="B5033" s="203"/>
      <c r="C5033" s="203"/>
      <c r="D5033" s="203"/>
      <c r="E5033" s="203"/>
      <c r="F5033" s="203"/>
    </row>
    <row r="5034" spans="1:6" x14ac:dyDescent="0.25">
      <c r="A5034" s="203"/>
      <c r="B5034" s="203"/>
      <c r="C5034" s="203"/>
      <c r="D5034" s="203"/>
      <c r="E5034" s="203"/>
      <c r="F5034" s="203"/>
    </row>
    <row r="5035" spans="1:6" x14ac:dyDescent="0.25">
      <c r="A5035" s="203"/>
      <c r="B5035" s="203"/>
      <c r="C5035" s="203"/>
      <c r="D5035" s="203"/>
      <c r="E5035" s="203"/>
      <c r="F5035" s="203"/>
    </row>
    <row r="5036" spans="1:6" x14ac:dyDescent="0.25">
      <c r="A5036" s="203"/>
      <c r="B5036" s="203"/>
      <c r="C5036" s="203"/>
      <c r="D5036" s="203"/>
      <c r="E5036" s="203"/>
      <c r="F5036" s="203"/>
    </row>
    <row r="5037" spans="1:6" x14ac:dyDescent="0.25">
      <c r="A5037" s="203"/>
      <c r="B5037" s="203"/>
      <c r="C5037" s="203"/>
      <c r="D5037" s="203"/>
      <c r="E5037" s="203"/>
      <c r="F5037" s="203"/>
    </row>
    <row r="5038" spans="1:6" x14ac:dyDescent="0.25">
      <c r="A5038" s="203"/>
      <c r="B5038" s="203"/>
      <c r="C5038" s="203"/>
      <c r="D5038" s="203"/>
      <c r="E5038" s="203"/>
      <c r="F5038" s="203"/>
    </row>
    <row r="5039" spans="1:6" x14ac:dyDescent="0.25">
      <c r="A5039" s="203"/>
      <c r="B5039" s="203"/>
      <c r="C5039" s="203"/>
      <c r="D5039" s="203"/>
      <c r="E5039" s="203"/>
      <c r="F5039" s="203"/>
    </row>
    <row r="5040" spans="1:6" x14ac:dyDescent="0.25">
      <c r="A5040" s="203"/>
      <c r="B5040" s="203"/>
      <c r="C5040" s="203"/>
      <c r="D5040" s="203"/>
      <c r="E5040" s="203"/>
      <c r="F5040" s="203"/>
    </row>
    <row r="5041" spans="1:6" x14ac:dyDescent="0.25">
      <c r="A5041" s="203"/>
      <c r="B5041" s="203"/>
      <c r="C5041" s="203"/>
      <c r="D5041" s="203"/>
      <c r="E5041" s="203"/>
      <c r="F5041" s="203"/>
    </row>
    <row r="5042" spans="1:6" x14ac:dyDescent="0.25">
      <c r="A5042" s="203"/>
      <c r="B5042" s="203"/>
      <c r="C5042" s="203"/>
      <c r="D5042" s="203"/>
      <c r="E5042" s="203"/>
      <c r="F5042" s="203"/>
    </row>
    <row r="5043" spans="1:6" x14ac:dyDescent="0.25">
      <c r="A5043" s="203"/>
      <c r="B5043" s="203"/>
      <c r="C5043" s="203"/>
      <c r="D5043" s="203"/>
      <c r="E5043" s="203"/>
      <c r="F5043" s="203"/>
    </row>
    <row r="5044" spans="1:6" x14ac:dyDescent="0.25">
      <c r="A5044" s="203"/>
      <c r="B5044" s="203"/>
      <c r="C5044" s="203"/>
      <c r="D5044" s="203"/>
      <c r="E5044" s="203"/>
      <c r="F5044" s="203"/>
    </row>
    <row r="5045" spans="1:6" x14ac:dyDescent="0.25">
      <c r="A5045" s="203"/>
      <c r="B5045" s="203"/>
      <c r="C5045" s="203"/>
      <c r="D5045" s="203"/>
      <c r="E5045" s="203"/>
      <c r="F5045" s="203"/>
    </row>
    <row r="5046" spans="1:6" x14ac:dyDescent="0.25">
      <c r="A5046" s="203"/>
      <c r="B5046" s="203"/>
      <c r="C5046" s="203"/>
      <c r="D5046" s="203"/>
      <c r="E5046" s="203"/>
      <c r="F5046" s="203"/>
    </row>
    <row r="5047" spans="1:6" x14ac:dyDescent="0.25">
      <c r="A5047" s="203"/>
      <c r="B5047" s="203"/>
      <c r="C5047" s="203"/>
      <c r="D5047" s="203"/>
      <c r="E5047" s="203"/>
      <c r="F5047" s="203"/>
    </row>
    <row r="5048" spans="1:6" x14ac:dyDescent="0.25">
      <c r="A5048" s="203"/>
      <c r="B5048" s="203"/>
      <c r="C5048" s="203"/>
      <c r="D5048" s="203"/>
      <c r="E5048" s="203"/>
      <c r="F5048" s="203"/>
    </row>
    <row r="5049" spans="1:6" x14ac:dyDescent="0.25">
      <c r="A5049" s="203"/>
      <c r="B5049" s="203"/>
      <c r="C5049" s="203"/>
      <c r="D5049" s="203"/>
      <c r="E5049" s="203"/>
      <c r="F5049" s="203"/>
    </row>
    <row r="5050" spans="1:6" x14ac:dyDescent="0.25">
      <c r="A5050" s="203"/>
      <c r="B5050" s="203"/>
      <c r="C5050" s="203"/>
      <c r="D5050" s="203"/>
      <c r="E5050" s="203"/>
      <c r="F5050" s="203"/>
    </row>
    <row r="5051" spans="1:6" x14ac:dyDescent="0.25">
      <c r="A5051" s="203"/>
      <c r="B5051" s="203"/>
      <c r="C5051" s="203"/>
      <c r="D5051" s="203"/>
      <c r="E5051" s="203"/>
      <c r="F5051" s="203"/>
    </row>
    <row r="5052" spans="1:6" x14ac:dyDescent="0.25">
      <c r="A5052" s="203"/>
      <c r="B5052" s="203"/>
      <c r="C5052" s="203"/>
      <c r="D5052" s="203"/>
      <c r="E5052" s="203"/>
      <c r="F5052" s="203"/>
    </row>
    <row r="5053" spans="1:6" x14ac:dyDescent="0.25">
      <c r="A5053" s="203"/>
      <c r="B5053" s="203"/>
      <c r="C5053" s="203"/>
      <c r="D5053" s="203"/>
      <c r="E5053" s="203"/>
      <c r="F5053" s="203"/>
    </row>
    <row r="5054" spans="1:6" x14ac:dyDescent="0.25">
      <c r="A5054" s="203"/>
      <c r="B5054" s="203"/>
      <c r="C5054" s="203"/>
      <c r="D5054" s="203"/>
      <c r="E5054" s="203"/>
      <c r="F5054" s="203"/>
    </row>
    <row r="5055" spans="1:6" x14ac:dyDescent="0.25">
      <c r="A5055" s="203"/>
      <c r="B5055" s="203"/>
      <c r="C5055" s="203"/>
      <c r="D5055" s="203"/>
      <c r="E5055" s="203"/>
      <c r="F5055" s="203"/>
    </row>
    <row r="5056" spans="1:6" x14ac:dyDescent="0.25">
      <c r="A5056" s="203"/>
      <c r="B5056" s="203"/>
      <c r="C5056" s="203"/>
      <c r="D5056" s="203"/>
      <c r="E5056" s="203"/>
      <c r="F5056" s="203"/>
    </row>
    <row r="5057" spans="1:6" x14ac:dyDescent="0.25">
      <c r="A5057" s="203"/>
      <c r="B5057" s="203"/>
      <c r="C5057" s="203"/>
      <c r="D5057" s="203"/>
      <c r="E5057" s="203"/>
      <c r="F5057" s="203"/>
    </row>
    <row r="5058" spans="1:6" x14ac:dyDescent="0.25">
      <c r="A5058" s="203"/>
      <c r="B5058" s="203"/>
      <c r="C5058" s="203"/>
      <c r="D5058" s="203"/>
      <c r="E5058" s="203"/>
      <c r="F5058" s="203"/>
    </row>
    <row r="5059" spans="1:6" x14ac:dyDescent="0.25">
      <c r="A5059" s="203"/>
      <c r="B5059" s="203"/>
      <c r="C5059" s="203"/>
      <c r="D5059" s="203"/>
      <c r="E5059" s="203"/>
      <c r="F5059" s="203"/>
    </row>
    <row r="5060" spans="1:6" x14ac:dyDescent="0.25">
      <c r="A5060" s="203"/>
      <c r="B5060" s="203"/>
      <c r="C5060" s="203"/>
      <c r="D5060" s="203"/>
      <c r="E5060" s="203"/>
      <c r="F5060" s="203"/>
    </row>
    <row r="5061" spans="1:6" x14ac:dyDescent="0.25">
      <c r="A5061" s="203"/>
      <c r="B5061" s="203"/>
      <c r="C5061" s="203"/>
      <c r="D5061" s="203"/>
      <c r="E5061" s="203"/>
      <c r="F5061" s="203"/>
    </row>
    <row r="5062" spans="1:6" x14ac:dyDescent="0.25">
      <c r="A5062" s="203"/>
      <c r="B5062" s="203"/>
      <c r="C5062" s="203"/>
      <c r="D5062" s="203"/>
      <c r="E5062" s="203"/>
      <c r="F5062" s="203"/>
    </row>
    <row r="5063" spans="1:6" x14ac:dyDescent="0.25">
      <c r="A5063" s="203"/>
      <c r="B5063" s="203"/>
      <c r="C5063" s="203"/>
      <c r="D5063" s="203"/>
      <c r="E5063" s="203"/>
      <c r="F5063" s="203"/>
    </row>
    <row r="5064" spans="1:6" x14ac:dyDescent="0.25">
      <c r="A5064" s="203"/>
      <c r="B5064" s="203"/>
      <c r="C5064" s="203"/>
      <c r="D5064" s="203"/>
      <c r="E5064" s="203"/>
      <c r="F5064" s="203"/>
    </row>
    <row r="5065" spans="1:6" x14ac:dyDescent="0.25">
      <c r="A5065" s="203"/>
      <c r="B5065" s="203"/>
      <c r="C5065" s="203"/>
      <c r="D5065" s="203"/>
      <c r="E5065" s="203"/>
      <c r="F5065" s="203"/>
    </row>
    <row r="5066" spans="1:6" x14ac:dyDescent="0.25">
      <c r="A5066" s="203"/>
      <c r="B5066" s="203"/>
      <c r="C5066" s="203"/>
      <c r="D5066" s="203"/>
      <c r="E5066" s="203"/>
      <c r="F5066" s="203"/>
    </row>
    <row r="5067" spans="1:6" x14ac:dyDescent="0.25">
      <c r="A5067" s="203"/>
      <c r="B5067" s="203"/>
      <c r="C5067" s="203"/>
      <c r="D5067" s="203"/>
      <c r="E5067" s="203"/>
      <c r="F5067" s="203"/>
    </row>
    <row r="5068" spans="1:6" x14ac:dyDescent="0.25">
      <c r="A5068" s="203"/>
      <c r="B5068" s="203"/>
      <c r="C5068" s="203"/>
      <c r="D5068" s="203"/>
      <c r="E5068" s="203"/>
      <c r="F5068" s="203"/>
    </row>
    <row r="5069" spans="1:6" x14ac:dyDescent="0.25">
      <c r="A5069" s="203"/>
      <c r="B5069" s="203"/>
      <c r="C5069" s="203"/>
      <c r="D5069" s="203"/>
      <c r="E5069" s="203"/>
      <c r="F5069" s="203"/>
    </row>
    <row r="5070" spans="1:6" x14ac:dyDescent="0.25">
      <c r="A5070" s="203"/>
      <c r="B5070" s="203"/>
      <c r="C5070" s="203"/>
      <c r="D5070" s="203"/>
      <c r="E5070" s="203"/>
      <c r="F5070" s="203"/>
    </row>
    <row r="5071" spans="1:6" x14ac:dyDescent="0.25">
      <c r="A5071" s="203"/>
      <c r="B5071" s="203"/>
      <c r="C5071" s="203"/>
      <c r="D5071" s="203"/>
      <c r="E5071" s="203"/>
      <c r="F5071" s="203"/>
    </row>
    <row r="5072" spans="1:6" x14ac:dyDescent="0.25">
      <c r="A5072" s="203"/>
      <c r="B5072" s="203"/>
      <c r="C5072" s="203"/>
      <c r="D5072" s="203"/>
      <c r="E5072" s="203"/>
      <c r="F5072" s="203"/>
    </row>
    <row r="5073" spans="1:6" x14ac:dyDescent="0.25">
      <c r="A5073" s="203"/>
      <c r="B5073" s="203"/>
      <c r="C5073" s="203"/>
      <c r="D5073" s="203"/>
      <c r="E5073" s="203"/>
      <c r="F5073" s="203"/>
    </row>
    <row r="5074" spans="1:6" x14ac:dyDescent="0.25">
      <c r="A5074" s="203"/>
      <c r="B5074" s="203"/>
      <c r="C5074" s="203"/>
      <c r="D5074" s="203"/>
      <c r="E5074" s="203"/>
      <c r="F5074" s="203"/>
    </row>
    <row r="5075" spans="1:6" x14ac:dyDescent="0.25">
      <c r="A5075" s="203"/>
      <c r="B5075" s="203"/>
      <c r="C5075" s="203"/>
      <c r="D5075" s="203"/>
      <c r="E5075" s="203"/>
      <c r="F5075" s="203"/>
    </row>
    <row r="5076" spans="1:6" x14ac:dyDescent="0.25">
      <c r="A5076" s="203"/>
      <c r="B5076" s="203"/>
      <c r="C5076" s="203"/>
      <c r="D5076" s="203"/>
      <c r="E5076" s="203"/>
      <c r="F5076" s="203"/>
    </row>
    <row r="5077" spans="1:6" x14ac:dyDescent="0.25">
      <c r="A5077" s="203"/>
      <c r="B5077" s="203"/>
      <c r="C5077" s="203"/>
      <c r="D5077" s="203"/>
      <c r="E5077" s="203"/>
      <c r="F5077" s="203"/>
    </row>
    <row r="5078" spans="1:6" x14ac:dyDescent="0.25">
      <c r="A5078" s="203"/>
      <c r="B5078" s="203"/>
      <c r="C5078" s="203"/>
      <c r="D5078" s="203"/>
      <c r="E5078" s="203"/>
      <c r="F5078" s="203"/>
    </row>
    <row r="5079" spans="1:6" x14ac:dyDescent="0.25">
      <c r="A5079" s="203"/>
      <c r="B5079" s="203"/>
      <c r="C5079" s="203"/>
      <c r="D5079" s="203"/>
      <c r="E5079" s="203"/>
      <c r="F5079" s="203"/>
    </row>
    <row r="5080" spans="1:6" x14ac:dyDescent="0.25">
      <c r="A5080" s="203"/>
      <c r="B5080" s="203"/>
      <c r="C5080" s="203"/>
      <c r="D5080" s="203"/>
      <c r="E5080" s="203"/>
      <c r="F5080" s="203"/>
    </row>
    <row r="5081" spans="1:6" x14ac:dyDescent="0.25">
      <c r="A5081" s="203"/>
      <c r="B5081" s="203"/>
      <c r="C5081" s="203"/>
      <c r="D5081" s="203"/>
      <c r="E5081" s="203"/>
      <c r="F5081" s="203"/>
    </row>
    <row r="5082" spans="1:6" x14ac:dyDescent="0.25">
      <c r="A5082" s="203"/>
      <c r="B5082" s="203"/>
      <c r="C5082" s="203"/>
      <c r="D5082" s="203"/>
      <c r="E5082" s="203"/>
      <c r="F5082" s="203"/>
    </row>
    <row r="5083" spans="1:6" x14ac:dyDescent="0.25">
      <c r="A5083" s="203"/>
      <c r="B5083" s="203"/>
      <c r="C5083" s="203"/>
      <c r="D5083" s="203"/>
      <c r="E5083" s="203"/>
      <c r="F5083" s="203"/>
    </row>
    <row r="5084" spans="1:6" x14ac:dyDescent="0.25">
      <c r="A5084" s="203"/>
      <c r="B5084" s="203"/>
      <c r="C5084" s="203"/>
      <c r="D5084" s="203"/>
      <c r="E5084" s="203"/>
      <c r="F5084" s="203"/>
    </row>
    <row r="5085" spans="1:6" x14ac:dyDescent="0.25">
      <c r="A5085" s="203"/>
      <c r="B5085" s="203"/>
      <c r="C5085" s="203"/>
      <c r="D5085" s="203"/>
      <c r="E5085" s="203"/>
      <c r="F5085" s="203"/>
    </row>
    <row r="5086" spans="1:6" x14ac:dyDescent="0.25">
      <c r="A5086" s="203"/>
      <c r="B5086" s="203"/>
      <c r="C5086" s="203"/>
      <c r="D5086" s="203"/>
      <c r="E5086" s="203"/>
      <c r="F5086" s="203"/>
    </row>
    <row r="5087" spans="1:6" x14ac:dyDescent="0.25">
      <c r="A5087" s="203"/>
      <c r="B5087" s="203"/>
      <c r="C5087" s="203"/>
      <c r="D5087" s="203"/>
      <c r="E5087" s="203"/>
      <c r="F5087" s="203"/>
    </row>
    <row r="5088" spans="1:6" x14ac:dyDescent="0.25">
      <c r="A5088" s="203"/>
      <c r="B5088" s="203"/>
      <c r="C5088" s="203"/>
      <c r="D5088" s="203"/>
      <c r="E5088" s="203"/>
      <c r="F5088" s="203"/>
    </row>
    <row r="5089" spans="1:6" x14ac:dyDescent="0.25">
      <c r="A5089" s="203"/>
      <c r="B5089" s="203"/>
      <c r="C5089" s="203"/>
      <c r="D5089" s="203"/>
      <c r="E5089" s="203"/>
      <c r="F5089" s="203"/>
    </row>
    <row r="5090" spans="1:6" x14ac:dyDescent="0.25">
      <c r="A5090" s="203"/>
      <c r="B5090" s="203"/>
      <c r="C5090" s="203"/>
      <c r="D5090" s="203"/>
      <c r="E5090" s="203"/>
      <c r="F5090" s="203"/>
    </row>
    <row r="5091" spans="1:6" x14ac:dyDescent="0.25">
      <c r="A5091" s="203"/>
      <c r="B5091" s="203"/>
      <c r="C5091" s="203"/>
      <c r="D5091" s="203"/>
      <c r="E5091" s="203"/>
      <c r="F5091" s="203"/>
    </row>
    <row r="5092" spans="1:6" x14ac:dyDescent="0.25">
      <c r="A5092" s="203"/>
      <c r="B5092" s="203"/>
      <c r="C5092" s="203"/>
      <c r="D5092" s="203"/>
      <c r="E5092" s="203"/>
      <c r="F5092" s="203"/>
    </row>
    <row r="5093" spans="1:6" x14ac:dyDescent="0.25">
      <c r="A5093" s="203"/>
      <c r="B5093" s="203"/>
      <c r="C5093" s="203"/>
      <c r="D5093" s="203"/>
      <c r="E5093" s="203"/>
      <c r="F5093" s="203"/>
    </row>
    <row r="5094" spans="1:6" x14ac:dyDescent="0.25">
      <c r="A5094" s="203"/>
      <c r="B5094" s="203"/>
      <c r="C5094" s="203"/>
      <c r="D5094" s="203"/>
      <c r="E5094" s="203"/>
      <c r="F5094" s="203"/>
    </row>
    <row r="5095" spans="1:6" x14ac:dyDescent="0.25">
      <c r="A5095" s="203"/>
      <c r="B5095" s="203"/>
      <c r="C5095" s="203"/>
      <c r="D5095" s="203"/>
      <c r="E5095" s="203"/>
      <c r="F5095" s="203"/>
    </row>
    <row r="5096" spans="1:6" x14ac:dyDescent="0.25">
      <c r="A5096" s="203"/>
      <c r="B5096" s="203"/>
      <c r="C5096" s="203"/>
      <c r="D5096" s="203"/>
      <c r="E5096" s="203"/>
      <c r="F5096" s="203"/>
    </row>
    <row r="5097" spans="1:6" x14ac:dyDescent="0.25">
      <c r="A5097" s="203"/>
      <c r="B5097" s="203"/>
      <c r="C5097" s="203"/>
      <c r="D5097" s="203"/>
      <c r="E5097" s="203"/>
      <c r="F5097" s="203"/>
    </row>
    <row r="5098" spans="1:6" x14ac:dyDescent="0.25">
      <c r="A5098" s="203"/>
      <c r="B5098" s="203"/>
      <c r="C5098" s="203"/>
      <c r="D5098" s="203"/>
      <c r="E5098" s="203"/>
      <c r="F5098" s="203"/>
    </row>
    <row r="5099" spans="1:6" x14ac:dyDescent="0.25">
      <c r="A5099" s="203"/>
      <c r="B5099" s="203"/>
      <c r="C5099" s="203"/>
      <c r="D5099" s="203"/>
      <c r="E5099" s="203"/>
      <c r="F5099" s="203"/>
    </row>
    <row r="5100" spans="1:6" x14ac:dyDescent="0.25">
      <c r="A5100" s="203"/>
      <c r="B5100" s="203"/>
      <c r="C5100" s="203"/>
      <c r="D5100" s="203"/>
      <c r="E5100" s="203"/>
      <c r="F5100" s="203"/>
    </row>
    <row r="5101" spans="1:6" x14ac:dyDescent="0.25">
      <c r="A5101" s="203"/>
      <c r="B5101" s="203"/>
      <c r="C5101" s="203"/>
      <c r="D5101" s="203"/>
      <c r="E5101" s="203"/>
      <c r="F5101" s="203"/>
    </row>
    <row r="5102" spans="1:6" x14ac:dyDescent="0.25">
      <c r="A5102" s="203"/>
      <c r="B5102" s="203"/>
      <c r="C5102" s="203"/>
      <c r="D5102" s="203"/>
      <c r="E5102" s="203"/>
      <c r="F5102" s="203"/>
    </row>
    <row r="5103" spans="1:6" x14ac:dyDescent="0.25">
      <c r="A5103" s="203"/>
      <c r="B5103" s="203"/>
      <c r="C5103" s="203"/>
      <c r="D5103" s="203"/>
      <c r="E5103" s="203"/>
      <c r="F5103" s="203"/>
    </row>
    <row r="5104" spans="1:6" x14ac:dyDescent="0.25">
      <c r="A5104" s="203"/>
      <c r="B5104" s="203"/>
      <c r="C5104" s="203"/>
      <c r="D5104" s="203"/>
      <c r="E5104" s="203"/>
      <c r="F5104" s="203"/>
    </row>
    <row r="5105" spans="1:6" x14ac:dyDescent="0.25">
      <c r="A5105" s="203"/>
      <c r="B5105" s="203"/>
      <c r="C5105" s="203"/>
      <c r="D5105" s="203"/>
      <c r="E5105" s="203"/>
      <c r="F5105" s="203"/>
    </row>
    <row r="5106" spans="1:6" x14ac:dyDescent="0.25">
      <c r="A5106" s="203"/>
      <c r="B5106" s="203"/>
      <c r="C5106" s="203"/>
      <c r="D5106" s="203"/>
      <c r="E5106" s="203"/>
      <c r="F5106" s="203"/>
    </row>
    <row r="5107" spans="1:6" x14ac:dyDescent="0.25">
      <c r="A5107" s="203"/>
      <c r="B5107" s="203"/>
      <c r="C5107" s="203"/>
      <c r="D5107" s="203"/>
      <c r="E5107" s="203"/>
      <c r="F5107" s="203"/>
    </row>
    <row r="5108" spans="1:6" x14ac:dyDescent="0.25">
      <c r="A5108" s="203"/>
      <c r="B5108" s="203"/>
      <c r="C5108" s="203"/>
      <c r="D5108" s="203"/>
      <c r="E5108" s="203"/>
      <c r="F5108" s="203"/>
    </row>
    <row r="5109" spans="1:6" x14ac:dyDescent="0.25">
      <c r="A5109" s="203"/>
      <c r="B5109" s="203"/>
      <c r="C5109" s="203"/>
      <c r="D5109" s="203"/>
      <c r="E5109" s="203"/>
      <c r="F5109" s="203"/>
    </row>
    <row r="5110" spans="1:6" x14ac:dyDescent="0.25">
      <c r="A5110" s="203"/>
      <c r="B5110" s="203"/>
      <c r="C5110" s="203"/>
      <c r="D5110" s="203"/>
      <c r="E5110" s="203"/>
      <c r="F5110" s="203"/>
    </row>
    <row r="5111" spans="1:6" x14ac:dyDescent="0.25">
      <c r="A5111" s="203"/>
      <c r="B5111" s="203"/>
      <c r="C5111" s="203"/>
      <c r="D5111" s="203"/>
      <c r="E5111" s="203"/>
      <c r="F5111" s="203"/>
    </row>
    <row r="5112" spans="1:6" x14ac:dyDescent="0.25">
      <c r="A5112" s="203"/>
      <c r="B5112" s="203"/>
      <c r="C5112" s="203"/>
      <c r="D5112" s="203"/>
      <c r="E5112" s="203"/>
      <c r="F5112" s="203"/>
    </row>
    <row r="5113" spans="1:6" x14ac:dyDescent="0.25">
      <c r="A5113" s="203"/>
      <c r="B5113" s="203"/>
      <c r="C5113" s="203"/>
      <c r="D5113" s="203"/>
      <c r="E5113" s="203"/>
      <c r="F5113" s="203"/>
    </row>
    <row r="5114" spans="1:6" x14ac:dyDescent="0.25">
      <c r="A5114" s="203"/>
      <c r="B5114" s="203"/>
      <c r="C5114" s="203"/>
      <c r="D5114" s="203"/>
      <c r="E5114" s="203"/>
      <c r="F5114" s="203"/>
    </row>
    <row r="5115" spans="1:6" x14ac:dyDescent="0.25">
      <c r="A5115" s="203"/>
      <c r="B5115" s="203"/>
      <c r="C5115" s="203"/>
      <c r="D5115" s="203"/>
      <c r="E5115" s="203"/>
      <c r="F5115" s="203"/>
    </row>
    <row r="5116" spans="1:6" x14ac:dyDescent="0.25">
      <c r="A5116" s="203"/>
      <c r="B5116" s="203"/>
      <c r="C5116" s="203"/>
      <c r="D5116" s="203"/>
      <c r="E5116" s="203"/>
      <c r="F5116" s="203"/>
    </row>
    <row r="5117" spans="1:6" x14ac:dyDescent="0.25">
      <c r="A5117" s="203"/>
      <c r="B5117" s="203"/>
      <c r="C5117" s="203"/>
      <c r="D5117" s="203"/>
      <c r="E5117" s="203"/>
      <c r="F5117" s="203"/>
    </row>
    <row r="5118" spans="1:6" x14ac:dyDescent="0.25">
      <c r="A5118" s="203"/>
      <c r="B5118" s="203"/>
      <c r="C5118" s="203"/>
      <c r="D5118" s="203"/>
      <c r="E5118" s="203"/>
      <c r="F5118" s="203"/>
    </row>
    <row r="5119" spans="1:6" x14ac:dyDescent="0.25">
      <c r="A5119" s="203"/>
      <c r="B5119" s="203"/>
      <c r="C5119" s="203"/>
      <c r="D5119" s="203"/>
      <c r="E5119" s="203"/>
      <c r="F5119" s="203"/>
    </row>
    <row r="5120" spans="1:6" x14ac:dyDescent="0.25">
      <c r="A5120" s="203"/>
      <c r="B5120" s="203"/>
      <c r="C5120" s="203"/>
      <c r="D5120" s="203"/>
      <c r="E5120" s="203"/>
      <c r="F5120" s="203"/>
    </row>
    <row r="5121" spans="1:6" x14ac:dyDescent="0.25">
      <c r="A5121" s="203"/>
      <c r="B5121" s="203"/>
      <c r="C5121" s="203"/>
      <c r="D5121" s="203"/>
      <c r="E5121" s="203"/>
      <c r="F5121" s="203"/>
    </row>
    <row r="5122" spans="1:6" x14ac:dyDescent="0.25">
      <c r="A5122" s="203"/>
      <c r="B5122" s="203"/>
      <c r="C5122" s="203"/>
      <c r="D5122" s="203"/>
      <c r="E5122" s="203"/>
      <c r="F5122" s="203"/>
    </row>
    <row r="5123" spans="1:6" x14ac:dyDescent="0.25">
      <c r="A5123" s="203"/>
      <c r="B5123" s="203"/>
      <c r="C5123" s="203"/>
      <c r="D5123" s="203"/>
      <c r="E5123" s="203"/>
      <c r="F5123" s="203"/>
    </row>
    <row r="5124" spans="1:6" x14ac:dyDescent="0.25">
      <c r="A5124" s="203"/>
      <c r="B5124" s="203"/>
      <c r="C5124" s="203"/>
      <c r="D5124" s="203"/>
      <c r="E5124" s="203"/>
      <c r="F5124" s="203"/>
    </row>
    <row r="5125" spans="1:6" x14ac:dyDescent="0.25">
      <c r="A5125" s="203"/>
      <c r="B5125" s="203"/>
      <c r="C5125" s="203"/>
      <c r="D5125" s="203"/>
      <c r="E5125" s="203"/>
      <c r="F5125" s="203"/>
    </row>
    <row r="5126" spans="1:6" x14ac:dyDescent="0.25">
      <c r="A5126" s="203"/>
      <c r="B5126" s="203"/>
      <c r="C5126" s="203"/>
      <c r="D5126" s="203"/>
      <c r="E5126" s="203"/>
      <c r="F5126" s="203"/>
    </row>
    <row r="5127" spans="1:6" x14ac:dyDescent="0.25">
      <c r="A5127" s="203"/>
      <c r="B5127" s="203"/>
      <c r="C5127" s="203"/>
      <c r="D5127" s="203"/>
      <c r="E5127" s="203"/>
      <c r="F5127" s="203"/>
    </row>
    <row r="5128" spans="1:6" x14ac:dyDescent="0.25">
      <c r="A5128" s="203"/>
      <c r="B5128" s="203"/>
      <c r="C5128" s="203"/>
      <c r="D5128" s="203"/>
      <c r="E5128" s="203"/>
      <c r="F5128" s="203"/>
    </row>
    <row r="5129" spans="1:6" x14ac:dyDescent="0.25">
      <c r="A5129" s="203"/>
      <c r="B5129" s="203"/>
      <c r="C5129" s="203"/>
      <c r="D5129" s="203"/>
      <c r="E5129" s="203"/>
      <c r="F5129" s="203"/>
    </row>
    <row r="5130" spans="1:6" x14ac:dyDescent="0.25">
      <c r="A5130" s="203"/>
      <c r="B5130" s="203"/>
      <c r="C5130" s="203"/>
      <c r="D5130" s="203"/>
      <c r="E5130" s="203"/>
      <c r="F5130" s="203"/>
    </row>
    <row r="5131" spans="1:6" x14ac:dyDescent="0.25">
      <c r="A5131" s="203"/>
      <c r="B5131" s="203"/>
      <c r="C5131" s="203"/>
      <c r="D5131" s="203"/>
      <c r="E5131" s="203"/>
      <c r="F5131" s="203"/>
    </row>
    <row r="5132" spans="1:6" x14ac:dyDescent="0.25">
      <c r="A5132" s="203"/>
      <c r="B5132" s="203"/>
      <c r="C5132" s="203"/>
      <c r="D5132" s="203"/>
      <c r="E5132" s="203"/>
      <c r="F5132" s="203"/>
    </row>
    <row r="5133" spans="1:6" x14ac:dyDescent="0.25">
      <c r="A5133" s="203"/>
      <c r="B5133" s="203"/>
      <c r="C5133" s="203"/>
      <c r="D5133" s="203"/>
      <c r="E5133" s="203"/>
      <c r="F5133" s="203"/>
    </row>
    <row r="5134" spans="1:6" x14ac:dyDescent="0.25">
      <c r="A5134" s="203"/>
      <c r="B5134" s="203"/>
      <c r="C5134" s="203"/>
      <c r="D5134" s="203"/>
      <c r="E5134" s="203"/>
      <c r="F5134" s="203"/>
    </row>
    <row r="5135" spans="1:6" x14ac:dyDescent="0.25">
      <c r="A5135" s="203"/>
      <c r="B5135" s="203"/>
      <c r="C5135" s="203"/>
      <c r="D5135" s="203"/>
      <c r="E5135" s="203"/>
      <c r="F5135" s="203"/>
    </row>
    <row r="5136" spans="1:6" x14ac:dyDescent="0.25">
      <c r="A5136" s="203"/>
      <c r="B5136" s="203"/>
      <c r="C5136" s="203"/>
      <c r="D5136" s="203"/>
      <c r="E5136" s="203"/>
      <c r="F5136" s="203"/>
    </row>
    <row r="5137" spans="1:6" x14ac:dyDescent="0.25">
      <c r="A5137" s="203"/>
      <c r="B5137" s="203"/>
      <c r="C5137" s="203"/>
      <c r="D5137" s="203"/>
      <c r="E5137" s="203"/>
      <c r="F5137" s="203"/>
    </row>
    <row r="5138" spans="1:6" x14ac:dyDescent="0.25">
      <c r="A5138" s="203"/>
      <c r="B5138" s="203"/>
      <c r="C5138" s="203"/>
      <c r="D5138" s="203"/>
      <c r="E5138" s="203"/>
      <c r="F5138" s="203"/>
    </row>
    <row r="5139" spans="1:6" x14ac:dyDescent="0.25">
      <c r="A5139" s="203"/>
      <c r="B5139" s="203"/>
      <c r="C5139" s="203"/>
      <c r="D5139" s="203"/>
      <c r="E5139" s="203"/>
      <c r="F5139" s="203"/>
    </row>
    <row r="5140" spans="1:6" x14ac:dyDescent="0.25">
      <c r="A5140" s="203"/>
      <c r="B5140" s="203"/>
      <c r="C5140" s="203"/>
      <c r="D5140" s="203"/>
      <c r="E5140" s="203"/>
      <c r="F5140" s="203"/>
    </row>
    <row r="5141" spans="1:6" x14ac:dyDescent="0.25">
      <c r="A5141" s="203"/>
      <c r="B5141" s="203"/>
      <c r="C5141" s="203"/>
      <c r="D5141" s="203"/>
      <c r="E5141" s="203"/>
      <c r="F5141" s="203"/>
    </row>
    <row r="5142" spans="1:6" x14ac:dyDescent="0.25">
      <c r="A5142" s="203"/>
      <c r="B5142" s="203"/>
      <c r="C5142" s="203"/>
      <c r="D5142" s="203"/>
      <c r="E5142" s="203"/>
      <c r="F5142" s="203"/>
    </row>
    <row r="5143" spans="1:6" x14ac:dyDescent="0.25">
      <c r="A5143" s="203"/>
      <c r="B5143" s="203"/>
      <c r="C5143" s="203"/>
      <c r="D5143" s="203"/>
      <c r="E5143" s="203"/>
      <c r="F5143" s="203"/>
    </row>
    <row r="5144" spans="1:6" x14ac:dyDescent="0.25">
      <c r="A5144" s="203"/>
      <c r="B5144" s="203"/>
      <c r="C5144" s="203"/>
      <c r="D5144" s="203"/>
      <c r="E5144" s="203"/>
      <c r="F5144" s="203"/>
    </row>
    <row r="5145" spans="1:6" x14ac:dyDescent="0.25">
      <c r="A5145" s="203"/>
      <c r="B5145" s="203"/>
      <c r="C5145" s="203"/>
      <c r="D5145" s="203"/>
      <c r="E5145" s="203"/>
      <c r="F5145" s="203"/>
    </row>
    <row r="5146" spans="1:6" x14ac:dyDescent="0.25">
      <c r="A5146" s="203"/>
      <c r="B5146" s="203"/>
      <c r="C5146" s="203"/>
      <c r="D5146" s="203"/>
      <c r="E5146" s="203"/>
      <c r="F5146" s="203"/>
    </row>
    <row r="5147" spans="1:6" x14ac:dyDescent="0.25">
      <c r="A5147" s="203"/>
      <c r="B5147" s="203"/>
      <c r="C5147" s="203"/>
      <c r="D5147" s="203"/>
      <c r="E5147" s="203"/>
      <c r="F5147" s="203"/>
    </row>
    <row r="5148" spans="1:6" x14ac:dyDescent="0.25">
      <c r="A5148" s="203"/>
      <c r="B5148" s="203"/>
      <c r="C5148" s="203"/>
      <c r="D5148" s="203"/>
      <c r="E5148" s="203"/>
      <c r="F5148" s="203"/>
    </row>
    <row r="5149" spans="1:6" x14ac:dyDescent="0.25">
      <c r="A5149" s="203"/>
      <c r="B5149" s="203"/>
      <c r="C5149" s="203"/>
      <c r="D5149" s="203"/>
      <c r="E5149" s="203"/>
      <c r="F5149" s="203"/>
    </row>
    <row r="5150" spans="1:6" x14ac:dyDescent="0.25">
      <c r="A5150" s="203"/>
      <c r="B5150" s="203"/>
      <c r="C5150" s="203"/>
      <c r="D5150" s="203"/>
      <c r="E5150" s="203"/>
      <c r="F5150" s="203"/>
    </row>
    <row r="5151" spans="1:6" x14ac:dyDescent="0.25">
      <c r="A5151" s="203"/>
      <c r="B5151" s="203"/>
      <c r="C5151" s="203"/>
      <c r="D5151" s="203"/>
      <c r="E5151" s="203"/>
      <c r="F5151" s="203"/>
    </row>
    <row r="5152" spans="1:6" x14ac:dyDescent="0.25">
      <c r="A5152" s="203"/>
      <c r="B5152" s="203"/>
      <c r="C5152" s="203"/>
      <c r="D5152" s="203"/>
      <c r="E5152" s="203"/>
      <c r="F5152" s="203"/>
    </row>
    <row r="5153" spans="1:6" x14ac:dyDescent="0.25">
      <c r="A5153" s="203"/>
      <c r="B5153" s="203"/>
      <c r="C5153" s="203"/>
      <c r="D5153" s="203"/>
      <c r="E5153" s="203"/>
      <c r="F5153" s="203"/>
    </row>
    <row r="5154" spans="1:6" x14ac:dyDescent="0.25">
      <c r="A5154" s="203"/>
      <c r="B5154" s="203"/>
      <c r="C5154" s="203"/>
      <c r="D5154" s="203"/>
      <c r="E5154" s="203"/>
      <c r="F5154" s="203"/>
    </row>
    <row r="5155" spans="1:6" x14ac:dyDescent="0.25">
      <c r="A5155" s="203"/>
      <c r="B5155" s="203"/>
      <c r="C5155" s="203"/>
      <c r="D5155" s="203"/>
      <c r="E5155" s="203"/>
      <c r="F5155" s="203"/>
    </row>
    <row r="5156" spans="1:6" x14ac:dyDescent="0.25">
      <c r="A5156" s="203"/>
      <c r="B5156" s="203"/>
      <c r="C5156" s="203"/>
      <c r="D5156" s="203"/>
      <c r="E5156" s="203"/>
      <c r="F5156" s="203"/>
    </row>
    <row r="5157" spans="1:6" x14ac:dyDescent="0.25">
      <c r="A5157" s="203"/>
      <c r="B5157" s="203"/>
      <c r="C5157" s="203"/>
      <c r="D5157" s="203"/>
      <c r="E5157" s="203"/>
      <c r="F5157" s="203"/>
    </row>
    <row r="5158" spans="1:6" x14ac:dyDescent="0.25">
      <c r="A5158" s="203"/>
      <c r="B5158" s="203"/>
      <c r="C5158" s="203"/>
      <c r="D5158" s="203"/>
      <c r="E5158" s="203"/>
      <c r="F5158" s="203"/>
    </row>
    <row r="5159" spans="1:6" x14ac:dyDescent="0.25">
      <c r="A5159" s="203"/>
      <c r="B5159" s="203"/>
      <c r="C5159" s="203"/>
      <c r="D5159" s="203"/>
      <c r="E5159" s="203"/>
      <c r="F5159" s="203"/>
    </row>
    <row r="5160" spans="1:6" x14ac:dyDescent="0.25">
      <c r="A5160" s="203"/>
      <c r="B5160" s="203"/>
      <c r="C5160" s="203"/>
      <c r="D5160" s="203"/>
      <c r="E5160" s="203"/>
      <c r="F5160" s="203"/>
    </row>
    <row r="5161" spans="1:6" x14ac:dyDescent="0.25">
      <c r="A5161" s="203"/>
      <c r="B5161" s="203"/>
      <c r="C5161" s="203"/>
      <c r="D5161" s="203"/>
      <c r="E5161" s="203"/>
      <c r="F5161" s="203"/>
    </row>
    <row r="5162" spans="1:6" x14ac:dyDescent="0.25">
      <c r="A5162" s="203"/>
      <c r="B5162" s="203"/>
      <c r="C5162" s="203"/>
      <c r="D5162" s="203"/>
      <c r="E5162" s="203"/>
      <c r="F5162" s="203"/>
    </row>
    <row r="5163" spans="1:6" x14ac:dyDescent="0.25">
      <c r="A5163" s="203"/>
      <c r="B5163" s="203"/>
      <c r="C5163" s="203"/>
      <c r="D5163" s="203"/>
      <c r="E5163" s="203"/>
      <c r="F5163" s="203"/>
    </row>
    <row r="5164" spans="1:6" x14ac:dyDescent="0.25">
      <c r="A5164" s="203"/>
      <c r="B5164" s="203"/>
      <c r="C5164" s="203"/>
      <c r="D5164" s="203"/>
      <c r="E5164" s="203"/>
      <c r="F5164" s="203"/>
    </row>
    <row r="5165" spans="1:6" x14ac:dyDescent="0.25">
      <c r="A5165" s="203"/>
      <c r="B5165" s="203"/>
      <c r="C5165" s="203"/>
      <c r="D5165" s="203"/>
      <c r="E5165" s="203"/>
      <c r="F5165" s="203"/>
    </row>
    <row r="5166" spans="1:6" x14ac:dyDescent="0.25">
      <c r="A5166" s="203"/>
      <c r="B5166" s="203"/>
      <c r="C5166" s="203"/>
      <c r="D5166" s="203"/>
      <c r="E5166" s="203"/>
      <c r="F5166" s="203"/>
    </row>
    <row r="5167" spans="1:6" x14ac:dyDescent="0.25">
      <c r="A5167" s="203"/>
      <c r="B5167" s="203"/>
      <c r="C5167" s="203"/>
      <c r="D5167" s="203"/>
      <c r="E5167" s="203"/>
      <c r="F5167" s="203"/>
    </row>
    <row r="5168" spans="1:6" x14ac:dyDescent="0.25">
      <c r="A5168" s="203"/>
      <c r="B5168" s="203"/>
      <c r="C5168" s="203"/>
      <c r="D5168" s="203"/>
      <c r="E5168" s="203"/>
      <c r="F5168" s="203"/>
    </row>
    <row r="5169" spans="1:6" x14ac:dyDescent="0.25">
      <c r="A5169" s="203"/>
      <c r="B5169" s="203"/>
      <c r="C5169" s="203"/>
      <c r="D5169" s="203"/>
      <c r="E5169" s="203"/>
      <c r="F5169" s="203"/>
    </row>
    <row r="5170" spans="1:6" x14ac:dyDescent="0.25">
      <c r="A5170" s="203"/>
      <c r="B5170" s="203"/>
      <c r="C5170" s="203"/>
      <c r="D5170" s="203"/>
      <c r="E5170" s="203"/>
      <c r="F5170" s="203"/>
    </row>
    <row r="5171" spans="1:6" x14ac:dyDescent="0.25">
      <c r="A5171" s="203"/>
      <c r="B5171" s="203"/>
      <c r="C5171" s="203"/>
      <c r="D5171" s="203"/>
      <c r="E5171" s="203"/>
      <c r="F5171" s="203"/>
    </row>
    <row r="5172" spans="1:6" x14ac:dyDescent="0.25">
      <c r="A5172" s="203"/>
      <c r="B5172" s="203"/>
      <c r="C5172" s="203"/>
      <c r="D5172" s="203"/>
      <c r="E5172" s="203"/>
      <c r="F5172" s="203"/>
    </row>
    <row r="5173" spans="1:6" x14ac:dyDescent="0.25">
      <c r="A5173" s="203"/>
      <c r="B5173" s="203"/>
      <c r="C5173" s="203"/>
      <c r="D5173" s="203"/>
      <c r="E5173" s="203"/>
      <c r="F5173" s="203"/>
    </row>
    <row r="5174" spans="1:6" x14ac:dyDescent="0.25">
      <c r="A5174" s="203"/>
      <c r="B5174" s="203"/>
      <c r="C5174" s="203"/>
      <c r="D5174" s="203"/>
      <c r="E5174" s="203"/>
      <c r="F5174" s="203"/>
    </row>
    <row r="5175" spans="1:6" x14ac:dyDescent="0.25">
      <c r="A5175" s="203"/>
      <c r="B5175" s="203"/>
      <c r="C5175" s="203"/>
      <c r="D5175" s="203"/>
      <c r="E5175" s="203"/>
      <c r="F5175" s="203"/>
    </row>
    <row r="5176" spans="1:6" x14ac:dyDescent="0.25">
      <c r="A5176" s="203"/>
      <c r="B5176" s="203"/>
      <c r="C5176" s="203"/>
      <c r="D5176" s="203"/>
      <c r="E5176" s="203"/>
      <c r="F5176" s="203"/>
    </row>
    <row r="5177" spans="1:6" x14ac:dyDescent="0.25">
      <c r="A5177" s="203"/>
      <c r="B5177" s="203"/>
      <c r="C5177" s="203"/>
      <c r="D5177" s="203"/>
      <c r="E5177" s="203"/>
      <c r="F5177" s="203"/>
    </row>
    <row r="5178" spans="1:6" x14ac:dyDescent="0.25">
      <c r="A5178" s="203"/>
      <c r="B5178" s="203"/>
      <c r="C5178" s="203"/>
      <c r="D5178" s="203"/>
      <c r="E5178" s="203"/>
      <c r="F5178" s="203"/>
    </row>
    <row r="5179" spans="1:6" x14ac:dyDescent="0.25">
      <c r="A5179" s="203"/>
      <c r="B5179" s="203"/>
      <c r="C5179" s="203"/>
      <c r="D5179" s="203"/>
      <c r="E5179" s="203"/>
      <c r="F5179" s="203"/>
    </row>
    <row r="5180" spans="1:6" x14ac:dyDescent="0.25">
      <c r="A5180" s="203"/>
      <c r="B5180" s="203"/>
      <c r="C5180" s="203"/>
      <c r="D5180" s="203"/>
      <c r="E5180" s="203"/>
      <c r="F5180" s="203"/>
    </row>
    <row r="5181" spans="1:6" x14ac:dyDescent="0.25">
      <c r="A5181" s="203"/>
      <c r="B5181" s="203"/>
      <c r="C5181" s="203"/>
      <c r="D5181" s="203"/>
      <c r="E5181" s="203"/>
      <c r="F5181" s="203"/>
    </row>
    <row r="5182" spans="1:6" x14ac:dyDescent="0.25">
      <c r="A5182" s="203"/>
      <c r="B5182" s="203"/>
      <c r="C5182" s="203"/>
      <c r="D5182" s="203"/>
      <c r="E5182" s="203"/>
      <c r="F5182" s="203"/>
    </row>
    <row r="5183" spans="1:6" x14ac:dyDescent="0.25">
      <c r="A5183" s="203"/>
      <c r="B5183" s="203"/>
      <c r="C5183" s="203"/>
      <c r="D5183" s="203"/>
      <c r="E5183" s="203"/>
      <c r="F5183" s="203"/>
    </row>
    <row r="5184" spans="1:6" x14ac:dyDescent="0.25">
      <c r="A5184" s="203"/>
      <c r="B5184" s="203"/>
      <c r="C5184" s="203"/>
      <c r="D5184" s="203"/>
      <c r="E5184" s="203"/>
      <c r="F5184" s="203"/>
    </row>
    <row r="5185" spans="1:6" x14ac:dyDescent="0.25">
      <c r="A5185" s="203"/>
      <c r="B5185" s="203"/>
      <c r="C5185" s="203"/>
      <c r="D5185" s="203"/>
      <c r="E5185" s="203"/>
      <c r="F5185" s="203"/>
    </row>
    <row r="5186" spans="1:6" x14ac:dyDescent="0.25">
      <c r="A5186" s="203"/>
      <c r="B5186" s="203"/>
      <c r="C5186" s="203"/>
      <c r="D5186" s="203"/>
      <c r="E5186" s="203"/>
      <c r="F5186" s="203"/>
    </row>
    <row r="5187" spans="1:6" x14ac:dyDescent="0.25">
      <c r="A5187" s="203"/>
      <c r="B5187" s="203"/>
      <c r="C5187" s="203"/>
      <c r="D5187" s="203"/>
      <c r="E5187" s="203"/>
      <c r="F5187" s="203"/>
    </row>
    <row r="5188" spans="1:6" x14ac:dyDescent="0.25">
      <c r="A5188" s="203"/>
      <c r="B5188" s="203"/>
      <c r="C5188" s="203"/>
      <c r="D5188" s="203"/>
      <c r="E5188" s="203"/>
      <c r="F5188" s="203"/>
    </row>
    <row r="5189" spans="1:6" x14ac:dyDescent="0.25">
      <c r="A5189" s="203"/>
      <c r="B5189" s="203"/>
      <c r="C5189" s="203"/>
      <c r="D5189" s="203"/>
      <c r="E5189" s="203"/>
      <c r="F5189" s="203"/>
    </row>
    <row r="5190" spans="1:6" x14ac:dyDescent="0.25">
      <c r="A5190" s="203"/>
      <c r="B5190" s="203"/>
      <c r="C5190" s="203"/>
      <c r="D5190" s="203"/>
      <c r="E5190" s="203"/>
      <c r="F5190" s="203"/>
    </row>
    <row r="5191" spans="1:6" x14ac:dyDescent="0.25">
      <c r="A5191" s="203"/>
      <c r="B5191" s="203"/>
      <c r="C5191" s="203"/>
      <c r="D5191" s="203"/>
      <c r="E5191" s="203"/>
      <c r="F5191" s="203"/>
    </row>
    <row r="5192" spans="1:6" x14ac:dyDescent="0.25">
      <c r="A5192" s="203"/>
      <c r="B5192" s="203"/>
      <c r="C5192" s="203"/>
      <c r="D5192" s="203"/>
      <c r="E5192" s="203"/>
      <c r="F5192" s="203"/>
    </row>
    <row r="5193" spans="1:6" x14ac:dyDescent="0.25">
      <c r="A5193" s="203"/>
      <c r="B5193" s="203"/>
      <c r="C5193" s="203"/>
      <c r="D5193" s="203"/>
      <c r="E5193" s="203"/>
      <c r="F5193" s="203"/>
    </row>
    <row r="5194" spans="1:6" x14ac:dyDescent="0.25">
      <c r="A5194" s="203"/>
      <c r="B5194" s="203"/>
      <c r="C5194" s="203"/>
      <c r="D5194" s="203"/>
      <c r="E5194" s="203"/>
      <c r="F5194" s="203"/>
    </row>
    <row r="5195" spans="1:6" x14ac:dyDescent="0.25">
      <c r="A5195" s="203"/>
      <c r="B5195" s="203"/>
      <c r="C5195" s="203"/>
      <c r="D5195" s="203"/>
      <c r="E5195" s="203"/>
      <c r="F5195" s="203"/>
    </row>
    <row r="5196" spans="1:6" x14ac:dyDescent="0.25">
      <c r="A5196" s="203"/>
      <c r="B5196" s="203"/>
      <c r="C5196" s="203"/>
      <c r="D5196" s="203"/>
      <c r="E5196" s="203"/>
      <c r="F5196" s="203"/>
    </row>
    <row r="5197" spans="1:6" x14ac:dyDescent="0.25">
      <c r="A5197" s="203"/>
      <c r="B5197" s="203"/>
      <c r="C5197" s="203"/>
      <c r="D5197" s="203"/>
      <c r="E5197" s="203"/>
      <c r="F5197" s="203"/>
    </row>
    <row r="5198" spans="1:6" x14ac:dyDescent="0.25">
      <c r="A5198" s="203"/>
      <c r="B5198" s="203"/>
      <c r="C5198" s="203"/>
      <c r="D5198" s="203"/>
      <c r="E5198" s="203"/>
      <c r="F5198" s="203"/>
    </row>
    <row r="5199" spans="1:6" x14ac:dyDescent="0.25">
      <c r="A5199" s="203"/>
      <c r="B5199" s="203"/>
      <c r="C5199" s="203"/>
      <c r="D5199" s="203"/>
      <c r="E5199" s="203"/>
      <c r="F5199" s="203"/>
    </row>
    <row r="5200" spans="1:6" x14ac:dyDescent="0.25">
      <c r="A5200" s="203"/>
      <c r="B5200" s="203"/>
      <c r="C5200" s="203"/>
      <c r="D5200" s="203"/>
      <c r="E5200" s="203"/>
      <c r="F5200" s="203"/>
    </row>
    <row r="5201" spans="1:6" x14ac:dyDescent="0.25">
      <c r="A5201" s="203"/>
      <c r="B5201" s="203"/>
      <c r="C5201" s="203"/>
      <c r="D5201" s="203"/>
      <c r="E5201" s="203"/>
      <c r="F5201" s="203"/>
    </row>
    <row r="5202" spans="1:6" x14ac:dyDescent="0.25">
      <c r="A5202" s="203"/>
      <c r="B5202" s="203"/>
      <c r="C5202" s="203"/>
      <c r="D5202" s="203"/>
      <c r="E5202" s="203"/>
      <c r="F5202" s="203"/>
    </row>
    <row r="5203" spans="1:6" x14ac:dyDescent="0.25">
      <c r="A5203" s="203"/>
      <c r="B5203" s="203"/>
      <c r="C5203" s="203"/>
      <c r="D5203" s="203"/>
      <c r="E5203" s="203"/>
      <c r="F5203" s="203"/>
    </row>
    <row r="5204" spans="1:6" x14ac:dyDescent="0.25">
      <c r="A5204" s="203"/>
      <c r="B5204" s="203"/>
      <c r="C5204" s="203"/>
      <c r="D5204" s="203"/>
      <c r="E5204" s="203"/>
      <c r="F5204" s="203"/>
    </row>
    <row r="5205" spans="1:6" x14ac:dyDescent="0.25">
      <c r="A5205" s="203"/>
      <c r="B5205" s="203"/>
      <c r="C5205" s="203"/>
      <c r="D5205" s="203"/>
      <c r="E5205" s="203"/>
      <c r="F5205" s="203"/>
    </row>
    <row r="5206" spans="1:6" x14ac:dyDescent="0.25">
      <c r="A5206" s="203"/>
      <c r="B5206" s="203"/>
      <c r="C5206" s="203"/>
      <c r="D5206" s="203"/>
      <c r="E5206" s="203"/>
      <c r="F5206" s="203"/>
    </row>
    <row r="5207" spans="1:6" x14ac:dyDescent="0.25">
      <c r="A5207" s="203"/>
      <c r="B5207" s="203"/>
      <c r="C5207" s="203"/>
      <c r="D5207" s="203"/>
      <c r="E5207" s="203"/>
      <c r="F5207" s="203"/>
    </row>
    <row r="5208" spans="1:6" x14ac:dyDescent="0.25">
      <c r="A5208" s="203"/>
      <c r="B5208" s="203"/>
      <c r="C5208" s="203"/>
      <c r="D5208" s="203"/>
      <c r="E5208" s="203"/>
      <c r="F5208" s="203"/>
    </row>
    <row r="5209" spans="1:6" x14ac:dyDescent="0.25">
      <c r="A5209" s="203"/>
      <c r="B5209" s="203"/>
      <c r="C5209" s="203"/>
      <c r="D5209" s="203"/>
      <c r="E5209" s="203"/>
      <c r="F5209" s="203"/>
    </row>
    <row r="5210" spans="1:6" x14ac:dyDescent="0.25">
      <c r="A5210" s="203"/>
      <c r="B5210" s="203"/>
      <c r="C5210" s="203"/>
      <c r="D5210" s="203"/>
      <c r="E5210" s="203"/>
      <c r="F5210" s="203"/>
    </row>
    <row r="5211" spans="1:6" x14ac:dyDescent="0.25">
      <c r="A5211" s="203"/>
      <c r="B5211" s="203"/>
      <c r="C5211" s="203"/>
      <c r="D5211" s="203"/>
      <c r="E5211" s="203"/>
      <c r="F5211" s="203"/>
    </row>
    <row r="5212" spans="1:6" x14ac:dyDescent="0.25">
      <c r="A5212" s="203"/>
      <c r="B5212" s="203"/>
      <c r="C5212" s="203"/>
      <c r="D5212" s="203"/>
      <c r="E5212" s="203"/>
      <c r="F5212" s="203"/>
    </row>
    <row r="5213" spans="1:6" x14ac:dyDescent="0.25">
      <c r="A5213" s="203"/>
      <c r="B5213" s="203"/>
      <c r="C5213" s="203"/>
      <c r="D5213" s="203"/>
      <c r="E5213" s="203"/>
      <c r="F5213" s="203"/>
    </row>
    <row r="5214" spans="1:6" x14ac:dyDescent="0.25">
      <c r="A5214" s="203"/>
      <c r="B5214" s="203"/>
      <c r="C5214" s="203"/>
      <c r="D5214" s="203"/>
      <c r="E5214" s="203"/>
      <c r="F5214" s="203"/>
    </row>
    <row r="5215" spans="1:6" x14ac:dyDescent="0.25">
      <c r="A5215" s="203"/>
      <c r="B5215" s="203"/>
      <c r="C5215" s="203"/>
      <c r="D5215" s="203"/>
      <c r="E5215" s="203"/>
      <c r="F5215" s="203"/>
    </row>
    <row r="5216" spans="1:6" x14ac:dyDescent="0.25">
      <c r="A5216" s="203"/>
      <c r="B5216" s="203"/>
      <c r="C5216" s="203"/>
      <c r="D5216" s="203"/>
      <c r="E5216" s="203"/>
      <c r="F5216" s="203"/>
    </row>
    <row r="5217" spans="1:6" x14ac:dyDescent="0.25">
      <c r="A5217" s="203"/>
      <c r="B5217" s="203"/>
      <c r="C5217" s="203"/>
      <c r="D5217" s="203"/>
      <c r="E5217" s="203"/>
      <c r="F5217" s="203"/>
    </row>
    <row r="5218" spans="1:6" x14ac:dyDescent="0.25">
      <c r="A5218" s="203"/>
      <c r="B5218" s="203"/>
      <c r="C5218" s="203"/>
      <c r="D5218" s="203"/>
      <c r="E5218" s="203"/>
      <c r="F5218" s="203"/>
    </row>
    <row r="5219" spans="1:6" x14ac:dyDescent="0.25">
      <c r="A5219" s="203"/>
      <c r="B5219" s="203"/>
      <c r="C5219" s="203"/>
      <c r="D5219" s="203"/>
      <c r="E5219" s="203"/>
      <c r="F5219" s="203"/>
    </row>
    <row r="5220" spans="1:6" x14ac:dyDescent="0.25">
      <c r="A5220" s="203"/>
      <c r="B5220" s="203"/>
      <c r="C5220" s="203"/>
      <c r="D5220" s="203"/>
      <c r="E5220" s="203"/>
      <c r="F5220" s="203"/>
    </row>
    <row r="5221" spans="1:6" x14ac:dyDescent="0.25">
      <c r="A5221" s="203"/>
      <c r="B5221" s="203"/>
      <c r="C5221" s="203"/>
      <c r="D5221" s="203"/>
      <c r="E5221" s="203"/>
      <c r="F5221" s="203"/>
    </row>
    <row r="5222" spans="1:6" x14ac:dyDescent="0.25">
      <c r="A5222" s="203"/>
      <c r="B5222" s="203"/>
      <c r="C5222" s="203"/>
      <c r="D5222" s="203"/>
      <c r="E5222" s="203"/>
      <c r="F5222" s="203"/>
    </row>
    <row r="5223" spans="1:6" x14ac:dyDescent="0.25">
      <c r="A5223" s="203"/>
      <c r="B5223" s="203"/>
      <c r="C5223" s="203"/>
      <c r="D5223" s="203"/>
      <c r="E5223" s="203"/>
      <c r="F5223" s="203"/>
    </row>
    <row r="5224" spans="1:6" x14ac:dyDescent="0.25">
      <c r="A5224" s="203"/>
      <c r="B5224" s="203"/>
      <c r="C5224" s="203"/>
      <c r="D5224" s="203"/>
      <c r="E5224" s="203"/>
      <c r="F5224" s="203"/>
    </row>
    <row r="5225" spans="1:6" x14ac:dyDescent="0.25">
      <c r="A5225" s="203"/>
      <c r="B5225" s="203"/>
      <c r="C5225" s="203"/>
      <c r="D5225" s="203"/>
      <c r="E5225" s="203"/>
      <c r="F5225" s="203"/>
    </row>
    <row r="5226" spans="1:6" x14ac:dyDescent="0.25">
      <c r="A5226" s="203"/>
      <c r="B5226" s="203"/>
      <c r="C5226" s="203"/>
      <c r="D5226" s="203"/>
      <c r="E5226" s="203"/>
      <c r="F5226" s="203"/>
    </row>
    <row r="5227" spans="1:6" x14ac:dyDescent="0.25">
      <c r="A5227" s="203"/>
      <c r="B5227" s="203"/>
      <c r="C5227" s="203"/>
      <c r="D5227" s="203"/>
      <c r="E5227" s="203"/>
      <c r="F5227" s="203"/>
    </row>
    <row r="5228" spans="1:6" x14ac:dyDescent="0.25">
      <c r="A5228" s="203"/>
      <c r="B5228" s="203"/>
      <c r="C5228" s="203"/>
      <c r="D5228" s="203"/>
      <c r="E5228" s="203"/>
      <c r="F5228" s="203"/>
    </row>
    <row r="5229" spans="1:6" x14ac:dyDescent="0.25">
      <c r="A5229" s="203"/>
      <c r="B5229" s="203"/>
      <c r="C5229" s="203"/>
      <c r="D5229" s="203"/>
      <c r="E5229" s="203"/>
      <c r="F5229" s="203"/>
    </row>
    <row r="5230" spans="1:6" x14ac:dyDescent="0.25">
      <c r="A5230" s="203"/>
      <c r="B5230" s="203"/>
      <c r="C5230" s="203"/>
      <c r="D5230" s="203"/>
      <c r="E5230" s="203"/>
      <c r="F5230" s="203"/>
    </row>
    <row r="5231" spans="1:6" x14ac:dyDescent="0.25">
      <c r="A5231" s="203"/>
      <c r="B5231" s="203"/>
      <c r="C5231" s="203"/>
      <c r="D5231" s="203"/>
      <c r="E5231" s="203"/>
      <c r="F5231" s="203"/>
    </row>
    <row r="5232" spans="1:6" x14ac:dyDescent="0.25">
      <c r="A5232" s="203"/>
      <c r="B5232" s="203"/>
      <c r="C5232" s="203"/>
      <c r="D5232" s="203"/>
      <c r="E5232" s="203"/>
      <c r="F5232" s="203"/>
    </row>
    <row r="5233" spans="1:6" x14ac:dyDescent="0.25">
      <c r="A5233" s="203"/>
      <c r="B5233" s="203"/>
      <c r="C5233" s="203"/>
      <c r="D5233" s="203"/>
      <c r="E5233" s="203"/>
      <c r="F5233" s="203"/>
    </row>
    <row r="5234" spans="1:6" x14ac:dyDescent="0.25">
      <c r="A5234" s="203"/>
      <c r="B5234" s="203"/>
      <c r="C5234" s="203"/>
      <c r="D5234" s="203"/>
      <c r="E5234" s="203"/>
      <c r="F5234" s="203"/>
    </row>
    <row r="5235" spans="1:6" x14ac:dyDescent="0.25">
      <c r="A5235" s="203"/>
      <c r="B5235" s="203"/>
      <c r="C5235" s="203"/>
      <c r="D5235" s="203"/>
      <c r="E5235" s="203"/>
      <c r="F5235" s="203"/>
    </row>
    <row r="5236" spans="1:6" x14ac:dyDescent="0.25">
      <c r="A5236" s="203"/>
      <c r="B5236" s="203"/>
      <c r="C5236" s="203"/>
      <c r="D5236" s="203"/>
      <c r="E5236" s="203"/>
      <c r="F5236" s="203"/>
    </row>
    <row r="5237" spans="1:6" x14ac:dyDescent="0.25">
      <c r="A5237" s="203"/>
      <c r="B5237" s="203"/>
      <c r="C5237" s="203"/>
      <c r="D5237" s="203"/>
      <c r="E5237" s="203"/>
      <c r="F5237" s="203"/>
    </row>
    <row r="5238" spans="1:6" x14ac:dyDescent="0.25">
      <c r="A5238" s="203"/>
      <c r="B5238" s="203"/>
      <c r="C5238" s="203"/>
      <c r="D5238" s="203"/>
      <c r="E5238" s="203"/>
      <c r="F5238" s="203"/>
    </row>
    <row r="5239" spans="1:6" x14ac:dyDescent="0.25">
      <c r="A5239" s="203"/>
      <c r="B5239" s="203"/>
      <c r="C5239" s="203"/>
      <c r="D5239" s="203"/>
      <c r="E5239" s="203"/>
      <c r="F5239" s="203"/>
    </row>
    <row r="5240" spans="1:6" x14ac:dyDescent="0.25">
      <c r="A5240" s="203"/>
      <c r="B5240" s="203"/>
      <c r="C5240" s="203"/>
      <c r="D5240" s="203"/>
      <c r="E5240" s="203"/>
      <c r="F5240" s="203"/>
    </row>
    <row r="5241" spans="1:6" x14ac:dyDescent="0.25">
      <c r="A5241" s="203"/>
      <c r="B5241" s="203"/>
      <c r="C5241" s="203"/>
      <c r="D5241" s="203"/>
      <c r="E5241" s="203"/>
      <c r="F5241" s="203"/>
    </row>
    <row r="5242" spans="1:6" x14ac:dyDescent="0.25">
      <c r="A5242" s="203"/>
      <c r="B5242" s="203"/>
      <c r="C5242" s="203"/>
      <c r="D5242" s="203"/>
      <c r="E5242" s="203"/>
      <c r="F5242" s="203"/>
    </row>
    <row r="5243" spans="1:6" x14ac:dyDescent="0.25">
      <c r="A5243" s="203"/>
      <c r="B5243" s="203"/>
      <c r="C5243" s="203"/>
      <c r="D5243" s="203"/>
      <c r="E5243" s="203"/>
      <c r="F5243" s="203"/>
    </row>
    <row r="5244" spans="1:6" x14ac:dyDescent="0.25">
      <c r="A5244" s="203"/>
      <c r="B5244" s="203"/>
      <c r="C5244" s="203"/>
      <c r="D5244" s="203"/>
      <c r="E5244" s="203"/>
      <c r="F5244" s="203"/>
    </row>
    <row r="5245" spans="1:6" x14ac:dyDescent="0.25">
      <c r="A5245" s="203"/>
      <c r="B5245" s="203"/>
      <c r="C5245" s="203"/>
      <c r="D5245" s="203"/>
      <c r="E5245" s="203"/>
      <c r="F5245" s="203"/>
    </row>
    <row r="5246" spans="1:6" x14ac:dyDescent="0.25">
      <c r="A5246" s="203"/>
      <c r="B5246" s="203"/>
      <c r="C5246" s="203"/>
      <c r="D5246" s="203"/>
      <c r="E5246" s="203"/>
      <c r="F5246" s="203"/>
    </row>
    <row r="5247" spans="1:6" x14ac:dyDescent="0.25">
      <c r="A5247" s="203"/>
      <c r="B5247" s="203"/>
      <c r="C5247" s="203"/>
      <c r="D5247" s="203"/>
      <c r="E5247" s="203"/>
      <c r="F5247" s="203"/>
    </row>
    <row r="5248" spans="1:6" x14ac:dyDescent="0.25">
      <c r="A5248" s="203"/>
      <c r="B5248" s="203"/>
      <c r="C5248" s="203"/>
      <c r="D5248" s="203"/>
      <c r="E5248" s="203"/>
      <c r="F5248" s="203"/>
    </row>
    <row r="5249" spans="1:6" x14ac:dyDescent="0.25">
      <c r="A5249" s="203"/>
      <c r="B5249" s="203"/>
      <c r="C5249" s="203"/>
      <c r="D5249" s="203"/>
      <c r="E5249" s="203"/>
      <c r="F5249" s="203"/>
    </row>
    <row r="5250" spans="1:6" x14ac:dyDescent="0.25">
      <c r="A5250" s="203"/>
      <c r="B5250" s="203"/>
      <c r="C5250" s="203"/>
      <c r="D5250" s="203"/>
      <c r="E5250" s="203"/>
      <c r="F5250" s="203"/>
    </row>
    <row r="5251" spans="1:6" x14ac:dyDescent="0.25">
      <c r="A5251" s="203"/>
      <c r="B5251" s="203"/>
      <c r="C5251" s="203"/>
      <c r="D5251" s="203"/>
      <c r="E5251" s="203"/>
      <c r="F5251" s="203"/>
    </row>
    <row r="5252" spans="1:6" x14ac:dyDescent="0.25">
      <c r="A5252" s="203"/>
      <c r="B5252" s="203"/>
      <c r="C5252" s="203"/>
      <c r="D5252" s="203"/>
      <c r="E5252" s="203"/>
      <c r="F5252" s="203"/>
    </row>
    <row r="5253" spans="1:6" x14ac:dyDescent="0.25">
      <c r="A5253" s="203"/>
      <c r="B5253" s="203"/>
      <c r="C5253" s="203"/>
      <c r="D5253" s="203"/>
      <c r="E5253" s="203"/>
      <c r="F5253" s="203"/>
    </row>
    <row r="5254" spans="1:6" x14ac:dyDescent="0.25">
      <c r="A5254" s="203"/>
      <c r="B5254" s="203"/>
      <c r="C5254" s="203"/>
      <c r="D5254" s="203"/>
      <c r="E5254" s="203"/>
      <c r="F5254" s="203"/>
    </row>
    <row r="5255" spans="1:6" x14ac:dyDescent="0.25">
      <c r="A5255" s="203"/>
      <c r="B5255" s="203"/>
      <c r="C5255" s="203"/>
      <c r="D5255" s="203"/>
      <c r="E5255" s="203"/>
      <c r="F5255" s="203"/>
    </row>
    <row r="5256" spans="1:6" x14ac:dyDescent="0.25">
      <c r="A5256" s="203"/>
      <c r="B5256" s="203"/>
      <c r="C5256" s="203"/>
      <c r="D5256" s="203"/>
      <c r="E5256" s="203"/>
      <c r="F5256" s="203"/>
    </row>
    <row r="5257" spans="1:6" x14ac:dyDescent="0.25">
      <c r="A5257" s="203"/>
      <c r="B5257" s="203"/>
      <c r="C5257" s="203"/>
      <c r="D5257" s="203"/>
      <c r="E5257" s="203"/>
      <c r="F5257" s="203"/>
    </row>
    <row r="5258" spans="1:6" x14ac:dyDescent="0.25">
      <c r="A5258" s="203"/>
      <c r="B5258" s="203"/>
      <c r="C5258" s="203"/>
      <c r="D5258" s="203"/>
      <c r="E5258" s="203"/>
      <c r="F5258" s="203"/>
    </row>
    <row r="5259" spans="1:6" x14ac:dyDescent="0.25">
      <c r="A5259" s="203"/>
      <c r="B5259" s="203"/>
      <c r="C5259" s="203"/>
      <c r="D5259" s="203"/>
      <c r="E5259" s="203"/>
      <c r="F5259" s="203"/>
    </row>
    <row r="5260" spans="1:6" x14ac:dyDescent="0.25">
      <c r="A5260" s="203"/>
      <c r="B5260" s="203"/>
      <c r="C5260" s="203"/>
      <c r="D5260" s="203"/>
      <c r="E5260" s="203"/>
      <c r="F5260" s="203"/>
    </row>
    <row r="5261" spans="1:6" x14ac:dyDescent="0.25">
      <c r="A5261" s="203"/>
      <c r="B5261" s="203"/>
      <c r="C5261" s="203"/>
      <c r="D5261" s="203"/>
      <c r="E5261" s="203"/>
      <c r="F5261" s="203"/>
    </row>
    <row r="5262" spans="1:6" x14ac:dyDescent="0.25">
      <c r="A5262" s="203"/>
      <c r="B5262" s="203"/>
      <c r="C5262" s="203"/>
      <c r="D5262" s="203"/>
      <c r="E5262" s="203"/>
      <c r="F5262" s="203"/>
    </row>
    <row r="5263" spans="1:6" x14ac:dyDescent="0.25">
      <c r="A5263" s="203"/>
      <c r="B5263" s="203"/>
      <c r="C5263" s="203"/>
      <c r="D5263" s="203"/>
      <c r="E5263" s="203"/>
      <c r="F5263" s="203"/>
    </row>
    <row r="5264" spans="1:6" x14ac:dyDescent="0.25">
      <c r="A5264" s="203"/>
      <c r="B5264" s="203"/>
      <c r="C5264" s="203"/>
      <c r="D5264" s="203"/>
      <c r="E5264" s="203"/>
      <c r="F5264" s="203"/>
    </row>
    <row r="5265" spans="1:6" x14ac:dyDescent="0.25">
      <c r="A5265" s="203"/>
      <c r="B5265" s="203"/>
      <c r="C5265" s="203"/>
      <c r="D5265" s="203"/>
      <c r="E5265" s="203"/>
      <c r="F5265" s="203"/>
    </row>
    <row r="5266" spans="1:6" x14ac:dyDescent="0.25">
      <c r="A5266" s="203"/>
      <c r="B5266" s="203"/>
      <c r="C5266" s="203"/>
      <c r="D5266" s="203"/>
      <c r="E5266" s="203"/>
      <c r="F5266" s="203"/>
    </row>
    <row r="5267" spans="1:6" x14ac:dyDescent="0.25">
      <c r="A5267" s="203"/>
      <c r="B5267" s="203"/>
      <c r="C5267" s="203"/>
      <c r="D5267" s="203"/>
      <c r="E5267" s="203"/>
      <c r="F5267" s="203"/>
    </row>
    <row r="5268" spans="1:6" x14ac:dyDescent="0.25">
      <c r="A5268" s="203"/>
      <c r="B5268" s="203"/>
      <c r="C5268" s="203"/>
      <c r="D5268" s="203"/>
      <c r="E5268" s="203"/>
      <c r="F5268" s="203"/>
    </row>
    <row r="5269" spans="1:6" x14ac:dyDescent="0.25">
      <c r="A5269" s="203"/>
      <c r="B5269" s="203"/>
      <c r="C5269" s="203"/>
      <c r="D5269" s="203"/>
      <c r="E5269" s="203"/>
      <c r="F5269" s="203"/>
    </row>
    <row r="5270" spans="1:6" x14ac:dyDescent="0.25">
      <c r="A5270" s="203"/>
      <c r="B5270" s="203"/>
      <c r="C5270" s="203"/>
      <c r="D5270" s="203"/>
      <c r="E5270" s="203"/>
      <c r="F5270" s="203"/>
    </row>
    <row r="5271" spans="1:6" x14ac:dyDescent="0.25">
      <c r="A5271" s="203"/>
      <c r="B5271" s="203"/>
      <c r="C5271" s="203"/>
      <c r="D5271" s="203"/>
      <c r="E5271" s="203"/>
      <c r="F5271" s="203"/>
    </row>
    <row r="5272" spans="1:6" x14ac:dyDescent="0.25">
      <c r="A5272" s="203"/>
      <c r="B5272" s="203"/>
      <c r="C5272" s="203"/>
      <c r="D5272" s="203"/>
      <c r="E5272" s="203"/>
      <c r="F5272" s="203"/>
    </row>
    <row r="5273" spans="1:6" x14ac:dyDescent="0.25">
      <c r="A5273" s="203"/>
      <c r="B5273" s="203"/>
      <c r="C5273" s="203"/>
      <c r="D5273" s="203"/>
      <c r="E5273" s="203"/>
      <c r="F5273" s="203"/>
    </row>
    <row r="5274" spans="1:6" x14ac:dyDescent="0.25">
      <c r="A5274" s="203"/>
      <c r="B5274" s="203"/>
      <c r="C5274" s="203"/>
      <c r="D5274" s="203"/>
      <c r="E5274" s="203"/>
      <c r="F5274" s="203"/>
    </row>
    <row r="5275" spans="1:6" x14ac:dyDescent="0.25">
      <c r="A5275" s="203"/>
      <c r="B5275" s="203"/>
      <c r="C5275" s="203"/>
      <c r="D5275" s="203"/>
      <c r="E5275" s="203"/>
      <c r="F5275" s="203"/>
    </row>
    <row r="5276" spans="1:6" x14ac:dyDescent="0.25">
      <c r="A5276" s="203"/>
      <c r="B5276" s="203"/>
      <c r="C5276" s="203"/>
      <c r="D5276" s="203"/>
      <c r="E5276" s="203"/>
      <c r="F5276" s="203"/>
    </row>
    <row r="5277" spans="1:6" x14ac:dyDescent="0.25">
      <c r="A5277" s="203"/>
      <c r="B5277" s="203"/>
      <c r="C5277" s="203"/>
      <c r="D5277" s="203"/>
      <c r="E5277" s="203"/>
      <c r="F5277" s="203"/>
    </row>
    <row r="5278" spans="1:6" x14ac:dyDescent="0.25">
      <c r="A5278" s="203"/>
      <c r="B5278" s="203"/>
      <c r="C5278" s="203"/>
      <c r="D5278" s="203"/>
      <c r="E5278" s="203"/>
      <c r="F5278" s="203"/>
    </row>
    <row r="5279" spans="1:6" x14ac:dyDescent="0.25">
      <c r="A5279" s="203"/>
      <c r="B5279" s="203"/>
      <c r="C5279" s="203"/>
      <c r="D5279" s="203"/>
      <c r="E5279" s="203"/>
      <c r="F5279" s="203"/>
    </row>
    <row r="5280" spans="1:6" x14ac:dyDescent="0.25">
      <c r="A5280" s="203"/>
      <c r="B5280" s="203"/>
      <c r="C5280" s="203"/>
      <c r="D5280" s="203"/>
      <c r="E5280" s="203"/>
      <c r="F5280" s="203"/>
    </row>
    <row r="5281" spans="1:6" x14ac:dyDescent="0.25">
      <c r="A5281" s="203"/>
      <c r="B5281" s="203"/>
      <c r="C5281" s="203"/>
      <c r="D5281" s="203"/>
      <c r="E5281" s="203"/>
      <c r="F5281" s="203"/>
    </row>
    <row r="5282" spans="1:6" x14ac:dyDescent="0.25">
      <c r="A5282" s="203"/>
      <c r="B5282" s="203"/>
      <c r="C5282" s="203"/>
      <c r="D5282" s="203"/>
      <c r="E5282" s="203"/>
      <c r="F5282" s="203"/>
    </row>
    <row r="5283" spans="1:6" x14ac:dyDescent="0.25">
      <c r="A5283" s="203"/>
      <c r="B5283" s="203"/>
      <c r="C5283" s="203"/>
      <c r="D5283" s="203"/>
      <c r="E5283" s="203"/>
      <c r="F5283" s="203"/>
    </row>
    <row r="5284" spans="1:6" x14ac:dyDescent="0.25">
      <c r="A5284" s="203"/>
      <c r="B5284" s="203"/>
      <c r="C5284" s="203"/>
      <c r="D5284" s="203"/>
      <c r="E5284" s="203"/>
      <c r="F5284" s="203"/>
    </row>
    <row r="5285" spans="1:6" x14ac:dyDescent="0.25">
      <c r="A5285" s="203"/>
      <c r="B5285" s="203"/>
      <c r="C5285" s="203"/>
      <c r="D5285" s="203"/>
      <c r="E5285" s="203"/>
      <c r="F5285" s="203"/>
    </row>
    <row r="5286" spans="1:6" x14ac:dyDescent="0.25">
      <c r="A5286" s="203"/>
      <c r="B5286" s="203"/>
      <c r="C5286" s="203"/>
      <c r="D5286" s="203"/>
      <c r="E5286" s="203"/>
      <c r="F5286" s="203"/>
    </row>
    <row r="5287" spans="1:6" x14ac:dyDescent="0.25">
      <c r="A5287" s="203"/>
      <c r="B5287" s="203"/>
      <c r="C5287" s="203"/>
      <c r="D5287" s="203"/>
      <c r="E5287" s="203"/>
      <c r="F5287" s="203"/>
    </row>
    <row r="5288" spans="1:6" x14ac:dyDescent="0.25">
      <c r="A5288" s="203"/>
      <c r="B5288" s="203"/>
      <c r="C5288" s="203"/>
      <c r="D5288" s="203"/>
      <c r="E5288" s="203"/>
      <c r="F5288" s="203"/>
    </row>
    <row r="5289" spans="1:6" x14ac:dyDescent="0.25">
      <c r="A5289" s="203"/>
      <c r="B5289" s="203"/>
      <c r="C5289" s="203"/>
      <c r="D5289" s="203"/>
      <c r="E5289" s="203"/>
      <c r="F5289" s="203"/>
    </row>
    <row r="5290" spans="1:6" x14ac:dyDescent="0.25">
      <c r="A5290" s="203"/>
      <c r="B5290" s="203"/>
      <c r="C5290" s="203"/>
      <c r="D5290" s="203"/>
      <c r="E5290" s="203"/>
      <c r="F5290" s="203"/>
    </row>
    <row r="5291" spans="1:6" x14ac:dyDescent="0.25">
      <c r="A5291" s="203"/>
      <c r="B5291" s="203"/>
      <c r="C5291" s="203"/>
      <c r="D5291" s="203"/>
      <c r="E5291" s="203"/>
      <c r="F5291" s="203"/>
    </row>
    <row r="5292" spans="1:6" x14ac:dyDescent="0.25">
      <c r="A5292" s="203"/>
      <c r="B5292" s="203"/>
      <c r="C5292" s="203"/>
      <c r="D5292" s="203"/>
      <c r="E5292" s="203"/>
      <c r="F5292" s="203"/>
    </row>
    <row r="5293" spans="1:6" x14ac:dyDescent="0.25">
      <c r="A5293" s="203"/>
      <c r="B5293" s="203"/>
      <c r="C5293" s="203"/>
      <c r="D5293" s="203"/>
      <c r="E5293" s="203"/>
      <c r="F5293" s="203"/>
    </row>
    <row r="5294" spans="1:6" x14ac:dyDescent="0.25">
      <c r="A5294" s="203"/>
      <c r="B5294" s="203"/>
      <c r="C5294" s="203"/>
      <c r="D5294" s="203"/>
      <c r="E5294" s="203"/>
      <c r="F5294" s="203"/>
    </row>
    <row r="5295" spans="1:6" x14ac:dyDescent="0.25">
      <c r="A5295" s="203"/>
      <c r="B5295" s="203"/>
      <c r="C5295" s="203"/>
      <c r="D5295" s="203"/>
      <c r="E5295" s="203"/>
      <c r="F5295" s="203"/>
    </row>
    <row r="5296" spans="1:6" x14ac:dyDescent="0.25">
      <c r="A5296" s="203"/>
      <c r="B5296" s="203"/>
      <c r="C5296" s="203"/>
      <c r="D5296" s="203"/>
      <c r="E5296" s="203"/>
      <c r="F5296" s="203"/>
    </row>
    <row r="5297" spans="1:6" x14ac:dyDescent="0.25">
      <c r="A5297" s="203"/>
      <c r="B5297" s="203"/>
      <c r="C5297" s="203"/>
      <c r="D5297" s="203"/>
      <c r="E5297" s="203"/>
      <c r="F5297" s="203"/>
    </row>
    <row r="5298" spans="1:6" x14ac:dyDescent="0.25">
      <c r="A5298" s="203"/>
      <c r="B5298" s="203"/>
      <c r="C5298" s="203"/>
      <c r="D5298" s="203"/>
      <c r="E5298" s="203"/>
      <c r="F5298" s="203"/>
    </row>
    <row r="5299" spans="1:6" x14ac:dyDescent="0.25">
      <c r="A5299" s="203"/>
      <c r="B5299" s="203"/>
      <c r="C5299" s="203"/>
      <c r="D5299" s="203"/>
      <c r="E5299" s="203"/>
      <c r="F5299" s="203"/>
    </row>
    <row r="5300" spans="1:6" x14ac:dyDescent="0.25">
      <c r="A5300" s="203"/>
      <c r="B5300" s="203"/>
      <c r="C5300" s="203"/>
      <c r="D5300" s="203"/>
      <c r="E5300" s="203"/>
      <c r="F5300" s="203"/>
    </row>
    <row r="5301" spans="1:6" x14ac:dyDescent="0.25">
      <c r="A5301" s="203"/>
      <c r="B5301" s="203"/>
      <c r="C5301" s="203"/>
      <c r="D5301" s="203"/>
      <c r="E5301" s="203"/>
      <c r="F5301" s="203"/>
    </row>
    <row r="5302" spans="1:6" x14ac:dyDescent="0.25">
      <c r="A5302" s="203"/>
      <c r="B5302" s="203"/>
      <c r="C5302" s="203"/>
      <c r="D5302" s="203"/>
      <c r="E5302" s="203"/>
      <c r="F5302" s="203"/>
    </row>
    <row r="5303" spans="1:6" x14ac:dyDescent="0.25">
      <c r="A5303" s="203"/>
      <c r="B5303" s="203"/>
      <c r="C5303" s="203"/>
      <c r="D5303" s="203"/>
      <c r="E5303" s="203"/>
      <c r="F5303" s="203"/>
    </row>
    <row r="5304" spans="1:6" x14ac:dyDescent="0.25">
      <c r="A5304" s="203"/>
      <c r="B5304" s="203"/>
      <c r="C5304" s="203"/>
      <c r="D5304" s="203"/>
      <c r="E5304" s="203"/>
      <c r="F5304" s="203"/>
    </row>
    <row r="5305" spans="1:6" x14ac:dyDescent="0.25">
      <c r="A5305" s="203"/>
      <c r="B5305" s="203"/>
      <c r="C5305" s="203"/>
      <c r="D5305" s="203"/>
      <c r="E5305" s="203"/>
      <c r="F5305" s="203"/>
    </row>
    <row r="5306" spans="1:6" x14ac:dyDescent="0.25">
      <c r="A5306" s="203"/>
      <c r="B5306" s="203"/>
      <c r="C5306" s="203"/>
      <c r="D5306" s="203"/>
      <c r="E5306" s="203"/>
      <c r="F5306" s="203"/>
    </row>
    <row r="5307" spans="1:6" x14ac:dyDescent="0.25">
      <c r="A5307" s="203"/>
      <c r="B5307" s="203"/>
      <c r="C5307" s="203"/>
      <c r="D5307" s="203"/>
      <c r="E5307" s="203"/>
      <c r="F5307" s="203"/>
    </row>
    <row r="5308" spans="1:6" x14ac:dyDescent="0.25">
      <c r="A5308" s="203"/>
      <c r="B5308" s="203"/>
      <c r="C5308" s="203"/>
      <c r="D5308" s="203"/>
      <c r="E5308" s="203"/>
      <c r="F5308" s="203"/>
    </row>
    <row r="5309" spans="1:6" x14ac:dyDescent="0.25">
      <c r="A5309" s="203"/>
      <c r="B5309" s="203"/>
      <c r="C5309" s="203"/>
      <c r="D5309" s="203"/>
      <c r="E5309" s="203"/>
      <c r="F5309" s="203"/>
    </row>
    <row r="5310" spans="1:6" x14ac:dyDescent="0.25">
      <c r="A5310" s="203"/>
      <c r="B5310" s="203"/>
      <c r="C5310" s="203"/>
      <c r="D5310" s="203"/>
      <c r="E5310" s="203"/>
      <c r="F5310" s="203"/>
    </row>
    <row r="5311" spans="1:6" x14ac:dyDescent="0.25">
      <c r="A5311" s="203"/>
      <c r="B5311" s="203"/>
      <c r="C5311" s="203"/>
      <c r="D5311" s="203"/>
      <c r="E5311" s="203"/>
      <c r="F5311" s="203"/>
    </row>
    <row r="5312" spans="1:6" x14ac:dyDescent="0.25">
      <c r="A5312" s="203"/>
      <c r="B5312" s="203"/>
      <c r="C5312" s="203"/>
      <c r="D5312" s="203"/>
      <c r="E5312" s="203"/>
      <c r="F5312" s="203"/>
    </row>
    <row r="5313" spans="1:6" x14ac:dyDescent="0.25">
      <c r="A5313" s="203"/>
      <c r="B5313" s="203"/>
      <c r="C5313" s="203"/>
      <c r="D5313" s="203"/>
      <c r="E5313" s="203"/>
      <c r="F5313" s="203"/>
    </row>
    <row r="5314" spans="1:6" x14ac:dyDescent="0.25">
      <c r="A5314" s="203"/>
      <c r="B5314" s="203"/>
      <c r="C5314" s="203"/>
      <c r="D5314" s="203"/>
      <c r="E5314" s="203"/>
      <c r="F5314" s="203"/>
    </row>
    <row r="5315" spans="1:6" x14ac:dyDescent="0.25">
      <c r="A5315" s="203"/>
      <c r="B5315" s="203"/>
      <c r="C5315" s="203"/>
      <c r="D5315" s="203"/>
      <c r="E5315" s="203"/>
      <c r="F5315" s="203"/>
    </row>
    <row r="5316" spans="1:6" x14ac:dyDescent="0.25">
      <c r="A5316" s="203"/>
      <c r="B5316" s="203"/>
      <c r="C5316" s="203"/>
      <c r="D5316" s="203"/>
      <c r="E5316" s="203"/>
      <c r="F5316" s="203"/>
    </row>
    <row r="5317" spans="1:6" x14ac:dyDescent="0.25">
      <c r="A5317" s="203"/>
      <c r="B5317" s="203"/>
      <c r="C5317" s="203"/>
      <c r="D5317" s="203"/>
      <c r="E5317" s="203"/>
      <c r="F5317" s="203"/>
    </row>
    <row r="5318" spans="1:6" x14ac:dyDescent="0.25">
      <c r="A5318" s="203"/>
      <c r="B5318" s="203"/>
      <c r="C5318" s="203"/>
      <c r="D5318" s="203"/>
      <c r="E5318" s="203"/>
      <c r="F5318" s="203"/>
    </row>
    <row r="5319" spans="1:6" x14ac:dyDescent="0.25">
      <c r="A5319" s="203"/>
      <c r="B5319" s="203"/>
      <c r="C5319" s="203"/>
      <c r="D5319" s="203"/>
      <c r="E5319" s="203"/>
      <c r="F5319" s="203"/>
    </row>
    <row r="5320" spans="1:6" x14ac:dyDescent="0.25">
      <c r="A5320" s="203"/>
      <c r="B5320" s="203"/>
      <c r="C5320" s="203"/>
      <c r="D5320" s="203"/>
      <c r="E5320" s="203"/>
      <c r="F5320" s="203"/>
    </row>
    <row r="5321" spans="1:6" x14ac:dyDescent="0.25">
      <c r="A5321" s="203"/>
      <c r="B5321" s="203"/>
      <c r="C5321" s="203"/>
      <c r="D5321" s="203"/>
      <c r="E5321" s="203"/>
      <c r="F5321" s="203"/>
    </row>
    <row r="5322" spans="1:6" x14ac:dyDescent="0.25">
      <c r="A5322" s="203"/>
      <c r="B5322" s="203"/>
      <c r="C5322" s="203"/>
      <c r="D5322" s="203"/>
      <c r="E5322" s="203"/>
      <c r="F5322" s="203"/>
    </row>
    <row r="5323" spans="1:6" x14ac:dyDescent="0.25">
      <c r="A5323" s="203"/>
      <c r="B5323" s="203"/>
      <c r="C5323" s="203"/>
      <c r="D5323" s="203"/>
      <c r="E5323" s="203"/>
      <c r="F5323" s="203"/>
    </row>
    <row r="5324" spans="1:6" x14ac:dyDescent="0.25">
      <c r="A5324" s="203"/>
      <c r="B5324" s="203"/>
      <c r="C5324" s="203"/>
      <c r="D5324" s="203"/>
      <c r="E5324" s="203"/>
      <c r="F5324" s="203"/>
    </row>
    <row r="5325" spans="1:6" x14ac:dyDescent="0.25">
      <c r="A5325" s="203"/>
      <c r="B5325" s="203"/>
      <c r="C5325" s="203"/>
      <c r="D5325" s="203"/>
      <c r="E5325" s="203"/>
      <c r="F5325" s="203"/>
    </row>
    <row r="5326" spans="1:6" x14ac:dyDescent="0.25">
      <c r="A5326" s="203"/>
      <c r="B5326" s="203"/>
      <c r="C5326" s="203"/>
      <c r="D5326" s="203"/>
      <c r="E5326" s="203"/>
      <c r="F5326" s="203"/>
    </row>
    <row r="5327" spans="1:6" x14ac:dyDescent="0.25">
      <c r="A5327" s="203"/>
      <c r="B5327" s="203"/>
      <c r="C5327" s="203"/>
      <c r="D5327" s="203"/>
      <c r="E5327" s="203"/>
      <c r="F5327" s="203"/>
    </row>
    <row r="5328" spans="1:6" x14ac:dyDescent="0.25">
      <c r="A5328" s="203"/>
      <c r="B5328" s="203"/>
      <c r="C5328" s="203"/>
      <c r="D5328" s="203"/>
      <c r="E5328" s="203"/>
      <c r="F5328" s="203"/>
    </row>
    <row r="5329" spans="1:6" x14ac:dyDescent="0.25">
      <c r="A5329" s="203"/>
      <c r="B5329" s="203"/>
      <c r="C5329" s="203"/>
      <c r="D5329" s="203"/>
      <c r="E5329" s="203"/>
      <c r="F5329" s="203"/>
    </row>
    <row r="5330" spans="1:6" x14ac:dyDescent="0.25">
      <c r="A5330" s="203"/>
      <c r="B5330" s="203"/>
      <c r="C5330" s="203"/>
      <c r="D5330" s="203"/>
      <c r="E5330" s="203"/>
      <c r="F5330" s="203"/>
    </row>
    <row r="5331" spans="1:6" x14ac:dyDescent="0.25">
      <c r="A5331" s="203"/>
      <c r="B5331" s="203"/>
      <c r="C5331" s="203"/>
      <c r="D5331" s="203"/>
      <c r="E5331" s="203"/>
      <c r="F5331" s="203"/>
    </row>
    <row r="5332" spans="1:6" x14ac:dyDescent="0.25">
      <c r="A5332" s="203"/>
      <c r="B5332" s="203"/>
      <c r="C5332" s="203"/>
      <c r="D5332" s="203"/>
      <c r="E5332" s="203"/>
      <c r="F5332" s="203"/>
    </row>
    <row r="5333" spans="1:6" x14ac:dyDescent="0.25">
      <c r="A5333" s="203"/>
      <c r="B5333" s="203"/>
      <c r="C5333" s="203"/>
      <c r="D5333" s="203"/>
      <c r="E5333" s="203"/>
      <c r="F5333" s="203"/>
    </row>
    <row r="5334" spans="1:6" x14ac:dyDescent="0.25">
      <c r="A5334" s="203"/>
      <c r="B5334" s="203"/>
      <c r="C5334" s="203"/>
      <c r="D5334" s="203"/>
      <c r="E5334" s="203"/>
      <c r="F5334" s="203"/>
    </row>
    <row r="5335" spans="1:6" x14ac:dyDescent="0.25">
      <c r="A5335" s="203"/>
      <c r="B5335" s="203"/>
      <c r="C5335" s="203"/>
      <c r="D5335" s="203"/>
      <c r="E5335" s="203"/>
      <c r="F5335" s="203"/>
    </row>
    <row r="5336" spans="1:6" x14ac:dyDescent="0.25">
      <c r="A5336" s="203"/>
      <c r="B5336" s="203"/>
      <c r="C5336" s="203"/>
      <c r="D5336" s="203"/>
      <c r="E5336" s="203"/>
      <c r="F5336" s="203"/>
    </row>
    <row r="5337" spans="1:6" x14ac:dyDescent="0.25">
      <c r="A5337" s="203"/>
      <c r="B5337" s="203"/>
      <c r="C5337" s="203"/>
      <c r="D5337" s="203"/>
      <c r="E5337" s="203"/>
      <c r="F5337" s="203"/>
    </row>
    <row r="5338" spans="1:6" x14ac:dyDescent="0.25">
      <c r="A5338" s="203"/>
      <c r="B5338" s="203"/>
      <c r="C5338" s="203"/>
      <c r="D5338" s="203"/>
      <c r="E5338" s="203"/>
      <c r="F5338" s="203"/>
    </row>
    <row r="5339" spans="1:6" x14ac:dyDescent="0.25">
      <c r="A5339" s="203"/>
      <c r="B5339" s="203"/>
      <c r="C5339" s="203"/>
      <c r="D5339" s="203"/>
      <c r="E5339" s="203"/>
      <c r="F5339" s="203"/>
    </row>
    <row r="5340" spans="1:6" x14ac:dyDescent="0.25">
      <c r="A5340" s="203"/>
      <c r="B5340" s="203"/>
      <c r="C5340" s="203"/>
      <c r="D5340" s="203"/>
      <c r="E5340" s="203"/>
      <c r="F5340" s="203"/>
    </row>
    <row r="5341" spans="1:6" x14ac:dyDescent="0.25">
      <c r="A5341" s="203"/>
      <c r="B5341" s="203"/>
      <c r="C5341" s="203"/>
      <c r="D5341" s="203"/>
      <c r="E5341" s="203"/>
      <c r="F5341" s="203"/>
    </row>
    <row r="5342" spans="1:6" x14ac:dyDescent="0.25">
      <c r="A5342" s="203"/>
      <c r="B5342" s="203"/>
      <c r="C5342" s="203"/>
      <c r="D5342" s="203"/>
      <c r="E5342" s="203"/>
      <c r="F5342" s="203"/>
    </row>
    <row r="5343" spans="1:6" x14ac:dyDescent="0.25">
      <c r="A5343" s="203"/>
      <c r="B5343" s="203"/>
      <c r="C5343" s="203"/>
      <c r="D5343" s="203"/>
      <c r="E5343" s="203"/>
      <c r="F5343" s="203"/>
    </row>
    <row r="5344" spans="1:6" x14ac:dyDescent="0.25">
      <c r="A5344" s="203"/>
      <c r="B5344" s="203"/>
      <c r="C5344" s="203"/>
      <c r="D5344" s="203"/>
      <c r="E5344" s="203"/>
      <c r="F5344" s="203"/>
    </row>
    <row r="5345" spans="1:6" x14ac:dyDescent="0.25">
      <c r="A5345" s="203"/>
      <c r="B5345" s="203"/>
      <c r="C5345" s="203"/>
      <c r="D5345" s="203"/>
      <c r="E5345" s="203"/>
      <c r="F5345" s="203"/>
    </row>
    <row r="5346" spans="1:6" x14ac:dyDescent="0.25">
      <c r="A5346" s="203"/>
      <c r="B5346" s="203"/>
      <c r="C5346" s="203"/>
      <c r="D5346" s="203"/>
      <c r="E5346" s="203"/>
      <c r="F5346" s="203"/>
    </row>
    <row r="5347" spans="1:6" x14ac:dyDescent="0.25">
      <c r="A5347" s="203"/>
      <c r="B5347" s="203"/>
      <c r="C5347" s="203"/>
      <c r="D5347" s="203"/>
      <c r="E5347" s="203"/>
      <c r="F5347" s="203"/>
    </row>
    <row r="5348" spans="1:6" x14ac:dyDescent="0.25">
      <c r="A5348" s="203"/>
      <c r="B5348" s="203"/>
      <c r="C5348" s="203"/>
      <c r="D5348" s="203"/>
      <c r="E5348" s="203"/>
      <c r="F5348" s="203"/>
    </row>
    <row r="5349" spans="1:6" x14ac:dyDescent="0.25">
      <c r="A5349" s="203"/>
      <c r="B5349" s="203"/>
      <c r="C5349" s="203"/>
      <c r="D5349" s="203"/>
      <c r="E5349" s="203"/>
      <c r="F5349" s="203"/>
    </row>
    <row r="5350" spans="1:6" x14ac:dyDescent="0.25">
      <c r="A5350" s="203"/>
      <c r="B5350" s="203"/>
      <c r="C5350" s="203"/>
      <c r="D5350" s="203"/>
      <c r="E5350" s="203"/>
      <c r="F5350" s="203"/>
    </row>
    <row r="5351" spans="1:6" x14ac:dyDescent="0.25">
      <c r="A5351" s="203"/>
      <c r="B5351" s="203"/>
      <c r="C5351" s="203"/>
      <c r="D5351" s="203"/>
      <c r="E5351" s="203"/>
      <c r="F5351" s="203"/>
    </row>
    <row r="5352" spans="1:6" x14ac:dyDescent="0.25">
      <c r="A5352" s="203"/>
      <c r="B5352" s="203"/>
      <c r="C5352" s="203"/>
      <c r="D5352" s="203"/>
      <c r="E5352" s="203"/>
      <c r="F5352" s="203"/>
    </row>
    <row r="5353" spans="1:6" x14ac:dyDescent="0.25">
      <c r="A5353" s="203"/>
      <c r="B5353" s="203"/>
      <c r="C5353" s="203"/>
      <c r="D5353" s="203"/>
      <c r="E5353" s="203"/>
      <c r="F5353" s="203"/>
    </row>
    <row r="5354" spans="1:6" x14ac:dyDescent="0.25">
      <c r="A5354" s="203"/>
      <c r="B5354" s="203"/>
      <c r="C5354" s="203"/>
      <c r="D5354" s="203"/>
      <c r="E5354" s="203"/>
      <c r="F5354" s="203"/>
    </row>
    <row r="5355" spans="1:6" x14ac:dyDescent="0.25">
      <c r="A5355" s="203"/>
      <c r="B5355" s="203"/>
      <c r="C5355" s="203"/>
      <c r="D5355" s="203"/>
      <c r="E5355" s="203"/>
      <c r="F5355" s="203"/>
    </row>
    <row r="5356" spans="1:6" x14ac:dyDescent="0.25">
      <c r="A5356" s="203"/>
      <c r="B5356" s="203"/>
      <c r="C5356" s="203"/>
      <c r="D5356" s="203"/>
      <c r="E5356" s="203"/>
      <c r="F5356" s="203"/>
    </row>
    <row r="5357" spans="1:6" x14ac:dyDescent="0.25">
      <c r="A5357" s="203"/>
      <c r="B5357" s="203"/>
      <c r="C5357" s="203"/>
      <c r="D5357" s="203"/>
      <c r="E5357" s="203"/>
      <c r="F5357" s="203"/>
    </row>
    <row r="5358" spans="1:6" x14ac:dyDescent="0.25">
      <c r="A5358" s="203"/>
      <c r="B5358" s="203"/>
      <c r="C5358" s="203"/>
      <c r="D5358" s="203"/>
      <c r="E5358" s="203"/>
      <c r="F5358" s="203"/>
    </row>
    <row r="5359" spans="1:6" x14ac:dyDescent="0.25">
      <c r="A5359" s="203"/>
      <c r="B5359" s="203"/>
      <c r="C5359" s="203"/>
      <c r="D5359" s="203"/>
      <c r="E5359" s="203"/>
      <c r="F5359" s="203"/>
    </row>
    <row r="5360" spans="1:6" x14ac:dyDescent="0.25">
      <c r="A5360" s="203"/>
      <c r="B5360" s="203"/>
      <c r="C5360" s="203"/>
      <c r="D5360" s="203"/>
      <c r="E5360" s="203"/>
      <c r="F5360" s="203"/>
    </row>
    <row r="5361" spans="1:6" x14ac:dyDescent="0.25">
      <c r="A5361" s="203"/>
      <c r="B5361" s="203"/>
      <c r="C5361" s="203"/>
      <c r="D5361" s="203"/>
      <c r="E5361" s="203"/>
      <c r="F5361" s="203"/>
    </row>
    <row r="5362" spans="1:6" x14ac:dyDescent="0.25">
      <c r="A5362" s="203"/>
      <c r="B5362" s="203"/>
      <c r="C5362" s="203"/>
      <c r="D5362" s="203"/>
      <c r="E5362" s="203"/>
      <c r="F5362" s="203"/>
    </row>
    <row r="5363" spans="1:6" x14ac:dyDescent="0.25">
      <c r="A5363" s="203"/>
      <c r="B5363" s="203"/>
      <c r="C5363" s="203"/>
      <c r="D5363" s="203"/>
      <c r="E5363" s="203"/>
      <c r="F5363" s="203"/>
    </row>
    <row r="5364" spans="1:6" x14ac:dyDescent="0.25">
      <c r="A5364" s="203"/>
      <c r="B5364" s="203"/>
      <c r="C5364" s="203"/>
      <c r="D5364" s="203"/>
      <c r="E5364" s="203"/>
      <c r="F5364" s="203"/>
    </row>
    <row r="5365" spans="1:6" x14ac:dyDescent="0.25">
      <c r="A5365" s="203"/>
      <c r="B5365" s="203"/>
      <c r="C5365" s="203"/>
      <c r="D5365" s="203"/>
      <c r="E5365" s="203"/>
      <c r="F5365" s="203"/>
    </row>
    <row r="5366" spans="1:6" x14ac:dyDescent="0.25">
      <c r="A5366" s="203"/>
      <c r="B5366" s="203"/>
      <c r="C5366" s="203"/>
      <c r="D5366" s="203"/>
      <c r="E5366" s="203"/>
      <c r="F5366" s="203"/>
    </row>
    <row r="5367" spans="1:6" x14ac:dyDescent="0.25">
      <c r="A5367" s="203"/>
      <c r="B5367" s="203"/>
      <c r="C5367" s="203"/>
      <c r="D5367" s="203"/>
      <c r="E5367" s="203"/>
      <c r="F5367" s="203"/>
    </row>
    <row r="5368" spans="1:6" x14ac:dyDescent="0.25">
      <c r="A5368" s="203"/>
      <c r="B5368" s="203"/>
      <c r="C5368" s="203"/>
      <c r="D5368" s="203"/>
      <c r="E5368" s="203"/>
      <c r="F5368" s="203"/>
    </row>
    <row r="5369" spans="1:6" x14ac:dyDescent="0.25">
      <c r="A5369" s="203"/>
      <c r="B5369" s="203"/>
      <c r="C5369" s="203"/>
      <c r="D5369" s="203"/>
      <c r="E5369" s="203"/>
      <c r="F5369" s="203"/>
    </row>
    <row r="5370" spans="1:6" x14ac:dyDescent="0.25">
      <c r="A5370" s="203"/>
      <c r="B5370" s="203"/>
      <c r="C5370" s="203"/>
      <c r="D5370" s="203"/>
      <c r="E5370" s="203"/>
      <c r="F5370" s="203"/>
    </row>
    <row r="5371" spans="1:6" x14ac:dyDescent="0.25">
      <c r="A5371" s="203"/>
      <c r="B5371" s="203"/>
      <c r="C5371" s="203"/>
      <c r="D5371" s="203"/>
      <c r="E5371" s="203"/>
      <c r="F5371" s="203"/>
    </row>
    <row r="5372" spans="1:6" x14ac:dyDescent="0.25">
      <c r="A5372" s="203"/>
      <c r="B5372" s="203"/>
      <c r="C5372" s="203"/>
      <c r="D5372" s="203"/>
      <c r="E5372" s="203"/>
      <c r="F5372" s="203"/>
    </row>
    <row r="5373" spans="1:6" x14ac:dyDescent="0.25">
      <c r="A5373" s="203"/>
      <c r="B5373" s="203"/>
      <c r="C5373" s="203"/>
      <c r="D5373" s="203"/>
      <c r="E5373" s="203"/>
      <c r="F5373" s="203"/>
    </row>
    <row r="5374" spans="1:6" x14ac:dyDescent="0.25">
      <c r="A5374" s="203"/>
      <c r="B5374" s="203"/>
      <c r="C5374" s="203"/>
      <c r="D5374" s="203"/>
      <c r="E5374" s="203"/>
      <c r="F5374" s="203"/>
    </row>
    <row r="5375" spans="1:6" x14ac:dyDescent="0.25">
      <c r="A5375" s="203"/>
      <c r="B5375" s="203"/>
      <c r="C5375" s="203"/>
      <c r="D5375" s="203"/>
      <c r="E5375" s="203"/>
      <c r="F5375" s="203"/>
    </row>
    <row r="5376" spans="1:6" x14ac:dyDescent="0.25">
      <c r="A5376" s="203"/>
      <c r="B5376" s="203"/>
      <c r="C5376" s="203"/>
      <c r="D5376" s="203"/>
      <c r="E5376" s="203"/>
      <c r="F5376" s="203"/>
    </row>
    <row r="5377" spans="1:6" x14ac:dyDescent="0.25">
      <c r="A5377" s="203"/>
      <c r="B5377" s="203"/>
      <c r="C5377" s="203"/>
      <c r="D5377" s="203"/>
      <c r="E5377" s="203"/>
      <c r="F5377" s="203"/>
    </row>
    <row r="5378" spans="1:6" x14ac:dyDescent="0.25">
      <c r="A5378" s="203"/>
      <c r="B5378" s="203"/>
      <c r="C5378" s="203"/>
      <c r="D5378" s="203"/>
      <c r="E5378" s="203"/>
      <c r="F5378" s="203"/>
    </row>
    <row r="5379" spans="1:6" x14ac:dyDescent="0.25">
      <c r="A5379" s="203"/>
      <c r="B5379" s="203"/>
      <c r="C5379" s="203"/>
      <c r="D5379" s="203"/>
      <c r="E5379" s="203"/>
      <c r="F5379" s="203"/>
    </row>
    <row r="5380" spans="1:6" x14ac:dyDescent="0.25">
      <c r="A5380" s="203"/>
      <c r="B5380" s="203"/>
      <c r="C5380" s="203"/>
      <c r="D5380" s="203"/>
      <c r="E5380" s="203"/>
      <c r="F5380" s="203"/>
    </row>
    <row r="5381" spans="1:6" x14ac:dyDescent="0.25">
      <c r="A5381" s="203"/>
      <c r="B5381" s="203"/>
      <c r="C5381" s="203"/>
      <c r="D5381" s="203"/>
      <c r="E5381" s="203"/>
      <c r="F5381" s="203"/>
    </row>
    <row r="5382" spans="1:6" x14ac:dyDescent="0.25">
      <c r="A5382" s="203"/>
      <c r="B5382" s="203"/>
      <c r="C5382" s="203"/>
      <c r="D5382" s="203"/>
      <c r="E5382" s="203"/>
      <c r="F5382" s="203"/>
    </row>
    <row r="5383" spans="1:6" x14ac:dyDescent="0.25">
      <c r="A5383" s="203"/>
      <c r="B5383" s="203"/>
      <c r="C5383" s="203"/>
      <c r="D5383" s="203"/>
      <c r="E5383" s="203"/>
      <c r="F5383" s="203"/>
    </row>
    <row r="5384" spans="1:6" x14ac:dyDescent="0.25">
      <c r="A5384" s="203"/>
      <c r="B5384" s="203"/>
      <c r="C5384" s="203"/>
      <c r="D5384" s="203"/>
      <c r="E5384" s="203"/>
      <c r="F5384" s="203"/>
    </row>
    <row r="5385" spans="1:6" x14ac:dyDescent="0.25">
      <c r="A5385" s="203"/>
      <c r="B5385" s="203"/>
      <c r="C5385" s="203"/>
      <c r="D5385" s="203"/>
      <c r="E5385" s="203"/>
      <c r="F5385" s="203"/>
    </row>
    <row r="5386" spans="1:6" x14ac:dyDescent="0.25">
      <c r="A5386" s="203"/>
      <c r="B5386" s="203"/>
      <c r="C5386" s="203"/>
      <c r="D5386" s="203"/>
      <c r="E5386" s="203"/>
      <c r="F5386" s="203"/>
    </row>
    <row r="5387" spans="1:6" x14ac:dyDescent="0.25">
      <c r="A5387" s="203"/>
      <c r="B5387" s="203"/>
      <c r="C5387" s="203"/>
      <c r="D5387" s="203"/>
      <c r="E5387" s="203"/>
      <c r="F5387" s="203"/>
    </row>
    <row r="5388" spans="1:6" x14ac:dyDescent="0.25">
      <c r="A5388" s="203"/>
      <c r="B5388" s="203"/>
      <c r="C5388" s="203"/>
      <c r="D5388" s="203"/>
      <c r="E5388" s="203"/>
      <c r="F5388" s="203"/>
    </row>
    <row r="5389" spans="1:6" x14ac:dyDescent="0.25">
      <c r="A5389" s="203"/>
      <c r="B5389" s="203"/>
      <c r="C5389" s="203"/>
      <c r="D5389" s="203"/>
      <c r="E5389" s="203"/>
      <c r="F5389" s="203"/>
    </row>
    <row r="5390" spans="1:6" x14ac:dyDescent="0.25">
      <c r="A5390" s="203"/>
      <c r="B5390" s="203"/>
      <c r="C5390" s="203"/>
      <c r="D5390" s="203"/>
      <c r="E5390" s="203"/>
      <c r="F5390" s="203"/>
    </row>
    <row r="5391" spans="1:6" x14ac:dyDescent="0.25">
      <c r="A5391" s="203"/>
      <c r="B5391" s="203"/>
      <c r="C5391" s="203"/>
      <c r="D5391" s="203"/>
      <c r="E5391" s="203"/>
      <c r="F5391" s="203"/>
    </row>
    <row r="5392" spans="1:6" x14ac:dyDescent="0.25">
      <c r="A5392" s="203"/>
      <c r="B5392" s="203"/>
      <c r="C5392" s="203"/>
      <c r="D5392" s="203"/>
      <c r="E5392" s="203"/>
      <c r="F5392" s="203"/>
    </row>
    <row r="5393" spans="1:6" x14ac:dyDescent="0.25">
      <c r="A5393" s="203"/>
      <c r="B5393" s="203"/>
      <c r="C5393" s="203"/>
      <c r="D5393" s="203"/>
      <c r="E5393" s="203"/>
      <c r="F5393" s="203"/>
    </row>
    <row r="5394" spans="1:6" x14ac:dyDescent="0.25">
      <c r="A5394" s="203"/>
      <c r="B5394" s="203"/>
      <c r="C5394" s="203"/>
      <c r="D5394" s="203"/>
      <c r="E5394" s="203"/>
      <c r="F5394" s="203"/>
    </row>
    <row r="5395" spans="1:6" x14ac:dyDescent="0.25">
      <c r="A5395" s="203"/>
      <c r="B5395" s="203"/>
      <c r="C5395" s="203"/>
      <c r="D5395" s="203"/>
      <c r="E5395" s="203"/>
      <c r="F5395" s="203"/>
    </row>
    <row r="5396" spans="1:6" x14ac:dyDescent="0.25">
      <c r="A5396" s="203"/>
      <c r="B5396" s="203"/>
      <c r="C5396" s="203"/>
      <c r="D5396" s="203"/>
      <c r="E5396" s="203"/>
      <c r="F5396" s="203"/>
    </row>
    <row r="5397" spans="1:6" x14ac:dyDescent="0.25">
      <c r="A5397" s="203"/>
      <c r="B5397" s="203"/>
      <c r="C5397" s="203"/>
      <c r="D5397" s="203"/>
      <c r="E5397" s="203"/>
      <c r="F5397" s="203"/>
    </row>
    <row r="5398" spans="1:6" x14ac:dyDescent="0.25">
      <c r="A5398" s="203"/>
      <c r="B5398" s="203"/>
      <c r="C5398" s="203"/>
      <c r="D5398" s="203"/>
      <c r="E5398" s="203"/>
      <c r="F5398" s="203"/>
    </row>
    <row r="5399" spans="1:6" x14ac:dyDescent="0.25">
      <c r="A5399" s="203"/>
      <c r="B5399" s="203"/>
      <c r="C5399" s="203"/>
      <c r="D5399" s="203"/>
      <c r="E5399" s="203"/>
      <c r="F5399" s="203"/>
    </row>
    <row r="5400" spans="1:6" x14ac:dyDescent="0.25">
      <c r="A5400" s="203"/>
      <c r="B5400" s="203"/>
      <c r="C5400" s="203"/>
      <c r="D5400" s="203"/>
      <c r="E5400" s="203"/>
      <c r="F5400" s="203"/>
    </row>
    <row r="5401" spans="1:6" x14ac:dyDescent="0.25">
      <c r="A5401" s="203"/>
      <c r="B5401" s="203"/>
      <c r="C5401" s="203"/>
      <c r="D5401" s="203"/>
      <c r="E5401" s="203"/>
      <c r="F5401" s="203"/>
    </row>
    <row r="5402" spans="1:6" x14ac:dyDescent="0.25">
      <c r="A5402" s="203"/>
      <c r="B5402" s="203"/>
      <c r="C5402" s="203"/>
      <c r="D5402" s="203"/>
      <c r="E5402" s="203"/>
      <c r="F5402" s="203"/>
    </row>
    <row r="5403" spans="1:6" x14ac:dyDescent="0.25">
      <c r="A5403" s="203"/>
      <c r="B5403" s="203"/>
      <c r="C5403" s="203"/>
      <c r="D5403" s="203"/>
      <c r="E5403" s="203"/>
      <c r="F5403" s="203"/>
    </row>
    <row r="5404" spans="1:6" x14ac:dyDescent="0.25">
      <c r="A5404" s="203"/>
      <c r="B5404" s="203"/>
      <c r="C5404" s="203"/>
      <c r="D5404" s="203"/>
      <c r="E5404" s="203"/>
      <c r="F5404" s="203"/>
    </row>
    <row r="5405" spans="1:6" x14ac:dyDescent="0.25">
      <c r="A5405" s="203"/>
      <c r="B5405" s="203"/>
      <c r="C5405" s="203"/>
      <c r="D5405" s="203"/>
      <c r="E5405" s="203"/>
      <c r="F5405" s="203"/>
    </row>
    <row r="5406" spans="1:6" x14ac:dyDescent="0.25">
      <c r="A5406" s="203"/>
      <c r="B5406" s="203"/>
      <c r="C5406" s="203"/>
      <c r="D5406" s="203"/>
      <c r="E5406" s="203"/>
      <c r="F5406" s="203"/>
    </row>
    <row r="5407" spans="1:6" x14ac:dyDescent="0.25">
      <c r="A5407" s="203"/>
      <c r="B5407" s="203"/>
      <c r="C5407" s="203"/>
      <c r="D5407" s="203"/>
      <c r="E5407" s="203"/>
      <c r="F5407" s="203"/>
    </row>
    <row r="5408" spans="1:6" x14ac:dyDescent="0.25">
      <c r="A5408" s="203"/>
      <c r="B5408" s="203"/>
      <c r="C5408" s="203"/>
      <c r="D5408" s="203"/>
      <c r="E5408" s="203"/>
      <c r="F5408" s="203"/>
    </row>
    <row r="5409" spans="1:6" x14ac:dyDescent="0.25">
      <c r="A5409" s="203"/>
      <c r="B5409" s="203"/>
      <c r="C5409" s="203"/>
      <c r="D5409" s="203"/>
      <c r="E5409" s="203"/>
      <c r="F5409" s="203"/>
    </row>
    <row r="5410" spans="1:6" x14ac:dyDescent="0.25">
      <c r="A5410" s="203"/>
      <c r="B5410" s="203"/>
      <c r="C5410" s="203"/>
      <c r="D5410" s="203"/>
      <c r="E5410" s="203"/>
      <c r="F5410" s="203"/>
    </row>
    <row r="5411" spans="1:6" x14ac:dyDescent="0.25">
      <c r="A5411" s="203"/>
      <c r="B5411" s="203"/>
      <c r="C5411" s="203"/>
      <c r="D5411" s="203"/>
      <c r="E5411" s="203"/>
      <c r="F5411" s="203"/>
    </row>
    <row r="5412" spans="1:6" x14ac:dyDescent="0.25">
      <c r="A5412" s="203"/>
      <c r="B5412" s="203"/>
      <c r="C5412" s="203"/>
      <c r="D5412" s="203"/>
      <c r="E5412" s="203"/>
      <c r="F5412" s="203"/>
    </row>
    <row r="5413" spans="1:6" x14ac:dyDescent="0.25">
      <c r="A5413" s="203"/>
      <c r="B5413" s="203"/>
      <c r="C5413" s="203"/>
      <c r="D5413" s="203"/>
      <c r="E5413" s="203"/>
      <c r="F5413" s="203"/>
    </row>
    <row r="5414" spans="1:6" x14ac:dyDescent="0.25">
      <c r="A5414" s="203"/>
      <c r="B5414" s="203"/>
      <c r="C5414" s="203"/>
      <c r="D5414" s="203"/>
      <c r="E5414" s="203"/>
      <c r="F5414" s="203"/>
    </row>
    <row r="5415" spans="1:6" x14ac:dyDescent="0.25">
      <c r="A5415" s="203"/>
      <c r="B5415" s="203"/>
      <c r="C5415" s="203"/>
      <c r="D5415" s="203"/>
      <c r="E5415" s="203"/>
      <c r="F5415" s="203"/>
    </row>
    <row r="5416" spans="1:6" x14ac:dyDescent="0.25">
      <c r="A5416" s="203"/>
      <c r="B5416" s="203"/>
      <c r="C5416" s="203"/>
      <c r="D5416" s="203"/>
      <c r="E5416" s="203"/>
      <c r="F5416" s="203"/>
    </row>
    <row r="5417" spans="1:6" x14ac:dyDescent="0.25">
      <c r="A5417" s="203"/>
      <c r="B5417" s="203"/>
      <c r="C5417" s="203"/>
      <c r="D5417" s="203"/>
      <c r="E5417" s="203"/>
      <c r="F5417" s="203"/>
    </row>
    <row r="5418" spans="1:6" x14ac:dyDescent="0.25">
      <c r="A5418" s="203"/>
      <c r="B5418" s="203"/>
      <c r="C5418" s="203"/>
      <c r="D5418" s="203"/>
      <c r="E5418" s="203"/>
      <c r="F5418" s="203"/>
    </row>
    <row r="5419" spans="1:6" x14ac:dyDescent="0.25">
      <c r="A5419" s="203"/>
      <c r="B5419" s="203"/>
      <c r="C5419" s="203"/>
      <c r="D5419" s="203"/>
      <c r="E5419" s="203"/>
      <c r="F5419" s="203"/>
    </row>
    <row r="5420" spans="1:6" x14ac:dyDescent="0.25">
      <c r="A5420" s="203"/>
      <c r="B5420" s="203"/>
      <c r="C5420" s="203"/>
      <c r="D5420" s="203"/>
      <c r="E5420" s="203"/>
      <c r="F5420" s="203"/>
    </row>
    <row r="5421" spans="1:6" x14ac:dyDescent="0.25">
      <c r="A5421" s="203"/>
      <c r="B5421" s="203"/>
      <c r="C5421" s="203"/>
      <c r="D5421" s="203"/>
      <c r="E5421" s="203"/>
      <c r="F5421" s="203"/>
    </row>
    <row r="5422" spans="1:6" x14ac:dyDescent="0.25">
      <c r="A5422" s="203"/>
      <c r="B5422" s="203"/>
      <c r="C5422" s="203"/>
      <c r="D5422" s="203"/>
      <c r="E5422" s="203"/>
      <c r="F5422" s="203"/>
    </row>
    <row r="5423" spans="1:6" x14ac:dyDescent="0.25">
      <c r="A5423" s="203"/>
      <c r="B5423" s="203"/>
      <c r="C5423" s="203"/>
      <c r="D5423" s="203"/>
      <c r="E5423" s="203"/>
      <c r="F5423" s="203"/>
    </row>
    <row r="5424" spans="1:6" x14ac:dyDescent="0.25">
      <c r="A5424" s="203"/>
      <c r="B5424" s="203"/>
      <c r="C5424" s="203"/>
      <c r="D5424" s="203"/>
      <c r="E5424" s="203"/>
      <c r="F5424" s="203"/>
    </row>
    <row r="5425" spans="1:6" x14ac:dyDescent="0.25">
      <c r="A5425" s="203"/>
      <c r="B5425" s="203"/>
      <c r="C5425" s="203"/>
      <c r="D5425" s="203"/>
      <c r="E5425" s="203"/>
      <c r="F5425" s="203"/>
    </row>
    <row r="5426" spans="1:6" x14ac:dyDescent="0.25">
      <c r="A5426" s="203"/>
      <c r="B5426" s="203"/>
      <c r="C5426" s="203"/>
      <c r="D5426" s="203"/>
      <c r="E5426" s="203"/>
      <c r="F5426" s="203"/>
    </row>
    <row r="5427" spans="1:6" x14ac:dyDescent="0.25">
      <c r="A5427" s="203"/>
      <c r="B5427" s="203"/>
      <c r="C5427" s="203"/>
      <c r="D5427" s="203"/>
      <c r="E5427" s="203"/>
      <c r="F5427" s="203"/>
    </row>
    <row r="5428" spans="1:6" x14ac:dyDescent="0.25">
      <c r="A5428" s="203"/>
      <c r="B5428" s="203"/>
      <c r="C5428" s="203"/>
      <c r="D5428" s="203"/>
      <c r="E5428" s="203"/>
      <c r="F5428" s="203"/>
    </row>
    <row r="5429" spans="1:6" x14ac:dyDescent="0.25">
      <c r="A5429" s="203"/>
      <c r="B5429" s="203"/>
      <c r="C5429" s="203"/>
      <c r="D5429" s="203"/>
      <c r="E5429" s="203"/>
      <c r="F5429" s="203"/>
    </row>
    <row r="5430" spans="1:6" x14ac:dyDescent="0.25">
      <c r="A5430" s="203"/>
      <c r="B5430" s="203"/>
      <c r="C5430" s="203"/>
      <c r="D5430" s="203"/>
      <c r="E5430" s="203"/>
      <c r="F5430" s="203"/>
    </row>
    <row r="5431" spans="1:6" x14ac:dyDescent="0.25">
      <c r="A5431" s="203"/>
      <c r="B5431" s="203"/>
      <c r="C5431" s="203"/>
      <c r="D5431" s="203"/>
      <c r="E5431" s="203"/>
      <c r="F5431" s="203"/>
    </row>
    <row r="5432" spans="1:6" x14ac:dyDescent="0.25">
      <c r="A5432" s="203"/>
      <c r="B5432" s="203"/>
      <c r="C5432" s="203"/>
      <c r="D5432" s="203"/>
      <c r="E5432" s="203"/>
      <c r="F5432" s="203"/>
    </row>
    <row r="5433" spans="1:6" x14ac:dyDescent="0.25">
      <c r="A5433" s="203"/>
      <c r="B5433" s="203"/>
      <c r="C5433" s="203"/>
      <c r="D5433" s="203"/>
      <c r="E5433" s="203"/>
      <c r="F5433" s="203"/>
    </row>
    <row r="5434" spans="1:6" x14ac:dyDescent="0.25">
      <c r="A5434" s="203"/>
      <c r="B5434" s="203"/>
      <c r="C5434" s="203"/>
      <c r="D5434" s="203"/>
      <c r="E5434" s="203"/>
      <c r="F5434" s="203"/>
    </row>
    <row r="5435" spans="1:6" x14ac:dyDescent="0.25">
      <c r="A5435" s="203"/>
      <c r="B5435" s="203"/>
      <c r="C5435" s="203"/>
      <c r="D5435" s="203"/>
      <c r="E5435" s="203"/>
      <c r="F5435" s="203"/>
    </row>
    <row r="5436" spans="1:6" x14ac:dyDescent="0.25">
      <c r="A5436" s="203"/>
      <c r="B5436" s="203"/>
      <c r="C5436" s="203"/>
      <c r="D5436" s="203"/>
      <c r="E5436" s="203"/>
      <c r="F5436" s="203"/>
    </row>
    <row r="5437" spans="1:6" x14ac:dyDescent="0.25">
      <c r="A5437" s="203"/>
      <c r="B5437" s="203"/>
      <c r="C5437" s="203"/>
      <c r="D5437" s="203"/>
      <c r="E5437" s="203"/>
      <c r="F5437" s="203"/>
    </row>
    <row r="5438" spans="1:6" x14ac:dyDescent="0.25">
      <c r="A5438" s="203"/>
      <c r="B5438" s="203"/>
      <c r="C5438" s="203"/>
      <c r="D5438" s="203"/>
      <c r="E5438" s="203"/>
      <c r="F5438" s="203"/>
    </row>
    <row r="5439" spans="1:6" x14ac:dyDescent="0.25">
      <c r="A5439" s="203"/>
      <c r="B5439" s="203"/>
      <c r="C5439" s="203"/>
      <c r="D5439" s="203"/>
      <c r="E5439" s="203"/>
      <c r="F5439" s="203"/>
    </row>
    <row r="5440" spans="1:6" x14ac:dyDescent="0.25">
      <c r="A5440" s="203"/>
      <c r="B5440" s="203"/>
      <c r="C5440" s="203"/>
      <c r="D5440" s="203"/>
      <c r="E5440" s="203"/>
      <c r="F5440" s="203"/>
    </row>
    <row r="5441" spans="1:6" x14ac:dyDescent="0.25">
      <c r="A5441" s="203"/>
      <c r="B5441" s="203"/>
      <c r="C5441" s="203"/>
      <c r="D5441" s="203"/>
      <c r="E5441" s="203"/>
      <c r="F5441" s="203"/>
    </row>
    <row r="5442" spans="1:6" x14ac:dyDescent="0.25">
      <c r="A5442" s="203"/>
      <c r="B5442" s="203"/>
      <c r="C5442" s="203"/>
      <c r="D5442" s="203"/>
      <c r="E5442" s="203"/>
      <c r="F5442" s="203"/>
    </row>
    <row r="5443" spans="1:6" x14ac:dyDescent="0.25">
      <c r="A5443" s="203"/>
      <c r="B5443" s="203"/>
      <c r="C5443" s="203"/>
      <c r="D5443" s="203"/>
      <c r="E5443" s="203"/>
      <c r="F5443" s="203"/>
    </row>
    <row r="5444" spans="1:6" x14ac:dyDescent="0.25">
      <c r="A5444" s="203"/>
      <c r="B5444" s="203"/>
      <c r="C5444" s="203"/>
      <c r="D5444" s="203"/>
      <c r="E5444" s="203"/>
      <c r="F5444" s="203"/>
    </row>
    <row r="5445" spans="1:6" x14ac:dyDescent="0.25">
      <c r="A5445" s="203"/>
      <c r="B5445" s="203"/>
      <c r="C5445" s="203"/>
      <c r="D5445" s="203"/>
      <c r="E5445" s="203"/>
      <c r="F5445" s="203"/>
    </row>
    <row r="5446" spans="1:6" x14ac:dyDescent="0.25">
      <c r="A5446" s="203"/>
      <c r="B5446" s="203"/>
      <c r="C5446" s="203"/>
      <c r="D5446" s="203"/>
      <c r="E5446" s="203"/>
      <c r="F5446" s="203"/>
    </row>
    <row r="5447" spans="1:6" x14ac:dyDescent="0.25">
      <c r="A5447" s="203"/>
      <c r="B5447" s="203"/>
      <c r="C5447" s="203"/>
      <c r="D5447" s="203"/>
      <c r="E5447" s="203"/>
      <c r="F5447" s="203"/>
    </row>
    <row r="5448" spans="1:6" x14ac:dyDescent="0.25">
      <c r="A5448" s="203"/>
      <c r="B5448" s="203"/>
      <c r="C5448" s="203"/>
      <c r="D5448" s="203"/>
      <c r="E5448" s="203"/>
      <c r="F5448" s="203"/>
    </row>
    <row r="5449" spans="1:6" x14ac:dyDescent="0.25">
      <c r="A5449" s="203"/>
      <c r="B5449" s="203"/>
      <c r="C5449" s="203"/>
      <c r="D5449" s="203"/>
      <c r="E5449" s="203"/>
      <c r="F5449" s="203"/>
    </row>
    <row r="5450" spans="1:6" x14ac:dyDescent="0.25">
      <c r="A5450" s="203"/>
      <c r="B5450" s="203"/>
      <c r="C5450" s="203"/>
      <c r="D5450" s="203"/>
      <c r="E5450" s="203"/>
      <c r="F5450" s="203"/>
    </row>
    <row r="5451" spans="1:6" x14ac:dyDescent="0.25">
      <c r="A5451" s="203"/>
      <c r="B5451" s="203"/>
      <c r="C5451" s="203"/>
      <c r="D5451" s="203"/>
      <c r="E5451" s="203"/>
      <c r="F5451" s="203"/>
    </row>
    <row r="5452" spans="1:6" x14ac:dyDescent="0.25">
      <c r="A5452" s="203"/>
      <c r="B5452" s="203"/>
      <c r="C5452" s="203"/>
      <c r="D5452" s="203"/>
      <c r="E5452" s="203"/>
      <c r="F5452" s="203"/>
    </row>
    <row r="5453" spans="1:6" x14ac:dyDescent="0.25">
      <c r="A5453" s="203"/>
      <c r="B5453" s="203"/>
      <c r="C5453" s="203"/>
      <c r="D5453" s="203"/>
      <c r="E5453" s="203"/>
      <c r="F5453" s="203"/>
    </row>
    <row r="5454" spans="1:6" x14ac:dyDescent="0.25">
      <c r="A5454" s="203"/>
      <c r="B5454" s="203"/>
      <c r="C5454" s="203"/>
      <c r="D5454" s="203"/>
      <c r="E5454" s="203"/>
      <c r="F5454" s="203"/>
    </row>
    <row r="5455" spans="1:6" x14ac:dyDescent="0.25">
      <c r="A5455" s="203"/>
      <c r="B5455" s="203"/>
      <c r="C5455" s="203"/>
      <c r="D5455" s="203"/>
      <c r="E5455" s="203"/>
      <c r="F5455" s="203"/>
    </row>
    <row r="5456" spans="1:6" x14ac:dyDescent="0.25">
      <c r="A5456" s="203"/>
      <c r="B5456" s="203"/>
      <c r="C5456" s="203"/>
      <c r="D5456" s="203"/>
      <c r="E5456" s="203"/>
      <c r="F5456" s="203"/>
    </row>
    <row r="5457" spans="1:6" x14ac:dyDescent="0.25">
      <c r="A5457" s="203"/>
      <c r="B5457" s="203"/>
      <c r="C5457" s="203"/>
      <c r="D5457" s="203"/>
      <c r="E5457" s="203"/>
      <c r="F5457" s="203"/>
    </row>
    <row r="5458" spans="1:6" x14ac:dyDescent="0.25">
      <c r="A5458" s="203"/>
      <c r="B5458" s="203"/>
      <c r="C5458" s="203"/>
      <c r="D5458" s="203"/>
      <c r="E5458" s="203"/>
      <c r="F5458" s="203"/>
    </row>
    <row r="5459" spans="1:6" x14ac:dyDescent="0.25">
      <c r="A5459" s="203"/>
      <c r="B5459" s="203"/>
      <c r="C5459" s="203"/>
      <c r="D5459" s="203"/>
      <c r="E5459" s="203"/>
      <c r="F5459" s="203"/>
    </row>
    <row r="5460" spans="1:6" x14ac:dyDescent="0.25">
      <c r="A5460" s="203"/>
      <c r="B5460" s="203"/>
      <c r="C5460" s="203"/>
      <c r="D5460" s="203"/>
      <c r="E5460" s="203"/>
      <c r="F5460" s="203"/>
    </row>
    <row r="5461" spans="1:6" x14ac:dyDescent="0.25">
      <c r="A5461" s="203"/>
      <c r="B5461" s="203"/>
      <c r="C5461" s="203"/>
      <c r="D5461" s="203"/>
      <c r="E5461" s="203"/>
      <c r="F5461" s="203"/>
    </row>
    <row r="5462" spans="1:6" x14ac:dyDescent="0.25">
      <c r="A5462" s="203"/>
      <c r="B5462" s="203"/>
      <c r="C5462" s="203"/>
      <c r="D5462" s="203"/>
      <c r="E5462" s="203"/>
      <c r="F5462" s="203"/>
    </row>
    <row r="5463" spans="1:6" x14ac:dyDescent="0.25">
      <c r="A5463" s="203"/>
      <c r="B5463" s="203"/>
      <c r="C5463" s="203"/>
      <c r="D5463" s="203"/>
      <c r="E5463" s="203"/>
      <c r="F5463" s="203"/>
    </row>
    <row r="5464" spans="1:6" x14ac:dyDescent="0.25">
      <c r="A5464" s="203"/>
      <c r="B5464" s="203"/>
      <c r="C5464" s="203"/>
      <c r="D5464" s="203"/>
      <c r="E5464" s="203"/>
      <c r="F5464" s="203"/>
    </row>
    <row r="5465" spans="1:6" x14ac:dyDescent="0.25">
      <c r="A5465" s="203"/>
      <c r="B5465" s="203"/>
      <c r="C5465" s="203"/>
      <c r="D5465" s="203"/>
      <c r="E5465" s="203"/>
      <c r="F5465" s="203"/>
    </row>
    <row r="5466" spans="1:6" x14ac:dyDescent="0.25">
      <c r="A5466" s="203"/>
      <c r="B5466" s="203"/>
      <c r="C5466" s="203"/>
      <c r="D5466" s="203"/>
      <c r="E5466" s="203"/>
      <c r="F5466" s="203"/>
    </row>
    <row r="5467" spans="1:6" x14ac:dyDescent="0.25">
      <c r="A5467" s="203"/>
      <c r="B5467" s="203"/>
      <c r="C5467" s="203"/>
      <c r="D5467" s="203"/>
      <c r="E5467" s="203"/>
      <c r="F5467" s="203"/>
    </row>
    <row r="5468" spans="1:6" x14ac:dyDescent="0.25">
      <c r="A5468" s="203"/>
      <c r="B5468" s="203"/>
      <c r="C5468" s="203"/>
      <c r="D5468" s="203"/>
      <c r="E5468" s="203"/>
      <c r="F5468" s="203"/>
    </row>
    <row r="5469" spans="1:6" x14ac:dyDescent="0.25">
      <c r="A5469" s="203"/>
      <c r="B5469" s="203"/>
      <c r="C5469" s="203"/>
      <c r="D5469" s="203"/>
      <c r="E5469" s="203"/>
      <c r="F5469" s="203"/>
    </row>
    <row r="5470" spans="1:6" x14ac:dyDescent="0.25">
      <c r="A5470" s="203"/>
      <c r="B5470" s="203"/>
      <c r="C5470" s="203"/>
      <c r="D5470" s="203"/>
      <c r="E5470" s="203"/>
      <c r="F5470" s="203"/>
    </row>
    <row r="5471" spans="1:6" x14ac:dyDescent="0.25">
      <c r="A5471" s="203"/>
      <c r="B5471" s="203"/>
      <c r="C5471" s="203"/>
      <c r="D5471" s="203"/>
      <c r="E5471" s="203"/>
      <c r="F5471" s="203"/>
    </row>
    <row r="5472" spans="1:6" x14ac:dyDescent="0.25">
      <c r="A5472" s="203"/>
      <c r="B5472" s="203"/>
      <c r="C5472" s="203"/>
      <c r="D5472" s="203"/>
      <c r="E5472" s="203"/>
      <c r="F5472" s="203"/>
    </row>
    <row r="5473" spans="1:6" x14ac:dyDescent="0.25">
      <c r="A5473" s="203"/>
      <c r="B5473" s="203"/>
      <c r="C5473" s="203"/>
      <c r="D5473" s="203"/>
      <c r="E5473" s="203"/>
      <c r="F5473" s="203"/>
    </row>
    <row r="5474" spans="1:6" x14ac:dyDescent="0.25">
      <c r="A5474" s="203"/>
      <c r="B5474" s="203"/>
      <c r="C5474" s="203"/>
      <c r="D5474" s="203"/>
      <c r="E5474" s="203"/>
      <c r="F5474" s="203"/>
    </row>
    <row r="5475" spans="1:6" x14ac:dyDescent="0.25">
      <c r="A5475" s="203"/>
      <c r="B5475" s="203"/>
      <c r="C5475" s="203"/>
      <c r="D5475" s="203"/>
      <c r="E5475" s="203"/>
      <c r="F5475" s="203"/>
    </row>
    <row r="5476" spans="1:6" x14ac:dyDescent="0.25">
      <c r="A5476" s="203"/>
      <c r="B5476" s="203"/>
      <c r="C5476" s="203"/>
      <c r="D5476" s="203"/>
      <c r="E5476" s="203"/>
      <c r="F5476" s="203"/>
    </row>
    <row r="5477" spans="1:6" x14ac:dyDescent="0.25">
      <c r="A5477" s="203"/>
      <c r="B5477" s="203"/>
      <c r="C5477" s="203"/>
      <c r="D5477" s="203"/>
      <c r="E5477" s="203"/>
      <c r="F5477" s="203"/>
    </row>
    <row r="5478" spans="1:6" x14ac:dyDescent="0.25">
      <c r="A5478" s="203"/>
      <c r="B5478" s="203"/>
      <c r="C5478" s="203"/>
      <c r="D5478" s="203"/>
      <c r="E5478" s="203"/>
      <c r="F5478" s="203"/>
    </row>
    <row r="5479" spans="1:6" x14ac:dyDescent="0.25">
      <c r="A5479" s="203"/>
      <c r="B5479" s="203"/>
      <c r="C5479" s="203"/>
      <c r="D5479" s="203"/>
      <c r="E5479" s="203"/>
      <c r="F5479" s="203"/>
    </row>
    <row r="5480" spans="1:6" x14ac:dyDescent="0.25">
      <c r="A5480" s="203"/>
      <c r="B5480" s="203"/>
      <c r="C5480" s="203"/>
      <c r="D5480" s="203"/>
      <c r="E5480" s="203"/>
      <c r="F5480" s="203"/>
    </row>
    <row r="5481" spans="1:6" x14ac:dyDescent="0.25">
      <c r="A5481" s="203"/>
      <c r="B5481" s="203"/>
      <c r="C5481" s="203"/>
      <c r="D5481" s="203"/>
      <c r="E5481" s="203"/>
      <c r="F5481" s="203"/>
    </row>
    <row r="5482" spans="1:6" x14ac:dyDescent="0.25">
      <c r="A5482" s="203"/>
      <c r="B5482" s="203"/>
      <c r="C5482" s="203"/>
      <c r="D5482" s="203"/>
      <c r="E5482" s="203"/>
      <c r="F5482" s="203"/>
    </row>
    <row r="5483" spans="1:6" x14ac:dyDescent="0.25">
      <c r="A5483" s="203"/>
      <c r="B5483" s="203"/>
      <c r="C5483" s="203"/>
      <c r="D5483" s="203"/>
      <c r="E5483" s="203"/>
      <c r="F5483" s="203"/>
    </row>
    <row r="5484" spans="1:6" x14ac:dyDescent="0.25">
      <c r="A5484" s="203"/>
      <c r="B5484" s="203"/>
      <c r="C5484" s="203"/>
      <c r="D5484" s="203"/>
      <c r="E5484" s="203"/>
      <c r="F5484" s="203"/>
    </row>
    <row r="5485" spans="1:6" x14ac:dyDescent="0.25">
      <c r="A5485" s="203"/>
      <c r="B5485" s="203"/>
      <c r="C5485" s="203"/>
      <c r="D5485" s="203"/>
      <c r="E5485" s="203"/>
      <c r="F5485" s="203"/>
    </row>
    <row r="5486" spans="1:6" x14ac:dyDescent="0.25">
      <c r="A5486" s="203"/>
      <c r="B5486" s="203"/>
      <c r="C5486" s="203"/>
      <c r="D5486" s="203"/>
      <c r="E5486" s="203"/>
      <c r="F5486" s="203"/>
    </row>
    <row r="5487" spans="1:6" x14ac:dyDescent="0.25">
      <c r="A5487" s="203"/>
      <c r="B5487" s="203"/>
      <c r="C5487" s="203"/>
      <c r="D5487" s="203"/>
      <c r="E5487" s="203"/>
      <c r="F5487" s="203"/>
    </row>
    <row r="5488" spans="1:6" x14ac:dyDescent="0.25">
      <c r="A5488" s="203"/>
      <c r="B5488" s="203"/>
      <c r="C5488" s="203"/>
      <c r="D5488" s="203"/>
      <c r="E5488" s="203"/>
      <c r="F5488" s="203"/>
    </row>
    <row r="5489" spans="1:6" x14ac:dyDescent="0.25">
      <c r="A5489" s="203"/>
      <c r="B5489" s="203"/>
      <c r="C5489" s="203"/>
      <c r="D5489" s="203"/>
      <c r="E5489" s="203"/>
      <c r="F5489" s="203"/>
    </row>
    <row r="5490" spans="1:6" x14ac:dyDescent="0.25">
      <c r="A5490" s="203"/>
      <c r="B5490" s="203"/>
      <c r="C5490" s="203"/>
      <c r="D5490" s="203"/>
      <c r="E5490" s="203"/>
      <c r="F5490" s="203"/>
    </row>
    <row r="5491" spans="1:6" x14ac:dyDescent="0.25">
      <c r="A5491" s="203"/>
      <c r="B5491" s="203"/>
      <c r="C5491" s="203"/>
      <c r="D5491" s="203"/>
      <c r="E5491" s="203"/>
      <c r="F5491" s="203"/>
    </row>
    <row r="5492" spans="1:6" x14ac:dyDescent="0.25">
      <c r="A5492" s="203"/>
      <c r="B5492" s="203"/>
      <c r="C5492" s="203"/>
      <c r="D5492" s="203"/>
      <c r="E5492" s="203"/>
      <c r="F5492" s="203"/>
    </row>
    <row r="5493" spans="1:6" x14ac:dyDescent="0.25">
      <c r="A5493" s="203"/>
      <c r="B5493" s="203"/>
      <c r="C5493" s="203"/>
      <c r="D5493" s="203"/>
      <c r="E5493" s="203"/>
      <c r="F5493" s="203"/>
    </row>
    <row r="5494" spans="1:6" x14ac:dyDescent="0.25">
      <c r="A5494" s="203"/>
      <c r="B5494" s="203"/>
      <c r="C5494" s="203"/>
      <c r="D5494" s="203"/>
      <c r="E5494" s="203"/>
      <c r="F5494" s="203"/>
    </row>
    <row r="5495" spans="1:6" x14ac:dyDescent="0.25">
      <c r="A5495" s="203"/>
      <c r="B5495" s="203"/>
      <c r="C5495" s="203"/>
      <c r="D5495" s="203"/>
      <c r="E5495" s="203"/>
      <c r="F5495" s="203"/>
    </row>
    <row r="5496" spans="1:6" x14ac:dyDescent="0.25">
      <c r="A5496" s="203"/>
      <c r="B5496" s="203"/>
      <c r="C5496" s="203"/>
      <c r="D5496" s="203"/>
      <c r="E5496" s="203"/>
      <c r="F5496" s="203"/>
    </row>
    <row r="5497" spans="1:6" x14ac:dyDescent="0.25">
      <c r="A5497" s="203"/>
      <c r="B5497" s="203"/>
      <c r="C5497" s="203"/>
      <c r="D5497" s="203"/>
      <c r="E5497" s="203"/>
      <c r="F5497" s="203"/>
    </row>
    <row r="5498" spans="1:6" x14ac:dyDescent="0.25">
      <c r="A5498" s="203"/>
      <c r="B5498" s="203"/>
      <c r="C5498" s="203"/>
      <c r="D5498" s="203"/>
      <c r="E5498" s="203"/>
      <c r="F5498" s="203"/>
    </row>
    <row r="5499" spans="1:6" x14ac:dyDescent="0.25">
      <c r="A5499" s="203"/>
      <c r="B5499" s="203"/>
      <c r="C5499" s="203"/>
      <c r="D5499" s="203"/>
      <c r="E5499" s="203"/>
      <c r="F5499" s="203"/>
    </row>
    <row r="5500" spans="1:6" x14ac:dyDescent="0.25">
      <c r="A5500" s="203"/>
      <c r="B5500" s="203"/>
      <c r="C5500" s="203"/>
      <c r="D5500" s="203"/>
      <c r="E5500" s="203"/>
      <c r="F5500" s="203"/>
    </row>
    <row r="5501" spans="1:6" x14ac:dyDescent="0.25">
      <c r="A5501" s="203"/>
      <c r="B5501" s="203"/>
      <c r="C5501" s="203"/>
      <c r="D5501" s="203"/>
      <c r="E5501" s="203"/>
      <c r="F5501" s="203"/>
    </row>
    <row r="5502" spans="1:6" x14ac:dyDescent="0.25">
      <c r="A5502" s="203"/>
      <c r="B5502" s="203"/>
      <c r="C5502" s="203"/>
      <c r="D5502" s="203"/>
      <c r="E5502" s="203"/>
      <c r="F5502" s="203"/>
    </row>
    <row r="5503" spans="1:6" x14ac:dyDescent="0.25">
      <c r="A5503" s="203"/>
      <c r="B5503" s="203"/>
      <c r="C5503" s="203"/>
      <c r="D5503" s="203"/>
      <c r="E5503" s="203"/>
      <c r="F5503" s="203"/>
    </row>
    <row r="5504" spans="1:6" x14ac:dyDescent="0.25">
      <c r="A5504" s="203"/>
      <c r="B5504" s="203"/>
      <c r="C5504" s="203"/>
      <c r="D5504" s="203"/>
      <c r="E5504" s="203"/>
      <c r="F5504" s="203"/>
    </row>
    <row r="5505" spans="1:6" x14ac:dyDescent="0.25">
      <c r="A5505" s="203"/>
      <c r="B5505" s="203"/>
      <c r="C5505" s="203"/>
      <c r="D5505" s="203"/>
      <c r="E5505" s="203"/>
      <c r="F5505" s="203"/>
    </row>
    <row r="5506" spans="1:6" x14ac:dyDescent="0.25">
      <c r="A5506" s="203"/>
      <c r="B5506" s="203"/>
      <c r="C5506" s="203"/>
      <c r="D5506" s="203"/>
      <c r="E5506" s="203"/>
      <c r="F5506" s="203"/>
    </row>
    <row r="5507" spans="1:6" x14ac:dyDescent="0.25">
      <c r="A5507" s="203"/>
      <c r="B5507" s="203"/>
      <c r="C5507" s="203"/>
      <c r="D5507" s="203"/>
      <c r="E5507" s="203"/>
      <c r="F5507" s="203"/>
    </row>
    <row r="5508" spans="1:6" x14ac:dyDescent="0.25">
      <c r="A5508" s="203"/>
      <c r="B5508" s="203"/>
      <c r="C5508" s="203"/>
      <c r="D5508" s="203"/>
      <c r="E5508" s="203"/>
      <c r="F5508" s="203"/>
    </row>
    <row r="5509" spans="1:6" x14ac:dyDescent="0.25">
      <c r="A5509" s="203"/>
      <c r="B5509" s="203"/>
      <c r="C5509" s="203"/>
      <c r="D5509" s="203"/>
      <c r="E5509" s="203"/>
      <c r="F5509" s="203"/>
    </row>
    <row r="5510" spans="1:6" x14ac:dyDescent="0.25">
      <c r="A5510" s="203"/>
      <c r="B5510" s="203"/>
      <c r="C5510" s="203"/>
      <c r="D5510" s="203"/>
      <c r="E5510" s="203"/>
      <c r="F5510" s="203"/>
    </row>
    <row r="5511" spans="1:6" x14ac:dyDescent="0.25">
      <c r="A5511" s="203"/>
      <c r="B5511" s="203"/>
      <c r="C5511" s="203"/>
      <c r="D5511" s="203"/>
      <c r="E5511" s="203"/>
      <c r="F5511" s="203"/>
    </row>
    <row r="5512" spans="1:6" x14ac:dyDescent="0.25">
      <c r="A5512" s="203"/>
      <c r="B5512" s="203"/>
      <c r="C5512" s="203"/>
      <c r="D5512" s="203"/>
      <c r="E5512" s="203"/>
      <c r="F5512" s="203"/>
    </row>
    <row r="5513" spans="1:6" x14ac:dyDescent="0.25">
      <c r="A5513" s="203"/>
      <c r="B5513" s="203"/>
      <c r="C5513" s="203"/>
      <c r="D5513" s="203"/>
      <c r="E5513" s="203"/>
      <c r="F5513" s="203"/>
    </row>
    <row r="5514" spans="1:6" x14ac:dyDescent="0.25">
      <c r="A5514" s="203"/>
      <c r="B5514" s="203"/>
      <c r="C5514" s="203"/>
      <c r="D5514" s="203"/>
      <c r="E5514" s="203"/>
      <c r="F5514" s="203"/>
    </row>
    <row r="5515" spans="1:6" x14ac:dyDescent="0.25">
      <c r="A5515" s="203"/>
      <c r="B5515" s="203"/>
      <c r="C5515" s="203"/>
      <c r="D5515" s="203"/>
      <c r="E5515" s="203"/>
      <c r="F5515" s="203"/>
    </row>
    <row r="5516" spans="1:6" x14ac:dyDescent="0.25">
      <c r="A5516" s="203"/>
      <c r="B5516" s="203"/>
      <c r="C5516" s="203"/>
      <c r="D5516" s="203"/>
      <c r="E5516" s="203"/>
      <c r="F5516" s="203"/>
    </row>
    <row r="5517" spans="1:6" x14ac:dyDescent="0.25">
      <c r="A5517" s="203"/>
      <c r="B5517" s="203"/>
      <c r="C5517" s="203"/>
      <c r="D5517" s="203"/>
      <c r="E5517" s="203"/>
      <c r="F5517" s="203"/>
    </row>
    <row r="5518" spans="1:6" x14ac:dyDescent="0.25">
      <c r="A5518" s="203"/>
      <c r="B5518" s="203"/>
      <c r="C5518" s="203"/>
      <c r="D5518" s="203"/>
      <c r="E5518" s="203"/>
      <c r="F5518" s="203"/>
    </row>
    <row r="5519" spans="1:6" x14ac:dyDescent="0.25">
      <c r="A5519" s="203"/>
      <c r="B5519" s="203"/>
      <c r="C5519" s="203"/>
      <c r="D5519" s="203"/>
      <c r="E5519" s="203"/>
      <c r="F5519" s="203"/>
    </row>
    <row r="5520" spans="1:6" x14ac:dyDescent="0.25">
      <c r="A5520" s="203"/>
      <c r="B5520" s="203"/>
      <c r="C5520" s="203"/>
      <c r="D5520" s="203"/>
      <c r="E5520" s="203"/>
      <c r="F5520" s="203"/>
    </row>
    <row r="5521" spans="1:6" x14ac:dyDescent="0.25">
      <c r="A5521" s="203"/>
      <c r="B5521" s="203"/>
      <c r="C5521" s="203"/>
      <c r="D5521" s="203"/>
      <c r="E5521" s="203"/>
      <c r="F5521" s="203"/>
    </row>
    <row r="5522" spans="1:6" x14ac:dyDescent="0.25">
      <c r="A5522" s="203"/>
      <c r="B5522" s="203"/>
      <c r="C5522" s="203"/>
      <c r="D5522" s="203"/>
      <c r="E5522" s="203"/>
      <c r="F5522" s="203"/>
    </row>
    <row r="5523" spans="1:6" x14ac:dyDescent="0.25">
      <c r="A5523" s="203"/>
      <c r="B5523" s="203"/>
      <c r="C5523" s="203"/>
      <c r="D5523" s="203"/>
      <c r="E5523" s="203"/>
      <c r="F5523" s="203"/>
    </row>
    <row r="5524" spans="1:6" x14ac:dyDescent="0.25">
      <c r="A5524" s="203"/>
      <c r="B5524" s="203"/>
      <c r="C5524" s="203"/>
      <c r="D5524" s="203"/>
      <c r="E5524" s="203"/>
      <c r="F5524" s="203"/>
    </row>
    <row r="5525" spans="1:6" x14ac:dyDescent="0.25">
      <c r="A5525" s="203"/>
      <c r="B5525" s="203"/>
      <c r="C5525" s="203"/>
      <c r="D5525" s="203"/>
      <c r="E5525" s="203"/>
      <c r="F5525" s="203"/>
    </row>
    <row r="5526" spans="1:6" x14ac:dyDescent="0.25">
      <c r="A5526" s="203"/>
      <c r="B5526" s="203"/>
      <c r="C5526" s="203"/>
      <c r="D5526" s="203"/>
      <c r="E5526" s="203"/>
      <c r="F5526" s="203"/>
    </row>
    <row r="5527" spans="1:6" x14ac:dyDescent="0.25">
      <c r="A5527" s="203"/>
      <c r="B5527" s="203"/>
      <c r="C5527" s="203"/>
      <c r="D5527" s="203"/>
      <c r="E5527" s="203"/>
      <c r="F5527" s="203"/>
    </row>
    <row r="5528" spans="1:6" x14ac:dyDescent="0.25">
      <c r="A5528" s="203"/>
      <c r="B5528" s="203"/>
      <c r="C5528" s="203"/>
      <c r="D5528" s="203"/>
      <c r="E5528" s="203"/>
      <c r="F5528" s="203"/>
    </row>
    <row r="5529" spans="1:6" x14ac:dyDescent="0.25">
      <c r="A5529" s="203"/>
      <c r="B5529" s="203"/>
      <c r="C5529" s="203"/>
      <c r="D5529" s="203"/>
      <c r="E5529" s="203"/>
      <c r="F5529" s="203"/>
    </row>
    <row r="5530" spans="1:6" x14ac:dyDescent="0.25">
      <c r="A5530" s="203"/>
      <c r="B5530" s="203"/>
      <c r="C5530" s="203"/>
      <c r="D5530" s="203"/>
      <c r="E5530" s="203"/>
      <c r="F5530" s="203"/>
    </row>
    <row r="5531" spans="1:6" x14ac:dyDescent="0.25">
      <c r="A5531" s="203"/>
      <c r="B5531" s="203"/>
      <c r="C5531" s="203"/>
      <c r="D5531" s="203"/>
      <c r="E5531" s="203"/>
      <c r="F5531" s="203"/>
    </row>
    <row r="5532" spans="1:6" x14ac:dyDescent="0.25">
      <c r="A5532" s="203"/>
      <c r="B5532" s="203"/>
      <c r="C5532" s="203"/>
      <c r="D5532" s="203"/>
      <c r="E5532" s="203"/>
      <c r="F5532" s="203"/>
    </row>
    <row r="5533" spans="1:6" x14ac:dyDescent="0.25">
      <c r="A5533" s="203"/>
      <c r="B5533" s="203"/>
      <c r="C5533" s="203"/>
      <c r="D5533" s="203"/>
      <c r="E5533" s="203"/>
      <c r="F5533" s="203"/>
    </row>
    <row r="5534" spans="1:6" x14ac:dyDescent="0.25">
      <c r="A5534" s="203"/>
      <c r="B5534" s="203"/>
      <c r="C5534" s="203"/>
      <c r="D5534" s="203"/>
      <c r="E5534" s="203"/>
      <c r="F5534" s="203"/>
    </row>
    <row r="5535" spans="1:6" x14ac:dyDescent="0.25">
      <c r="A5535" s="203"/>
      <c r="B5535" s="203"/>
      <c r="C5535" s="203"/>
      <c r="D5535" s="203"/>
      <c r="E5535" s="203"/>
      <c r="F5535" s="203"/>
    </row>
    <row r="5536" spans="1:6" x14ac:dyDescent="0.25">
      <c r="A5536" s="203"/>
      <c r="B5536" s="203"/>
      <c r="C5536" s="203"/>
      <c r="D5536" s="203"/>
      <c r="E5536" s="203"/>
      <c r="F5536" s="203"/>
    </row>
    <row r="5537" spans="1:6" x14ac:dyDescent="0.25">
      <c r="A5537" s="203"/>
      <c r="B5537" s="203"/>
      <c r="C5537" s="203"/>
      <c r="D5537" s="203"/>
      <c r="E5537" s="203"/>
      <c r="F5537" s="203"/>
    </row>
    <row r="5538" spans="1:6" x14ac:dyDescent="0.25">
      <c r="A5538" s="203"/>
      <c r="B5538" s="203"/>
      <c r="C5538" s="203"/>
      <c r="D5538" s="203"/>
      <c r="E5538" s="203"/>
      <c r="F5538" s="203"/>
    </row>
    <row r="5539" spans="1:6" x14ac:dyDescent="0.25">
      <c r="A5539" s="203"/>
      <c r="B5539" s="203"/>
      <c r="C5539" s="203"/>
      <c r="D5539" s="203"/>
      <c r="E5539" s="203"/>
      <c r="F5539" s="203"/>
    </row>
    <row r="5540" spans="1:6" x14ac:dyDescent="0.25">
      <c r="A5540" s="203"/>
      <c r="B5540" s="203"/>
      <c r="C5540" s="203"/>
      <c r="D5540" s="203"/>
      <c r="E5540" s="203"/>
      <c r="F5540" s="203"/>
    </row>
    <row r="5541" spans="1:6" x14ac:dyDescent="0.25">
      <c r="A5541" s="203"/>
      <c r="B5541" s="203"/>
      <c r="C5541" s="203"/>
      <c r="D5541" s="203"/>
      <c r="E5541" s="203"/>
      <c r="F5541" s="203"/>
    </row>
    <row r="5542" spans="1:6" x14ac:dyDescent="0.25">
      <c r="A5542" s="203"/>
      <c r="B5542" s="203"/>
      <c r="C5542" s="203"/>
      <c r="D5542" s="203"/>
      <c r="E5542" s="203"/>
      <c r="F5542" s="203"/>
    </row>
    <row r="5543" spans="1:6" x14ac:dyDescent="0.25">
      <c r="A5543" s="203"/>
      <c r="B5543" s="203"/>
      <c r="C5543" s="203"/>
      <c r="D5543" s="203"/>
      <c r="E5543" s="203"/>
      <c r="F5543" s="203"/>
    </row>
    <row r="5544" spans="1:6" x14ac:dyDescent="0.25">
      <c r="A5544" s="203"/>
      <c r="B5544" s="203"/>
      <c r="C5544" s="203"/>
      <c r="D5544" s="203"/>
      <c r="E5544" s="203"/>
      <c r="F5544" s="203"/>
    </row>
    <row r="5545" spans="1:6" x14ac:dyDescent="0.25">
      <c r="A5545" s="203"/>
      <c r="B5545" s="203"/>
      <c r="C5545" s="203"/>
      <c r="D5545" s="203"/>
      <c r="E5545" s="203"/>
      <c r="F5545" s="203"/>
    </row>
    <row r="5546" spans="1:6" x14ac:dyDescent="0.25">
      <c r="A5546" s="203"/>
      <c r="B5546" s="203"/>
      <c r="C5546" s="203"/>
      <c r="D5546" s="203"/>
      <c r="E5546" s="203"/>
      <c r="F5546" s="203"/>
    </row>
    <row r="5547" spans="1:6" x14ac:dyDescent="0.25">
      <c r="A5547" s="203"/>
      <c r="B5547" s="203"/>
      <c r="C5547" s="203"/>
      <c r="D5547" s="203"/>
      <c r="E5547" s="203"/>
      <c r="F5547" s="203"/>
    </row>
    <row r="5548" spans="1:6" x14ac:dyDescent="0.25">
      <c r="A5548" s="203"/>
      <c r="B5548" s="203"/>
      <c r="C5548" s="203"/>
      <c r="D5548" s="203"/>
      <c r="E5548" s="203"/>
      <c r="F5548" s="203"/>
    </row>
    <row r="5549" spans="1:6" x14ac:dyDescent="0.25">
      <c r="A5549" s="203"/>
      <c r="B5549" s="203"/>
      <c r="C5549" s="203"/>
      <c r="D5549" s="203"/>
      <c r="E5549" s="203"/>
      <c r="F5549" s="203"/>
    </row>
    <row r="5550" spans="1:6" x14ac:dyDescent="0.25">
      <c r="A5550" s="203"/>
      <c r="B5550" s="203"/>
      <c r="C5550" s="203"/>
      <c r="D5550" s="203"/>
      <c r="E5550" s="203"/>
      <c r="F5550" s="203"/>
    </row>
    <row r="5551" spans="1:6" x14ac:dyDescent="0.25">
      <c r="A5551" s="203"/>
      <c r="B5551" s="203"/>
      <c r="C5551" s="203"/>
      <c r="D5551" s="203"/>
      <c r="E5551" s="203"/>
      <c r="F5551" s="203"/>
    </row>
    <row r="5552" spans="1:6" x14ac:dyDescent="0.25">
      <c r="A5552" s="203"/>
      <c r="B5552" s="203"/>
      <c r="C5552" s="203"/>
      <c r="D5552" s="203"/>
      <c r="E5552" s="203"/>
      <c r="F5552" s="203"/>
    </row>
    <row r="5553" spans="1:6" x14ac:dyDescent="0.25">
      <c r="A5553" s="203"/>
      <c r="B5553" s="203"/>
      <c r="C5553" s="203"/>
      <c r="D5553" s="203"/>
      <c r="E5553" s="203"/>
      <c r="F5553" s="203"/>
    </row>
    <row r="5554" spans="1:6" x14ac:dyDescent="0.25">
      <c r="A5554" s="203"/>
      <c r="B5554" s="203"/>
      <c r="C5554" s="203"/>
      <c r="D5554" s="203"/>
      <c r="E5554" s="203"/>
      <c r="F5554" s="203"/>
    </row>
    <row r="5555" spans="1:6" x14ac:dyDescent="0.25">
      <c r="A5555" s="203"/>
      <c r="B5555" s="203"/>
      <c r="C5555" s="203"/>
      <c r="D5555" s="203"/>
      <c r="E5555" s="203"/>
      <c r="F5555" s="203"/>
    </row>
    <row r="5556" spans="1:6" x14ac:dyDescent="0.25">
      <c r="A5556" s="203"/>
      <c r="B5556" s="203"/>
      <c r="C5556" s="203"/>
      <c r="D5556" s="203"/>
      <c r="E5556" s="203"/>
      <c r="F5556" s="203"/>
    </row>
    <row r="5557" spans="1:6" x14ac:dyDescent="0.25">
      <c r="A5557" s="203"/>
      <c r="B5557" s="203"/>
      <c r="C5557" s="203"/>
      <c r="D5557" s="203"/>
      <c r="E5557" s="203"/>
      <c r="F5557" s="203"/>
    </row>
    <row r="5558" spans="1:6" x14ac:dyDescent="0.25">
      <c r="A5558" s="203"/>
      <c r="B5558" s="203"/>
      <c r="C5558" s="203"/>
      <c r="D5558" s="203"/>
      <c r="E5558" s="203"/>
      <c r="F5558" s="203"/>
    </row>
    <row r="5559" spans="1:6" x14ac:dyDescent="0.25">
      <c r="A5559" s="203"/>
      <c r="B5559" s="203"/>
      <c r="C5559" s="203"/>
      <c r="D5559" s="203"/>
      <c r="E5559" s="203"/>
      <c r="F5559" s="203"/>
    </row>
    <row r="5560" spans="1:6" x14ac:dyDescent="0.25">
      <c r="A5560" s="203"/>
      <c r="B5560" s="203"/>
      <c r="C5560" s="203"/>
      <c r="D5560" s="203"/>
      <c r="E5560" s="203"/>
      <c r="F5560" s="203"/>
    </row>
    <row r="5561" spans="1:6" x14ac:dyDescent="0.25">
      <c r="A5561" s="203"/>
      <c r="B5561" s="203"/>
      <c r="C5561" s="203"/>
      <c r="D5561" s="203"/>
      <c r="E5561" s="203"/>
      <c r="F5561" s="203"/>
    </row>
    <row r="5562" spans="1:6" x14ac:dyDescent="0.25">
      <c r="A5562" s="203"/>
      <c r="B5562" s="203"/>
      <c r="C5562" s="203"/>
      <c r="D5562" s="203"/>
      <c r="E5562" s="203"/>
      <c r="F5562" s="203"/>
    </row>
    <row r="5563" spans="1:6" x14ac:dyDescent="0.25">
      <c r="A5563" s="203"/>
      <c r="B5563" s="203"/>
      <c r="C5563" s="203"/>
      <c r="D5563" s="203"/>
      <c r="E5563" s="203"/>
      <c r="F5563" s="203"/>
    </row>
    <row r="5564" spans="1:6" x14ac:dyDescent="0.25">
      <c r="A5564" s="203"/>
      <c r="B5564" s="203"/>
      <c r="C5564" s="203"/>
      <c r="D5564" s="203"/>
      <c r="E5564" s="203"/>
      <c r="F5564" s="203"/>
    </row>
    <row r="5565" spans="1:6" x14ac:dyDescent="0.25">
      <c r="A5565" s="203"/>
      <c r="B5565" s="203"/>
      <c r="C5565" s="203"/>
      <c r="D5565" s="203"/>
      <c r="E5565" s="203"/>
      <c r="F5565" s="203"/>
    </row>
    <row r="5566" spans="1:6" x14ac:dyDescent="0.25">
      <c r="A5566" s="203"/>
      <c r="B5566" s="203"/>
      <c r="C5566" s="203"/>
      <c r="D5566" s="203"/>
      <c r="E5566" s="203"/>
      <c r="F5566" s="203"/>
    </row>
    <row r="5567" spans="1:6" x14ac:dyDescent="0.25">
      <c r="A5567" s="203"/>
      <c r="B5567" s="203"/>
      <c r="C5567" s="203"/>
      <c r="D5567" s="203"/>
      <c r="E5567" s="203"/>
      <c r="F5567" s="203"/>
    </row>
    <row r="5568" spans="1:6" x14ac:dyDescent="0.25">
      <c r="A5568" s="203"/>
      <c r="B5568" s="203"/>
      <c r="C5568" s="203"/>
      <c r="D5568" s="203"/>
      <c r="E5568" s="203"/>
      <c r="F5568" s="203"/>
    </row>
    <row r="5569" spans="1:6" x14ac:dyDescent="0.25">
      <c r="A5569" s="203"/>
      <c r="B5569" s="203"/>
      <c r="C5569" s="203"/>
      <c r="D5569" s="203"/>
      <c r="E5569" s="203"/>
      <c r="F5569" s="203"/>
    </row>
    <row r="5570" spans="1:6" x14ac:dyDescent="0.25">
      <c r="A5570" s="203"/>
      <c r="B5570" s="203"/>
      <c r="C5570" s="203"/>
      <c r="D5570" s="203"/>
      <c r="E5570" s="203"/>
      <c r="F5570" s="203"/>
    </row>
    <row r="5571" spans="1:6" x14ac:dyDescent="0.25">
      <c r="A5571" s="203"/>
      <c r="B5571" s="203"/>
      <c r="C5571" s="203"/>
      <c r="D5571" s="203"/>
      <c r="E5571" s="203"/>
      <c r="F5571" s="203"/>
    </row>
    <row r="5572" spans="1:6" x14ac:dyDescent="0.25">
      <c r="A5572" s="203"/>
      <c r="B5572" s="203"/>
      <c r="C5572" s="203"/>
      <c r="D5572" s="203"/>
      <c r="E5572" s="203"/>
      <c r="F5572" s="203"/>
    </row>
    <row r="5573" spans="1:6" x14ac:dyDescent="0.25">
      <c r="A5573" s="203"/>
      <c r="B5573" s="203"/>
      <c r="C5573" s="203"/>
      <c r="D5573" s="203"/>
      <c r="E5573" s="203"/>
      <c r="F5573" s="203"/>
    </row>
    <row r="5574" spans="1:6" x14ac:dyDescent="0.25">
      <c r="A5574" s="203"/>
      <c r="B5574" s="203"/>
      <c r="C5574" s="203"/>
      <c r="D5574" s="203"/>
      <c r="E5574" s="203"/>
      <c r="F5574" s="203"/>
    </row>
    <row r="5575" spans="1:6" x14ac:dyDescent="0.25">
      <c r="A5575" s="203"/>
      <c r="B5575" s="203"/>
      <c r="C5575" s="203"/>
      <c r="D5575" s="203"/>
      <c r="E5575" s="203"/>
      <c r="F5575" s="203"/>
    </row>
    <row r="5576" spans="1:6" x14ac:dyDescent="0.25">
      <c r="A5576" s="203"/>
      <c r="B5576" s="203"/>
      <c r="C5576" s="203"/>
      <c r="D5576" s="203"/>
      <c r="E5576" s="203"/>
      <c r="F5576" s="203"/>
    </row>
    <row r="5577" spans="1:6" x14ac:dyDescent="0.25">
      <c r="A5577" s="203"/>
      <c r="B5577" s="203"/>
      <c r="C5577" s="203"/>
      <c r="D5577" s="203"/>
      <c r="E5577" s="203"/>
      <c r="F5577" s="203"/>
    </row>
    <row r="5578" spans="1:6" x14ac:dyDescent="0.25">
      <c r="A5578" s="203"/>
      <c r="B5578" s="203"/>
      <c r="C5578" s="203"/>
      <c r="D5578" s="203"/>
      <c r="E5578" s="203"/>
      <c r="F5578" s="203"/>
    </row>
    <row r="5579" spans="1:6" x14ac:dyDescent="0.25">
      <c r="A5579" s="203"/>
      <c r="B5579" s="203"/>
      <c r="C5579" s="203"/>
      <c r="D5579" s="203"/>
      <c r="E5579" s="203"/>
      <c r="F5579" s="203"/>
    </row>
    <row r="5580" spans="1:6" x14ac:dyDescent="0.25">
      <c r="A5580" s="203"/>
      <c r="B5580" s="203"/>
      <c r="C5580" s="203"/>
      <c r="D5580" s="203"/>
      <c r="E5580" s="203"/>
      <c r="F5580" s="203"/>
    </row>
    <row r="5581" spans="1:6" x14ac:dyDescent="0.25">
      <c r="A5581" s="203"/>
      <c r="B5581" s="203"/>
      <c r="C5581" s="203"/>
      <c r="D5581" s="203"/>
      <c r="E5581" s="203"/>
      <c r="F5581" s="203"/>
    </row>
    <row r="5582" spans="1:6" x14ac:dyDescent="0.25">
      <c r="A5582" s="203"/>
      <c r="B5582" s="203"/>
      <c r="C5582" s="203"/>
      <c r="D5582" s="203"/>
      <c r="E5582" s="203"/>
      <c r="F5582" s="203"/>
    </row>
    <row r="5583" spans="1:6" x14ac:dyDescent="0.25">
      <c r="A5583" s="203"/>
      <c r="B5583" s="203"/>
      <c r="C5583" s="203"/>
      <c r="D5583" s="203"/>
      <c r="E5583" s="203"/>
      <c r="F5583" s="203"/>
    </row>
    <row r="5584" spans="1:6" x14ac:dyDescent="0.25">
      <c r="A5584" s="203"/>
      <c r="B5584" s="203"/>
      <c r="C5584" s="203"/>
      <c r="D5584" s="203"/>
      <c r="E5584" s="203"/>
      <c r="F5584" s="203"/>
    </row>
    <row r="5585" spans="1:6" x14ac:dyDescent="0.25">
      <c r="A5585" s="203"/>
      <c r="B5585" s="203"/>
      <c r="C5585" s="203"/>
      <c r="D5585" s="203"/>
      <c r="E5585" s="203"/>
      <c r="F5585" s="203"/>
    </row>
    <row r="5586" spans="1:6" x14ac:dyDescent="0.25">
      <c r="A5586" s="203"/>
      <c r="B5586" s="203"/>
      <c r="C5586" s="203"/>
      <c r="D5586" s="203"/>
      <c r="E5586" s="203"/>
      <c r="F5586" s="203"/>
    </row>
    <row r="5587" spans="1:6" x14ac:dyDescent="0.25">
      <c r="A5587" s="203"/>
      <c r="B5587" s="203"/>
      <c r="C5587" s="203"/>
      <c r="D5587" s="203"/>
      <c r="E5587" s="203"/>
      <c r="F5587" s="203"/>
    </row>
    <row r="5588" spans="1:6" x14ac:dyDescent="0.25">
      <c r="A5588" s="203"/>
      <c r="B5588" s="203"/>
      <c r="C5588" s="203"/>
      <c r="D5588" s="203"/>
      <c r="E5588" s="203"/>
      <c r="F5588" s="203"/>
    </row>
    <row r="5589" spans="1:6" x14ac:dyDescent="0.25">
      <c r="A5589" s="203"/>
      <c r="B5589" s="203"/>
      <c r="C5589" s="203"/>
      <c r="D5589" s="203"/>
      <c r="E5589" s="203"/>
      <c r="F5589" s="203"/>
    </row>
    <row r="5590" spans="1:6" x14ac:dyDescent="0.25">
      <c r="A5590" s="203"/>
      <c r="B5590" s="203"/>
      <c r="C5590" s="203"/>
      <c r="D5590" s="203"/>
      <c r="E5590" s="203"/>
      <c r="F5590" s="203"/>
    </row>
    <row r="5591" spans="1:6" x14ac:dyDescent="0.25">
      <c r="A5591" s="203"/>
      <c r="B5591" s="203"/>
      <c r="C5591" s="203"/>
      <c r="D5591" s="203"/>
      <c r="E5591" s="203"/>
      <c r="F5591" s="203"/>
    </row>
    <row r="5592" spans="1:6" x14ac:dyDescent="0.25">
      <c r="A5592" s="203"/>
      <c r="B5592" s="203"/>
      <c r="C5592" s="203"/>
      <c r="D5592" s="203"/>
      <c r="E5592" s="203"/>
      <c r="F5592" s="203"/>
    </row>
    <row r="5593" spans="1:6" x14ac:dyDescent="0.25">
      <c r="A5593" s="203"/>
      <c r="B5593" s="203"/>
      <c r="C5593" s="203"/>
      <c r="D5593" s="203"/>
      <c r="E5593" s="203"/>
      <c r="F5593" s="203"/>
    </row>
    <row r="5594" spans="1:6" x14ac:dyDescent="0.25">
      <c r="A5594" s="203"/>
      <c r="B5594" s="203"/>
      <c r="C5594" s="203"/>
      <c r="D5594" s="203"/>
      <c r="E5594" s="203"/>
      <c r="F5594" s="203"/>
    </row>
    <row r="5595" spans="1:6" x14ac:dyDescent="0.25">
      <c r="A5595" s="203"/>
      <c r="B5595" s="203"/>
      <c r="C5595" s="203"/>
      <c r="D5595" s="203"/>
      <c r="E5595" s="203"/>
      <c r="F5595" s="203"/>
    </row>
    <row r="5596" spans="1:6" x14ac:dyDescent="0.25">
      <c r="A5596" s="203"/>
      <c r="B5596" s="203"/>
      <c r="C5596" s="203"/>
      <c r="D5596" s="203"/>
      <c r="E5596" s="203"/>
      <c r="F5596" s="203"/>
    </row>
    <row r="5597" spans="1:6" x14ac:dyDescent="0.25">
      <c r="A5597" s="203"/>
      <c r="B5597" s="203"/>
      <c r="C5597" s="203"/>
      <c r="D5597" s="203"/>
      <c r="E5597" s="203"/>
      <c r="F5597" s="203"/>
    </row>
    <row r="5598" spans="1:6" x14ac:dyDescent="0.25">
      <c r="A5598" s="203"/>
      <c r="B5598" s="203"/>
      <c r="C5598" s="203"/>
      <c r="D5598" s="203"/>
      <c r="E5598" s="203"/>
      <c r="F5598" s="203"/>
    </row>
    <row r="5599" spans="1:6" x14ac:dyDescent="0.25">
      <c r="A5599" s="203"/>
      <c r="B5599" s="203"/>
      <c r="C5599" s="203"/>
      <c r="D5599" s="203"/>
      <c r="E5599" s="203"/>
      <c r="F5599" s="203"/>
    </row>
    <row r="5600" spans="1:6" x14ac:dyDescent="0.25">
      <c r="A5600" s="203"/>
      <c r="B5600" s="203"/>
      <c r="C5600" s="203"/>
      <c r="D5600" s="203"/>
      <c r="E5600" s="203"/>
      <c r="F5600" s="203"/>
    </row>
    <row r="5601" spans="1:6" x14ac:dyDescent="0.25">
      <c r="A5601" s="203"/>
      <c r="B5601" s="203"/>
      <c r="C5601" s="203"/>
      <c r="D5601" s="203"/>
      <c r="E5601" s="203"/>
      <c r="F5601" s="203"/>
    </row>
    <row r="5602" spans="1:6" x14ac:dyDescent="0.25">
      <c r="A5602" s="203"/>
      <c r="B5602" s="203"/>
      <c r="C5602" s="203"/>
      <c r="D5602" s="203"/>
      <c r="E5602" s="203"/>
      <c r="F5602" s="203"/>
    </row>
    <row r="5603" spans="1:6" x14ac:dyDescent="0.25">
      <c r="A5603" s="203"/>
      <c r="B5603" s="203"/>
      <c r="C5603" s="203"/>
      <c r="D5603" s="203"/>
      <c r="E5603" s="203"/>
      <c r="F5603" s="203"/>
    </row>
    <row r="5604" spans="1:6" x14ac:dyDescent="0.25">
      <c r="A5604" s="203"/>
      <c r="B5604" s="203"/>
      <c r="C5604" s="203"/>
      <c r="D5604" s="203"/>
      <c r="E5604" s="203"/>
      <c r="F5604" s="203"/>
    </row>
    <row r="5605" spans="1:6" x14ac:dyDescent="0.25">
      <c r="A5605" s="203"/>
      <c r="B5605" s="203"/>
      <c r="C5605" s="203"/>
      <c r="D5605" s="203"/>
      <c r="E5605" s="203"/>
      <c r="F5605" s="203"/>
    </row>
    <row r="5606" spans="1:6" x14ac:dyDescent="0.25">
      <c r="A5606" s="203"/>
      <c r="B5606" s="203"/>
      <c r="C5606" s="203"/>
      <c r="D5606" s="203"/>
      <c r="E5606" s="203"/>
      <c r="F5606" s="203"/>
    </row>
    <row r="5607" spans="1:6" x14ac:dyDescent="0.25">
      <c r="A5607" s="203"/>
      <c r="B5607" s="203"/>
      <c r="C5607" s="203"/>
      <c r="D5607" s="203"/>
      <c r="E5607" s="203"/>
      <c r="F5607" s="203"/>
    </row>
    <row r="5608" spans="1:6" x14ac:dyDescent="0.25">
      <c r="A5608" s="203"/>
      <c r="B5608" s="203"/>
      <c r="C5608" s="203"/>
      <c r="D5608" s="203"/>
      <c r="E5608" s="203"/>
      <c r="F5608" s="203"/>
    </row>
    <row r="5609" spans="1:6" x14ac:dyDescent="0.25">
      <c r="A5609" s="203"/>
      <c r="B5609" s="203"/>
      <c r="C5609" s="203"/>
      <c r="D5609" s="203"/>
      <c r="E5609" s="203"/>
      <c r="F5609" s="203"/>
    </row>
    <row r="5610" spans="1:6" x14ac:dyDescent="0.25">
      <c r="A5610" s="203"/>
      <c r="B5610" s="203"/>
      <c r="C5610" s="203"/>
      <c r="D5610" s="203"/>
      <c r="E5610" s="203"/>
      <c r="F5610" s="203"/>
    </row>
    <row r="5611" spans="1:6" x14ac:dyDescent="0.25">
      <c r="A5611" s="203"/>
      <c r="B5611" s="203"/>
      <c r="C5611" s="203"/>
      <c r="D5611" s="203"/>
      <c r="E5611" s="203"/>
      <c r="F5611" s="203"/>
    </row>
    <row r="5612" spans="1:6" x14ac:dyDescent="0.25">
      <c r="A5612" s="203"/>
      <c r="B5612" s="203"/>
      <c r="C5612" s="203"/>
      <c r="D5612" s="203"/>
      <c r="E5612" s="203"/>
      <c r="F5612" s="203"/>
    </row>
    <row r="5613" spans="1:6" x14ac:dyDescent="0.25">
      <c r="A5613" s="203"/>
      <c r="B5613" s="203"/>
      <c r="C5613" s="203"/>
      <c r="D5613" s="203"/>
      <c r="E5613" s="203"/>
      <c r="F5613" s="203"/>
    </row>
    <row r="5614" spans="1:6" x14ac:dyDescent="0.25">
      <c r="A5614" s="203"/>
      <c r="B5614" s="203"/>
      <c r="C5614" s="203"/>
      <c r="D5614" s="203"/>
      <c r="E5614" s="203"/>
      <c r="F5614" s="203"/>
    </row>
    <row r="5615" spans="1:6" x14ac:dyDescent="0.25">
      <c r="A5615" s="203"/>
      <c r="B5615" s="203"/>
      <c r="C5615" s="203"/>
      <c r="D5615" s="203"/>
      <c r="E5615" s="203"/>
      <c r="F5615" s="203"/>
    </row>
    <row r="5616" spans="1:6" x14ac:dyDescent="0.25">
      <c r="A5616" s="203"/>
      <c r="B5616" s="203"/>
      <c r="C5616" s="203"/>
      <c r="D5616" s="203"/>
      <c r="E5616" s="203"/>
      <c r="F5616" s="203"/>
    </row>
    <row r="5617" spans="1:6" x14ac:dyDescent="0.25">
      <c r="A5617" s="203"/>
      <c r="B5617" s="203"/>
      <c r="C5617" s="203"/>
      <c r="D5617" s="203"/>
      <c r="E5617" s="203"/>
      <c r="F5617" s="203"/>
    </row>
    <row r="5618" spans="1:6" x14ac:dyDescent="0.25">
      <c r="A5618" s="203"/>
      <c r="B5618" s="203"/>
      <c r="C5618" s="203"/>
      <c r="D5618" s="203"/>
      <c r="E5618" s="203"/>
      <c r="F5618" s="203"/>
    </row>
    <row r="5619" spans="1:6" x14ac:dyDescent="0.25">
      <c r="A5619" s="203"/>
      <c r="B5619" s="203"/>
      <c r="C5619" s="203"/>
      <c r="D5619" s="203"/>
      <c r="E5619" s="203"/>
      <c r="F5619" s="203"/>
    </row>
    <row r="5620" spans="1:6" x14ac:dyDescent="0.25">
      <c r="A5620" s="203"/>
      <c r="B5620" s="203"/>
      <c r="C5620" s="203"/>
      <c r="D5620" s="203"/>
      <c r="E5620" s="203"/>
      <c r="F5620" s="203"/>
    </row>
    <row r="5621" spans="1:6" x14ac:dyDescent="0.25">
      <c r="A5621" s="203"/>
      <c r="B5621" s="203"/>
      <c r="C5621" s="203"/>
      <c r="D5621" s="203"/>
      <c r="E5621" s="203"/>
      <c r="F5621" s="203"/>
    </row>
    <row r="5622" spans="1:6" x14ac:dyDescent="0.25">
      <c r="A5622" s="203"/>
      <c r="B5622" s="203"/>
      <c r="C5622" s="203"/>
      <c r="D5622" s="203"/>
      <c r="E5622" s="203"/>
      <c r="F5622" s="203"/>
    </row>
    <row r="5623" spans="1:6" x14ac:dyDescent="0.25">
      <c r="A5623" s="203"/>
      <c r="B5623" s="203"/>
      <c r="C5623" s="203"/>
      <c r="D5623" s="203"/>
      <c r="E5623" s="203"/>
      <c r="F5623" s="203"/>
    </row>
    <row r="5624" spans="1:6" x14ac:dyDescent="0.25">
      <c r="A5624" s="203"/>
      <c r="B5624" s="203"/>
      <c r="C5624" s="203"/>
      <c r="D5624" s="203"/>
      <c r="E5624" s="203"/>
      <c r="F5624" s="203"/>
    </row>
    <row r="5625" spans="1:6" x14ac:dyDescent="0.25">
      <c r="A5625" s="203"/>
      <c r="B5625" s="203"/>
      <c r="C5625" s="203"/>
      <c r="D5625" s="203"/>
      <c r="E5625" s="203"/>
      <c r="F5625" s="203"/>
    </row>
    <row r="5626" spans="1:6" x14ac:dyDescent="0.25">
      <c r="A5626" s="203"/>
      <c r="B5626" s="203"/>
      <c r="C5626" s="203"/>
      <c r="D5626" s="203"/>
      <c r="E5626" s="203"/>
      <c r="F5626" s="203"/>
    </row>
    <row r="5627" spans="1:6" x14ac:dyDescent="0.25">
      <c r="A5627" s="203"/>
      <c r="B5627" s="203"/>
      <c r="C5627" s="203"/>
      <c r="D5627" s="203"/>
      <c r="E5627" s="203"/>
      <c r="F5627" s="203"/>
    </row>
    <row r="5628" spans="1:6" x14ac:dyDescent="0.25">
      <c r="A5628" s="203"/>
      <c r="B5628" s="203"/>
      <c r="C5628" s="203"/>
      <c r="D5628" s="203"/>
      <c r="E5628" s="203"/>
      <c r="F5628" s="203"/>
    </row>
    <row r="5629" spans="1:6" x14ac:dyDescent="0.25">
      <c r="A5629" s="203"/>
      <c r="B5629" s="203"/>
      <c r="C5629" s="203"/>
      <c r="D5629" s="203"/>
      <c r="E5629" s="203"/>
      <c r="F5629" s="203"/>
    </row>
    <row r="5630" spans="1:6" x14ac:dyDescent="0.25">
      <c r="A5630" s="203"/>
      <c r="B5630" s="203"/>
      <c r="C5630" s="203"/>
      <c r="D5630" s="203"/>
      <c r="E5630" s="203"/>
      <c r="F5630" s="203"/>
    </row>
    <row r="5631" spans="1:6" x14ac:dyDescent="0.25">
      <c r="A5631" s="203"/>
      <c r="B5631" s="203"/>
      <c r="C5631" s="203"/>
      <c r="D5631" s="203"/>
      <c r="E5631" s="203"/>
      <c r="F5631" s="203"/>
    </row>
    <row r="5632" spans="1:6" x14ac:dyDescent="0.25">
      <c r="A5632" s="203"/>
      <c r="B5632" s="203"/>
      <c r="C5632" s="203"/>
      <c r="D5632" s="203"/>
      <c r="E5632" s="203"/>
      <c r="F5632" s="203"/>
    </row>
    <row r="5633" spans="1:6" x14ac:dyDescent="0.25">
      <c r="A5633" s="203"/>
      <c r="B5633" s="203"/>
      <c r="C5633" s="203"/>
      <c r="D5633" s="203"/>
      <c r="E5633" s="203"/>
      <c r="F5633" s="203"/>
    </row>
    <row r="5634" spans="1:6" x14ac:dyDescent="0.25">
      <c r="A5634" s="203"/>
      <c r="B5634" s="203"/>
      <c r="C5634" s="203"/>
      <c r="D5634" s="203"/>
      <c r="E5634" s="203"/>
      <c r="F5634" s="203"/>
    </row>
    <row r="5635" spans="1:6" x14ac:dyDescent="0.25">
      <c r="A5635" s="203"/>
      <c r="B5635" s="203"/>
      <c r="C5635" s="203"/>
      <c r="D5635" s="203"/>
      <c r="E5635" s="203"/>
      <c r="F5635" s="203"/>
    </row>
    <row r="5636" spans="1:6" x14ac:dyDescent="0.25">
      <c r="A5636" s="203"/>
      <c r="B5636" s="203"/>
      <c r="C5636" s="203"/>
      <c r="D5636" s="203"/>
      <c r="E5636" s="203"/>
      <c r="F5636" s="203"/>
    </row>
    <row r="5637" spans="1:6" x14ac:dyDescent="0.25">
      <c r="A5637" s="203"/>
      <c r="B5637" s="203"/>
      <c r="C5637" s="203"/>
      <c r="D5637" s="203"/>
      <c r="E5637" s="203"/>
      <c r="F5637" s="203"/>
    </row>
    <row r="5638" spans="1:6" x14ac:dyDescent="0.25">
      <c r="A5638" s="203"/>
      <c r="B5638" s="203"/>
      <c r="C5638" s="203"/>
      <c r="D5638" s="203"/>
      <c r="E5638" s="203"/>
      <c r="F5638" s="203"/>
    </row>
    <row r="5639" spans="1:6" x14ac:dyDescent="0.25">
      <c r="A5639" s="203"/>
      <c r="B5639" s="203"/>
      <c r="C5639" s="203"/>
      <c r="D5639" s="203"/>
      <c r="E5639" s="203"/>
      <c r="F5639" s="203"/>
    </row>
    <row r="5640" spans="1:6" x14ac:dyDescent="0.25">
      <c r="A5640" s="203"/>
      <c r="B5640" s="203"/>
      <c r="C5640" s="203"/>
      <c r="D5640" s="203"/>
      <c r="E5640" s="203"/>
      <c r="F5640" s="203"/>
    </row>
    <row r="5641" spans="1:6" x14ac:dyDescent="0.25">
      <c r="A5641" s="203"/>
      <c r="B5641" s="203"/>
      <c r="C5641" s="203"/>
      <c r="D5641" s="203"/>
      <c r="E5641" s="203"/>
      <c r="F5641" s="203"/>
    </row>
    <row r="5642" spans="1:6" x14ac:dyDescent="0.25">
      <c r="A5642" s="203"/>
      <c r="B5642" s="203"/>
      <c r="C5642" s="203"/>
      <c r="D5642" s="203"/>
      <c r="E5642" s="203"/>
      <c r="F5642" s="203"/>
    </row>
    <row r="5643" spans="1:6" x14ac:dyDescent="0.25">
      <c r="A5643" s="203"/>
      <c r="B5643" s="203"/>
      <c r="C5643" s="203"/>
      <c r="D5643" s="203"/>
      <c r="E5643" s="203"/>
      <c r="F5643" s="203"/>
    </row>
    <row r="5644" spans="1:6" x14ac:dyDescent="0.25">
      <c r="A5644" s="203"/>
      <c r="B5644" s="203"/>
      <c r="C5644" s="203"/>
      <c r="D5644" s="203"/>
      <c r="E5644" s="203"/>
      <c r="F5644" s="203"/>
    </row>
    <row r="5645" spans="1:6" x14ac:dyDescent="0.25">
      <c r="A5645" s="203"/>
      <c r="B5645" s="203"/>
      <c r="C5645" s="203"/>
      <c r="D5645" s="203"/>
      <c r="E5645" s="203"/>
      <c r="F5645" s="203"/>
    </row>
    <row r="5646" spans="1:6" x14ac:dyDescent="0.25">
      <c r="A5646" s="203"/>
      <c r="B5646" s="203"/>
      <c r="C5646" s="203"/>
      <c r="D5646" s="203"/>
      <c r="E5646" s="203"/>
      <c r="F5646" s="203"/>
    </row>
    <row r="5647" spans="1:6" x14ac:dyDescent="0.25">
      <c r="A5647" s="203"/>
      <c r="B5647" s="203"/>
      <c r="C5647" s="203"/>
      <c r="D5647" s="203"/>
      <c r="E5647" s="203"/>
      <c r="F5647" s="203"/>
    </row>
    <row r="5648" spans="1:6" x14ac:dyDescent="0.25">
      <c r="A5648" s="203"/>
      <c r="B5648" s="203"/>
      <c r="C5648" s="203"/>
      <c r="D5648" s="203"/>
      <c r="E5648" s="203"/>
      <c r="F5648" s="203"/>
    </row>
    <row r="5649" spans="1:6" x14ac:dyDescent="0.25">
      <c r="A5649" s="203"/>
      <c r="B5649" s="203"/>
      <c r="C5649" s="203"/>
      <c r="D5649" s="203"/>
      <c r="E5649" s="203"/>
      <c r="F5649" s="203"/>
    </row>
    <row r="5650" spans="1:6" x14ac:dyDescent="0.25">
      <c r="A5650" s="203"/>
      <c r="B5650" s="203"/>
      <c r="C5650" s="203"/>
      <c r="D5650" s="203"/>
      <c r="E5650" s="203"/>
      <c r="F5650" s="203"/>
    </row>
    <row r="5651" spans="1:6" x14ac:dyDescent="0.25">
      <c r="A5651" s="203"/>
      <c r="B5651" s="203"/>
      <c r="C5651" s="203"/>
      <c r="D5651" s="203"/>
      <c r="E5651" s="203"/>
      <c r="F5651" s="203"/>
    </row>
    <row r="5652" spans="1:6" x14ac:dyDescent="0.25">
      <c r="A5652" s="203"/>
      <c r="B5652" s="203"/>
      <c r="C5652" s="203"/>
      <c r="D5652" s="203"/>
      <c r="E5652" s="203"/>
      <c r="F5652" s="203"/>
    </row>
    <row r="5653" spans="1:6" x14ac:dyDescent="0.25">
      <c r="A5653" s="203"/>
      <c r="B5653" s="203"/>
      <c r="C5653" s="203"/>
      <c r="D5653" s="203"/>
      <c r="E5653" s="203"/>
      <c r="F5653" s="203"/>
    </row>
    <row r="5654" spans="1:6" x14ac:dyDescent="0.25">
      <c r="A5654" s="203"/>
      <c r="B5654" s="203"/>
      <c r="C5654" s="203"/>
      <c r="D5654" s="203"/>
      <c r="E5654" s="203"/>
      <c r="F5654" s="203"/>
    </row>
    <row r="5655" spans="1:6" x14ac:dyDescent="0.25">
      <c r="A5655" s="203"/>
      <c r="B5655" s="203"/>
      <c r="C5655" s="203"/>
      <c r="D5655" s="203"/>
      <c r="E5655" s="203"/>
      <c r="F5655" s="203"/>
    </row>
    <row r="5656" spans="1:6" x14ac:dyDescent="0.25">
      <c r="A5656" s="203"/>
      <c r="B5656" s="203"/>
      <c r="C5656" s="203"/>
      <c r="D5656" s="203"/>
      <c r="E5656" s="203"/>
      <c r="F5656" s="203"/>
    </row>
    <row r="5657" spans="1:6" x14ac:dyDescent="0.25">
      <c r="A5657" s="203"/>
      <c r="B5657" s="203"/>
      <c r="C5657" s="203"/>
      <c r="D5657" s="203"/>
      <c r="E5657" s="203"/>
      <c r="F5657" s="203"/>
    </row>
    <row r="5658" spans="1:6" x14ac:dyDescent="0.25">
      <c r="A5658" s="203"/>
      <c r="B5658" s="203"/>
      <c r="C5658" s="203"/>
      <c r="D5658" s="203"/>
      <c r="E5658" s="203"/>
      <c r="F5658" s="203"/>
    </row>
    <row r="5659" spans="1:6" x14ac:dyDescent="0.25">
      <c r="A5659" s="203"/>
      <c r="B5659" s="203"/>
      <c r="C5659" s="203"/>
      <c r="D5659" s="203"/>
      <c r="E5659" s="203"/>
      <c r="F5659" s="203"/>
    </row>
    <row r="5660" spans="1:6" x14ac:dyDescent="0.25">
      <c r="A5660" s="203"/>
      <c r="B5660" s="203"/>
      <c r="C5660" s="203"/>
      <c r="D5660" s="203"/>
      <c r="E5660" s="203"/>
      <c r="F5660" s="203"/>
    </row>
    <row r="5661" spans="1:6" x14ac:dyDescent="0.25">
      <c r="A5661" s="203"/>
      <c r="B5661" s="203"/>
      <c r="C5661" s="203"/>
      <c r="D5661" s="203"/>
      <c r="E5661" s="203"/>
      <c r="F5661" s="203"/>
    </row>
    <row r="5662" spans="1:6" x14ac:dyDescent="0.25">
      <c r="A5662" s="203"/>
      <c r="B5662" s="203"/>
      <c r="C5662" s="203"/>
      <c r="D5662" s="203"/>
      <c r="E5662" s="203"/>
      <c r="F5662" s="203"/>
    </row>
    <row r="5663" spans="1:6" x14ac:dyDescent="0.25">
      <c r="A5663" s="203"/>
      <c r="B5663" s="203"/>
      <c r="C5663" s="203"/>
      <c r="D5663" s="203"/>
      <c r="E5663" s="203"/>
      <c r="F5663" s="203"/>
    </row>
    <row r="5664" spans="1:6" x14ac:dyDescent="0.25">
      <c r="A5664" s="203"/>
      <c r="B5664" s="203"/>
      <c r="C5664" s="203"/>
      <c r="D5664" s="203"/>
      <c r="E5664" s="203"/>
      <c r="F5664" s="203"/>
    </row>
    <row r="5665" spans="1:6" x14ac:dyDescent="0.25">
      <c r="A5665" s="203"/>
      <c r="B5665" s="203"/>
      <c r="C5665" s="203"/>
      <c r="D5665" s="203"/>
      <c r="E5665" s="203"/>
      <c r="F5665" s="203"/>
    </row>
    <row r="5666" spans="1:6" x14ac:dyDescent="0.25">
      <c r="A5666" s="203"/>
      <c r="B5666" s="203"/>
      <c r="C5666" s="203"/>
      <c r="D5666" s="203"/>
      <c r="E5666" s="203"/>
      <c r="F5666" s="203"/>
    </row>
    <row r="5667" spans="1:6" x14ac:dyDescent="0.25">
      <c r="A5667" s="203"/>
      <c r="B5667" s="203"/>
      <c r="C5667" s="203"/>
      <c r="D5667" s="203"/>
      <c r="E5667" s="203"/>
      <c r="F5667" s="203"/>
    </row>
    <row r="5668" spans="1:6" x14ac:dyDescent="0.25">
      <c r="A5668" s="203"/>
      <c r="B5668" s="203"/>
      <c r="C5668" s="203"/>
      <c r="D5668" s="203"/>
      <c r="E5668" s="203"/>
      <c r="F5668" s="203"/>
    </row>
    <row r="5669" spans="1:6" x14ac:dyDescent="0.25">
      <c r="A5669" s="203"/>
      <c r="B5669" s="203"/>
      <c r="C5669" s="203"/>
      <c r="D5669" s="203"/>
      <c r="E5669" s="203"/>
      <c r="F5669" s="203"/>
    </row>
    <row r="5670" spans="1:6" x14ac:dyDescent="0.25">
      <c r="A5670" s="203"/>
      <c r="B5670" s="203"/>
      <c r="C5670" s="203"/>
      <c r="D5670" s="203"/>
      <c r="E5670" s="203"/>
      <c r="F5670" s="203"/>
    </row>
    <row r="5671" spans="1:6" x14ac:dyDescent="0.25">
      <c r="A5671" s="203"/>
      <c r="B5671" s="203"/>
      <c r="C5671" s="203"/>
      <c r="D5671" s="203"/>
      <c r="E5671" s="203"/>
      <c r="F5671" s="203"/>
    </row>
    <row r="5672" spans="1:6" x14ac:dyDescent="0.25">
      <c r="A5672" s="203"/>
      <c r="B5672" s="203"/>
      <c r="C5672" s="203"/>
      <c r="D5672" s="203"/>
      <c r="E5672" s="203"/>
      <c r="F5672" s="203"/>
    </row>
    <row r="5673" spans="1:6" x14ac:dyDescent="0.25">
      <c r="A5673" s="203"/>
      <c r="B5673" s="203"/>
      <c r="C5673" s="203"/>
      <c r="D5673" s="203"/>
      <c r="E5673" s="203"/>
      <c r="F5673" s="203"/>
    </row>
    <row r="5674" spans="1:6" x14ac:dyDescent="0.25">
      <c r="A5674" s="203"/>
      <c r="B5674" s="203"/>
      <c r="C5674" s="203"/>
      <c r="D5674" s="203"/>
      <c r="E5674" s="203"/>
      <c r="F5674" s="203"/>
    </row>
    <row r="5675" spans="1:6" x14ac:dyDescent="0.25">
      <c r="A5675" s="203"/>
      <c r="B5675" s="203"/>
      <c r="C5675" s="203"/>
      <c r="D5675" s="203"/>
      <c r="E5675" s="203"/>
      <c r="F5675" s="203"/>
    </row>
    <row r="5676" spans="1:6" x14ac:dyDescent="0.25">
      <c r="A5676" s="203"/>
      <c r="B5676" s="203"/>
      <c r="C5676" s="203"/>
      <c r="D5676" s="203"/>
      <c r="E5676" s="203"/>
      <c r="F5676" s="203"/>
    </row>
    <row r="5677" spans="1:6" x14ac:dyDescent="0.25">
      <c r="A5677" s="203"/>
      <c r="B5677" s="203"/>
      <c r="C5677" s="203"/>
      <c r="D5677" s="203"/>
      <c r="E5677" s="203"/>
      <c r="F5677" s="203"/>
    </row>
    <row r="5678" spans="1:6" x14ac:dyDescent="0.25">
      <c r="A5678" s="203"/>
      <c r="B5678" s="203"/>
      <c r="C5678" s="203"/>
      <c r="D5678" s="203"/>
      <c r="E5678" s="203"/>
      <c r="F5678" s="203"/>
    </row>
    <row r="5679" spans="1:6" x14ac:dyDescent="0.25">
      <c r="A5679" s="203"/>
      <c r="B5679" s="203"/>
      <c r="C5679" s="203"/>
      <c r="D5679" s="203"/>
      <c r="E5679" s="203"/>
      <c r="F5679" s="203"/>
    </row>
    <row r="5680" spans="1:6" x14ac:dyDescent="0.25">
      <c r="A5680" s="203"/>
      <c r="B5680" s="203"/>
      <c r="C5680" s="203"/>
      <c r="D5680" s="203"/>
      <c r="E5680" s="203"/>
      <c r="F5680" s="203"/>
    </row>
    <row r="5681" spans="1:6" x14ac:dyDescent="0.25">
      <c r="A5681" s="203"/>
      <c r="B5681" s="203"/>
      <c r="C5681" s="203"/>
      <c r="D5681" s="203"/>
      <c r="E5681" s="203"/>
      <c r="F5681" s="203"/>
    </row>
    <row r="5682" spans="1:6" x14ac:dyDescent="0.25">
      <c r="A5682" s="203"/>
      <c r="B5682" s="203"/>
      <c r="C5682" s="203"/>
      <c r="D5682" s="203"/>
      <c r="E5682" s="203"/>
      <c r="F5682" s="203"/>
    </row>
    <row r="5683" spans="1:6" x14ac:dyDescent="0.25">
      <c r="A5683" s="203"/>
      <c r="B5683" s="203"/>
      <c r="C5683" s="203"/>
      <c r="D5683" s="203"/>
      <c r="E5683" s="203"/>
      <c r="F5683" s="203"/>
    </row>
    <row r="5684" spans="1:6" x14ac:dyDescent="0.25">
      <c r="A5684" s="203"/>
      <c r="B5684" s="203"/>
      <c r="C5684" s="203"/>
      <c r="D5684" s="203"/>
      <c r="E5684" s="203"/>
      <c r="F5684" s="203"/>
    </row>
    <row r="5685" spans="1:6" x14ac:dyDescent="0.25">
      <c r="A5685" s="203"/>
      <c r="B5685" s="203"/>
      <c r="C5685" s="203"/>
      <c r="D5685" s="203"/>
      <c r="E5685" s="203"/>
      <c r="F5685" s="203"/>
    </row>
    <row r="5686" spans="1:6" x14ac:dyDescent="0.25">
      <c r="A5686" s="203"/>
      <c r="B5686" s="203"/>
      <c r="C5686" s="203"/>
      <c r="D5686" s="203"/>
      <c r="E5686" s="203"/>
      <c r="F5686" s="203"/>
    </row>
    <row r="5687" spans="1:6" x14ac:dyDescent="0.25">
      <c r="A5687" s="203"/>
      <c r="B5687" s="203"/>
      <c r="C5687" s="203"/>
      <c r="D5687" s="203"/>
      <c r="E5687" s="203"/>
      <c r="F5687" s="203"/>
    </row>
    <row r="5688" spans="1:6" x14ac:dyDescent="0.25">
      <c r="A5688" s="203"/>
      <c r="B5688" s="203"/>
      <c r="C5688" s="203"/>
      <c r="D5688" s="203"/>
      <c r="E5688" s="203"/>
      <c r="F5688" s="203"/>
    </row>
    <row r="5689" spans="1:6" x14ac:dyDescent="0.25">
      <c r="A5689" s="203"/>
      <c r="B5689" s="203"/>
      <c r="C5689" s="203"/>
      <c r="D5689" s="203"/>
      <c r="E5689" s="203"/>
      <c r="F5689" s="203"/>
    </row>
    <row r="5690" spans="1:6" x14ac:dyDescent="0.25">
      <c r="A5690" s="203"/>
      <c r="B5690" s="203"/>
      <c r="C5690" s="203"/>
      <c r="D5690" s="203"/>
      <c r="E5690" s="203"/>
      <c r="F5690" s="203"/>
    </row>
    <row r="5691" spans="1:6" x14ac:dyDescent="0.25">
      <c r="A5691" s="203"/>
      <c r="B5691" s="203"/>
      <c r="C5691" s="203"/>
      <c r="D5691" s="203"/>
      <c r="E5691" s="203"/>
      <c r="F5691" s="203"/>
    </row>
    <row r="5692" spans="1:6" x14ac:dyDescent="0.25">
      <c r="A5692" s="203"/>
      <c r="B5692" s="203"/>
      <c r="C5692" s="203"/>
      <c r="D5692" s="203"/>
      <c r="E5692" s="203"/>
      <c r="F5692" s="203"/>
    </row>
    <row r="5693" spans="1:6" x14ac:dyDescent="0.25">
      <c r="A5693" s="203"/>
      <c r="B5693" s="203"/>
      <c r="C5693" s="203"/>
      <c r="D5693" s="203"/>
      <c r="E5693" s="203"/>
      <c r="F5693" s="203"/>
    </row>
    <row r="5694" spans="1:6" x14ac:dyDescent="0.25">
      <c r="A5694" s="203"/>
      <c r="B5694" s="203"/>
      <c r="C5694" s="203"/>
      <c r="D5694" s="203"/>
      <c r="E5694" s="203"/>
      <c r="F5694" s="203"/>
    </row>
    <row r="5695" spans="1:6" x14ac:dyDescent="0.25">
      <c r="A5695" s="203"/>
      <c r="B5695" s="203"/>
      <c r="C5695" s="203"/>
      <c r="D5695" s="203"/>
      <c r="E5695" s="203"/>
      <c r="F5695" s="203"/>
    </row>
    <row r="5696" spans="1:6" x14ac:dyDescent="0.25">
      <c r="A5696" s="203"/>
      <c r="B5696" s="203"/>
      <c r="C5696" s="203"/>
      <c r="D5696" s="203"/>
      <c r="E5696" s="203"/>
      <c r="F5696" s="203"/>
    </row>
    <row r="5697" spans="1:6" x14ac:dyDescent="0.25">
      <c r="A5697" s="203"/>
      <c r="B5697" s="203"/>
      <c r="C5697" s="203"/>
      <c r="D5697" s="203"/>
      <c r="E5697" s="203"/>
      <c r="F5697" s="203"/>
    </row>
    <row r="5698" spans="1:6" x14ac:dyDescent="0.25">
      <c r="A5698" s="203"/>
      <c r="B5698" s="203"/>
      <c r="C5698" s="203"/>
      <c r="D5698" s="203"/>
      <c r="E5698" s="203"/>
      <c r="F5698" s="203"/>
    </row>
    <row r="5699" spans="1:6" x14ac:dyDescent="0.25">
      <c r="A5699" s="203"/>
      <c r="B5699" s="203"/>
      <c r="C5699" s="203"/>
      <c r="D5699" s="203"/>
      <c r="E5699" s="203"/>
      <c r="F5699" s="203"/>
    </row>
    <row r="5700" spans="1:6" x14ac:dyDescent="0.25">
      <c r="A5700" s="203"/>
      <c r="B5700" s="203"/>
      <c r="C5700" s="203"/>
      <c r="D5700" s="203"/>
      <c r="E5700" s="203"/>
      <c r="F5700" s="203"/>
    </row>
    <row r="5701" spans="1:6" x14ac:dyDescent="0.25">
      <c r="A5701" s="203"/>
      <c r="B5701" s="203"/>
      <c r="C5701" s="203"/>
      <c r="D5701" s="203"/>
      <c r="E5701" s="203"/>
      <c r="F5701" s="203"/>
    </row>
    <row r="5702" spans="1:6" x14ac:dyDescent="0.25">
      <c r="A5702" s="203"/>
      <c r="B5702" s="203"/>
      <c r="C5702" s="203"/>
      <c r="D5702" s="203"/>
      <c r="E5702" s="203"/>
      <c r="F5702" s="203"/>
    </row>
    <row r="5703" spans="1:6" x14ac:dyDescent="0.25">
      <c r="A5703" s="203"/>
      <c r="B5703" s="203"/>
      <c r="C5703" s="203"/>
      <c r="D5703" s="203"/>
      <c r="E5703" s="203"/>
      <c r="F5703" s="203"/>
    </row>
    <row r="5704" spans="1:6" x14ac:dyDescent="0.25">
      <c r="A5704" s="203"/>
      <c r="B5704" s="203"/>
      <c r="C5704" s="203"/>
      <c r="D5704" s="203"/>
      <c r="E5704" s="203"/>
      <c r="F5704" s="203"/>
    </row>
    <row r="5705" spans="1:6" x14ac:dyDescent="0.25">
      <c r="A5705" s="203"/>
      <c r="B5705" s="203"/>
      <c r="C5705" s="203"/>
      <c r="D5705" s="203"/>
      <c r="E5705" s="203"/>
      <c r="F5705" s="203"/>
    </row>
    <row r="5706" spans="1:6" x14ac:dyDescent="0.25">
      <c r="A5706" s="203"/>
      <c r="B5706" s="203"/>
      <c r="C5706" s="203"/>
      <c r="D5706" s="203"/>
      <c r="E5706" s="203"/>
      <c r="F5706" s="203"/>
    </row>
    <row r="5707" spans="1:6" x14ac:dyDescent="0.25">
      <c r="A5707" s="203"/>
      <c r="B5707" s="203"/>
      <c r="C5707" s="203"/>
      <c r="D5707" s="203"/>
      <c r="E5707" s="203"/>
      <c r="F5707" s="203"/>
    </row>
    <row r="5708" spans="1:6" x14ac:dyDescent="0.25">
      <c r="A5708" s="203"/>
      <c r="B5708" s="203"/>
      <c r="C5708" s="203"/>
      <c r="D5708" s="203"/>
      <c r="E5708" s="203"/>
      <c r="F5708" s="203"/>
    </row>
    <row r="5709" spans="1:6" x14ac:dyDescent="0.25">
      <c r="A5709" s="203"/>
      <c r="B5709" s="203"/>
      <c r="C5709" s="203"/>
      <c r="D5709" s="203"/>
      <c r="E5709" s="203"/>
      <c r="F5709" s="203"/>
    </row>
    <row r="5710" spans="1:6" x14ac:dyDescent="0.25">
      <c r="A5710" s="203"/>
      <c r="B5710" s="203"/>
      <c r="C5710" s="203"/>
      <c r="D5710" s="203"/>
      <c r="E5710" s="203"/>
      <c r="F5710" s="203"/>
    </row>
    <row r="5711" spans="1:6" x14ac:dyDescent="0.25">
      <c r="A5711" s="203"/>
      <c r="B5711" s="203"/>
      <c r="C5711" s="203"/>
      <c r="D5711" s="203"/>
      <c r="E5711" s="203"/>
      <c r="F5711" s="203"/>
    </row>
    <row r="5712" spans="1:6" x14ac:dyDescent="0.25">
      <c r="A5712" s="203"/>
      <c r="B5712" s="203"/>
      <c r="C5712" s="203"/>
      <c r="D5712" s="203"/>
      <c r="E5712" s="203"/>
      <c r="F5712" s="203"/>
    </row>
    <row r="5713" spans="1:6" x14ac:dyDescent="0.25">
      <c r="A5713" s="203"/>
      <c r="B5713" s="203"/>
      <c r="C5713" s="203"/>
      <c r="D5713" s="203"/>
      <c r="E5713" s="203"/>
      <c r="F5713" s="203"/>
    </row>
    <row r="5714" spans="1:6" x14ac:dyDescent="0.25">
      <c r="A5714" s="203"/>
      <c r="B5714" s="203"/>
      <c r="C5714" s="203"/>
      <c r="D5714" s="203"/>
      <c r="E5714" s="203"/>
      <c r="F5714" s="203"/>
    </row>
    <row r="5715" spans="1:6" x14ac:dyDescent="0.25">
      <c r="A5715" s="203"/>
      <c r="B5715" s="203"/>
      <c r="C5715" s="203"/>
      <c r="D5715" s="203"/>
      <c r="E5715" s="203"/>
      <c r="F5715" s="203"/>
    </row>
    <row r="5716" spans="1:6" x14ac:dyDescent="0.25">
      <c r="A5716" s="203"/>
      <c r="B5716" s="203"/>
      <c r="C5716" s="203"/>
      <c r="D5716" s="203"/>
      <c r="E5716" s="203"/>
      <c r="F5716" s="203"/>
    </row>
    <row r="5717" spans="1:6" x14ac:dyDescent="0.25">
      <c r="A5717" s="203"/>
      <c r="B5717" s="203"/>
      <c r="C5717" s="203"/>
      <c r="D5717" s="203"/>
      <c r="E5717" s="203"/>
      <c r="F5717" s="203"/>
    </row>
    <row r="5718" spans="1:6" x14ac:dyDescent="0.25">
      <c r="A5718" s="203"/>
      <c r="B5718" s="203"/>
      <c r="C5718" s="203"/>
      <c r="D5718" s="203"/>
      <c r="E5718" s="203"/>
      <c r="F5718" s="203"/>
    </row>
    <row r="5719" spans="1:6" x14ac:dyDescent="0.25">
      <c r="A5719" s="203"/>
      <c r="B5719" s="203"/>
      <c r="C5719" s="203"/>
      <c r="D5719" s="203"/>
      <c r="E5719" s="203"/>
      <c r="F5719" s="203"/>
    </row>
    <row r="5720" spans="1:6" x14ac:dyDescent="0.25">
      <c r="A5720" s="203"/>
      <c r="B5720" s="203"/>
      <c r="C5720" s="203"/>
      <c r="D5720" s="203"/>
      <c r="E5720" s="203"/>
      <c r="F5720" s="203"/>
    </row>
    <row r="5721" spans="1:6" x14ac:dyDescent="0.25">
      <c r="A5721" s="203"/>
      <c r="B5721" s="203"/>
      <c r="C5721" s="203"/>
      <c r="D5721" s="203"/>
      <c r="E5721" s="203"/>
      <c r="F5721" s="203"/>
    </row>
    <row r="5722" spans="1:6" x14ac:dyDescent="0.25">
      <c r="A5722" s="203"/>
      <c r="B5722" s="203"/>
      <c r="C5722" s="203"/>
      <c r="D5722" s="203"/>
      <c r="E5722" s="203"/>
      <c r="F5722" s="203"/>
    </row>
    <row r="5723" spans="1:6" x14ac:dyDescent="0.25">
      <c r="A5723" s="203"/>
      <c r="B5723" s="203"/>
      <c r="C5723" s="203"/>
      <c r="D5723" s="203"/>
      <c r="E5723" s="203"/>
      <c r="F5723" s="203"/>
    </row>
    <row r="5724" spans="1:6" x14ac:dyDescent="0.25">
      <c r="A5724" s="203"/>
      <c r="B5724" s="203"/>
      <c r="C5724" s="203"/>
      <c r="D5724" s="203"/>
      <c r="E5724" s="203"/>
      <c r="F5724" s="203"/>
    </row>
    <row r="5725" spans="1:6" x14ac:dyDescent="0.25">
      <c r="A5725" s="203"/>
      <c r="B5725" s="203"/>
      <c r="C5725" s="203"/>
      <c r="D5725" s="203"/>
      <c r="E5725" s="203"/>
      <c r="F5725" s="203"/>
    </row>
    <row r="5726" spans="1:6" x14ac:dyDescent="0.25">
      <c r="A5726" s="203"/>
      <c r="B5726" s="203"/>
      <c r="C5726" s="203"/>
      <c r="D5726" s="203"/>
      <c r="E5726" s="203"/>
      <c r="F5726" s="203"/>
    </row>
    <row r="5727" spans="1:6" x14ac:dyDescent="0.25">
      <c r="A5727" s="203"/>
      <c r="B5727" s="203"/>
      <c r="C5727" s="203"/>
      <c r="D5727" s="203"/>
      <c r="E5727" s="203"/>
      <c r="F5727" s="203"/>
    </row>
    <row r="5728" spans="1:6" x14ac:dyDescent="0.25">
      <c r="A5728" s="203"/>
      <c r="B5728" s="203"/>
      <c r="C5728" s="203"/>
      <c r="D5728" s="203"/>
      <c r="E5728" s="203"/>
      <c r="F5728" s="203"/>
    </row>
    <row r="5729" spans="1:6" x14ac:dyDescent="0.25">
      <c r="A5729" s="203"/>
      <c r="B5729" s="203"/>
      <c r="C5729" s="203"/>
      <c r="D5729" s="203"/>
      <c r="E5729" s="203"/>
      <c r="F5729" s="203"/>
    </row>
    <row r="5730" spans="1:6" x14ac:dyDescent="0.25">
      <c r="A5730" s="203"/>
      <c r="B5730" s="203"/>
      <c r="C5730" s="203"/>
      <c r="D5730" s="203"/>
      <c r="E5730" s="203"/>
      <c r="F5730" s="203"/>
    </row>
    <row r="5731" spans="1:6" x14ac:dyDescent="0.25">
      <c r="A5731" s="203"/>
      <c r="B5731" s="203"/>
      <c r="C5731" s="203"/>
      <c r="D5731" s="203"/>
      <c r="E5731" s="203"/>
      <c r="F5731" s="203"/>
    </row>
    <row r="5732" spans="1:6" x14ac:dyDescent="0.25">
      <c r="A5732" s="203"/>
      <c r="B5732" s="203"/>
      <c r="C5732" s="203"/>
      <c r="D5732" s="203"/>
      <c r="E5732" s="203"/>
      <c r="F5732" s="203"/>
    </row>
    <row r="5733" spans="1:6" x14ac:dyDescent="0.25">
      <c r="A5733" s="203"/>
      <c r="B5733" s="203"/>
      <c r="C5733" s="203"/>
      <c r="D5733" s="203"/>
      <c r="E5733" s="203"/>
      <c r="F5733" s="203"/>
    </row>
    <row r="5734" spans="1:6" x14ac:dyDescent="0.25">
      <c r="A5734" s="203"/>
      <c r="B5734" s="203"/>
      <c r="C5734" s="203"/>
      <c r="D5734" s="203"/>
      <c r="E5734" s="203"/>
      <c r="F5734" s="203"/>
    </row>
    <row r="5735" spans="1:6" x14ac:dyDescent="0.25">
      <c r="A5735" s="203"/>
      <c r="B5735" s="203"/>
      <c r="C5735" s="203"/>
      <c r="D5735" s="203"/>
      <c r="E5735" s="203"/>
      <c r="F5735" s="203"/>
    </row>
    <row r="5736" spans="1:6" x14ac:dyDescent="0.25">
      <c r="A5736" s="203"/>
      <c r="B5736" s="203"/>
      <c r="C5736" s="203"/>
      <c r="D5736" s="203"/>
      <c r="E5736" s="203"/>
      <c r="F5736" s="203"/>
    </row>
    <row r="5737" spans="1:6" x14ac:dyDescent="0.25">
      <c r="A5737" s="203"/>
      <c r="B5737" s="203"/>
      <c r="C5737" s="203"/>
      <c r="D5737" s="203"/>
      <c r="E5737" s="203"/>
      <c r="F5737" s="203"/>
    </row>
    <row r="5738" spans="1:6" x14ac:dyDescent="0.25">
      <c r="A5738" s="203"/>
      <c r="B5738" s="203"/>
      <c r="C5738" s="203"/>
      <c r="D5738" s="203"/>
      <c r="E5738" s="203"/>
      <c r="F5738" s="203"/>
    </row>
    <row r="5739" spans="1:6" x14ac:dyDescent="0.25">
      <c r="A5739" s="203"/>
      <c r="B5739" s="203"/>
      <c r="C5739" s="203"/>
      <c r="D5739" s="203"/>
      <c r="E5739" s="203"/>
      <c r="F5739" s="203"/>
    </row>
    <row r="5740" spans="1:6" x14ac:dyDescent="0.25">
      <c r="A5740" s="203"/>
      <c r="B5740" s="203"/>
      <c r="C5740" s="203"/>
      <c r="D5740" s="203"/>
      <c r="E5740" s="203"/>
      <c r="F5740" s="203"/>
    </row>
    <row r="5741" spans="1:6" x14ac:dyDescent="0.25">
      <c r="A5741" s="203"/>
      <c r="B5741" s="203"/>
      <c r="C5741" s="203"/>
      <c r="D5741" s="203"/>
      <c r="E5741" s="203"/>
      <c r="F5741" s="203"/>
    </row>
    <row r="5742" spans="1:6" x14ac:dyDescent="0.25">
      <c r="A5742" s="203"/>
      <c r="B5742" s="203"/>
      <c r="C5742" s="203"/>
      <c r="D5742" s="203"/>
      <c r="E5742" s="203"/>
      <c r="F5742" s="203"/>
    </row>
    <row r="5743" spans="1:6" x14ac:dyDescent="0.25">
      <c r="A5743" s="203"/>
      <c r="B5743" s="203"/>
      <c r="C5743" s="203"/>
      <c r="D5743" s="203"/>
      <c r="E5743" s="203"/>
      <c r="F5743" s="203"/>
    </row>
    <row r="5744" spans="1:6" x14ac:dyDescent="0.25">
      <c r="A5744" s="203"/>
      <c r="B5744" s="203"/>
      <c r="C5744" s="203"/>
      <c r="D5744" s="203"/>
      <c r="E5744" s="203"/>
      <c r="F5744" s="203"/>
    </row>
    <row r="5745" spans="1:6" x14ac:dyDescent="0.25">
      <c r="A5745" s="203"/>
      <c r="B5745" s="203"/>
      <c r="C5745" s="203"/>
      <c r="D5745" s="203"/>
      <c r="E5745" s="203"/>
      <c r="F5745" s="203"/>
    </row>
    <row r="5746" spans="1:6" x14ac:dyDescent="0.25">
      <c r="A5746" s="203"/>
      <c r="B5746" s="203"/>
      <c r="C5746" s="203"/>
      <c r="D5746" s="203"/>
      <c r="E5746" s="203"/>
      <c r="F5746" s="203"/>
    </row>
    <row r="5747" spans="1:6" x14ac:dyDescent="0.25">
      <c r="A5747" s="203"/>
      <c r="B5747" s="203"/>
      <c r="C5747" s="203"/>
      <c r="D5747" s="203"/>
      <c r="E5747" s="203"/>
      <c r="F5747" s="203"/>
    </row>
    <row r="5748" spans="1:6" x14ac:dyDescent="0.25">
      <c r="A5748" s="203"/>
      <c r="B5748" s="203"/>
      <c r="C5748" s="203"/>
      <c r="D5748" s="203"/>
      <c r="E5748" s="203"/>
      <c r="F5748" s="203"/>
    </row>
    <row r="5749" spans="1:6" x14ac:dyDescent="0.25">
      <c r="A5749" s="203"/>
      <c r="B5749" s="203"/>
      <c r="C5749" s="203"/>
      <c r="D5749" s="203"/>
      <c r="E5749" s="203"/>
      <c r="F5749" s="203"/>
    </row>
    <row r="5750" spans="1:6" x14ac:dyDescent="0.25">
      <c r="A5750" s="203"/>
      <c r="B5750" s="203"/>
      <c r="C5750" s="203"/>
      <c r="D5750" s="203"/>
      <c r="E5750" s="203"/>
      <c r="F5750" s="203"/>
    </row>
    <row r="5751" spans="1:6" x14ac:dyDescent="0.25">
      <c r="A5751" s="203"/>
      <c r="B5751" s="203"/>
      <c r="C5751" s="203"/>
      <c r="D5751" s="203"/>
      <c r="E5751" s="203"/>
      <c r="F5751" s="203"/>
    </row>
    <row r="5752" spans="1:6" x14ac:dyDescent="0.25">
      <c r="A5752" s="203"/>
      <c r="B5752" s="203"/>
      <c r="C5752" s="203"/>
      <c r="D5752" s="203"/>
      <c r="E5752" s="203"/>
      <c r="F5752" s="203"/>
    </row>
    <row r="5753" spans="1:6" x14ac:dyDescent="0.25">
      <c r="A5753" s="203"/>
      <c r="B5753" s="203"/>
      <c r="C5753" s="203"/>
      <c r="D5753" s="203"/>
      <c r="E5753" s="203"/>
      <c r="F5753" s="203"/>
    </row>
    <row r="5754" spans="1:6" x14ac:dyDescent="0.25">
      <c r="A5754" s="203"/>
      <c r="B5754" s="203"/>
      <c r="C5754" s="203"/>
      <c r="D5754" s="203"/>
      <c r="E5754" s="203"/>
      <c r="F5754" s="203"/>
    </row>
    <row r="5755" spans="1:6" x14ac:dyDescent="0.25">
      <c r="A5755" s="203"/>
      <c r="B5755" s="203"/>
      <c r="C5755" s="203"/>
      <c r="D5755" s="203"/>
      <c r="E5755" s="203"/>
      <c r="F5755" s="203"/>
    </row>
    <row r="5756" spans="1:6" x14ac:dyDescent="0.25">
      <c r="A5756" s="203"/>
      <c r="B5756" s="203"/>
      <c r="C5756" s="203"/>
      <c r="D5756" s="203"/>
      <c r="E5756" s="203"/>
      <c r="F5756" s="203"/>
    </row>
    <row r="5757" spans="1:6" x14ac:dyDescent="0.25">
      <c r="A5757" s="203"/>
      <c r="B5757" s="203"/>
      <c r="C5757" s="203"/>
      <c r="D5757" s="203"/>
      <c r="E5757" s="203"/>
      <c r="F5757" s="203"/>
    </row>
    <row r="5758" spans="1:6" x14ac:dyDescent="0.25">
      <c r="A5758" s="203"/>
      <c r="B5758" s="203"/>
      <c r="C5758" s="203"/>
      <c r="D5758" s="203"/>
      <c r="E5758" s="203"/>
      <c r="F5758" s="203"/>
    </row>
    <row r="5759" spans="1:6" x14ac:dyDescent="0.25">
      <c r="A5759" s="203"/>
      <c r="B5759" s="203"/>
      <c r="C5759" s="203"/>
      <c r="D5759" s="203"/>
      <c r="E5759" s="203"/>
      <c r="F5759" s="203"/>
    </row>
    <row r="5760" spans="1:6" x14ac:dyDescent="0.25">
      <c r="A5760" s="203"/>
      <c r="B5760" s="203"/>
      <c r="C5760" s="203"/>
      <c r="D5760" s="203"/>
      <c r="E5760" s="203"/>
      <c r="F5760" s="203"/>
    </row>
    <row r="5761" spans="1:6" x14ac:dyDescent="0.25">
      <c r="A5761" s="203"/>
      <c r="B5761" s="203"/>
      <c r="C5761" s="203"/>
      <c r="D5761" s="203"/>
      <c r="E5761" s="203"/>
      <c r="F5761" s="203"/>
    </row>
    <row r="5762" spans="1:6" x14ac:dyDescent="0.25">
      <c r="A5762" s="203"/>
      <c r="B5762" s="203"/>
      <c r="C5762" s="203"/>
      <c r="D5762" s="203"/>
      <c r="E5762" s="203"/>
      <c r="F5762" s="203"/>
    </row>
    <row r="5763" spans="1:6" x14ac:dyDescent="0.25">
      <c r="A5763" s="203"/>
      <c r="B5763" s="203"/>
      <c r="C5763" s="203"/>
      <c r="D5763" s="203"/>
      <c r="E5763" s="203"/>
      <c r="F5763" s="203"/>
    </row>
    <row r="5764" spans="1:6" x14ac:dyDescent="0.25">
      <c r="A5764" s="203"/>
      <c r="B5764" s="203"/>
      <c r="C5764" s="203"/>
      <c r="D5764" s="203"/>
      <c r="E5764" s="203"/>
      <c r="F5764" s="203"/>
    </row>
    <row r="5765" spans="1:6" x14ac:dyDescent="0.25">
      <c r="A5765" s="203"/>
      <c r="B5765" s="203"/>
      <c r="C5765" s="203"/>
      <c r="D5765" s="203"/>
      <c r="E5765" s="203"/>
      <c r="F5765" s="203"/>
    </row>
    <row r="5766" spans="1:6" x14ac:dyDescent="0.25">
      <c r="A5766" s="203"/>
      <c r="B5766" s="203"/>
      <c r="C5766" s="203"/>
      <c r="D5766" s="203"/>
      <c r="E5766" s="203"/>
      <c r="F5766" s="203"/>
    </row>
    <row r="5767" spans="1:6" x14ac:dyDescent="0.25">
      <c r="A5767" s="203"/>
      <c r="B5767" s="203"/>
      <c r="C5767" s="203"/>
      <c r="D5767" s="203"/>
      <c r="E5767" s="203"/>
      <c r="F5767" s="203"/>
    </row>
    <row r="5768" spans="1:6" x14ac:dyDescent="0.25">
      <c r="A5768" s="203"/>
      <c r="B5768" s="203"/>
      <c r="C5768" s="203"/>
      <c r="D5768" s="203"/>
      <c r="E5768" s="203"/>
      <c r="F5768" s="203"/>
    </row>
    <row r="5769" spans="1:6" x14ac:dyDescent="0.25">
      <c r="A5769" s="203"/>
      <c r="B5769" s="203"/>
      <c r="C5769" s="203"/>
      <c r="D5769" s="203"/>
      <c r="E5769" s="203"/>
      <c r="F5769" s="203"/>
    </row>
    <row r="5770" spans="1:6" x14ac:dyDescent="0.25">
      <c r="A5770" s="203"/>
      <c r="B5770" s="203"/>
      <c r="C5770" s="203"/>
      <c r="D5770" s="203"/>
      <c r="E5770" s="203"/>
      <c r="F5770" s="203"/>
    </row>
    <row r="5771" spans="1:6" x14ac:dyDescent="0.25">
      <c r="A5771" s="203"/>
      <c r="B5771" s="203"/>
      <c r="C5771" s="203"/>
      <c r="D5771" s="203"/>
      <c r="E5771" s="203"/>
      <c r="F5771" s="203"/>
    </row>
    <row r="5772" spans="1:6" x14ac:dyDescent="0.25">
      <c r="A5772" s="203"/>
      <c r="B5772" s="203"/>
      <c r="C5772" s="203"/>
      <c r="D5772" s="203"/>
      <c r="E5772" s="203"/>
      <c r="F5772" s="203"/>
    </row>
    <row r="5773" spans="1:6" x14ac:dyDescent="0.25">
      <c r="A5773" s="203"/>
      <c r="B5773" s="203"/>
      <c r="C5773" s="203"/>
      <c r="D5773" s="203"/>
      <c r="E5773" s="203"/>
      <c r="F5773" s="203"/>
    </row>
    <row r="5774" spans="1:6" x14ac:dyDescent="0.25">
      <c r="A5774" s="203"/>
      <c r="B5774" s="203"/>
      <c r="C5774" s="203"/>
      <c r="D5774" s="203"/>
      <c r="E5774" s="203"/>
      <c r="F5774" s="203"/>
    </row>
    <row r="5775" spans="1:6" x14ac:dyDescent="0.25">
      <c r="A5775" s="203"/>
      <c r="B5775" s="203"/>
      <c r="C5775" s="203"/>
      <c r="D5775" s="203"/>
      <c r="E5775" s="203"/>
      <c r="F5775" s="203"/>
    </row>
    <row r="5776" spans="1:6" x14ac:dyDescent="0.25">
      <c r="A5776" s="203"/>
      <c r="B5776" s="203"/>
      <c r="C5776" s="203"/>
      <c r="D5776" s="203"/>
      <c r="E5776" s="203"/>
      <c r="F5776" s="203"/>
    </row>
    <row r="5777" spans="1:6" x14ac:dyDescent="0.25">
      <c r="A5777" s="203"/>
      <c r="B5777" s="203"/>
      <c r="C5777" s="203"/>
      <c r="D5777" s="203"/>
      <c r="E5777" s="203"/>
      <c r="F5777" s="203"/>
    </row>
    <row r="5778" spans="1:6" x14ac:dyDescent="0.25">
      <c r="A5778" s="203"/>
      <c r="B5778" s="203"/>
      <c r="C5778" s="203"/>
      <c r="D5778" s="203"/>
      <c r="E5778" s="203"/>
      <c r="F5778" s="203"/>
    </row>
    <row r="5779" spans="1:6" x14ac:dyDescent="0.25">
      <c r="A5779" s="203"/>
      <c r="B5779" s="203"/>
      <c r="C5779" s="203"/>
      <c r="D5779" s="203"/>
      <c r="E5779" s="203"/>
      <c r="F5779" s="203"/>
    </row>
    <row r="5780" spans="1:6" x14ac:dyDescent="0.25">
      <c r="A5780" s="203"/>
      <c r="B5780" s="203"/>
      <c r="C5780" s="203"/>
      <c r="D5780" s="203"/>
      <c r="E5780" s="203"/>
      <c r="F5780" s="203"/>
    </row>
    <row r="5781" spans="1:6" x14ac:dyDescent="0.25">
      <c r="A5781" s="203"/>
      <c r="B5781" s="203"/>
      <c r="C5781" s="203"/>
      <c r="D5781" s="203"/>
      <c r="E5781" s="203"/>
      <c r="F5781" s="203"/>
    </row>
    <row r="5782" spans="1:6" x14ac:dyDescent="0.25">
      <c r="A5782" s="203"/>
      <c r="B5782" s="203"/>
      <c r="C5782" s="203"/>
      <c r="D5782" s="203"/>
      <c r="E5782" s="203"/>
      <c r="F5782" s="203"/>
    </row>
    <row r="5783" spans="1:6" x14ac:dyDescent="0.25">
      <c r="A5783" s="203"/>
      <c r="B5783" s="203"/>
      <c r="C5783" s="203"/>
      <c r="D5783" s="203"/>
      <c r="E5783" s="203"/>
      <c r="F5783" s="203"/>
    </row>
    <row r="5784" spans="1:6" x14ac:dyDescent="0.25">
      <c r="A5784" s="203"/>
      <c r="B5784" s="203"/>
      <c r="C5784" s="203"/>
      <c r="D5784" s="203"/>
      <c r="E5784" s="203"/>
      <c r="F5784" s="203"/>
    </row>
    <row r="5785" spans="1:6" x14ac:dyDescent="0.25">
      <c r="A5785" s="203"/>
      <c r="B5785" s="203"/>
      <c r="C5785" s="203"/>
      <c r="D5785" s="203"/>
      <c r="E5785" s="203"/>
      <c r="F5785" s="203"/>
    </row>
    <row r="5786" spans="1:6" x14ac:dyDescent="0.25">
      <c r="A5786" s="203"/>
      <c r="B5786" s="203"/>
      <c r="C5786" s="203"/>
      <c r="D5786" s="203"/>
      <c r="E5786" s="203"/>
      <c r="F5786" s="203"/>
    </row>
    <row r="5787" spans="1:6" x14ac:dyDescent="0.25">
      <c r="A5787" s="203"/>
      <c r="B5787" s="203"/>
      <c r="C5787" s="203"/>
      <c r="D5787" s="203"/>
      <c r="E5787" s="203"/>
      <c r="F5787" s="203"/>
    </row>
    <row r="5788" spans="1:6" x14ac:dyDescent="0.25">
      <c r="A5788" s="203"/>
      <c r="B5788" s="203"/>
      <c r="C5788" s="203"/>
      <c r="D5788" s="203"/>
      <c r="E5788" s="203"/>
      <c r="F5788" s="203"/>
    </row>
    <row r="5789" spans="1:6" x14ac:dyDescent="0.25">
      <c r="A5789" s="203"/>
      <c r="B5789" s="203"/>
      <c r="C5789" s="203"/>
      <c r="D5789" s="203"/>
      <c r="E5789" s="203"/>
      <c r="F5789" s="203"/>
    </row>
    <row r="5790" spans="1:6" x14ac:dyDescent="0.25">
      <c r="A5790" s="203"/>
      <c r="B5790" s="203"/>
      <c r="C5790" s="203"/>
      <c r="D5790" s="203"/>
      <c r="E5790" s="203"/>
      <c r="F5790" s="203"/>
    </row>
    <row r="5791" spans="1:6" x14ac:dyDescent="0.25">
      <c r="A5791" s="203"/>
      <c r="B5791" s="203"/>
      <c r="C5791" s="203"/>
      <c r="D5791" s="203"/>
      <c r="E5791" s="203"/>
      <c r="F5791" s="203"/>
    </row>
    <row r="5792" spans="1:6" x14ac:dyDescent="0.25">
      <c r="A5792" s="203"/>
      <c r="B5792" s="203"/>
      <c r="C5792" s="203"/>
      <c r="D5792" s="203"/>
      <c r="E5792" s="203"/>
      <c r="F5792" s="203"/>
    </row>
    <row r="5793" spans="1:6" x14ac:dyDescent="0.25">
      <c r="A5793" s="203"/>
      <c r="B5793" s="203"/>
      <c r="C5793" s="203"/>
      <c r="D5793" s="203"/>
      <c r="E5793" s="203"/>
      <c r="F5793" s="203"/>
    </row>
    <row r="5794" spans="1:6" x14ac:dyDescent="0.25">
      <c r="A5794" s="203"/>
      <c r="B5794" s="203"/>
      <c r="C5794" s="203"/>
      <c r="D5794" s="203"/>
      <c r="E5794" s="203"/>
      <c r="F5794" s="203"/>
    </row>
    <row r="5795" spans="1:6" x14ac:dyDescent="0.25">
      <c r="A5795" s="203"/>
      <c r="B5795" s="203"/>
      <c r="C5795" s="203"/>
      <c r="D5795" s="203"/>
      <c r="E5795" s="203"/>
      <c r="F5795" s="203"/>
    </row>
    <row r="5796" spans="1:6" x14ac:dyDescent="0.25">
      <c r="A5796" s="203"/>
      <c r="B5796" s="203"/>
      <c r="C5796" s="203"/>
      <c r="D5796" s="203"/>
      <c r="E5796" s="203"/>
      <c r="F5796" s="203"/>
    </row>
    <row r="5797" spans="1:6" x14ac:dyDescent="0.25">
      <c r="A5797" s="203"/>
      <c r="B5797" s="203"/>
      <c r="C5797" s="203"/>
      <c r="D5797" s="203"/>
      <c r="E5797" s="203"/>
      <c r="F5797" s="203"/>
    </row>
    <row r="5798" spans="1:6" x14ac:dyDescent="0.25">
      <c r="A5798" s="203"/>
      <c r="B5798" s="203"/>
      <c r="C5798" s="203"/>
      <c r="D5798" s="203"/>
      <c r="E5798" s="203"/>
      <c r="F5798" s="203"/>
    </row>
    <row r="5799" spans="1:6" x14ac:dyDescent="0.25">
      <c r="A5799" s="203"/>
      <c r="B5799" s="203"/>
      <c r="C5799" s="203"/>
      <c r="D5799" s="203"/>
      <c r="E5799" s="203"/>
      <c r="F5799" s="203"/>
    </row>
    <row r="5800" spans="1:6" x14ac:dyDescent="0.25">
      <c r="A5800" s="203"/>
      <c r="B5800" s="203"/>
      <c r="C5800" s="203"/>
      <c r="D5800" s="203"/>
      <c r="E5800" s="203"/>
      <c r="F5800" s="203"/>
    </row>
    <row r="5801" spans="1:6" x14ac:dyDescent="0.25">
      <c r="A5801" s="203"/>
      <c r="B5801" s="203"/>
      <c r="C5801" s="203"/>
      <c r="D5801" s="203"/>
      <c r="E5801" s="203"/>
      <c r="F5801" s="203"/>
    </row>
    <row r="5802" spans="1:6" x14ac:dyDescent="0.25">
      <c r="A5802" s="203"/>
      <c r="B5802" s="203"/>
      <c r="C5802" s="203"/>
      <c r="D5802" s="203"/>
      <c r="E5802" s="203"/>
      <c r="F5802" s="203"/>
    </row>
    <row r="5803" spans="1:6" x14ac:dyDescent="0.25">
      <c r="A5803" s="203"/>
      <c r="B5803" s="203"/>
      <c r="C5803" s="203"/>
      <c r="D5803" s="203"/>
      <c r="E5803" s="203"/>
      <c r="F5803" s="203"/>
    </row>
    <row r="5804" spans="1:6" x14ac:dyDescent="0.25">
      <c r="A5804" s="203"/>
      <c r="B5804" s="203"/>
      <c r="C5804" s="203"/>
      <c r="D5804" s="203"/>
      <c r="E5804" s="203"/>
      <c r="F5804" s="203"/>
    </row>
    <row r="5805" spans="1:6" x14ac:dyDescent="0.25">
      <c r="A5805" s="203"/>
      <c r="B5805" s="203"/>
      <c r="C5805" s="203"/>
      <c r="D5805" s="203"/>
      <c r="E5805" s="203"/>
      <c r="F5805" s="203"/>
    </row>
    <row r="5806" spans="1:6" x14ac:dyDescent="0.25">
      <c r="A5806" s="203"/>
      <c r="B5806" s="203"/>
      <c r="C5806" s="203"/>
      <c r="D5806" s="203"/>
      <c r="E5806" s="203"/>
      <c r="F5806" s="203"/>
    </row>
    <row r="5807" spans="1:6" x14ac:dyDescent="0.25">
      <c r="A5807" s="203"/>
      <c r="B5807" s="203"/>
      <c r="C5807" s="203"/>
      <c r="D5807" s="203"/>
      <c r="E5807" s="203"/>
      <c r="F5807" s="203"/>
    </row>
    <row r="5808" spans="1:6" x14ac:dyDescent="0.25">
      <c r="A5808" s="203"/>
      <c r="B5808" s="203"/>
      <c r="C5808" s="203"/>
      <c r="D5808" s="203"/>
      <c r="E5808" s="203"/>
      <c r="F5808" s="203"/>
    </row>
    <row r="5809" spans="1:6" x14ac:dyDescent="0.25">
      <c r="A5809" s="203"/>
      <c r="B5809" s="203"/>
      <c r="C5809" s="203"/>
      <c r="D5809" s="203"/>
      <c r="E5809" s="203"/>
      <c r="F5809" s="203"/>
    </row>
    <row r="5810" spans="1:6" x14ac:dyDescent="0.25">
      <c r="A5810" s="203"/>
      <c r="B5810" s="203"/>
      <c r="C5810" s="203"/>
      <c r="D5810" s="203"/>
      <c r="E5810" s="203"/>
      <c r="F5810" s="203"/>
    </row>
    <row r="5811" spans="1:6" x14ac:dyDescent="0.25">
      <c r="A5811" s="203"/>
      <c r="B5811" s="203"/>
      <c r="C5811" s="203"/>
      <c r="D5811" s="203"/>
      <c r="E5811" s="203"/>
      <c r="F5811" s="203"/>
    </row>
    <row r="5812" spans="1:6" x14ac:dyDescent="0.25">
      <c r="A5812" s="203"/>
      <c r="B5812" s="203"/>
      <c r="C5812" s="203"/>
      <c r="D5812" s="203"/>
      <c r="E5812" s="203"/>
      <c r="F5812" s="203"/>
    </row>
    <row r="5813" spans="1:6" x14ac:dyDescent="0.25">
      <c r="A5813" s="203"/>
      <c r="B5813" s="203"/>
      <c r="C5813" s="203"/>
      <c r="D5813" s="203"/>
      <c r="E5813" s="203"/>
      <c r="F5813" s="203"/>
    </row>
    <row r="5814" spans="1:6" x14ac:dyDescent="0.25">
      <c r="A5814" s="203"/>
      <c r="B5814" s="203"/>
      <c r="C5814" s="203"/>
      <c r="D5814" s="203"/>
      <c r="E5814" s="203"/>
      <c r="F5814" s="203"/>
    </row>
    <row r="5815" spans="1:6" x14ac:dyDescent="0.25">
      <c r="A5815" s="203"/>
      <c r="B5815" s="203"/>
      <c r="C5815" s="203"/>
      <c r="D5815" s="203"/>
      <c r="E5815" s="203"/>
      <c r="F5815" s="203"/>
    </row>
    <row r="5816" spans="1:6" x14ac:dyDescent="0.25">
      <c r="A5816" s="203"/>
      <c r="B5816" s="203"/>
      <c r="C5816" s="203"/>
      <c r="D5816" s="203"/>
      <c r="E5816" s="203"/>
      <c r="F5816" s="203"/>
    </row>
    <row r="5817" spans="1:6" x14ac:dyDescent="0.25">
      <c r="A5817" s="203"/>
      <c r="B5817" s="203"/>
      <c r="C5817" s="203"/>
      <c r="D5817" s="203"/>
      <c r="E5817" s="203"/>
      <c r="F5817" s="203"/>
    </row>
    <row r="5818" spans="1:6" x14ac:dyDescent="0.25">
      <c r="A5818" s="203"/>
      <c r="B5818" s="203"/>
      <c r="C5818" s="203"/>
      <c r="D5818" s="203"/>
      <c r="E5818" s="203"/>
      <c r="F5818" s="203"/>
    </row>
    <row r="5819" spans="1:6" x14ac:dyDescent="0.25">
      <c r="A5819" s="203"/>
      <c r="B5819" s="203"/>
      <c r="C5819" s="203"/>
      <c r="D5819" s="203"/>
      <c r="E5819" s="203"/>
      <c r="F5819" s="203"/>
    </row>
    <row r="5820" spans="1:6" x14ac:dyDescent="0.25">
      <c r="A5820" s="203"/>
      <c r="B5820" s="203"/>
      <c r="C5820" s="203"/>
      <c r="D5820" s="203"/>
      <c r="E5820" s="203"/>
      <c r="F5820" s="203"/>
    </row>
    <row r="5821" spans="1:6" x14ac:dyDescent="0.25">
      <c r="A5821" s="203"/>
      <c r="B5821" s="203"/>
      <c r="C5821" s="203"/>
      <c r="D5821" s="203"/>
      <c r="E5821" s="203"/>
      <c r="F5821" s="203"/>
    </row>
    <row r="5822" spans="1:6" x14ac:dyDescent="0.25">
      <c r="A5822" s="203"/>
      <c r="B5822" s="203"/>
      <c r="C5822" s="203"/>
      <c r="D5822" s="203"/>
      <c r="E5822" s="203"/>
      <c r="F5822" s="203"/>
    </row>
    <row r="5823" spans="1:6" x14ac:dyDescent="0.25">
      <c r="A5823" s="203"/>
      <c r="B5823" s="203"/>
      <c r="C5823" s="203"/>
      <c r="D5823" s="203"/>
      <c r="E5823" s="203"/>
      <c r="F5823" s="203"/>
    </row>
    <row r="5824" spans="1:6" x14ac:dyDescent="0.25">
      <c r="A5824" s="203"/>
      <c r="B5824" s="203"/>
      <c r="C5824" s="203"/>
      <c r="D5824" s="203"/>
      <c r="E5824" s="203"/>
      <c r="F5824" s="203"/>
    </row>
    <row r="5825" spans="1:6" x14ac:dyDescent="0.25">
      <c r="A5825" s="203"/>
      <c r="B5825" s="203"/>
      <c r="C5825" s="203"/>
      <c r="D5825" s="203"/>
      <c r="E5825" s="203"/>
      <c r="F5825" s="203"/>
    </row>
    <row r="5826" spans="1:6" x14ac:dyDescent="0.25">
      <c r="A5826" s="203"/>
      <c r="B5826" s="203"/>
      <c r="C5826" s="203"/>
      <c r="D5826" s="203"/>
      <c r="E5826" s="203"/>
      <c r="F5826" s="203"/>
    </row>
    <row r="5827" spans="1:6" x14ac:dyDescent="0.25">
      <c r="A5827" s="203"/>
      <c r="B5827" s="203"/>
      <c r="C5827" s="203"/>
      <c r="D5827" s="203"/>
      <c r="E5827" s="203"/>
      <c r="F5827" s="203"/>
    </row>
    <row r="5828" spans="1:6" x14ac:dyDescent="0.25">
      <c r="A5828" s="203"/>
      <c r="B5828" s="203"/>
      <c r="C5828" s="203"/>
      <c r="D5828" s="203"/>
      <c r="E5828" s="203"/>
      <c r="F5828" s="203"/>
    </row>
    <row r="5829" spans="1:6" x14ac:dyDescent="0.25">
      <c r="A5829" s="203"/>
      <c r="B5829" s="203"/>
      <c r="C5829" s="203"/>
      <c r="D5829" s="203"/>
      <c r="E5829" s="203"/>
      <c r="F5829" s="203"/>
    </row>
    <row r="5830" spans="1:6" x14ac:dyDescent="0.25">
      <c r="A5830" s="203"/>
      <c r="B5830" s="203"/>
      <c r="C5830" s="203"/>
      <c r="D5830" s="203"/>
      <c r="E5830" s="203"/>
      <c r="F5830" s="203"/>
    </row>
    <row r="5831" spans="1:6" x14ac:dyDescent="0.25">
      <c r="A5831" s="203"/>
      <c r="B5831" s="203"/>
      <c r="C5831" s="203"/>
      <c r="D5831" s="203"/>
      <c r="E5831" s="203"/>
      <c r="F5831" s="203"/>
    </row>
    <row r="5832" spans="1:6" x14ac:dyDescent="0.25">
      <c r="A5832" s="203"/>
      <c r="B5832" s="203"/>
      <c r="C5832" s="203"/>
      <c r="D5832" s="203"/>
      <c r="E5832" s="203"/>
      <c r="F5832" s="203"/>
    </row>
    <row r="5833" spans="1:6" x14ac:dyDescent="0.25">
      <c r="A5833" s="203"/>
      <c r="B5833" s="203"/>
      <c r="C5833" s="203"/>
      <c r="D5833" s="203"/>
      <c r="E5833" s="203"/>
      <c r="F5833" s="203"/>
    </row>
    <row r="5834" spans="1:6" x14ac:dyDescent="0.25">
      <c r="A5834" s="203"/>
      <c r="B5834" s="203"/>
      <c r="C5834" s="203"/>
      <c r="D5834" s="203"/>
      <c r="E5834" s="203"/>
      <c r="F5834" s="203"/>
    </row>
    <row r="5835" spans="1:6" x14ac:dyDescent="0.25">
      <c r="A5835" s="203"/>
      <c r="B5835" s="203"/>
      <c r="C5835" s="203"/>
      <c r="D5835" s="203"/>
      <c r="E5835" s="203"/>
      <c r="F5835" s="203"/>
    </row>
    <row r="5836" spans="1:6" x14ac:dyDescent="0.25">
      <c r="A5836" s="203"/>
      <c r="B5836" s="203"/>
      <c r="C5836" s="203"/>
      <c r="D5836" s="203"/>
      <c r="E5836" s="203"/>
      <c r="F5836" s="203"/>
    </row>
    <row r="5837" spans="1:6" x14ac:dyDescent="0.25">
      <c r="A5837" s="203"/>
      <c r="B5837" s="203"/>
      <c r="C5837" s="203"/>
      <c r="D5837" s="203"/>
      <c r="E5837" s="203"/>
      <c r="F5837" s="203"/>
    </row>
    <row r="5838" spans="1:6" x14ac:dyDescent="0.25">
      <c r="A5838" s="203"/>
      <c r="B5838" s="203"/>
      <c r="C5838" s="203"/>
      <c r="D5838" s="203"/>
      <c r="E5838" s="203"/>
      <c r="F5838" s="203"/>
    </row>
    <row r="5839" spans="1:6" x14ac:dyDescent="0.25">
      <c r="A5839" s="203"/>
      <c r="B5839" s="203"/>
      <c r="C5839" s="203"/>
      <c r="D5839" s="203"/>
      <c r="E5839" s="203"/>
      <c r="F5839" s="203"/>
    </row>
    <row r="5840" spans="1:6" x14ac:dyDescent="0.25">
      <c r="A5840" s="203"/>
      <c r="B5840" s="203"/>
      <c r="C5840" s="203"/>
      <c r="D5840" s="203"/>
      <c r="E5840" s="203"/>
      <c r="F5840" s="203"/>
    </row>
    <row r="5841" spans="1:6" x14ac:dyDescent="0.25">
      <c r="A5841" s="203"/>
      <c r="B5841" s="203"/>
      <c r="C5841" s="203"/>
      <c r="D5841" s="203"/>
      <c r="E5841" s="203"/>
      <c r="F5841" s="203"/>
    </row>
    <row r="5842" spans="1:6" x14ac:dyDescent="0.25">
      <c r="A5842" s="203"/>
      <c r="B5842" s="203"/>
      <c r="C5842" s="203"/>
      <c r="D5842" s="203"/>
      <c r="E5842" s="203"/>
      <c r="F5842" s="203"/>
    </row>
    <row r="5843" spans="1:6" x14ac:dyDescent="0.25">
      <c r="A5843" s="203"/>
      <c r="B5843" s="203"/>
      <c r="C5843" s="203"/>
      <c r="D5843" s="203"/>
      <c r="E5843" s="203"/>
      <c r="F5843" s="203"/>
    </row>
    <row r="5844" spans="1:6" x14ac:dyDescent="0.25">
      <c r="A5844" s="203"/>
      <c r="B5844" s="203"/>
      <c r="C5844" s="203"/>
      <c r="D5844" s="203"/>
      <c r="E5844" s="203"/>
      <c r="F5844" s="203"/>
    </row>
    <row r="5845" spans="1:6" x14ac:dyDescent="0.25">
      <c r="A5845" s="203"/>
      <c r="B5845" s="203"/>
      <c r="C5845" s="203"/>
      <c r="D5845" s="203"/>
      <c r="E5845" s="203"/>
      <c r="F5845" s="203"/>
    </row>
    <row r="5846" spans="1:6" x14ac:dyDescent="0.25">
      <c r="A5846" s="203"/>
      <c r="B5846" s="203"/>
      <c r="C5846" s="203"/>
      <c r="D5846" s="203"/>
      <c r="E5846" s="203"/>
      <c r="F5846" s="203"/>
    </row>
    <row r="5847" spans="1:6" x14ac:dyDescent="0.25">
      <c r="A5847" s="203"/>
      <c r="B5847" s="203"/>
      <c r="C5847" s="203"/>
      <c r="D5847" s="203"/>
      <c r="E5847" s="203"/>
      <c r="F5847" s="203"/>
    </row>
    <row r="5848" spans="1:6" x14ac:dyDescent="0.25">
      <c r="A5848" s="203"/>
      <c r="B5848" s="203"/>
      <c r="C5848" s="203"/>
      <c r="D5848" s="203"/>
      <c r="E5848" s="203"/>
      <c r="F5848" s="203"/>
    </row>
    <row r="5849" spans="1:6" x14ac:dyDescent="0.25">
      <c r="A5849" s="203"/>
      <c r="B5849" s="203"/>
      <c r="C5849" s="203"/>
      <c r="D5849" s="203"/>
      <c r="E5849" s="203"/>
      <c r="F5849" s="203"/>
    </row>
    <row r="5850" spans="1:6" x14ac:dyDescent="0.25">
      <c r="A5850" s="203"/>
      <c r="B5850" s="203"/>
      <c r="C5850" s="203"/>
      <c r="D5850" s="203"/>
      <c r="E5850" s="203"/>
      <c r="F5850" s="203"/>
    </row>
    <row r="5851" spans="1:6" x14ac:dyDescent="0.25">
      <c r="A5851" s="203"/>
      <c r="B5851" s="203"/>
      <c r="C5851" s="203"/>
      <c r="D5851" s="203"/>
      <c r="E5851" s="203"/>
      <c r="F5851" s="203"/>
    </row>
    <row r="5852" spans="1:6" x14ac:dyDescent="0.25">
      <c r="A5852" s="203"/>
      <c r="B5852" s="203"/>
      <c r="C5852" s="203"/>
      <c r="D5852" s="203"/>
      <c r="E5852" s="203"/>
      <c r="F5852" s="203"/>
    </row>
    <row r="5853" spans="1:6" x14ac:dyDescent="0.25">
      <c r="A5853" s="203"/>
      <c r="B5853" s="203"/>
      <c r="C5853" s="203"/>
      <c r="D5853" s="203"/>
      <c r="E5853" s="203"/>
      <c r="F5853" s="203"/>
    </row>
    <row r="5854" spans="1:6" x14ac:dyDescent="0.25">
      <c r="A5854" s="203"/>
      <c r="B5854" s="203"/>
      <c r="C5854" s="203"/>
      <c r="D5854" s="203"/>
      <c r="E5854" s="203"/>
      <c r="F5854" s="203"/>
    </row>
    <row r="5855" spans="1:6" x14ac:dyDescent="0.25">
      <c r="A5855" s="203"/>
      <c r="B5855" s="203"/>
      <c r="C5855" s="203"/>
      <c r="D5855" s="203"/>
      <c r="E5855" s="203"/>
      <c r="F5855" s="203"/>
    </row>
    <row r="5856" spans="1:6" x14ac:dyDescent="0.25">
      <c r="A5856" s="203"/>
      <c r="B5856" s="203"/>
      <c r="C5856" s="203"/>
      <c r="D5856" s="203"/>
      <c r="E5856" s="203"/>
      <c r="F5856" s="203"/>
    </row>
    <row r="5857" spans="1:6" x14ac:dyDescent="0.25">
      <c r="A5857" s="203"/>
      <c r="B5857" s="203"/>
      <c r="C5857" s="203"/>
      <c r="D5857" s="203"/>
      <c r="E5857" s="203"/>
      <c r="F5857" s="203"/>
    </row>
    <row r="5858" spans="1:6" x14ac:dyDescent="0.25">
      <c r="A5858" s="203"/>
      <c r="B5858" s="203"/>
      <c r="C5858" s="203"/>
      <c r="D5858" s="203"/>
      <c r="E5858" s="203"/>
      <c r="F5858" s="203"/>
    </row>
    <row r="5859" spans="1:6" x14ac:dyDescent="0.25">
      <c r="A5859" s="203"/>
      <c r="B5859" s="203"/>
      <c r="C5859" s="203"/>
      <c r="D5859" s="203"/>
      <c r="E5859" s="203"/>
      <c r="F5859" s="203"/>
    </row>
    <row r="5860" spans="1:6" x14ac:dyDescent="0.25">
      <c r="A5860" s="203"/>
      <c r="B5860" s="203"/>
      <c r="C5860" s="203"/>
      <c r="D5860" s="203"/>
      <c r="E5860" s="203"/>
      <c r="F5860" s="203"/>
    </row>
    <row r="5861" spans="1:6" x14ac:dyDescent="0.25">
      <c r="A5861" s="203"/>
      <c r="B5861" s="203"/>
      <c r="C5861" s="203"/>
      <c r="D5861" s="203"/>
      <c r="E5861" s="203"/>
      <c r="F5861" s="203"/>
    </row>
    <row r="5862" spans="1:6" x14ac:dyDescent="0.25">
      <c r="A5862" s="203"/>
      <c r="B5862" s="203"/>
      <c r="C5862" s="203"/>
      <c r="D5862" s="203"/>
      <c r="E5862" s="203"/>
      <c r="F5862" s="203"/>
    </row>
    <row r="5863" spans="1:6" x14ac:dyDescent="0.25">
      <c r="A5863" s="203"/>
      <c r="B5863" s="203"/>
      <c r="C5863" s="203"/>
      <c r="D5863" s="203"/>
      <c r="E5863" s="203"/>
      <c r="F5863" s="203"/>
    </row>
    <row r="5864" spans="1:6" x14ac:dyDescent="0.25">
      <c r="A5864" s="203"/>
      <c r="B5864" s="203"/>
      <c r="C5864" s="203"/>
      <c r="D5864" s="203"/>
      <c r="E5864" s="203"/>
      <c r="F5864" s="203"/>
    </row>
    <row r="5865" spans="1:6" x14ac:dyDescent="0.25">
      <c r="A5865" s="203"/>
      <c r="B5865" s="203"/>
      <c r="C5865" s="203"/>
      <c r="D5865" s="203"/>
      <c r="E5865" s="203"/>
      <c r="F5865" s="203"/>
    </row>
    <row r="5866" spans="1:6" x14ac:dyDescent="0.25">
      <c r="A5866" s="203"/>
      <c r="B5866" s="203"/>
      <c r="C5866" s="203"/>
      <c r="D5866" s="203"/>
      <c r="E5866" s="203"/>
      <c r="F5866" s="203"/>
    </row>
    <row r="5867" spans="1:6" x14ac:dyDescent="0.25">
      <c r="A5867" s="203"/>
      <c r="B5867" s="203"/>
      <c r="C5867" s="203"/>
      <c r="D5867" s="203"/>
      <c r="E5867" s="203"/>
      <c r="F5867" s="203"/>
    </row>
    <row r="5868" spans="1:6" x14ac:dyDescent="0.25">
      <c r="A5868" s="203"/>
      <c r="B5868" s="203"/>
      <c r="C5868" s="203"/>
      <c r="D5868" s="203"/>
      <c r="E5868" s="203"/>
      <c r="F5868" s="203"/>
    </row>
    <row r="5869" spans="1:6" x14ac:dyDescent="0.25">
      <c r="A5869" s="203"/>
      <c r="B5869" s="203"/>
      <c r="C5869" s="203"/>
      <c r="D5869" s="203"/>
      <c r="E5869" s="203"/>
      <c r="F5869" s="203"/>
    </row>
    <row r="5870" spans="1:6" x14ac:dyDescent="0.25">
      <c r="A5870" s="203"/>
      <c r="B5870" s="203"/>
      <c r="C5870" s="203"/>
      <c r="D5870" s="203"/>
      <c r="E5870" s="203"/>
      <c r="F5870" s="203"/>
    </row>
    <row r="5871" spans="1:6" x14ac:dyDescent="0.25">
      <c r="A5871" s="203"/>
      <c r="B5871" s="203"/>
      <c r="C5871" s="203"/>
      <c r="D5871" s="203"/>
      <c r="E5871" s="203"/>
      <c r="F5871" s="203"/>
    </row>
    <row r="5872" spans="1:6" x14ac:dyDescent="0.25">
      <c r="A5872" s="203"/>
      <c r="B5872" s="203"/>
      <c r="C5872" s="203"/>
      <c r="D5872" s="203"/>
      <c r="E5872" s="203"/>
      <c r="F5872" s="203"/>
    </row>
    <row r="5873" spans="1:6" x14ac:dyDescent="0.25">
      <c r="A5873" s="203"/>
      <c r="B5873" s="203"/>
      <c r="C5873" s="203"/>
      <c r="D5873" s="203"/>
      <c r="E5873" s="203"/>
      <c r="F5873" s="203"/>
    </row>
    <row r="5874" spans="1:6" x14ac:dyDescent="0.25">
      <c r="A5874" s="203"/>
      <c r="B5874" s="203"/>
      <c r="C5874" s="203"/>
      <c r="D5874" s="203"/>
      <c r="E5874" s="203"/>
      <c r="F5874" s="203"/>
    </row>
    <row r="5875" spans="1:6" x14ac:dyDescent="0.25">
      <c r="A5875" s="203"/>
      <c r="B5875" s="203"/>
      <c r="C5875" s="203"/>
      <c r="D5875" s="203"/>
      <c r="E5875" s="203"/>
      <c r="F5875" s="203"/>
    </row>
    <row r="5876" spans="1:6" x14ac:dyDescent="0.25">
      <c r="A5876" s="203"/>
      <c r="B5876" s="203"/>
      <c r="C5876" s="203"/>
      <c r="D5876" s="203"/>
      <c r="E5876" s="203"/>
      <c r="F5876" s="203"/>
    </row>
    <row r="5877" spans="1:6" x14ac:dyDescent="0.25">
      <c r="A5877" s="203"/>
      <c r="B5877" s="203"/>
      <c r="C5877" s="203"/>
      <c r="D5877" s="203"/>
      <c r="E5877" s="203"/>
      <c r="F5877" s="203"/>
    </row>
    <row r="5878" spans="1:6" x14ac:dyDescent="0.25">
      <c r="A5878" s="203"/>
      <c r="B5878" s="203"/>
      <c r="C5878" s="203"/>
      <c r="D5878" s="203"/>
      <c r="E5878" s="203"/>
      <c r="F5878" s="203"/>
    </row>
    <row r="5879" spans="1:6" x14ac:dyDescent="0.25">
      <c r="A5879" s="203"/>
      <c r="B5879" s="203"/>
      <c r="C5879" s="203"/>
      <c r="D5879" s="203"/>
      <c r="E5879" s="203"/>
      <c r="F5879" s="203"/>
    </row>
    <row r="5880" spans="1:6" x14ac:dyDescent="0.25">
      <c r="A5880" s="203"/>
      <c r="B5880" s="203"/>
      <c r="C5880" s="203"/>
      <c r="D5880" s="203"/>
      <c r="E5880" s="203"/>
      <c r="F5880" s="203"/>
    </row>
    <row r="5881" spans="1:6" x14ac:dyDescent="0.25">
      <c r="A5881" s="203"/>
      <c r="B5881" s="203"/>
      <c r="C5881" s="203"/>
      <c r="D5881" s="203"/>
      <c r="E5881" s="203"/>
      <c r="F5881" s="203"/>
    </row>
    <row r="5882" spans="1:6" x14ac:dyDescent="0.25">
      <c r="A5882" s="203"/>
      <c r="B5882" s="203"/>
      <c r="C5882" s="203"/>
      <c r="D5882" s="203"/>
      <c r="E5882" s="203"/>
      <c r="F5882" s="203"/>
    </row>
    <row r="5883" spans="1:6" x14ac:dyDescent="0.25">
      <c r="A5883" s="203"/>
      <c r="B5883" s="203"/>
      <c r="C5883" s="203"/>
      <c r="D5883" s="203"/>
      <c r="E5883" s="203"/>
      <c r="F5883" s="203"/>
    </row>
    <row r="5884" spans="1:6" x14ac:dyDescent="0.25">
      <c r="A5884" s="203"/>
      <c r="B5884" s="203"/>
      <c r="C5884" s="203"/>
      <c r="D5884" s="203"/>
      <c r="E5884" s="203"/>
      <c r="F5884" s="203"/>
    </row>
    <row r="5885" spans="1:6" x14ac:dyDescent="0.25">
      <c r="A5885" s="203"/>
      <c r="B5885" s="203"/>
      <c r="C5885" s="203"/>
      <c r="D5885" s="203"/>
      <c r="E5885" s="203"/>
      <c r="F5885" s="203"/>
    </row>
    <row r="5886" spans="1:6" x14ac:dyDescent="0.25">
      <c r="A5886" s="203"/>
      <c r="B5886" s="203"/>
      <c r="C5886" s="203"/>
      <c r="D5886" s="203"/>
      <c r="E5886" s="203"/>
      <c r="F5886" s="203"/>
    </row>
    <row r="5887" spans="1:6" x14ac:dyDescent="0.25">
      <c r="A5887" s="203"/>
      <c r="B5887" s="203"/>
      <c r="C5887" s="203"/>
      <c r="D5887" s="203"/>
      <c r="E5887" s="203"/>
      <c r="F5887" s="203"/>
    </row>
    <row r="5888" spans="1:6" x14ac:dyDescent="0.25">
      <c r="A5888" s="203"/>
      <c r="B5888" s="203"/>
      <c r="C5888" s="203"/>
      <c r="D5888" s="203"/>
      <c r="E5888" s="203"/>
      <c r="F5888" s="203"/>
    </row>
    <row r="5889" spans="1:6" x14ac:dyDescent="0.25">
      <c r="A5889" s="203"/>
      <c r="B5889" s="203"/>
      <c r="C5889" s="203"/>
      <c r="D5889" s="203"/>
      <c r="E5889" s="203"/>
      <c r="F5889" s="203"/>
    </row>
    <row r="5890" spans="1:6" x14ac:dyDescent="0.25">
      <c r="A5890" s="203"/>
      <c r="B5890" s="203"/>
      <c r="C5890" s="203"/>
      <c r="D5890" s="203"/>
      <c r="E5890" s="203"/>
      <c r="F5890" s="203"/>
    </row>
    <row r="5891" spans="1:6" x14ac:dyDescent="0.25">
      <c r="A5891" s="203"/>
      <c r="B5891" s="203"/>
      <c r="C5891" s="203"/>
      <c r="D5891" s="203"/>
      <c r="E5891" s="203"/>
      <c r="F5891" s="203"/>
    </row>
    <row r="5892" spans="1:6" x14ac:dyDescent="0.25">
      <c r="A5892" s="203"/>
      <c r="B5892" s="203"/>
      <c r="C5892" s="203"/>
      <c r="D5892" s="203"/>
      <c r="E5892" s="203"/>
      <c r="F5892" s="203"/>
    </row>
    <row r="5893" spans="1:6" x14ac:dyDescent="0.25">
      <c r="A5893" s="203"/>
      <c r="B5893" s="203"/>
      <c r="C5893" s="203"/>
      <c r="D5893" s="203"/>
      <c r="E5893" s="203"/>
      <c r="F5893" s="203"/>
    </row>
    <row r="5894" spans="1:6" x14ac:dyDescent="0.25">
      <c r="A5894" s="203"/>
      <c r="B5894" s="203"/>
      <c r="C5894" s="203"/>
      <c r="D5894" s="203"/>
      <c r="E5894" s="203"/>
      <c r="F5894" s="203"/>
    </row>
    <row r="5895" spans="1:6" x14ac:dyDescent="0.25">
      <c r="A5895" s="203"/>
      <c r="B5895" s="203"/>
      <c r="C5895" s="203"/>
      <c r="D5895" s="203"/>
      <c r="E5895" s="203"/>
      <c r="F5895" s="203"/>
    </row>
    <row r="5896" spans="1:6" x14ac:dyDescent="0.25">
      <c r="A5896" s="203"/>
      <c r="B5896" s="203"/>
      <c r="C5896" s="203"/>
      <c r="D5896" s="203"/>
      <c r="E5896" s="203"/>
      <c r="F5896" s="203"/>
    </row>
    <row r="5897" spans="1:6" x14ac:dyDescent="0.25">
      <c r="A5897" s="203"/>
      <c r="B5897" s="203"/>
      <c r="C5897" s="203"/>
      <c r="D5897" s="203"/>
      <c r="E5897" s="203"/>
      <c r="F5897" s="203"/>
    </row>
    <row r="5898" spans="1:6" x14ac:dyDescent="0.25">
      <c r="A5898" s="203"/>
      <c r="B5898" s="203"/>
      <c r="C5898" s="203"/>
      <c r="D5898" s="203"/>
      <c r="E5898" s="203"/>
      <c r="F5898" s="203"/>
    </row>
    <row r="5899" spans="1:6" x14ac:dyDescent="0.25">
      <c r="A5899" s="203"/>
      <c r="B5899" s="203"/>
      <c r="C5899" s="203"/>
      <c r="D5899" s="203"/>
      <c r="E5899" s="203"/>
      <c r="F5899" s="203"/>
    </row>
    <row r="5900" spans="1:6" x14ac:dyDescent="0.25">
      <c r="A5900" s="203"/>
      <c r="B5900" s="203"/>
      <c r="C5900" s="203"/>
      <c r="D5900" s="203"/>
      <c r="E5900" s="203"/>
      <c r="F5900" s="203"/>
    </row>
    <row r="5901" spans="1:6" x14ac:dyDescent="0.25">
      <c r="A5901" s="203"/>
      <c r="B5901" s="203"/>
      <c r="C5901" s="203"/>
      <c r="D5901" s="203"/>
      <c r="E5901" s="203"/>
      <c r="F5901" s="203"/>
    </row>
    <row r="5902" spans="1:6" x14ac:dyDescent="0.25">
      <c r="A5902" s="203"/>
      <c r="B5902" s="203"/>
      <c r="C5902" s="203"/>
      <c r="D5902" s="203"/>
      <c r="E5902" s="203"/>
      <c r="F5902" s="203"/>
    </row>
    <row r="5903" spans="1:6" x14ac:dyDescent="0.25">
      <c r="A5903" s="203"/>
      <c r="B5903" s="203"/>
      <c r="C5903" s="203"/>
      <c r="D5903" s="203"/>
      <c r="E5903" s="203"/>
      <c r="F5903" s="203"/>
    </row>
    <row r="5904" spans="1:6" x14ac:dyDescent="0.25">
      <c r="A5904" s="203"/>
      <c r="B5904" s="203"/>
      <c r="C5904" s="203"/>
      <c r="D5904" s="203"/>
      <c r="E5904" s="203"/>
      <c r="F5904" s="203"/>
    </row>
    <row r="5905" spans="1:6" x14ac:dyDescent="0.25">
      <c r="A5905" s="203"/>
      <c r="B5905" s="203"/>
      <c r="C5905" s="203"/>
      <c r="D5905" s="203"/>
      <c r="E5905" s="203"/>
      <c r="F5905" s="203"/>
    </row>
    <row r="5906" spans="1:6" x14ac:dyDescent="0.25">
      <c r="A5906" s="203"/>
      <c r="B5906" s="203"/>
      <c r="C5906" s="203"/>
      <c r="D5906" s="203"/>
      <c r="E5906" s="203"/>
      <c r="F5906" s="203"/>
    </row>
    <row r="5907" spans="1:6" x14ac:dyDescent="0.25">
      <c r="A5907" s="203"/>
      <c r="B5907" s="203"/>
      <c r="C5907" s="203"/>
      <c r="D5907" s="203"/>
      <c r="E5907" s="203"/>
      <c r="F5907" s="203"/>
    </row>
    <row r="5908" spans="1:6" x14ac:dyDescent="0.25">
      <c r="A5908" s="203"/>
      <c r="B5908" s="203"/>
      <c r="C5908" s="203"/>
      <c r="D5908" s="203"/>
      <c r="E5908" s="203"/>
      <c r="F5908" s="203"/>
    </row>
    <row r="5909" spans="1:6" x14ac:dyDescent="0.25">
      <c r="A5909" s="203"/>
      <c r="B5909" s="203"/>
      <c r="C5909" s="203"/>
      <c r="D5909" s="203"/>
      <c r="E5909" s="203"/>
      <c r="F5909" s="203"/>
    </row>
    <row r="5910" spans="1:6" x14ac:dyDescent="0.25">
      <c r="A5910" s="203"/>
      <c r="B5910" s="203"/>
      <c r="C5910" s="203"/>
      <c r="D5910" s="203"/>
      <c r="E5910" s="203"/>
      <c r="F5910" s="203"/>
    </row>
    <row r="5911" spans="1:6" x14ac:dyDescent="0.25">
      <c r="A5911" s="203"/>
      <c r="B5911" s="203"/>
      <c r="C5911" s="203"/>
      <c r="D5911" s="203"/>
      <c r="E5911" s="203"/>
      <c r="F5911" s="203"/>
    </row>
    <row r="5912" spans="1:6" x14ac:dyDescent="0.25">
      <c r="A5912" s="203"/>
      <c r="B5912" s="203"/>
      <c r="C5912" s="203"/>
      <c r="D5912" s="203"/>
      <c r="E5912" s="203"/>
      <c r="F5912" s="203"/>
    </row>
    <row r="5913" spans="1:6" x14ac:dyDescent="0.25">
      <c r="A5913" s="203"/>
      <c r="B5913" s="203"/>
      <c r="C5913" s="203"/>
      <c r="D5913" s="203"/>
      <c r="E5913" s="203"/>
      <c r="F5913" s="203"/>
    </row>
    <row r="5914" spans="1:6" x14ac:dyDescent="0.25">
      <c r="A5914" s="203"/>
      <c r="B5914" s="203"/>
      <c r="C5914" s="203"/>
      <c r="D5914" s="203"/>
      <c r="E5914" s="203"/>
      <c r="F5914" s="203"/>
    </row>
    <row r="5915" spans="1:6" x14ac:dyDescent="0.25">
      <c r="A5915" s="203"/>
      <c r="B5915" s="203"/>
      <c r="C5915" s="203"/>
      <c r="D5915" s="203"/>
      <c r="E5915" s="203"/>
      <c r="F5915" s="203"/>
    </row>
    <row r="5916" spans="1:6" x14ac:dyDescent="0.25">
      <c r="A5916" s="203"/>
      <c r="B5916" s="203"/>
      <c r="C5916" s="203"/>
      <c r="D5916" s="203"/>
      <c r="E5916" s="203"/>
      <c r="F5916" s="203"/>
    </row>
    <row r="5917" spans="1:6" x14ac:dyDescent="0.25">
      <c r="A5917" s="203"/>
      <c r="B5917" s="203"/>
      <c r="C5917" s="203"/>
      <c r="D5917" s="203"/>
      <c r="E5917" s="203"/>
      <c r="F5917" s="203"/>
    </row>
    <row r="5918" spans="1:6" x14ac:dyDescent="0.25">
      <c r="A5918" s="203"/>
      <c r="B5918" s="203"/>
      <c r="C5918" s="203"/>
      <c r="D5918" s="203"/>
      <c r="E5918" s="203"/>
      <c r="F5918" s="203"/>
    </row>
    <row r="5919" spans="1:6" x14ac:dyDescent="0.25">
      <c r="A5919" s="203"/>
      <c r="B5919" s="203"/>
      <c r="C5919" s="203"/>
      <c r="D5919" s="203"/>
      <c r="E5919" s="203"/>
      <c r="F5919" s="203"/>
    </row>
    <row r="5920" spans="1:6" x14ac:dyDescent="0.25">
      <c r="A5920" s="203"/>
      <c r="B5920" s="203"/>
      <c r="C5920" s="203"/>
      <c r="D5920" s="203"/>
      <c r="E5920" s="203"/>
      <c r="F5920" s="203"/>
    </row>
    <row r="5921" spans="1:6" x14ac:dyDescent="0.25">
      <c r="A5921" s="203"/>
      <c r="B5921" s="203"/>
      <c r="C5921" s="203"/>
      <c r="D5921" s="203"/>
      <c r="E5921" s="203"/>
      <c r="F5921" s="203"/>
    </row>
    <row r="5922" spans="1:6" x14ac:dyDescent="0.25">
      <c r="A5922" s="203"/>
      <c r="B5922" s="203"/>
      <c r="C5922" s="203"/>
      <c r="D5922" s="203"/>
      <c r="E5922" s="203"/>
      <c r="F5922" s="203"/>
    </row>
    <row r="5923" spans="1:6" x14ac:dyDescent="0.25">
      <c r="A5923" s="203"/>
      <c r="B5923" s="203"/>
      <c r="C5923" s="203"/>
      <c r="D5923" s="203"/>
      <c r="E5923" s="203"/>
      <c r="F5923" s="203"/>
    </row>
    <row r="5924" spans="1:6" x14ac:dyDescent="0.25">
      <c r="A5924" s="203"/>
      <c r="B5924" s="203"/>
      <c r="C5924" s="203"/>
      <c r="D5924" s="203"/>
      <c r="E5924" s="203"/>
      <c r="F5924" s="203"/>
    </row>
    <row r="5925" spans="1:6" x14ac:dyDescent="0.25">
      <c r="A5925" s="203"/>
      <c r="B5925" s="203"/>
      <c r="C5925" s="203"/>
      <c r="D5925" s="203"/>
      <c r="E5925" s="203"/>
      <c r="F5925" s="203"/>
    </row>
    <row r="5926" spans="1:6" x14ac:dyDescent="0.25">
      <c r="A5926" s="203"/>
      <c r="B5926" s="203"/>
      <c r="C5926" s="203"/>
      <c r="D5926" s="203"/>
      <c r="E5926" s="203"/>
      <c r="F5926" s="203"/>
    </row>
    <row r="5927" spans="1:6" x14ac:dyDescent="0.25">
      <c r="A5927" s="203"/>
      <c r="B5927" s="203"/>
      <c r="C5927" s="203"/>
      <c r="D5927" s="203"/>
      <c r="E5927" s="203"/>
      <c r="F5927" s="203"/>
    </row>
    <row r="5928" spans="1:6" x14ac:dyDescent="0.25">
      <c r="A5928" s="203"/>
      <c r="B5928" s="203"/>
      <c r="C5928" s="203"/>
      <c r="D5928" s="203"/>
      <c r="E5928" s="203"/>
      <c r="F5928" s="203"/>
    </row>
    <row r="5929" spans="1:6" x14ac:dyDescent="0.25">
      <c r="A5929" s="203"/>
      <c r="B5929" s="203"/>
      <c r="C5929" s="203"/>
      <c r="D5929" s="203"/>
      <c r="E5929" s="203"/>
      <c r="F5929" s="203"/>
    </row>
    <row r="5930" spans="1:6" x14ac:dyDescent="0.25">
      <c r="A5930" s="203"/>
      <c r="B5930" s="203"/>
      <c r="C5930" s="203"/>
      <c r="D5930" s="203"/>
      <c r="E5930" s="203"/>
      <c r="F5930" s="203"/>
    </row>
    <row r="5931" spans="1:6" x14ac:dyDescent="0.25">
      <c r="A5931" s="203"/>
      <c r="B5931" s="203"/>
      <c r="C5931" s="203"/>
      <c r="D5931" s="203"/>
      <c r="E5931" s="203"/>
      <c r="F5931" s="203"/>
    </row>
    <row r="5932" spans="1:6" x14ac:dyDescent="0.25">
      <c r="A5932" s="203"/>
      <c r="B5932" s="203"/>
      <c r="C5932" s="203"/>
      <c r="D5932" s="203"/>
      <c r="E5932" s="203"/>
      <c r="F5932" s="203"/>
    </row>
    <row r="5933" spans="1:6" x14ac:dyDescent="0.25">
      <c r="A5933" s="203"/>
      <c r="B5933" s="203"/>
      <c r="C5933" s="203"/>
      <c r="D5933" s="203"/>
      <c r="E5933" s="203"/>
      <c r="F5933" s="203"/>
    </row>
    <row r="5934" spans="1:6" x14ac:dyDescent="0.25">
      <c r="A5934" s="203"/>
      <c r="B5934" s="203"/>
      <c r="C5934" s="203"/>
      <c r="D5934" s="203"/>
      <c r="E5934" s="203"/>
      <c r="F5934" s="203"/>
    </row>
    <row r="5935" spans="1:6" x14ac:dyDescent="0.25">
      <c r="A5935" s="203"/>
      <c r="B5935" s="203"/>
      <c r="C5935" s="203"/>
      <c r="D5935" s="203"/>
      <c r="E5935" s="203"/>
      <c r="F5935" s="203"/>
    </row>
    <row r="5936" spans="1:6" x14ac:dyDescent="0.25">
      <c r="A5936" s="203"/>
      <c r="B5936" s="203"/>
      <c r="C5936" s="203"/>
      <c r="D5936" s="203"/>
      <c r="E5936" s="203"/>
      <c r="F5936" s="203"/>
    </row>
    <row r="5937" spans="1:6" x14ac:dyDescent="0.25">
      <c r="A5937" s="203"/>
      <c r="B5937" s="203"/>
      <c r="C5937" s="203"/>
      <c r="D5937" s="203"/>
      <c r="E5937" s="203"/>
      <c r="F5937" s="203"/>
    </row>
    <row r="5938" spans="1:6" x14ac:dyDescent="0.25">
      <c r="A5938" s="203"/>
      <c r="B5938" s="203"/>
      <c r="C5938" s="203"/>
      <c r="D5938" s="203"/>
      <c r="E5938" s="203"/>
      <c r="F5938" s="203"/>
    </row>
    <row r="5939" spans="1:6" x14ac:dyDescent="0.25">
      <c r="A5939" s="203"/>
      <c r="B5939" s="203"/>
      <c r="C5939" s="203"/>
      <c r="D5939" s="203"/>
      <c r="E5939" s="203"/>
      <c r="F5939" s="203"/>
    </row>
    <row r="5940" spans="1:6" x14ac:dyDescent="0.25">
      <c r="A5940" s="203"/>
      <c r="B5940" s="203"/>
      <c r="C5940" s="203"/>
      <c r="D5940" s="203"/>
      <c r="E5940" s="203"/>
      <c r="F5940" s="203"/>
    </row>
    <row r="5941" spans="1:6" x14ac:dyDescent="0.25">
      <c r="A5941" s="203"/>
      <c r="B5941" s="203"/>
      <c r="C5941" s="203"/>
      <c r="D5941" s="203"/>
      <c r="E5941" s="203"/>
      <c r="F5941" s="203"/>
    </row>
    <row r="5942" spans="1:6" x14ac:dyDescent="0.25">
      <c r="A5942" s="203"/>
      <c r="B5942" s="203"/>
      <c r="C5942" s="203"/>
      <c r="D5942" s="203"/>
      <c r="E5942" s="203"/>
      <c r="F5942" s="203"/>
    </row>
    <row r="5943" spans="1:6" x14ac:dyDescent="0.25">
      <c r="A5943" s="203"/>
      <c r="B5943" s="203"/>
      <c r="C5943" s="203"/>
      <c r="D5943" s="203"/>
      <c r="E5943" s="203"/>
      <c r="F5943" s="203"/>
    </row>
    <row r="5944" spans="1:6" x14ac:dyDescent="0.25">
      <c r="A5944" s="203"/>
      <c r="B5944" s="203"/>
      <c r="C5944" s="203"/>
      <c r="D5944" s="203"/>
      <c r="E5944" s="203"/>
      <c r="F5944" s="203"/>
    </row>
    <row r="5945" spans="1:6" x14ac:dyDescent="0.25">
      <c r="A5945" s="203"/>
      <c r="B5945" s="203"/>
      <c r="C5945" s="203"/>
      <c r="D5945" s="203"/>
      <c r="E5945" s="203"/>
      <c r="F5945" s="203"/>
    </row>
    <row r="5946" spans="1:6" x14ac:dyDescent="0.25">
      <c r="A5946" s="203"/>
      <c r="B5946" s="203"/>
      <c r="C5946" s="203"/>
      <c r="D5946" s="203"/>
      <c r="E5946" s="203"/>
      <c r="F5946" s="203"/>
    </row>
    <row r="5947" spans="1:6" x14ac:dyDescent="0.25">
      <c r="A5947" s="203"/>
      <c r="B5947" s="203"/>
      <c r="C5947" s="203"/>
      <c r="D5947" s="203"/>
      <c r="E5947" s="203"/>
      <c r="F5947" s="203"/>
    </row>
    <row r="5948" spans="1:6" x14ac:dyDescent="0.25">
      <c r="A5948" s="203"/>
      <c r="B5948" s="203"/>
      <c r="C5948" s="203"/>
      <c r="D5948" s="203"/>
      <c r="E5948" s="203"/>
      <c r="F5948" s="203"/>
    </row>
    <row r="5949" spans="1:6" x14ac:dyDescent="0.25">
      <c r="A5949" s="203"/>
      <c r="B5949" s="203"/>
      <c r="C5949" s="203"/>
      <c r="D5949" s="203"/>
      <c r="E5949" s="203"/>
      <c r="F5949" s="203"/>
    </row>
    <row r="5950" spans="1:6" x14ac:dyDescent="0.25">
      <c r="A5950" s="203"/>
      <c r="B5950" s="203"/>
      <c r="C5950" s="203"/>
      <c r="D5950" s="203"/>
      <c r="E5950" s="203"/>
      <c r="F5950" s="203"/>
    </row>
    <row r="5951" spans="1:6" x14ac:dyDescent="0.25">
      <c r="A5951" s="203"/>
      <c r="B5951" s="203"/>
      <c r="C5951" s="203"/>
      <c r="D5951" s="203"/>
      <c r="E5951" s="203"/>
      <c r="F5951" s="203"/>
    </row>
    <row r="5952" spans="1:6" x14ac:dyDescent="0.25">
      <c r="A5952" s="203"/>
      <c r="B5952" s="203"/>
      <c r="C5952" s="203"/>
      <c r="D5952" s="203"/>
      <c r="E5952" s="203"/>
      <c r="F5952" s="203"/>
    </row>
    <row r="5953" spans="1:6" x14ac:dyDescent="0.25">
      <c r="A5953" s="203"/>
      <c r="B5953" s="203"/>
      <c r="C5953" s="203"/>
      <c r="D5953" s="203"/>
      <c r="E5953" s="203"/>
      <c r="F5953" s="203"/>
    </row>
    <row r="5954" spans="1:6" x14ac:dyDescent="0.25">
      <c r="A5954" s="203"/>
      <c r="B5954" s="203"/>
      <c r="C5954" s="203"/>
      <c r="D5954" s="203"/>
      <c r="E5954" s="203"/>
      <c r="F5954" s="203"/>
    </row>
    <row r="5955" spans="1:6" x14ac:dyDescent="0.25">
      <c r="A5955" s="203"/>
      <c r="B5955" s="203"/>
      <c r="C5955" s="203"/>
      <c r="D5955" s="203"/>
      <c r="E5955" s="203"/>
      <c r="F5955" s="203"/>
    </row>
    <row r="5956" spans="1:6" x14ac:dyDescent="0.25">
      <c r="A5956" s="203"/>
      <c r="B5956" s="203"/>
      <c r="C5956" s="203"/>
      <c r="D5956" s="203"/>
      <c r="E5956" s="203"/>
      <c r="F5956" s="203"/>
    </row>
    <row r="5957" spans="1:6" x14ac:dyDescent="0.25">
      <c r="A5957" s="203"/>
      <c r="B5957" s="203"/>
      <c r="C5957" s="203"/>
      <c r="D5957" s="203"/>
      <c r="E5957" s="203"/>
      <c r="F5957" s="203"/>
    </row>
    <row r="5958" spans="1:6" x14ac:dyDescent="0.25">
      <c r="A5958" s="203"/>
      <c r="B5958" s="203"/>
      <c r="C5958" s="203"/>
      <c r="D5958" s="203"/>
      <c r="E5958" s="203"/>
      <c r="F5958" s="203"/>
    </row>
    <row r="5959" spans="1:6" x14ac:dyDescent="0.25">
      <c r="A5959" s="203"/>
      <c r="B5959" s="203"/>
      <c r="C5959" s="203"/>
      <c r="D5959" s="203"/>
      <c r="E5959" s="203"/>
      <c r="F5959" s="203"/>
    </row>
    <row r="5960" spans="1:6" x14ac:dyDescent="0.25">
      <c r="A5960" s="203"/>
      <c r="B5960" s="203"/>
      <c r="C5960" s="203"/>
      <c r="D5960" s="203"/>
      <c r="E5960" s="203"/>
      <c r="F5960" s="203"/>
    </row>
    <row r="5961" spans="1:6" x14ac:dyDescent="0.25">
      <c r="A5961" s="203"/>
      <c r="B5961" s="203"/>
      <c r="C5961" s="203"/>
      <c r="D5961" s="203"/>
      <c r="E5961" s="203"/>
      <c r="F5961" s="203"/>
    </row>
    <row r="5962" spans="1:6" x14ac:dyDescent="0.25">
      <c r="A5962" s="203"/>
      <c r="B5962" s="203"/>
      <c r="C5962" s="203"/>
      <c r="D5962" s="203"/>
      <c r="E5962" s="203"/>
      <c r="F5962" s="203"/>
    </row>
    <row r="5963" spans="1:6" x14ac:dyDescent="0.25">
      <c r="A5963" s="203"/>
      <c r="B5963" s="203"/>
      <c r="C5963" s="203"/>
      <c r="D5963" s="203"/>
      <c r="E5963" s="203"/>
      <c r="F5963" s="203"/>
    </row>
    <row r="5964" spans="1:6" x14ac:dyDescent="0.25">
      <c r="A5964" s="203"/>
      <c r="B5964" s="203"/>
      <c r="C5964" s="203"/>
      <c r="D5964" s="203"/>
      <c r="E5964" s="203"/>
      <c r="F5964" s="203"/>
    </row>
    <row r="5965" spans="1:6" x14ac:dyDescent="0.25">
      <c r="A5965" s="203"/>
      <c r="B5965" s="203"/>
      <c r="C5965" s="203"/>
      <c r="D5965" s="203"/>
      <c r="E5965" s="203"/>
      <c r="F5965" s="203"/>
    </row>
    <row r="5966" spans="1:6" x14ac:dyDescent="0.25">
      <c r="A5966" s="203"/>
      <c r="B5966" s="203"/>
      <c r="C5966" s="203"/>
      <c r="D5966" s="203"/>
      <c r="E5966" s="203"/>
      <c r="F5966" s="203"/>
    </row>
    <row r="5967" spans="1:6" x14ac:dyDescent="0.25">
      <c r="A5967" s="203"/>
      <c r="B5967" s="203"/>
      <c r="C5967" s="203"/>
      <c r="D5967" s="203"/>
      <c r="E5967" s="203"/>
      <c r="F5967" s="203"/>
    </row>
    <row r="5968" spans="1:6" x14ac:dyDescent="0.25">
      <c r="A5968" s="203"/>
      <c r="B5968" s="203"/>
      <c r="C5968" s="203"/>
      <c r="D5968" s="203"/>
      <c r="E5968" s="203"/>
      <c r="F5968" s="203"/>
    </row>
    <row r="5969" spans="1:6" x14ac:dyDescent="0.25">
      <c r="A5969" s="203"/>
      <c r="B5969" s="203"/>
      <c r="C5969" s="203"/>
      <c r="D5969" s="203"/>
      <c r="E5969" s="203"/>
      <c r="F5969" s="203"/>
    </row>
    <row r="5970" spans="1:6" x14ac:dyDescent="0.25">
      <c r="A5970" s="203"/>
      <c r="B5970" s="203"/>
      <c r="C5970" s="203"/>
      <c r="D5970" s="203"/>
      <c r="E5970" s="203"/>
      <c r="F5970" s="203"/>
    </row>
    <row r="5971" spans="1:6" x14ac:dyDescent="0.25">
      <c r="A5971" s="203"/>
      <c r="B5971" s="203"/>
      <c r="C5971" s="203"/>
      <c r="D5971" s="203"/>
      <c r="E5971" s="203"/>
      <c r="F5971" s="203"/>
    </row>
    <row r="5972" spans="1:6" x14ac:dyDescent="0.25">
      <c r="A5972" s="203"/>
      <c r="B5972" s="203"/>
      <c r="C5972" s="203"/>
      <c r="D5972" s="203"/>
      <c r="E5972" s="203"/>
      <c r="F5972" s="203"/>
    </row>
    <row r="5973" spans="1:6" x14ac:dyDescent="0.25">
      <c r="A5973" s="203"/>
      <c r="B5973" s="203"/>
      <c r="C5973" s="203"/>
      <c r="D5973" s="203"/>
      <c r="E5973" s="203"/>
      <c r="F5973" s="203"/>
    </row>
    <row r="5974" spans="1:6" x14ac:dyDescent="0.25">
      <c r="A5974" s="203"/>
      <c r="B5974" s="203"/>
      <c r="C5974" s="203"/>
      <c r="D5974" s="203"/>
      <c r="E5974" s="203"/>
      <c r="F5974" s="203"/>
    </row>
    <row r="5975" spans="1:6" x14ac:dyDescent="0.25">
      <c r="A5975" s="203"/>
      <c r="B5975" s="203"/>
      <c r="C5975" s="203"/>
      <c r="D5975" s="203"/>
      <c r="E5975" s="203"/>
      <c r="F5975" s="203"/>
    </row>
    <row r="5976" spans="1:6" x14ac:dyDescent="0.25">
      <c r="A5976" s="203"/>
      <c r="B5976" s="203"/>
      <c r="C5976" s="203"/>
      <c r="D5976" s="203"/>
      <c r="E5976" s="203"/>
      <c r="F5976" s="203"/>
    </row>
    <row r="5977" spans="1:6" x14ac:dyDescent="0.25">
      <c r="A5977" s="203"/>
      <c r="B5977" s="203"/>
      <c r="C5977" s="203"/>
      <c r="D5977" s="203"/>
      <c r="E5977" s="203"/>
      <c r="F5977" s="203"/>
    </row>
    <row r="5978" spans="1:6" x14ac:dyDescent="0.25">
      <c r="A5978" s="203"/>
      <c r="B5978" s="203"/>
      <c r="C5978" s="203"/>
      <c r="D5978" s="203"/>
      <c r="E5978" s="203"/>
      <c r="F5978" s="203"/>
    </row>
    <row r="5979" spans="1:6" x14ac:dyDescent="0.25">
      <c r="A5979" s="203"/>
      <c r="B5979" s="203"/>
      <c r="C5979" s="203"/>
      <c r="D5979" s="203"/>
      <c r="E5979" s="203"/>
      <c r="F5979" s="203"/>
    </row>
    <row r="5980" spans="1:6" x14ac:dyDescent="0.25">
      <c r="A5980" s="203"/>
      <c r="B5980" s="203"/>
      <c r="C5980" s="203"/>
      <c r="D5980" s="203"/>
      <c r="E5980" s="203"/>
      <c r="F5980" s="203"/>
    </row>
    <row r="5981" spans="1:6" x14ac:dyDescent="0.25">
      <c r="A5981" s="203"/>
      <c r="B5981" s="203"/>
      <c r="C5981" s="203"/>
      <c r="D5981" s="203"/>
      <c r="E5981" s="203"/>
      <c r="F5981" s="203"/>
    </row>
    <row r="5982" spans="1:6" x14ac:dyDescent="0.25">
      <c r="A5982" s="203"/>
      <c r="B5982" s="203"/>
      <c r="C5982" s="203"/>
      <c r="D5982" s="203"/>
      <c r="E5982" s="203"/>
      <c r="F5982" s="203"/>
    </row>
    <row r="5983" spans="1:6" x14ac:dyDescent="0.25">
      <c r="A5983" s="203"/>
      <c r="B5983" s="203"/>
      <c r="C5983" s="203"/>
      <c r="D5983" s="203"/>
      <c r="E5983" s="203"/>
      <c r="F5983" s="203"/>
    </row>
    <row r="5984" spans="1:6" x14ac:dyDescent="0.25">
      <c r="A5984" s="203"/>
      <c r="B5984" s="203"/>
      <c r="C5984" s="203"/>
      <c r="D5984" s="203"/>
      <c r="E5984" s="203"/>
      <c r="F5984" s="203"/>
    </row>
    <row r="5985" spans="1:6" x14ac:dyDescent="0.25">
      <c r="A5985" s="203"/>
      <c r="B5985" s="203"/>
      <c r="C5985" s="203"/>
      <c r="D5985" s="203"/>
      <c r="E5985" s="203"/>
      <c r="F5985" s="203"/>
    </row>
    <row r="5986" spans="1:6" x14ac:dyDescent="0.25">
      <c r="A5986" s="203"/>
      <c r="B5986" s="203"/>
      <c r="C5986" s="203"/>
      <c r="D5986" s="203"/>
      <c r="E5986" s="203"/>
      <c r="F5986" s="203"/>
    </row>
    <row r="5987" spans="1:6" x14ac:dyDescent="0.25">
      <c r="A5987" s="203"/>
      <c r="B5987" s="203"/>
      <c r="C5987" s="203"/>
      <c r="D5987" s="203"/>
      <c r="E5987" s="203"/>
      <c r="F5987" s="203"/>
    </row>
    <row r="5988" spans="1:6" x14ac:dyDescent="0.25">
      <c r="A5988" s="203"/>
      <c r="B5988" s="203"/>
      <c r="C5988" s="203"/>
      <c r="D5988" s="203"/>
      <c r="E5988" s="203"/>
      <c r="F5988" s="203"/>
    </row>
    <row r="5989" spans="1:6" x14ac:dyDescent="0.25">
      <c r="A5989" s="203"/>
      <c r="B5989" s="203"/>
      <c r="C5989" s="203"/>
      <c r="D5989" s="203"/>
      <c r="E5989" s="203"/>
      <c r="F5989" s="203"/>
    </row>
    <row r="5990" spans="1:6" x14ac:dyDescent="0.25">
      <c r="A5990" s="203"/>
      <c r="B5990" s="203"/>
      <c r="C5990" s="203"/>
      <c r="D5990" s="203"/>
      <c r="E5990" s="203"/>
      <c r="F5990" s="203"/>
    </row>
    <row r="5991" spans="1:6" x14ac:dyDescent="0.25">
      <c r="A5991" s="203"/>
      <c r="B5991" s="203"/>
      <c r="C5991" s="203"/>
      <c r="D5991" s="203"/>
      <c r="E5991" s="203"/>
      <c r="F5991" s="203"/>
    </row>
    <row r="5992" spans="1:6" x14ac:dyDescent="0.25">
      <c r="A5992" s="203"/>
      <c r="B5992" s="203"/>
      <c r="C5992" s="203"/>
      <c r="D5992" s="203"/>
      <c r="E5992" s="203"/>
      <c r="F5992" s="203"/>
    </row>
    <row r="5993" spans="1:6" x14ac:dyDescent="0.25">
      <c r="A5993" s="203"/>
      <c r="B5993" s="203"/>
      <c r="C5993" s="203"/>
      <c r="D5993" s="203"/>
      <c r="E5993" s="203"/>
      <c r="F5993" s="203"/>
    </row>
    <row r="5994" spans="1:6" x14ac:dyDescent="0.25">
      <c r="A5994" s="203"/>
      <c r="B5994" s="203"/>
      <c r="C5994" s="203"/>
      <c r="D5994" s="203"/>
      <c r="E5994" s="203"/>
      <c r="F5994" s="203"/>
    </row>
    <row r="5995" spans="1:6" x14ac:dyDescent="0.25">
      <c r="A5995" s="203"/>
      <c r="B5995" s="203"/>
      <c r="C5995" s="203"/>
      <c r="D5995" s="203"/>
      <c r="E5995" s="203"/>
      <c r="F5995" s="203"/>
    </row>
    <row r="5996" spans="1:6" x14ac:dyDescent="0.25">
      <c r="A5996" s="203"/>
      <c r="B5996" s="203"/>
      <c r="C5996" s="203"/>
      <c r="D5996" s="203"/>
      <c r="E5996" s="203"/>
      <c r="F5996" s="203"/>
    </row>
    <row r="5997" spans="1:6" x14ac:dyDescent="0.25">
      <c r="A5997" s="203"/>
      <c r="B5997" s="203"/>
      <c r="C5997" s="203"/>
      <c r="D5997" s="203"/>
      <c r="E5997" s="203"/>
      <c r="F5997" s="203"/>
    </row>
    <row r="5998" spans="1:6" x14ac:dyDescent="0.25">
      <c r="A5998" s="203"/>
      <c r="B5998" s="203"/>
      <c r="C5998" s="203"/>
      <c r="D5998" s="203"/>
      <c r="E5998" s="203"/>
      <c r="F5998" s="203"/>
    </row>
    <row r="5999" spans="1:6" x14ac:dyDescent="0.25">
      <c r="A5999" s="203"/>
      <c r="B5999" s="203"/>
      <c r="C5999" s="203"/>
      <c r="D5999" s="203"/>
      <c r="E5999" s="203"/>
      <c r="F5999" s="203"/>
    </row>
    <row r="6000" spans="1:6" x14ac:dyDescent="0.25">
      <c r="A6000" s="203"/>
      <c r="B6000" s="203"/>
      <c r="C6000" s="203"/>
      <c r="D6000" s="203"/>
      <c r="E6000" s="203"/>
      <c r="F6000" s="203"/>
    </row>
    <row r="6001" spans="1:6" x14ac:dyDescent="0.25">
      <c r="A6001" s="203"/>
      <c r="B6001" s="203"/>
      <c r="C6001" s="203"/>
      <c r="D6001" s="203"/>
      <c r="E6001" s="203"/>
      <c r="F6001" s="203"/>
    </row>
    <row r="6002" spans="1:6" x14ac:dyDescent="0.25">
      <c r="A6002" s="203"/>
      <c r="B6002" s="203"/>
      <c r="C6002" s="203"/>
      <c r="D6002" s="203"/>
      <c r="E6002" s="203"/>
      <c r="F6002" s="203"/>
    </row>
    <row r="6003" spans="1:6" x14ac:dyDescent="0.25">
      <c r="A6003" s="203"/>
      <c r="B6003" s="203"/>
      <c r="C6003" s="203"/>
      <c r="D6003" s="203"/>
      <c r="E6003" s="203"/>
      <c r="F6003" s="203"/>
    </row>
    <row r="6004" spans="1:6" x14ac:dyDescent="0.25">
      <c r="A6004" s="203"/>
      <c r="B6004" s="203"/>
      <c r="C6004" s="203"/>
      <c r="D6004" s="203"/>
      <c r="E6004" s="203"/>
      <c r="F6004" s="203"/>
    </row>
    <row r="6005" spans="1:6" x14ac:dyDescent="0.25">
      <c r="A6005" s="203"/>
      <c r="B6005" s="203"/>
      <c r="C6005" s="203"/>
      <c r="D6005" s="203"/>
      <c r="E6005" s="203"/>
      <c r="F6005" s="203"/>
    </row>
    <row r="6006" spans="1:6" x14ac:dyDescent="0.25">
      <c r="A6006" s="203"/>
      <c r="B6006" s="203"/>
      <c r="C6006" s="203"/>
      <c r="D6006" s="203"/>
      <c r="E6006" s="203"/>
      <c r="F6006" s="203"/>
    </row>
    <row r="6007" spans="1:6" x14ac:dyDescent="0.25">
      <c r="A6007" s="203"/>
      <c r="B6007" s="203"/>
      <c r="C6007" s="203"/>
      <c r="D6007" s="203"/>
      <c r="E6007" s="203"/>
      <c r="F6007" s="203"/>
    </row>
    <row r="6008" spans="1:6" x14ac:dyDescent="0.25">
      <c r="A6008" s="203"/>
      <c r="B6008" s="203"/>
      <c r="C6008" s="203"/>
      <c r="D6008" s="203"/>
      <c r="E6008" s="203"/>
      <c r="F6008" s="203"/>
    </row>
    <row r="6009" spans="1:6" x14ac:dyDescent="0.25">
      <c r="A6009" s="203"/>
      <c r="B6009" s="203"/>
      <c r="C6009" s="203"/>
      <c r="D6009" s="203"/>
      <c r="E6009" s="203"/>
      <c r="F6009" s="203"/>
    </row>
    <row r="6010" spans="1:6" x14ac:dyDescent="0.25">
      <c r="A6010" s="203"/>
      <c r="B6010" s="203"/>
      <c r="C6010" s="203"/>
      <c r="D6010" s="203"/>
      <c r="E6010" s="203"/>
      <c r="F6010" s="203"/>
    </row>
    <row r="6011" spans="1:6" x14ac:dyDescent="0.25">
      <c r="A6011" s="203"/>
      <c r="B6011" s="203"/>
      <c r="C6011" s="203"/>
      <c r="D6011" s="203"/>
      <c r="E6011" s="203"/>
      <c r="F6011" s="203"/>
    </row>
    <row r="6012" spans="1:6" x14ac:dyDescent="0.25">
      <c r="A6012" s="203"/>
      <c r="B6012" s="203"/>
      <c r="C6012" s="203"/>
      <c r="D6012" s="203"/>
      <c r="E6012" s="203"/>
      <c r="F6012" s="203"/>
    </row>
    <row r="6013" spans="1:6" x14ac:dyDescent="0.25">
      <c r="A6013" s="203"/>
      <c r="B6013" s="203"/>
      <c r="C6013" s="203"/>
      <c r="D6013" s="203"/>
      <c r="E6013" s="203"/>
      <c r="F6013" s="203"/>
    </row>
    <row r="6014" spans="1:6" x14ac:dyDescent="0.25">
      <c r="A6014" s="203"/>
      <c r="B6014" s="203"/>
      <c r="C6014" s="203"/>
      <c r="D6014" s="203"/>
      <c r="E6014" s="203"/>
      <c r="F6014" s="203"/>
    </row>
    <row r="6015" spans="1:6" x14ac:dyDescent="0.25">
      <c r="A6015" s="203"/>
      <c r="B6015" s="203"/>
      <c r="C6015" s="203"/>
      <c r="D6015" s="203"/>
      <c r="E6015" s="203"/>
      <c r="F6015" s="203"/>
    </row>
    <row r="6016" spans="1:6" x14ac:dyDescent="0.25">
      <c r="A6016" s="203"/>
      <c r="B6016" s="203"/>
      <c r="C6016" s="203"/>
      <c r="D6016" s="203"/>
      <c r="E6016" s="203"/>
      <c r="F6016" s="203"/>
    </row>
    <row r="6017" spans="1:6" x14ac:dyDescent="0.25">
      <c r="A6017" s="203"/>
      <c r="B6017" s="203"/>
      <c r="C6017" s="203"/>
      <c r="D6017" s="203"/>
      <c r="E6017" s="203"/>
      <c r="F6017" s="203"/>
    </row>
    <row r="6018" spans="1:6" x14ac:dyDescent="0.25">
      <c r="A6018" s="203"/>
      <c r="B6018" s="203"/>
      <c r="C6018" s="203"/>
      <c r="D6018" s="203"/>
      <c r="E6018" s="203"/>
      <c r="F6018" s="203"/>
    </row>
    <row r="6019" spans="1:6" x14ac:dyDescent="0.25">
      <c r="A6019" s="203"/>
      <c r="B6019" s="203"/>
      <c r="C6019" s="203"/>
      <c r="D6019" s="203"/>
      <c r="E6019" s="203"/>
      <c r="F6019" s="203"/>
    </row>
    <row r="6020" spans="1:6" x14ac:dyDescent="0.25">
      <c r="A6020" s="203"/>
      <c r="B6020" s="203"/>
      <c r="C6020" s="203"/>
      <c r="D6020" s="203"/>
      <c r="E6020" s="203"/>
      <c r="F6020" s="203"/>
    </row>
    <row r="6021" spans="1:6" x14ac:dyDescent="0.25">
      <c r="A6021" s="203"/>
      <c r="B6021" s="203"/>
      <c r="C6021" s="203"/>
      <c r="D6021" s="203"/>
      <c r="E6021" s="203"/>
      <c r="F6021" s="203"/>
    </row>
    <row r="6022" spans="1:6" x14ac:dyDescent="0.25">
      <c r="A6022" s="203"/>
      <c r="B6022" s="203"/>
      <c r="C6022" s="203"/>
      <c r="D6022" s="203"/>
      <c r="E6022" s="203"/>
      <c r="F6022" s="203"/>
    </row>
    <row r="6023" spans="1:6" x14ac:dyDescent="0.25">
      <c r="A6023" s="203"/>
      <c r="B6023" s="203"/>
      <c r="C6023" s="203"/>
      <c r="D6023" s="203"/>
      <c r="E6023" s="203"/>
      <c r="F6023" s="203"/>
    </row>
    <row r="6024" spans="1:6" x14ac:dyDescent="0.25">
      <c r="A6024" s="203"/>
      <c r="B6024" s="203"/>
      <c r="C6024" s="203"/>
      <c r="D6024" s="203"/>
      <c r="E6024" s="203"/>
      <c r="F6024" s="203"/>
    </row>
    <row r="6025" spans="1:6" x14ac:dyDescent="0.25">
      <c r="A6025" s="203"/>
      <c r="B6025" s="203"/>
      <c r="C6025" s="203"/>
      <c r="D6025" s="203"/>
      <c r="E6025" s="203"/>
      <c r="F6025" s="203"/>
    </row>
    <row r="6026" spans="1:6" x14ac:dyDescent="0.25">
      <c r="A6026" s="203"/>
      <c r="B6026" s="203"/>
      <c r="C6026" s="203"/>
      <c r="D6026" s="203"/>
      <c r="E6026" s="203"/>
      <c r="F6026" s="203"/>
    </row>
    <row r="6027" spans="1:6" x14ac:dyDescent="0.25">
      <c r="A6027" s="203"/>
      <c r="B6027" s="203"/>
      <c r="C6027" s="203"/>
      <c r="D6027" s="203"/>
      <c r="E6027" s="203"/>
      <c r="F6027" s="203"/>
    </row>
    <row r="6028" spans="1:6" x14ac:dyDescent="0.25">
      <c r="A6028" s="203"/>
      <c r="B6028" s="203"/>
      <c r="C6028" s="203"/>
      <c r="D6028" s="203"/>
      <c r="E6028" s="203"/>
      <c r="F6028" s="203"/>
    </row>
    <row r="6029" spans="1:6" x14ac:dyDescent="0.25">
      <c r="A6029" s="203"/>
      <c r="B6029" s="203"/>
      <c r="C6029" s="203"/>
      <c r="D6029" s="203"/>
      <c r="E6029" s="203"/>
      <c r="F6029" s="203"/>
    </row>
    <row r="6030" spans="1:6" x14ac:dyDescent="0.25">
      <c r="A6030" s="203"/>
      <c r="B6030" s="203"/>
      <c r="C6030" s="203"/>
      <c r="D6030" s="203"/>
      <c r="E6030" s="203"/>
      <c r="F6030" s="203"/>
    </row>
    <row r="6031" spans="1:6" x14ac:dyDescent="0.25">
      <c r="A6031" s="203"/>
      <c r="B6031" s="203"/>
      <c r="C6031" s="203"/>
      <c r="D6031" s="203"/>
      <c r="E6031" s="203"/>
      <c r="F6031" s="203"/>
    </row>
    <row r="6032" spans="1:6" x14ac:dyDescent="0.25">
      <c r="A6032" s="203"/>
      <c r="B6032" s="203"/>
      <c r="C6032" s="203"/>
      <c r="D6032" s="203"/>
      <c r="E6032" s="203"/>
      <c r="F6032" s="203"/>
    </row>
    <row r="6033" spans="1:6" x14ac:dyDescent="0.25">
      <c r="A6033" s="203"/>
      <c r="B6033" s="203"/>
      <c r="C6033" s="203"/>
      <c r="D6033" s="203"/>
      <c r="E6033" s="203"/>
      <c r="F6033" s="203"/>
    </row>
    <row r="6034" spans="1:6" x14ac:dyDescent="0.25">
      <c r="A6034" s="203"/>
      <c r="B6034" s="203"/>
      <c r="C6034" s="203"/>
      <c r="D6034" s="203"/>
      <c r="E6034" s="203"/>
      <c r="F6034" s="203"/>
    </row>
    <row r="6035" spans="1:6" x14ac:dyDescent="0.25">
      <c r="A6035" s="203"/>
      <c r="B6035" s="203"/>
      <c r="C6035" s="203"/>
      <c r="D6035" s="203"/>
      <c r="E6035" s="203"/>
      <c r="F6035" s="203"/>
    </row>
    <row r="6036" spans="1:6" x14ac:dyDescent="0.25">
      <c r="A6036" s="203"/>
      <c r="B6036" s="203"/>
      <c r="C6036" s="203"/>
      <c r="D6036" s="203"/>
      <c r="E6036" s="203"/>
      <c r="F6036" s="203"/>
    </row>
    <row r="6037" spans="1:6" x14ac:dyDescent="0.25">
      <c r="A6037" s="203"/>
      <c r="B6037" s="203"/>
      <c r="C6037" s="203"/>
      <c r="D6037" s="203"/>
      <c r="E6037" s="203"/>
      <c r="F6037" s="203"/>
    </row>
    <row r="6038" spans="1:6" x14ac:dyDescent="0.25">
      <c r="A6038" s="203"/>
      <c r="B6038" s="203"/>
      <c r="C6038" s="203"/>
      <c r="D6038" s="203"/>
      <c r="E6038" s="203"/>
      <c r="F6038" s="203"/>
    </row>
    <row r="6039" spans="1:6" x14ac:dyDescent="0.25">
      <c r="A6039" s="203"/>
      <c r="B6039" s="203"/>
      <c r="C6039" s="203"/>
      <c r="D6039" s="203"/>
      <c r="E6039" s="203"/>
      <c r="F6039" s="203"/>
    </row>
    <row r="6040" spans="1:6" x14ac:dyDescent="0.25">
      <c r="A6040" s="203"/>
      <c r="B6040" s="203"/>
      <c r="C6040" s="203"/>
      <c r="D6040" s="203"/>
      <c r="E6040" s="203"/>
      <c r="F6040" s="203"/>
    </row>
    <row r="6041" spans="1:6" x14ac:dyDescent="0.25">
      <c r="A6041" s="203"/>
      <c r="B6041" s="203"/>
      <c r="C6041" s="203"/>
      <c r="D6041" s="203"/>
      <c r="E6041" s="203"/>
      <c r="F6041" s="203"/>
    </row>
    <row r="6042" spans="1:6" x14ac:dyDescent="0.25">
      <c r="A6042" s="203"/>
      <c r="B6042" s="203"/>
      <c r="C6042" s="203"/>
      <c r="D6042" s="203"/>
      <c r="E6042" s="203"/>
      <c r="F6042" s="203"/>
    </row>
    <row r="6043" spans="1:6" x14ac:dyDescent="0.25">
      <c r="A6043" s="203"/>
      <c r="B6043" s="203"/>
      <c r="C6043" s="203"/>
      <c r="D6043" s="203"/>
      <c r="E6043" s="203"/>
      <c r="F6043" s="203"/>
    </row>
    <row r="6044" spans="1:6" x14ac:dyDescent="0.25">
      <c r="A6044" s="203"/>
      <c r="B6044" s="203"/>
      <c r="C6044" s="203"/>
      <c r="D6044" s="203"/>
      <c r="E6044" s="203"/>
      <c r="F6044" s="203"/>
    </row>
    <row r="6045" spans="1:6" x14ac:dyDescent="0.25">
      <c r="A6045" s="203"/>
      <c r="B6045" s="203"/>
      <c r="C6045" s="203"/>
      <c r="D6045" s="203"/>
      <c r="E6045" s="203"/>
      <c r="F6045" s="203"/>
    </row>
    <row r="6046" spans="1:6" x14ac:dyDescent="0.25">
      <c r="A6046" s="203"/>
      <c r="B6046" s="203"/>
      <c r="C6046" s="203"/>
      <c r="D6046" s="203"/>
      <c r="E6046" s="203"/>
      <c r="F6046" s="203"/>
    </row>
    <row r="6047" spans="1:6" x14ac:dyDescent="0.25">
      <c r="A6047" s="203"/>
      <c r="B6047" s="203"/>
      <c r="C6047" s="203"/>
      <c r="D6047" s="203"/>
      <c r="E6047" s="203"/>
      <c r="F6047" s="203"/>
    </row>
    <row r="6048" spans="1:6" x14ac:dyDescent="0.25">
      <c r="A6048" s="203"/>
      <c r="B6048" s="203"/>
      <c r="C6048" s="203"/>
      <c r="D6048" s="203"/>
      <c r="E6048" s="203"/>
      <c r="F6048" s="203"/>
    </row>
    <row r="6049" spans="1:6" x14ac:dyDescent="0.25">
      <c r="A6049" s="203"/>
      <c r="B6049" s="203"/>
      <c r="C6049" s="203"/>
      <c r="D6049" s="203"/>
      <c r="E6049" s="203"/>
      <c r="F6049" s="203"/>
    </row>
    <row r="6050" spans="1:6" x14ac:dyDescent="0.25">
      <c r="A6050" s="203"/>
      <c r="B6050" s="203"/>
      <c r="C6050" s="203"/>
      <c r="D6050" s="203"/>
      <c r="E6050" s="203"/>
      <c r="F6050" s="203"/>
    </row>
    <row r="6051" spans="1:6" x14ac:dyDescent="0.25">
      <c r="A6051" s="203"/>
      <c r="B6051" s="203"/>
      <c r="C6051" s="203"/>
      <c r="D6051" s="203"/>
      <c r="E6051" s="203"/>
      <c r="F6051" s="203"/>
    </row>
    <row r="6052" spans="1:6" x14ac:dyDescent="0.25">
      <c r="A6052" s="203"/>
      <c r="B6052" s="203"/>
      <c r="C6052" s="203"/>
      <c r="D6052" s="203"/>
      <c r="E6052" s="203"/>
      <c r="F6052" s="203"/>
    </row>
    <row r="6053" spans="1:6" x14ac:dyDescent="0.25">
      <c r="A6053" s="203"/>
      <c r="B6053" s="203"/>
      <c r="C6053" s="203"/>
      <c r="D6053" s="203"/>
      <c r="E6053" s="203"/>
      <c r="F6053" s="203"/>
    </row>
    <row r="6054" spans="1:6" x14ac:dyDescent="0.25">
      <c r="A6054" s="203"/>
      <c r="B6054" s="203"/>
      <c r="C6054" s="203"/>
      <c r="D6054" s="203"/>
      <c r="E6054" s="203"/>
      <c r="F6054" s="203"/>
    </row>
    <row r="6055" spans="1:6" x14ac:dyDescent="0.25">
      <c r="A6055" s="203"/>
      <c r="B6055" s="203"/>
      <c r="C6055" s="203"/>
      <c r="D6055" s="203"/>
      <c r="E6055" s="203"/>
      <c r="F6055" s="203"/>
    </row>
    <row r="6056" spans="1:6" x14ac:dyDescent="0.25">
      <c r="A6056" s="203"/>
      <c r="B6056" s="203"/>
      <c r="C6056" s="203"/>
      <c r="D6056" s="203"/>
      <c r="E6056" s="203"/>
      <c r="F6056" s="203"/>
    </row>
    <row r="6057" spans="1:6" x14ac:dyDescent="0.25">
      <c r="A6057" s="203"/>
      <c r="B6057" s="203"/>
      <c r="C6057" s="203"/>
      <c r="D6057" s="203"/>
      <c r="E6057" s="203"/>
      <c r="F6057" s="203"/>
    </row>
    <row r="6058" spans="1:6" x14ac:dyDescent="0.25">
      <c r="A6058" s="203"/>
      <c r="B6058" s="203"/>
      <c r="C6058" s="203"/>
      <c r="D6058" s="203"/>
      <c r="E6058" s="203"/>
      <c r="F6058" s="203"/>
    </row>
    <row r="6059" spans="1:6" x14ac:dyDescent="0.25">
      <c r="A6059" s="203"/>
      <c r="B6059" s="203"/>
      <c r="C6059" s="203"/>
      <c r="D6059" s="203"/>
      <c r="E6059" s="203"/>
      <c r="F6059" s="203"/>
    </row>
    <row r="6060" spans="1:6" x14ac:dyDescent="0.25">
      <c r="A6060" s="203"/>
      <c r="B6060" s="203"/>
      <c r="C6060" s="203"/>
      <c r="D6060" s="203"/>
      <c r="E6060" s="203"/>
      <c r="F6060" s="203"/>
    </row>
    <row r="6061" spans="1:6" x14ac:dyDescent="0.25">
      <c r="A6061" s="203"/>
      <c r="B6061" s="203"/>
      <c r="C6061" s="203"/>
      <c r="D6061" s="203"/>
      <c r="E6061" s="203"/>
      <c r="F6061" s="203"/>
    </row>
    <row r="6062" spans="1:6" x14ac:dyDescent="0.25">
      <c r="A6062" s="203"/>
      <c r="B6062" s="203"/>
      <c r="C6062" s="203"/>
      <c r="D6062" s="203"/>
      <c r="E6062" s="203"/>
      <c r="F6062" s="203"/>
    </row>
    <row r="6063" spans="1:6" x14ac:dyDescent="0.25">
      <c r="A6063" s="203"/>
      <c r="B6063" s="203"/>
      <c r="C6063" s="203"/>
      <c r="D6063" s="203"/>
      <c r="E6063" s="203"/>
      <c r="F6063" s="203"/>
    </row>
    <row r="6064" spans="1:6" x14ac:dyDescent="0.25">
      <c r="A6064" s="203"/>
      <c r="B6064" s="203"/>
      <c r="C6064" s="203"/>
      <c r="D6064" s="203"/>
      <c r="E6064" s="203"/>
      <c r="F6064" s="203"/>
    </row>
    <row r="6065" spans="1:6" x14ac:dyDescent="0.25">
      <c r="A6065" s="203"/>
      <c r="B6065" s="203"/>
      <c r="C6065" s="203"/>
      <c r="D6065" s="203"/>
      <c r="E6065" s="203"/>
      <c r="F6065" s="203"/>
    </row>
    <row r="6066" spans="1:6" x14ac:dyDescent="0.25">
      <c r="A6066" s="203"/>
      <c r="B6066" s="203"/>
      <c r="C6066" s="203"/>
      <c r="D6066" s="203"/>
      <c r="E6066" s="203"/>
      <c r="F6066" s="203"/>
    </row>
    <row r="6067" spans="1:6" x14ac:dyDescent="0.25">
      <c r="A6067" s="203"/>
      <c r="B6067" s="203"/>
      <c r="C6067" s="203"/>
      <c r="D6067" s="203"/>
      <c r="E6067" s="203"/>
      <c r="F6067" s="203"/>
    </row>
    <row r="6068" spans="1:6" x14ac:dyDescent="0.25">
      <c r="A6068" s="203"/>
      <c r="B6068" s="203"/>
      <c r="C6068" s="203"/>
      <c r="D6068" s="203"/>
      <c r="E6068" s="203"/>
      <c r="F6068" s="203"/>
    </row>
    <row r="6069" spans="1:6" x14ac:dyDescent="0.25">
      <c r="A6069" s="203"/>
      <c r="B6069" s="203"/>
      <c r="C6069" s="203"/>
      <c r="D6069" s="203"/>
      <c r="E6069" s="203"/>
      <c r="F6069" s="203"/>
    </row>
    <row r="6070" spans="1:6" x14ac:dyDescent="0.25">
      <c r="A6070" s="203"/>
      <c r="B6070" s="203"/>
      <c r="C6070" s="203"/>
      <c r="D6070" s="203"/>
      <c r="E6070" s="203"/>
      <c r="F6070" s="203"/>
    </row>
    <row r="6071" spans="1:6" x14ac:dyDescent="0.25">
      <c r="A6071" s="203"/>
      <c r="B6071" s="203"/>
      <c r="C6071" s="203"/>
      <c r="D6071" s="203"/>
      <c r="E6071" s="203"/>
      <c r="F6071" s="203"/>
    </row>
    <row r="6072" spans="1:6" x14ac:dyDescent="0.25">
      <c r="A6072" s="203"/>
      <c r="B6072" s="203"/>
      <c r="C6072" s="203"/>
      <c r="D6072" s="203"/>
      <c r="E6072" s="203"/>
      <c r="F6072" s="203"/>
    </row>
    <row r="6073" spans="1:6" x14ac:dyDescent="0.25">
      <c r="A6073" s="203"/>
      <c r="B6073" s="203"/>
      <c r="C6073" s="203"/>
      <c r="D6073" s="203"/>
      <c r="E6073" s="203"/>
      <c r="F6073" s="203"/>
    </row>
    <row r="6074" spans="1:6" x14ac:dyDescent="0.25">
      <c r="A6074" s="203"/>
      <c r="B6074" s="203"/>
      <c r="C6074" s="203"/>
      <c r="D6074" s="203"/>
      <c r="E6074" s="203"/>
      <c r="F6074" s="203"/>
    </row>
    <row r="6075" spans="1:6" x14ac:dyDescent="0.25">
      <c r="A6075" s="203"/>
      <c r="B6075" s="203"/>
      <c r="C6075" s="203"/>
      <c r="D6075" s="203"/>
      <c r="E6075" s="203"/>
      <c r="F6075" s="203"/>
    </row>
    <row r="6076" spans="1:6" x14ac:dyDescent="0.25">
      <c r="A6076" s="203"/>
      <c r="B6076" s="203"/>
      <c r="C6076" s="203"/>
      <c r="D6076" s="203"/>
      <c r="E6076" s="203"/>
      <c r="F6076" s="203"/>
    </row>
    <row r="6077" spans="1:6" x14ac:dyDescent="0.25">
      <c r="A6077" s="203"/>
      <c r="B6077" s="203"/>
      <c r="C6077" s="203"/>
      <c r="D6077" s="203"/>
      <c r="E6077" s="203"/>
      <c r="F6077" s="203"/>
    </row>
    <row r="6078" spans="1:6" x14ac:dyDescent="0.25">
      <c r="A6078" s="203"/>
      <c r="B6078" s="203"/>
      <c r="C6078" s="203"/>
      <c r="D6078" s="203"/>
      <c r="E6078" s="203"/>
      <c r="F6078" s="203"/>
    </row>
    <row r="6079" spans="1:6" x14ac:dyDescent="0.25">
      <c r="A6079" s="203"/>
      <c r="B6079" s="203"/>
      <c r="C6079" s="203"/>
      <c r="D6079" s="203"/>
      <c r="E6079" s="203"/>
      <c r="F6079" s="203"/>
    </row>
    <row r="6080" spans="1:6" x14ac:dyDescent="0.25">
      <c r="A6080" s="203"/>
      <c r="B6080" s="203"/>
      <c r="C6080" s="203"/>
      <c r="D6080" s="203"/>
      <c r="E6080" s="203"/>
      <c r="F6080" s="203"/>
    </row>
    <row r="6081" spans="1:6" x14ac:dyDescent="0.25">
      <c r="A6081" s="203"/>
      <c r="B6081" s="203"/>
      <c r="C6081" s="203"/>
      <c r="D6081" s="203"/>
      <c r="E6081" s="203"/>
      <c r="F6081" s="203"/>
    </row>
    <row r="6082" spans="1:6" x14ac:dyDescent="0.25">
      <c r="A6082" s="203"/>
      <c r="B6082" s="203"/>
      <c r="C6082" s="203"/>
      <c r="D6082" s="203"/>
      <c r="E6082" s="203"/>
      <c r="F6082" s="203"/>
    </row>
    <row r="6083" spans="1:6" x14ac:dyDescent="0.25">
      <c r="A6083" s="203"/>
      <c r="B6083" s="203"/>
      <c r="C6083" s="203"/>
      <c r="D6083" s="203"/>
      <c r="E6083" s="203"/>
      <c r="F6083" s="203"/>
    </row>
    <row r="6084" spans="1:6" x14ac:dyDescent="0.25">
      <c r="A6084" s="203"/>
      <c r="B6084" s="203"/>
      <c r="C6084" s="203"/>
      <c r="D6084" s="203"/>
      <c r="E6084" s="203"/>
      <c r="F6084" s="203"/>
    </row>
    <row r="6085" spans="1:6" x14ac:dyDescent="0.25">
      <c r="A6085" s="203"/>
      <c r="B6085" s="203"/>
      <c r="C6085" s="203"/>
      <c r="D6085" s="203"/>
      <c r="E6085" s="203"/>
      <c r="F6085" s="203"/>
    </row>
    <row r="6086" spans="1:6" x14ac:dyDescent="0.25">
      <c r="A6086" s="203"/>
      <c r="B6086" s="203"/>
      <c r="C6086" s="203"/>
      <c r="D6086" s="203"/>
      <c r="E6086" s="203"/>
      <c r="F6086" s="203"/>
    </row>
    <row r="6087" spans="1:6" x14ac:dyDescent="0.25">
      <c r="A6087" s="203"/>
      <c r="B6087" s="203"/>
      <c r="C6087" s="203"/>
      <c r="D6087" s="203"/>
      <c r="E6087" s="203"/>
      <c r="F6087" s="203"/>
    </row>
    <row r="6088" spans="1:6" x14ac:dyDescent="0.25">
      <c r="A6088" s="203"/>
      <c r="B6088" s="203"/>
      <c r="C6088" s="203"/>
      <c r="D6088" s="203"/>
      <c r="E6088" s="203"/>
      <c r="F6088" s="203"/>
    </row>
    <row r="6089" spans="1:6" x14ac:dyDescent="0.25">
      <c r="A6089" s="203"/>
      <c r="B6089" s="203"/>
      <c r="C6089" s="203"/>
      <c r="D6089" s="203"/>
      <c r="E6089" s="203"/>
      <c r="F6089" s="203"/>
    </row>
    <row r="6090" spans="1:6" x14ac:dyDescent="0.25">
      <c r="A6090" s="203"/>
      <c r="B6090" s="203"/>
      <c r="C6090" s="203"/>
      <c r="D6090" s="203"/>
      <c r="E6090" s="203"/>
      <c r="F6090" s="203"/>
    </row>
    <row r="6091" spans="1:6" x14ac:dyDescent="0.25">
      <c r="A6091" s="203"/>
      <c r="B6091" s="203"/>
      <c r="C6091" s="203"/>
      <c r="D6091" s="203"/>
      <c r="E6091" s="203"/>
      <c r="F6091" s="203"/>
    </row>
    <row r="6092" spans="1:6" x14ac:dyDescent="0.25">
      <c r="A6092" s="203"/>
      <c r="B6092" s="203"/>
      <c r="C6092" s="203"/>
      <c r="D6092" s="203"/>
      <c r="E6092" s="203"/>
      <c r="F6092" s="203"/>
    </row>
    <row r="6093" spans="1:6" x14ac:dyDescent="0.25">
      <c r="A6093" s="203"/>
      <c r="B6093" s="203"/>
      <c r="C6093" s="203"/>
      <c r="D6093" s="203"/>
      <c r="E6093" s="203"/>
      <c r="F6093" s="203"/>
    </row>
    <row r="6094" spans="1:6" x14ac:dyDescent="0.25">
      <c r="A6094" s="203"/>
      <c r="B6094" s="203"/>
      <c r="C6094" s="203"/>
      <c r="D6094" s="203"/>
      <c r="E6094" s="203"/>
      <c r="F6094" s="203"/>
    </row>
    <row r="6095" spans="1:6" x14ac:dyDescent="0.25">
      <c r="A6095" s="203"/>
      <c r="B6095" s="203"/>
      <c r="C6095" s="203"/>
      <c r="D6095" s="203"/>
      <c r="E6095" s="203"/>
      <c r="F6095" s="203"/>
    </row>
    <row r="6096" spans="1:6" x14ac:dyDescent="0.25">
      <c r="A6096" s="203"/>
      <c r="B6096" s="203"/>
      <c r="C6096" s="203"/>
      <c r="D6096" s="203"/>
      <c r="E6096" s="203"/>
      <c r="F6096" s="203"/>
    </row>
    <row r="6097" spans="1:6" x14ac:dyDescent="0.25">
      <c r="A6097" s="203"/>
      <c r="B6097" s="203"/>
      <c r="C6097" s="203"/>
      <c r="D6097" s="203"/>
      <c r="E6097" s="203"/>
      <c r="F6097" s="203"/>
    </row>
    <row r="6098" spans="1:6" x14ac:dyDescent="0.25">
      <c r="A6098" s="203"/>
      <c r="B6098" s="203"/>
      <c r="C6098" s="203"/>
      <c r="D6098" s="203"/>
      <c r="E6098" s="203"/>
      <c r="F6098" s="203"/>
    </row>
    <row r="6099" spans="1:6" x14ac:dyDescent="0.25">
      <c r="A6099" s="203"/>
      <c r="B6099" s="203"/>
      <c r="C6099" s="203"/>
      <c r="D6099" s="203"/>
      <c r="E6099" s="203"/>
      <c r="F6099" s="203"/>
    </row>
    <row r="6100" spans="1:6" x14ac:dyDescent="0.25">
      <c r="A6100" s="203"/>
      <c r="B6100" s="203"/>
      <c r="C6100" s="203"/>
      <c r="D6100" s="203"/>
      <c r="E6100" s="203"/>
      <c r="F6100" s="203"/>
    </row>
    <row r="6101" spans="1:6" x14ac:dyDescent="0.25">
      <c r="A6101" s="203"/>
      <c r="B6101" s="203"/>
      <c r="C6101" s="203"/>
      <c r="D6101" s="203"/>
      <c r="E6101" s="203"/>
      <c r="F6101" s="203"/>
    </row>
    <row r="6102" spans="1:6" x14ac:dyDescent="0.25">
      <c r="A6102" s="203"/>
      <c r="B6102" s="203"/>
      <c r="C6102" s="203"/>
      <c r="D6102" s="203"/>
      <c r="E6102" s="203"/>
      <c r="F6102" s="203"/>
    </row>
    <row r="6103" spans="1:6" x14ac:dyDescent="0.25">
      <c r="A6103" s="203"/>
      <c r="B6103" s="203"/>
      <c r="C6103" s="203"/>
      <c r="D6103" s="203"/>
      <c r="E6103" s="203"/>
      <c r="F6103" s="203"/>
    </row>
    <row r="6104" spans="1:6" x14ac:dyDescent="0.25">
      <c r="A6104" s="203"/>
      <c r="B6104" s="203"/>
      <c r="C6104" s="203"/>
      <c r="D6104" s="203"/>
      <c r="E6104" s="203"/>
      <c r="F6104" s="203"/>
    </row>
    <row r="6105" spans="1:6" x14ac:dyDescent="0.25">
      <c r="A6105" s="203"/>
      <c r="B6105" s="203"/>
      <c r="C6105" s="203"/>
      <c r="D6105" s="203"/>
      <c r="E6105" s="203"/>
      <c r="F6105" s="203"/>
    </row>
    <row r="6106" spans="1:6" x14ac:dyDescent="0.25">
      <c r="A6106" s="203"/>
      <c r="B6106" s="203"/>
      <c r="C6106" s="203"/>
      <c r="D6106" s="203"/>
      <c r="E6106" s="203"/>
      <c r="F6106" s="203"/>
    </row>
    <row r="6107" spans="1:6" x14ac:dyDescent="0.25">
      <c r="A6107" s="203"/>
      <c r="B6107" s="203"/>
      <c r="C6107" s="203"/>
      <c r="D6107" s="203"/>
      <c r="E6107" s="203"/>
      <c r="F6107" s="203"/>
    </row>
    <row r="6108" spans="1:6" x14ac:dyDescent="0.25">
      <c r="A6108" s="203"/>
      <c r="B6108" s="203"/>
      <c r="C6108" s="203"/>
      <c r="D6108" s="203"/>
      <c r="E6108" s="203"/>
      <c r="F6108" s="203"/>
    </row>
    <row r="6109" spans="1:6" x14ac:dyDescent="0.25">
      <c r="A6109" s="203"/>
      <c r="B6109" s="203"/>
      <c r="C6109" s="203"/>
      <c r="D6109" s="203"/>
      <c r="E6109" s="203"/>
      <c r="F6109" s="203"/>
    </row>
    <row r="6110" spans="1:6" x14ac:dyDescent="0.25">
      <c r="A6110" s="203"/>
      <c r="B6110" s="203"/>
      <c r="C6110" s="203"/>
      <c r="D6110" s="203"/>
      <c r="E6110" s="203"/>
      <c r="F6110" s="203"/>
    </row>
    <row r="6111" spans="1:6" x14ac:dyDescent="0.25">
      <c r="A6111" s="203"/>
      <c r="B6111" s="203"/>
      <c r="C6111" s="203"/>
      <c r="D6111" s="203"/>
      <c r="E6111" s="203"/>
      <c r="F6111" s="203"/>
    </row>
    <row r="6112" spans="1:6" x14ac:dyDescent="0.25">
      <c r="A6112" s="203"/>
      <c r="B6112" s="203"/>
      <c r="C6112" s="203"/>
      <c r="D6112" s="203"/>
      <c r="E6112" s="203"/>
      <c r="F6112" s="203"/>
    </row>
    <row r="6113" spans="1:6" x14ac:dyDescent="0.25">
      <c r="A6113" s="203"/>
      <c r="B6113" s="203"/>
      <c r="C6113" s="203"/>
      <c r="D6113" s="203"/>
      <c r="E6113" s="203"/>
      <c r="F6113" s="203"/>
    </row>
    <row r="6114" spans="1:6" x14ac:dyDescent="0.25">
      <c r="A6114" s="203"/>
      <c r="B6114" s="203"/>
      <c r="C6114" s="203"/>
      <c r="D6114" s="203"/>
      <c r="E6114" s="203"/>
      <c r="F6114" s="203"/>
    </row>
    <row r="6115" spans="1:6" x14ac:dyDescent="0.25">
      <c r="A6115" s="203"/>
      <c r="B6115" s="203"/>
      <c r="C6115" s="203"/>
      <c r="D6115" s="203"/>
      <c r="E6115" s="203"/>
      <c r="F6115" s="203"/>
    </row>
    <row r="6116" spans="1:6" x14ac:dyDescent="0.25">
      <c r="A6116" s="203"/>
      <c r="B6116" s="203"/>
      <c r="C6116" s="203"/>
      <c r="D6116" s="203"/>
      <c r="E6116" s="203"/>
      <c r="F6116" s="203"/>
    </row>
    <row r="6117" spans="1:6" x14ac:dyDescent="0.25">
      <c r="A6117" s="203"/>
      <c r="B6117" s="203"/>
      <c r="C6117" s="203"/>
      <c r="D6117" s="203"/>
      <c r="E6117" s="203"/>
      <c r="F6117" s="203"/>
    </row>
    <row r="6118" spans="1:6" x14ac:dyDescent="0.25">
      <c r="A6118" s="203"/>
      <c r="B6118" s="203"/>
      <c r="C6118" s="203"/>
      <c r="D6118" s="203"/>
      <c r="E6118" s="203"/>
      <c r="F6118" s="203"/>
    </row>
    <row r="6119" spans="1:6" x14ac:dyDescent="0.25">
      <c r="A6119" s="203"/>
      <c r="B6119" s="203"/>
      <c r="C6119" s="203"/>
      <c r="D6119" s="203"/>
      <c r="E6119" s="203"/>
      <c r="F6119" s="203"/>
    </row>
    <row r="6120" spans="1:6" x14ac:dyDescent="0.25">
      <c r="A6120" s="203"/>
      <c r="B6120" s="203"/>
      <c r="C6120" s="203"/>
      <c r="D6120" s="203"/>
      <c r="E6120" s="203"/>
      <c r="F6120" s="203"/>
    </row>
    <row r="6121" spans="1:6" x14ac:dyDescent="0.25">
      <c r="A6121" s="203"/>
      <c r="B6121" s="203"/>
      <c r="C6121" s="203"/>
      <c r="D6121" s="203"/>
      <c r="E6121" s="203"/>
      <c r="F6121" s="203"/>
    </row>
    <row r="6122" spans="1:6" x14ac:dyDescent="0.25">
      <c r="A6122" s="203"/>
      <c r="B6122" s="203"/>
      <c r="C6122" s="203"/>
      <c r="D6122" s="203"/>
      <c r="E6122" s="203"/>
      <c r="F6122" s="203"/>
    </row>
    <row r="6123" spans="1:6" x14ac:dyDescent="0.25">
      <c r="A6123" s="203"/>
      <c r="B6123" s="203"/>
      <c r="C6123" s="203"/>
      <c r="D6123" s="203"/>
      <c r="E6123" s="203"/>
      <c r="F6123" s="203"/>
    </row>
    <row r="6124" spans="1:6" x14ac:dyDescent="0.25">
      <c r="A6124" s="203"/>
      <c r="B6124" s="203"/>
      <c r="C6124" s="203"/>
      <c r="D6124" s="203"/>
      <c r="E6124" s="203"/>
      <c r="F6124" s="203"/>
    </row>
    <row r="6125" spans="1:6" x14ac:dyDescent="0.25">
      <c r="A6125" s="203"/>
      <c r="B6125" s="203"/>
      <c r="C6125" s="203"/>
      <c r="D6125" s="203"/>
      <c r="E6125" s="203"/>
      <c r="F6125" s="203"/>
    </row>
    <row r="6126" spans="1:6" x14ac:dyDescent="0.25">
      <c r="A6126" s="203"/>
      <c r="B6126" s="203"/>
      <c r="C6126" s="203"/>
      <c r="D6126" s="203"/>
      <c r="E6126" s="203"/>
      <c r="F6126" s="203"/>
    </row>
    <row r="6127" spans="1:6" x14ac:dyDescent="0.25">
      <c r="A6127" s="203"/>
      <c r="B6127" s="203"/>
      <c r="C6127" s="203"/>
      <c r="D6127" s="203"/>
      <c r="E6127" s="203"/>
      <c r="F6127" s="203"/>
    </row>
    <row r="6128" spans="1:6" x14ac:dyDescent="0.25">
      <c r="A6128" s="203"/>
      <c r="B6128" s="203"/>
      <c r="C6128" s="203"/>
      <c r="D6128" s="203"/>
      <c r="E6128" s="203"/>
      <c r="F6128" s="203"/>
    </row>
    <row r="6129" spans="1:6" x14ac:dyDescent="0.25">
      <c r="A6129" s="203"/>
      <c r="B6129" s="203"/>
      <c r="C6129" s="203"/>
      <c r="D6129" s="203"/>
      <c r="E6129" s="203"/>
      <c r="F6129" s="203"/>
    </row>
    <row r="6130" spans="1:6" x14ac:dyDescent="0.25">
      <c r="A6130" s="203"/>
      <c r="B6130" s="203"/>
      <c r="C6130" s="203"/>
      <c r="D6130" s="203"/>
      <c r="E6130" s="203"/>
      <c r="F6130" s="203"/>
    </row>
    <row r="6131" spans="1:6" x14ac:dyDescent="0.25">
      <c r="A6131" s="203"/>
      <c r="B6131" s="203"/>
      <c r="C6131" s="203"/>
      <c r="D6131" s="203"/>
      <c r="E6131" s="203"/>
      <c r="F6131" s="203"/>
    </row>
    <row r="6132" spans="1:6" x14ac:dyDescent="0.25">
      <c r="A6132" s="203"/>
      <c r="B6132" s="203"/>
      <c r="C6132" s="203"/>
      <c r="D6132" s="203"/>
      <c r="E6132" s="203"/>
      <c r="F6132" s="203"/>
    </row>
    <row r="6133" spans="1:6" x14ac:dyDescent="0.25">
      <c r="A6133" s="203"/>
      <c r="B6133" s="203"/>
      <c r="C6133" s="203"/>
      <c r="D6133" s="203"/>
      <c r="E6133" s="203"/>
      <c r="F6133" s="203"/>
    </row>
    <row r="6134" spans="1:6" x14ac:dyDescent="0.25">
      <c r="A6134" s="203"/>
      <c r="B6134" s="203"/>
      <c r="C6134" s="203"/>
      <c r="D6134" s="203"/>
      <c r="E6134" s="203"/>
      <c r="F6134" s="203"/>
    </row>
    <row r="6135" spans="1:6" x14ac:dyDescent="0.25">
      <c r="A6135" s="203"/>
      <c r="B6135" s="203"/>
      <c r="C6135" s="203"/>
      <c r="D6135" s="203"/>
      <c r="E6135" s="203"/>
      <c r="F6135" s="203"/>
    </row>
    <row r="6136" spans="1:6" x14ac:dyDescent="0.25">
      <c r="A6136" s="203"/>
      <c r="B6136" s="203"/>
      <c r="C6136" s="203"/>
      <c r="D6136" s="203"/>
      <c r="E6136" s="203"/>
      <c r="F6136" s="203"/>
    </row>
    <row r="6137" spans="1:6" x14ac:dyDescent="0.25">
      <c r="A6137" s="203"/>
      <c r="B6137" s="203"/>
      <c r="C6137" s="203"/>
      <c r="D6137" s="203"/>
      <c r="E6137" s="203"/>
      <c r="F6137" s="203"/>
    </row>
    <row r="6138" spans="1:6" x14ac:dyDescent="0.25">
      <c r="A6138" s="203"/>
      <c r="B6138" s="203"/>
      <c r="C6138" s="203"/>
      <c r="D6138" s="203"/>
      <c r="E6138" s="203"/>
      <c r="F6138" s="203"/>
    </row>
    <row r="6139" spans="1:6" x14ac:dyDescent="0.25">
      <c r="A6139" s="203"/>
      <c r="B6139" s="203"/>
      <c r="C6139" s="203"/>
      <c r="D6139" s="203"/>
      <c r="E6139" s="203"/>
      <c r="F6139" s="203"/>
    </row>
    <row r="6140" spans="1:6" x14ac:dyDescent="0.25">
      <c r="A6140" s="203"/>
      <c r="B6140" s="203"/>
      <c r="C6140" s="203"/>
      <c r="D6140" s="203"/>
      <c r="E6140" s="203"/>
      <c r="F6140" s="203"/>
    </row>
    <row r="6141" spans="1:6" x14ac:dyDescent="0.25">
      <c r="A6141" s="203"/>
      <c r="B6141" s="203"/>
      <c r="C6141" s="203"/>
      <c r="D6141" s="203"/>
      <c r="E6141" s="203"/>
      <c r="F6141" s="203"/>
    </row>
    <row r="6142" spans="1:6" x14ac:dyDescent="0.25">
      <c r="A6142" s="203"/>
      <c r="B6142" s="203"/>
      <c r="C6142" s="203"/>
      <c r="D6142" s="203"/>
      <c r="E6142" s="203"/>
      <c r="F6142" s="203"/>
    </row>
    <row r="6143" spans="1:6" x14ac:dyDescent="0.25">
      <c r="A6143" s="203"/>
      <c r="B6143" s="203"/>
      <c r="C6143" s="203"/>
      <c r="D6143" s="203"/>
      <c r="E6143" s="203"/>
      <c r="F6143" s="203"/>
    </row>
    <row r="6144" spans="1:6" x14ac:dyDescent="0.25">
      <c r="A6144" s="203"/>
      <c r="B6144" s="203"/>
      <c r="C6144" s="203"/>
      <c r="D6144" s="203"/>
      <c r="E6144" s="203"/>
      <c r="F6144" s="203"/>
    </row>
    <row r="6145" spans="1:6" x14ac:dyDescent="0.25">
      <c r="A6145" s="203"/>
      <c r="B6145" s="203"/>
      <c r="C6145" s="203"/>
      <c r="D6145" s="203"/>
      <c r="E6145" s="203"/>
      <c r="F6145" s="203"/>
    </row>
    <row r="6146" spans="1:6" x14ac:dyDescent="0.25">
      <c r="A6146" s="203"/>
      <c r="B6146" s="203"/>
      <c r="C6146" s="203"/>
      <c r="D6146" s="203"/>
      <c r="E6146" s="203"/>
      <c r="F6146" s="203"/>
    </row>
    <row r="6147" spans="1:6" x14ac:dyDescent="0.25">
      <c r="A6147" s="203"/>
      <c r="B6147" s="203"/>
      <c r="C6147" s="203"/>
      <c r="D6147" s="203"/>
      <c r="E6147" s="203"/>
      <c r="F6147" s="203"/>
    </row>
    <row r="6148" spans="1:6" x14ac:dyDescent="0.25">
      <c r="A6148" s="203"/>
      <c r="B6148" s="203"/>
      <c r="C6148" s="203"/>
      <c r="D6148" s="203"/>
      <c r="E6148" s="203"/>
      <c r="F6148" s="203"/>
    </row>
    <row r="6149" spans="1:6" x14ac:dyDescent="0.25">
      <c r="A6149" s="203"/>
      <c r="B6149" s="203"/>
      <c r="C6149" s="203"/>
      <c r="D6149" s="203"/>
      <c r="E6149" s="203"/>
      <c r="F6149" s="203"/>
    </row>
    <row r="6150" spans="1:6" x14ac:dyDescent="0.25">
      <c r="A6150" s="203"/>
      <c r="B6150" s="203"/>
      <c r="C6150" s="203"/>
      <c r="D6150" s="203"/>
      <c r="E6150" s="203"/>
      <c r="F6150" s="203"/>
    </row>
    <row r="6151" spans="1:6" x14ac:dyDescent="0.25">
      <c r="A6151" s="203"/>
      <c r="B6151" s="203"/>
      <c r="C6151" s="203"/>
      <c r="D6151" s="203"/>
      <c r="E6151" s="203"/>
      <c r="F6151" s="203"/>
    </row>
    <row r="6152" spans="1:6" x14ac:dyDescent="0.25">
      <c r="A6152" s="203"/>
      <c r="B6152" s="203"/>
      <c r="C6152" s="203"/>
      <c r="D6152" s="203"/>
      <c r="E6152" s="203"/>
      <c r="F6152" s="203"/>
    </row>
    <row r="6153" spans="1:6" x14ac:dyDescent="0.25">
      <c r="A6153" s="203"/>
      <c r="B6153" s="203"/>
      <c r="C6153" s="203"/>
      <c r="D6153" s="203"/>
      <c r="E6153" s="203"/>
      <c r="F6153" s="203"/>
    </row>
    <row r="6154" spans="1:6" x14ac:dyDescent="0.25">
      <c r="A6154" s="203"/>
      <c r="B6154" s="203"/>
      <c r="C6154" s="203"/>
      <c r="D6154" s="203"/>
      <c r="E6154" s="203"/>
      <c r="F6154" s="203"/>
    </row>
    <row r="6155" spans="1:6" x14ac:dyDescent="0.25">
      <c r="A6155" s="203"/>
      <c r="B6155" s="203"/>
      <c r="C6155" s="203"/>
      <c r="D6155" s="203"/>
      <c r="E6155" s="203"/>
      <c r="F6155" s="203"/>
    </row>
    <row r="6156" spans="1:6" x14ac:dyDescent="0.25">
      <c r="A6156" s="203"/>
      <c r="B6156" s="203"/>
      <c r="C6156" s="203"/>
      <c r="D6156" s="203"/>
      <c r="E6156" s="203"/>
      <c r="F6156" s="203"/>
    </row>
    <row r="6157" spans="1:6" x14ac:dyDescent="0.25">
      <c r="A6157" s="203"/>
      <c r="B6157" s="203"/>
      <c r="C6157" s="203"/>
      <c r="D6157" s="203"/>
      <c r="E6157" s="203"/>
      <c r="F6157" s="203"/>
    </row>
    <row r="6158" spans="1:6" x14ac:dyDescent="0.25">
      <c r="A6158" s="203"/>
      <c r="B6158" s="203"/>
      <c r="C6158" s="203"/>
      <c r="D6158" s="203"/>
      <c r="E6158" s="203"/>
      <c r="F6158" s="203"/>
    </row>
    <row r="6159" spans="1:6" x14ac:dyDescent="0.25">
      <c r="A6159" s="203"/>
      <c r="B6159" s="203"/>
      <c r="C6159" s="203"/>
      <c r="D6159" s="203"/>
      <c r="E6159" s="203"/>
      <c r="F6159" s="203"/>
    </row>
    <row r="6160" spans="1:6" x14ac:dyDescent="0.25">
      <c r="A6160" s="203"/>
      <c r="B6160" s="203"/>
      <c r="C6160" s="203"/>
      <c r="D6160" s="203"/>
      <c r="E6160" s="203"/>
      <c r="F6160" s="203"/>
    </row>
    <row r="6161" spans="1:6" x14ac:dyDescent="0.25">
      <c r="A6161" s="203"/>
      <c r="B6161" s="203"/>
      <c r="C6161" s="203"/>
      <c r="D6161" s="203"/>
      <c r="E6161" s="203"/>
      <c r="F6161" s="203"/>
    </row>
    <row r="6162" spans="1:6" x14ac:dyDescent="0.25">
      <c r="A6162" s="203"/>
      <c r="B6162" s="203"/>
      <c r="C6162" s="203"/>
      <c r="D6162" s="203"/>
      <c r="E6162" s="203"/>
      <c r="F6162" s="203"/>
    </row>
    <row r="6163" spans="1:6" x14ac:dyDescent="0.25">
      <c r="A6163" s="203"/>
      <c r="B6163" s="203"/>
      <c r="C6163" s="203"/>
      <c r="D6163" s="203"/>
      <c r="E6163" s="203"/>
      <c r="F6163" s="203"/>
    </row>
    <row r="6164" spans="1:6" x14ac:dyDescent="0.25">
      <c r="A6164" s="203"/>
      <c r="B6164" s="203"/>
      <c r="C6164" s="203"/>
      <c r="D6164" s="203"/>
      <c r="E6164" s="203"/>
      <c r="F6164" s="203"/>
    </row>
    <row r="6165" spans="1:6" x14ac:dyDescent="0.25">
      <c r="A6165" s="203"/>
      <c r="B6165" s="203"/>
      <c r="C6165" s="203"/>
      <c r="D6165" s="203"/>
      <c r="E6165" s="203"/>
      <c r="F6165" s="203"/>
    </row>
    <row r="6166" spans="1:6" x14ac:dyDescent="0.25">
      <c r="A6166" s="203"/>
      <c r="B6166" s="203"/>
      <c r="C6166" s="203"/>
      <c r="D6166" s="203"/>
      <c r="E6166" s="203"/>
      <c r="F6166" s="203"/>
    </row>
    <row r="6167" spans="1:6" x14ac:dyDescent="0.25">
      <c r="A6167" s="203"/>
      <c r="B6167" s="203"/>
      <c r="C6167" s="203"/>
      <c r="D6167" s="203"/>
      <c r="E6167" s="203"/>
      <c r="F6167" s="203"/>
    </row>
    <row r="6168" spans="1:6" x14ac:dyDescent="0.25">
      <c r="A6168" s="203"/>
      <c r="B6168" s="203"/>
      <c r="C6168" s="203"/>
      <c r="D6168" s="203"/>
      <c r="E6168" s="203"/>
      <c r="F6168" s="203"/>
    </row>
    <row r="6169" spans="1:6" x14ac:dyDescent="0.25">
      <c r="A6169" s="203"/>
      <c r="B6169" s="203"/>
      <c r="C6169" s="203"/>
      <c r="D6169" s="203"/>
      <c r="E6169" s="203"/>
      <c r="F6169" s="203"/>
    </row>
    <row r="6170" spans="1:6" x14ac:dyDescent="0.25">
      <c r="A6170" s="203"/>
      <c r="B6170" s="203"/>
      <c r="C6170" s="203"/>
      <c r="D6170" s="203"/>
      <c r="E6170" s="203"/>
      <c r="F6170" s="203"/>
    </row>
    <row r="6171" spans="1:6" x14ac:dyDescent="0.25">
      <c r="A6171" s="203"/>
      <c r="B6171" s="203"/>
      <c r="C6171" s="203"/>
      <c r="D6171" s="203"/>
      <c r="E6171" s="203"/>
      <c r="F6171" s="203"/>
    </row>
    <row r="6172" spans="1:6" x14ac:dyDescent="0.25">
      <c r="A6172" s="203"/>
      <c r="B6172" s="203"/>
      <c r="C6172" s="203"/>
      <c r="D6172" s="203"/>
      <c r="E6172" s="203"/>
      <c r="F6172" s="203"/>
    </row>
    <row r="6173" spans="1:6" x14ac:dyDescent="0.25">
      <c r="A6173" s="203"/>
      <c r="B6173" s="203"/>
      <c r="C6173" s="203"/>
      <c r="D6173" s="203"/>
      <c r="E6173" s="203"/>
      <c r="F6173" s="203"/>
    </row>
    <row r="6174" spans="1:6" x14ac:dyDescent="0.25">
      <c r="A6174" s="203"/>
      <c r="B6174" s="203"/>
      <c r="C6174" s="203"/>
      <c r="D6174" s="203"/>
      <c r="E6174" s="203"/>
      <c r="F6174" s="203"/>
    </row>
    <row r="6175" spans="1:6" x14ac:dyDescent="0.25">
      <c r="A6175" s="203"/>
      <c r="B6175" s="203"/>
      <c r="C6175" s="203"/>
      <c r="D6175" s="203"/>
      <c r="E6175" s="203"/>
      <c r="F6175" s="203"/>
    </row>
    <row r="6176" spans="1:6" x14ac:dyDescent="0.25">
      <c r="A6176" s="203"/>
      <c r="B6176" s="203"/>
      <c r="C6176" s="203"/>
      <c r="D6176" s="203"/>
      <c r="E6176" s="203"/>
      <c r="F6176" s="203"/>
    </row>
    <row r="6177" spans="1:6" x14ac:dyDescent="0.25">
      <c r="A6177" s="203"/>
      <c r="B6177" s="203"/>
      <c r="C6177" s="203"/>
      <c r="D6177" s="203"/>
      <c r="E6177" s="203"/>
      <c r="F6177" s="203"/>
    </row>
    <row r="6178" spans="1:6" x14ac:dyDescent="0.25">
      <c r="A6178" s="203"/>
      <c r="B6178" s="203"/>
      <c r="C6178" s="203"/>
      <c r="D6178" s="203"/>
      <c r="E6178" s="203"/>
      <c r="F6178" s="203"/>
    </row>
    <row r="6179" spans="1:6" x14ac:dyDescent="0.25">
      <c r="A6179" s="203"/>
      <c r="B6179" s="203"/>
      <c r="C6179" s="203"/>
      <c r="D6179" s="203"/>
      <c r="E6179" s="203"/>
      <c r="F6179" s="203"/>
    </row>
    <row r="6180" spans="1:6" x14ac:dyDescent="0.25">
      <c r="A6180" s="203"/>
      <c r="B6180" s="203"/>
      <c r="C6180" s="203"/>
      <c r="D6180" s="203"/>
      <c r="E6180" s="203"/>
      <c r="F6180" s="203"/>
    </row>
    <row r="6181" spans="1:6" x14ac:dyDescent="0.25">
      <c r="A6181" s="203"/>
      <c r="B6181" s="203"/>
      <c r="C6181" s="203"/>
      <c r="D6181" s="203"/>
      <c r="E6181" s="203"/>
      <c r="F6181" s="203"/>
    </row>
    <row r="6182" spans="1:6" x14ac:dyDescent="0.25">
      <c r="A6182" s="203"/>
      <c r="B6182" s="203"/>
      <c r="C6182" s="203"/>
      <c r="D6182" s="203"/>
      <c r="E6182" s="203"/>
      <c r="F6182" s="203"/>
    </row>
    <row r="6183" spans="1:6" x14ac:dyDescent="0.25">
      <c r="A6183" s="203"/>
      <c r="B6183" s="203"/>
      <c r="C6183" s="203"/>
      <c r="D6183" s="203"/>
      <c r="E6183" s="203"/>
      <c r="F6183" s="203"/>
    </row>
    <row r="6184" spans="1:6" x14ac:dyDescent="0.25">
      <c r="A6184" s="203"/>
      <c r="B6184" s="203"/>
      <c r="C6184" s="203"/>
      <c r="D6184" s="203"/>
      <c r="E6184" s="203"/>
      <c r="F6184" s="203"/>
    </row>
    <row r="6185" spans="1:6" x14ac:dyDescent="0.25">
      <c r="A6185" s="203"/>
      <c r="B6185" s="203"/>
      <c r="C6185" s="203"/>
      <c r="D6185" s="203"/>
      <c r="E6185" s="203"/>
      <c r="F6185" s="203"/>
    </row>
    <row r="6186" spans="1:6" x14ac:dyDescent="0.25">
      <c r="A6186" s="203"/>
      <c r="B6186" s="203"/>
      <c r="C6186" s="203"/>
      <c r="D6186" s="203"/>
      <c r="E6186" s="203"/>
      <c r="F6186" s="203"/>
    </row>
    <row r="6187" spans="1:6" x14ac:dyDescent="0.25">
      <c r="A6187" s="203"/>
      <c r="B6187" s="203"/>
      <c r="C6187" s="203"/>
      <c r="D6187" s="203"/>
      <c r="E6187" s="203"/>
      <c r="F6187" s="203"/>
    </row>
    <row r="6188" spans="1:6" x14ac:dyDescent="0.25">
      <c r="A6188" s="203"/>
      <c r="B6188" s="203"/>
      <c r="C6188" s="203"/>
      <c r="D6188" s="203"/>
      <c r="E6188" s="203"/>
      <c r="F6188" s="203"/>
    </row>
    <row r="6189" spans="1:6" x14ac:dyDescent="0.25">
      <c r="A6189" s="203"/>
      <c r="B6189" s="203"/>
      <c r="C6189" s="203"/>
      <c r="D6189" s="203"/>
      <c r="E6189" s="203"/>
      <c r="F6189" s="203"/>
    </row>
    <row r="6190" spans="1:6" x14ac:dyDescent="0.25">
      <c r="A6190" s="203"/>
      <c r="B6190" s="203"/>
      <c r="C6190" s="203"/>
      <c r="D6190" s="203"/>
      <c r="E6190" s="203"/>
      <c r="F6190" s="203"/>
    </row>
    <row r="6191" spans="1:6" x14ac:dyDescent="0.25">
      <c r="A6191" s="203"/>
      <c r="B6191" s="203"/>
      <c r="C6191" s="203"/>
      <c r="D6191" s="203"/>
      <c r="E6191" s="203"/>
      <c r="F6191" s="203"/>
    </row>
    <row r="6192" spans="1:6" x14ac:dyDescent="0.25">
      <c r="A6192" s="203"/>
      <c r="B6192" s="203"/>
      <c r="C6192" s="203"/>
      <c r="D6192" s="203"/>
      <c r="E6192" s="203"/>
      <c r="F6192" s="203"/>
    </row>
    <row r="6193" spans="1:6" x14ac:dyDescent="0.25">
      <c r="A6193" s="203"/>
      <c r="B6193" s="203"/>
      <c r="C6193" s="203"/>
      <c r="D6193" s="203"/>
      <c r="E6193" s="203"/>
      <c r="F6193" s="203"/>
    </row>
    <row r="6194" spans="1:6" x14ac:dyDescent="0.25">
      <c r="A6194" s="203"/>
      <c r="B6194" s="203"/>
      <c r="C6194" s="203"/>
      <c r="D6194" s="203"/>
      <c r="E6194" s="203"/>
      <c r="F6194" s="203"/>
    </row>
    <row r="6195" spans="1:6" x14ac:dyDescent="0.25">
      <c r="A6195" s="203"/>
      <c r="B6195" s="203"/>
      <c r="C6195" s="203"/>
      <c r="D6195" s="203"/>
      <c r="E6195" s="203"/>
      <c r="F6195" s="203"/>
    </row>
    <row r="6196" spans="1:6" x14ac:dyDescent="0.25">
      <c r="A6196" s="203"/>
      <c r="B6196" s="203"/>
      <c r="C6196" s="203"/>
      <c r="D6196" s="203"/>
      <c r="E6196" s="203"/>
      <c r="F6196" s="203"/>
    </row>
    <row r="6197" spans="1:6" x14ac:dyDescent="0.25">
      <c r="A6197" s="203"/>
      <c r="B6197" s="203"/>
      <c r="C6197" s="203"/>
      <c r="D6197" s="203"/>
      <c r="E6197" s="203"/>
      <c r="F6197" s="203"/>
    </row>
    <row r="6198" spans="1:6" x14ac:dyDescent="0.25">
      <c r="A6198" s="203"/>
      <c r="B6198" s="203"/>
      <c r="C6198" s="203"/>
      <c r="D6198" s="203"/>
      <c r="E6198" s="203"/>
      <c r="F6198" s="203"/>
    </row>
    <row r="6199" spans="1:6" x14ac:dyDescent="0.25">
      <c r="A6199" s="203"/>
      <c r="B6199" s="203"/>
      <c r="C6199" s="203"/>
      <c r="D6199" s="203"/>
      <c r="E6199" s="203"/>
      <c r="F6199" s="203"/>
    </row>
    <row r="6200" spans="1:6" x14ac:dyDescent="0.25">
      <c r="A6200" s="203"/>
      <c r="B6200" s="203"/>
      <c r="C6200" s="203"/>
      <c r="D6200" s="203"/>
      <c r="E6200" s="203"/>
      <c r="F6200" s="203"/>
    </row>
    <row r="6201" spans="1:6" x14ac:dyDescent="0.25">
      <c r="A6201" s="203"/>
      <c r="B6201" s="203"/>
      <c r="C6201" s="203"/>
      <c r="D6201" s="203"/>
      <c r="E6201" s="203"/>
      <c r="F6201" s="203"/>
    </row>
    <row r="6202" spans="1:6" x14ac:dyDescent="0.25">
      <c r="A6202" s="203"/>
      <c r="B6202" s="203"/>
      <c r="C6202" s="203"/>
      <c r="D6202" s="203"/>
      <c r="E6202" s="203"/>
      <c r="F6202" s="203"/>
    </row>
    <row r="6203" spans="1:6" x14ac:dyDescent="0.25">
      <c r="A6203" s="203"/>
      <c r="B6203" s="203"/>
      <c r="C6203" s="203"/>
      <c r="D6203" s="203"/>
      <c r="E6203" s="203"/>
      <c r="F6203" s="203"/>
    </row>
    <row r="6204" spans="1:6" x14ac:dyDescent="0.25">
      <c r="A6204" s="203"/>
      <c r="B6204" s="203"/>
      <c r="C6204" s="203"/>
      <c r="D6204" s="203"/>
      <c r="E6204" s="203"/>
      <c r="F6204" s="203"/>
    </row>
    <row r="6205" spans="1:6" x14ac:dyDescent="0.25">
      <c r="A6205" s="203"/>
      <c r="B6205" s="203"/>
      <c r="C6205" s="203"/>
      <c r="D6205" s="203"/>
      <c r="E6205" s="203"/>
      <c r="F6205" s="203"/>
    </row>
    <row r="6206" spans="1:6" x14ac:dyDescent="0.25">
      <c r="A6206" s="203"/>
      <c r="B6206" s="203"/>
      <c r="C6206" s="203"/>
      <c r="D6206" s="203"/>
      <c r="E6206" s="203"/>
      <c r="F6206" s="203"/>
    </row>
    <row r="6207" spans="1:6" x14ac:dyDescent="0.25">
      <c r="A6207" s="203"/>
      <c r="B6207" s="203"/>
      <c r="C6207" s="203"/>
      <c r="D6207" s="203"/>
      <c r="E6207" s="203"/>
      <c r="F6207" s="203"/>
    </row>
    <row r="6208" spans="1:6" x14ac:dyDescent="0.25">
      <c r="A6208" s="203"/>
      <c r="B6208" s="203"/>
      <c r="C6208" s="203"/>
      <c r="D6208" s="203"/>
      <c r="E6208" s="203"/>
      <c r="F6208" s="203"/>
    </row>
    <row r="6209" spans="1:6" x14ac:dyDescent="0.25">
      <c r="A6209" s="203"/>
      <c r="B6209" s="203"/>
      <c r="C6209" s="203"/>
      <c r="D6209" s="203"/>
      <c r="E6209" s="203"/>
      <c r="F6209" s="203"/>
    </row>
    <row r="6210" spans="1:6" x14ac:dyDescent="0.25">
      <c r="A6210" s="203"/>
      <c r="B6210" s="203"/>
      <c r="C6210" s="203"/>
      <c r="D6210" s="203"/>
      <c r="E6210" s="203"/>
      <c r="F6210" s="203"/>
    </row>
    <row r="6211" spans="1:6" x14ac:dyDescent="0.25">
      <c r="A6211" s="203"/>
      <c r="B6211" s="203"/>
      <c r="C6211" s="203"/>
      <c r="D6211" s="203"/>
      <c r="E6211" s="203"/>
      <c r="F6211" s="203"/>
    </row>
    <row r="6212" spans="1:6" x14ac:dyDescent="0.25">
      <c r="A6212" s="203"/>
      <c r="B6212" s="203"/>
      <c r="C6212" s="203"/>
      <c r="D6212" s="203"/>
      <c r="E6212" s="203"/>
      <c r="F6212" s="203"/>
    </row>
    <row r="6213" spans="1:6" x14ac:dyDescent="0.25">
      <c r="A6213" s="203"/>
      <c r="B6213" s="203"/>
      <c r="C6213" s="203"/>
      <c r="D6213" s="203"/>
      <c r="E6213" s="203"/>
      <c r="F6213" s="203"/>
    </row>
    <row r="6214" spans="1:6" x14ac:dyDescent="0.25">
      <c r="A6214" s="203"/>
      <c r="B6214" s="203"/>
      <c r="C6214" s="203"/>
      <c r="D6214" s="203"/>
      <c r="E6214" s="203"/>
      <c r="F6214" s="203"/>
    </row>
    <row r="6215" spans="1:6" x14ac:dyDescent="0.25">
      <c r="A6215" s="203"/>
      <c r="B6215" s="203"/>
      <c r="C6215" s="203"/>
      <c r="D6215" s="203"/>
      <c r="E6215" s="203"/>
      <c r="F6215" s="203"/>
    </row>
    <row r="6216" spans="1:6" x14ac:dyDescent="0.25">
      <c r="A6216" s="203"/>
      <c r="B6216" s="203"/>
      <c r="C6216" s="203"/>
      <c r="D6216" s="203"/>
      <c r="E6216" s="203"/>
      <c r="F6216" s="203"/>
    </row>
    <row r="6217" spans="1:6" x14ac:dyDescent="0.25">
      <c r="A6217" s="203"/>
      <c r="B6217" s="203"/>
      <c r="C6217" s="203"/>
      <c r="D6217" s="203"/>
      <c r="E6217" s="203"/>
      <c r="F6217" s="203"/>
    </row>
    <row r="6218" spans="1:6" x14ac:dyDescent="0.25">
      <c r="A6218" s="203"/>
      <c r="B6218" s="203"/>
      <c r="C6218" s="203"/>
      <c r="D6218" s="203"/>
      <c r="E6218" s="203"/>
      <c r="F6218" s="203"/>
    </row>
    <row r="6219" spans="1:6" x14ac:dyDescent="0.25">
      <c r="A6219" s="203"/>
      <c r="B6219" s="203"/>
      <c r="C6219" s="203"/>
      <c r="D6219" s="203"/>
      <c r="E6219" s="203"/>
      <c r="F6219" s="203"/>
    </row>
    <row r="6220" spans="1:6" x14ac:dyDescent="0.25">
      <c r="A6220" s="203"/>
      <c r="B6220" s="203"/>
      <c r="C6220" s="203"/>
      <c r="D6220" s="203"/>
      <c r="E6220" s="203"/>
      <c r="F6220" s="203"/>
    </row>
    <row r="6221" spans="1:6" x14ac:dyDescent="0.25">
      <c r="A6221" s="203"/>
      <c r="B6221" s="203"/>
      <c r="C6221" s="203"/>
      <c r="D6221" s="203"/>
      <c r="E6221" s="203"/>
      <c r="F6221" s="203"/>
    </row>
    <row r="6222" spans="1:6" x14ac:dyDescent="0.25">
      <c r="A6222" s="203"/>
      <c r="B6222" s="203"/>
      <c r="C6222" s="203"/>
      <c r="D6222" s="203"/>
      <c r="E6222" s="203"/>
      <c r="F6222" s="203"/>
    </row>
    <row r="6223" spans="1:6" x14ac:dyDescent="0.25">
      <c r="A6223" s="203"/>
      <c r="B6223" s="203"/>
      <c r="C6223" s="203"/>
      <c r="D6223" s="203"/>
      <c r="E6223" s="203"/>
      <c r="F6223" s="203"/>
    </row>
    <row r="6224" spans="1:6" x14ac:dyDescent="0.25">
      <c r="A6224" s="203"/>
      <c r="B6224" s="203"/>
      <c r="C6224" s="203"/>
      <c r="D6224" s="203"/>
      <c r="E6224" s="203"/>
      <c r="F6224" s="203"/>
    </row>
    <row r="6225" spans="1:6" x14ac:dyDescent="0.25">
      <c r="A6225" s="203"/>
      <c r="B6225" s="203"/>
      <c r="C6225" s="203"/>
      <c r="D6225" s="203"/>
      <c r="E6225" s="203"/>
      <c r="F6225" s="203"/>
    </row>
    <row r="6226" spans="1:6" x14ac:dyDescent="0.25">
      <c r="A6226" s="203"/>
      <c r="B6226" s="203"/>
      <c r="C6226" s="203"/>
      <c r="D6226" s="203"/>
      <c r="E6226" s="203"/>
      <c r="F6226" s="203"/>
    </row>
    <row r="6227" spans="1:6" x14ac:dyDescent="0.25">
      <c r="A6227" s="203"/>
      <c r="B6227" s="203"/>
      <c r="C6227" s="203"/>
      <c r="D6227" s="203"/>
      <c r="E6227" s="203"/>
      <c r="F6227" s="203"/>
    </row>
    <row r="6228" spans="1:6" x14ac:dyDescent="0.25">
      <c r="A6228" s="203"/>
      <c r="B6228" s="203"/>
      <c r="C6228" s="203"/>
      <c r="D6228" s="203"/>
      <c r="E6228" s="203"/>
      <c r="F6228" s="203"/>
    </row>
    <row r="6229" spans="1:6" x14ac:dyDescent="0.25">
      <c r="A6229" s="203"/>
      <c r="B6229" s="203"/>
      <c r="C6229" s="203"/>
      <c r="D6229" s="203"/>
      <c r="E6229" s="203"/>
      <c r="F6229" s="203"/>
    </row>
    <row r="6230" spans="1:6" x14ac:dyDescent="0.25">
      <c r="A6230" s="203"/>
      <c r="B6230" s="203"/>
      <c r="C6230" s="203"/>
      <c r="D6230" s="203"/>
      <c r="E6230" s="203"/>
      <c r="F6230" s="203"/>
    </row>
    <row r="6231" spans="1:6" x14ac:dyDescent="0.25">
      <c r="A6231" s="203"/>
      <c r="B6231" s="203"/>
      <c r="C6231" s="203"/>
      <c r="D6231" s="203"/>
      <c r="E6231" s="203"/>
      <c r="F6231" s="203"/>
    </row>
    <row r="6232" spans="1:6" x14ac:dyDescent="0.25">
      <c r="A6232" s="203"/>
      <c r="B6232" s="203"/>
      <c r="C6232" s="203"/>
      <c r="D6232" s="203"/>
      <c r="E6232" s="203"/>
      <c r="F6232" s="203"/>
    </row>
    <row r="6233" spans="1:6" x14ac:dyDescent="0.25">
      <c r="A6233" s="203"/>
      <c r="B6233" s="203"/>
      <c r="C6233" s="203"/>
      <c r="D6233" s="203"/>
      <c r="E6233" s="203"/>
      <c r="F6233" s="203"/>
    </row>
    <row r="6234" spans="1:6" x14ac:dyDescent="0.25">
      <c r="A6234" s="203"/>
      <c r="B6234" s="203"/>
      <c r="C6234" s="203"/>
      <c r="D6234" s="203"/>
      <c r="E6234" s="203"/>
      <c r="F6234" s="203"/>
    </row>
    <row r="6235" spans="1:6" x14ac:dyDescent="0.25">
      <c r="A6235" s="203"/>
      <c r="B6235" s="203"/>
      <c r="C6235" s="203"/>
      <c r="D6235" s="203"/>
      <c r="E6235" s="203"/>
      <c r="F6235" s="203"/>
    </row>
    <row r="6236" spans="1:6" x14ac:dyDescent="0.25">
      <c r="A6236" s="203"/>
      <c r="B6236" s="203"/>
      <c r="C6236" s="203"/>
      <c r="D6236" s="203"/>
      <c r="E6236" s="203"/>
      <c r="F6236" s="203"/>
    </row>
    <row r="6237" spans="1:6" x14ac:dyDescent="0.25">
      <c r="A6237" s="203"/>
      <c r="B6237" s="203"/>
      <c r="C6237" s="203"/>
      <c r="D6237" s="203"/>
      <c r="E6237" s="203"/>
      <c r="F6237" s="203"/>
    </row>
    <row r="6238" spans="1:6" x14ac:dyDescent="0.25">
      <c r="A6238" s="203"/>
      <c r="B6238" s="203"/>
      <c r="C6238" s="203"/>
      <c r="D6238" s="203"/>
      <c r="E6238" s="203"/>
      <c r="F6238" s="203"/>
    </row>
    <row r="6239" spans="1:6" x14ac:dyDescent="0.25">
      <c r="A6239" s="203"/>
      <c r="B6239" s="203"/>
      <c r="C6239" s="203"/>
      <c r="D6239" s="203"/>
      <c r="E6239" s="203"/>
      <c r="F6239" s="203"/>
    </row>
    <row r="6240" spans="1:6" x14ac:dyDescent="0.25">
      <c r="A6240" s="203"/>
      <c r="B6240" s="203"/>
      <c r="C6240" s="203"/>
      <c r="D6240" s="203"/>
      <c r="E6240" s="203"/>
      <c r="F6240" s="203"/>
    </row>
    <row r="6241" spans="1:6" x14ac:dyDescent="0.25">
      <c r="A6241" s="203"/>
      <c r="B6241" s="203"/>
      <c r="C6241" s="203"/>
      <c r="D6241" s="203"/>
      <c r="E6241" s="203"/>
      <c r="F6241" s="203"/>
    </row>
    <row r="6242" spans="1:6" x14ac:dyDescent="0.25">
      <c r="A6242" s="203"/>
      <c r="B6242" s="203"/>
      <c r="C6242" s="203"/>
      <c r="D6242" s="203"/>
      <c r="E6242" s="203"/>
      <c r="F6242" s="203"/>
    </row>
    <row r="6243" spans="1:6" x14ac:dyDescent="0.25">
      <c r="A6243" s="203"/>
      <c r="B6243" s="203"/>
      <c r="C6243" s="203"/>
      <c r="D6243" s="203"/>
      <c r="E6243" s="203"/>
      <c r="F6243" s="203"/>
    </row>
    <row r="6244" spans="1:6" x14ac:dyDescent="0.25">
      <c r="A6244" s="203"/>
      <c r="B6244" s="203"/>
      <c r="C6244" s="203"/>
      <c r="D6244" s="203"/>
      <c r="E6244" s="203"/>
      <c r="F6244" s="203"/>
    </row>
    <row r="6245" spans="1:6" x14ac:dyDescent="0.25">
      <c r="A6245" s="203"/>
      <c r="B6245" s="203"/>
      <c r="C6245" s="203"/>
      <c r="D6245" s="203"/>
      <c r="E6245" s="203"/>
      <c r="F6245" s="203"/>
    </row>
    <row r="6246" spans="1:6" x14ac:dyDescent="0.25">
      <c r="A6246" s="203"/>
      <c r="B6246" s="203"/>
      <c r="C6246" s="203"/>
      <c r="D6246" s="203"/>
      <c r="E6246" s="203"/>
      <c r="F6246" s="203"/>
    </row>
    <row r="6247" spans="1:6" x14ac:dyDescent="0.25">
      <c r="A6247" s="203"/>
      <c r="B6247" s="203"/>
      <c r="C6247" s="203"/>
      <c r="D6247" s="203"/>
      <c r="E6247" s="203"/>
      <c r="F6247" s="203"/>
    </row>
    <row r="6248" spans="1:6" x14ac:dyDescent="0.25">
      <c r="A6248" s="203"/>
      <c r="B6248" s="203"/>
      <c r="C6248" s="203"/>
      <c r="D6248" s="203"/>
      <c r="E6248" s="203"/>
      <c r="F6248" s="203"/>
    </row>
    <row r="6249" spans="1:6" x14ac:dyDescent="0.25">
      <c r="A6249" s="203"/>
      <c r="B6249" s="203"/>
      <c r="C6249" s="203"/>
      <c r="D6249" s="203"/>
      <c r="E6249" s="203"/>
      <c r="F6249" s="203"/>
    </row>
    <row r="6250" spans="1:6" x14ac:dyDescent="0.25">
      <c r="A6250" s="203"/>
      <c r="B6250" s="203"/>
      <c r="C6250" s="203"/>
      <c r="D6250" s="203"/>
      <c r="E6250" s="203"/>
      <c r="F6250" s="203"/>
    </row>
    <row r="6251" spans="1:6" x14ac:dyDescent="0.25">
      <c r="A6251" s="203"/>
      <c r="B6251" s="203"/>
      <c r="C6251" s="203"/>
      <c r="D6251" s="203"/>
      <c r="E6251" s="203"/>
      <c r="F6251" s="203"/>
    </row>
    <row r="6252" spans="1:6" x14ac:dyDescent="0.25">
      <c r="A6252" s="203"/>
      <c r="B6252" s="203"/>
      <c r="C6252" s="203"/>
      <c r="D6252" s="203"/>
      <c r="E6252" s="203"/>
      <c r="F6252" s="203"/>
    </row>
    <row r="6253" spans="1:6" x14ac:dyDescent="0.25">
      <c r="A6253" s="203"/>
      <c r="B6253" s="203"/>
      <c r="C6253" s="203"/>
      <c r="D6253" s="203"/>
      <c r="E6253" s="203"/>
      <c r="F6253" s="203"/>
    </row>
    <row r="6254" spans="1:6" x14ac:dyDescent="0.25">
      <c r="A6254" s="203"/>
      <c r="B6254" s="203"/>
      <c r="C6254" s="203"/>
      <c r="D6254" s="203"/>
      <c r="E6254" s="203"/>
      <c r="F6254" s="203"/>
    </row>
    <row r="6255" spans="1:6" x14ac:dyDescent="0.25">
      <c r="A6255" s="203"/>
      <c r="B6255" s="203"/>
      <c r="C6255" s="203"/>
      <c r="D6255" s="203"/>
      <c r="E6255" s="203"/>
      <c r="F6255" s="203"/>
    </row>
    <row r="6256" spans="1:6" x14ac:dyDescent="0.25">
      <c r="A6256" s="203"/>
      <c r="B6256" s="203"/>
      <c r="C6256" s="203"/>
      <c r="D6256" s="203"/>
      <c r="E6256" s="203"/>
      <c r="F6256" s="203"/>
    </row>
    <row r="6257" spans="1:6" x14ac:dyDescent="0.25">
      <c r="A6257" s="203"/>
      <c r="B6257" s="203"/>
      <c r="C6257" s="203"/>
      <c r="D6257" s="203"/>
      <c r="E6257" s="203"/>
      <c r="F6257" s="203"/>
    </row>
    <row r="6258" spans="1:6" x14ac:dyDescent="0.25">
      <c r="A6258" s="203"/>
      <c r="B6258" s="203"/>
      <c r="C6258" s="203"/>
      <c r="D6258" s="203"/>
      <c r="E6258" s="203"/>
      <c r="F6258" s="203"/>
    </row>
    <row r="6259" spans="1:6" x14ac:dyDescent="0.25">
      <c r="A6259" s="203"/>
      <c r="B6259" s="203"/>
      <c r="C6259" s="203"/>
      <c r="D6259" s="203"/>
      <c r="E6259" s="203"/>
      <c r="F6259" s="203"/>
    </row>
    <row r="6260" spans="1:6" x14ac:dyDescent="0.25">
      <c r="A6260" s="203"/>
      <c r="B6260" s="203"/>
      <c r="C6260" s="203"/>
      <c r="D6260" s="203"/>
      <c r="E6260" s="203"/>
      <c r="F6260" s="203"/>
    </row>
    <row r="6261" spans="1:6" x14ac:dyDescent="0.25">
      <c r="A6261" s="203"/>
      <c r="B6261" s="203"/>
      <c r="C6261" s="203"/>
      <c r="D6261" s="203"/>
      <c r="E6261" s="203"/>
      <c r="F6261" s="203"/>
    </row>
    <row r="6262" spans="1:6" x14ac:dyDescent="0.25">
      <c r="A6262" s="203"/>
      <c r="B6262" s="203"/>
      <c r="C6262" s="203"/>
      <c r="D6262" s="203"/>
      <c r="E6262" s="203"/>
      <c r="F6262" s="203"/>
    </row>
    <row r="6263" spans="1:6" x14ac:dyDescent="0.25">
      <c r="A6263" s="203"/>
      <c r="B6263" s="203"/>
      <c r="C6263" s="203"/>
      <c r="D6263" s="203"/>
      <c r="E6263" s="203"/>
      <c r="F6263" s="203"/>
    </row>
    <row r="6264" spans="1:6" x14ac:dyDescent="0.25">
      <c r="A6264" s="203"/>
      <c r="B6264" s="203"/>
      <c r="C6264" s="203"/>
      <c r="D6264" s="203"/>
      <c r="E6264" s="203"/>
      <c r="F6264" s="203"/>
    </row>
    <row r="6265" spans="1:6" x14ac:dyDescent="0.25">
      <c r="A6265" s="203"/>
      <c r="B6265" s="203"/>
      <c r="C6265" s="203"/>
      <c r="D6265" s="203"/>
      <c r="E6265" s="203"/>
      <c r="F6265" s="203"/>
    </row>
    <row r="6266" spans="1:6" x14ac:dyDescent="0.25">
      <c r="A6266" s="203"/>
      <c r="B6266" s="203"/>
      <c r="C6266" s="203"/>
      <c r="D6266" s="203"/>
      <c r="E6266" s="203"/>
      <c r="F6266" s="203"/>
    </row>
    <row r="6267" spans="1:6" x14ac:dyDescent="0.25">
      <c r="A6267" s="203"/>
      <c r="B6267" s="203"/>
      <c r="C6267" s="203"/>
      <c r="D6267" s="203"/>
      <c r="E6267" s="203"/>
      <c r="F6267" s="203"/>
    </row>
    <row r="6268" spans="1:6" x14ac:dyDescent="0.25">
      <c r="A6268" s="203"/>
      <c r="B6268" s="203"/>
      <c r="C6268" s="203"/>
      <c r="D6268" s="203"/>
      <c r="E6268" s="203"/>
      <c r="F6268" s="203"/>
    </row>
    <row r="6269" spans="1:6" x14ac:dyDescent="0.25">
      <c r="A6269" s="203"/>
      <c r="B6269" s="203"/>
      <c r="C6269" s="203"/>
      <c r="D6269" s="203"/>
      <c r="E6269" s="203"/>
      <c r="F6269" s="203"/>
    </row>
    <row r="6270" spans="1:6" x14ac:dyDescent="0.25">
      <c r="A6270" s="203"/>
      <c r="B6270" s="203"/>
      <c r="C6270" s="203"/>
      <c r="D6270" s="203"/>
      <c r="E6270" s="203"/>
      <c r="F6270" s="203"/>
    </row>
    <row r="6271" spans="1:6" x14ac:dyDescent="0.25">
      <c r="A6271" s="203"/>
      <c r="B6271" s="203"/>
      <c r="C6271" s="203"/>
      <c r="D6271" s="203"/>
      <c r="E6271" s="203"/>
      <c r="F6271" s="203"/>
    </row>
    <row r="6272" spans="1:6" x14ac:dyDescent="0.25">
      <c r="A6272" s="203"/>
      <c r="B6272" s="203"/>
      <c r="C6272" s="203"/>
      <c r="D6272" s="203"/>
      <c r="E6272" s="203"/>
      <c r="F6272" s="203"/>
    </row>
    <row r="6273" spans="1:6" x14ac:dyDescent="0.25">
      <c r="A6273" s="203"/>
      <c r="B6273" s="203"/>
      <c r="C6273" s="203"/>
      <c r="D6273" s="203"/>
      <c r="E6273" s="203"/>
      <c r="F6273" s="203"/>
    </row>
    <row r="6274" spans="1:6" x14ac:dyDescent="0.25">
      <c r="A6274" s="203"/>
      <c r="B6274" s="203"/>
      <c r="C6274" s="203"/>
      <c r="D6274" s="203"/>
      <c r="E6274" s="203"/>
      <c r="F6274" s="203"/>
    </row>
    <row r="6275" spans="1:6" x14ac:dyDescent="0.25">
      <c r="A6275" s="203"/>
      <c r="B6275" s="203"/>
      <c r="C6275" s="203"/>
      <c r="D6275" s="203"/>
      <c r="E6275" s="203"/>
      <c r="F6275" s="203"/>
    </row>
    <row r="6276" spans="1:6" x14ac:dyDescent="0.25">
      <c r="A6276" s="203"/>
      <c r="B6276" s="203"/>
      <c r="C6276" s="203"/>
      <c r="D6276" s="203"/>
      <c r="E6276" s="203"/>
      <c r="F6276" s="203"/>
    </row>
    <row r="6277" spans="1:6" x14ac:dyDescent="0.25">
      <c r="A6277" s="203"/>
      <c r="B6277" s="203"/>
      <c r="C6277" s="203"/>
      <c r="D6277" s="203"/>
      <c r="E6277" s="203"/>
      <c r="F6277" s="203"/>
    </row>
    <row r="6278" spans="1:6" x14ac:dyDescent="0.25">
      <c r="A6278" s="203"/>
      <c r="B6278" s="203"/>
      <c r="C6278" s="203"/>
      <c r="D6278" s="203"/>
      <c r="E6278" s="203"/>
      <c r="F6278" s="203"/>
    </row>
    <row r="6279" spans="1:6" x14ac:dyDescent="0.25">
      <c r="A6279" s="203"/>
      <c r="B6279" s="203"/>
      <c r="C6279" s="203"/>
      <c r="D6279" s="203"/>
      <c r="E6279" s="203"/>
      <c r="F6279" s="203"/>
    </row>
    <row r="6280" spans="1:6" x14ac:dyDescent="0.25">
      <c r="A6280" s="203"/>
      <c r="B6280" s="203"/>
      <c r="C6280" s="203"/>
      <c r="D6280" s="203"/>
      <c r="E6280" s="203"/>
      <c r="F6280" s="203"/>
    </row>
    <row r="6281" spans="1:6" x14ac:dyDescent="0.25">
      <c r="A6281" s="203"/>
      <c r="B6281" s="203"/>
      <c r="C6281" s="203"/>
      <c r="D6281" s="203"/>
      <c r="E6281" s="203"/>
      <c r="F6281" s="203"/>
    </row>
    <row r="6282" spans="1:6" x14ac:dyDescent="0.25">
      <c r="A6282" s="203"/>
      <c r="B6282" s="203"/>
      <c r="C6282" s="203"/>
      <c r="D6282" s="203"/>
      <c r="E6282" s="203"/>
      <c r="F6282" s="203"/>
    </row>
    <row r="6283" spans="1:6" x14ac:dyDescent="0.25">
      <c r="A6283" s="203"/>
      <c r="B6283" s="203"/>
      <c r="C6283" s="203"/>
      <c r="D6283" s="203"/>
      <c r="E6283" s="203"/>
      <c r="F6283" s="203"/>
    </row>
    <row r="6284" spans="1:6" x14ac:dyDescent="0.25">
      <c r="A6284" s="203"/>
      <c r="B6284" s="203"/>
      <c r="C6284" s="203"/>
      <c r="D6284" s="203"/>
      <c r="E6284" s="203"/>
      <c r="F6284" s="203"/>
    </row>
    <row r="6285" spans="1:6" x14ac:dyDescent="0.25">
      <c r="A6285" s="203"/>
      <c r="B6285" s="203"/>
      <c r="C6285" s="203"/>
      <c r="D6285" s="203"/>
      <c r="E6285" s="203"/>
      <c r="F6285" s="203"/>
    </row>
    <row r="6286" spans="1:6" x14ac:dyDescent="0.25">
      <c r="A6286" s="203"/>
      <c r="B6286" s="203"/>
      <c r="C6286" s="203"/>
      <c r="D6286" s="203"/>
      <c r="E6286" s="203"/>
      <c r="F6286" s="203"/>
    </row>
    <row r="6287" spans="1:6" x14ac:dyDescent="0.25">
      <c r="A6287" s="203"/>
      <c r="B6287" s="203"/>
      <c r="C6287" s="203"/>
      <c r="D6287" s="203"/>
      <c r="E6287" s="203"/>
      <c r="F6287" s="203"/>
    </row>
    <row r="6288" spans="1:6" x14ac:dyDescent="0.25">
      <c r="A6288" s="203"/>
      <c r="B6288" s="203"/>
      <c r="C6288" s="203"/>
      <c r="D6288" s="203"/>
      <c r="E6288" s="203"/>
      <c r="F6288" s="203"/>
    </row>
    <row r="6289" spans="1:6" x14ac:dyDescent="0.25">
      <c r="A6289" s="203"/>
      <c r="B6289" s="203"/>
      <c r="C6289" s="203"/>
      <c r="D6289" s="203"/>
      <c r="E6289" s="203"/>
      <c r="F6289" s="203"/>
    </row>
    <row r="6290" spans="1:6" x14ac:dyDescent="0.25">
      <c r="A6290" s="203"/>
      <c r="B6290" s="203"/>
      <c r="C6290" s="203"/>
      <c r="D6290" s="203"/>
      <c r="E6290" s="203"/>
      <c r="F6290" s="203"/>
    </row>
    <row r="6291" spans="1:6" x14ac:dyDescent="0.25">
      <c r="A6291" s="203"/>
      <c r="B6291" s="203"/>
      <c r="C6291" s="203"/>
      <c r="D6291" s="203"/>
      <c r="E6291" s="203"/>
      <c r="F6291" s="203"/>
    </row>
    <row r="6292" spans="1:6" x14ac:dyDescent="0.25">
      <c r="A6292" s="203"/>
      <c r="B6292" s="203"/>
      <c r="C6292" s="203"/>
      <c r="D6292" s="203"/>
      <c r="E6292" s="203"/>
      <c r="F6292" s="203"/>
    </row>
    <row r="6293" spans="1:6" x14ac:dyDescent="0.25">
      <c r="A6293" s="203"/>
      <c r="B6293" s="203"/>
      <c r="C6293" s="203"/>
      <c r="D6293" s="203"/>
      <c r="E6293" s="203"/>
      <c r="F6293" s="203"/>
    </row>
    <row r="6294" spans="1:6" x14ac:dyDescent="0.25">
      <c r="A6294" s="203"/>
      <c r="B6294" s="203"/>
      <c r="C6294" s="203"/>
      <c r="D6294" s="203"/>
      <c r="E6294" s="203"/>
      <c r="F6294" s="203"/>
    </row>
    <row r="6295" spans="1:6" x14ac:dyDescent="0.25">
      <c r="A6295" s="203"/>
      <c r="B6295" s="203"/>
      <c r="C6295" s="203"/>
      <c r="D6295" s="203"/>
      <c r="E6295" s="203"/>
      <c r="F6295" s="203"/>
    </row>
    <row r="6296" spans="1:6" x14ac:dyDescent="0.25">
      <c r="A6296" s="203"/>
      <c r="B6296" s="203"/>
      <c r="C6296" s="203"/>
      <c r="D6296" s="203"/>
      <c r="E6296" s="203"/>
      <c r="F6296" s="203"/>
    </row>
    <row r="6297" spans="1:6" x14ac:dyDescent="0.25">
      <c r="A6297" s="203"/>
      <c r="B6297" s="203"/>
      <c r="C6297" s="203"/>
      <c r="D6297" s="203"/>
      <c r="E6297" s="203"/>
      <c r="F6297" s="203"/>
    </row>
    <row r="6298" spans="1:6" x14ac:dyDescent="0.25">
      <c r="A6298" s="203"/>
      <c r="B6298" s="203"/>
      <c r="C6298" s="203"/>
      <c r="D6298" s="203"/>
      <c r="E6298" s="203"/>
      <c r="F6298" s="203"/>
    </row>
    <row r="6299" spans="1:6" x14ac:dyDescent="0.25">
      <c r="A6299" s="203"/>
      <c r="B6299" s="203"/>
      <c r="C6299" s="203"/>
      <c r="D6299" s="203"/>
      <c r="E6299" s="203"/>
      <c r="F6299" s="203"/>
    </row>
    <row r="6300" spans="1:6" x14ac:dyDescent="0.25">
      <c r="A6300" s="203"/>
      <c r="B6300" s="203"/>
      <c r="C6300" s="203"/>
      <c r="D6300" s="203"/>
      <c r="E6300" s="203"/>
      <c r="F6300" s="203"/>
    </row>
    <row r="6301" spans="1:6" x14ac:dyDescent="0.25">
      <c r="A6301" s="203"/>
      <c r="B6301" s="203"/>
      <c r="C6301" s="203"/>
      <c r="D6301" s="203"/>
      <c r="E6301" s="203"/>
      <c r="F6301" s="203"/>
    </row>
    <row r="6302" spans="1:6" x14ac:dyDescent="0.25">
      <c r="A6302" s="203"/>
      <c r="B6302" s="203"/>
      <c r="C6302" s="203"/>
      <c r="D6302" s="203"/>
      <c r="E6302" s="203"/>
      <c r="F6302" s="203"/>
    </row>
    <row r="6303" spans="1:6" x14ac:dyDescent="0.25">
      <c r="A6303" s="203"/>
      <c r="B6303" s="203"/>
      <c r="C6303" s="203"/>
      <c r="D6303" s="203"/>
      <c r="E6303" s="203"/>
      <c r="F6303" s="203"/>
    </row>
    <row r="6304" spans="1:6" x14ac:dyDescent="0.25">
      <c r="A6304" s="203"/>
      <c r="B6304" s="203"/>
      <c r="C6304" s="203"/>
      <c r="D6304" s="203"/>
      <c r="E6304" s="203"/>
      <c r="F6304" s="203"/>
    </row>
    <row r="6305" spans="1:6" x14ac:dyDescent="0.25">
      <c r="A6305" s="203"/>
      <c r="B6305" s="203"/>
      <c r="C6305" s="203"/>
      <c r="D6305" s="203"/>
      <c r="E6305" s="203"/>
      <c r="F6305" s="203"/>
    </row>
    <row r="6306" spans="1:6" x14ac:dyDescent="0.25">
      <c r="A6306" s="203"/>
      <c r="B6306" s="203"/>
      <c r="C6306" s="203"/>
      <c r="D6306" s="203"/>
      <c r="E6306" s="203"/>
      <c r="F6306" s="203"/>
    </row>
    <row r="6307" spans="1:6" x14ac:dyDescent="0.25">
      <c r="A6307" s="203"/>
      <c r="B6307" s="203"/>
      <c r="C6307" s="203"/>
      <c r="D6307" s="203"/>
      <c r="E6307" s="203"/>
      <c r="F6307" s="203"/>
    </row>
    <row r="6308" spans="1:6" x14ac:dyDescent="0.25">
      <c r="A6308" s="203"/>
      <c r="B6308" s="203"/>
      <c r="C6308" s="203"/>
      <c r="D6308" s="203"/>
      <c r="E6308" s="203"/>
      <c r="F6308" s="203"/>
    </row>
    <row r="6309" spans="1:6" x14ac:dyDescent="0.25">
      <c r="A6309" s="203"/>
      <c r="B6309" s="203"/>
      <c r="C6309" s="203"/>
      <c r="D6309" s="203"/>
      <c r="E6309" s="203"/>
      <c r="F6309" s="203"/>
    </row>
    <row r="6310" spans="1:6" x14ac:dyDescent="0.25">
      <c r="A6310" s="203"/>
      <c r="B6310" s="203"/>
      <c r="C6310" s="203"/>
      <c r="D6310" s="203"/>
      <c r="E6310" s="203"/>
      <c r="F6310" s="203"/>
    </row>
    <row r="6311" spans="1:6" x14ac:dyDescent="0.25">
      <c r="A6311" s="203"/>
      <c r="B6311" s="203"/>
      <c r="C6311" s="203"/>
      <c r="D6311" s="203"/>
      <c r="E6311" s="203"/>
      <c r="F6311" s="203"/>
    </row>
    <row r="6312" spans="1:6" x14ac:dyDescent="0.25">
      <c r="A6312" s="203"/>
      <c r="B6312" s="203"/>
      <c r="C6312" s="203"/>
      <c r="D6312" s="203"/>
      <c r="E6312" s="203"/>
      <c r="F6312" s="203"/>
    </row>
    <row r="6313" spans="1:6" x14ac:dyDescent="0.25">
      <c r="A6313" s="203"/>
      <c r="B6313" s="203"/>
      <c r="C6313" s="203"/>
      <c r="D6313" s="203"/>
      <c r="E6313" s="203"/>
      <c r="F6313" s="203"/>
    </row>
    <row r="6314" spans="1:6" x14ac:dyDescent="0.25">
      <c r="A6314" s="203"/>
      <c r="B6314" s="203"/>
      <c r="C6314" s="203"/>
      <c r="D6314" s="203"/>
      <c r="E6314" s="203"/>
      <c r="F6314" s="203"/>
    </row>
    <row r="6315" spans="1:6" x14ac:dyDescent="0.25">
      <c r="A6315" s="203"/>
      <c r="B6315" s="203"/>
      <c r="C6315" s="203"/>
      <c r="D6315" s="203"/>
      <c r="E6315" s="203"/>
      <c r="F6315" s="203"/>
    </row>
    <row r="6316" spans="1:6" x14ac:dyDescent="0.25">
      <c r="A6316" s="203"/>
      <c r="B6316" s="203"/>
      <c r="C6316" s="203"/>
      <c r="D6316" s="203"/>
      <c r="E6316" s="203"/>
      <c r="F6316" s="203"/>
    </row>
    <row r="6317" spans="1:6" x14ac:dyDescent="0.25">
      <c r="A6317" s="203"/>
      <c r="B6317" s="203"/>
      <c r="C6317" s="203"/>
      <c r="D6317" s="203"/>
      <c r="E6317" s="203"/>
      <c r="F6317" s="203"/>
    </row>
    <row r="6318" spans="1:6" x14ac:dyDescent="0.25">
      <c r="A6318" s="203"/>
      <c r="B6318" s="203"/>
      <c r="C6318" s="203"/>
      <c r="D6318" s="203"/>
      <c r="E6318" s="203"/>
      <c r="F6318" s="203"/>
    </row>
    <row r="6319" spans="1:6" x14ac:dyDescent="0.25">
      <c r="A6319" s="203"/>
      <c r="B6319" s="203"/>
      <c r="C6319" s="203"/>
      <c r="D6319" s="203"/>
      <c r="E6319" s="203"/>
      <c r="F6319" s="203"/>
    </row>
    <row r="6320" spans="1:6" x14ac:dyDescent="0.25">
      <c r="A6320" s="203"/>
      <c r="B6320" s="203"/>
      <c r="C6320" s="203"/>
      <c r="D6320" s="203"/>
      <c r="E6320" s="203"/>
      <c r="F6320" s="203"/>
    </row>
    <row r="6321" spans="1:6" x14ac:dyDescent="0.25">
      <c r="A6321" s="203"/>
      <c r="B6321" s="203"/>
      <c r="C6321" s="203"/>
      <c r="D6321" s="203"/>
      <c r="E6321" s="203"/>
      <c r="F6321" s="203"/>
    </row>
    <row r="6322" spans="1:6" x14ac:dyDescent="0.25">
      <c r="A6322" s="203"/>
      <c r="B6322" s="203"/>
      <c r="C6322" s="203"/>
      <c r="D6322" s="203"/>
      <c r="E6322" s="203"/>
      <c r="F6322" s="203"/>
    </row>
    <row r="6323" spans="1:6" x14ac:dyDescent="0.25">
      <c r="A6323" s="203"/>
      <c r="B6323" s="203"/>
      <c r="C6323" s="203"/>
      <c r="D6323" s="203"/>
      <c r="E6323" s="203"/>
      <c r="F6323" s="203"/>
    </row>
    <row r="6324" spans="1:6" x14ac:dyDescent="0.25">
      <c r="A6324" s="203"/>
      <c r="B6324" s="203"/>
      <c r="C6324" s="203"/>
      <c r="D6324" s="203"/>
      <c r="E6324" s="203"/>
      <c r="F6324" s="203"/>
    </row>
    <row r="6325" spans="1:6" x14ac:dyDescent="0.25">
      <c r="A6325" s="203"/>
      <c r="B6325" s="203"/>
      <c r="C6325" s="203"/>
      <c r="D6325" s="203"/>
      <c r="E6325" s="203"/>
      <c r="F6325" s="203"/>
    </row>
    <row r="6326" spans="1:6" x14ac:dyDescent="0.25">
      <c r="A6326" s="203"/>
      <c r="B6326" s="203"/>
      <c r="C6326" s="203"/>
      <c r="D6326" s="203"/>
      <c r="E6326" s="203"/>
      <c r="F6326" s="203"/>
    </row>
    <row r="6327" spans="1:6" x14ac:dyDescent="0.25">
      <c r="A6327" s="203"/>
      <c r="B6327" s="203"/>
      <c r="C6327" s="203"/>
      <c r="D6327" s="203"/>
      <c r="E6327" s="203"/>
      <c r="F6327" s="203"/>
    </row>
    <row r="6328" spans="1:6" x14ac:dyDescent="0.25">
      <c r="A6328" s="203"/>
      <c r="B6328" s="203"/>
      <c r="C6328" s="203"/>
      <c r="D6328" s="203"/>
      <c r="E6328" s="203"/>
      <c r="F6328" s="203"/>
    </row>
    <row r="6329" spans="1:6" x14ac:dyDescent="0.25">
      <c r="A6329" s="203"/>
      <c r="B6329" s="203"/>
      <c r="C6329" s="203"/>
      <c r="D6329" s="203"/>
      <c r="E6329" s="203"/>
      <c r="F6329" s="203"/>
    </row>
    <row r="6330" spans="1:6" x14ac:dyDescent="0.25">
      <c r="A6330" s="203"/>
      <c r="B6330" s="203"/>
      <c r="C6330" s="203"/>
      <c r="D6330" s="203"/>
      <c r="E6330" s="203"/>
      <c r="F6330" s="203"/>
    </row>
    <row r="6331" spans="1:6" x14ac:dyDescent="0.25">
      <c r="A6331" s="203"/>
      <c r="B6331" s="203"/>
      <c r="C6331" s="203"/>
      <c r="D6331" s="203"/>
      <c r="E6331" s="203"/>
      <c r="F6331" s="203"/>
    </row>
    <row r="6332" spans="1:6" x14ac:dyDescent="0.25">
      <c r="A6332" s="203"/>
      <c r="B6332" s="203"/>
      <c r="C6332" s="203"/>
      <c r="D6332" s="203"/>
      <c r="E6332" s="203"/>
      <c r="F6332" s="203"/>
    </row>
    <row r="6333" spans="1:6" x14ac:dyDescent="0.25">
      <c r="A6333" s="203"/>
      <c r="B6333" s="203"/>
      <c r="C6333" s="203"/>
      <c r="D6333" s="203"/>
      <c r="E6333" s="203"/>
      <c r="F6333" s="203"/>
    </row>
    <row r="6334" spans="1:6" x14ac:dyDescent="0.25">
      <c r="A6334" s="203"/>
      <c r="B6334" s="203"/>
      <c r="C6334" s="203"/>
      <c r="D6334" s="203"/>
      <c r="E6334" s="203"/>
      <c r="F6334" s="203"/>
    </row>
    <row r="6335" spans="1:6" x14ac:dyDescent="0.25">
      <c r="A6335" s="203"/>
      <c r="B6335" s="203"/>
      <c r="C6335" s="203"/>
      <c r="D6335" s="203"/>
      <c r="E6335" s="203"/>
      <c r="F6335" s="203"/>
    </row>
    <row r="6336" spans="1:6" x14ac:dyDescent="0.25">
      <c r="A6336" s="203"/>
      <c r="B6336" s="203"/>
      <c r="C6336" s="203"/>
      <c r="D6336" s="203"/>
      <c r="E6336" s="203"/>
      <c r="F6336" s="203"/>
    </row>
    <row r="6337" spans="1:6" x14ac:dyDescent="0.25">
      <c r="A6337" s="203"/>
      <c r="B6337" s="203"/>
      <c r="C6337" s="203"/>
      <c r="D6337" s="203"/>
      <c r="E6337" s="203"/>
      <c r="F6337" s="203"/>
    </row>
    <row r="6338" spans="1:6" x14ac:dyDescent="0.25">
      <c r="A6338" s="203"/>
      <c r="B6338" s="203"/>
      <c r="C6338" s="203"/>
      <c r="D6338" s="203"/>
      <c r="E6338" s="203"/>
      <c r="F6338" s="203"/>
    </row>
    <row r="6339" spans="1:6" x14ac:dyDescent="0.25">
      <c r="A6339" s="203"/>
      <c r="B6339" s="203"/>
      <c r="C6339" s="203"/>
      <c r="D6339" s="203"/>
      <c r="E6339" s="203"/>
      <c r="F6339" s="203"/>
    </row>
    <row r="6340" spans="1:6" x14ac:dyDescent="0.25">
      <c r="A6340" s="203"/>
      <c r="B6340" s="203"/>
      <c r="C6340" s="203"/>
      <c r="D6340" s="203"/>
      <c r="E6340" s="203"/>
      <c r="F6340" s="203"/>
    </row>
    <row r="6341" spans="1:6" x14ac:dyDescent="0.25">
      <c r="A6341" s="203"/>
      <c r="B6341" s="203"/>
      <c r="C6341" s="203"/>
      <c r="D6341" s="203"/>
      <c r="E6341" s="203"/>
      <c r="F6341" s="203"/>
    </row>
    <row r="6342" spans="1:6" x14ac:dyDescent="0.25">
      <c r="A6342" s="203"/>
      <c r="B6342" s="203"/>
      <c r="C6342" s="203"/>
      <c r="D6342" s="203"/>
      <c r="E6342" s="203"/>
      <c r="F6342" s="203"/>
    </row>
    <row r="6343" spans="1:6" x14ac:dyDescent="0.25">
      <c r="A6343" s="203"/>
      <c r="B6343" s="203"/>
      <c r="C6343" s="203"/>
      <c r="D6343" s="203"/>
      <c r="E6343" s="203"/>
      <c r="F6343" s="203"/>
    </row>
    <row r="6344" spans="1:6" x14ac:dyDescent="0.25">
      <c r="A6344" s="203"/>
      <c r="B6344" s="203"/>
      <c r="C6344" s="203"/>
      <c r="D6344" s="203"/>
      <c r="E6344" s="203"/>
      <c r="F6344" s="203"/>
    </row>
    <row r="6345" spans="1:6" x14ac:dyDescent="0.25">
      <c r="A6345" s="203"/>
      <c r="B6345" s="203"/>
      <c r="C6345" s="203"/>
      <c r="D6345" s="203"/>
      <c r="E6345" s="203"/>
      <c r="F6345" s="203"/>
    </row>
    <row r="6346" spans="1:6" x14ac:dyDescent="0.25">
      <c r="A6346" s="203"/>
      <c r="B6346" s="203"/>
      <c r="C6346" s="203"/>
      <c r="D6346" s="203"/>
      <c r="E6346" s="203"/>
      <c r="F6346" s="203"/>
    </row>
    <row r="6347" spans="1:6" x14ac:dyDescent="0.25">
      <c r="A6347" s="203"/>
      <c r="B6347" s="203"/>
      <c r="C6347" s="203"/>
      <c r="D6347" s="203"/>
      <c r="E6347" s="203"/>
      <c r="F6347" s="203"/>
    </row>
    <row r="6348" spans="1:6" x14ac:dyDescent="0.25">
      <c r="A6348" s="203"/>
      <c r="B6348" s="203"/>
      <c r="C6348" s="203"/>
      <c r="D6348" s="203"/>
      <c r="E6348" s="203"/>
      <c r="F6348" s="203"/>
    </row>
    <row r="6349" spans="1:6" x14ac:dyDescent="0.25">
      <c r="A6349" s="203"/>
      <c r="B6349" s="203"/>
      <c r="C6349" s="203"/>
      <c r="D6349" s="203"/>
      <c r="E6349" s="203"/>
      <c r="F6349" s="203"/>
    </row>
    <row r="6350" spans="1:6" x14ac:dyDescent="0.25">
      <c r="A6350" s="203"/>
      <c r="B6350" s="203"/>
      <c r="C6350" s="203"/>
      <c r="D6350" s="203"/>
      <c r="E6350" s="203"/>
      <c r="F6350" s="203"/>
    </row>
    <row r="6351" spans="1:6" x14ac:dyDescent="0.25">
      <c r="A6351" s="203"/>
      <c r="B6351" s="203"/>
      <c r="C6351" s="203"/>
      <c r="D6351" s="203"/>
      <c r="E6351" s="203"/>
      <c r="F6351" s="203"/>
    </row>
    <row r="6352" spans="1:6" x14ac:dyDescent="0.25">
      <c r="A6352" s="203"/>
      <c r="B6352" s="203"/>
      <c r="C6352" s="203"/>
      <c r="D6352" s="203"/>
      <c r="E6352" s="203"/>
      <c r="F6352" s="203"/>
    </row>
    <row r="6353" spans="1:6" x14ac:dyDescent="0.25">
      <c r="A6353" s="203"/>
      <c r="B6353" s="203"/>
      <c r="C6353" s="203"/>
      <c r="D6353" s="203"/>
      <c r="E6353" s="203"/>
      <c r="F6353" s="203"/>
    </row>
    <row r="6354" spans="1:6" x14ac:dyDescent="0.25">
      <c r="A6354" s="203"/>
      <c r="B6354" s="203"/>
      <c r="C6354" s="203"/>
      <c r="D6354" s="203"/>
      <c r="E6354" s="203"/>
      <c r="F6354" s="203"/>
    </row>
    <row r="6355" spans="1:6" x14ac:dyDescent="0.25">
      <c r="A6355" s="203"/>
      <c r="B6355" s="203"/>
      <c r="C6355" s="203"/>
      <c r="D6355" s="203"/>
      <c r="E6355" s="203"/>
      <c r="F6355" s="203"/>
    </row>
    <row r="6356" spans="1:6" x14ac:dyDescent="0.25">
      <c r="A6356" s="203"/>
      <c r="B6356" s="203"/>
      <c r="C6356" s="203"/>
      <c r="D6356" s="203"/>
      <c r="E6356" s="203"/>
      <c r="F6356" s="203"/>
    </row>
    <row r="6357" spans="1:6" x14ac:dyDescent="0.25">
      <c r="A6357" s="203"/>
      <c r="B6357" s="203"/>
      <c r="C6357" s="203"/>
      <c r="D6357" s="203"/>
      <c r="E6357" s="203"/>
      <c r="F6357" s="203"/>
    </row>
    <row r="6358" spans="1:6" x14ac:dyDescent="0.25">
      <c r="A6358" s="203"/>
      <c r="B6358" s="203"/>
      <c r="C6358" s="203"/>
      <c r="D6358" s="203"/>
      <c r="E6358" s="203"/>
      <c r="F6358" s="203"/>
    </row>
    <row r="6359" spans="1:6" x14ac:dyDescent="0.25">
      <c r="A6359" s="203"/>
      <c r="B6359" s="203"/>
      <c r="C6359" s="203"/>
      <c r="D6359" s="203"/>
      <c r="E6359" s="203"/>
      <c r="F6359" s="203"/>
    </row>
    <row r="6360" spans="1:6" x14ac:dyDescent="0.25">
      <c r="A6360" s="203"/>
      <c r="B6360" s="203"/>
      <c r="C6360" s="203"/>
      <c r="D6360" s="203"/>
      <c r="E6360" s="203"/>
      <c r="F6360" s="203"/>
    </row>
    <row r="6361" spans="1:6" x14ac:dyDescent="0.25">
      <c r="A6361" s="203"/>
      <c r="B6361" s="203"/>
      <c r="C6361" s="203"/>
      <c r="D6361" s="203"/>
      <c r="E6361" s="203"/>
      <c r="F6361" s="203"/>
    </row>
    <row r="6362" spans="1:6" x14ac:dyDescent="0.25">
      <c r="A6362" s="203"/>
      <c r="B6362" s="203"/>
      <c r="C6362" s="203"/>
      <c r="D6362" s="203"/>
      <c r="E6362" s="203"/>
      <c r="F6362" s="203"/>
    </row>
    <row r="6363" spans="1:6" x14ac:dyDescent="0.25">
      <c r="A6363" s="203"/>
      <c r="B6363" s="203"/>
      <c r="C6363" s="203"/>
      <c r="D6363" s="203"/>
      <c r="E6363" s="203"/>
      <c r="F6363" s="203"/>
    </row>
    <row r="6364" spans="1:6" x14ac:dyDescent="0.25">
      <c r="A6364" s="203"/>
      <c r="B6364" s="203"/>
      <c r="C6364" s="203"/>
      <c r="D6364" s="203"/>
      <c r="E6364" s="203"/>
      <c r="F6364" s="203"/>
    </row>
    <row r="6365" spans="1:6" x14ac:dyDescent="0.25">
      <c r="A6365" s="203"/>
      <c r="B6365" s="203"/>
      <c r="C6365" s="203"/>
      <c r="D6365" s="203"/>
      <c r="E6365" s="203"/>
      <c r="F6365" s="203"/>
    </row>
    <row r="6366" spans="1:6" x14ac:dyDescent="0.25">
      <c r="A6366" s="203"/>
      <c r="B6366" s="203"/>
      <c r="C6366" s="203"/>
      <c r="D6366" s="203"/>
      <c r="E6366" s="203"/>
      <c r="F6366" s="203"/>
    </row>
    <row r="6367" spans="1:6" x14ac:dyDescent="0.25">
      <c r="A6367" s="203"/>
      <c r="B6367" s="203"/>
      <c r="C6367" s="203"/>
      <c r="D6367" s="203"/>
      <c r="E6367" s="203"/>
      <c r="F6367" s="203"/>
    </row>
    <row r="6368" spans="1:6" x14ac:dyDescent="0.25">
      <c r="A6368" s="203"/>
      <c r="B6368" s="203"/>
      <c r="C6368" s="203"/>
      <c r="D6368" s="203"/>
      <c r="E6368" s="203"/>
      <c r="F6368" s="203"/>
    </row>
    <row r="6369" spans="1:6" x14ac:dyDescent="0.25">
      <c r="A6369" s="203"/>
      <c r="B6369" s="203"/>
      <c r="C6369" s="203"/>
      <c r="D6369" s="203"/>
      <c r="E6369" s="203"/>
      <c r="F6369" s="203"/>
    </row>
    <row r="6370" spans="1:6" x14ac:dyDescent="0.25">
      <c r="A6370" s="203"/>
      <c r="B6370" s="203"/>
      <c r="C6370" s="203"/>
      <c r="D6370" s="203"/>
      <c r="E6370" s="203"/>
      <c r="F6370" s="203"/>
    </row>
    <row r="6371" spans="1:6" x14ac:dyDescent="0.25">
      <c r="A6371" s="203"/>
      <c r="B6371" s="203"/>
      <c r="C6371" s="203"/>
      <c r="D6371" s="203"/>
      <c r="E6371" s="203"/>
      <c r="F6371" s="203"/>
    </row>
    <row r="6372" spans="1:6" x14ac:dyDescent="0.25">
      <c r="A6372" s="203"/>
      <c r="B6372" s="203"/>
      <c r="C6372" s="203"/>
      <c r="D6372" s="203"/>
      <c r="E6372" s="203"/>
      <c r="F6372" s="203"/>
    </row>
    <row r="6373" spans="1:6" x14ac:dyDescent="0.25">
      <c r="A6373" s="203"/>
      <c r="B6373" s="203"/>
      <c r="C6373" s="203"/>
      <c r="D6373" s="203"/>
      <c r="E6373" s="203"/>
      <c r="F6373" s="203"/>
    </row>
    <row r="6374" spans="1:6" x14ac:dyDescent="0.25">
      <c r="A6374" s="203"/>
      <c r="B6374" s="203"/>
      <c r="C6374" s="203"/>
      <c r="D6374" s="203"/>
      <c r="E6374" s="203"/>
      <c r="F6374" s="203"/>
    </row>
    <row r="6375" spans="1:6" x14ac:dyDescent="0.25">
      <c r="A6375" s="203"/>
      <c r="B6375" s="203"/>
      <c r="C6375" s="203"/>
      <c r="D6375" s="203"/>
      <c r="E6375" s="203"/>
      <c r="F6375" s="203"/>
    </row>
    <row r="6376" spans="1:6" x14ac:dyDescent="0.25">
      <c r="A6376" s="203"/>
      <c r="B6376" s="203"/>
      <c r="C6376" s="203"/>
      <c r="D6376" s="203"/>
      <c r="E6376" s="203"/>
      <c r="F6376" s="203"/>
    </row>
    <row r="6377" spans="1:6" x14ac:dyDescent="0.25">
      <c r="A6377" s="203"/>
      <c r="B6377" s="203"/>
      <c r="C6377" s="203"/>
      <c r="D6377" s="203"/>
      <c r="E6377" s="203"/>
      <c r="F6377" s="203"/>
    </row>
    <row r="6378" spans="1:6" x14ac:dyDescent="0.25">
      <c r="A6378" s="203"/>
      <c r="B6378" s="203"/>
      <c r="C6378" s="203"/>
      <c r="D6378" s="203"/>
      <c r="E6378" s="203"/>
      <c r="F6378" s="203"/>
    </row>
    <row r="6379" spans="1:6" x14ac:dyDescent="0.25">
      <c r="A6379" s="203"/>
      <c r="B6379" s="203"/>
      <c r="C6379" s="203"/>
      <c r="D6379" s="203"/>
      <c r="E6379" s="203"/>
      <c r="F6379" s="203"/>
    </row>
    <row r="6380" spans="1:6" x14ac:dyDescent="0.25">
      <c r="A6380" s="203"/>
      <c r="B6380" s="203"/>
      <c r="C6380" s="203"/>
      <c r="D6380" s="203"/>
      <c r="E6380" s="203"/>
      <c r="F6380" s="203"/>
    </row>
    <row r="6381" spans="1:6" x14ac:dyDescent="0.25">
      <c r="A6381" s="203"/>
      <c r="B6381" s="203"/>
      <c r="C6381" s="203"/>
      <c r="D6381" s="203"/>
      <c r="E6381" s="203"/>
      <c r="F6381" s="203"/>
    </row>
    <row r="6382" spans="1:6" x14ac:dyDescent="0.25">
      <c r="A6382" s="203"/>
      <c r="B6382" s="203"/>
      <c r="C6382" s="203"/>
      <c r="D6382" s="203"/>
      <c r="E6382" s="203"/>
      <c r="F6382" s="203"/>
    </row>
    <row r="6383" spans="1:6" x14ac:dyDescent="0.25">
      <c r="A6383" s="203"/>
      <c r="B6383" s="203"/>
      <c r="C6383" s="203"/>
      <c r="D6383" s="203"/>
      <c r="E6383" s="203"/>
      <c r="F6383" s="203"/>
    </row>
    <row r="6384" spans="1:6" x14ac:dyDescent="0.25">
      <c r="A6384" s="203"/>
      <c r="B6384" s="203"/>
      <c r="C6384" s="203"/>
      <c r="D6384" s="203"/>
      <c r="E6384" s="203"/>
      <c r="F6384" s="203"/>
    </row>
    <row r="6385" spans="1:6" x14ac:dyDescent="0.25">
      <c r="A6385" s="203"/>
      <c r="B6385" s="203"/>
      <c r="C6385" s="203"/>
      <c r="D6385" s="203"/>
      <c r="E6385" s="203"/>
      <c r="F6385" s="203"/>
    </row>
    <row r="6386" spans="1:6" x14ac:dyDescent="0.25">
      <c r="A6386" s="203"/>
      <c r="B6386" s="203"/>
      <c r="C6386" s="203"/>
      <c r="D6386" s="203"/>
      <c r="E6386" s="203"/>
      <c r="F6386" s="203"/>
    </row>
    <row r="6387" spans="1:6" x14ac:dyDescent="0.25">
      <c r="A6387" s="203"/>
      <c r="B6387" s="203"/>
      <c r="C6387" s="203"/>
      <c r="D6387" s="203"/>
      <c r="E6387" s="203"/>
      <c r="F6387" s="203"/>
    </row>
    <row r="6388" spans="1:6" x14ac:dyDescent="0.25">
      <c r="A6388" s="203"/>
      <c r="B6388" s="203"/>
      <c r="C6388" s="203"/>
      <c r="D6388" s="203"/>
      <c r="E6388" s="203"/>
      <c r="F6388" s="203"/>
    </row>
    <row r="6389" spans="1:6" x14ac:dyDescent="0.25">
      <c r="A6389" s="203"/>
      <c r="B6389" s="203"/>
      <c r="C6389" s="203"/>
      <c r="D6389" s="203"/>
      <c r="E6389" s="203"/>
      <c r="F6389" s="203"/>
    </row>
    <row r="6390" spans="1:6" x14ac:dyDescent="0.25">
      <c r="A6390" s="203"/>
      <c r="B6390" s="203"/>
      <c r="C6390" s="203"/>
      <c r="D6390" s="203"/>
      <c r="E6390" s="203"/>
      <c r="F6390" s="203"/>
    </row>
    <row r="6391" spans="1:6" x14ac:dyDescent="0.25">
      <c r="A6391" s="203"/>
      <c r="B6391" s="203"/>
      <c r="C6391" s="203"/>
      <c r="D6391" s="203"/>
      <c r="E6391" s="203"/>
      <c r="F6391" s="203"/>
    </row>
    <row r="6392" spans="1:6" x14ac:dyDescent="0.25">
      <c r="A6392" s="203"/>
      <c r="B6392" s="203"/>
      <c r="C6392" s="203"/>
      <c r="D6392" s="203"/>
      <c r="E6392" s="203"/>
      <c r="F6392" s="203"/>
    </row>
    <row r="6393" spans="1:6" x14ac:dyDescent="0.25">
      <c r="A6393" s="203"/>
      <c r="B6393" s="203"/>
      <c r="C6393" s="203"/>
      <c r="D6393" s="203"/>
      <c r="E6393" s="203"/>
      <c r="F6393" s="203"/>
    </row>
    <row r="6394" spans="1:6" x14ac:dyDescent="0.25">
      <c r="A6394" s="203"/>
      <c r="B6394" s="203"/>
      <c r="C6394" s="203"/>
      <c r="D6394" s="203"/>
      <c r="E6394" s="203"/>
      <c r="F6394" s="203"/>
    </row>
    <row r="6395" spans="1:6" x14ac:dyDescent="0.25">
      <c r="A6395" s="203"/>
      <c r="B6395" s="203"/>
      <c r="C6395" s="203"/>
      <c r="D6395" s="203"/>
      <c r="E6395" s="203"/>
      <c r="F6395" s="203"/>
    </row>
    <row r="6396" spans="1:6" x14ac:dyDescent="0.25">
      <c r="A6396" s="203"/>
      <c r="B6396" s="203"/>
      <c r="C6396" s="203"/>
      <c r="D6396" s="203"/>
      <c r="E6396" s="203"/>
      <c r="F6396" s="203"/>
    </row>
    <row r="6397" spans="1:6" x14ac:dyDescent="0.25">
      <c r="A6397" s="203"/>
      <c r="B6397" s="203"/>
      <c r="C6397" s="203"/>
      <c r="D6397" s="203"/>
      <c r="E6397" s="203"/>
      <c r="F6397" s="203"/>
    </row>
    <row r="6398" spans="1:6" x14ac:dyDescent="0.25">
      <c r="A6398" s="203"/>
      <c r="B6398" s="203"/>
      <c r="C6398" s="203"/>
      <c r="D6398" s="203"/>
      <c r="E6398" s="203"/>
      <c r="F6398" s="203"/>
    </row>
    <row r="6399" spans="1:6" x14ac:dyDescent="0.25">
      <c r="A6399" s="203"/>
      <c r="B6399" s="203"/>
      <c r="C6399" s="203"/>
      <c r="D6399" s="203"/>
      <c r="E6399" s="203"/>
      <c r="F6399" s="203"/>
    </row>
    <row r="6400" spans="1:6" x14ac:dyDescent="0.25">
      <c r="A6400" s="203"/>
      <c r="B6400" s="203"/>
      <c r="C6400" s="203"/>
      <c r="D6400" s="203"/>
      <c r="E6400" s="203"/>
      <c r="F6400" s="203"/>
    </row>
    <row r="6401" spans="1:6" x14ac:dyDescent="0.25">
      <c r="A6401" s="203"/>
      <c r="B6401" s="203"/>
      <c r="C6401" s="203"/>
      <c r="D6401" s="203"/>
      <c r="E6401" s="203"/>
      <c r="F6401" s="203"/>
    </row>
    <row r="6402" spans="1:6" x14ac:dyDescent="0.25">
      <c r="A6402" s="203"/>
      <c r="B6402" s="203"/>
      <c r="C6402" s="203"/>
      <c r="D6402" s="203"/>
      <c r="E6402" s="203"/>
      <c r="F6402" s="203"/>
    </row>
    <row r="6403" spans="1:6" x14ac:dyDescent="0.25">
      <c r="A6403" s="203"/>
      <c r="B6403" s="203"/>
      <c r="C6403" s="203"/>
      <c r="D6403" s="203"/>
      <c r="E6403" s="203"/>
      <c r="F6403" s="203"/>
    </row>
    <row r="6404" spans="1:6" x14ac:dyDescent="0.25">
      <c r="A6404" s="203"/>
      <c r="B6404" s="203"/>
      <c r="C6404" s="203"/>
      <c r="D6404" s="203"/>
      <c r="E6404" s="203"/>
      <c r="F6404" s="203"/>
    </row>
    <row r="6405" spans="1:6" x14ac:dyDescent="0.25">
      <c r="A6405" s="203"/>
      <c r="B6405" s="203"/>
      <c r="C6405" s="203"/>
      <c r="D6405" s="203"/>
      <c r="E6405" s="203"/>
      <c r="F6405" s="203"/>
    </row>
    <row r="6406" spans="1:6" x14ac:dyDescent="0.25">
      <c r="A6406" s="203"/>
      <c r="B6406" s="203"/>
      <c r="C6406" s="203"/>
      <c r="D6406" s="203"/>
      <c r="E6406" s="203"/>
      <c r="F6406" s="203"/>
    </row>
    <row r="6407" spans="1:6" x14ac:dyDescent="0.25">
      <c r="A6407" s="203"/>
      <c r="B6407" s="203"/>
      <c r="C6407" s="203"/>
      <c r="D6407" s="203"/>
      <c r="E6407" s="203"/>
      <c r="F6407" s="203"/>
    </row>
    <row r="6408" spans="1:6" x14ac:dyDescent="0.25">
      <c r="A6408" s="203"/>
      <c r="B6408" s="203"/>
      <c r="C6408" s="203"/>
      <c r="D6408" s="203"/>
      <c r="E6408" s="203"/>
      <c r="F6408" s="203"/>
    </row>
    <row r="6409" spans="1:6" x14ac:dyDescent="0.25">
      <c r="A6409" s="203"/>
      <c r="B6409" s="203"/>
      <c r="C6409" s="203"/>
      <c r="D6409" s="203"/>
      <c r="E6409" s="203"/>
      <c r="F6409" s="203"/>
    </row>
    <row r="6410" spans="1:6" x14ac:dyDescent="0.25">
      <c r="A6410" s="203"/>
      <c r="B6410" s="203"/>
      <c r="C6410" s="203"/>
      <c r="D6410" s="203"/>
      <c r="E6410" s="203"/>
      <c r="F6410" s="203"/>
    </row>
    <row r="6411" spans="1:6" x14ac:dyDescent="0.25">
      <c r="A6411" s="203"/>
      <c r="B6411" s="203"/>
      <c r="C6411" s="203"/>
      <c r="D6411" s="203"/>
      <c r="E6411" s="203"/>
      <c r="F6411" s="203"/>
    </row>
    <row r="6412" spans="1:6" x14ac:dyDescent="0.25">
      <c r="A6412" s="203"/>
      <c r="B6412" s="203"/>
      <c r="C6412" s="203"/>
      <c r="D6412" s="203"/>
      <c r="E6412" s="203"/>
      <c r="F6412" s="203"/>
    </row>
    <row r="6413" spans="1:6" x14ac:dyDescent="0.25">
      <c r="A6413" s="203"/>
      <c r="B6413" s="203"/>
      <c r="C6413" s="203"/>
      <c r="D6413" s="203"/>
      <c r="E6413" s="203"/>
      <c r="F6413" s="203"/>
    </row>
    <row r="6414" spans="1:6" x14ac:dyDescent="0.25">
      <c r="A6414" s="203"/>
      <c r="B6414" s="203"/>
      <c r="C6414" s="203"/>
      <c r="D6414" s="203"/>
      <c r="E6414" s="203"/>
      <c r="F6414" s="203"/>
    </row>
    <row r="6415" spans="1:6" x14ac:dyDescent="0.25">
      <c r="A6415" s="203"/>
      <c r="B6415" s="203"/>
      <c r="C6415" s="203"/>
      <c r="D6415" s="203"/>
      <c r="E6415" s="203"/>
      <c r="F6415" s="203"/>
    </row>
    <row r="6416" spans="1:6" x14ac:dyDescent="0.25">
      <c r="A6416" s="203"/>
      <c r="B6416" s="203"/>
      <c r="C6416" s="203"/>
      <c r="D6416" s="203"/>
      <c r="E6416" s="203"/>
      <c r="F6416" s="203"/>
    </row>
    <row r="6417" spans="1:6" x14ac:dyDescent="0.25">
      <c r="A6417" s="203"/>
      <c r="B6417" s="203"/>
      <c r="C6417" s="203"/>
      <c r="D6417" s="203"/>
      <c r="E6417" s="203"/>
      <c r="F6417" s="203"/>
    </row>
    <row r="6418" spans="1:6" x14ac:dyDescent="0.25">
      <c r="A6418" s="203"/>
      <c r="B6418" s="203"/>
      <c r="C6418" s="203"/>
      <c r="D6418" s="203"/>
      <c r="E6418" s="203"/>
      <c r="F6418" s="203"/>
    </row>
    <row r="6419" spans="1:6" x14ac:dyDescent="0.25">
      <c r="A6419" s="203"/>
      <c r="B6419" s="203"/>
      <c r="C6419" s="203"/>
      <c r="D6419" s="203"/>
      <c r="E6419" s="203"/>
      <c r="F6419" s="203"/>
    </row>
    <row r="6420" spans="1:6" x14ac:dyDescent="0.25">
      <c r="A6420" s="203"/>
      <c r="B6420" s="203"/>
      <c r="C6420" s="203"/>
      <c r="D6420" s="203"/>
      <c r="E6420" s="203"/>
      <c r="F6420" s="203"/>
    </row>
    <row r="6421" spans="1:6" x14ac:dyDescent="0.25">
      <c r="A6421" s="203"/>
      <c r="B6421" s="203"/>
      <c r="C6421" s="203"/>
      <c r="D6421" s="203"/>
      <c r="E6421" s="203"/>
      <c r="F6421" s="203"/>
    </row>
    <row r="6422" spans="1:6" x14ac:dyDescent="0.25">
      <c r="A6422" s="203"/>
      <c r="B6422" s="203"/>
      <c r="C6422" s="203"/>
      <c r="D6422" s="203"/>
      <c r="E6422" s="203"/>
      <c r="F6422" s="203"/>
    </row>
    <row r="6423" spans="1:6" x14ac:dyDescent="0.25">
      <c r="A6423" s="203"/>
      <c r="B6423" s="203"/>
      <c r="C6423" s="203"/>
      <c r="D6423" s="203"/>
      <c r="E6423" s="203"/>
      <c r="F6423" s="203"/>
    </row>
    <row r="6424" spans="1:6" x14ac:dyDescent="0.25">
      <c r="A6424" s="203"/>
      <c r="B6424" s="203"/>
      <c r="C6424" s="203"/>
      <c r="D6424" s="203"/>
      <c r="E6424" s="203"/>
      <c r="F6424" s="203"/>
    </row>
    <row r="6425" spans="1:6" x14ac:dyDescent="0.25">
      <c r="A6425" s="203"/>
      <c r="B6425" s="203"/>
      <c r="C6425" s="203"/>
      <c r="D6425" s="203"/>
      <c r="E6425" s="203"/>
      <c r="F6425" s="203"/>
    </row>
    <row r="6426" spans="1:6" x14ac:dyDescent="0.25">
      <c r="A6426" s="203"/>
      <c r="B6426" s="203"/>
      <c r="C6426" s="203"/>
      <c r="D6426" s="203"/>
      <c r="E6426" s="203"/>
      <c r="F6426" s="203"/>
    </row>
    <row r="6427" spans="1:6" x14ac:dyDescent="0.25">
      <c r="A6427" s="203"/>
      <c r="B6427" s="203"/>
      <c r="C6427" s="203"/>
      <c r="D6427" s="203"/>
      <c r="E6427" s="203"/>
      <c r="F6427" s="203"/>
    </row>
    <row r="6428" spans="1:6" x14ac:dyDescent="0.25">
      <c r="A6428" s="203"/>
      <c r="B6428" s="203"/>
      <c r="C6428" s="203"/>
      <c r="D6428" s="203"/>
      <c r="E6428" s="203"/>
      <c r="F6428" s="203"/>
    </row>
    <row r="6429" spans="1:6" x14ac:dyDescent="0.25">
      <c r="A6429" s="203"/>
      <c r="B6429" s="203"/>
      <c r="C6429" s="203"/>
      <c r="D6429" s="203"/>
      <c r="E6429" s="203"/>
      <c r="F6429" s="203"/>
    </row>
    <row r="6430" spans="1:6" x14ac:dyDescent="0.25">
      <c r="A6430" s="203"/>
      <c r="B6430" s="203"/>
      <c r="C6430" s="203"/>
      <c r="D6430" s="203"/>
      <c r="E6430" s="203"/>
      <c r="F6430" s="203"/>
    </row>
    <row r="6431" spans="1:6" x14ac:dyDescent="0.25">
      <c r="A6431" s="203"/>
      <c r="B6431" s="203"/>
      <c r="C6431" s="203"/>
      <c r="D6431" s="203"/>
      <c r="E6431" s="203"/>
      <c r="F6431" s="203"/>
    </row>
    <row r="6432" spans="1:6" x14ac:dyDescent="0.25">
      <c r="A6432" s="203"/>
      <c r="B6432" s="203"/>
      <c r="C6432" s="203"/>
      <c r="D6432" s="203"/>
      <c r="E6432" s="203"/>
      <c r="F6432" s="203"/>
    </row>
    <row r="6433" spans="1:6" x14ac:dyDescent="0.25">
      <c r="A6433" s="203"/>
      <c r="B6433" s="203"/>
      <c r="C6433" s="203"/>
      <c r="D6433" s="203"/>
      <c r="E6433" s="203"/>
      <c r="F6433" s="203"/>
    </row>
    <row r="6434" spans="1:6" x14ac:dyDescent="0.25">
      <c r="A6434" s="203"/>
      <c r="B6434" s="203"/>
      <c r="C6434" s="203"/>
      <c r="D6434" s="203"/>
      <c r="E6434" s="203"/>
      <c r="F6434" s="203"/>
    </row>
    <row r="6435" spans="1:6" x14ac:dyDescent="0.25">
      <c r="A6435" s="203"/>
      <c r="B6435" s="203"/>
      <c r="C6435" s="203"/>
      <c r="D6435" s="203"/>
      <c r="E6435" s="203"/>
      <c r="F6435" s="203"/>
    </row>
    <row r="6436" spans="1:6" x14ac:dyDescent="0.25">
      <c r="A6436" s="203"/>
      <c r="B6436" s="203"/>
      <c r="C6436" s="203"/>
      <c r="D6436" s="203"/>
      <c r="E6436" s="203"/>
      <c r="F6436" s="203"/>
    </row>
    <row r="6437" spans="1:6" x14ac:dyDescent="0.25">
      <c r="A6437" s="203"/>
      <c r="B6437" s="203"/>
      <c r="C6437" s="203"/>
      <c r="D6437" s="203"/>
      <c r="E6437" s="203"/>
      <c r="F6437" s="203"/>
    </row>
    <row r="6438" spans="1:6" x14ac:dyDescent="0.25">
      <c r="A6438" s="203"/>
      <c r="B6438" s="203"/>
      <c r="C6438" s="203"/>
      <c r="D6438" s="203"/>
      <c r="E6438" s="203"/>
      <c r="F6438" s="203"/>
    </row>
    <row r="6439" spans="1:6" x14ac:dyDescent="0.25">
      <c r="A6439" s="203"/>
      <c r="B6439" s="203"/>
      <c r="C6439" s="203"/>
      <c r="D6439" s="203"/>
      <c r="E6439" s="203"/>
      <c r="F6439" s="203"/>
    </row>
    <row r="6440" spans="1:6" x14ac:dyDescent="0.25">
      <c r="A6440" s="203"/>
      <c r="B6440" s="203"/>
      <c r="C6440" s="203"/>
      <c r="D6440" s="203"/>
      <c r="E6440" s="203"/>
      <c r="F6440" s="203"/>
    </row>
    <row r="6441" spans="1:6" x14ac:dyDescent="0.25">
      <c r="A6441" s="203"/>
      <c r="B6441" s="203"/>
      <c r="C6441" s="203"/>
      <c r="D6441" s="203"/>
      <c r="E6441" s="203"/>
      <c r="F6441" s="203"/>
    </row>
    <row r="6442" spans="1:6" x14ac:dyDescent="0.25">
      <c r="A6442" s="203"/>
      <c r="B6442" s="203"/>
      <c r="C6442" s="203"/>
      <c r="D6442" s="203"/>
      <c r="E6442" s="203"/>
      <c r="F6442" s="203"/>
    </row>
    <row r="6443" spans="1:6" x14ac:dyDescent="0.25">
      <c r="A6443" s="203"/>
      <c r="B6443" s="203"/>
      <c r="C6443" s="203"/>
      <c r="D6443" s="203"/>
      <c r="E6443" s="203"/>
      <c r="F6443" s="203"/>
    </row>
    <row r="6444" spans="1:6" x14ac:dyDescent="0.25">
      <c r="A6444" s="203"/>
      <c r="B6444" s="203"/>
      <c r="C6444" s="203"/>
      <c r="D6444" s="203"/>
      <c r="E6444" s="203"/>
      <c r="F6444" s="203"/>
    </row>
    <row r="6445" spans="1:6" x14ac:dyDescent="0.25">
      <c r="A6445" s="203"/>
      <c r="B6445" s="203"/>
      <c r="C6445" s="203"/>
      <c r="D6445" s="203"/>
      <c r="E6445" s="203"/>
      <c r="F6445" s="203"/>
    </row>
    <row r="6446" spans="1:6" x14ac:dyDescent="0.25">
      <c r="A6446" s="203"/>
      <c r="B6446" s="203"/>
      <c r="C6446" s="203"/>
      <c r="D6446" s="203"/>
      <c r="E6446" s="203"/>
      <c r="F6446" s="203"/>
    </row>
    <row r="6447" spans="1:6" x14ac:dyDescent="0.25">
      <c r="A6447" s="203"/>
      <c r="B6447" s="203"/>
      <c r="C6447" s="203"/>
      <c r="D6447" s="203"/>
      <c r="E6447" s="203"/>
      <c r="F6447" s="203"/>
    </row>
    <row r="6448" spans="1:6" x14ac:dyDescent="0.25">
      <c r="A6448" s="203"/>
      <c r="B6448" s="203"/>
      <c r="C6448" s="203"/>
      <c r="D6448" s="203"/>
      <c r="E6448" s="203"/>
      <c r="F6448" s="203"/>
    </row>
    <row r="6449" spans="1:6" x14ac:dyDescent="0.25">
      <c r="A6449" s="203"/>
      <c r="B6449" s="203"/>
      <c r="C6449" s="203"/>
      <c r="D6449" s="203"/>
      <c r="E6449" s="203"/>
      <c r="F6449" s="203"/>
    </row>
    <row r="6450" spans="1:6" x14ac:dyDescent="0.25">
      <c r="A6450" s="203"/>
      <c r="B6450" s="203"/>
      <c r="C6450" s="203"/>
      <c r="D6450" s="203"/>
      <c r="E6450" s="203"/>
      <c r="F6450" s="203"/>
    </row>
    <row r="6451" spans="1:6" x14ac:dyDescent="0.25">
      <c r="A6451" s="203"/>
      <c r="B6451" s="203"/>
      <c r="C6451" s="203"/>
      <c r="D6451" s="203"/>
      <c r="E6451" s="203"/>
      <c r="F6451" s="203"/>
    </row>
    <row r="6452" spans="1:6" x14ac:dyDescent="0.25">
      <c r="A6452" s="203"/>
      <c r="B6452" s="203"/>
      <c r="C6452" s="203"/>
      <c r="D6452" s="203"/>
      <c r="E6452" s="203"/>
      <c r="F6452" s="203"/>
    </row>
    <row r="6453" spans="1:6" x14ac:dyDescent="0.25">
      <c r="A6453" s="203"/>
      <c r="B6453" s="203"/>
      <c r="C6453" s="203"/>
      <c r="D6453" s="203"/>
      <c r="E6453" s="203"/>
      <c r="F6453" s="203"/>
    </row>
    <row r="6454" spans="1:6" x14ac:dyDescent="0.25">
      <c r="A6454" s="203"/>
      <c r="B6454" s="203"/>
      <c r="C6454" s="203"/>
      <c r="D6454" s="203"/>
      <c r="E6454" s="203"/>
      <c r="F6454" s="203"/>
    </row>
    <row r="6455" spans="1:6" x14ac:dyDescent="0.25">
      <c r="A6455" s="203"/>
      <c r="B6455" s="203"/>
      <c r="C6455" s="203"/>
      <c r="D6455" s="203"/>
      <c r="E6455" s="203"/>
      <c r="F6455" s="203"/>
    </row>
    <row r="6456" spans="1:6" x14ac:dyDescent="0.25">
      <c r="A6456" s="203"/>
      <c r="B6456" s="203"/>
      <c r="C6456" s="203"/>
      <c r="D6456" s="203"/>
      <c r="E6456" s="203"/>
      <c r="F6456" s="203"/>
    </row>
    <row r="6457" spans="1:6" x14ac:dyDescent="0.25">
      <c r="A6457" s="203"/>
      <c r="B6457" s="203"/>
      <c r="C6457" s="203"/>
      <c r="D6457" s="203"/>
      <c r="E6457" s="203"/>
      <c r="F6457" s="203"/>
    </row>
    <row r="6458" spans="1:6" x14ac:dyDescent="0.25">
      <c r="A6458" s="203"/>
      <c r="B6458" s="203"/>
      <c r="C6458" s="203"/>
      <c r="D6458" s="203"/>
      <c r="E6458" s="203"/>
      <c r="F6458" s="203"/>
    </row>
    <row r="6459" spans="1:6" x14ac:dyDescent="0.25">
      <c r="A6459" s="203"/>
      <c r="B6459" s="203"/>
      <c r="C6459" s="203"/>
      <c r="D6459" s="203"/>
      <c r="E6459" s="203"/>
      <c r="F6459" s="203"/>
    </row>
    <row r="6460" spans="1:6" x14ac:dyDescent="0.25">
      <c r="A6460" s="203"/>
      <c r="B6460" s="203"/>
      <c r="C6460" s="203"/>
      <c r="D6460" s="203"/>
      <c r="E6460" s="203"/>
      <c r="F6460" s="203"/>
    </row>
    <row r="6461" spans="1:6" x14ac:dyDescent="0.25">
      <c r="A6461" s="203"/>
      <c r="B6461" s="203"/>
      <c r="C6461" s="203"/>
      <c r="D6461" s="203"/>
      <c r="E6461" s="203"/>
      <c r="F6461" s="203"/>
    </row>
    <row r="6462" spans="1:6" x14ac:dyDescent="0.25">
      <c r="A6462" s="203"/>
      <c r="B6462" s="203"/>
      <c r="C6462" s="203"/>
      <c r="D6462" s="203"/>
      <c r="E6462" s="203"/>
      <c r="F6462" s="203"/>
    </row>
    <row r="6463" spans="1:6" x14ac:dyDescent="0.25">
      <c r="A6463" s="203"/>
      <c r="B6463" s="203"/>
      <c r="C6463" s="203"/>
      <c r="D6463" s="203"/>
      <c r="E6463" s="203"/>
      <c r="F6463" s="203"/>
    </row>
    <row r="6464" spans="1:6" x14ac:dyDescent="0.25">
      <c r="A6464" s="203"/>
      <c r="B6464" s="203"/>
      <c r="C6464" s="203"/>
      <c r="D6464" s="203"/>
      <c r="E6464" s="203"/>
      <c r="F6464" s="203"/>
    </row>
    <row r="6465" spans="1:6" x14ac:dyDescent="0.25">
      <c r="A6465" s="203"/>
      <c r="B6465" s="203"/>
      <c r="C6465" s="203"/>
      <c r="D6465" s="203"/>
      <c r="E6465" s="203"/>
      <c r="F6465" s="203"/>
    </row>
    <row r="6466" spans="1:6" x14ac:dyDescent="0.25">
      <c r="A6466" s="203"/>
      <c r="B6466" s="203"/>
      <c r="C6466" s="203"/>
      <c r="D6466" s="203"/>
      <c r="E6466" s="203"/>
      <c r="F6466" s="203"/>
    </row>
    <row r="6467" spans="1:6" x14ac:dyDescent="0.25">
      <c r="A6467" s="203"/>
      <c r="B6467" s="203"/>
      <c r="C6467" s="203"/>
      <c r="D6467" s="203"/>
      <c r="E6467" s="203"/>
      <c r="F6467" s="203"/>
    </row>
    <row r="6468" spans="1:6" x14ac:dyDescent="0.25">
      <c r="A6468" s="203"/>
      <c r="B6468" s="203"/>
      <c r="C6468" s="203"/>
      <c r="D6468" s="203"/>
      <c r="E6468" s="203"/>
      <c r="F6468" s="203"/>
    </row>
    <row r="6469" spans="1:6" x14ac:dyDescent="0.25">
      <c r="A6469" s="203"/>
      <c r="B6469" s="203"/>
      <c r="C6469" s="203"/>
      <c r="D6469" s="203"/>
      <c r="E6469" s="203"/>
      <c r="F6469" s="203"/>
    </row>
    <row r="6470" spans="1:6" x14ac:dyDescent="0.25">
      <c r="A6470" s="203"/>
      <c r="B6470" s="203"/>
      <c r="C6470" s="203"/>
      <c r="D6470" s="203"/>
      <c r="E6470" s="203"/>
      <c r="F6470" s="203"/>
    </row>
    <row r="6471" spans="1:6" x14ac:dyDescent="0.25">
      <c r="A6471" s="203"/>
      <c r="B6471" s="203"/>
      <c r="C6471" s="203"/>
      <c r="D6471" s="203"/>
      <c r="E6471" s="203"/>
      <c r="F6471" s="203"/>
    </row>
    <row r="6472" spans="1:6" x14ac:dyDescent="0.25">
      <c r="A6472" s="203"/>
      <c r="B6472" s="203"/>
      <c r="C6472" s="203"/>
      <c r="D6472" s="203"/>
      <c r="E6472" s="203"/>
      <c r="F6472" s="203"/>
    </row>
    <row r="6473" spans="1:6" x14ac:dyDescent="0.25">
      <c r="A6473" s="203"/>
      <c r="B6473" s="203"/>
      <c r="C6473" s="203"/>
      <c r="D6473" s="203"/>
      <c r="E6473" s="203"/>
      <c r="F6473" s="203"/>
    </row>
    <row r="6474" spans="1:6" x14ac:dyDescent="0.25">
      <c r="A6474" s="203"/>
      <c r="B6474" s="203"/>
      <c r="C6474" s="203"/>
      <c r="D6474" s="203"/>
      <c r="E6474" s="203"/>
      <c r="F6474" s="203"/>
    </row>
    <row r="6475" spans="1:6" x14ac:dyDescent="0.25">
      <c r="A6475" s="203"/>
      <c r="B6475" s="203"/>
      <c r="C6475" s="203"/>
      <c r="D6475" s="203"/>
      <c r="E6475" s="203"/>
      <c r="F6475" s="203"/>
    </row>
    <row r="6476" spans="1:6" x14ac:dyDescent="0.25">
      <c r="A6476" s="203"/>
      <c r="B6476" s="203"/>
      <c r="C6476" s="203"/>
      <c r="D6476" s="203"/>
      <c r="E6476" s="203"/>
      <c r="F6476" s="203"/>
    </row>
    <row r="6477" spans="1:6" x14ac:dyDescent="0.25">
      <c r="A6477" s="203"/>
      <c r="B6477" s="203"/>
      <c r="C6477" s="203"/>
      <c r="D6477" s="203"/>
      <c r="E6477" s="203"/>
      <c r="F6477" s="203"/>
    </row>
    <row r="6478" spans="1:6" x14ac:dyDescent="0.25">
      <c r="A6478" s="203"/>
      <c r="B6478" s="203"/>
      <c r="C6478" s="203"/>
      <c r="D6478" s="203"/>
      <c r="E6478" s="203"/>
      <c r="F6478" s="203"/>
    </row>
    <row r="6479" spans="1:6" x14ac:dyDescent="0.25">
      <c r="A6479" s="203"/>
      <c r="B6479" s="203"/>
      <c r="C6479" s="203"/>
      <c r="D6479" s="203"/>
      <c r="E6479" s="203"/>
      <c r="F6479" s="203"/>
    </row>
    <row r="6480" spans="1:6" x14ac:dyDescent="0.25">
      <c r="A6480" s="203"/>
      <c r="B6480" s="203"/>
      <c r="C6480" s="203"/>
      <c r="D6480" s="203"/>
      <c r="E6480" s="203"/>
      <c r="F6480" s="203"/>
    </row>
    <row r="6481" spans="1:6" x14ac:dyDescent="0.25">
      <c r="A6481" s="203"/>
      <c r="B6481" s="203"/>
      <c r="C6481" s="203"/>
      <c r="D6481" s="203"/>
      <c r="E6481" s="203"/>
      <c r="F6481" s="203"/>
    </row>
    <row r="6482" spans="1:6" x14ac:dyDescent="0.25">
      <c r="A6482" s="203"/>
      <c r="B6482" s="203"/>
      <c r="C6482" s="203"/>
      <c r="D6482" s="203"/>
      <c r="E6482" s="203"/>
      <c r="F6482" s="203"/>
    </row>
    <row r="6483" spans="1:6" x14ac:dyDescent="0.25">
      <c r="A6483" s="203"/>
      <c r="B6483" s="203"/>
      <c r="C6483" s="203"/>
      <c r="D6483" s="203"/>
      <c r="E6483" s="203"/>
      <c r="F6483" s="203"/>
    </row>
    <row r="6484" spans="1:6" x14ac:dyDescent="0.25">
      <c r="A6484" s="203"/>
      <c r="B6484" s="203"/>
      <c r="C6484" s="203"/>
      <c r="D6484" s="203"/>
      <c r="E6484" s="203"/>
      <c r="F6484" s="203"/>
    </row>
    <row r="6485" spans="1:6" x14ac:dyDescent="0.25">
      <c r="A6485" s="203"/>
      <c r="B6485" s="203"/>
      <c r="C6485" s="203"/>
      <c r="D6485" s="203"/>
      <c r="E6485" s="203"/>
      <c r="F6485" s="203"/>
    </row>
    <row r="6486" spans="1:6" x14ac:dyDescent="0.25">
      <c r="A6486" s="203"/>
      <c r="B6486" s="203"/>
      <c r="C6486" s="203"/>
      <c r="D6486" s="203"/>
      <c r="E6486" s="203"/>
      <c r="F6486" s="203"/>
    </row>
    <row r="6487" spans="1:6" x14ac:dyDescent="0.25">
      <c r="A6487" s="203"/>
      <c r="B6487" s="203"/>
      <c r="C6487" s="203"/>
      <c r="D6487" s="203"/>
      <c r="E6487" s="203"/>
      <c r="F6487" s="203"/>
    </row>
    <row r="6488" spans="1:6" x14ac:dyDescent="0.25">
      <c r="A6488" s="203"/>
      <c r="B6488" s="203"/>
      <c r="C6488" s="203"/>
      <c r="D6488" s="203"/>
      <c r="E6488" s="203"/>
      <c r="F6488" s="203"/>
    </row>
    <row r="6489" spans="1:6" x14ac:dyDescent="0.25">
      <c r="A6489" s="203"/>
      <c r="B6489" s="203"/>
      <c r="C6489" s="203"/>
      <c r="D6489" s="203"/>
      <c r="E6489" s="203"/>
      <c r="F6489" s="203"/>
    </row>
    <row r="6490" spans="1:6" x14ac:dyDescent="0.25">
      <c r="A6490" s="203"/>
      <c r="B6490" s="203"/>
      <c r="C6490" s="203"/>
      <c r="D6490" s="203"/>
      <c r="E6490" s="203"/>
      <c r="F6490" s="203"/>
    </row>
    <row r="6491" spans="1:6" x14ac:dyDescent="0.25">
      <c r="A6491" s="203"/>
      <c r="B6491" s="203"/>
      <c r="C6491" s="203"/>
      <c r="D6491" s="203"/>
      <c r="E6491" s="203"/>
      <c r="F6491" s="203"/>
    </row>
    <row r="6492" spans="1:6" x14ac:dyDescent="0.25">
      <c r="A6492" s="203"/>
      <c r="B6492" s="203"/>
      <c r="C6492" s="203"/>
      <c r="D6492" s="203"/>
      <c r="E6492" s="203"/>
      <c r="F6492" s="203"/>
    </row>
    <row r="6493" spans="1:6" x14ac:dyDescent="0.25">
      <c r="A6493" s="203"/>
      <c r="B6493" s="203"/>
      <c r="C6493" s="203"/>
      <c r="D6493" s="203"/>
      <c r="E6493" s="203"/>
      <c r="F6493" s="203"/>
    </row>
    <row r="6494" spans="1:6" x14ac:dyDescent="0.25">
      <c r="A6494" s="203"/>
      <c r="B6494" s="203"/>
      <c r="C6494" s="203"/>
      <c r="D6494" s="203"/>
      <c r="E6494" s="203"/>
      <c r="F6494" s="203"/>
    </row>
    <row r="6495" spans="1:6" x14ac:dyDescent="0.25">
      <c r="A6495" s="203"/>
      <c r="B6495" s="203"/>
      <c r="C6495" s="203"/>
      <c r="D6495" s="203"/>
      <c r="E6495" s="203"/>
      <c r="F6495" s="203"/>
    </row>
    <row r="6496" spans="1:6" x14ac:dyDescent="0.25">
      <c r="A6496" s="203"/>
      <c r="B6496" s="203"/>
      <c r="C6496" s="203"/>
      <c r="D6496" s="203"/>
      <c r="E6496" s="203"/>
      <c r="F6496" s="203"/>
    </row>
    <row r="6497" spans="1:6" x14ac:dyDescent="0.25">
      <c r="A6497" s="203"/>
      <c r="B6497" s="203"/>
      <c r="C6497" s="203"/>
      <c r="D6497" s="203"/>
      <c r="E6497" s="203"/>
      <c r="F6497" s="203"/>
    </row>
    <row r="6498" spans="1:6" x14ac:dyDescent="0.25">
      <c r="A6498" s="203"/>
      <c r="B6498" s="203"/>
      <c r="C6498" s="203"/>
      <c r="D6498" s="203"/>
      <c r="E6498" s="203"/>
      <c r="F6498" s="203"/>
    </row>
    <row r="6499" spans="1:6" x14ac:dyDescent="0.25">
      <c r="A6499" s="203"/>
      <c r="B6499" s="203"/>
      <c r="C6499" s="203"/>
      <c r="D6499" s="203"/>
      <c r="E6499" s="203"/>
      <c r="F6499" s="203"/>
    </row>
    <row r="6500" spans="1:6" x14ac:dyDescent="0.25">
      <c r="A6500" s="203"/>
      <c r="B6500" s="203"/>
      <c r="C6500" s="203"/>
      <c r="D6500" s="203"/>
      <c r="E6500" s="203"/>
      <c r="F6500" s="203"/>
    </row>
    <row r="6501" spans="1:6" x14ac:dyDescent="0.25">
      <c r="A6501" s="203"/>
      <c r="B6501" s="203"/>
      <c r="C6501" s="203"/>
      <c r="D6501" s="203"/>
      <c r="E6501" s="203"/>
      <c r="F6501" s="203"/>
    </row>
    <row r="6502" spans="1:6" x14ac:dyDescent="0.25">
      <c r="A6502" s="203"/>
      <c r="B6502" s="203"/>
      <c r="C6502" s="203"/>
      <c r="D6502" s="203"/>
      <c r="E6502" s="203"/>
      <c r="F6502" s="203"/>
    </row>
    <row r="6503" spans="1:6" x14ac:dyDescent="0.25">
      <c r="A6503" s="203"/>
      <c r="B6503" s="203"/>
      <c r="C6503" s="203"/>
      <c r="D6503" s="203"/>
      <c r="E6503" s="203"/>
      <c r="F6503" s="203"/>
    </row>
    <row r="6504" spans="1:6" x14ac:dyDescent="0.25">
      <c r="A6504" s="203"/>
      <c r="B6504" s="203"/>
      <c r="C6504" s="203"/>
      <c r="D6504" s="203"/>
      <c r="E6504" s="203"/>
      <c r="F6504" s="203"/>
    </row>
    <row r="6505" spans="1:6" x14ac:dyDescent="0.25">
      <c r="A6505" s="203"/>
      <c r="B6505" s="203"/>
      <c r="C6505" s="203"/>
      <c r="D6505" s="203"/>
      <c r="E6505" s="203"/>
      <c r="F6505" s="203"/>
    </row>
    <row r="6506" spans="1:6" x14ac:dyDescent="0.25">
      <c r="A6506" s="203"/>
      <c r="B6506" s="203"/>
      <c r="C6506" s="203"/>
      <c r="D6506" s="203"/>
      <c r="E6506" s="203"/>
      <c r="F6506" s="203"/>
    </row>
    <row r="6507" spans="1:6" x14ac:dyDescent="0.25">
      <c r="A6507" s="203"/>
      <c r="B6507" s="203"/>
      <c r="C6507" s="203"/>
      <c r="D6507" s="203"/>
      <c r="E6507" s="203"/>
      <c r="F6507" s="203"/>
    </row>
    <row r="6508" spans="1:6" x14ac:dyDescent="0.25">
      <c r="A6508" s="203"/>
      <c r="B6508" s="203"/>
      <c r="C6508" s="203"/>
      <c r="D6508" s="203"/>
      <c r="E6508" s="203"/>
      <c r="F6508" s="203"/>
    </row>
    <row r="6509" spans="1:6" x14ac:dyDescent="0.25">
      <c r="A6509" s="203"/>
      <c r="B6509" s="203"/>
      <c r="C6509" s="203"/>
      <c r="D6509" s="203"/>
      <c r="E6509" s="203"/>
      <c r="F6509" s="203"/>
    </row>
    <row r="6510" spans="1:6" x14ac:dyDescent="0.25">
      <c r="A6510" s="203"/>
      <c r="B6510" s="203"/>
      <c r="C6510" s="203"/>
      <c r="D6510" s="203"/>
      <c r="E6510" s="203"/>
      <c r="F6510" s="203"/>
    </row>
    <row r="6511" spans="1:6" x14ac:dyDescent="0.25">
      <c r="A6511" s="203"/>
      <c r="B6511" s="203"/>
      <c r="C6511" s="203"/>
      <c r="D6511" s="203"/>
      <c r="E6511" s="203"/>
      <c r="F6511" s="203"/>
    </row>
    <row r="6512" spans="1:6" x14ac:dyDescent="0.25">
      <c r="A6512" s="203"/>
      <c r="B6512" s="203"/>
      <c r="C6512" s="203"/>
      <c r="D6512" s="203"/>
      <c r="E6512" s="203"/>
      <c r="F6512" s="203"/>
    </row>
    <row r="6513" spans="1:6" x14ac:dyDescent="0.25">
      <c r="A6513" s="203"/>
      <c r="B6513" s="203"/>
      <c r="C6513" s="203"/>
      <c r="D6513" s="203"/>
      <c r="E6513" s="203"/>
      <c r="F6513" s="203"/>
    </row>
    <row r="6514" spans="1:6" x14ac:dyDescent="0.25">
      <c r="A6514" s="203"/>
      <c r="B6514" s="203"/>
      <c r="C6514" s="203"/>
      <c r="D6514" s="203"/>
      <c r="E6514" s="203"/>
      <c r="F6514" s="203"/>
    </row>
    <row r="6515" spans="1:6" x14ac:dyDescent="0.25">
      <c r="A6515" s="203"/>
      <c r="B6515" s="203"/>
      <c r="C6515" s="203"/>
      <c r="D6515" s="203"/>
      <c r="E6515" s="203"/>
      <c r="F6515" s="203"/>
    </row>
    <row r="6516" spans="1:6" x14ac:dyDescent="0.25">
      <c r="A6516" s="203"/>
      <c r="B6516" s="203"/>
      <c r="C6516" s="203"/>
      <c r="D6516" s="203"/>
      <c r="E6516" s="203"/>
      <c r="F6516" s="203"/>
    </row>
    <row r="6517" spans="1:6" x14ac:dyDescent="0.25">
      <c r="A6517" s="203"/>
      <c r="B6517" s="203"/>
      <c r="C6517" s="203"/>
      <c r="D6517" s="203"/>
      <c r="E6517" s="203"/>
      <c r="F6517" s="203"/>
    </row>
    <row r="6518" spans="1:6" x14ac:dyDescent="0.25">
      <c r="A6518" s="203"/>
      <c r="B6518" s="203"/>
      <c r="C6518" s="203"/>
      <c r="D6518" s="203"/>
      <c r="E6518" s="203"/>
      <c r="F6518" s="203"/>
    </row>
    <row r="6519" spans="1:6" x14ac:dyDescent="0.25">
      <c r="A6519" s="203"/>
      <c r="B6519" s="203"/>
      <c r="C6519" s="203"/>
      <c r="D6519" s="203"/>
      <c r="E6519" s="203"/>
      <c r="F6519" s="203"/>
    </row>
    <row r="6520" spans="1:6" x14ac:dyDescent="0.25">
      <c r="A6520" s="203"/>
      <c r="B6520" s="203"/>
      <c r="C6520" s="203"/>
      <c r="D6520" s="203"/>
      <c r="E6520" s="203"/>
      <c r="F6520" s="203"/>
    </row>
    <row r="6521" spans="1:6" x14ac:dyDescent="0.25">
      <c r="A6521" s="203"/>
      <c r="B6521" s="203"/>
      <c r="C6521" s="203"/>
      <c r="D6521" s="203"/>
      <c r="E6521" s="203"/>
      <c r="F6521" s="203"/>
    </row>
    <row r="6522" spans="1:6" x14ac:dyDescent="0.25">
      <c r="A6522" s="203"/>
      <c r="B6522" s="203"/>
      <c r="C6522" s="203"/>
      <c r="D6522" s="203"/>
      <c r="E6522" s="203"/>
      <c r="F6522" s="203"/>
    </row>
    <row r="6523" spans="1:6" x14ac:dyDescent="0.25">
      <c r="A6523" s="203"/>
      <c r="B6523" s="203"/>
      <c r="C6523" s="203"/>
      <c r="D6523" s="203"/>
      <c r="E6523" s="203"/>
      <c r="F6523" s="203"/>
    </row>
    <row r="6524" spans="1:6" x14ac:dyDescent="0.25">
      <c r="A6524" s="203"/>
      <c r="B6524" s="203"/>
      <c r="C6524" s="203"/>
      <c r="D6524" s="203"/>
      <c r="E6524" s="203"/>
      <c r="F6524" s="203"/>
    </row>
    <row r="6525" spans="1:6" x14ac:dyDescent="0.25">
      <c r="A6525" s="203"/>
      <c r="B6525" s="203"/>
      <c r="C6525" s="203"/>
      <c r="D6525" s="203"/>
      <c r="E6525" s="203"/>
      <c r="F6525" s="203"/>
    </row>
    <row r="6526" spans="1:6" x14ac:dyDescent="0.25">
      <c r="A6526" s="203"/>
      <c r="B6526" s="203"/>
      <c r="C6526" s="203"/>
      <c r="D6526" s="203"/>
      <c r="E6526" s="203"/>
      <c r="F6526" s="203"/>
    </row>
    <row r="6527" spans="1:6" x14ac:dyDescent="0.25">
      <c r="A6527" s="203"/>
      <c r="B6527" s="203"/>
      <c r="C6527" s="203"/>
      <c r="D6527" s="203"/>
      <c r="E6527" s="203"/>
      <c r="F6527" s="203"/>
    </row>
    <row r="6528" spans="1:6" x14ac:dyDescent="0.25">
      <c r="A6528" s="203"/>
      <c r="B6528" s="203"/>
      <c r="C6528" s="203"/>
      <c r="D6528" s="203"/>
      <c r="E6528" s="203"/>
      <c r="F6528" s="203"/>
    </row>
    <row r="6529" spans="1:6" x14ac:dyDescent="0.25">
      <c r="A6529" s="203"/>
      <c r="B6529" s="203"/>
      <c r="C6529" s="203"/>
      <c r="D6529" s="203"/>
      <c r="E6529" s="203"/>
      <c r="F6529" s="203"/>
    </row>
    <row r="6530" spans="1:6" x14ac:dyDescent="0.25">
      <c r="A6530" s="203"/>
      <c r="B6530" s="203"/>
      <c r="C6530" s="203"/>
      <c r="D6530" s="203"/>
      <c r="E6530" s="203"/>
      <c r="F6530" s="203"/>
    </row>
    <row r="6531" spans="1:6" x14ac:dyDescent="0.25">
      <c r="A6531" s="203"/>
      <c r="B6531" s="203"/>
      <c r="C6531" s="203"/>
      <c r="D6531" s="203"/>
      <c r="E6531" s="203"/>
      <c r="F6531" s="203"/>
    </row>
    <row r="6532" spans="1:6" x14ac:dyDescent="0.25">
      <c r="A6532" s="203"/>
      <c r="B6532" s="203"/>
      <c r="C6532" s="203"/>
      <c r="D6532" s="203"/>
      <c r="E6532" s="203"/>
      <c r="F6532" s="203"/>
    </row>
    <row r="6533" spans="1:6" x14ac:dyDescent="0.25">
      <c r="A6533" s="203"/>
      <c r="B6533" s="203"/>
      <c r="C6533" s="203"/>
      <c r="D6533" s="203"/>
      <c r="E6533" s="203"/>
      <c r="F6533" s="203"/>
    </row>
    <row r="6534" spans="1:6" x14ac:dyDescent="0.25">
      <c r="A6534" s="203"/>
      <c r="B6534" s="203"/>
      <c r="C6534" s="203"/>
      <c r="D6534" s="203"/>
      <c r="E6534" s="203"/>
      <c r="F6534" s="203"/>
    </row>
    <row r="6535" spans="1:6" x14ac:dyDescent="0.25">
      <c r="A6535" s="203"/>
      <c r="B6535" s="203"/>
      <c r="C6535" s="203"/>
      <c r="D6535" s="203"/>
      <c r="E6535" s="203"/>
      <c r="F6535" s="203"/>
    </row>
    <row r="6536" spans="1:6" x14ac:dyDescent="0.25">
      <c r="A6536" s="203"/>
      <c r="B6536" s="203"/>
      <c r="C6536" s="203"/>
      <c r="D6536" s="203"/>
      <c r="E6536" s="203"/>
      <c r="F6536" s="203"/>
    </row>
    <row r="6537" spans="1:6" x14ac:dyDescent="0.25">
      <c r="A6537" s="203"/>
      <c r="B6537" s="203"/>
      <c r="C6537" s="203"/>
      <c r="D6537" s="203"/>
      <c r="E6537" s="203"/>
      <c r="F6537" s="203"/>
    </row>
    <row r="6538" spans="1:6" x14ac:dyDescent="0.25">
      <c r="A6538" s="203"/>
      <c r="B6538" s="203"/>
      <c r="C6538" s="203"/>
      <c r="D6538" s="203"/>
      <c r="E6538" s="203"/>
      <c r="F6538" s="203"/>
    </row>
    <row r="6539" spans="1:6" x14ac:dyDescent="0.25">
      <c r="A6539" s="203"/>
      <c r="B6539" s="203"/>
      <c r="C6539" s="203"/>
      <c r="D6539" s="203"/>
      <c r="E6539" s="203"/>
      <c r="F6539" s="203"/>
    </row>
    <row r="6540" spans="1:6" x14ac:dyDescent="0.25">
      <c r="A6540" s="203"/>
      <c r="B6540" s="203"/>
      <c r="C6540" s="203"/>
      <c r="D6540" s="203"/>
      <c r="E6540" s="203"/>
      <c r="F6540" s="203"/>
    </row>
    <row r="6541" spans="1:6" x14ac:dyDescent="0.25">
      <c r="A6541" s="203"/>
      <c r="B6541" s="203"/>
      <c r="C6541" s="203"/>
      <c r="D6541" s="203"/>
      <c r="E6541" s="203"/>
      <c r="F6541" s="203"/>
    </row>
    <row r="6542" spans="1:6" x14ac:dyDescent="0.25">
      <c r="A6542" s="203"/>
      <c r="B6542" s="203"/>
      <c r="C6542" s="203"/>
      <c r="D6542" s="203"/>
      <c r="E6542" s="203"/>
      <c r="F6542" s="203"/>
    </row>
    <row r="6543" spans="1:6" x14ac:dyDescent="0.25">
      <c r="A6543" s="203"/>
      <c r="B6543" s="203"/>
      <c r="C6543" s="203"/>
      <c r="D6543" s="203"/>
      <c r="E6543" s="203"/>
      <c r="F6543" s="203"/>
    </row>
    <row r="6544" spans="1:6" x14ac:dyDescent="0.25">
      <c r="A6544" s="203"/>
      <c r="B6544" s="203"/>
      <c r="C6544" s="203"/>
      <c r="D6544" s="203"/>
      <c r="E6544" s="203"/>
      <c r="F6544" s="203"/>
    </row>
    <row r="6545" spans="1:6" x14ac:dyDescent="0.25">
      <c r="A6545" s="203"/>
      <c r="B6545" s="203"/>
      <c r="C6545" s="203"/>
      <c r="D6545" s="203"/>
      <c r="E6545" s="203"/>
      <c r="F6545" s="203"/>
    </row>
    <row r="6546" spans="1:6" x14ac:dyDescent="0.25">
      <c r="A6546" s="203"/>
      <c r="B6546" s="203"/>
      <c r="C6546" s="203"/>
      <c r="D6546" s="203"/>
      <c r="E6546" s="203"/>
      <c r="F6546" s="203"/>
    </row>
    <row r="6547" spans="1:6" x14ac:dyDescent="0.25">
      <c r="A6547" s="203"/>
      <c r="B6547" s="203"/>
      <c r="C6547" s="203"/>
      <c r="D6547" s="203"/>
      <c r="E6547" s="203"/>
      <c r="F6547" s="203"/>
    </row>
    <row r="6548" spans="1:6" x14ac:dyDescent="0.25">
      <c r="A6548" s="203"/>
      <c r="B6548" s="203"/>
      <c r="C6548" s="203"/>
      <c r="D6548" s="203"/>
      <c r="E6548" s="203"/>
      <c r="F6548" s="203"/>
    </row>
    <row r="6549" spans="1:6" x14ac:dyDescent="0.25">
      <c r="A6549" s="203"/>
      <c r="B6549" s="203"/>
      <c r="C6549" s="203"/>
      <c r="D6549" s="203"/>
      <c r="E6549" s="203"/>
      <c r="F6549" s="203"/>
    </row>
    <row r="6550" spans="1:6" x14ac:dyDescent="0.25">
      <c r="A6550" s="203"/>
      <c r="B6550" s="203"/>
      <c r="C6550" s="203"/>
      <c r="D6550" s="203"/>
      <c r="E6550" s="203"/>
      <c r="F6550" s="203"/>
    </row>
    <row r="6551" spans="1:6" x14ac:dyDescent="0.25">
      <c r="A6551" s="203"/>
      <c r="B6551" s="203"/>
      <c r="C6551" s="203"/>
      <c r="D6551" s="203"/>
      <c r="E6551" s="203"/>
      <c r="F6551" s="203"/>
    </row>
    <row r="6552" spans="1:6" x14ac:dyDescent="0.25">
      <c r="A6552" s="203"/>
      <c r="B6552" s="203"/>
      <c r="C6552" s="203"/>
      <c r="D6552" s="203"/>
      <c r="E6552" s="203"/>
      <c r="F6552" s="203"/>
    </row>
    <row r="6553" spans="1:6" x14ac:dyDescent="0.25">
      <c r="A6553" s="203"/>
      <c r="B6553" s="203"/>
      <c r="C6553" s="203"/>
      <c r="D6553" s="203"/>
      <c r="E6553" s="203"/>
      <c r="F6553" s="203"/>
    </row>
    <row r="6554" spans="1:6" x14ac:dyDescent="0.25">
      <c r="A6554" s="203"/>
      <c r="B6554" s="203"/>
      <c r="C6554" s="203"/>
      <c r="D6554" s="203"/>
      <c r="E6554" s="203"/>
      <c r="F6554" s="203"/>
    </row>
    <row r="6555" spans="1:6" x14ac:dyDescent="0.25">
      <c r="A6555" s="203"/>
      <c r="B6555" s="203"/>
      <c r="C6555" s="203"/>
      <c r="D6555" s="203"/>
      <c r="E6555" s="203"/>
      <c r="F6555" s="203"/>
    </row>
    <row r="6556" spans="1:6" x14ac:dyDescent="0.25">
      <c r="A6556" s="203"/>
      <c r="B6556" s="203"/>
      <c r="C6556" s="203"/>
      <c r="D6556" s="203"/>
      <c r="E6556" s="203"/>
      <c r="F6556" s="203"/>
    </row>
    <row r="6557" spans="1:6" x14ac:dyDescent="0.25">
      <c r="A6557" s="203"/>
      <c r="B6557" s="203"/>
      <c r="C6557" s="203"/>
      <c r="D6557" s="203"/>
      <c r="E6557" s="203"/>
      <c r="F6557" s="203"/>
    </row>
    <row r="6558" spans="1:6" x14ac:dyDescent="0.25">
      <c r="A6558" s="203"/>
      <c r="B6558" s="203"/>
      <c r="C6558" s="203"/>
      <c r="D6558" s="203"/>
      <c r="E6558" s="203"/>
      <c r="F6558" s="203"/>
    </row>
    <row r="6559" spans="1:6" x14ac:dyDescent="0.25">
      <c r="A6559" s="203"/>
      <c r="B6559" s="203"/>
      <c r="C6559" s="203"/>
      <c r="D6559" s="203"/>
      <c r="E6559" s="203"/>
      <c r="F6559" s="203"/>
    </row>
    <row r="6560" spans="1:6" x14ac:dyDescent="0.25">
      <c r="A6560" s="203"/>
      <c r="B6560" s="203"/>
      <c r="C6560" s="203"/>
      <c r="D6560" s="203"/>
      <c r="E6560" s="203"/>
      <c r="F6560" s="203"/>
    </row>
    <row r="6561" spans="1:6" x14ac:dyDescent="0.25">
      <c r="A6561" s="203"/>
      <c r="B6561" s="203"/>
      <c r="C6561" s="203"/>
      <c r="D6561" s="203"/>
      <c r="E6561" s="203"/>
      <c r="F6561" s="203"/>
    </row>
    <row r="6562" spans="1:6" x14ac:dyDescent="0.25">
      <c r="A6562" s="203"/>
      <c r="B6562" s="203"/>
      <c r="C6562" s="203"/>
      <c r="D6562" s="203"/>
      <c r="E6562" s="203"/>
      <c r="F6562" s="203"/>
    </row>
    <row r="6563" spans="1:6" x14ac:dyDescent="0.25">
      <c r="A6563" s="203"/>
      <c r="B6563" s="203"/>
      <c r="C6563" s="203"/>
      <c r="D6563" s="203"/>
      <c r="E6563" s="203"/>
      <c r="F6563" s="203"/>
    </row>
    <row r="6564" spans="1:6" x14ac:dyDescent="0.25">
      <c r="A6564" s="203"/>
      <c r="B6564" s="203"/>
      <c r="C6564" s="203"/>
      <c r="D6564" s="203"/>
      <c r="E6564" s="203"/>
      <c r="F6564" s="203"/>
    </row>
    <row r="6565" spans="1:6" x14ac:dyDescent="0.25">
      <c r="A6565" s="203"/>
      <c r="B6565" s="203"/>
      <c r="C6565" s="203"/>
      <c r="D6565" s="203"/>
      <c r="E6565" s="203"/>
      <c r="F6565" s="203"/>
    </row>
    <row r="6566" spans="1:6" x14ac:dyDescent="0.25">
      <c r="A6566" s="203"/>
      <c r="B6566" s="203"/>
      <c r="C6566" s="203"/>
      <c r="D6566" s="203"/>
      <c r="E6566" s="203"/>
      <c r="F6566" s="203"/>
    </row>
    <row r="6567" spans="1:6" x14ac:dyDescent="0.25">
      <c r="A6567" s="203"/>
      <c r="B6567" s="203"/>
      <c r="C6567" s="203"/>
      <c r="D6567" s="203"/>
      <c r="E6567" s="203"/>
      <c r="F6567" s="203"/>
    </row>
    <row r="6568" spans="1:6" x14ac:dyDescent="0.25">
      <c r="A6568" s="203"/>
      <c r="B6568" s="203"/>
      <c r="C6568" s="203"/>
      <c r="D6568" s="203"/>
      <c r="E6568" s="203"/>
      <c r="F6568" s="203"/>
    </row>
    <row r="6569" spans="1:6" x14ac:dyDescent="0.25">
      <c r="A6569" s="203"/>
      <c r="B6569" s="203"/>
      <c r="C6569" s="203"/>
      <c r="D6569" s="203"/>
      <c r="E6569" s="203"/>
      <c r="F6569" s="203"/>
    </row>
    <row r="6570" spans="1:6" x14ac:dyDescent="0.25">
      <c r="A6570" s="203"/>
      <c r="B6570" s="203"/>
      <c r="C6570" s="203"/>
      <c r="D6570" s="203"/>
      <c r="E6570" s="203"/>
      <c r="F6570" s="203"/>
    </row>
    <row r="6571" spans="1:6" x14ac:dyDescent="0.25">
      <c r="A6571" s="203"/>
      <c r="B6571" s="203"/>
      <c r="C6571" s="203"/>
      <c r="D6571" s="203"/>
      <c r="E6571" s="203"/>
      <c r="F6571" s="203"/>
    </row>
    <row r="6572" spans="1:6" x14ac:dyDescent="0.25">
      <c r="A6572" s="203"/>
      <c r="B6572" s="203"/>
      <c r="C6572" s="203"/>
      <c r="D6572" s="203"/>
      <c r="E6572" s="203"/>
      <c r="F6572" s="203"/>
    </row>
    <row r="6573" spans="1:6" x14ac:dyDescent="0.25">
      <c r="A6573" s="203"/>
      <c r="B6573" s="203"/>
      <c r="C6573" s="203"/>
      <c r="D6573" s="203"/>
      <c r="E6573" s="203"/>
      <c r="F6573" s="203"/>
    </row>
    <row r="6574" spans="1:6" x14ac:dyDescent="0.25">
      <c r="A6574" s="203"/>
      <c r="B6574" s="203"/>
      <c r="C6574" s="203"/>
      <c r="D6574" s="203"/>
      <c r="E6574" s="203"/>
      <c r="F6574" s="203"/>
    </row>
    <row r="6575" spans="1:6" x14ac:dyDescent="0.25">
      <c r="A6575" s="203"/>
      <c r="B6575" s="203"/>
      <c r="C6575" s="203"/>
      <c r="D6575" s="203"/>
      <c r="E6575" s="203"/>
      <c r="F6575" s="203"/>
    </row>
    <row r="6576" spans="1:6" x14ac:dyDescent="0.25">
      <c r="A6576" s="203"/>
      <c r="B6576" s="203"/>
      <c r="C6576" s="203"/>
      <c r="D6576" s="203"/>
      <c r="E6576" s="203"/>
      <c r="F6576" s="203"/>
    </row>
    <row r="6577" spans="1:6" x14ac:dyDescent="0.25">
      <c r="A6577" s="203"/>
      <c r="B6577" s="203"/>
      <c r="C6577" s="203"/>
      <c r="D6577" s="203"/>
      <c r="E6577" s="203"/>
      <c r="F6577" s="203"/>
    </row>
    <row r="6578" spans="1:6" x14ac:dyDescent="0.25">
      <c r="A6578" s="203"/>
      <c r="B6578" s="203"/>
      <c r="C6578" s="203"/>
      <c r="D6578" s="203"/>
      <c r="E6578" s="203"/>
      <c r="F6578" s="203"/>
    </row>
    <row r="6579" spans="1:6" x14ac:dyDescent="0.25">
      <c r="A6579" s="203"/>
      <c r="B6579" s="203"/>
      <c r="C6579" s="203"/>
      <c r="D6579" s="203"/>
      <c r="E6579" s="203"/>
      <c r="F6579" s="203"/>
    </row>
    <row r="6580" spans="1:6" x14ac:dyDescent="0.25">
      <c r="A6580" s="203"/>
      <c r="B6580" s="203"/>
      <c r="C6580" s="203"/>
      <c r="D6580" s="203"/>
      <c r="E6580" s="203"/>
      <c r="F6580" s="203"/>
    </row>
    <row r="6581" spans="1:6" x14ac:dyDescent="0.25">
      <c r="A6581" s="203"/>
      <c r="B6581" s="203"/>
      <c r="C6581" s="203"/>
      <c r="D6581" s="203"/>
      <c r="E6581" s="203"/>
      <c r="F6581" s="203"/>
    </row>
    <row r="6582" spans="1:6" x14ac:dyDescent="0.25">
      <c r="A6582" s="203"/>
      <c r="B6582" s="203"/>
      <c r="C6582" s="203"/>
      <c r="D6582" s="203"/>
      <c r="E6582" s="203"/>
      <c r="F6582" s="203"/>
    </row>
    <row r="6583" spans="1:6" x14ac:dyDescent="0.25">
      <c r="A6583" s="203"/>
      <c r="B6583" s="203"/>
      <c r="C6583" s="203"/>
      <c r="D6583" s="203"/>
      <c r="E6583" s="203"/>
      <c r="F6583" s="203"/>
    </row>
    <row r="6584" spans="1:6" x14ac:dyDescent="0.25">
      <c r="A6584" s="203"/>
      <c r="B6584" s="203"/>
      <c r="C6584" s="203"/>
      <c r="D6584" s="203"/>
      <c r="E6584" s="203"/>
      <c r="F6584" s="203"/>
    </row>
    <row r="6585" spans="1:6" x14ac:dyDescent="0.25">
      <c r="A6585" s="203"/>
      <c r="B6585" s="203"/>
      <c r="C6585" s="203"/>
      <c r="D6585" s="203"/>
      <c r="E6585" s="203"/>
      <c r="F6585" s="203"/>
    </row>
    <row r="6586" spans="1:6" x14ac:dyDescent="0.25">
      <c r="A6586" s="203"/>
      <c r="B6586" s="203"/>
      <c r="C6586" s="203"/>
      <c r="D6586" s="203"/>
      <c r="E6586" s="203"/>
      <c r="F6586" s="203"/>
    </row>
    <row r="6587" spans="1:6" x14ac:dyDescent="0.25">
      <c r="A6587" s="203"/>
      <c r="B6587" s="203"/>
      <c r="C6587" s="203"/>
      <c r="D6587" s="203"/>
      <c r="E6587" s="203"/>
      <c r="F6587" s="203"/>
    </row>
    <row r="6588" spans="1:6" x14ac:dyDescent="0.25">
      <c r="A6588" s="203"/>
      <c r="B6588" s="203"/>
      <c r="C6588" s="203"/>
      <c r="D6588" s="203"/>
      <c r="E6588" s="203"/>
      <c r="F6588" s="203"/>
    </row>
    <row r="6589" spans="1:6" x14ac:dyDescent="0.25">
      <c r="A6589" s="203"/>
      <c r="B6589" s="203"/>
      <c r="C6589" s="203"/>
      <c r="D6589" s="203"/>
      <c r="E6589" s="203"/>
      <c r="F6589" s="203"/>
    </row>
    <row r="6590" spans="1:6" x14ac:dyDescent="0.25">
      <c r="A6590" s="203"/>
      <c r="B6590" s="203"/>
      <c r="C6590" s="203"/>
      <c r="D6590" s="203"/>
      <c r="E6590" s="203"/>
      <c r="F6590" s="203"/>
    </row>
    <row r="6591" spans="1:6" x14ac:dyDescent="0.25">
      <c r="A6591" s="203"/>
      <c r="B6591" s="203"/>
      <c r="C6591" s="203"/>
      <c r="D6591" s="203"/>
      <c r="E6591" s="203"/>
      <c r="F6591" s="203"/>
    </row>
    <row r="6592" spans="1:6" x14ac:dyDescent="0.25">
      <c r="A6592" s="203"/>
      <c r="B6592" s="203"/>
      <c r="C6592" s="203"/>
      <c r="D6592" s="203"/>
      <c r="E6592" s="203"/>
      <c r="F6592" s="203"/>
    </row>
    <row r="6593" spans="1:6" x14ac:dyDescent="0.25">
      <c r="A6593" s="203"/>
      <c r="B6593" s="203"/>
      <c r="C6593" s="203"/>
      <c r="D6593" s="203"/>
      <c r="E6593" s="203"/>
      <c r="F6593" s="203"/>
    </row>
    <row r="6594" spans="1:6" x14ac:dyDescent="0.25">
      <c r="A6594" s="203"/>
      <c r="B6594" s="203"/>
      <c r="C6594" s="203"/>
      <c r="D6594" s="203"/>
      <c r="E6594" s="203"/>
      <c r="F6594" s="203"/>
    </row>
    <row r="6595" spans="1:6" x14ac:dyDescent="0.25">
      <c r="A6595" s="203"/>
      <c r="B6595" s="203"/>
      <c r="C6595" s="203"/>
      <c r="D6595" s="203"/>
      <c r="E6595" s="203"/>
      <c r="F6595" s="203"/>
    </row>
    <row r="6596" spans="1:6" x14ac:dyDescent="0.25">
      <c r="A6596" s="203"/>
      <c r="B6596" s="203"/>
      <c r="C6596" s="203"/>
      <c r="D6596" s="203"/>
      <c r="E6596" s="203"/>
      <c r="F6596" s="203"/>
    </row>
    <row r="6597" spans="1:6" x14ac:dyDescent="0.25">
      <c r="A6597" s="203"/>
      <c r="B6597" s="203"/>
      <c r="C6597" s="203"/>
      <c r="D6597" s="203"/>
      <c r="E6597" s="203"/>
      <c r="F6597" s="203"/>
    </row>
    <row r="6598" spans="1:6" x14ac:dyDescent="0.25">
      <c r="A6598" s="203"/>
      <c r="B6598" s="203"/>
      <c r="C6598" s="203"/>
      <c r="D6598" s="203"/>
      <c r="E6598" s="203"/>
      <c r="F6598" s="203"/>
    </row>
    <row r="6599" spans="1:6" x14ac:dyDescent="0.25">
      <c r="A6599" s="203"/>
      <c r="B6599" s="203"/>
      <c r="C6599" s="203"/>
      <c r="D6599" s="203"/>
      <c r="E6599" s="203"/>
      <c r="F6599" s="203"/>
    </row>
    <row r="6600" spans="1:6" x14ac:dyDescent="0.25">
      <c r="A6600" s="203"/>
      <c r="B6600" s="203"/>
      <c r="C6600" s="203"/>
      <c r="D6600" s="203"/>
      <c r="E6600" s="203"/>
      <c r="F6600" s="203"/>
    </row>
    <row r="6601" spans="1:6" x14ac:dyDescent="0.25">
      <c r="A6601" s="203"/>
      <c r="B6601" s="203"/>
      <c r="C6601" s="203"/>
      <c r="D6601" s="203"/>
      <c r="E6601" s="203"/>
      <c r="F6601" s="203"/>
    </row>
    <row r="6602" spans="1:6" x14ac:dyDescent="0.25">
      <c r="A6602" s="203"/>
      <c r="B6602" s="203"/>
      <c r="C6602" s="203"/>
      <c r="D6602" s="203"/>
      <c r="E6602" s="203"/>
      <c r="F6602" s="203"/>
    </row>
    <row r="6603" spans="1:6" x14ac:dyDescent="0.25">
      <c r="A6603" s="203"/>
      <c r="B6603" s="203"/>
      <c r="C6603" s="203"/>
      <c r="D6603" s="203"/>
      <c r="E6603" s="203"/>
      <c r="F6603" s="203"/>
    </row>
    <row r="6604" spans="1:6" x14ac:dyDescent="0.25">
      <c r="A6604" s="203"/>
      <c r="B6604" s="203"/>
      <c r="C6604" s="203"/>
      <c r="D6604" s="203"/>
      <c r="E6604" s="203"/>
      <c r="F6604" s="203"/>
    </row>
    <row r="6605" spans="1:6" x14ac:dyDescent="0.25">
      <c r="A6605" s="203"/>
      <c r="B6605" s="203"/>
      <c r="C6605" s="203"/>
      <c r="D6605" s="203"/>
      <c r="E6605" s="203"/>
      <c r="F6605" s="203"/>
    </row>
    <row r="6606" spans="1:6" x14ac:dyDescent="0.25">
      <c r="A6606" s="203"/>
      <c r="B6606" s="203"/>
      <c r="C6606" s="203"/>
      <c r="D6606" s="203"/>
      <c r="E6606" s="203"/>
      <c r="F6606" s="203"/>
    </row>
    <row r="6607" spans="1:6" x14ac:dyDescent="0.25">
      <c r="A6607" s="203"/>
      <c r="B6607" s="203"/>
      <c r="C6607" s="203"/>
      <c r="D6607" s="203"/>
      <c r="E6607" s="203"/>
      <c r="F6607" s="203"/>
    </row>
    <row r="6608" spans="1:6" x14ac:dyDescent="0.25">
      <c r="A6608" s="203"/>
      <c r="B6608" s="203"/>
      <c r="C6608" s="203"/>
      <c r="D6608" s="203"/>
      <c r="E6608" s="203"/>
      <c r="F6608" s="203"/>
    </row>
    <row r="6609" spans="1:6" x14ac:dyDescent="0.25">
      <c r="A6609" s="203"/>
      <c r="B6609" s="203"/>
      <c r="C6609" s="203"/>
      <c r="D6609" s="203"/>
      <c r="E6609" s="203"/>
      <c r="F6609" s="203"/>
    </row>
    <row r="6610" spans="1:6" x14ac:dyDescent="0.25">
      <c r="A6610" s="203"/>
      <c r="B6610" s="203"/>
      <c r="C6610" s="203"/>
      <c r="D6610" s="203"/>
      <c r="E6610" s="203"/>
      <c r="F6610" s="203"/>
    </row>
    <row r="6611" spans="1:6" x14ac:dyDescent="0.25">
      <c r="A6611" s="203"/>
      <c r="B6611" s="203"/>
      <c r="C6611" s="203"/>
      <c r="D6611" s="203"/>
      <c r="E6611" s="203"/>
      <c r="F6611" s="203"/>
    </row>
    <row r="6612" spans="1:6" x14ac:dyDescent="0.25">
      <c r="A6612" s="203"/>
      <c r="B6612" s="203"/>
      <c r="C6612" s="203"/>
      <c r="D6612" s="203"/>
      <c r="E6612" s="203"/>
      <c r="F6612" s="203"/>
    </row>
    <row r="6613" spans="1:6" x14ac:dyDescent="0.25">
      <c r="A6613" s="203"/>
      <c r="B6613" s="203"/>
      <c r="C6613" s="203"/>
      <c r="D6613" s="203"/>
      <c r="E6613" s="203"/>
      <c r="F6613" s="203"/>
    </row>
    <row r="6614" spans="1:6" x14ac:dyDescent="0.25">
      <c r="A6614" s="203"/>
      <c r="B6614" s="203"/>
      <c r="C6614" s="203"/>
      <c r="D6614" s="203"/>
      <c r="E6614" s="203"/>
      <c r="F6614" s="203"/>
    </row>
    <row r="6615" spans="1:6" x14ac:dyDescent="0.25">
      <c r="A6615" s="203"/>
      <c r="B6615" s="203"/>
      <c r="C6615" s="203"/>
      <c r="D6615" s="203"/>
      <c r="E6615" s="203"/>
      <c r="F6615" s="203"/>
    </row>
    <row r="6616" spans="1:6" x14ac:dyDescent="0.25">
      <c r="A6616" s="203"/>
      <c r="B6616" s="203"/>
      <c r="C6616" s="203"/>
      <c r="D6616" s="203"/>
      <c r="E6616" s="203"/>
      <c r="F6616" s="203"/>
    </row>
    <row r="6617" spans="1:6" x14ac:dyDescent="0.25">
      <c r="A6617" s="203"/>
      <c r="B6617" s="203"/>
      <c r="C6617" s="203"/>
      <c r="D6617" s="203"/>
      <c r="E6617" s="203"/>
      <c r="F6617" s="203"/>
    </row>
    <row r="6618" spans="1:6" x14ac:dyDescent="0.25">
      <c r="A6618" s="203"/>
      <c r="B6618" s="203"/>
      <c r="C6618" s="203"/>
      <c r="D6618" s="203"/>
      <c r="E6618" s="203"/>
      <c r="F6618" s="203"/>
    </row>
    <row r="6619" spans="1:6" x14ac:dyDescent="0.25">
      <c r="A6619" s="203"/>
      <c r="B6619" s="203"/>
      <c r="C6619" s="203"/>
      <c r="D6619" s="203"/>
      <c r="E6619" s="203"/>
      <c r="F6619" s="203"/>
    </row>
    <row r="6620" spans="1:6" x14ac:dyDescent="0.25">
      <c r="A6620" s="203"/>
      <c r="B6620" s="203"/>
      <c r="C6620" s="203"/>
      <c r="D6620" s="203"/>
      <c r="E6620" s="203"/>
      <c r="F6620" s="203"/>
    </row>
    <row r="6621" spans="1:6" x14ac:dyDescent="0.25">
      <c r="A6621" s="203"/>
      <c r="B6621" s="203"/>
      <c r="C6621" s="203"/>
      <c r="D6621" s="203"/>
      <c r="E6621" s="203"/>
      <c r="F6621" s="203"/>
    </row>
    <row r="6622" spans="1:6" x14ac:dyDescent="0.25">
      <c r="A6622" s="203"/>
      <c r="B6622" s="203"/>
      <c r="C6622" s="203"/>
      <c r="D6622" s="203"/>
      <c r="E6622" s="203"/>
      <c r="F6622" s="203"/>
    </row>
    <row r="6623" spans="1:6" x14ac:dyDescent="0.25">
      <c r="A6623" s="203"/>
      <c r="B6623" s="203"/>
      <c r="C6623" s="203"/>
      <c r="D6623" s="203"/>
      <c r="E6623" s="203"/>
      <c r="F6623" s="203"/>
    </row>
    <row r="6624" spans="1:6" x14ac:dyDescent="0.25">
      <c r="A6624" s="203"/>
      <c r="B6624" s="203"/>
      <c r="C6624" s="203"/>
      <c r="D6624" s="203"/>
      <c r="E6624" s="203"/>
      <c r="F6624" s="203"/>
    </row>
    <row r="6625" spans="1:6" x14ac:dyDescent="0.25">
      <c r="A6625" s="203"/>
      <c r="B6625" s="203"/>
      <c r="C6625" s="203"/>
      <c r="D6625" s="203"/>
      <c r="E6625" s="203"/>
      <c r="F6625" s="203"/>
    </row>
    <row r="6626" spans="1:6" x14ac:dyDescent="0.25">
      <c r="A6626" s="203"/>
      <c r="B6626" s="203"/>
      <c r="C6626" s="203"/>
      <c r="D6626" s="203"/>
      <c r="E6626" s="203"/>
      <c r="F6626" s="203"/>
    </row>
    <row r="6627" spans="1:6" x14ac:dyDescent="0.25">
      <c r="A6627" s="203"/>
      <c r="B6627" s="203"/>
      <c r="C6627" s="203"/>
      <c r="D6627" s="203"/>
      <c r="E6627" s="203"/>
      <c r="F6627" s="203"/>
    </row>
    <row r="6628" spans="1:6" x14ac:dyDescent="0.25">
      <c r="A6628" s="203"/>
      <c r="B6628" s="203"/>
      <c r="C6628" s="203"/>
      <c r="D6628" s="203"/>
      <c r="E6628" s="203"/>
      <c r="F6628" s="203"/>
    </row>
    <row r="6629" spans="1:6" x14ac:dyDescent="0.25">
      <c r="A6629" s="203"/>
      <c r="B6629" s="203"/>
      <c r="C6629" s="203"/>
      <c r="D6629" s="203"/>
      <c r="E6629" s="203"/>
      <c r="F6629" s="203"/>
    </row>
    <row r="6630" spans="1:6" x14ac:dyDescent="0.25">
      <c r="A6630" s="203"/>
      <c r="B6630" s="203"/>
      <c r="C6630" s="203"/>
      <c r="D6630" s="203"/>
      <c r="E6630" s="203"/>
      <c r="F6630" s="203"/>
    </row>
    <row r="6631" spans="1:6" x14ac:dyDescent="0.25">
      <c r="A6631" s="203"/>
      <c r="B6631" s="203"/>
      <c r="C6631" s="203"/>
      <c r="D6631" s="203"/>
      <c r="E6631" s="203"/>
      <c r="F6631" s="203"/>
    </row>
    <row r="6632" spans="1:6" x14ac:dyDescent="0.25">
      <c r="A6632" s="203"/>
      <c r="B6632" s="203"/>
      <c r="C6632" s="203"/>
      <c r="D6632" s="203"/>
      <c r="E6632" s="203"/>
      <c r="F6632" s="203"/>
    </row>
    <row r="6633" spans="1:6" x14ac:dyDescent="0.25">
      <c r="A6633" s="203"/>
      <c r="B6633" s="203"/>
      <c r="C6633" s="203"/>
      <c r="D6633" s="203"/>
      <c r="E6633" s="203"/>
      <c r="F6633" s="203"/>
    </row>
    <row r="6634" spans="1:6" x14ac:dyDescent="0.25">
      <c r="A6634" s="203"/>
      <c r="B6634" s="203"/>
      <c r="C6634" s="203"/>
      <c r="D6634" s="203"/>
      <c r="E6634" s="203"/>
      <c r="F6634" s="203"/>
    </row>
    <row r="6635" spans="1:6" x14ac:dyDescent="0.25">
      <c r="A6635" s="203"/>
      <c r="B6635" s="203"/>
      <c r="C6635" s="203"/>
      <c r="D6635" s="203"/>
      <c r="E6635" s="203"/>
      <c r="F6635" s="203"/>
    </row>
    <row r="6636" spans="1:6" x14ac:dyDescent="0.25">
      <c r="A6636" s="203"/>
      <c r="B6636" s="203"/>
      <c r="C6636" s="203"/>
      <c r="D6636" s="203"/>
      <c r="E6636" s="203"/>
      <c r="F6636" s="203"/>
    </row>
    <row r="6637" spans="1:6" x14ac:dyDescent="0.25">
      <c r="A6637" s="203"/>
      <c r="B6637" s="203"/>
      <c r="C6637" s="203"/>
      <c r="D6637" s="203"/>
      <c r="E6637" s="203"/>
      <c r="F6637" s="203"/>
    </row>
    <row r="6638" spans="1:6" x14ac:dyDescent="0.25">
      <c r="A6638" s="203"/>
      <c r="B6638" s="203"/>
      <c r="C6638" s="203"/>
      <c r="D6638" s="203"/>
      <c r="E6638" s="203"/>
      <c r="F6638" s="203"/>
    </row>
    <row r="6639" spans="1:6" x14ac:dyDescent="0.25">
      <c r="A6639" s="203"/>
      <c r="B6639" s="203"/>
      <c r="C6639" s="203"/>
      <c r="D6639" s="203"/>
      <c r="E6639" s="203"/>
      <c r="F6639" s="203"/>
    </row>
    <row r="6640" spans="1:6" x14ac:dyDescent="0.25">
      <c r="A6640" s="203"/>
      <c r="B6640" s="203"/>
      <c r="C6640" s="203"/>
      <c r="D6640" s="203"/>
      <c r="E6640" s="203"/>
      <c r="F6640" s="203"/>
    </row>
    <row r="6641" spans="1:6" x14ac:dyDescent="0.25">
      <c r="A6641" s="203"/>
      <c r="B6641" s="203"/>
      <c r="C6641" s="203"/>
      <c r="D6641" s="203"/>
      <c r="E6641" s="203"/>
      <c r="F6641" s="203"/>
    </row>
    <row r="6642" spans="1:6" x14ac:dyDescent="0.25">
      <c r="A6642" s="203"/>
      <c r="B6642" s="203"/>
      <c r="C6642" s="203"/>
      <c r="D6642" s="203"/>
      <c r="E6642" s="203"/>
      <c r="F6642" s="203"/>
    </row>
    <row r="6643" spans="1:6" x14ac:dyDescent="0.25">
      <c r="A6643" s="203"/>
      <c r="B6643" s="203"/>
      <c r="C6643" s="203"/>
      <c r="D6643" s="203"/>
      <c r="E6643" s="203"/>
      <c r="F6643" s="203"/>
    </row>
    <row r="6644" spans="1:6" x14ac:dyDescent="0.25">
      <c r="A6644" s="203"/>
      <c r="B6644" s="203"/>
      <c r="C6644" s="203"/>
      <c r="D6644" s="203"/>
      <c r="E6644" s="203"/>
      <c r="F6644" s="203"/>
    </row>
    <row r="6645" spans="1:6" x14ac:dyDescent="0.25">
      <c r="A6645" s="203"/>
      <c r="B6645" s="203"/>
      <c r="C6645" s="203"/>
      <c r="D6645" s="203"/>
      <c r="E6645" s="203"/>
      <c r="F6645" s="203"/>
    </row>
    <row r="6646" spans="1:6" x14ac:dyDescent="0.25">
      <c r="A6646" s="203"/>
      <c r="B6646" s="203"/>
      <c r="C6646" s="203"/>
      <c r="D6646" s="203"/>
      <c r="E6646" s="203"/>
      <c r="F6646" s="203"/>
    </row>
    <row r="6647" spans="1:6" x14ac:dyDescent="0.25">
      <c r="A6647" s="203"/>
      <c r="B6647" s="203"/>
      <c r="C6647" s="203"/>
      <c r="D6647" s="203"/>
      <c r="E6647" s="203"/>
      <c r="F6647" s="203"/>
    </row>
    <row r="6648" spans="1:6" x14ac:dyDescent="0.25">
      <c r="A6648" s="203"/>
      <c r="B6648" s="203"/>
      <c r="C6648" s="203"/>
      <c r="D6648" s="203"/>
      <c r="E6648" s="203"/>
      <c r="F6648" s="203"/>
    </row>
    <row r="6649" spans="1:6" x14ac:dyDescent="0.25">
      <c r="A6649" s="203"/>
      <c r="B6649" s="203"/>
      <c r="C6649" s="203"/>
      <c r="D6649" s="203"/>
      <c r="E6649" s="203"/>
      <c r="F6649" s="203"/>
    </row>
    <row r="6650" spans="1:6" x14ac:dyDescent="0.25">
      <c r="A6650" s="203"/>
      <c r="B6650" s="203"/>
      <c r="C6650" s="203"/>
      <c r="D6650" s="203"/>
      <c r="E6650" s="203"/>
      <c r="F6650" s="203"/>
    </row>
    <row r="6651" spans="1:6" x14ac:dyDescent="0.25">
      <c r="A6651" s="203"/>
      <c r="B6651" s="203"/>
      <c r="C6651" s="203"/>
      <c r="D6651" s="203"/>
      <c r="E6651" s="203"/>
      <c r="F6651" s="203"/>
    </row>
    <row r="6652" spans="1:6" x14ac:dyDescent="0.25">
      <c r="A6652" s="203"/>
      <c r="B6652" s="203"/>
      <c r="C6652" s="203"/>
      <c r="D6652" s="203"/>
      <c r="E6652" s="203"/>
      <c r="F6652" s="203"/>
    </row>
    <row r="6653" spans="1:6" x14ac:dyDescent="0.25">
      <c r="A6653" s="203"/>
      <c r="B6653" s="203"/>
      <c r="C6653" s="203"/>
      <c r="D6653" s="203"/>
      <c r="E6653" s="203"/>
      <c r="F6653" s="203"/>
    </row>
    <row r="6654" spans="1:6" x14ac:dyDescent="0.25">
      <c r="A6654" s="203"/>
      <c r="B6654" s="203"/>
      <c r="C6654" s="203"/>
      <c r="D6654" s="203"/>
      <c r="E6654" s="203"/>
      <c r="F6654" s="203"/>
    </row>
    <row r="6655" spans="1:6" x14ac:dyDescent="0.25">
      <c r="A6655" s="203"/>
      <c r="B6655" s="203"/>
      <c r="C6655" s="203"/>
      <c r="D6655" s="203"/>
      <c r="E6655" s="203"/>
      <c r="F6655" s="203"/>
    </row>
    <row r="6656" spans="1:6" x14ac:dyDescent="0.25">
      <c r="A6656" s="203"/>
      <c r="B6656" s="203"/>
      <c r="C6656" s="203"/>
      <c r="D6656" s="203"/>
      <c r="E6656" s="203"/>
      <c r="F6656" s="203"/>
    </row>
    <row r="6657" spans="1:6" x14ac:dyDescent="0.25">
      <c r="A6657" s="203"/>
      <c r="B6657" s="203"/>
      <c r="C6657" s="203"/>
      <c r="D6657" s="203"/>
      <c r="E6657" s="203"/>
      <c r="F6657" s="203"/>
    </row>
    <row r="6658" spans="1:6" x14ac:dyDescent="0.25">
      <c r="A6658" s="203"/>
      <c r="B6658" s="203"/>
      <c r="C6658" s="203"/>
      <c r="D6658" s="203"/>
      <c r="E6658" s="203"/>
      <c r="F6658" s="203"/>
    </row>
    <row r="6659" spans="1:6" x14ac:dyDescent="0.25">
      <c r="A6659" s="203"/>
      <c r="B6659" s="203"/>
      <c r="C6659" s="203"/>
      <c r="D6659" s="203"/>
      <c r="E6659" s="203"/>
      <c r="F6659" s="203"/>
    </row>
    <row r="6660" spans="1:6" x14ac:dyDescent="0.25">
      <c r="A6660" s="203"/>
      <c r="B6660" s="203"/>
      <c r="C6660" s="203"/>
      <c r="D6660" s="203"/>
      <c r="E6660" s="203"/>
      <c r="F6660" s="203"/>
    </row>
    <row r="6661" spans="1:6" x14ac:dyDescent="0.25">
      <c r="A6661" s="203"/>
      <c r="B6661" s="203"/>
      <c r="C6661" s="203"/>
      <c r="D6661" s="203"/>
      <c r="E6661" s="203"/>
      <c r="F6661" s="203"/>
    </row>
    <row r="6662" spans="1:6" x14ac:dyDescent="0.25">
      <c r="A6662" s="203"/>
      <c r="B6662" s="203"/>
      <c r="C6662" s="203"/>
      <c r="D6662" s="203"/>
      <c r="E6662" s="203"/>
      <c r="F6662" s="203"/>
    </row>
    <row r="6663" spans="1:6" x14ac:dyDescent="0.25">
      <c r="A6663" s="203"/>
      <c r="B6663" s="203"/>
      <c r="C6663" s="203"/>
      <c r="D6663" s="203"/>
      <c r="E6663" s="203"/>
      <c r="F6663" s="203"/>
    </row>
    <row r="6664" spans="1:6" x14ac:dyDescent="0.25">
      <c r="A6664" s="203"/>
      <c r="B6664" s="203"/>
      <c r="C6664" s="203"/>
      <c r="D6664" s="203"/>
      <c r="E6664" s="203"/>
      <c r="F6664" s="203"/>
    </row>
    <row r="6665" spans="1:6" x14ac:dyDescent="0.25">
      <c r="A6665" s="203"/>
      <c r="B6665" s="203"/>
      <c r="C6665" s="203"/>
      <c r="D6665" s="203"/>
      <c r="E6665" s="203"/>
      <c r="F6665" s="203"/>
    </row>
    <row r="6666" spans="1:6" x14ac:dyDescent="0.25">
      <c r="A6666" s="203"/>
      <c r="B6666" s="203"/>
      <c r="C6666" s="203"/>
      <c r="D6666" s="203"/>
      <c r="E6666" s="203"/>
      <c r="F6666" s="203"/>
    </row>
    <row r="6667" spans="1:6" x14ac:dyDescent="0.25">
      <c r="A6667" s="203"/>
      <c r="B6667" s="203"/>
      <c r="C6667" s="203"/>
      <c r="D6667" s="203"/>
      <c r="E6667" s="203"/>
      <c r="F6667" s="203"/>
    </row>
    <row r="6668" spans="1:6" x14ac:dyDescent="0.25">
      <c r="A6668" s="203"/>
      <c r="B6668" s="203"/>
      <c r="C6668" s="203"/>
      <c r="D6668" s="203"/>
      <c r="E6668" s="203"/>
      <c r="F6668" s="203"/>
    </row>
    <row r="6669" spans="1:6" x14ac:dyDescent="0.25">
      <c r="A6669" s="203"/>
      <c r="B6669" s="203"/>
      <c r="C6669" s="203"/>
      <c r="D6669" s="203"/>
      <c r="E6669" s="203"/>
      <c r="F6669" s="203"/>
    </row>
    <row r="6670" spans="1:6" x14ac:dyDescent="0.25">
      <c r="A6670" s="203"/>
      <c r="B6670" s="203"/>
      <c r="C6670" s="203"/>
      <c r="D6670" s="203"/>
      <c r="E6670" s="203"/>
      <c r="F6670" s="203"/>
    </row>
    <row r="6671" spans="1:6" x14ac:dyDescent="0.25">
      <c r="A6671" s="203"/>
      <c r="B6671" s="203"/>
      <c r="C6671" s="203"/>
      <c r="D6671" s="203"/>
      <c r="E6671" s="203"/>
      <c r="F6671" s="203"/>
    </row>
    <row r="6672" spans="1:6" x14ac:dyDescent="0.25">
      <c r="A6672" s="203"/>
      <c r="B6672" s="203"/>
      <c r="C6672" s="203"/>
      <c r="D6672" s="203"/>
      <c r="E6672" s="203"/>
      <c r="F6672" s="203"/>
    </row>
    <row r="6673" spans="1:6" x14ac:dyDescent="0.25">
      <c r="A6673" s="203"/>
      <c r="B6673" s="203"/>
      <c r="C6673" s="203"/>
      <c r="D6673" s="203"/>
      <c r="E6673" s="203"/>
      <c r="F6673" s="203"/>
    </row>
    <row r="6674" spans="1:6" x14ac:dyDescent="0.25">
      <c r="A6674" s="203"/>
      <c r="B6674" s="203"/>
      <c r="C6674" s="203"/>
      <c r="D6674" s="203"/>
      <c r="E6674" s="203"/>
      <c r="F6674" s="203"/>
    </row>
    <row r="6675" spans="1:6" x14ac:dyDescent="0.25">
      <c r="A6675" s="203"/>
      <c r="B6675" s="203"/>
      <c r="C6675" s="203"/>
      <c r="D6675" s="203"/>
      <c r="E6675" s="203"/>
      <c r="F6675" s="203"/>
    </row>
    <row r="6676" spans="1:6" x14ac:dyDescent="0.25">
      <c r="A6676" s="203"/>
      <c r="B6676" s="203"/>
      <c r="C6676" s="203"/>
      <c r="D6676" s="203"/>
      <c r="E6676" s="203"/>
      <c r="F6676" s="203"/>
    </row>
    <row r="6677" spans="1:6" x14ac:dyDescent="0.25">
      <c r="A6677" s="203"/>
      <c r="B6677" s="203"/>
      <c r="C6677" s="203"/>
      <c r="D6677" s="203"/>
      <c r="E6677" s="203"/>
      <c r="F6677" s="203"/>
    </row>
    <row r="6678" spans="1:6" x14ac:dyDescent="0.25">
      <c r="A6678" s="203"/>
      <c r="B6678" s="203"/>
      <c r="C6678" s="203"/>
      <c r="D6678" s="203"/>
      <c r="E6678" s="203"/>
      <c r="F6678" s="203"/>
    </row>
    <row r="6679" spans="1:6" x14ac:dyDescent="0.25">
      <c r="A6679" s="203"/>
      <c r="B6679" s="203"/>
      <c r="C6679" s="203"/>
      <c r="D6679" s="203"/>
      <c r="E6679" s="203"/>
      <c r="F6679" s="203"/>
    </row>
    <row r="6680" spans="1:6" x14ac:dyDescent="0.25">
      <c r="A6680" s="203"/>
      <c r="B6680" s="203"/>
      <c r="C6680" s="203"/>
      <c r="D6680" s="203"/>
      <c r="E6680" s="203"/>
      <c r="F6680" s="203"/>
    </row>
    <row r="6681" spans="1:6" x14ac:dyDescent="0.25">
      <c r="A6681" s="203"/>
      <c r="B6681" s="203"/>
      <c r="C6681" s="203"/>
      <c r="D6681" s="203"/>
      <c r="E6681" s="203"/>
      <c r="F6681" s="203"/>
    </row>
    <row r="6682" spans="1:6" x14ac:dyDescent="0.25">
      <c r="A6682" s="203"/>
      <c r="B6682" s="203"/>
      <c r="C6682" s="203"/>
      <c r="D6682" s="203"/>
      <c r="E6682" s="203"/>
      <c r="F6682" s="203"/>
    </row>
    <row r="6683" spans="1:6" x14ac:dyDescent="0.25">
      <c r="A6683" s="203"/>
      <c r="B6683" s="203"/>
      <c r="C6683" s="203"/>
      <c r="D6683" s="203"/>
      <c r="E6683" s="203"/>
      <c r="F6683" s="203"/>
    </row>
    <row r="6684" spans="1:6" x14ac:dyDescent="0.25">
      <c r="A6684" s="203"/>
      <c r="B6684" s="203"/>
      <c r="C6684" s="203"/>
      <c r="D6684" s="203"/>
      <c r="E6684" s="203"/>
      <c r="F6684" s="203"/>
    </row>
    <row r="6685" spans="1:6" x14ac:dyDescent="0.25">
      <c r="A6685" s="203"/>
      <c r="B6685" s="203"/>
      <c r="C6685" s="203"/>
      <c r="D6685" s="203"/>
      <c r="E6685" s="203"/>
      <c r="F6685" s="203"/>
    </row>
    <row r="6686" spans="1:6" x14ac:dyDescent="0.25">
      <c r="A6686" s="203"/>
      <c r="B6686" s="203"/>
      <c r="C6686" s="203"/>
      <c r="D6686" s="203"/>
      <c r="E6686" s="203"/>
      <c r="F6686" s="203"/>
    </row>
    <row r="6687" spans="1:6" x14ac:dyDescent="0.25">
      <c r="A6687" s="203"/>
      <c r="B6687" s="203"/>
      <c r="C6687" s="203"/>
      <c r="D6687" s="203"/>
      <c r="E6687" s="203"/>
      <c r="F6687" s="203"/>
    </row>
    <row r="6688" spans="1:6" x14ac:dyDescent="0.25">
      <c r="A6688" s="203"/>
      <c r="B6688" s="203"/>
      <c r="C6688" s="203"/>
      <c r="D6688" s="203"/>
      <c r="E6688" s="203"/>
      <c r="F6688" s="203"/>
    </row>
    <row r="6689" spans="1:6" x14ac:dyDescent="0.25">
      <c r="A6689" s="203"/>
      <c r="B6689" s="203"/>
      <c r="C6689" s="203"/>
      <c r="D6689" s="203"/>
      <c r="E6689" s="203"/>
      <c r="F6689" s="203"/>
    </row>
    <row r="6690" spans="1:6" x14ac:dyDescent="0.25">
      <c r="A6690" s="203"/>
      <c r="B6690" s="203"/>
      <c r="C6690" s="203"/>
      <c r="D6690" s="203"/>
      <c r="E6690" s="203"/>
      <c r="F6690" s="203"/>
    </row>
    <row r="6691" spans="1:6" x14ac:dyDescent="0.25">
      <c r="A6691" s="203"/>
      <c r="B6691" s="203"/>
      <c r="C6691" s="203"/>
      <c r="D6691" s="203"/>
      <c r="E6691" s="203"/>
      <c r="F6691" s="203"/>
    </row>
    <row r="6692" spans="1:6" x14ac:dyDescent="0.25">
      <c r="A6692" s="203"/>
      <c r="B6692" s="203"/>
      <c r="C6692" s="203"/>
      <c r="D6692" s="203"/>
      <c r="E6692" s="203"/>
      <c r="F6692" s="203"/>
    </row>
    <row r="6693" spans="1:6" x14ac:dyDescent="0.25">
      <c r="A6693" s="203"/>
      <c r="B6693" s="203"/>
      <c r="C6693" s="203"/>
      <c r="D6693" s="203"/>
      <c r="E6693" s="203"/>
      <c r="F6693" s="203"/>
    </row>
    <row r="6694" spans="1:6" x14ac:dyDescent="0.25">
      <c r="A6694" s="203"/>
      <c r="B6694" s="203"/>
      <c r="C6694" s="203"/>
      <c r="D6694" s="203"/>
      <c r="E6694" s="203"/>
      <c r="F6694" s="203"/>
    </row>
    <row r="6695" spans="1:6" x14ac:dyDescent="0.25">
      <c r="A6695" s="203"/>
      <c r="B6695" s="203"/>
      <c r="C6695" s="203"/>
      <c r="D6695" s="203"/>
      <c r="E6695" s="203"/>
      <c r="F6695" s="203"/>
    </row>
    <row r="6696" spans="1:6" x14ac:dyDescent="0.25">
      <c r="A6696" s="203"/>
      <c r="B6696" s="203"/>
      <c r="C6696" s="203"/>
      <c r="D6696" s="203"/>
      <c r="E6696" s="203"/>
      <c r="F6696" s="203"/>
    </row>
    <row r="6697" spans="1:6" x14ac:dyDescent="0.25">
      <c r="A6697" s="203"/>
      <c r="B6697" s="203"/>
      <c r="C6697" s="203"/>
      <c r="D6697" s="203"/>
      <c r="E6697" s="203"/>
      <c r="F6697" s="203"/>
    </row>
    <row r="6698" spans="1:6" x14ac:dyDescent="0.25">
      <c r="A6698" s="203"/>
      <c r="B6698" s="203"/>
      <c r="C6698" s="203"/>
      <c r="D6698" s="203"/>
      <c r="E6698" s="203"/>
      <c r="F6698" s="203"/>
    </row>
    <row r="6699" spans="1:6" x14ac:dyDescent="0.25">
      <c r="A6699" s="203"/>
      <c r="B6699" s="203"/>
      <c r="C6699" s="203"/>
      <c r="D6699" s="203"/>
      <c r="E6699" s="203"/>
      <c r="F6699" s="203"/>
    </row>
    <row r="6700" spans="1:6" x14ac:dyDescent="0.25">
      <c r="A6700" s="203"/>
      <c r="B6700" s="203"/>
      <c r="C6700" s="203"/>
      <c r="D6700" s="203"/>
      <c r="E6700" s="203"/>
      <c r="F6700" s="203"/>
    </row>
    <row r="6701" spans="1:6" x14ac:dyDescent="0.25">
      <c r="A6701" s="203"/>
      <c r="B6701" s="203"/>
      <c r="C6701" s="203"/>
      <c r="D6701" s="203"/>
      <c r="E6701" s="203"/>
      <c r="F6701" s="203"/>
    </row>
    <row r="6702" spans="1:6" x14ac:dyDescent="0.25">
      <c r="A6702" s="203"/>
      <c r="B6702" s="203"/>
      <c r="C6702" s="203"/>
      <c r="D6702" s="203"/>
      <c r="E6702" s="203"/>
      <c r="F6702" s="203"/>
    </row>
    <row r="6703" spans="1:6" x14ac:dyDescent="0.25">
      <c r="A6703" s="203"/>
      <c r="B6703" s="203"/>
      <c r="C6703" s="203"/>
      <c r="D6703" s="203"/>
      <c r="E6703" s="203"/>
      <c r="F6703" s="203"/>
    </row>
    <row r="6704" spans="1:6" x14ac:dyDescent="0.25">
      <c r="A6704" s="203"/>
      <c r="B6704" s="203"/>
      <c r="C6704" s="203"/>
      <c r="D6704" s="203"/>
      <c r="E6704" s="203"/>
      <c r="F6704" s="203"/>
    </row>
    <row r="6705" spans="1:6" x14ac:dyDescent="0.25">
      <c r="A6705" s="203"/>
      <c r="B6705" s="203"/>
      <c r="C6705" s="203"/>
      <c r="D6705" s="203"/>
      <c r="E6705" s="203"/>
      <c r="F6705" s="203"/>
    </row>
    <row r="6706" spans="1:6" x14ac:dyDescent="0.25">
      <c r="A6706" s="203"/>
      <c r="B6706" s="203"/>
      <c r="C6706" s="203"/>
      <c r="D6706" s="203"/>
      <c r="E6706" s="203"/>
      <c r="F6706" s="203"/>
    </row>
    <row r="6707" spans="1:6" x14ac:dyDescent="0.25">
      <c r="A6707" s="203"/>
      <c r="B6707" s="203"/>
      <c r="C6707" s="203"/>
      <c r="D6707" s="203"/>
      <c r="E6707" s="203"/>
      <c r="F6707" s="203"/>
    </row>
    <row r="6708" spans="1:6" x14ac:dyDescent="0.25">
      <c r="A6708" s="203"/>
      <c r="B6708" s="203"/>
      <c r="C6708" s="203"/>
      <c r="D6708" s="203"/>
      <c r="E6708" s="203"/>
      <c r="F6708" s="203"/>
    </row>
    <row r="6709" spans="1:6" x14ac:dyDescent="0.25">
      <c r="A6709" s="203"/>
      <c r="B6709" s="203"/>
      <c r="C6709" s="203"/>
      <c r="D6709" s="203"/>
      <c r="E6709" s="203"/>
      <c r="F6709" s="203"/>
    </row>
    <row r="6710" spans="1:6" x14ac:dyDescent="0.25">
      <c r="A6710" s="203"/>
      <c r="B6710" s="203"/>
      <c r="C6710" s="203"/>
      <c r="D6710" s="203"/>
      <c r="E6710" s="203"/>
      <c r="F6710" s="203"/>
    </row>
    <row r="6711" spans="1:6" x14ac:dyDescent="0.25">
      <c r="A6711" s="203"/>
      <c r="B6711" s="203"/>
      <c r="C6711" s="203"/>
      <c r="D6711" s="203"/>
      <c r="E6711" s="203"/>
      <c r="F6711" s="203"/>
    </row>
    <row r="6712" spans="1:6" x14ac:dyDescent="0.25">
      <c r="A6712" s="203"/>
      <c r="B6712" s="203"/>
      <c r="C6712" s="203"/>
      <c r="D6712" s="203"/>
      <c r="E6712" s="203"/>
      <c r="F6712" s="203"/>
    </row>
    <row r="6713" spans="1:6" x14ac:dyDescent="0.25">
      <c r="A6713" s="203"/>
      <c r="B6713" s="203"/>
      <c r="C6713" s="203"/>
      <c r="D6713" s="203"/>
      <c r="E6713" s="203"/>
      <c r="F6713" s="203"/>
    </row>
    <row r="6714" spans="1:6" x14ac:dyDescent="0.25">
      <c r="A6714" s="203"/>
      <c r="B6714" s="203"/>
      <c r="C6714" s="203"/>
      <c r="D6714" s="203"/>
      <c r="E6714" s="203"/>
      <c r="F6714" s="203"/>
    </row>
    <row r="6715" spans="1:6" x14ac:dyDescent="0.25">
      <c r="A6715" s="203"/>
      <c r="B6715" s="203"/>
      <c r="C6715" s="203"/>
      <c r="D6715" s="203"/>
      <c r="E6715" s="203"/>
      <c r="F6715" s="203"/>
    </row>
    <row r="6716" spans="1:6" x14ac:dyDescent="0.25">
      <c r="A6716" s="203"/>
      <c r="B6716" s="203"/>
      <c r="C6716" s="203"/>
      <c r="D6716" s="203"/>
      <c r="E6716" s="203"/>
      <c r="F6716" s="203"/>
    </row>
    <row r="6717" spans="1:6" x14ac:dyDescent="0.25">
      <c r="A6717" s="203"/>
      <c r="B6717" s="203"/>
      <c r="C6717" s="203"/>
      <c r="D6717" s="203"/>
      <c r="E6717" s="203"/>
      <c r="F6717" s="203"/>
    </row>
    <row r="6718" spans="1:6" x14ac:dyDescent="0.25">
      <c r="A6718" s="203"/>
      <c r="B6718" s="203"/>
      <c r="C6718" s="203"/>
      <c r="D6718" s="203"/>
      <c r="E6718" s="203"/>
      <c r="F6718" s="203"/>
    </row>
    <row r="6719" spans="1:6" x14ac:dyDescent="0.25">
      <c r="A6719" s="203"/>
      <c r="B6719" s="203"/>
      <c r="C6719" s="203"/>
      <c r="D6719" s="203"/>
      <c r="E6719" s="203"/>
      <c r="F6719" s="203"/>
    </row>
    <row r="6720" spans="1:6" x14ac:dyDescent="0.25">
      <c r="A6720" s="203"/>
      <c r="B6720" s="203"/>
      <c r="C6720" s="203"/>
      <c r="D6720" s="203"/>
      <c r="E6720" s="203"/>
      <c r="F6720" s="203"/>
    </row>
    <row r="6721" spans="1:6" x14ac:dyDescent="0.25">
      <c r="A6721" s="203"/>
      <c r="B6721" s="203"/>
      <c r="C6721" s="203"/>
      <c r="D6721" s="203"/>
      <c r="E6721" s="203"/>
      <c r="F6721" s="203"/>
    </row>
    <row r="6722" spans="1:6" x14ac:dyDescent="0.25">
      <c r="A6722" s="203"/>
      <c r="B6722" s="203"/>
      <c r="C6722" s="203"/>
      <c r="D6722" s="203"/>
      <c r="E6722" s="203"/>
      <c r="F6722" s="203"/>
    </row>
    <row r="6723" spans="1:6" x14ac:dyDescent="0.25">
      <c r="A6723" s="203"/>
      <c r="B6723" s="203"/>
      <c r="C6723" s="203"/>
      <c r="D6723" s="203"/>
      <c r="E6723" s="203"/>
      <c r="F6723" s="203"/>
    </row>
    <row r="6724" spans="1:6" x14ac:dyDescent="0.25">
      <c r="A6724" s="203"/>
      <c r="B6724" s="203"/>
      <c r="C6724" s="203"/>
      <c r="D6724" s="203"/>
      <c r="E6724" s="203"/>
      <c r="F6724" s="203"/>
    </row>
    <row r="6725" spans="1:6" x14ac:dyDescent="0.25">
      <c r="A6725" s="203"/>
      <c r="B6725" s="203"/>
      <c r="C6725" s="203"/>
      <c r="D6725" s="203"/>
      <c r="E6725" s="203"/>
      <c r="F6725" s="203"/>
    </row>
    <row r="6726" spans="1:6" x14ac:dyDescent="0.25">
      <c r="A6726" s="203"/>
      <c r="B6726" s="203"/>
      <c r="C6726" s="203"/>
      <c r="D6726" s="203"/>
      <c r="E6726" s="203"/>
      <c r="F6726" s="203"/>
    </row>
    <row r="6727" spans="1:6" x14ac:dyDescent="0.25">
      <c r="A6727" s="203"/>
      <c r="B6727" s="203"/>
      <c r="C6727" s="203"/>
      <c r="D6727" s="203"/>
      <c r="E6727" s="203"/>
      <c r="F6727" s="203"/>
    </row>
    <row r="6728" spans="1:6" x14ac:dyDescent="0.25">
      <c r="A6728" s="203"/>
      <c r="B6728" s="203"/>
      <c r="C6728" s="203"/>
      <c r="D6728" s="203"/>
      <c r="E6728" s="203"/>
      <c r="F6728" s="203"/>
    </row>
    <row r="6729" spans="1:6" x14ac:dyDescent="0.25">
      <c r="A6729" s="203"/>
      <c r="B6729" s="203"/>
      <c r="C6729" s="203"/>
      <c r="D6729" s="203"/>
      <c r="E6729" s="203"/>
      <c r="F6729" s="203"/>
    </row>
    <row r="6730" spans="1:6" x14ac:dyDescent="0.25">
      <c r="A6730" s="203"/>
      <c r="B6730" s="203"/>
      <c r="C6730" s="203"/>
      <c r="D6730" s="203"/>
      <c r="E6730" s="203"/>
      <c r="F6730" s="203"/>
    </row>
    <row r="6731" spans="1:6" x14ac:dyDescent="0.25">
      <c r="A6731" s="203"/>
      <c r="B6731" s="203"/>
      <c r="C6731" s="203"/>
      <c r="D6731" s="203"/>
      <c r="E6731" s="203"/>
      <c r="F6731" s="203"/>
    </row>
    <row r="6732" spans="1:6" x14ac:dyDescent="0.25">
      <c r="A6732" s="203"/>
      <c r="B6732" s="203"/>
      <c r="C6732" s="203"/>
      <c r="D6732" s="203"/>
      <c r="E6732" s="203"/>
      <c r="F6732" s="203"/>
    </row>
    <row r="6733" spans="1:6" x14ac:dyDescent="0.25">
      <c r="A6733" s="203"/>
      <c r="B6733" s="203"/>
      <c r="C6733" s="203"/>
      <c r="D6733" s="203"/>
      <c r="E6733" s="203"/>
      <c r="F6733" s="203"/>
    </row>
    <row r="6734" spans="1:6" x14ac:dyDescent="0.25">
      <c r="A6734" s="203"/>
      <c r="B6734" s="203"/>
      <c r="C6734" s="203"/>
      <c r="D6734" s="203"/>
      <c r="E6734" s="203"/>
      <c r="F6734" s="203"/>
    </row>
    <row r="6735" spans="1:6" x14ac:dyDescent="0.25">
      <c r="A6735" s="203"/>
      <c r="B6735" s="203"/>
      <c r="C6735" s="203"/>
      <c r="D6735" s="203"/>
      <c r="E6735" s="203"/>
      <c r="F6735" s="203"/>
    </row>
    <row r="6736" spans="1:6" x14ac:dyDescent="0.25">
      <c r="A6736" s="203"/>
      <c r="B6736" s="203"/>
      <c r="C6736" s="203"/>
      <c r="D6736" s="203"/>
      <c r="E6736" s="203"/>
      <c r="F6736" s="203"/>
    </row>
    <row r="6737" spans="1:6" x14ac:dyDescent="0.25">
      <c r="A6737" s="203"/>
      <c r="B6737" s="203"/>
      <c r="C6737" s="203"/>
      <c r="D6737" s="203"/>
      <c r="E6737" s="203"/>
      <c r="F6737" s="203"/>
    </row>
    <row r="6738" spans="1:6" x14ac:dyDescent="0.25">
      <c r="A6738" s="203"/>
      <c r="B6738" s="203"/>
      <c r="C6738" s="203"/>
      <c r="D6738" s="203"/>
      <c r="E6738" s="203"/>
      <c r="F6738" s="203"/>
    </row>
    <row r="6739" spans="1:6" x14ac:dyDescent="0.25">
      <c r="A6739" s="203"/>
      <c r="B6739" s="203"/>
      <c r="C6739" s="203"/>
      <c r="D6739" s="203"/>
      <c r="E6739" s="203"/>
      <c r="F6739" s="203"/>
    </row>
    <row r="6740" spans="1:6" x14ac:dyDescent="0.25">
      <c r="A6740" s="203"/>
      <c r="B6740" s="203"/>
      <c r="C6740" s="203"/>
      <c r="D6740" s="203"/>
      <c r="E6740" s="203"/>
      <c r="F6740" s="203"/>
    </row>
    <row r="6741" spans="1:6" x14ac:dyDescent="0.25">
      <c r="A6741" s="203"/>
      <c r="B6741" s="203"/>
      <c r="C6741" s="203"/>
      <c r="D6741" s="203"/>
      <c r="E6741" s="203"/>
      <c r="F6741" s="203"/>
    </row>
    <row r="6742" spans="1:6" x14ac:dyDescent="0.25">
      <c r="A6742" s="203"/>
      <c r="B6742" s="203"/>
      <c r="C6742" s="203"/>
      <c r="D6742" s="203"/>
      <c r="E6742" s="203"/>
      <c r="F6742" s="203"/>
    </row>
    <row r="6743" spans="1:6" x14ac:dyDescent="0.25">
      <c r="A6743" s="203"/>
      <c r="B6743" s="203"/>
      <c r="C6743" s="203"/>
      <c r="D6743" s="203"/>
      <c r="E6743" s="203"/>
      <c r="F6743" s="203"/>
    </row>
    <row r="6744" spans="1:6" x14ac:dyDescent="0.25">
      <c r="A6744" s="203"/>
      <c r="B6744" s="203"/>
      <c r="C6744" s="203"/>
      <c r="D6744" s="203"/>
      <c r="E6744" s="203"/>
      <c r="F6744" s="203"/>
    </row>
    <row r="6745" spans="1:6" x14ac:dyDescent="0.25">
      <c r="A6745" s="203"/>
      <c r="B6745" s="203"/>
      <c r="C6745" s="203"/>
      <c r="D6745" s="203"/>
      <c r="E6745" s="203"/>
      <c r="F6745" s="203"/>
    </row>
    <row r="6746" spans="1:6" x14ac:dyDescent="0.25">
      <c r="A6746" s="203"/>
      <c r="B6746" s="203"/>
      <c r="C6746" s="203"/>
      <c r="D6746" s="203"/>
      <c r="E6746" s="203"/>
      <c r="F6746" s="203"/>
    </row>
    <row r="6747" spans="1:6" x14ac:dyDescent="0.25">
      <c r="A6747" s="203"/>
      <c r="B6747" s="203"/>
      <c r="C6747" s="203"/>
      <c r="D6747" s="203"/>
      <c r="E6747" s="203"/>
      <c r="F6747" s="203"/>
    </row>
    <row r="6748" spans="1:6" x14ac:dyDescent="0.25">
      <c r="A6748" s="203"/>
      <c r="B6748" s="203"/>
      <c r="C6748" s="203"/>
      <c r="D6748" s="203"/>
      <c r="E6748" s="203"/>
      <c r="F6748" s="203"/>
    </row>
    <row r="6749" spans="1:6" x14ac:dyDescent="0.25">
      <c r="A6749" s="203"/>
      <c r="B6749" s="203"/>
      <c r="C6749" s="203"/>
      <c r="D6749" s="203"/>
      <c r="E6749" s="203"/>
      <c r="F6749" s="203"/>
    </row>
    <row r="6750" spans="1:6" x14ac:dyDescent="0.25">
      <c r="A6750" s="203"/>
      <c r="B6750" s="203"/>
      <c r="C6750" s="203"/>
      <c r="D6750" s="203"/>
      <c r="E6750" s="203"/>
      <c r="F6750" s="203"/>
    </row>
    <row r="6751" spans="1:6" x14ac:dyDescent="0.25">
      <c r="A6751" s="203"/>
      <c r="B6751" s="203"/>
      <c r="C6751" s="203"/>
      <c r="D6751" s="203"/>
      <c r="E6751" s="203"/>
      <c r="F6751" s="203"/>
    </row>
    <row r="6752" spans="1:6" x14ac:dyDescent="0.25">
      <c r="A6752" s="203"/>
      <c r="B6752" s="203"/>
      <c r="C6752" s="203"/>
      <c r="D6752" s="203"/>
      <c r="E6752" s="203"/>
      <c r="F6752" s="203"/>
    </row>
    <row r="6753" spans="1:6" x14ac:dyDescent="0.25">
      <c r="A6753" s="203"/>
      <c r="B6753" s="203"/>
      <c r="C6753" s="203"/>
      <c r="D6753" s="203"/>
      <c r="E6753" s="203"/>
      <c r="F6753" s="203"/>
    </row>
    <row r="6754" spans="1:6" x14ac:dyDescent="0.25">
      <c r="A6754" s="203"/>
      <c r="B6754" s="203"/>
      <c r="C6754" s="203"/>
      <c r="D6754" s="203"/>
      <c r="E6754" s="203"/>
      <c r="F6754" s="203"/>
    </row>
    <row r="6755" spans="1:6" x14ac:dyDescent="0.25">
      <c r="A6755" s="203"/>
      <c r="B6755" s="203"/>
      <c r="C6755" s="203"/>
      <c r="D6755" s="203"/>
      <c r="E6755" s="203"/>
      <c r="F6755" s="203"/>
    </row>
    <row r="6756" spans="1:6" x14ac:dyDescent="0.25">
      <c r="A6756" s="203"/>
      <c r="B6756" s="203"/>
      <c r="C6756" s="203"/>
      <c r="D6756" s="203"/>
      <c r="E6756" s="203"/>
      <c r="F6756" s="203"/>
    </row>
    <row r="6757" spans="1:6" x14ac:dyDescent="0.25">
      <c r="A6757" s="203"/>
      <c r="B6757" s="203"/>
      <c r="C6757" s="203"/>
      <c r="D6757" s="203"/>
      <c r="E6757" s="203"/>
      <c r="F6757" s="203"/>
    </row>
    <row r="6758" spans="1:6" x14ac:dyDescent="0.25">
      <c r="A6758" s="203"/>
      <c r="B6758" s="203"/>
      <c r="C6758" s="203"/>
      <c r="D6758" s="203"/>
      <c r="E6758" s="203"/>
      <c r="F6758" s="203"/>
    </row>
    <row r="6759" spans="1:6" x14ac:dyDescent="0.25">
      <c r="A6759" s="203"/>
      <c r="B6759" s="203"/>
      <c r="C6759" s="203"/>
      <c r="D6759" s="203"/>
      <c r="E6759" s="203"/>
      <c r="F6759" s="203"/>
    </row>
    <row r="6760" spans="1:6" x14ac:dyDescent="0.25">
      <c r="A6760" s="203"/>
      <c r="B6760" s="203"/>
      <c r="C6760" s="203"/>
      <c r="D6760" s="203"/>
      <c r="E6760" s="203"/>
      <c r="F6760" s="203"/>
    </row>
    <row r="6761" spans="1:6" x14ac:dyDescent="0.25">
      <c r="A6761" s="203"/>
      <c r="B6761" s="203"/>
      <c r="C6761" s="203"/>
      <c r="D6761" s="203"/>
      <c r="E6761" s="203"/>
      <c r="F6761" s="203"/>
    </row>
    <row r="6762" spans="1:6" x14ac:dyDescent="0.25">
      <c r="A6762" s="203"/>
      <c r="B6762" s="203"/>
      <c r="C6762" s="203"/>
      <c r="D6762" s="203"/>
      <c r="E6762" s="203"/>
      <c r="F6762" s="203"/>
    </row>
    <row r="6763" spans="1:6" x14ac:dyDescent="0.25">
      <c r="A6763" s="203"/>
      <c r="B6763" s="203"/>
      <c r="C6763" s="203"/>
      <c r="D6763" s="203"/>
      <c r="E6763" s="203"/>
      <c r="F6763" s="203"/>
    </row>
    <row r="6764" spans="1:6" x14ac:dyDescent="0.25">
      <c r="A6764" s="203"/>
      <c r="B6764" s="203"/>
      <c r="C6764" s="203"/>
      <c r="D6764" s="203"/>
      <c r="E6764" s="203"/>
      <c r="F6764" s="203"/>
    </row>
    <row r="6765" spans="1:6" x14ac:dyDescent="0.25">
      <c r="A6765" s="203"/>
      <c r="B6765" s="203"/>
      <c r="C6765" s="203"/>
      <c r="D6765" s="203"/>
      <c r="E6765" s="203"/>
      <c r="F6765" s="203"/>
    </row>
    <row r="6766" spans="1:6" x14ac:dyDescent="0.25">
      <c r="A6766" s="203"/>
      <c r="B6766" s="203"/>
      <c r="C6766" s="203"/>
      <c r="D6766" s="203"/>
      <c r="E6766" s="203"/>
      <c r="F6766" s="203"/>
    </row>
    <row r="6767" spans="1:6" x14ac:dyDescent="0.25">
      <c r="A6767" s="203"/>
      <c r="B6767" s="203"/>
      <c r="C6767" s="203"/>
      <c r="D6767" s="203"/>
      <c r="E6767" s="203"/>
      <c r="F6767" s="203"/>
    </row>
    <row r="6768" spans="1:6" x14ac:dyDescent="0.25">
      <c r="A6768" s="203"/>
      <c r="B6768" s="203"/>
      <c r="C6768" s="203"/>
      <c r="D6768" s="203"/>
      <c r="E6768" s="203"/>
      <c r="F6768" s="203"/>
    </row>
    <row r="6769" spans="1:6" x14ac:dyDescent="0.25">
      <c r="A6769" s="203"/>
      <c r="B6769" s="203"/>
      <c r="C6769" s="203"/>
      <c r="D6769" s="203"/>
      <c r="E6769" s="203"/>
      <c r="F6769" s="203"/>
    </row>
    <row r="6770" spans="1:6" x14ac:dyDescent="0.25">
      <c r="A6770" s="203"/>
      <c r="B6770" s="203"/>
      <c r="C6770" s="203"/>
      <c r="D6770" s="203"/>
      <c r="E6770" s="203"/>
      <c r="F6770" s="203"/>
    </row>
    <row r="6771" spans="1:6" x14ac:dyDescent="0.25">
      <c r="A6771" s="203"/>
      <c r="B6771" s="203"/>
      <c r="C6771" s="203"/>
      <c r="D6771" s="203"/>
      <c r="E6771" s="203"/>
      <c r="F6771" s="203"/>
    </row>
    <row r="6772" spans="1:6" x14ac:dyDescent="0.25">
      <c r="A6772" s="203"/>
      <c r="B6772" s="203"/>
      <c r="C6772" s="203"/>
      <c r="D6772" s="203"/>
      <c r="E6772" s="203"/>
      <c r="F6772" s="203"/>
    </row>
    <row r="6773" spans="1:6" x14ac:dyDescent="0.25">
      <c r="A6773" s="203"/>
      <c r="B6773" s="203"/>
      <c r="C6773" s="203"/>
      <c r="D6773" s="203"/>
      <c r="E6773" s="203"/>
      <c r="F6773" s="203"/>
    </row>
    <row r="6774" spans="1:6" x14ac:dyDescent="0.25">
      <c r="A6774" s="203"/>
      <c r="B6774" s="203"/>
      <c r="C6774" s="203"/>
      <c r="D6774" s="203"/>
      <c r="E6774" s="203"/>
      <c r="F6774" s="203"/>
    </row>
    <row r="6775" spans="1:6" x14ac:dyDescent="0.25">
      <c r="A6775" s="203"/>
      <c r="B6775" s="203"/>
      <c r="C6775" s="203"/>
      <c r="D6775" s="203"/>
      <c r="E6775" s="203"/>
      <c r="F6775" s="203"/>
    </row>
    <row r="6776" spans="1:6" x14ac:dyDescent="0.25">
      <c r="A6776" s="203"/>
      <c r="B6776" s="203"/>
      <c r="C6776" s="203"/>
      <c r="D6776" s="203"/>
      <c r="E6776" s="203"/>
      <c r="F6776" s="203"/>
    </row>
    <row r="6777" spans="1:6" x14ac:dyDescent="0.25">
      <c r="A6777" s="203"/>
      <c r="B6777" s="203"/>
      <c r="C6777" s="203"/>
      <c r="D6777" s="203"/>
      <c r="E6777" s="203"/>
      <c r="F6777" s="203"/>
    </row>
    <row r="6778" spans="1:6" x14ac:dyDescent="0.25">
      <c r="A6778" s="203"/>
      <c r="B6778" s="203"/>
      <c r="C6778" s="203"/>
      <c r="D6778" s="203"/>
      <c r="E6778" s="203"/>
      <c r="F6778" s="203"/>
    </row>
    <row r="6779" spans="1:6" x14ac:dyDescent="0.25">
      <c r="A6779" s="203"/>
      <c r="B6779" s="203"/>
      <c r="C6779" s="203"/>
      <c r="D6779" s="203"/>
      <c r="E6779" s="203"/>
      <c r="F6779" s="203"/>
    </row>
    <row r="6780" spans="1:6" x14ac:dyDescent="0.25">
      <c r="A6780" s="203"/>
      <c r="B6780" s="203"/>
      <c r="C6780" s="203"/>
      <c r="D6780" s="203"/>
      <c r="E6780" s="203"/>
      <c r="F6780" s="203"/>
    </row>
    <row r="6781" spans="1:6" x14ac:dyDescent="0.25">
      <c r="A6781" s="203"/>
      <c r="B6781" s="203"/>
      <c r="C6781" s="203"/>
      <c r="D6781" s="203"/>
      <c r="E6781" s="203"/>
      <c r="F6781" s="203"/>
    </row>
    <row r="6782" spans="1:6" x14ac:dyDescent="0.25">
      <c r="A6782" s="203"/>
      <c r="B6782" s="203"/>
      <c r="C6782" s="203"/>
      <c r="D6782" s="203"/>
      <c r="E6782" s="203"/>
      <c r="F6782" s="203"/>
    </row>
    <row r="6783" spans="1:6" x14ac:dyDescent="0.25">
      <c r="A6783" s="203"/>
      <c r="B6783" s="203"/>
      <c r="C6783" s="203"/>
      <c r="D6783" s="203"/>
      <c r="E6783" s="203"/>
      <c r="F6783" s="203"/>
    </row>
    <row r="6784" spans="1:6" x14ac:dyDescent="0.25">
      <c r="A6784" s="203"/>
      <c r="B6784" s="203"/>
      <c r="C6784" s="203"/>
      <c r="D6784" s="203"/>
      <c r="E6784" s="203"/>
      <c r="F6784" s="203"/>
    </row>
    <row r="6785" spans="1:6" x14ac:dyDescent="0.25">
      <c r="A6785" s="203"/>
      <c r="B6785" s="203"/>
      <c r="C6785" s="203"/>
      <c r="D6785" s="203"/>
      <c r="E6785" s="203"/>
      <c r="F6785" s="203"/>
    </row>
    <row r="6786" spans="1:6" x14ac:dyDescent="0.25">
      <c r="A6786" s="203"/>
      <c r="B6786" s="203"/>
      <c r="C6786" s="203"/>
      <c r="D6786" s="203"/>
      <c r="E6786" s="203"/>
      <c r="F6786" s="203"/>
    </row>
    <row r="6787" spans="1:6" x14ac:dyDescent="0.25">
      <c r="A6787" s="203"/>
      <c r="B6787" s="203"/>
      <c r="C6787" s="203"/>
      <c r="D6787" s="203"/>
      <c r="E6787" s="203"/>
      <c r="F6787" s="203"/>
    </row>
    <row r="6788" spans="1:6" x14ac:dyDescent="0.25">
      <c r="A6788" s="203"/>
      <c r="B6788" s="203"/>
      <c r="C6788" s="203"/>
      <c r="D6788" s="203"/>
      <c r="E6788" s="203"/>
      <c r="F6788" s="203"/>
    </row>
    <row r="6789" spans="1:6" x14ac:dyDescent="0.25">
      <c r="A6789" s="203"/>
      <c r="B6789" s="203"/>
      <c r="C6789" s="203"/>
      <c r="D6789" s="203"/>
      <c r="E6789" s="203"/>
      <c r="F6789" s="203"/>
    </row>
    <row r="6790" spans="1:6" x14ac:dyDescent="0.25">
      <c r="A6790" s="203"/>
      <c r="B6790" s="203"/>
      <c r="C6790" s="203"/>
      <c r="D6790" s="203"/>
      <c r="E6790" s="203"/>
      <c r="F6790" s="203"/>
    </row>
    <row r="6791" spans="1:6" x14ac:dyDescent="0.25">
      <c r="A6791" s="203"/>
      <c r="B6791" s="203"/>
      <c r="C6791" s="203"/>
      <c r="D6791" s="203"/>
      <c r="E6791" s="203"/>
      <c r="F6791" s="203"/>
    </row>
    <row r="6792" spans="1:6" x14ac:dyDescent="0.25">
      <c r="A6792" s="203"/>
      <c r="B6792" s="203"/>
      <c r="C6792" s="203"/>
      <c r="D6792" s="203"/>
      <c r="E6792" s="203"/>
      <c r="F6792" s="203"/>
    </row>
    <row r="6793" spans="1:6" x14ac:dyDescent="0.25">
      <c r="A6793" s="203"/>
      <c r="B6793" s="203"/>
      <c r="C6793" s="203"/>
      <c r="D6793" s="203"/>
      <c r="E6793" s="203"/>
      <c r="F6793" s="203"/>
    </row>
    <row r="6794" spans="1:6" x14ac:dyDescent="0.25">
      <c r="A6794" s="203"/>
      <c r="B6794" s="203"/>
      <c r="C6794" s="203"/>
      <c r="D6794" s="203"/>
      <c r="E6794" s="203"/>
      <c r="F6794" s="203"/>
    </row>
    <row r="6795" spans="1:6" x14ac:dyDescent="0.25">
      <c r="A6795" s="203"/>
      <c r="B6795" s="203"/>
      <c r="C6795" s="203"/>
      <c r="D6795" s="203"/>
      <c r="E6795" s="203"/>
      <c r="F6795" s="203"/>
    </row>
    <row r="6796" spans="1:6" x14ac:dyDescent="0.25">
      <c r="A6796" s="203"/>
      <c r="B6796" s="203"/>
      <c r="C6796" s="203"/>
      <c r="D6796" s="203"/>
      <c r="E6796" s="203"/>
      <c r="F6796" s="203"/>
    </row>
    <row r="6797" spans="1:6" x14ac:dyDescent="0.25">
      <c r="A6797" s="203"/>
      <c r="B6797" s="203"/>
      <c r="C6797" s="203"/>
      <c r="D6797" s="203"/>
      <c r="E6797" s="203"/>
      <c r="F6797" s="203"/>
    </row>
    <row r="6798" spans="1:6" x14ac:dyDescent="0.25">
      <c r="A6798" s="203"/>
      <c r="B6798" s="203"/>
      <c r="C6798" s="203"/>
      <c r="D6798" s="203"/>
      <c r="E6798" s="203"/>
      <c r="F6798" s="203"/>
    </row>
    <row r="6799" spans="1:6" x14ac:dyDescent="0.25">
      <c r="A6799" s="203"/>
      <c r="B6799" s="203"/>
      <c r="C6799" s="203"/>
      <c r="D6799" s="203"/>
      <c r="E6799" s="203"/>
      <c r="F6799" s="203"/>
    </row>
    <row r="6800" spans="1:6" x14ac:dyDescent="0.25">
      <c r="A6800" s="203"/>
      <c r="B6800" s="203"/>
      <c r="C6800" s="203"/>
      <c r="D6800" s="203"/>
      <c r="E6800" s="203"/>
      <c r="F6800" s="203"/>
    </row>
    <row r="6801" spans="1:6" x14ac:dyDescent="0.25">
      <c r="A6801" s="203"/>
      <c r="B6801" s="203"/>
      <c r="C6801" s="203"/>
      <c r="D6801" s="203"/>
      <c r="E6801" s="203"/>
      <c r="F6801" s="203"/>
    </row>
    <row r="6802" spans="1:6" x14ac:dyDescent="0.25">
      <c r="A6802" s="203"/>
      <c r="B6802" s="203"/>
      <c r="C6802" s="203"/>
      <c r="D6802" s="203"/>
      <c r="E6802" s="203"/>
      <c r="F6802" s="203"/>
    </row>
    <row r="6803" spans="1:6" x14ac:dyDescent="0.25">
      <c r="A6803" s="203"/>
      <c r="B6803" s="203"/>
      <c r="C6803" s="203"/>
      <c r="D6803" s="203"/>
      <c r="E6803" s="203"/>
      <c r="F6803" s="203"/>
    </row>
    <row r="6804" spans="1:6" x14ac:dyDescent="0.25">
      <c r="A6804" s="203"/>
      <c r="B6804" s="203"/>
      <c r="C6804" s="203"/>
      <c r="D6804" s="203"/>
      <c r="E6804" s="203"/>
      <c r="F6804" s="203"/>
    </row>
    <row r="6805" spans="1:6" x14ac:dyDescent="0.25">
      <c r="A6805" s="203"/>
      <c r="B6805" s="203"/>
      <c r="C6805" s="203"/>
      <c r="D6805" s="203"/>
      <c r="E6805" s="203"/>
      <c r="F6805" s="203"/>
    </row>
    <row r="6806" spans="1:6" x14ac:dyDescent="0.25">
      <c r="A6806" s="203"/>
      <c r="B6806" s="203"/>
      <c r="C6806" s="203"/>
      <c r="D6806" s="203"/>
      <c r="E6806" s="203"/>
      <c r="F6806" s="203"/>
    </row>
    <row r="6807" spans="1:6" x14ac:dyDescent="0.25">
      <c r="A6807" s="203"/>
      <c r="B6807" s="203"/>
      <c r="C6807" s="203"/>
      <c r="D6807" s="203"/>
      <c r="E6807" s="203"/>
      <c r="F6807" s="203"/>
    </row>
    <row r="6808" spans="1:6" x14ac:dyDescent="0.25">
      <c r="A6808" s="203"/>
      <c r="B6808" s="203"/>
      <c r="C6808" s="203"/>
      <c r="D6808" s="203"/>
      <c r="E6808" s="203"/>
      <c r="F6808" s="203"/>
    </row>
    <row r="6809" spans="1:6" x14ac:dyDescent="0.25">
      <c r="A6809" s="203"/>
      <c r="B6809" s="203"/>
      <c r="C6809" s="203"/>
      <c r="D6809" s="203"/>
      <c r="E6809" s="203"/>
      <c r="F6809" s="203"/>
    </row>
    <row r="6810" spans="1:6" x14ac:dyDescent="0.25">
      <c r="A6810" s="203"/>
      <c r="B6810" s="203"/>
      <c r="C6810" s="203"/>
      <c r="D6810" s="203"/>
      <c r="E6810" s="203"/>
      <c r="F6810" s="203"/>
    </row>
    <row r="6811" spans="1:6" x14ac:dyDescent="0.25">
      <c r="A6811" s="203"/>
      <c r="B6811" s="203"/>
      <c r="C6811" s="203"/>
      <c r="D6811" s="203"/>
      <c r="E6811" s="203"/>
      <c r="F6811" s="203"/>
    </row>
    <row r="6812" spans="1:6" x14ac:dyDescent="0.25">
      <c r="A6812" s="203"/>
      <c r="B6812" s="203"/>
      <c r="C6812" s="203"/>
      <c r="D6812" s="203"/>
      <c r="E6812" s="203"/>
      <c r="F6812" s="203"/>
    </row>
    <row r="6813" spans="1:6" x14ac:dyDescent="0.25">
      <c r="A6813" s="203"/>
      <c r="B6813" s="203"/>
      <c r="C6813" s="203"/>
      <c r="D6813" s="203"/>
      <c r="E6813" s="203"/>
      <c r="F6813" s="203"/>
    </row>
    <row r="6814" spans="1:6" x14ac:dyDescent="0.25">
      <c r="A6814" s="203"/>
      <c r="B6814" s="203"/>
      <c r="C6814" s="203"/>
      <c r="D6814" s="203"/>
      <c r="E6814" s="203"/>
      <c r="F6814" s="203"/>
    </row>
    <row r="6815" spans="1:6" x14ac:dyDescent="0.25">
      <c r="A6815" s="203"/>
      <c r="B6815" s="203"/>
      <c r="C6815" s="203"/>
      <c r="D6815" s="203"/>
      <c r="E6815" s="203"/>
      <c r="F6815" s="203"/>
    </row>
    <row r="6816" spans="1:6" x14ac:dyDescent="0.25">
      <c r="A6816" s="203"/>
      <c r="B6816" s="203"/>
      <c r="C6816" s="203"/>
      <c r="D6816" s="203"/>
      <c r="E6816" s="203"/>
      <c r="F6816" s="203"/>
    </row>
    <row r="6817" spans="1:6" x14ac:dyDescent="0.25">
      <c r="A6817" s="203"/>
      <c r="B6817" s="203"/>
      <c r="C6817" s="203"/>
      <c r="D6817" s="203"/>
      <c r="E6817" s="203"/>
      <c r="F6817" s="203"/>
    </row>
    <row r="6818" spans="1:6" x14ac:dyDescent="0.25">
      <c r="A6818" s="203"/>
      <c r="B6818" s="203"/>
      <c r="C6818" s="203"/>
      <c r="D6818" s="203"/>
      <c r="E6818" s="203"/>
      <c r="F6818" s="203"/>
    </row>
    <row r="6819" spans="1:6" x14ac:dyDescent="0.25">
      <c r="A6819" s="203"/>
      <c r="B6819" s="203"/>
      <c r="C6819" s="203"/>
      <c r="D6819" s="203"/>
      <c r="E6819" s="203"/>
      <c r="F6819" s="203"/>
    </row>
    <row r="6820" spans="1:6" x14ac:dyDescent="0.25">
      <c r="A6820" s="203"/>
      <c r="B6820" s="203"/>
      <c r="C6820" s="203"/>
      <c r="D6820" s="203"/>
      <c r="E6820" s="203"/>
      <c r="F6820" s="203"/>
    </row>
    <row r="6821" spans="1:6" x14ac:dyDescent="0.25">
      <c r="A6821" s="203"/>
      <c r="B6821" s="203"/>
      <c r="C6821" s="203"/>
      <c r="D6821" s="203"/>
      <c r="E6821" s="203"/>
      <c r="F6821" s="203"/>
    </row>
    <row r="6822" spans="1:6" x14ac:dyDescent="0.25">
      <c r="A6822" s="203"/>
      <c r="B6822" s="203"/>
      <c r="C6822" s="203"/>
      <c r="D6822" s="203"/>
      <c r="E6822" s="203"/>
      <c r="F6822" s="203"/>
    </row>
    <row r="6823" spans="1:6" x14ac:dyDescent="0.25">
      <c r="A6823" s="203"/>
      <c r="B6823" s="203"/>
      <c r="C6823" s="203"/>
      <c r="D6823" s="203"/>
      <c r="E6823" s="203"/>
      <c r="F6823" s="203"/>
    </row>
    <row r="6824" spans="1:6" x14ac:dyDescent="0.25">
      <c r="A6824" s="203"/>
      <c r="B6824" s="203"/>
      <c r="C6824" s="203"/>
      <c r="D6824" s="203"/>
      <c r="E6824" s="203"/>
      <c r="F6824" s="203"/>
    </row>
    <row r="6825" spans="1:6" x14ac:dyDescent="0.25">
      <c r="A6825" s="203"/>
      <c r="B6825" s="203"/>
      <c r="C6825" s="203"/>
      <c r="D6825" s="203"/>
      <c r="E6825" s="203"/>
      <c r="F6825" s="203"/>
    </row>
    <row r="6826" spans="1:6" x14ac:dyDescent="0.25">
      <c r="A6826" s="203"/>
      <c r="B6826" s="203"/>
      <c r="C6826" s="203"/>
      <c r="D6826" s="203"/>
      <c r="E6826" s="203"/>
      <c r="F6826" s="203"/>
    </row>
    <row r="6827" spans="1:6" x14ac:dyDescent="0.25">
      <c r="A6827" s="203"/>
      <c r="B6827" s="203"/>
      <c r="C6827" s="203"/>
      <c r="D6827" s="203"/>
      <c r="E6827" s="203"/>
      <c r="F6827" s="203"/>
    </row>
    <row r="6828" spans="1:6" x14ac:dyDescent="0.25">
      <c r="A6828" s="203"/>
      <c r="B6828" s="203"/>
      <c r="C6828" s="203"/>
      <c r="D6828" s="203"/>
      <c r="E6828" s="203"/>
      <c r="F6828" s="203"/>
    </row>
    <row r="6829" spans="1:6" x14ac:dyDescent="0.25">
      <c r="A6829" s="203"/>
      <c r="B6829" s="203"/>
      <c r="C6829" s="203"/>
      <c r="D6829" s="203"/>
      <c r="E6829" s="203"/>
      <c r="F6829" s="203"/>
    </row>
    <row r="6830" spans="1:6" x14ac:dyDescent="0.25">
      <c r="A6830" s="203"/>
      <c r="B6830" s="203"/>
      <c r="C6830" s="203"/>
      <c r="D6830" s="203"/>
      <c r="E6830" s="203"/>
      <c r="F6830" s="203"/>
    </row>
    <row r="6831" spans="1:6" x14ac:dyDescent="0.25">
      <c r="A6831" s="203"/>
      <c r="B6831" s="203"/>
      <c r="C6831" s="203"/>
      <c r="D6831" s="203"/>
      <c r="E6831" s="203"/>
      <c r="F6831" s="203"/>
    </row>
    <row r="6832" spans="1:6" x14ac:dyDescent="0.25">
      <c r="A6832" s="203"/>
      <c r="B6832" s="203"/>
      <c r="C6832" s="203"/>
      <c r="D6832" s="203"/>
      <c r="E6832" s="203"/>
      <c r="F6832" s="203"/>
    </row>
    <row r="6833" spans="1:6" x14ac:dyDescent="0.25">
      <c r="A6833" s="203"/>
      <c r="B6833" s="203"/>
      <c r="C6833" s="203"/>
      <c r="D6833" s="203"/>
      <c r="E6833" s="203"/>
      <c r="F6833" s="203"/>
    </row>
    <row r="6834" spans="1:6" x14ac:dyDescent="0.25">
      <c r="A6834" s="203"/>
      <c r="B6834" s="203"/>
      <c r="C6834" s="203"/>
      <c r="D6834" s="203"/>
      <c r="E6834" s="203"/>
      <c r="F6834" s="203"/>
    </row>
    <row r="6835" spans="1:6" x14ac:dyDescent="0.25">
      <c r="A6835" s="203"/>
      <c r="B6835" s="203"/>
      <c r="C6835" s="203"/>
      <c r="D6835" s="203"/>
      <c r="E6835" s="203"/>
      <c r="F6835" s="203"/>
    </row>
    <row r="6836" spans="1:6" x14ac:dyDescent="0.25">
      <c r="A6836" s="203"/>
      <c r="B6836" s="203"/>
      <c r="C6836" s="203"/>
      <c r="D6836" s="203"/>
      <c r="E6836" s="203"/>
      <c r="F6836" s="203"/>
    </row>
    <row r="6837" spans="1:6" x14ac:dyDescent="0.25">
      <c r="A6837" s="203"/>
      <c r="B6837" s="203"/>
      <c r="C6837" s="203"/>
      <c r="D6837" s="203"/>
      <c r="E6837" s="203"/>
      <c r="F6837" s="203"/>
    </row>
    <row r="6838" spans="1:6" x14ac:dyDescent="0.25">
      <c r="A6838" s="203"/>
      <c r="B6838" s="203"/>
      <c r="C6838" s="203"/>
      <c r="D6838" s="203"/>
      <c r="E6838" s="203"/>
      <c r="F6838" s="203"/>
    </row>
    <row r="6839" spans="1:6" x14ac:dyDescent="0.25">
      <c r="A6839" s="203"/>
      <c r="B6839" s="203"/>
      <c r="C6839" s="203"/>
      <c r="D6839" s="203"/>
      <c r="E6839" s="203"/>
      <c r="F6839" s="203"/>
    </row>
    <row r="6840" spans="1:6" x14ac:dyDescent="0.25">
      <c r="A6840" s="203"/>
      <c r="B6840" s="203"/>
      <c r="C6840" s="203"/>
      <c r="D6840" s="203"/>
      <c r="E6840" s="203"/>
      <c r="F6840" s="203"/>
    </row>
    <row r="6841" spans="1:6" x14ac:dyDescent="0.25">
      <c r="A6841" s="203"/>
      <c r="B6841" s="203"/>
      <c r="C6841" s="203"/>
      <c r="D6841" s="203"/>
      <c r="E6841" s="203"/>
      <c r="F6841" s="203"/>
    </row>
    <row r="6842" spans="1:6" x14ac:dyDescent="0.25">
      <c r="A6842" s="203"/>
      <c r="B6842" s="203"/>
      <c r="C6842" s="203"/>
      <c r="D6842" s="203"/>
      <c r="E6842" s="203"/>
      <c r="F6842" s="203"/>
    </row>
    <row r="6843" spans="1:6" x14ac:dyDescent="0.25">
      <c r="A6843" s="203"/>
      <c r="B6843" s="203"/>
      <c r="C6843" s="203"/>
      <c r="D6843" s="203"/>
      <c r="E6843" s="203"/>
      <c r="F6843" s="203"/>
    </row>
    <row r="6844" spans="1:6" x14ac:dyDescent="0.25">
      <c r="A6844" s="203"/>
      <c r="B6844" s="203"/>
      <c r="C6844" s="203"/>
      <c r="D6844" s="203"/>
      <c r="E6844" s="203"/>
      <c r="F6844" s="203"/>
    </row>
    <row r="6845" spans="1:6" x14ac:dyDescent="0.25">
      <c r="A6845" s="203"/>
      <c r="B6845" s="203"/>
      <c r="C6845" s="203"/>
      <c r="D6845" s="203"/>
      <c r="E6845" s="203"/>
      <c r="F6845" s="203"/>
    </row>
    <row r="6846" spans="1:6" x14ac:dyDescent="0.25">
      <c r="A6846" s="203"/>
      <c r="B6846" s="203"/>
      <c r="C6846" s="203"/>
      <c r="D6846" s="203"/>
      <c r="E6846" s="203"/>
      <c r="F6846" s="203"/>
    </row>
    <row r="6847" spans="1:6" x14ac:dyDescent="0.25">
      <c r="A6847" s="203"/>
      <c r="B6847" s="203"/>
      <c r="C6847" s="203"/>
      <c r="D6847" s="203"/>
      <c r="E6847" s="203"/>
      <c r="F6847" s="203"/>
    </row>
    <row r="6848" spans="1:6" x14ac:dyDescent="0.25">
      <c r="A6848" s="203"/>
      <c r="B6848" s="203"/>
      <c r="C6848" s="203"/>
      <c r="D6848" s="203"/>
      <c r="E6848" s="203"/>
      <c r="F6848" s="203"/>
    </row>
    <row r="6849" spans="1:6" x14ac:dyDescent="0.25">
      <c r="A6849" s="203"/>
      <c r="B6849" s="203"/>
      <c r="C6849" s="203"/>
      <c r="D6849" s="203"/>
      <c r="E6849" s="203"/>
      <c r="F6849" s="203"/>
    </row>
    <row r="6850" spans="1:6" x14ac:dyDescent="0.25">
      <c r="A6850" s="203"/>
      <c r="B6850" s="203"/>
      <c r="C6850" s="203"/>
      <c r="D6850" s="203"/>
      <c r="E6850" s="203"/>
      <c r="F6850" s="203"/>
    </row>
    <row r="6851" spans="1:6" x14ac:dyDescent="0.25">
      <c r="A6851" s="203"/>
      <c r="B6851" s="203"/>
      <c r="C6851" s="203"/>
      <c r="D6851" s="203"/>
      <c r="E6851" s="203"/>
      <c r="F6851" s="203"/>
    </row>
    <row r="6852" spans="1:6" x14ac:dyDescent="0.25">
      <c r="A6852" s="203"/>
      <c r="B6852" s="203"/>
      <c r="C6852" s="203"/>
      <c r="D6852" s="203"/>
      <c r="E6852" s="203"/>
      <c r="F6852" s="203"/>
    </row>
    <row r="6853" spans="1:6" x14ac:dyDescent="0.25">
      <c r="A6853" s="203"/>
      <c r="B6853" s="203"/>
      <c r="C6853" s="203"/>
      <c r="D6853" s="203"/>
      <c r="E6853" s="203"/>
      <c r="F6853" s="203"/>
    </row>
    <row r="6854" spans="1:6" x14ac:dyDescent="0.25">
      <c r="A6854" s="203"/>
      <c r="B6854" s="203"/>
      <c r="C6854" s="203"/>
      <c r="D6854" s="203"/>
      <c r="E6854" s="203"/>
      <c r="F6854" s="203"/>
    </row>
    <row r="6855" spans="1:6" x14ac:dyDescent="0.25">
      <c r="A6855" s="203"/>
      <c r="B6855" s="203"/>
      <c r="C6855" s="203"/>
      <c r="D6855" s="203"/>
      <c r="E6855" s="203"/>
      <c r="F6855" s="203"/>
    </row>
    <row r="6856" spans="1:6" x14ac:dyDescent="0.25">
      <c r="A6856" s="203"/>
      <c r="B6856" s="203"/>
      <c r="C6856" s="203"/>
      <c r="D6856" s="203"/>
      <c r="E6856" s="203"/>
      <c r="F6856" s="203"/>
    </row>
    <row r="6857" spans="1:6" x14ac:dyDescent="0.25">
      <c r="A6857" s="203"/>
      <c r="B6857" s="203"/>
      <c r="C6857" s="203"/>
      <c r="D6857" s="203"/>
      <c r="E6857" s="203"/>
      <c r="F6857" s="203"/>
    </row>
    <row r="6858" spans="1:6" x14ac:dyDescent="0.25">
      <c r="A6858" s="203"/>
      <c r="B6858" s="203"/>
      <c r="C6858" s="203"/>
      <c r="D6858" s="203"/>
      <c r="E6858" s="203"/>
      <c r="F6858" s="203"/>
    </row>
    <row r="6859" spans="1:6" x14ac:dyDescent="0.25">
      <c r="A6859" s="203"/>
      <c r="B6859" s="203"/>
      <c r="C6859" s="203"/>
      <c r="D6859" s="203"/>
      <c r="E6859" s="203"/>
      <c r="F6859" s="203"/>
    </row>
    <row r="6860" spans="1:6" x14ac:dyDescent="0.25">
      <c r="A6860" s="203"/>
      <c r="B6860" s="203"/>
      <c r="C6860" s="203"/>
      <c r="D6860" s="203"/>
      <c r="E6860" s="203"/>
      <c r="F6860" s="203"/>
    </row>
    <row r="6861" spans="1:6" x14ac:dyDescent="0.25">
      <c r="A6861" s="203"/>
      <c r="B6861" s="203"/>
      <c r="C6861" s="203"/>
      <c r="D6861" s="203"/>
      <c r="E6861" s="203"/>
      <c r="F6861" s="203"/>
    </row>
    <row r="6862" spans="1:6" x14ac:dyDescent="0.25">
      <c r="A6862" s="203"/>
      <c r="B6862" s="203"/>
      <c r="C6862" s="203"/>
      <c r="D6862" s="203"/>
      <c r="E6862" s="203"/>
      <c r="F6862" s="203"/>
    </row>
    <row r="6863" spans="1:6" x14ac:dyDescent="0.25">
      <c r="A6863" s="203"/>
      <c r="B6863" s="203"/>
      <c r="C6863" s="203"/>
      <c r="D6863" s="203"/>
      <c r="E6863" s="203"/>
      <c r="F6863" s="203"/>
    </row>
    <row r="6864" spans="1:6" x14ac:dyDescent="0.25">
      <c r="A6864" s="203"/>
      <c r="B6864" s="203"/>
      <c r="C6864" s="203"/>
      <c r="D6864" s="203"/>
      <c r="E6864" s="203"/>
      <c r="F6864" s="203"/>
    </row>
    <row r="6865" spans="1:6" x14ac:dyDescent="0.25">
      <c r="A6865" s="203"/>
      <c r="B6865" s="203"/>
      <c r="C6865" s="203"/>
      <c r="D6865" s="203"/>
      <c r="E6865" s="203"/>
      <c r="F6865" s="203"/>
    </row>
    <row r="6866" spans="1:6" x14ac:dyDescent="0.25">
      <c r="A6866" s="203"/>
      <c r="B6866" s="203"/>
      <c r="C6866" s="203"/>
      <c r="D6866" s="203"/>
      <c r="E6866" s="203"/>
      <c r="F6866" s="203"/>
    </row>
    <row r="6867" spans="1:6" x14ac:dyDescent="0.25">
      <c r="A6867" s="203"/>
      <c r="B6867" s="203"/>
      <c r="C6867" s="203"/>
      <c r="D6867" s="203"/>
      <c r="E6867" s="203"/>
      <c r="F6867" s="203"/>
    </row>
    <row r="6868" spans="1:6" x14ac:dyDescent="0.25">
      <c r="A6868" s="203"/>
      <c r="B6868" s="203"/>
      <c r="C6868" s="203"/>
      <c r="D6868" s="203"/>
      <c r="E6868" s="203"/>
      <c r="F6868" s="203"/>
    </row>
    <row r="6869" spans="1:6" x14ac:dyDescent="0.25">
      <c r="A6869" s="203"/>
      <c r="B6869" s="203"/>
      <c r="C6869" s="203"/>
      <c r="D6869" s="203"/>
      <c r="E6869" s="203"/>
      <c r="F6869" s="203"/>
    </row>
    <row r="6870" spans="1:6" x14ac:dyDescent="0.25">
      <c r="A6870" s="203"/>
      <c r="B6870" s="203"/>
      <c r="C6870" s="203"/>
      <c r="D6870" s="203"/>
      <c r="E6870" s="203"/>
      <c r="F6870" s="203"/>
    </row>
    <row r="6871" spans="1:6" x14ac:dyDescent="0.25">
      <c r="A6871" s="203"/>
      <c r="B6871" s="203"/>
      <c r="C6871" s="203"/>
      <c r="D6871" s="203"/>
      <c r="E6871" s="203"/>
      <c r="F6871" s="203"/>
    </row>
    <row r="6872" spans="1:6" x14ac:dyDescent="0.25">
      <c r="A6872" s="203"/>
      <c r="B6872" s="203"/>
      <c r="C6872" s="203"/>
      <c r="D6872" s="203"/>
      <c r="E6872" s="203"/>
      <c r="F6872" s="203"/>
    </row>
    <row r="6873" spans="1:6" x14ac:dyDescent="0.25">
      <c r="A6873" s="203"/>
      <c r="B6873" s="203"/>
      <c r="C6873" s="203"/>
      <c r="D6873" s="203"/>
      <c r="E6873" s="203"/>
      <c r="F6873" s="203"/>
    </row>
    <row r="6874" spans="1:6" x14ac:dyDescent="0.25">
      <c r="A6874" s="203"/>
      <c r="B6874" s="203"/>
      <c r="C6874" s="203"/>
      <c r="D6874" s="203"/>
      <c r="E6874" s="203"/>
      <c r="F6874" s="203"/>
    </row>
    <row r="6875" spans="1:6" x14ac:dyDescent="0.25">
      <c r="A6875" s="203"/>
      <c r="B6875" s="203"/>
      <c r="C6875" s="203"/>
      <c r="D6875" s="203"/>
      <c r="E6875" s="203"/>
      <c r="F6875" s="203"/>
    </row>
    <row r="6876" spans="1:6" x14ac:dyDescent="0.25">
      <c r="A6876" s="203"/>
      <c r="B6876" s="203"/>
      <c r="C6876" s="203"/>
      <c r="D6876" s="203"/>
      <c r="E6876" s="203"/>
      <c r="F6876" s="203"/>
    </row>
    <row r="6877" spans="1:6" x14ac:dyDescent="0.25">
      <c r="A6877" s="203"/>
      <c r="B6877" s="203"/>
      <c r="C6877" s="203"/>
      <c r="D6877" s="203"/>
      <c r="E6877" s="203"/>
      <c r="F6877" s="203"/>
    </row>
    <row r="6878" spans="1:6" x14ac:dyDescent="0.25">
      <c r="A6878" s="203"/>
      <c r="B6878" s="203"/>
      <c r="C6878" s="203"/>
      <c r="D6878" s="203"/>
      <c r="E6878" s="203"/>
      <c r="F6878" s="203"/>
    </row>
    <row r="6879" spans="1:6" x14ac:dyDescent="0.25">
      <c r="A6879" s="203"/>
      <c r="B6879" s="203"/>
      <c r="C6879" s="203"/>
      <c r="D6879" s="203"/>
      <c r="E6879" s="203"/>
      <c r="F6879" s="203"/>
    </row>
    <row r="6880" spans="1:6" x14ac:dyDescent="0.25">
      <c r="A6880" s="203"/>
      <c r="B6880" s="203"/>
      <c r="C6880" s="203"/>
      <c r="D6880" s="203"/>
      <c r="E6880" s="203"/>
      <c r="F6880" s="203"/>
    </row>
    <row r="6881" spans="1:6" x14ac:dyDescent="0.25">
      <c r="A6881" s="203"/>
      <c r="B6881" s="203"/>
      <c r="C6881" s="203"/>
      <c r="D6881" s="203"/>
      <c r="E6881" s="203"/>
      <c r="F6881" s="203"/>
    </row>
    <row r="6882" spans="1:6" x14ac:dyDescent="0.25">
      <c r="A6882" s="203"/>
      <c r="B6882" s="203"/>
      <c r="C6882" s="203"/>
      <c r="D6882" s="203"/>
      <c r="E6882" s="203"/>
      <c r="F6882" s="203"/>
    </row>
    <row r="6883" spans="1:6" x14ac:dyDescent="0.25">
      <c r="A6883" s="203"/>
      <c r="B6883" s="203"/>
      <c r="C6883" s="203"/>
      <c r="D6883" s="203"/>
      <c r="E6883" s="203"/>
      <c r="F6883" s="203"/>
    </row>
    <row r="6884" spans="1:6" x14ac:dyDescent="0.25">
      <c r="A6884" s="203"/>
      <c r="B6884" s="203"/>
      <c r="C6884" s="203"/>
      <c r="D6884" s="203"/>
      <c r="E6884" s="203"/>
      <c r="F6884" s="203"/>
    </row>
    <row r="6885" spans="1:6" x14ac:dyDescent="0.25">
      <c r="A6885" s="203"/>
      <c r="B6885" s="203"/>
      <c r="C6885" s="203"/>
      <c r="D6885" s="203"/>
      <c r="E6885" s="203"/>
      <c r="F6885" s="203"/>
    </row>
    <row r="6886" spans="1:6" x14ac:dyDescent="0.25">
      <c r="A6886" s="203"/>
      <c r="B6886" s="203"/>
      <c r="C6886" s="203"/>
      <c r="D6886" s="203"/>
      <c r="E6886" s="203"/>
      <c r="F6886" s="203"/>
    </row>
    <row r="6887" spans="1:6" x14ac:dyDescent="0.25">
      <c r="A6887" s="203"/>
      <c r="B6887" s="203"/>
      <c r="C6887" s="203"/>
      <c r="D6887" s="203"/>
      <c r="E6887" s="203"/>
      <c r="F6887" s="203"/>
    </row>
    <row r="6888" spans="1:6" x14ac:dyDescent="0.25">
      <c r="A6888" s="203"/>
      <c r="B6888" s="203"/>
      <c r="C6888" s="203"/>
      <c r="D6888" s="203"/>
      <c r="E6888" s="203"/>
      <c r="F6888" s="203"/>
    </row>
    <row r="6889" spans="1:6" x14ac:dyDescent="0.25">
      <c r="A6889" s="203"/>
      <c r="B6889" s="203"/>
      <c r="C6889" s="203"/>
      <c r="D6889" s="203"/>
      <c r="E6889" s="203"/>
      <c r="F6889" s="203"/>
    </row>
    <row r="6890" spans="1:6" x14ac:dyDescent="0.25">
      <c r="A6890" s="203"/>
      <c r="B6890" s="203"/>
      <c r="C6890" s="203"/>
      <c r="D6890" s="203"/>
      <c r="E6890" s="203"/>
      <c r="F6890" s="203"/>
    </row>
    <row r="6891" spans="1:6" x14ac:dyDescent="0.25">
      <c r="A6891" s="203"/>
      <c r="B6891" s="203"/>
      <c r="C6891" s="203"/>
      <c r="D6891" s="203"/>
      <c r="E6891" s="203"/>
      <c r="F6891" s="203"/>
    </row>
    <row r="6892" spans="1:6" x14ac:dyDescent="0.25">
      <c r="A6892" s="203"/>
      <c r="B6892" s="203"/>
      <c r="C6892" s="203"/>
      <c r="D6892" s="203"/>
      <c r="E6892" s="203"/>
      <c r="F6892" s="203"/>
    </row>
    <row r="6893" spans="1:6" x14ac:dyDescent="0.25">
      <c r="A6893" s="203"/>
      <c r="B6893" s="203"/>
      <c r="C6893" s="203"/>
      <c r="D6893" s="203"/>
      <c r="E6893" s="203"/>
      <c r="F6893" s="203"/>
    </row>
    <row r="6894" spans="1:6" x14ac:dyDescent="0.25">
      <c r="A6894" s="203"/>
      <c r="B6894" s="203"/>
      <c r="C6894" s="203"/>
      <c r="D6894" s="203"/>
      <c r="E6894" s="203"/>
      <c r="F6894" s="203"/>
    </row>
    <row r="6895" spans="1:6" x14ac:dyDescent="0.25">
      <c r="A6895" s="203"/>
      <c r="B6895" s="203"/>
      <c r="C6895" s="203"/>
      <c r="D6895" s="203"/>
      <c r="E6895" s="203"/>
      <c r="F6895" s="203"/>
    </row>
    <row r="6896" spans="1:6" x14ac:dyDescent="0.25">
      <c r="A6896" s="203"/>
      <c r="B6896" s="203"/>
      <c r="C6896" s="203"/>
      <c r="D6896" s="203"/>
      <c r="E6896" s="203"/>
      <c r="F6896" s="203"/>
    </row>
    <row r="6897" spans="1:6" x14ac:dyDescent="0.25">
      <c r="A6897" s="203"/>
      <c r="B6897" s="203"/>
      <c r="C6897" s="203"/>
      <c r="D6897" s="203"/>
      <c r="E6897" s="203"/>
      <c r="F6897" s="203"/>
    </row>
    <row r="6898" spans="1:6" x14ac:dyDescent="0.25">
      <c r="A6898" s="203"/>
      <c r="B6898" s="203"/>
      <c r="C6898" s="203"/>
      <c r="D6898" s="203"/>
      <c r="E6898" s="203"/>
      <c r="F6898" s="203"/>
    </row>
    <row r="6899" spans="1:6" x14ac:dyDescent="0.25">
      <c r="A6899" s="203"/>
      <c r="B6899" s="203"/>
      <c r="C6899" s="203"/>
      <c r="D6899" s="203"/>
      <c r="E6899" s="203"/>
      <c r="F6899" s="203"/>
    </row>
    <row r="6900" spans="1:6" x14ac:dyDescent="0.25">
      <c r="A6900" s="203"/>
      <c r="B6900" s="203"/>
      <c r="C6900" s="203"/>
      <c r="D6900" s="203"/>
      <c r="E6900" s="203"/>
      <c r="F6900" s="203"/>
    </row>
    <row r="6901" spans="1:6" x14ac:dyDescent="0.25">
      <c r="A6901" s="203"/>
      <c r="B6901" s="203"/>
      <c r="C6901" s="203"/>
      <c r="D6901" s="203"/>
      <c r="E6901" s="203"/>
      <c r="F6901" s="203"/>
    </row>
    <row r="6902" spans="1:6" x14ac:dyDescent="0.25">
      <c r="A6902" s="203"/>
      <c r="B6902" s="203"/>
      <c r="C6902" s="203"/>
      <c r="D6902" s="203"/>
      <c r="E6902" s="203"/>
      <c r="F6902" s="203"/>
    </row>
    <row r="6903" spans="1:6" x14ac:dyDescent="0.25">
      <c r="A6903" s="203"/>
      <c r="B6903" s="203"/>
      <c r="C6903" s="203"/>
      <c r="D6903" s="203"/>
      <c r="E6903" s="203"/>
      <c r="F6903" s="203"/>
    </row>
    <row r="6904" spans="1:6" x14ac:dyDescent="0.25">
      <c r="A6904" s="203"/>
      <c r="B6904" s="203"/>
      <c r="C6904" s="203"/>
      <c r="D6904" s="203"/>
      <c r="E6904" s="203"/>
      <c r="F6904" s="203"/>
    </row>
    <row r="6905" spans="1:6" x14ac:dyDescent="0.25">
      <c r="A6905" s="203"/>
      <c r="B6905" s="203"/>
      <c r="C6905" s="203"/>
      <c r="D6905" s="203"/>
      <c r="E6905" s="203"/>
      <c r="F6905" s="203"/>
    </row>
    <row r="6906" spans="1:6" x14ac:dyDescent="0.25">
      <c r="A6906" s="203"/>
      <c r="B6906" s="203"/>
      <c r="C6906" s="203"/>
      <c r="D6906" s="203"/>
      <c r="E6906" s="203"/>
      <c r="F6906" s="203"/>
    </row>
    <row r="6907" spans="1:6" x14ac:dyDescent="0.25">
      <c r="A6907" s="203"/>
      <c r="B6907" s="203"/>
      <c r="C6907" s="203"/>
      <c r="D6907" s="203"/>
      <c r="E6907" s="203"/>
      <c r="F6907" s="203"/>
    </row>
    <row r="6908" spans="1:6" x14ac:dyDescent="0.25">
      <c r="A6908" s="203"/>
      <c r="B6908" s="203"/>
      <c r="C6908" s="203"/>
      <c r="D6908" s="203"/>
      <c r="E6908" s="203"/>
      <c r="F6908" s="203"/>
    </row>
    <row r="6909" spans="1:6" x14ac:dyDescent="0.25">
      <c r="A6909" s="203"/>
      <c r="B6909" s="203"/>
      <c r="C6909" s="203"/>
      <c r="D6909" s="203"/>
      <c r="E6909" s="203"/>
      <c r="F6909" s="203"/>
    </row>
    <row r="6910" spans="1:6" x14ac:dyDescent="0.25">
      <c r="A6910" s="203"/>
      <c r="B6910" s="203"/>
      <c r="C6910" s="203"/>
      <c r="D6910" s="203"/>
      <c r="E6910" s="203"/>
      <c r="F6910" s="203"/>
    </row>
    <row r="6911" spans="1:6" x14ac:dyDescent="0.25">
      <c r="A6911" s="203"/>
      <c r="B6911" s="203"/>
      <c r="C6911" s="203"/>
      <c r="D6911" s="203"/>
      <c r="E6911" s="203"/>
      <c r="F6911" s="203"/>
    </row>
    <row r="6912" spans="1:6" x14ac:dyDescent="0.25">
      <c r="A6912" s="203"/>
      <c r="B6912" s="203"/>
      <c r="C6912" s="203"/>
      <c r="D6912" s="203"/>
      <c r="E6912" s="203"/>
      <c r="F6912" s="203"/>
    </row>
    <row r="6913" spans="1:6" x14ac:dyDescent="0.25">
      <c r="A6913" s="203"/>
      <c r="B6913" s="203"/>
      <c r="C6913" s="203"/>
      <c r="D6913" s="203"/>
      <c r="E6913" s="203"/>
      <c r="F6913" s="203"/>
    </row>
    <row r="6914" spans="1:6" x14ac:dyDescent="0.25">
      <c r="A6914" s="203"/>
      <c r="B6914" s="203"/>
      <c r="C6914" s="203"/>
      <c r="D6914" s="203"/>
      <c r="E6914" s="203"/>
      <c r="F6914" s="203"/>
    </row>
    <row r="6915" spans="1:6" x14ac:dyDescent="0.25">
      <c r="A6915" s="203"/>
      <c r="B6915" s="203"/>
      <c r="C6915" s="203"/>
      <c r="D6915" s="203"/>
      <c r="E6915" s="203"/>
      <c r="F6915" s="203"/>
    </row>
    <row r="6916" spans="1:6" x14ac:dyDescent="0.25">
      <c r="A6916" s="203"/>
      <c r="B6916" s="203"/>
      <c r="C6916" s="203"/>
      <c r="D6916" s="203"/>
      <c r="E6916" s="203"/>
      <c r="F6916" s="203"/>
    </row>
    <row r="6917" spans="1:6" x14ac:dyDescent="0.25">
      <c r="A6917" s="203"/>
      <c r="B6917" s="203"/>
      <c r="C6917" s="203"/>
      <c r="D6917" s="203"/>
      <c r="E6917" s="203"/>
      <c r="F6917" s="203"/>
    </row>
    <row r="6918" spans="1:6" x14ac:dyDescent="0.25">
      <c r="A6918" s="203"/>
      <c r="B6918" s="203"/>
      <c r="C6918" s="203"/>
      <c r="D6918" s="203"/>
      <c r="E6918" s="203"/>
      <c r="F6918" s="203"/>
    </row>
    <row r="6919" spans="1:6" x14ac:dyDescent="0.25">
      <c r="A6919" s="203"/>
      <c r="B6919" s="203"/>
      <c r="C6919" s="203"/>
      <c r="D6919" s="203"/>
      <c r="E6919" s="203"/>
      <c r="F6919" s="203"/>
    </row>
    <row r="6920" spans="1:6" x14ac:dyDescent="0.25">
      <c r="A6920" s="203"/>
      <c r="B6920" s="203"/>
      <c r="C6920" s="203"/>
      <c r="D6920" s="203"/>
      <c r="E6920" s="203"/>
      <c r="F6920" s="203"/>
    </row>
    <row r="6921" spans="1:6" x14ac:dyDescent="0.25">
      <c r="A6921" s="203"/>
      <c r="B6921" s="203"/>
      <c r="C6921" s="203"/>
      <c r="D6921" s="203"/>
      <c r="E6921" s="203"/>
      <c r="F6921" s="203"/>
    </row>
    <row r="6922" spans="1:6" x14ac:dyDescent="0.25">
      <c r="A6922" s="203"/>
      <c r="B6922" s="203"/>
      <c r="C6922" s="203"/>
      <c r="D6922" s="203"/>
      <c r="E6922" s="203"/>
      <c r="F6922" s="203"/>
    </row>
    <row r="6923" spans="1:6" x14ac:dyDescent="0.25">
      <c r="A6923" s="203"/>
      <c r="B6923" s="203"/>
      <c r="C6923" s="203"/>
      <c r="D6923" s="203"/>
      <c r="E6923" s="203"/>
      <c r="F6923" s="203"/>
    </row>
    <row r="6924" spans="1:6" x14ac:dyDescent="0.25">
      <c r="A6924" s="203"/>
      <c r="B6924" s="203"/>
      <c r="C6924" s="203"/>
      <c r="D6924" s="203"/>
      <c r="E6924" s="203"/>
      <c r="F6924" s="203"/>
    </row>
    <row r="6925" spans="1:6" x14ac:dyDescent="0.25">
      <c r="A6925" s="203"/>
      <c r="B6925" s="203"/>
      <c r="C6925" s="203"/>
      <c r="D6925" s="203"/>
      <c r="E6925" s="203"/>
      <c r="F6925" s="203"/>
    </row>
    <row r="6926" spans="1:6" x14ac:dyDescent="0.25">
      <c r="A6926" s="203"/>
      <c r="B6926" s="203"/>
      <c r="C6926" s="203"/>
      <c r="D6926" s="203"/>
      <c r="E6926" s="203"/>
      <c r="F6926" s="203"/>
    </row>
    <row r="6927" spans="1:6" x14ac:dyDescent="0.25">
      <c r="A6927" s="203"/>
      <c r="B6927" s="203"/>
      <c r="C6927" s="203"/>
      <c r="D6927" s="203"/>
      <c r="E6927" s="203"/>
      <c r="F6927" s="203"/>
    </row>
    <row r="6928" spans="1:6" x14ac:dyDescent="0.25">
      <c r="A6928" s="203"/>
      <c r="B6928" s="203"/>
      <c r="C6928" s="203"/>
      <c r="D6928" s="203"/>
      <c r="E6928" s="203"/>
      <c r="F6928" s="203"/>
    </row>
    <row r="6929" spans="1:6" x14ac:dyDescent="0.25">
      <c r="A6929" s="203"/>
      <c r="B6929" s="203"/>
      <c r="C6929" s="203"/>
      <c r="D6929" s="203"/>
      <c r="E6929" s="203"/>
      <c r="F6929" s="203"/>
    </row>
    <row r="6930" spans="1:6" x14ac:dyDescent="0.25">
      <c r="A6930" s="203"/>
      <c r="B6930" s="203"/>
      <c r="C6930" s="203"/>
      <c r="D6930" s="203"/>
      <c r="E6930" s="203"/>
      <c r="F6930" s="203"/>
    </row>
    <row r="6931" spans="1:6" x14ac:dyDescent="0.25">
      <c r="A6931" s="203"/>
      <c r="B6931" s="203"/>
      <c r="C6931" s="203"/>
      <c r="D6931" s="203"/>
      <c r="E6931" s="203"/>
      <c r="F6931" s="203"/>
    </row>
    <row r="6932" spans="1:6" x14ac:dyDescent="0.25">
      <c r="A6932" s="203"/>
      <c r="B6932" s="203"/>
      <c r="C6932" s="203"/>
      <c r="D6932" s="203"/>
      <c r="E6932" s="203"/>
      <c r="F6932" s="203"/>
    </row>
    <row r="6933" spans="1:6" x14ac:dyDescent="0.25">
      <c r="A6933" s="203"/>
      <c r="B6933" s="203"/>
      <c r="C6933" s="203"/>
      <c r="D6933" s="203"/>
      <c r="E6933" s="203"/>
      <c r="F6933" s="203"/>
    </row>
    <row r="6934" spans="1:6" x14ac:dyDescent="0.25">
      <c r="A6934" s="203"/>
      <c r="B6934" s="203"/>
      <c r="C6934" s="203"/>
      <c r="D6934" s="203"/>
      <c r="E6934" s="203"/>
      <c r="F6934" s="203"/>
    </row>
    <row r="6935" spans="1:6" x14ac:dyDescent="0.25">
      <c r="A6935" s="203"/>
      <c r="B6935" s="203"/>
      <c r="C6935" s="203"/>
      <c r="D6935" s="203"/>
      <c r="E6935" s="203"/>
      <c r="F6935" s="203"/>
    </row>
    <row r="6936" spans="1:6" x14ac:dyDescent="0.25">
      <c r="A6936" s="203"/>
      <c r="B6936" s="203"/>
      <c r="C6936" s="203"/>
      <c r="D6936" s="203"/>
      <c r="E6936" s="203"/>
      <c r="F6936" s="203"/>
    </row>
    <row r="6937" spans="1:6" x14ac:dyDescent="0.25">
      <c r="A6937" s="203"/>
      <c r="B6937" s="203"/>
      <c r="C6937" s="203"/>
      <c r="D6937" s="203"/>
      <c r="E6937" s="203"/>
      <c r="F6937" s="203"/>
    </row>
    <row r="6938" spans="1:6" x14ac:dyDescent="0.25">
      <c r="A6938" s="203"/>
      <c r="B6938" s="203"/>
      <c r="C6938" s="203"/>
      <c r="D6938" s="203"/>
      <c r="E6938" s="203"/>
      <c r="F6938" s="203"/>
    </row>
    <row r="6939" spans="1:6" x14ac:dyDescent="0.25">
      <c r="A6939" s="203"/>
      <c r="B6939" s="203"/>
      <c r="C6939" s="203"/>
      <c r="D6939" s="203"/>
      <c r="E6939" s="203"/>
      <c r="F6939" s="203"/>
    </row>
    <row r="6940" spans="1:6" x14ac:dyDescent="0.25">
      <c r="A6940" s="203"/>
      <c r="B6940" s="203"/>
      <c r="C6940" s="203"/>
      <c r="D6940" s="203"/>
      <c r="E6940" s="203"/>
      <c r="F6940" s="203"/>
    </row>
    <row r="6941" spans="1:6" x14ac:dyDescent="0.25">
      <c r="A6941" s="203"/>
      <c r="B6941" s="203"/>
      <c r="C6941" s="203"/>
      <c r="D6941" s="203"/>
      <c r="E6941" s="203"/>
      <c r="F6941" s="203"/>
    </row>
    <row r="6942" spans="1:6" x14ac:dyDescent="0.25">
      <c r="A6942" s="203"/>
      <c r="B6942" s="203"/>
      <c r="C6942" s="203"/>
      <c r="D6942" s="203"/>
      <c r="E6942" s="203"/>
      <c r="F6942" s="203"/>
    </row>
    <row r="6943" spans="1:6" x14ac:dyDescent="0.25">
      <c r="A6943" s="203"/>
      <c r="B6943" s="203"/>
      <c r="C6943" s="203"/>
      <c r="D6943" s="203"/>
      <c r="E6943" s="203"/>
      <c r="F6943" s="203"/>
    </row>
    <row r="6944" spans="1:6" x14ac:dyDescent="0.25">
      <c r="A6944" s="203"/>
      <c r="B6944" s="203"/>
      <c r="C6944" s="203"/>
      <c r="D6944" s="203"/>
      <c r="E6944" s="203"/>
      <c r="F6944" s="203"/>
    </row>
    <row r="6945" spans="1:6" x14ac:dyDescent="0.25">
      <c r="A6945" s="203"/>
      <c r="B6945" s="203"/>
      <c r="C6945" s="203"/>
      <c r="D6945" s="203"/>
      <c r="E6945" s="203"/>
      <c r="F6945" s="203"/>
    </row>
    <row r="6946" spans="1:6" x14ac:dyDescent="0.25">
      <c r="A6946" s="203"/>
      <c r="B6946" s="203"/>
      <c r="C6946" s="203"/>
      <c r="D6946" s="203"/>
      <c r="E6946" s="203"/>
      <c r="F6946" s="203"/>
    </row>
    <row r="6947" spans="1:6" x14ac:dyDescent="0.25">
      <c r="A6947" s="203"/>
      <c r="B6947" s="203"/>
      <c r="C6947" s="203"/>
      <c r="D6947" s="203"/>
      <c r="E6947" s="203"/>
      <c r="F6947" s="203"/>
    </row>
    <row r="6948" spans="1:6" x14ac:dyDescent="0.25">
      <c r="A6948" s="203"/>
      <c r="B6948" s="203"/>
      <c r="C6948" s="203"/>
      <c r="D6948" s="203"/>
      <c r="E6948" s="203"/>
      <c r="F6948" s="203"/>
    </row>
    <row r="6949" spans="1:6" x14ac:dyDescent="0.25">
      <c r="A6949" s="203"/>
      <c r="B6949" s="203"/>
      <c r="C6949" s="203"/>
      <c r="D6949" s="203"/>
      <c r="E6949" s="203"/>
      <c r="F6949" s="203"/>
    </row>
    <row r="6950" spans="1:6" x14ac:dyDescent="0.25">
      <c r="A6950" s="203"/>
      <c r="B6950" s="203"/>
      <c r="C6950" s="203"/>
      <c r="D6950" s="203"/>
      <c r="E6950" s="203"/>
      <c r="F6950" s="203"/>
    </row>
    <row r="6951" spans="1:6" x14ac:dyDescent="0.25">
      <c r="A6951" s="203"/>
      <c r="B6951" s="203"/>
      <c r="C6951" s="203"/>
      <c r="D6951" s="203"/>
      <c r="E6951" s="203"/>
      <c r="F6951" s="203"/>
    </row>
    <row r="6952" spans="1:6" x14ac:dyDescent="0.25">
      <c r="A6952" s="203"/>
      <c r="B6952" s="203"/>
      <c r="C6952" s="203"/>
      <c r="D6952" s="203"/>
      <c r="E6952" s="203"/>
      <c r="F6952" s="203"/>
    </row>
    <row r="6953" spans="1:6" x14ac:dyDescent="0.25">
      <c r="A6953" s="203"/>
      <c r="B6953" s="203"/>
      <c r="C6953" s="203"/>
      <c r="D6953" s="203"/>
      <c r="E6953" s="203"/>
      <c r="F6953" s="203"/>
    </row>
    <row r="6954" spans="1:6" x14ac:dyDescent="0.25">
      <c r="A6954" s="203"/>
      <c r="B6954" s="203"/>
      <c r="C6954" s="203"/>
      <c r="D6954" s="203"/>
      <c r="E6954" s="203"/>
      <c r="F6954" s="203"/>
    </row>
    <row r="6955" spans="1:6" x14ac:dyDescent="0.25">
      <c r="A6955" s="203"/>
      <c r="B6955" s="203"/>
      <c r="C6955" s="203"/>
      <c r="D6955" s="203"/>
      <c r="E6955" s="203"/>
      <c r="F6955" s="203"/>
    </row>
    <row r="6956" spans="1:6" x14ac:dyDescent="0.25">
      <c r="A6956" s="203"/>
      <c r="B6956" s="203"/>
      <c r="C6956" s="203"/>
      <c r="D6956" s="203"/>
      <c r="E6956" s="203"/>
      <c r="F6956" s="203"/>
    </row>
    <row r="6957" spans="1:6" x14ac:dyDescent="0.25">
      <c r="A6957" s="203"/>
      <c r="B6957" s="203"/>
      <c r="C6957" s="203"/>
      <c r="D6957" s="203"/>
      <c r="E6957" s="203"/>
      <c r="F6957" s="203"/>
    </row>
    <row r="6958" spans="1:6" x14ac:dyDescent="0.25">
      <c r="A6958" s="203"/>
      <c r="B6958" s="203"/>
      <c r="C6958" s="203"/>
      <c r="D6958" s="203"/>
      <c r="E6958" s="203"/>
      <c r="F6958" s="203"/>
    </row>
    <row r="6959" spans="1:6" x14ac:dyDescent="0.25">
      <c r="A6959" s="203"/>
      <c r="B6959" s="203"/>
      <c r="C6959" s="203"/>
      <c r="D6959" s="203"/>
      <c r="E6959" s="203"/>
      <c r="F6959" s="203"/>
    </row>
    <row r="6960" spans="1:6" x14ac:dyDescent="0.25">
      <c r="A6960" s="203"/>
      <c r="B6960" s="203"/>
      <c r="C6960" s="203"/>
      <c r="D6960" s="203"/>
      <c r="E6960" s="203"/>
      <c r="F6960" s="203"/>
    </row>
    <row r="6961" spans="1:6" x14ac:dyDescent="0.25">
      <c r="A6961" s="203"/>
      <c r="B6961" s="203"/>
      <c r="C6961" s="203"/>
      <c r="D6961" s="203"/>
      <c r="E6961" s="203"/>
      <c r="F6961" s="203"/>
    </row>
    <row r="6962" spans="1:6" x14ac:dyDescent="0.25">
      <c r="A6962" s="203"/>
      <c r="B6962" s="203"/>
      <c r="C6962" s="203"/>
      <c r="D6962" s="203"/>
      <c r="E6962" s="203"/>
      <c r="F6962" s="203"/>
    </row>
    <row r="6963" spans="1:6" x14ac:dyDescent="0.25">
      <c r="A6963" s="203"/>
      <c r="B6963" s="203"/>
      <c r="C6963" s="203"/>
      <c r="D6963" s="203"/>
      <c r="E6963" s="203"/>
      <c r="F6963" s="203"/>
    </row>
    <row r="6964" spans="1:6" x14ac:dyDescent="0.25">
      <c r="A6964" s="203"/>
      <c r="B6964" s="203"/>
      <c r="C6964" s="203"/>
      <c r="D6964" s="203"/>
      <c r="E6964" s="203"/>
      <c r="F6964" s="203"/>
    </row>
    <row r="6965" spans="1:6" x14ac:dyDescent="0.25">
      <c r="A6965" s="203"/>
      <c r="B6965" s="203"/>
      <c r="C6965" s="203"/>
      <c r="D6965" s="203"/>
      <c r="E6965" s="203"/>
      <c r="F6965" s="203"/>
    </row>
    <row r="6966" spans="1:6" x14ac:dyDescent="0.25">
      <c r="A6966" s="203"/>
      <c r="B6966" s="203"/>
      <c r="C6966" s="203"/>
      <c r="D6966" s="203"/>
      <c r="E6966" s="203"/>
      <c r="F6966" s="203"/>
    </row>
    <row r="6967" spans="1:6" x14ac:dyDescent="0.25">
      <c r="A6967" s="203"/>
      <c r="B6967" s="203"/>
      <c r="C6967" s="203"/>
      <c r="D6967" s="203"/>
      <c r="E6967" s="203"/>
      <c r="F6967" s="203"/>
    </row>
    <row r="6968" spans="1:6" x14ac:dyDescent="0.25">
      <c r="A6968" s="203"/>
      <c r="B6968" s="203"/>
      <c r="C6968" s="203"/>
      <c r="D6968" s="203"/>
      <c r="E6968" s="203"/>
      <c r="F6968" s="203"/>
    </row>
    <row r="6969" spans="1:6" x14ac:dyDescent="0.25">
      <c r="A6969" s="203"/>
      <c r="B6969" s="203"/>
      <c r="C6969" s="203"/>
      <c r="D6969" s="203"/>
      <c r="E6969" s="203"/>
      <c r="F6969" s="203"/>
    </row>
    <row r="6970" spans="1:6" x14ac:dyDescent="0.25">
      <c r="A6970" s="203"/>
      <c r="B6970" s="203"/>
      <c r="C6970" s="203"/>
      <c r="D6970" s="203"/>
      <c r="E6970" s="203"/>
      <c r="F6970" s="203"/>
    </row>
    <row r="6971" spans="1:6" x14ac:dyDescent="0.25">
      <c r="A6971" s="203"/>
      <c r="B6971" s="203"/>
      <c r="C6971" s="203"/>
      <c r="D6971" s="203"/>
      <c r="E6971" s="203"/>
      <c r="F6971" s="203"/>
    </row>
    <row r="6972" spans="1:6" x14ac:dyDescent="0.25">
      <c r="A6972" s="203"/>
      <c r="B6972" s="203"/>
      <c r="C6972" s="203"/>
      <c r="D6972" s="203"/>
      <c r="E6972" s="203"/>
      <c r="F6972" s="203"/>
    </row>
    <row r="6973" spans="1:6" x14ac:dyDescent="0.25">
      <c r="A6973" s="203"/>
      <c r="B6973" s="203"/>
      <c r="C6973" s="203"/>
      <c r="D6973" s="203"/>
      <c r="E6973" s="203"/>
      <c r="F6973" s="203"/>
    </row>
    <row r="6974" spans="1:6" x14ac:dyDescent="0.25">
      <c r="A6974" s="203"/>
      <c r="B6974" s="203"/>
      <c r="C6974" s="203"/>
      <c r="D6974" s="203"/>
      <c r="E6974" s="203"/>
      <c r="F6974" s="203"/>
    </row>
    <row r="6975" spans="1:6" x14ac:dyDescent="0.25">
      <c r="A6975" s="203"/>
      <c r="B6975" s="203"/>
      <c r="C6975" s="203"/>
      <c r="D6975" s="203"/>
      <c r="E6975" s="203"/>
      <c r="F6975" s="203"/>
    </row>
    <row r="6976" spans="1:6" x14ac:dyDescent="0.25">
      <c r="A6976" s="203"/>
      <c r="B6976" s="203"/>
      <c r="C6976" s="203"/>
      <c r="D6976" s="203"/>
      <c r="E6976" s="203"/>
      <c r="F6976" s="203"/>
    </row>
    <row r="6977" spans="1:6" x14ac:dyDescent="0.25">
      <c r="A6977" s="203"/>
      <c r="B6977" s="203"/>
      <c r="C6977" s="203"/>
      <c r="D6977" s="203"/>
      <c r="E6977" s="203"/>
      <c r="F6977" s="203"/>
    </row>
    <row r="6978" spans="1:6" x14ac:dyDescent="0.25">
      <c r="A6978" s="203"/>
      <c r="B6978" s="203"/>
      <c r="C6978" s="203"/>
      <c r="D6978" s="203"/>
      <c r="E6978" s="203"/>
      <c r="F6978" s="203"/>
    </row>
    <row r="6979" spans="1:6" x14ac:dyDescent="0.25">
      <c r="A6979" s="203"/>
      <c r="B6979" s="203"/>
      <c r="C6979" s="203"/>
      <c r="D6979" s="203"/>
      <c r="E6979" s="203"/>
      <c r="F6979" s="203"/>
    </row>
    <row r="6980" spans="1:6" x14ac:dyDescent="0.25">
      <c r="A6980" s="203"/>
      <c r="B6980" s="203"/>
      <c r="C6980" s="203"/>
      <c r="D6980" s="203"/>
      <c r="E6980" s="203"/>
      <c r="F6980" s="203"/>
    </row>
    <row r="6981" spans="1:6" x14ac:dyDescent="0.25">
      <c r="A6981" s="203"/>
      <c r="B6981" s="203"/>
      <c r="C6981" s="203"/>
      <c r="D6981" s="203"/>
      <c r="E6981" s="203"/>
      <c r="F6981" s="203"/>
    </row>
    <row r="6982" spans="1:6" x14ac:dyDescent="0.25">
      <c r="A6982" s="203"/>
      <c r="B6982" s="203"/>
      <c r="C6982" s="203"/>
      <c r="D6982" s="203"/>
      <c r="E6982" s="203"/>
      <c r="F6982" s="203"/>
    </row>
    <row r="6983" spans="1:6" x14ac:dyDescent="0.25">
      <c r="A6983" s="203"/>
      <c r="B6983" s="203"/>
      <c r="C6983" s="203"/>
      <c r="D6983" s="203"/>
      <c r="E6983" s="203"/>
      <c r="F6983" s="203"/>
    </row>
    <row r="6984" spans="1:6" x14ac:dyDescent="0.25">
      <c r="A6984" s="203"/>
      <c r="B6984" s="203"/>
      <c r="C6984" s="203"/>
      <c r="D6984" s="203"/>
      <c r="E6984" s="203"/>
      <c r="F6984" s="203"/>
    </row>
    <row r="6985" spans="1:6" x14ac:dyDescent="0.25">
      <c r="A6985" s="203"/>
      <c r="B6985" s="203"/>
      <c r="C6985" s="203"/>
      <c r="D6985" s="203"/>
      <c r="E6985" s="203"/>
      <c r="F6985" s="203"/>
    </row>
    <row r="6986" spans="1:6" x14ac:dyDescent="0.25">
      <c r="A6986" s="203"/>
      <c r="B6986" s="203"/>
      <c r="C6986" s="203"/>
      <c r="D6986" s="203"/>
      <c r="E6986" s="203"/>
      <c r="F6986" s="203"/>
    </row>
    <row r="6987" spans="1:6" x14ac:dyDescent="0.25">
      <c r="A6987" s="203"/>
      <c r="B6987" s="203"/>
      <c r="C6987" s="203"/>
      <c r="D6987" s="203"/>
      <c r="E6987" s="203"/>
      <c r="F6987" s="203"/>
    </row>
    <row r="6988" spans="1:6" x14ac:dyDescent="0.25">
      <c r="A6988" s="203"/>
      <c r="B6988" s="203"/>
      <c r="C6988" s="203"/>
      <c r="D6988" s="203"/>
      <c r="E6988" s="203"/>
      <c r="F6988" s="203"/>
    </row>
    <row r="6989" spans="1:6" x14ac:dyDescent="0.25">
      <c r="A6989" s="203"/>
      <c r="B6989" s="203"/>
      <c r="C6989" s="203"/>
      <c r="D6989" s="203"/>
      <c r="E6989" s="203"/>
      <c r="F6989" s="203"/>
    </row>
    <row r="6990" spans="1:6" x14ac:dyDescent="0.25">
      <c r="A6990" s="203"/>
      <c r="B6990" s="203"/>
      <c r="C6990" s="203"/>
      <c r="D6990" s="203"/>
      <c r="E6990" s="203"/>
      <c r="F6990" s="203"/>
    </row>
    <row r="6991" spans="1:6" x14ac:dyDescent="0.25">
      <c r="A6991" s="203"/>
      <c r="B6991" s="203"/>
      <c r="C6991" s="203"/>
      <c r="D6991" s="203"/>
      <c r="E6991" s="203"/>
      <c r="F6991" s="203"/>
    </row>
    <row r="6992" spans="1:6" x14ac:dyDescent="0.25">
      <c r="A6992" s="203"/>
      <c r="B6992" s="203"/>
      <c r="C6992" s="203"/>
      <c r="D6992" s="203"/>
      <c r="E6992" s="203"/>
      <c r="F6992" s="203"/>
    </row>
    <row r="6993" spans="1:6" x14ac:dyDescent="0.25">
      <c r="A6993" s="203"/>
      <c r="B6993" s="203"/>
      <c r="C6993" s="203"/>
      <c r="D6993" s="203"/>
      <c r="E6993" s="203"/>
      <c r="F6993" s="203"/>
    </row>
    <row r="6994" spans="1:6" x14ac:dyDescent="0.25">
      <c r="A6994" s="203"/>
      <c r="B6994" s="203"/>
      <c r="C6994" s="203"/>
      <c r="D6994" s="203"/>
      <c r="E6994" s="203"/>
      <c r="F6994" s="203"/>
    </row>
    <row r="6995" spans="1:6" x14ac:dyDescent="0.25">
      <c r="A6995" s="203"/>
      <c r="B6995" s="203"/>
      <c r="C6995" s="203"/>
      <c r="D6995" s="203"/>
      <c r="E6995" s="203"/>
      <c r="F6995" s="203"/>
    </row>
    <row r="6996" spans="1:6" x14ac:dyDescent="0.25">
      <c r="A6996" s="203"/>
      <c r="B6996" s="203"/>
      <c r="C6996" s="203"/>
      <c r="D6996" s="203"/>
      <c r="E6996" s="203"/>
      <c r="F6996" s="203"/>
    </row>
    <row r="6997" spans="1:6" x14ac:dyDescent="0.25">
      <c r="A6997" s="203"/>
      <c r="B6997" s="203"/>
      <c r="C6997" s="203"/>
      <c r="D6997" s="203"/>
      <c r="E6997" s="203"/>
      <c r="F6997" s="203"/>
    </row>
    <row r="6998" spans="1:6" x14ac:dyDescent="0.25">
      <c r="A6998" s="203"/>
      <c r="B6998" s="203"/>
      <c r="C6998" s="203"/>
      <c r="D6998" s="203"/>
      <c r="E6998" s="203"/>
      <c r="F6998" s="203"/>
    </row>
    <row r="6999" spans="1:6" x14ac:dyDescent="0.25">
      <c r="A6999" s="203"/>
      <c r="B6999" s="203"/>
      <c r="C6999" s="203"/>
      <c r="D6999" s="203"/>
      <c r="E6999" s="203"/>
      <c r="F6999" s="203"/>
    </row>
    <row r="7000" spans="1:6" x14ac:dyDescent="0.25">
      <c r="A7000" s="203"/>
      <c r="B7000" s="203"/>
      <c r="C7000" s="203"/>
      <c r="D7000" s="203"/>
      <c r="E7000" s="203"/>
      <c r="F7000" s="203"/>
    </row>
    <row r="7001" spans="1:6" x14ac:dyDescent="0.25">
      <c r="A7001" s="203"/>
      <c r="B7001" s="203"/>
      <c r="C7001" s="203"/>
      <c r="D7001" s="203"/>
      <c r="E7001" s="203"/>
      <c r="F7001" s="203"/>
    </row>
    <row r="7002" spans="1:6" x14ac:dyDescent="0.25">
      <c r="A7002" s="203"/>
      <c r="B7002" s="203"/>
      <c r="C7002" s="203"/>
      <c r="D7002" s="203"/>
      <c r="E7002" s="203"/>
      <c r="F7002" s="203"/>
    </row>
    <row r="7003" spans="1:6" x14ac:dyDescent="0.25">
      <c r="A7003" s="203"/>
      <c r="B7003" s="203"/>
      <c r="C7003" s="203"/>
      <c r="D7003" s="203"/>
      <c r="E7003" s="203"/>
      <c r="F7003" s="203"/>
    </row>
    <row r="7004" spans="1:6" x14ac:dyDescent="0.25">
      <c r="A7004" s="203"/>
      <c r="B7004" s="203"/>
      <c r="C7004" s="203"/>
      <c r="D7004" s="203"/>
      <c r="E7004" s="203"/>
      <c r="F7004" s="203"/>
    </row>
    <row r="7005" spans="1:6" x14ac:dyDescent="0.25">
      <c r="A7005" s="203"/>
      <c r="B7005" s="203"/>
      <c r="C7005" s="203"/>
      <c r="D7005" s="203"/>
      <c r="E7005" s="203"/>
      <c r="F7005" s="203"/>
    </row>
    <row r="7006" spans="1:6" x14ac:dyDescent="0.25">
      <c r="A7006" s="203"/>
      <c r="B7006" s="203"/>
      <c r="C7006" s="203"/>
      <c r="D7006" s="203"/>
      <c r="E7006" s="203"/>
      <c r="F7006" s="203"/>
    </row>
    <row r="7007" spans="1:6" x14ac:dyDescent="0.25">
      <c r="A7007" s="203"/>
      <c r="B7007" s="203"/>
      <c r="C7007" s="203"/>
      <c r="D7007" s="203"/>
      <c r="E7007" s="203"/>
      <c r="F7007" s="203"/>
    </row>
    <row r="7008" spans="1:6" x14ac:dyDescent="0.25">
      <c r="A7008" s="203"/>
      <c r="B7008" s="203"/>
      <c r="C7008" s="203"/>
      <c r="D7008" s="203"/>
      <c r="E7008" s="203"/>
      <c r="F7008" s="203"/>
    </row>
    <row r="7009" spans="1:6" x14ac:dyDescent="0.25">
      <c r="A7009" s="203"/>
      <c r="B7009" s="203"/>
      <c r="C7009" s="203"/>
      <c r="D7009" s="203"/>
      <c r="E7009" s="203"/>
      <c r="F7009" s="203"/>
    </row>
    <row r="7010" spans="1:6" x14ac:dyDescent="0.25">
      <c r="A7010" s="203"/>
      <c r="B7010" s="203"/>
      <c r="C7010" s="203"/>
      <c r="D7010" s="203"/>
      <c r="E7010" s="203"/>
      <c r="F7010" s="203"/>
    </row>
    <row r="7011" spans="1:6" x14ac:dyDescent="0.25">
      <c r="A7011" s="203"/>
      <c r="B7011" s="203"/>
      <c r="C7011" s="203"/>
      <c r="D7011" s="203"/>
      <c r="E7011" s="203"/>
      <c r="F7011" s="203"/>
    </row>
    <row r="7012" spans="1:6" x14ac:dyDescent="0.25">
      <c r="A7012" s="203"/>
      <c r="B7012" s="203"/>
      <c r="C7012" s="203"/>
      <c r="D7012" s="203"/>
      <c r="E7012" s="203"/>
      <c r="F7012" s="203"/>
    </row>
    <row r="7013" spans="1:6" x14ac:dyDescent="0.25">
      <c r="A7013" s="203"/>
      <c r="B7013" s="203"/>
      <c r="C7013" s="203"/>
      <c r="D7013" s="203"/>
      <c r="E7013" s="203"/>
      <c r="F7013" s="203"/>
    </row>
    <row r="7014" spans="1:6" x14ac:dyDescent="0.25">
      <c r="A7014" s="203"/>
      <c r="B7014" s="203"/>
      <c r="C7014" s="203"/>
      <c r="D7014" s="203"/>
      <c r="E7014" s="203"/>
      <c r="F7014" s="203"/>
    </row>
    <row r="7015" spans="1:6" x14ac:dyDescent="0.25">
      <c r="A7015" s="203"/>
      <c r="B7015" s="203"/>
      <c r="C7015" s="203"/>
      <c r="D7015" s="203"/>
      <c r="E7015" s="203"/>
      <c r="F7015" s="203"/>
    </row>
    <row r="7016" spans="1:6" x14ac:dyDescent="0.25">
      <c r="A7016" s="203"/>
      <c r="B7016" s="203"/>
      <c r="C7016" s="203"/>
      <c r="D7016" s="203"/>
      <c r="E7016" s="203"/>
      <c r="F7016" s="203"/>
    </row>
    <row r="7017" spans="1:6" x14ac:dyDescent="0.25">
      <c r="A7017" s="203"/>
      <c r="B7017" s="203"/>
      <c r="C7017" s="203"/>
      <c r="D7017" s="203"/>
      <c r="E7017" s="203"/>
      <c r="F7017" s="203"/>
    </row>
    <row r="7018" spans="1:6" x14ac:dyDescent="0.25">
      <c r="A7018" s="203"/>
      <c r="B7018" s="203"/>
      <c r="C7018" s="203"/>
      <c r="D7018" s="203"/>
      <c r="E7018" s="203"/>
      <c r="F7018" s="203"/>
    </row>
    <row r="7019" spans="1:6" x14ac:dyDescent="0.25">
      <c r="A7019" s="203"/>
      <c r="B7019" s="203"/>
      <c r="C7019" s="203"/>
      <c r="D7019" s="203"/>
      <c r="E7019" s="203"/>
      <c r="F7019" s="203"/>
    </row>
    <row r="7020" spans="1:6" x14ac:dyDescent="0.25">
      <c r="A7020" s="203"/>
      <c r="B7020" s="203"/>
      <c r="C7020" s="203"/>
      <c r="D7020" s="203"/>
      <c r="E7020" s="203"/>
      <c r="F7020" s="203"/>
    </row>
    <row r="7021" spans="1:6" x14ac:dyDescent="0.25">
      <c r="A7021" s="203"/>
      <c r="B7021" s="203"/>
      <c r="C7021" s="203"/>
      <c r="D7021" s="203"/>
      <c r="E7021" s="203"/>
      <c r="F7021" s="203"/>
    </row>
    <row r="7022" spans="1:6" x14ac:dyDescent="0.25">
      <c r="A7022" s="203"/>
      <c r="B7022" s="203"/>
      <c r="C7022" s="203"/>
      <c r="D7022" s="203"/>
      <c r="E7022" s="203"/>
      <c r="F7022" s="203"/>
    </row>
    <row r="7023" spans="1:6" x14ac:dyDescent="0.25">
      <c r="A7023" s="203"/>
      <c r="B7023" s="203"/>
      <c r="C7023" s="203"/>
      <c r="D7023" s="203"/>
      <c r="E7023" s="203"/>
      <c r="F7023" s="203"/>
    </row>
    <row r="7024" spans="1:6" x14ac:dyDescent="0.25">
      <c r="A7024" s="203"/>
      <c r="B7024" s="203"/>
      <c r="C7024" s="203"/>
      <c r="D7024" s="203"/>
      <c r="E7024" s="203"/>
      <c r="F7024" s="203"/>
    </row>
    <row r="7025" spans="1:6" x14ac:dyDescent="0.25">
      <c r="A7025" s="203"/>
      <c r="B7025" s="203"/>
      <c r="C7025" s="203"/>
      <c r="D7025" s="203"/>
      <c r="E7025" s="203"/>
      <c r="F7025" s="203"/>
    </row>
    <row r="7026" spans="1:6" x14ac:dyDescent="0.25">
      <c r="A7026" s="203"/>
      <c r="B7026" s="203"/>
      <c r="C7026" s="203"/>
      <c r="D7026" s="203"/>
      <c r="E7026" s="203"/>
      <c r="F7026" s="203"/>
    </row>
    <row r="7027" spans="1:6" x14ac:dyDescent="0.25">
      <c r="A7027" s="203"/>
      <c r="B7027" s="203"/>
      <c r="C7027" s="203"/>
      <c r="D7027" s="203"/>
      <c r="E7027" s="203"/>
      <c r="F7027" s="203"/>
    </row>
    <row r="7028" spans="1:6" x14ac:dyDescent="0.25">
      <c r="A7028" s="203"/>
      <c r="B7028" s="203"/>
      <c r="C7028" s="203"/>
      <c r="D7028" s="203"/>
      <c r="E7028" s="203"/>
      <c r="F7028" s="203"/>
    </row>
    <row r="7029" spans="1:6" x14ac:dyDescent="0.25">
      <c r="A7029" s="203"/>
      <c r="B7029" s="203"/>
      <c r="C7029" s="203"/>
      <c r="D7029" s="203"/>
      <c r="E7029" s="203"/>
      <c r="F7029" s="203"/>
    </row>
    <row r="7030" spans="1:6" x14ac:dyDescent="0.25">
      <c r="A7030" s="203"/>
      <c r="B7030" s="203"/>
      <c r="C7030" s="203"/>
      <c r="D7030" s="203"/>
      <c r="E7030" s="203"/>
      <c r="F7030" s="203"/>
    </row>
    <row r="7031" spans="1:6" x14ac:dyDescent="0.25">
      <c r="A7031" s="203"/>
      <c r="B7031" s="203"/>
      <c r="C7031" s="203"/>
      <c r="D7031" s="203"/>
      <c r="E7031" s="203"/>
      <c r="F7031" s="203"/>
    </row>
    <row r="7032" spans="1:6" x14ac:dyDescent="0.25">
      <c r="A7032" s="203"/>
      <c r="B7032" s="203"/>
      <c r="C7032" s="203"/>
      <c r="D7032" s="203"/>
      <c r="E7032" s="203"/>
      <c r="F7032" s="203"/>
    </row>
    <row r="7033" spans="1:6" x14ac:dyDescent="0.25">
      <c r="A7033" s="203"/>
      <c r="B7033" s="203"/>
      <c r="C7033" s="203"/>
      <c r="D7033" s="203"/>
      <c r="E7033" s="203"/>
      <c r="F7033" s="203"/>
    </row>
    <row r="7034" spans="1:6" x14ac:dyDescent="0.25">
      <c r="A7034" s="203"/>
      <c r="B7034" s="203"/>
      <c r="C7034" s="203"/>
      <c r="D7034" s="203"/>
      <c r="E7034" s="203"/>
      <c r="F7034" s="203"/>
    </row>
    <row r="7035" spans="1:6" x14ac:dyDescent="0.25">
      <c r="A7035" s="203"/>
      <c r="B7035" s="203"/>
      <c r="C7035" s="203"/>
      <c r="D7035" s="203"/>
      <c r="E7035" s="203"/>
      <c r="F7035" s="203"/>
    </row>
    <row r="7036" spans="1:6" x14ac:dyDescent="0.25">
      <c r="A7036" s="203"/>
      <c r="B7036" s="203"/>
      <c r="C7036" s="203"/>
      <c r="D7036" s="203"/>
      <c r="E7036" s="203"/>
      <c r="F7036" s="203"/>
    </row>
    <row r="7037" spans="1:6" x14ac:dyDescent="0.25">
      <c r="A7037" s="203"/>
      <c r="B7037" s="203"/>
      <c r="C7037" s="203"/>
      <c r="D7037" s="203"/>
      <c r="E7037" s="203"/>
      <c r="F7037" s="203"/>
    </row>
    <row r="7038" spans="1:6" x14ac:dyDescent="0.25">
      <c r="A7038" s="203"/>
      <c r="B7038" s="203"/>
      <c r="C7038" s="203"/>
      <c r="D7038" s="203"/>
      <c r="E7038" s="203"/>
      <c r="F7038" s="203"/>
    </row>
    <row r="7039" spans="1:6" x14ac:dyDescent="0.25">
      <c r="A7039" s="203"/>
      <c r="B7039" s="203"/>
      <c r="C7039" s="203"/>
      <c r="D7039" s="203"/>
      <c r="E7039" s="203"/>
      <c r="F7039" s="203"/>
    </row>
    <row r="7040" spans="1:6" x14ac:dyDescent="0.25">
      <c r="A7040" s="203"/>
      <c r="B7040" s="203"/>
      <c r="C7040" s="203"/>
      <c r="D7040" s="203"/>
      <c r="E7040" s="203"/>
      <c r="F7040" s="203"/>
    </row>
    <row r="7041" spans="1:6" x14ac:dyDescent="0.25">
      <c r="A7041" s="203"/>
      <c r="B7041" s="203"/>
      <c r="C7041" s="203"/>
      <c r="D7041" s="203"/>
      <c r="E7041" s="203"/>
      <c r="F7041" s="203"/>
    </row>
    <row r="7042" spans="1:6" x14ac:dyDescent="0.25">
      <c r="A7042" s="203"/>
      <c r="B7042" s="203"/>
      <c r="C7042" s="203"/>
      <c r="D7042" s="203"/>
      <c r="E7042" s="203"/>
      <c r="F7042" s="203"/>
    </row>
    <row r="7043" spans="1:6" x14ac:dyDescent="0.25">
      <c r="A7043" s="203"/>
      <c r="B7043" s="203"/>
      <c r="C7043" s="203"/>
      <c r="D7043" s="203"/>
      <c r="E7043" s="203"/>
      <c r="F7043" s="203"/>
    </row>
    <row r="7044" spans="1:6" x14ac:dyDescent="0.25">
      <c r="A7044" s="203"/>
      <c r="B7044" s="203"/>
      <c r="C7044" s="203"/>
      <c r="D7044" s="203"/>
      <c r="E7044" s="203"/>
      <c r="F7044" s="203"/>
    </row>
    <row r="7045" spans="1:6" x14ac:dyDescent="0.25">
      <c r="A7045" s="203"/>
      <c r="B7045" s="203"/>
      <c r="C7045" s="203"/>
      <c r="D7045" s="203"/>
      <c r="E7045" s="203"/>
      <c r="F7045" s="203"/>
    </row>
    <row r="7046" spans="1:6" x14ac:dyDescent="0.25">
      <c r="A7046" s="203"/>
      <c r="B7046" s="203"/>
      <c r="C7046" s="203"/>
      <c r="D7046" s="203"/>
      <c r="E7046" s="203"/>
      <c r="F7046" s="203"/>
    </row>
    <row r="7047" spans="1:6" x14ac:dyDescent="0.25">
      <c r="A7047" s="203"/>
      <c r="B7047" s="203"/>
      <c r="C7047" s="203"/>
      <c r="D7047" s="203"/>
      <c r="E7047" s="203"/>
      <c r="F7047" s="203"/>
    </row>
    <row r="7048" spans="1:6" x14ac:dyDescent="0.25">
      <c r="A7048" s="203"/>
      <c r="B7048" s="203"/>
      <c r="C7048" s="203"/>
      <c r="D7048" s="203"/>
      <c r="E7048" s="203"/>
      <c r="F7048" s="203"/>
    </row>
    <row r="7049" spans="1:6" x14ac:dyDescent="0.25">
      <c r="A7049" s="203"/>
      <c r="B7049" s="203"/>
      <c r="C7049" s="203"/>
      <c r="D7049" s="203"/>
      <c r="E7049" s="203"/>
      <c r="F7049" s="203"/>
    </row>
    <row r="7050" spans="1:6" x14ac:dyDescent="0.25">
      <c r="A7050" s="203"/>
      <c r="B7050" s="203"/>
      <c r="C7050" s="203"/>
      <c r="D7050" s="203"/>
      <c r="E7050" s="203"/>
      <c r="F7050" s="203"/>
    </row>
    <row r="7051" spans="1:6" x14ac:dyDescent="0.25">
      <c r="A7051" s="203"/>
      <c r="B7051" s="203"/>
      <c r="C7051" s="203"/>
      <c r="D7051" s="203"/>
      <c r="E7051" s="203"/>
      <c r="F7051" s="203"/>
    </row>
    <row r="7052" spans="1:6" x14ac:dyDescent="0.25">
      <c r="A7052" s="203"/>
      <c r="B7052" s="203"/>
      <c r="C7052" s="203"/>
      <c r="D7052" s="203"/>
      <c r="E7052" s="203"/>
      <c r="F7052" s="203"/>
    </row>
    <row r="7053" spans="1:6" x14ac:dyDescent="0.25">
      <c r="A7053" s="203"/>
      <c r="B7053" s="203"/>
      <c r="C7053" s="203"/>
      <c r="D7053" s="203"/>
      <c r="E7053" s="203"/>
      <c r="F7053" s="203"/>
    </row>
    <row r="7054" spans="1:6" x14ac:dyDescent="0.25">
      <c r="A7054" s="203"/>
      <c r="B7054" s="203"/>
      <c r="C7054" s="203"/>
      <c r="D7054" s="203"/>
      <c r="E7054" s="203"/>
      <c r="F7054" s="203"/>
    </row>
    <row r="7055" spans="1:6" x14ac:dyDescent="0.25">
      <c r="A7055" s="203"/>
      <c r="B7055" s="203"/>
      <c r="C7055" s="203"/>
      <c r="D7055" s="203"/>
      <c r="E7055" s="203"/>
      <c r="F7055" s="203"/>
    </row>
    <row r="7056" spans="1:6" x14ac:dyDescent="0.25">
      <c r="A7056" s="203"/>
      <c r="B7056" s="203"/>
      <c r="C7056" s="203"/>
      <c r="D7056" s="203"/>
      <c r="E7056" s="203"/>
      <c r="F7056" s="203"/>
    </row>
    <row r="7057" spans="1:6" x14ac:dyDescent="0.25">
      <c r="A7057" s="203"/>
      <c r="B7057" s="203"/>
      <c r="C7057" s="203"/>
      <c r="D7057" s="203"/>
      <c r="E7057" s="203"/>
      <c r="F7057" s="203"/>
    </row>
    <row r="7058" spans="1:6" x14ac:dyDescent="0.25">
      <c r="A7058" s="203"/>
      <c r="B7058" s="203"/>
      <c r="C7058" s="203"/>
      <c r="D7058" s="203"/>
      <c r="E7058" s="203"/>
      <c r="F7058" s="203"/>
    </row>
    <row r="7059" spans="1:6" x14ac:dyDescent="0.25">
      <c r="A7059" s="203"/>
      <c r="B7059" s="203"/>
      <c r="C7059" s="203"/>
      <c r="D7059" s="203"/>
      <c r="E7059" s="203"/>
      <c r="F7059" s="203"/>
    </row>
    <row r="7060" spans="1:6" x14ac:dyDescent="0.25">
      <c r="A7060" s="203"/>
      <c r="B7060" s="203"/>
      <c r="C7060" s="203"/>
      <c r="D7060" s="203"/>
      <c r="E7060" s="203"/>
      <c r="F7060" s="203"/>
    </row>
    <row r="7061" spans="1:6" x14ac:dyDescent="0.25">
      <c r="A7061" s="203"/>
      <c r="B7061" s="203"/>
      <c r="C7061" s="203"/>
      <c r="D7061" s="203"/>
      <c r="E7061" s="203"/>
      <c r="F7061" s="203"/>
    </row>
    <row r="7062" spans="1:6" x14ac:dyDescent="0.25">
      <c r="A7062" s="203"/>
      <c r="B7062" s="203"/>
      <c r="C7062" s="203"/>
      <c r="D7062" s="203"/>
      <c r="E7062" s="203"/>
      <c r="F7062" s="203"/>
    </row>
    <row r="7063" spans="1:6" x14ac:dyDescent="0.25">
      <c r="A7063" s="203"/>
      <c r="B7063" s="203"/>
      <c r="C7063" s="203"/>
      <c r="D7063" s="203"/>
      <c r="E7063" s="203"/>
      <c r="F7063" s="203"/>
    </row>
    <row r="7064" spans="1:6" x14ac:dyDescent="0.25">
      <c r="A7064" s="203"/>
      <c r="B7064" s="203"/>
      <c r="C7064" s="203"/>
      <c r="D7064" s="203"/>
      <c r="E7064" s="203"/>
      <c r="F7064" s="203"/>
    </row>
    <row r="7065" spans="1:6" x14ac:dyDescent="0.25">
      <c r="A7065" s="203"/>
      <c r="B7065" s="203"/>
      <c r="C7065" s="203"/>
      <c r="D7065" s="203"/>
      <c r="E7065" s="203"/>
      <c r="F7065" s="203"/>
    </row>
    <row r="7066" spans="1:6" x14ac:dyDescent="0.25">
      <c r="A7066" s="203"/>
      <c r="B7066" s="203"/>
      <c r="C7066" s="203"/>
      <c r="D7066" s="203"/>
      <c r="E7066" s="203"/>
      <c r="F7066" s="203"/>
    </row>
    <row r="7067" spans="1:6" x14ac:dyDescent="0.25">
      <c r="A7067" s="203"/>
      <c r="B7067" s="203"/>
      <c r="C7067" s="203"/>
      <c r="D7067" s="203"/>
      <c r="E7067" s="203"/>
      <c r="F7067" s="203"/>
    </row>
    <row r="7068" spans="1:6" x14ac:dyDescent="0.25">
      <c r="A7068" s="203"/>
      <c r="B7068" s="203"/>
      <c r="C7068" s="203"/>
      <c r="D7068" s="203"/>
      <c r="E7068" s="203"/>
      <c r="F7068" s="203"/>
    </row>
    <row r="7069" spans="1:6" x14ac:dyDescent="0.25">
      <c r="A7069" s="203"/>
      <c r="B7069" s="203"/>
      <c r="C7069" s="203"/>
      <c r="D7069" s="203"/>
      <c r="E7069" s="203"/>
      <c r="F7069" s="203"/>
    </row>
    <row r="7070" spans="1:6" x14ac:dyDescent="0.25">
      <c r="A7070" s="203"/>
      <c r="B7070" s="203"/>
      <c r="C7070" s="203"/>
      <c r="D7070" s="203"/>
      <c r="E7070" s="203"/>
      <c r="F7070" s="203"/>
    </row>
    <row r="7071" spans="1:6" x14ac:dyDescent="0.25">
      <c r="A7071" s="203"/>
      <c r="B7071" s="203"/>
      <c r="C7071" s="203"/>
      <c r="D7071" s="203"/>
      <c r="E7071" s="203"/>
      <c r="F7071" s="203"/>
    </row>
    <row r="7072" spans="1:6" x14ac:dyDescent="0.25">
      <c r="A7072" s="203"/>
      <c r="B7072" s="203"/>
      <c r="C7072" s="203"/>
      <c r="D7072" s="203"/>
      <c r="E7072" s="203"/>
      <c r="F7072" s="203"/>
    </row>
    <row r="7073" spans="1:6" x14ac:dyDescent="0.25">
      <c r="A7073" s="203"/>
      <c r="B7073" s="203"/>
      <c r="C7073" s="203"/>
      <c r="D7073" s="203"/>
      <c r="E7073" s="203"/>
      <c r="F7073" s="203"/>
    </row>
    <row r="7074" spans="1:6" x14ac:dyDescent="0.25">
      <c r="A7074" s="203"/>
      <c r="B7074" s="203"/>
      <c r="C7074" s="203"/>
      <c r="D7074" s="203"/>
      <c r="E7074" s="203"/>
      <c r="F7074" s="203"/>
    </row>
    <row r="7075" spans="1:6" x14ac:dyDescent="0.25">
      <c r="A7075" s="203"/>
      <c r="B7075" s="203"/>
      <c r="C7075" s="203"/>
      <c r="D7075" s="203"/>
      <c r="E7075" s="203"/>
      <c r="F7075" s="203"/>
    </row>
    <row r="7076" spans="1:6" x14ac:dyDescent="0.25">
      <c r="A7076" s="203"/>
      <c r="B7076" s="203"/>
      <c r="C7076" s="203"/>
      <c r="D7076" s="203"/>
      <c r="E7076" s="203"/>
      <c r="F7076" s="203"/>
    </row>
    <row r="7077" spans="1:6" x14ac:dyDescent="0.25">
      <c r="A7077" s="203"/>
      <c r="B7077" s="203"/>
      <c r="C7077" s="203"/>
      <c r="D7077" s="203"/>
      <c r="E7077" s="203"/>
      <c r="F7077" s="203"/>
    </row>
    <row r="7078" spans="1:6" x14ac:dyDescent="0.25">
      <c r="A7078" s="203"/>
      <c r="B7078" s="203"/>
      <c r="C7078" s="203"/>
      <c r="D7078" s="203"/>
      <c r="E7078" s="203"/>
      <c r="F7078" s="203"/>
    </row>
    <row r="7079" spans="1:6" x14ac:dyDescent="0.25">
      <c r="A7079" s="203"/>
      <c r="B7079" s="203"/>
      <c r="C7079" s="203"/>
      <c r="D7079" s="203"/>
      <c r="E7079" s="203"/>
      <c r="F7079" s="203"/>
    </row>
    <row r="7080" spans="1:6" x14ac:dyDescent="0.25">
      <c r="A7080" s="203"/>
      <c r="B7080" s="203"/>
      <c r="C7080" s="203"/>
      <c r="D7080" s="203"/>
      <c r="E7080" s="203"/>
      <c r="F7080" s="203"/>
    </row>
    <row r="7081" spans="1:6" x14ac:dyDescent="0.25">
      <c r="A7081" s="203"/>
      <c r="B7081" s="203"/>
      <c r="C7081" s="203"/>
      <c r="D7081" s="203"/>
      <c r="E7081" s="203"/>
      <c r="F7081" s="203"/>
    </row>
    <row r="7082" spans="1:6" x14ac:dyDescent="0.25">
      <c r="A7082" s="203"/>
      <c r="B7082" s="203"/>
      <c r="C7082" s="203"/>
      <c r="D7082" s="203"/>
      <c r="E7082" s="203"/>
      <c r="F7082" s="203"/>
    </row>
    <row r="7083" spans="1:6" x14ac:dyDescent="0.25">
      <c r="A7083" s="203"/>
      <c r="B7083" s="203"/>
      <c r="C7083" s="203"/>
      <c r="D7083" s="203"/>
      <c r="E7083" s="203"/>
      <c r="F7083" s="203"/>
    </row>
    <row r="7084" spans="1:6" x14ac:dyDescent="0.25">
      <c r="A7084" s="203"/>
      <c r="B7084" s="203"/>
      <c r="C7084" s="203"/>
      <c r="D7084" s="203"/>
      <c r="E7084" s="203"/>
      <c r="F7084" s="203"/>
    </row>
    <row r="7085" spans="1:6" x14ac:dyDescent="0.25">
      <c r="A7085" s="203"/>
      <c r="B7085" s="203"/>
      <c r="C7085" s="203"/>
      <c r="D7085" s="203"/>
      <c r="E7085" s="203"/>
      <c r="F7085" s="203"/>
    </row>
    <row r="7086" spans="1:6" x14ac:dyDescent="0.25">
      <c r="A7086" s="203"/>
      <c r="B7086" s="203"/>
      <c r="C7086" s="203"/>
      <c r="D7086" s="203"/>
      <c r="E7086" s="203"/>
      <c r="F7086" s="203"/>
    </row>
    <row r="7087" spans="1:6" x14ac:dyDescent="0.25">
      <c r="A7087" s="203"/>
      <c r="B7087" s="203"/>
      <c r="C7087" s="203"/>
      <c r="D7087" s="203"/>
      <c r="E7087" s="203"/>
      <c r="F7087" s="203"/>
    </row>
    <row r="7088" spans="1:6" x14ac:dyDescent="0.25">
      <c r="A7088" s="203"/>
      <c r="B7088" s="203"/>
      <c r="C7088" s="203"/>
      <c r="D7088" s="203"/>
      <c r="E7088" s="203"/>
      <c r="F7088" s="203"/>
    </row>
    <row r="7089" spans="1:6" x14ac:dyDescent="0.25">
      <c r="A7089" s="203"/>
      <c r="B7089" s="203"/>
      <c r="C7089" s="203"/>
      <c r="D7089" s="203"/>
      <c r="E7089" s="203"/>
      <c r="F7089" s="203"/>
    </row>
    <row r="7090" spans="1:6" x14ac:dyDescent="0.25">
      <c r="A7090" s="203"/>
      <c r="B7090" s="203"/>
      <c r="C7090" s="203"/>
      <c r="D7090" s="203"/>
      <c r="E7090" s="203"/>
      <c r="F7090" s="203"/>
    </row>
    <row r="7091" spans="1:6" x14ac:dyDescent="0.25">
      <c r="A7091" s="203"/>
      <c r="B7091" s="203"/>
      <c r="C7091" s="203"/>
      <c r="D7091" s="203"/>
      <c r="E7091" s="203"/>
      <c r="F7091" s="203"/>
    </row>
    <row r="7092" spans="1:6" x14ac:dyDescent="0.25">
      <c r="A7092" s="203"/>
      <c r="B7092" s="203"/>
      <c r="C7092" s="203"/>
      <c r="D7092" s="203"/>
      <c r="E7092" s="203"/>
      <c r="F7092" s="203"/>
    </row>
    <row r="7093" spans="1:6" x14ac:dyDescent="0.25">
      <c r="A7093" s="203"/>
      <c r="B7093" s="203"/>
      <c r="C7093" s="203"/>
      <c r="D7093" s="203"/>
      <c r="E7093" s="203"/>
      <c r="F7093" s="203"/>
    </row>
    <row r="7094" spans="1:6" x14ac:dyDescent="0.25">
      <c r="A7094" s="203"/>
      <c r="B7094" s="203"/>
      <c r="C7094" s="203"/>
      <c r="D7094" s="203"/>
      <c r="E7094" s="203"/>
      <c r="F7094" s="203"/>
    </row>
    <row r="7095" spans="1:6" x14ac:dyDescent="0.25">
      <c r="A7095" s="203"/>
      <c r="B7095" s="203"/>
      <c r="C7095" s="203"/>
      <c r="D7095" s="203"/>
      <c r="E7095" s="203"/>
      <c r="F7095" s="203"/>
    </row>
    <row r="7096" spans="1:6" x14ac:dyDescent="0.25">
      <c r="A7096" s="203"/>
      <c r="B7096" s="203"/>
      <c r="C7096" s="203"/>
      <c r="D7096" s="203"/>
      <c r="E7096" s="203"/>
      <c r="F7096" s="203"/>
    </row>
    <row r="7097" spans="1:6" x14ac:dyDescent="0.25">
      <c r="A7097" s="203"/>
      <c r="B7097" s="203"/>
      <c r="C7097" s="203"/>
      <c r="D7097" s="203"/>
      <c r="E7097" s="203"/>
      <c r="F7097" s="203"/>
    </row>
    <row r="7098" spans="1:6" x14ac:dyDescent="0.25">
      <c r="A7098" s="203"/>
      <c r="B7098" s="203"/>
      <c r="C7098" s="203"/>
      <c r="D7098" s="203"/>
      <c r="E7098" s="203"/>
      <c r="F7098" s="203"/>
    </row>
    <row r="7099" spans="1:6" x14ac:dyDescent="0.25">
      <c r="A7099" s="203"/>
      <c r="B7099" s="203"/>
      <c r="C7099" s="203"/>
      <c r="D7099" s="203"/>
      <c r="E7099" s="203"/>
      <c r="F7099" s="203"/>
    </row>
    <row r="7100" spans="1:6" x14ac:dyDescent="0.25">
      <c r="A7100" s="203"/>
      <c r="B7100" s="203"/>
      <c r="C7100" s="203"/>
      <c r="D7100" s="203"/>
      <c r="E7100" s="203"/>
      <c r="F7100" s="203"/>
    </row>
    <row r="7101" spans="1:6" x14ac:dyDescent="0.25">
      <c r="A7101" s="203"/>
      <c r="B7101" s="203"/>
      <c r="C7101" s="203"/>
      <c r="D7101" s="203"/>
      <c r="E7101" s="203"/>
      <c r="F7101" s="203"/>
    </row>
    <row r="7102" spans="1:6" x14ac:dyDescent="0.25">
      <c r="A7102" s="203"/>
      <c r="B7102" s="203"/>
      <c r="C7102" s="203"/>
      <c r="D7102" s="203"/>
      <c r="E7102" s="203"/>
      <c r="F7102" s="203"/>
    </row>
    <row r="7103" spans="1:6" x14ac:dyDescent="0.25">
      <c r="A7103" s="203"/>
      <c r="B7103" s="203"/>
      <c r="C7103" s="203"/>
      <c r="D7103" s="203"/>
      <c r="E7103" s="203"/>
      <c r="F7103" s="203"/>
    </row>
    <row r="7104" spans="1:6" x14ac:dyDescent="0.25">
      <c r="A7104" s="203"/>
      <c r="B7104" s="203"/>
      <c r="C7104" s="203"/>
      <c r="D7104" s="203"/>
      <c r="E7104" s="203"/>
      <c r="F7104" s="203"/>
    </row>
    <row r="7105" spans="1:6" x14ac:dyDescent="0.25">
      <c r="A7105" s="203"/>
      <c r="B7105" s="203"/>
      <c r="C7105" s="203"/>
      <c r="D7105" s="203"/>
      <c r="E7105" s="203"/>
      <c r="F7105" s="203"/>
    </row>
    <row r="7106" spans="1:6" x14ac:dyDescent="0.25">
      <c r="A7106" s="203"/>
      <c r="B7106" s="203"/>
      <c r="C7106" s="203"/>
      <c r="D7106" s="203"/>
      <c r="E7106" s="203"/>
      <c r="F7106" s="203"/>
    </row>
    <row r="7107" spans="1:6" x14ac:dyDescent="0.25">
      <c r="A7107" s="203"/>
      <c r="B7107" s="203"/>
      <c r="C7107" s="203"/>
      <c r="D7107" s="203"/>
      <c r="E7107" s="203"/>
      <c r="F7107" s="203"/>
    </row>
    <row r="7108" spans="1:6" x14ac:dyDescent="0.25">
      <c r="A7108" s="203"/>
      <c r="B7108" s="203"/>
      <c r="C7108" s="203"/>
      <c r="D7108" s="203"/>
      <c r="E7108" s="203"/>
      <c r="F7108" s="203"/>
    </row>
    <row r="7109" spans="1:6" x14ac:dyDescent="0.25">
      <c r="A7109" s="203"/>
      <c r="B7109" s="203"/>
      <c r="C7109" s="203"/>
      <c r="D7109" s="203"/>
      <c r="E7109" s="203"/>
      <c r="F7109" s="203"/>
    </row>
    <row r="7110" spans="1:6" x14ac:dyDescent="0.25">
      <c r="A7110" s="203"/>
      <c r="B7110" s="203"/>
      <c r="C7110" s="203"/>
      <c r="D7110" s="203"/>
      <c r="E7110" s="203"/>
      <c r="F7110" s="203"/>
    </row>
    <row r="7111" spans="1:6" x14ac:dyDescent="0.25">
      <c r="A7111" s="203"/>
      <c r="B7111" s="203"/>
      <c r="C7111" s="203"/>
      <c r="D7111" s="203"/>
      <c r="E7111" s="203"/>
      <c r="F7111" s="203"/>
    </row>
    <row r="7112" spans="1:6" x14ac:dyDescent="0.25">
      <c r="A7112" s="203"/>
      <c r="B7112" s="203"/>
      <c r="C7112" s="203"/>
      <c r="D7112" s="203"/>
      <c r="E7112" s="203"/>
      <c r="F7112" s="203"/>
    </row>
    <row r="7113" spans="1:6" x14ac:dyDescent="0.25">
      <c r="A7113" s="203"/>
      <c r="B7113" s="203"/>
      <c r="C7113" s="203"/>
      <c r="D7113" s="203"/>
      <c r="E7113" s="203"/>
      <c r="F7113" s="203"/>
    </row>
    <row r="7114" spans="1:6" x14ac:dyDescent="0.25">
      <c r="A7114" s="203"/>
      <c r="B7114" s="203"/>
      <c r="C7114" s="203"/>
      <c r="D7114" s="203"/>
      <c r="E7114" s="203"/>
      <c r="F7114" s="203"/>
    </row>
    <row r="7115" spans="1:6" x14ac:dyDescent="0.25">
      <c r="A7115" s="203"/>
      <c r="B7115" s="203"/>
      <c r="C7115" s="203"/>
      <c r="D7115" s="203"/>
      <c r="E7115" s="203"/>
      <c r="F7115" s="203"/>
    </row>
    <row r="7116" spans="1:6" x14ac:dyDescent="0.25">
      <c r="A7116" s="203"/>
      <c r="B7116" s="203"/>
      <c r="C7116" s="203"/>
      <c r="D7116" s="203"/>
      <c r="E7116" s="203"/>
      <c r="F7116" s="203"/>
    </row>
    <row r="7117" spans="1:6" x14ac:dyDescent="0.25">
      <c r="A7117" s="203"/>
      <c r="B7117" s="203"/>
      <c r="C7117" s="203"/>
      <c r="D7117" s="203"/>
      <c r="E7117" s="203"/>
      <c r="F7117" s="203"/>
    </row>
    <row r="7118" spans="1:6" x14ac:dyDescent="0.25">
      <c r="A7118" s="203"/>
      <c r="B7118" s="203"/>
      <c r="C7118" s="203"/>
      <c r="D7118" s="203"/>
      <c r="E7118" s="203"/>
      <c r="F7118" s="203"/>
    </row>
    <row r="7119" spans="1:6" x14ac:dyDescent="0.25">
      <c r="A7119" s="203"/>
      <c r="B7119" s="203"/>
      <c r="C7119" s="203"/>
      <c r="D7119" s="203"/>
      <c r="E7119" s="203"/>
      <c r="F7119" s="203"/>
    </row>
    <row r="7120" spans="1:6" x14ac:dyDescent="0.25">
      <c r="A7120" s="203"/>
      <c r="B7120" s="203"/>
      <c r="C7120" s="203"/>
      <c r="D7120" s="203"/>
      <c r="E7120" s="203"/>
      <c r="F7120" s="203"/>
    </row>
    <row r="7121" spans="1:6" x14ac:dyDescent="0.25">
      <c r="A7121" s="203"/>
      <c r="B7121" s="203"/>
      <c r="C7121" s="203"/>
      <c r="D7121" s="203"/>
      <c r="E7121" s="203"/>
      <c r="F7121" s="203"/>
    </row>
    <row r="7122" spans="1:6" x14ac:dyDescent="0.25">
      <c r="A7122" s="203"/>
      <c r="B7122" s="203"/>
      <c r="C7122" s="203"/>
      <c r="D7122" s="203"/>
      <c r="E7122" s="203"/>
      <c r="F7122" s="203"/>
    </row>
    <row r="7123" spans="1:6" x14ac:dyDescent="0.25">
      <c r="A7123" s="203"/>
      <c r="B7123" s="203"/>
      <c r="C7123" s="203"/>
      <c r="D7123" s="203"/>
      <c r="E7123" s="203"/>
      <c r="F7123" s="203"/>
    </row>
    <row r="7124" spans="1:6" x14ac:dyDescent="0.25">
      <c r="A7124" s="203"/>
      <c r="B7124" s="203"/>
      <c r="C7124" s="203"/>
      <c r="D7124" s="203"/>
      <c r="E7124" s="203"/>
      <c r="F7124" s="203"/>
    </row>
    <row r="7125" spans="1:6" x14ac:dyDescent="0.25">
      <c r="A7125" s="203"/>
      <c r="B7125" s="203"/>
      <c r="C7125" s="203"/>
      <c r="D7125" s="203"/>
      <c r="E7125" s="203"/>
      <c r="F7125" s="203"/>
    </row>
    <row r="7126" spans="1:6" x14ac:dyDescent="0.25">
      <c r="A7126" s="203"/>
      <c r="B7126" s="203"/>
      <c r="C7126" s="203"/>
      <c r="D7126" s="203"/>
      <c r="E7126" s="203"/>
      <c r="F7126" s="203"/>
    </row>
    <row r="7127" spans="1:6" x14ac:dyDescent="0.25">
      <c r="A7127" s="203"/>
      <c r="B7127" s="203"/>
      <c r="C7127" s="203"/>
      <c r="D7127" s="203"/>
      <c r="E7127" s="203"/>
      <c r="F7127" s="203"/>
    </row>
    <row r="7128" spans="1:6" x14ac:dyDescent="0.25">
      <c r="A7128" s="203"/>
      <c r="B7128" s="203"/>
      <c r="C7128" s="203"/>
      <c r="D7128" s="203"/>
      <c r="E7128" s="203"/>
      <c r="F7128" s="203"/>
    </row>
    <row r="7129" spans="1:6" x14ac:dyDescent="0.25">
      <c r="A7129" s="203"/>
      <c r="B7129" s="203"/>
      <c r="C7129" s="203"/>
      <c r="D7129" s="203"/>
      <c r="E7129" s="203"/>
      <c r="F7129" s="203"/>
    </row>
    <row r="7130" spans="1:6" x14ac:dyDescent="0.25">
      <c r="A7130" s="203"/>
      <c r="B7130" s="203"/>
      <c r="C7130" s="203"/>
      <c r="D7130" s="203"/>
      <c r="E7130" s="203"/>
      <c r="F7130" s="203"/>
    </row>
    <row r="7131" spans="1:6" x14ac:dyDescent="0.25">
      <c r="A7131" s="203"/>
      <c r="B7131" s="203"/>
      <c r="C7131" s="203"/>
      <c r="D7131" s="203"/>
      <c r="E7131" s="203"/>
      <c r="F7131" s="203"/>
    </row>
    <row r="7132" spans="1:6" x14ac:dyDescent="0.25">
      <c r="A7132" s="203"/>
      <c r="B7132" s="203"/>
      <c r="C7132" s="203"/>
      <c r="D7132" s="203"/>
      <c r="E7132" s="203"/>
      <c r="F7132" s="203"/>
    </row>
    <row r="7133" spans="1:6" x14ac:dyDescent="0.25">
      <c r="A7133" s="203"/>
      <c r="B7133" s="203"/>
      <c r="C7133" s="203"/>
      <c r="D7133" s="203"/>
      <c r="E7133" s="203"/>
      <c r="F7133" s="203"/>
    </row>
    <row r="7134" spans="1:6" x14ac:dyDescent="0.25">
      <c r="A7134" s="203"/>
      <c r="B7134" s="203"/>
      <c r="C7134" s="203"/>
      <c r="D7134" s="203"/>
      <c r="E7134" s="203"/>
      <c r="F7134" s="203"/>
    </row>
    <row r="7135" spans="1:6" x14ac:dyDescent="0.25">
      <c r="A7135" s="203"/>
      <c r="B7135" s="203"/>
      <c r="C7135" s="203"/>
      <c r="D7135" s="203"/>
      <c r="E7135" s="203"/>
      <c r="F7135" s="203"/>
    </row>
    <row r="7136" spans="1:6" x14ac:dyDescent="0.25">
      <c r="A7136" s="203"/>
      <c r="B7136" s="203"/>
      <c r="C7136" s="203"/>
      <c r="D7136" s="203"/>
      <c r="E7136" s="203"/>
      <c r="F7136" s="203"/>
    </row>
    <row r="7137" spans="1:6" x14ac:dyDescent="0.25">
      <c r="A7137" s="203"/>
      <c r="B7137" s="203"/>
      <c r="C7137" s="203"/>
      <c r="D7137" s="203"/>
      <c r="E7137" s="203"/>
      <c r="F7137" s="203"/>
    </row>
    <row r="7138" spans="1:6" x14ac:dyDescent="0.25">
      <c r="A7138" s="203"/>
      <c r="B7138" s="203"/>
      <c r="C7138" s="203"/>
      <c r="D7138" s="203"/>
      <c r="E7138" s="203"/>
      <c r="F7138" s="203"/>
    </row>
    <row r="7139" spans="1:6" x14ac:dyDescent="0.25">
      <c r="A7139" s="203"/>
      <c r="B7139" s="203"/>
      <c r="C7139" s="203"/>
      <c r="D7139" s="203"/>
      <c r="E7139" s="203"/>
      <c r="F7139" s="203"/>
    </row>
    <row r="7140" spans="1:6" x14ac:dyDescent="0.25">
      <c r="A7140" s="203"/>
      <c r="B7140" s="203"/>
      <c r="C7140" s="203"/>
      <c r="D7140" s="203"/>
      <c r="E7140" s="203"/>
      <c r="F7140" s="203"/>
    </row>
    <row r="7141" spans="1:6" x14ac:dyDescent="0.25">
      <c r="A7141" s="203"/>
      <c r="B7141" s="203"/>
      <c r="C7141" s="203"/>
      <c r="D7141" s="203"/>
      <c r="E7141" s="203"/>
      <c r="F7141" s="203"/>
    </row>
    <row r="7142" spans="1:6" x14ac:dyDescent="0.25">
      <c r="A7142" s="203"/>
      <c r="B7142" s="203"/>
      <c r="C7142" s="203"/>
      <c r="D7142" s="203"/>
      <c r="E7142" s="203"/>
      <c r="F7142" s="203"/>
    </row>
    <row r="7143" spans="1:6" x14ac:dyDescent="0.25">
      <c r="A7143" s="203"/>
      <c r="B7143" s="203"/>
      <c r="C7143" s="203"/>
      <c r="D7143" s="203"/>
      <c r="E7143" s="203"/>
      <c r="F7143" s="203"/>
    </row>
    <row r="7144" spans="1:6" x14ac:dyDescent="0.25">
      <c r="A7144" s="203"/>
      <c r="B7144" s="203"/>
      <c r="C7144" s="203"/>
      <c r="D7144" s="203"/>
      <c r="E7144" s="203"/>
      <c r="F7144" s="203"/>
    </row>
    <row r="7145" spans="1:6" x14ac:dyDescent="0.25">
      <c r="A7145" s="203"/>
      <c r="B7145" s="203"/>
      <c r="C7145" s="203"/>
      <c r="D7145" s="203"/>
      <c r="E7145" s="203"/>
      <c r="F7145" s="203"/>
    </row>
    <row r="7146" spans="1:6" x14ac:dyDescent="0.25">
      <c r="A7146" s="203"/>
      <c r="B7146" s="203"/>
      <c r="C7146" s="203"/>
      <c r="D7146" s="203"/>
      <c r="E7146" s="203"/>
      <c r="F7146" s="203"/>
    </row>
    <row r="7147" spans="1:6" x14ac:dyDescent="0.25">
      <c r="A7147" s="203"/>
      <c r="B7147" s="203"/>
      <c r="C7147" s="203"/>
      <c r="D7147" s="203"/>
      <c r="E7147" s="203"/>
      <c r="F7147" s="203"/>
    </row>
    <row r="7148" spans="1:6" x14ac:dyDescent="0.25">
      <c r="A7148" s="203"/>
      <c r="B7148" s="203"/>
      <c r="C7148" s="203"/>
      <c r="D7148" s="203"/>
      <c r="E7148" s="203"/>
      <c r="F7148" s="203"/>
    </row>
    <row r="7149" spans="1:6" x14ac:dyDescent="0.25">
      <c r="A7149" s="203"/>
      <c r="B7149" s="203"/>
      <c r="C7149" s="203"/>
      <c r="D7149" s="203"/>
      <c r="E7149" s="203"/>
      <c r="F7149" s="203"/>
    </row>
    <row r="7150" spans="1:6" x14ac:dyDescent="0.25">
      <c r="A7150" s="203"/>
      <c r="B7150" s="203"/>
      <c r="C7150" s="203"/>
      <c r="D7150" s="203"/>
      <c r="E7150" s="203"/>
      <c r="F7150" s="203"/>
    </row>
    <row r="7151" spans="1:6" x14ac:dyDescent="0.25">
      <c r="A7151" s="203"/>
      <c r="B7151" s="203"/>
      <c r="C7151" s="203"/>
      <c r="D7151" s="203"/>
      <c r="E7151" s="203"/>
      <c r="F7151" s="203"/>
    </row>
    <row r="7152" spans="1:6" x14ac:dyDescent="0.25">
      <c r="A7152" s="203"/>
      <c r="B7152" s="203"/>
      <c r="C7152" s="203"/>
      <c r="D7152" s="203"/>
      <c r="E7152" s="203"/>
      <c r="F7152" s="203"/>
    </row>
    <row r="7153" spans="1:6" x14ac:dyDescent="0.25">
      <c r="A7153" s="203"/>
      <c r="B7153" s="203"/>
      <c r="C7153" s="203"/>
      <c r="D7153" s="203"/>
      <c r="E7153" s="203"/>
      <c r="F7153" s="203"/>
    </row>
    <row r="7154" spans="1:6" x14ac:dyDescent="0.25">
      <c r="A7154" s="203"/>
      <c r="B7154" s="203"/>
      <c r="C7154" s="203"/>
      <c r="D7154" s="203"/>
      <c r="E7154" s="203"/>
      <c r="F7154" s="203"/>
    </row>
    <row r="7155" spans="1:6" x14ac:dyDescent="0.25">
      <c r="A7155" s="203"/>
      <c r="B7155" s="203"/>
      <c r="C7155" s="203"/>
      <c r="D7155" s="203"/>
      <c r="E7155" s="203"/>
      <c r="F7155" s="203"/>
    </row>
    <row r="7156" spans="1:6" x14ac:dyDescent="0.25">
      <c r="A7156" s="203"/>
      <c r="B7156" s="203"/>
      <c r="C7156" s="203"/>
      <c r="D7156" s="203"/>
      <c r="E7156" s="203"/>
      <c r="F7156" s="203"/>
    </row>
    <row r="7157" spans="1:6" x14ac:dyDescent="0.25">
      <c r="A7157" s="203"/>
      <c r="B7157" s="203"/>
      <c r="C7157" s="203"/>
      <c r="D7157" s="203"/>
      <c r="E7157" s="203"/>
      <c r="F7157" s="203"/>
    </row>
    <row r="7158" spans="1:6" x14ac:dyDescent="0.25">
      <c r="A7158" s="203"/>
      <c r="B7158" s="203"/>
      <c r="C7158" s="203"/>
      <c r="D7158" s="203"/>
      <c r="E7158" s="203"/>
      <c r="F7158" s="203"/>
    </row>
    <row r="7159" spans="1:6" x14ac:dyDescent="0.25">
      <c r="A7159" s="203"/>
      <c r="B7159" s="203"/>
      <c r="C7159" s="203"/>
      <c r="D7159" s="203"/>
      <c r="E7159" s="203"/>
      <c r="F7159" s="203"/>
    </row>
    <row r="7160" spans="1:6" x14ac:dyDescent="0.25">
      <c r="A7160" s="203"/>
      <c r="B7160" s="203"/>
      <c r="C7160" s="203"/>
      <c r="D7160" s="203"/>
      <c r="E7160" s="203"/>
      <c r="F7160" s="203"/>
    </row>
    <row r="7161" spans="1:6" x14ac:dyDescent="0.25">
      <c r="A7161" s="203"/>
      <c r="B7161" s="203"/>
      <c r="C7161" s="203"/>
      <c r="D7161" s="203"/>
      <c r="E7161" s="203"/>
      <c r="F7161" s="203"/>
    </row>
    <row r="7162" spans="1:6" x14ac:dyDescent="0.25">
      <c r="A7162" s="203"/>
      <c r="B7162" s="203"/>
      <c r="C7162" s="203"/>
      <c r="D7162" s="203"/>
      <c r="E7162" s="203"/>
      <c r="F7162" s="203"/>
    </row>
    <row r="7163" spans="1:6" x14ac:dyDescent="0.25">
      <c r="A7163" s="203"/>
      <c r="B7163" s="203"/>
      <c r="C7163" s="203"/>
      <c r="D7163" s="203"/>
      <c r="E7163" s="203"/>
      <c r="F7163" s="203"/>
    </row>
    <row r="7164" spans="1:6" x14ac:dyDescent="0.25">
      <c r="A7164" s="203"/>
      <c r="B7164" s="203"/>
      <c r="C7164" s="203"/>
      <c r="D7164" s="203"/>
      <c r="E7164" s="203"/>
      <c r="F7164" s="203"/>
    </row>
    <row r="7165" spans="1:6" x14ac:dyDescent="0.25">
      <c r="A7165" s="203"/>
      <c r="B7165" s="203"/>
      <c r="C7165" s="203"/>
      <c r="D7165" s="203"/>
      <c r="E7165" s="203"/>
      <c r="F7165" s="203"/>
    </row>
    <row r="7166" spans="1:6" x14ac:dyDescent="0.25">
      <c r="A7166" s="203"/>
      <c r="B7166" s="203"/>
      <c r="C7166" s="203"/>
      <c r="D7166" s="203"/>
      <c r="E7166" s="203"/>
      <c r="F7166" s="203"/>
    </row>
    <row r="7167" spans="1:6" x14ac:dyDescent="0.25">
      <c r="A7167" s="203"/>
      <c r="B7167" s="203"/>
      <c r="C7167" s="203"/>
      <c r="D7167" s="203"/>
      <c r="E7167" s="203"/>
      <c r="F7167" s="203"/>
    </row>
    <row r="7168" spans="1:6" x14ac:dyDescent="0.25">
      <c r="A7168" s="203"/>
      <c r="B7168" s="203"/>
      <c r="C7168" s="203"/>
      <c r="D7168" s="203"/>
      <c r="E7168" s="203"/>
      <c r="F7168" s="203"/>
    </row>
    <row r="7169" spans="1:6" x14ac:dyDescent="0.25">
      <c r="A7169" s="203"/>
      <c r="B7169" s="203"/>
      <c r="C7169" s="203"/>
      <c r="D7169" s="203"/>
      <c r="E7169" s="203"/>
      <c r="F7169" s="203"/>
    </row>
    <row r="7170" spans="1:6" x14ac:dyDescent="0.25">
      <c r="A7170" s="203"/>
      <c r="B7170" s="203"/>
      <c r="C7170" s="203"/>
      <c r="D7170" s="203"/>
      <c r="E7170" s="203"/>
      <c r="F7170" s="203"/>
    </row>
    <row r="7171" spans="1:6" x14ac:dyDescent="0.25">
      <c r="A7171" s="203"/>
      <c r="B7171" s="203"/>
      <c r="C7171" s="203"/>
      <c r="D7171" s="203"/>
      <c r="E7171" s="203"/>
      <c r="F7171" s="203"/>
    </row>
    <row r="7172" spans="1:6" x14ac:dyDescent="0.25">
      <c r="A7172" s="203"/>
      <c r="B7172" s="203"/>
      <c r="C7172" s="203"/>
      <c r="D7172" s="203"/>
      <c r="E7172" s="203"/>
      <c r="F7172" s="203"/>
    </row>
    <row r="7173" spans="1:6" x14ac:dyDescent="0.25">
      <c r="A7173" s="203"/>
      <c r="B7173" s="203"/>
      <c r="C7173" s="203"/>
      <c r="D7173" s="203"/>
      <c r="E7173" s="203"/>
      <c r="F7173" s="203"/>
    </row>
    <row r="7174" spans="1:6" x14ac:dyDescent="0.25">
      <c r="A7174" s="203"/>
      <c r="B7174" s="203"/>
      <c r="C7174" s="203"/>
      <c r="D7174" s="203"/>
      <c r="E7174" s="203"/>
      <c r="F7174" s="203"/>
    </row>
    <row r="7175" spans="1:6" x14ac:dyDescent="0.25">
      <c r="A7175" s="203"/>
      <c r="B7175" s="203"/>
      <c r="C7175" s="203"/>
      <c r="D7175" s="203"/>
      <c r="E7175" s="203"/>
      <c r="F7175" s="203"/>
    </row>
    <row r="7176" spans="1:6" x14ac:dyDescent="0.25">
      <c r="A7176" s="203"/>
      <c r="B7176" s="203"/>
      <c r="C7176" s="203"/>
      <c r="D7176" s="203"/>
      <c r="E7176" s="203"/>
      <c r="F7176" s="203"/>
    </row>
    <row r="7177" spans="1:6" x14ac:dyDescent="0.25">
      <c r="A7177" s="203"/>
      <c r="B7177" s="203"/>
      <c r="C7177" s="203"/>
      <c r="D7177" s="203"/>
      <c r="E7177" s="203"/>
      <c r="F7177" s="203"/>
    </row>
    <row r="7178" spans="1:6" x14ac:dyDescent="0.25">
      <c r="A7178" s="203"/>
      <c r="B7178" s="203"/>
      <c r="C7178" s="203"/>
      <c r="D7178" s="203"/>
      <c r="E7178" s="203"/>
      <c r="F7178" s="203"/>
    </row>
    <row r="7179" spans="1:6" x14ac:dyDescent="0.25">
      <c r="A7179" s="203"/>
      <c r="B7179" s="203"/>
      <c r="C7179" s="203"/>
      <c r="D7179" s="203"/>
      <c r="E7179" s="203"/>
      <c r="F7179" s="203"/>
    </row>
    <row r="7180" spans="1:6" x14ac:dyDescent="0.25">
      <c r="A7180" s="203"/>
      <c r="B7180" s="203"/>
      <c r="C7180" s="203"/>
      <c r="D7180" s="203"/>
      <c r="E7180" s="203"/>
      <c r="F7180" s="203"/>
    </row>
    <row r="7181" spans="1:6" x14ac:dyDescent="0.25">
      <c r="A7181" s="203"/>
      <c r="B7181" s="203"/>
      <c r="C7181" s="203"/>
      <c r="D7181" s="203"/>
      <c r="E7181" s="203"/>
      <c r="F7181" s="203"/>
    </row>
    <row r="7182" spans="1:6" x14ac:dyDescent="0.25">
      <c r="A7182" s="203"/>
      <c r="B7182" s="203"/>
      <c r="C7182" s="203"/>
      <c r="D7182" s="203"/>
      <c r="E7182" s="203"/>
      <c r="F7182" s="203"/>
    </row>
    <row r="7183" spans="1:6" x14ac:dyDescent="0.25">
      <c r="A7183" s="203"/>
      <c r="B7183" s="203"/>
      <c r="C7183" s="203"/>
      <c r="D7183" s="203"/>
      <c r="E7183" s="203"/>
      <c r="F7183" s="203"/>
    </row>
    <row r="7184" spans="1:6" x14ac:dyDescent="0.25">
      <c r="A7184" s="203"/>
      <c r="B7184" s="203"/>
      <c r="C7184" s="203"/>
      <c r="D7184" s="203"/>
      <c r="E7184" s="203"/>
      <c r="F7184" s="203"/>
    </row>
    <row r="7185" spans="1:6" x14ac:dyDescent="0.25">
      <c r="A7185" s="203"/>
      <c r="B7185" s="203"/>
      <c r="C7185" s="203"/>
      <c r="D7185" s="203"/>
      <c r="E7185" s="203"/>
      <c r="F7185" s="203"/>
    </row>
    <row r="7186" spans="1:6" x14ac:dyDescent="0.25">
      <c r="A7186" s="203"/>
      <c r="B7186" s="203"/>
      <c r="C7186" s="203"/>
      <c r="D7186" s="203"/>
      <c r="E7186" s="203"/>
      <c r="F7186" s="203"/>
    </row>
    <row r="7187" spans="1:6" x14ac:dyDescent="0.25">
      <c r="A7187" s="203"/>
      <c r="B7187" s="203"/>
      <c r="C7187" s="203"/>
      <c r="D7187" s="203"/>
      <c r="E7187" s="203"/>
      <c r="F7187" s="203"/>
    </row>
    <row r="7188" spans="1:6" x14ac:dyDescent="0.25">
      <c r="A7188" s="203"/>
      <c r="B7188" s="203"/>
      <c r="C7188" s="203"/>
      <c r="D7188" s="203"/>
      <c r="E7188" s="203"/>
      <c r="F7188" s="203"/>
    </row>
    <row r="7189" spans="1:6" x14ac:dyDescent="0.25">
      <c r="A7189" s="203"/>
      <c r="B7189" s="203"/>
      <c r="C7189" s="203"/>
      <c r="D7189" s="203"/>
      <c r="E7189" s="203"/>
      <c r="F7189" s="203"/>
    </row>
    <row r="7190" spans="1:6" x14ac:dyDescent="0.25">
      <c r="A7190" s="203"/>
      <c r="B7190" s="203"/>
      <c r="C7190" s="203"/>
      <c r="D7190" s="203"/>
      <c r="E7190" s="203"/>
      <c r="F7190" s="203"/>
    </row>
    <row r="7191" spans="1:6" x14ac:dyDescent="0.25">
      <c r="A7191" s="203"/>
      <c r="B7191" s="203"/>
      <c r="C7191" s="203"/>
      <c r="D7191" s="203"/>
      <c r="E7191" s="203"/>
      <c r="F7191" s="203"/>
    </row>
    <row r="7192" spans="1:6" x14ac:dyDescent="0.25">
      <c r="A7192" s="203"/>
      <c r="B7192" s="203"/>
      <c r="C7192" s="203"/>
      <c r="D7192" s="203"/>
      <c r="E7192" s="203"/>
      <c r="F7192" s="203"/>
    </row>
    <row r="7193" spans="1:6" x14ac:dyDescent="0.25">
      <c r="A7193" s="203"/>
      <c r="B7193" s="203"/>
      <c r="C7193" s="203"/>
      <c r="D7193" s="203"/>
      <c r="E7193" s="203"/>
      <c r="F7193" s="203"/>
    </row>
    <row r="7194" spans="1:6" x14ac:dyDescent="0.25">
      <c r="A7194" s="203"/>
      <c r="B7194" s="203"/>
      <c r="C7194" s="203"/>
      <c r="D7194" s="203"/>
      <c r="E7194" s="203"/>
      <c r="F7194" s="203"/>
    </row>
    <row r="7195" spans="1:6" x14ac:dyDescent="0.25">
      <c r="A7195" s="203"/>
      <c r="B7195" s="203"/>
      <c r="C7195" s="203"/>
      <c r="D7195" s="203"/>
      <c r="E7195" s="203"/>
      <c r="F7195" s="203"/>
    </row>
    <row r="7196" spans="1:6" x14ac:dyDescent="0.25">
      <c r="A7196" s="203"/>
      <c r="B7196" s="203"/>
      <c r="C7196" s="203"/>
      <c r="D7196" s="203"/>
      <c r="E7196" s="203"/>
      <c r="F7196" s="203"/>
    </row>
    <row r="7197" spans="1:6" x14ac:dyDescent="0.25">
      <c r="A7197" s="203"/>
      <c r="B7197" s="203"/>
      <c r="C7197" s="203"/>
      <c r="D7197" s="203"/>
      <c r="E7197" s="203"/>
      <c r="F7197" s="203"/>
    </row>
    <row r="7198" spans="1:6" x14ac:dyDescent="0.25">
      <c r="A7198" s="203"/>
      <c r="B7198" s="203"/>
      <c r="C7198" s="203"/>
      <c r="D7198" s="203"/>
      <c r="E7198" s="203"/>
      <c r="F7198" s="203"/>
    </row>
    <row r="7199" spans="1:6" x14ac:dyDescent="0.25">
      <c r="A7199" s="203"/>
      <c r="B7199" s="203"/>
      <c r="C7199" s="203"/>
      <c r="D7199" s="203"/>
      <c r="E7199" s="203"/>
      <c r="F7199" s="203"/>
    </row>
    <row r="7200" spans="1:6" x14ac:dyDescent="0.25">
      <c r="A7200" s="203"/>
      <c r="B7200" s="203"/>
      <c r="C7200" s="203"/>
      <c r="D7200" s="203"/>
      <c r="E7200" s="203"/>
      <c r="F7200" s="203"/>
    </row>
    <row r="7201" spans="1:6" x14ac:dyDescent="0.25">
      <c r="A7201" s="203"/>
      <c r="B7201" s="203"/>
      <c r="C7201" s="203"/>
      <c r="D7201" s="203"/>
      <c r="E7201" s="203"/>
      <c r="F7201" s="203"/>
    </row>
    <row r="7202" spans="1:6" x14ac:dyDescent="0.25">
      <c r="A7202" s="203"/>
      <c r="B7202" s="203"/>
      <c r="C7202" s="203"/>
      <c r="D7202" s="203"/>
      <c r="E7202" s="203"/>
      <c r="F7202" s="203"/>
    </row>
    <row r="7203" spans="1:6" x14ac:dyDescent="0.25">
      <c r="A7203" s="203"/>
      <c r="B7203" s="203"/>
      <c r="C7203" s="203"/>
      <c r="D7203" s="203"/>
      <c r="E7203" s="203"/>
      <c r="F7203" s="203"/>
    </row>
    <row r="7204" spans="1:6" x14ac:dyDescent="0.25">
      <c r="A7204" s="203"/>
      <c r="B7204" s="203"/>
      <c r="C7204" s="203"/>
      <c r="D7204" s="203"/>
      <c r="E7204" s="203"/>
      <c r="F7204" s="203"/>
    </row>
    <row r="7205" spans="1:6" x14ac:dyDescent="0.25">
      <c r="A7205" s="203"/>
      <c r="B7205" s="203"/>
      <c r="C7205" s="203"/>
      <c r="D7205" s="203"/>
      <c r="E7205" s="203"/>
      <c r="F7205" s="203"/>
    </row>
    <row r="7206" spans="1:6" x14ac:dyDescent="0.25">
      <c r="A7206" s="203"/>
      <c r="B7206" s="203"/>
      <c r="C7206" s="203"/>
      <c r="D7206" s="203"/>
      <c r="E7206" s="203"/>
      <c r="F7206" s="203"/>
    </row>
    <row r="7207" spans="1:6" x14ac:dyDescent="0.25">
      <c r="A7207" s="203"/>
      <c r="B7207" s="203"/>
      <c r="C7207" s="203"/>
      <c r="D7207" s="203"/>
      <c r="E7207" s="203"/>
      <c r="F7207" s="203"/>
    </row>
    <row r="7208" spans="1:6" x14ac:dyDescent="0.25">
      <c r="A7208" s="203"/>
      <c r="B7208" s="203"/>
      <c r="C7208" s="203"/>
      <c r="D7208" s="203"/>
      <c r="E7208" s="203"/>
      <c r="F7208" s="203"/>
    </row>
    <row r="7209" spans="1:6" x14ac:dyDescent="0.25">
      <c r="A7209" s="203"/>
      <c r="B7209" s="203"/>
      <c r="C7209" s="203"/>
      <c r="D7209" s="203"/>
      <c r="E7209" s="203"/>
      <c r="F7209" s="203"/>
    </row>
    <row r="7210" spans="1:6" x14ac:dyDescent="0.25">
      <c r="A7210" s="203"/>
      <c r="B7210" s="203"/>
      <c r="C7210" s="203"/>
      <c r="D7210" s="203"/>
      <c r="E7210" s="203"/>
      <c r="F7210" s="203"/>
    </row>
    <row r="7211" spans="1:6" x14ac:dyDescent="0.25">
      <c r="A7211" s="203"/>
      <c r="B7211" s="203"/>
      <c r="C7211" s="203"/>
      <c r="D7211" s="203"/>
      <c r="E7211" s="203"/>
      <c r="F7211" s="203"/>
    </row>
    <row r="7212" spans="1:6" x14ac:dyDescent="0.25">
      <c r="A7212" s="203"/>
      <c r="B7212" s="203"/>
      <c r="C7212" s="203"/>
      <c r="D7212" s="203"/>
      <c r="E7212" s="203"/>
      <c r="F7212" s="203"/>
    </row>
    <row r="7213" spans="1:6" x14ac:dyDescent="0.25">
      <c r="A7213" s="203"/>
      <c r="B7213" s="203"/>
      <c r="C7213" s="203"/>
      <c r="D7213" s="203"/>
      <c r="E7213" s="203"/>
      <c r="F7213" s="203"/>
    </row>
    <row r="7214" spans="1:6" x14ac:dyDescent="0.25">
      <c r="A7214" s="203"/>
      <c r="B7214" s="203"/>
      <c r="C7214" s="203"/>
      <c r="D7214" s="203"/>
      <c r="E7214" s="203"/>
      <c r="F7214" s="203"/>
    </row>
    <row r="7215" spans="1:6" x14ac:dyDescent="0.25">
      <c r="A7215" s="203"/>
      <c r="B7215" s="203"/>
      <c r="C7215" s="203"/>
      <c r="D7215" s="203"/>
      <c r="E7215" s="203"/>
      <c r="F7215" s="203"/>
    </row>
    <row r="7216" spans="1:6" x14ac:dyDescent="0.25">
      <c r="A7216" s="203"/>
      <c r="B7216" s="203"/>
      <c r="C7216" s="203"/>
      <c r="D7216" s="203"/>
      <c r="E7216" s="203"/>
      <c r="F7216" s="203"/>
    </row>
    <row r="7217" spans="1:6" x14ac:dyDescent="0.25">
      <c r="A7217" s="203"/>
      <c r="B7217" s="203"/>
      <c r="C7217" s="203"/>
      <c r="D7217" s="203"/>
      <c r="E7217" s="203"/>
      <c r="F7217" s="203"/>
    </row>
    <row r="7218" spans="1:6" x14ac:dyDescent="0.25">
      <c r="A7218" s="203"/>
      <c r="B7218" s="203"/>
      <c r="C7218" s="203"/>
      <c r="D7218" s="203"/>
      <c r="E7218" s="203"/>
      <c r="F7218" s="203"/>
    </row>
    <row r="7219" spans="1:6" x14ac:dyDescent="0.25">
      <c r="A7219" s="203"/>
      <c r="B7219" s="203"/>
      <c r="C7219" s="203"/>
      <c r="D7219" s="203"/>
      <c r="E7219" s="203"/>
      <c r="F7219" s="203"/>
    </row>
    <row r="7220" spans="1:6" x14ac:dyDescent="0.25">
      <c r="A7220" s="203"/>
      <c r="B7220" s="203"/>
      <c r="C7220" s="203"/>
      <c r="D7220" s="203"/>
      <c r="E7220" s="203"/>
      <c r="F7220" s="203"/>
    </row>
    <row r="7221" spans="1:6" x14ac:dyDescent="0.25">
      <c r="A7221" s="203"/>
      <c r="B7221" s="203"/>
      <c r="C7221" s="203"/>
      <c r="D7221" s="203"/>
      <c r="E7221" s="203"/>
      <c r="F7221" s="203"/>
    </row>
    <row r="7222" spans="1:6" x14ac:dyDescent="0.25">
      <c r="A7222" s="203"/>
      <c r="B7222" s="203"/>
      <c r="C7222" s="203"/>
      <c r="D7222" s="203"/>
      <c r="E7222" s="203"/>
      <c r="F7222" s="203"/>
    </row>
    <row r="7223" spans="1:6" x14ac:dyDescent="0.25">
      <c r="A7223" s="203"/>
      <c r="B7223" s="203"/>
      <c r="C7223" s="203"/>
      <c r="D7223" s="203"/>
      <c r="E7223" s="203"/>
      <c r="F7223" s="203"/>
    </row>
    <row r="7224" spans="1:6" x14ac:dyDescent="0.25">
      <c r="A7224" s="203"/>
      <c r="B7224" s="203"/>
      <c r="C7224" s="203"/>
      <c r="D7224" s="203"/>
      <c r="E7224" s="203"/>
      <c r="F7224" s="203"/>
    </row>
    <row r="7225" spans="1:6" x14ac:dyDescent="0.25">
      <c r="A7225" s="203"/>
      <c r="B7225" s="203"/>
      <c r="C7225" s="203"/>
      <c r="D7225" s="203"/>
      <c r="E7225" s="203"/>
      <c r="F7225" s="203"/>
    </row>
    <row r="7226" spans="1:6" x14ac:dyDescent="0.25">
      <c r="A7226" s="203"/>
      <c r="B7226" s="203"/>
      <c r="C7226" s="203"/>
      <c r="D7226" s="203"/>
      <c r="E7226" s="203"/>
      <c r="F7226" s="203"/>
    </row>
    <row r="7227" spans="1:6" x14ac:dyDescent="0.25">
      <c r="A7227" s="203"/>
      <c r="B7227" s="203"/>
      <c r="C7227" s="203"/>
      <c r="D7227" s="203"/>
      <c r="E7227" s="203"/>
      <c r="F7227" s="203"/>
    </row>
    <row r="7228" spans="1:6" x14ac:dyDescent="0.25">
      <c r="A7228" s="203"/>
      <c r="B7228" s="203"/>
      <c r="C7228" s="203"/>
      <c r="D7228" s="203"/>
      <c r="E7228" s="203"/>
      <c r="F7228" s="203"/>
    </row>
    <row r="7229" spans="1:6" x14ac:dyDescent="0.25">
      <c r="A7229" s="203"/>
      <c r="B7229" s="203"/>
      <c r="C7229" s="203"/>
      <c r="D7229" s="203"/>
      <c r="E7229" s="203"/>
      <c r="F7229" s="203"/>
    </row>
    <row r="7230" spans="1:6" x14ac:dyDescent="0.25">
      <c r="A7230" s="203"/>
      <c r="B7230" s="203"/>
      <c r="C7230" s="203"/>
      <c r="D7230" s="203"/>
      <c r="E7230" s="203"/>
      <c r="F7230" s="203"/>
    </row>
    <row r="7231" spans="1:6" x14ac:dyDescent="0.25">
      <c r="A7231" s="203"/>
      <c r="B7231" s="203"/>
      <c r="C7231" s="203"/>
      <c r="D7231" s="203"/>
      <c r="E7231" s="203"/>
      <c r="F7231" s="203"/>
    </row>
    <row r="7232" spans="1:6" x14ac:dyDescent="0.25">
      <c r="A7232" s="203"/>
      <c r="B7232" s="203"/>
      <c r="C7232" s="203"/>
      <c r="D7232" s="203"/>
      <c r="E7232" s="203"/>
      <c r="F7232" s="203"/>
    </row>
    <row r="7233" spans="1:6" x14ac:dyDescent="0.25">
      <c r="A7233" s="203"/>
      <c r="B7233" s="203"/>
      <c r="C7233" s="203"/>
      <c r="D7233" s="203"/>
      <c r="E7233" s="203"/>
      <c r="F7233" s="203"/>
    </row>
    <row r="7234" spans="1:6" x14ac:dyDescent="0.25">
      <c r="A7234" s="203"/>
      <c r="B7234" s="203"/>
      <c r="C7234" s="203"/>
      <c r="D7234" s="203"/>
      <c r="E7234" s="203"/>
      <c r="F7234" s="203"/>
    </row>
    <row r="7235" spans="1:6" x14ac:dyDescent="0.25">
      <c r="A7235" s="203"/>
      <c r="B7235" s="203"/>
      <c r="C7235" s="203"/>
      <c r="D7235" s="203"/>
      <c r="E7235" s="203"/>
      <c r="F7235" s="203"/>
    </row>
    <row r="7236" spans="1:6" x14ac:dyDescent="0.25">
      <c r="A7236" s="203"/>
      <c r="B7236" s="203"/>
      <c r="C7236" s="203"/>
      <c r="D7236" s="203"/>
      <c r="E7236" s="203"/>
      <c r="F7236" s="203"/>
    </row>
    <row r="7237" spans="1:6" x14ac:dyDescent="0.25">
      <c r="A7237" s="203"/>
      <c r="B7237" s="203"/>
      <c r="C7237" s="203"/>
      <c r="D7237" s="203"/>
      <c r="E7237" s="203"/>
      <c r="F7237" s="203"/>
    </row>
    <row r="7238" spans="1:6" x14ac:dyDescent="0.25">
      <c r="A7238" s="203"/>
      <c r="B7238" s="203"/>
      <c r="C7238" s="203"/>
      <c r="D7238" s="203"/>
      <c r="E7238" s="203"/>
      <c r="F7238" s="203"/>
    </row>
    <row r="7239" spans="1:6" x14ac:dyDescent="0.25">
      <c r="A7239" s="203"/>
      <c r="B7239" s="203"/>
      <c r="C7239" s="203"/>
      <c r="D7239" s="203"/>
      <c r="E7239" s="203"/>
      <c r="F7239" s="203"/>
    </row>
    <row r="7240" spans="1:6" x14ac:dyDescent="0.25">
      <c r="A7240" s="203"/>
      <c r="B7240" s="203"/>
      <c r="C7240" s="203"/>
      <c r="D7240" s="203"/>
      <c r="E7240" s="203"/>
      <c r="F7240" s="203"/>
    </row>
    <row r="7241" spans="1:6" x14ac:dyDescent="0.25">
      <c r="A7241" s="203"/>
      <c r="B7241" s="203"/>
      <c r="C7241" s="203"/>
      <c r="D7241" s="203"/>
      <c r="E7241" s="203"/>
      <c r="F7241" s="203"/>
    </row>
    <row r="7242" spans="1:6" x14ac:dyDescent="0.25">
      <c r="A7242" s="203"/>
      <c r="B7242" s="203"/>
      <c r="C7242" s="203"/>
      <c r="D7242" s="203"/>
      <c r="E7242" s="203"/>
      <c r="F7242" s="203"/>
    </row>
    <row r="7243" spans="1:6" x14ac:dyDescent="0.25">
      <c r="A7243" s="203"/>
      <c r="B7243" s="203"/>
      <c r="C7243" s="203"/>
      <c r="D7243" s="203"/>
      <c r="E7243" s="203"/>
      <c r="F7243" s="203"/>
    </row>
    <row r="7244" spans="1:6" x14ac:dyDescent="0.25">
      <c r="A7244" s="203"/>
      <c r="B7244" s="203"/>
      <c r="C7244" s="203"/>
      <c r="D7244" s="203"/>
      <c r="E7244" s="203"/>
      <c r="F7244" s="203"/>
    </row>
    <row r="7245" spans="1:6" x14ac:dyDescent="0.25">
      <c r="A7245" s="203"/>
      <c r="B7245" s="203"/>
      <c r="C7245" s="203"/>
      <c r="D7245" s="203"/>
      <c r="E7245" s="203"/>
      <c r="F7245" s="203"/>
    </row>
    <row r="7246" spans="1:6" x14ac:dyDescent="0.25">
      <c r="A7246" s="203"/>
      <c r="B7246" s="203"/>
      <c r="C7246" s="203"/>
      <c r="D7246" s="203"/>
      <c r="E7246" s="203"/>
      <c r="F7246" s="203"/>
    </row>
    <row r="7247" spans="1:6" x14ac:dyDescent="0.25">
      <c r="A7247" s="203"/>
      <c r="B7247" s="203"/>
      <c r="C7247" s="203"/>
      <c r="D7247" s="203"/>
      <c r="E7247" s="203"/>
      <c r="F7247" s="203"/>
    </row>
    <row r="7248" spans="1:6" x14ac:dyDescent="0.25">
      <c r="A7248" s="203"/>
      <c r="B7248" s="203"/>
      <c r="C7248" s="203"/>
      <c r="D7248" s="203"/>
      <c r="E7248" s="203"/>
      <c r="F7248" s="203"/>
    </row>
    <row r="7249" spans="1:6" x14ac:dyDescent="0.25">
      <c r="A7249" s="203"/>
      <c r="B7249" s="203"/>
      <c r="C7249" s="203"/>
      <c r="D7249" s="203"/>
      <c r="E7249" s="203"/>
      <c r="F7249" s="203"/>
    </row>
    <row r="7250" spans="1:6" x14ac:dyDescent="0.25">
      <c r="A7250" s="203"/>
      <c r="B7250" s="203"/>
      <c r="C7250" s="203"/>
      <c r="D7250" s="203"/>
      <c r="E7250" s="203"/>
      <c r="F7250" s="203"/>
    </row>
    <row r="7251" spans="1:6" x14ac:dyDescent="0.25">
      <c r="A7251" s="203"/>
      <c r="B7251" s="203"/>
      <c r="C7251" s="203"/>
      <c r="D7251" s="203"/>
      <c r="E7251" s="203"/>
      <c r="F7251" s="203"/>
    </row>
    <row r="7252" spans="1:6" x14ac:dyDescent="0.25">
      <c r="A7252" s="203"/>
      <c r="B7252" s="203"/>
      <c r="C7252" s="203"/>
      <c r="D7252" s="203"/>
      <c r="E7252" s="203"/>
      <c r="F7252" s="203"/>
    </row>
    <row r="7253" spans="1:6" x14ac:dyDescent="0.25">
      <c r="A7253" s="203"/>
      <c r="B7253" s="203"/>
      <c r="C7253" s="203"/>
      <c r="D7253" s="203"/>
      <c r="E7253" s="203"/>
      <c r="F7253" s="203"/>
    </row>
    <row r="7254" spans="1:6" x14ac:dyDescent="0.25">
      <c r="A7254" s="203"/>
      <c r="B7254" s="203"/>
      <c r="C7254" s="203"/>
      <c r="D7254" s="203"/>
      <c r="E7254" s="203"/>
      <c r="F7254" s="203"/>
    </row>
    <row r="7255" spans="1:6" x14ac:dyDescent="0.25">
      <c r="A7255" s="203"/>
      <c r="B7255" s="203"/>
      <c r="C7255" s="203"/>
      <c r="D7255" s="203"/>
      <c r="E7255" s="203"/>
      <c r="F7255" s="203"/>
    </row>
    <row r="7256" spans="1:6" x14ac:dyDescent="0.25">
      <c r="A7256" s="203"/>
      <c r="B7256" s="203"/>
      <c r="C7256" s="203"/>
      <c r="D7256" s="203"/>
      <c r="E7256" s="203"/>
      <c r="F7256" s="203"/>
    </row>
    <row r="7257" spans="1:6" x14ac:dyDescent="0.25">
      <c r="A7257" s="203"/>
      <c r="B7257" s="203"/>
      <c r="C7257" s="203"/>
      <c r="D7257" s="203"/>
      <c r="E7257" s="203"/>
      <c r="F7257" s="203"/>
    </row>
    <row r="7258" spans="1:6" x14ac:dyDescent="0.25">
      <c r="A7258" s="203"/>
      <c r="B7258" s="203"/>
      <c r="C7258" s="203"/>
      <c r="D7258" s="203"/>
      <c r="E7258" s="203"/>
      <c r="F7258" s="203"/>
    </row>
    <row r="7259" spans="1:6" x14ac:dyDescent="0.25">
      <c r="A7259" s="203"/>
      <c r="B7259" s="203"/>
      <c r="C7259" s="203"/>
      <c r="D7259" s="203"/>
      <c r="E7259" s="203"/>
      <c r="F7259" s="203"/>
    </row>
    <row r="7260" spans="1:6" x14ac:dyDescent="0.25">
      <c r="A7260" s="203"/>
      <c r="B7260" s="203"/>
      <c r="C7260" s="203"/>
      <c r="D7260" s="203"/>
      <c r="E7260" s="203"/>
      <c r="F7260" s="203"/>
    </row>
    <row r="7261" spans="1:6" x14ac:dyDescent="0.25">
      <c r="A7261" s="203"/>
      <c r="B7261" s="203"/>
      <c r="C7261" s="203"/>
      <c r="D7261" s="203"/>
      <c r="E7261" s="203"/>
      <c r="F7261" s="203"/>
    </row>
    <row r="7262" spans="1:6" x14ac:dyDescent="0.25">
      <c r="A7262" s="203"/>
      <c r="B7262" s="203"/>
      <c r="C7262" s="203"/>
      <c r="D7262" s="203"/>
      <c r="E7262" s="203"/>
      <c r="F7262" s="203"/>
    </row>
    <row r="7263" spans="1:6" x14ac:dyDescent="0.25">
      <c r="A7263" s="203"/>
      <c r="B7263" s="203"/>
      <c r="C7263" s="203"/>
      <c r="D7263" s="203"/>
      <c r="E7263" s="203"/>
      <c r="F7263" s="203"/>
    </row>
    <row r="7264" spans="1:6" x14ac:dyDescent="0.25">
      <c r="A7264" s="203"/>
      <c r="B7264" s="203"/>
      <c r="C7264" s="203"/>
      <c r="D7264" s="203"/>
      <c r="E7264" s="203"/>
      <c r="F7264" s="203"/>
    </row>
    <row r="7265" spans="1:6" x14ac:dyDescent="0.25">
      <c r="A7265" s="203"/>
      <c r="B7265" s="203"/>
      <c r="C7265" s="203"/>
      <c r="D7265" s="203"/>
      <c r="E7265" s="203"/>
      <c r="F7265" s="203"/>
    </row>
    <row r="7266" spans="1:6" x14ac:dyDescent="0.25">
      <c r="A7266" s="203"/>
      <c r="B7266" s="203"/>
      <c r="C7266" s="203"/>
      <c r="D7266" s="203"/>
      <c r="E7266" s="203"/>
      <c r="F7266" s="203"/>
    </row>
    <row r="7267" spans="1:6" x14ac:dyDescent="0.25">
      <c r="A7267" s="203"/>
      <c r="B7267" s="203"/>
      <c r="C7267" s="203"/>
      <c r="D7267" s="203"/>
      <c r="E7267" s="203"/>
      <c r="F7267" s="203"/>
    </row>
    <row r="7268" spans="1:6" x14ac:dyDescent="0.25">
      <c r="A7268" s="203"/>
      <c r="B7268" s="203"/>
      <c r="C7268" s="203"/>
      <c r="D7268" s="203"/>
      <c r="E7268" s="203"/>
      <c r="F7268" s="203"/>
    </row>
    <row r="7269" spans="1:6" x14ac:dyDescent="0.25">
      <c r="A7269" s="203"/>
      <c r="B7269" s="203"/>
      <c r="C7269" s="203"/>
      <c r="D7269" s="203"/>
      <c r="E7269" s="203"/>
      <c r="F7269" s="203"/>
    </row>
    <row r="7270" spans="1:6" x14ac:dyDescent="0.25">
      <c r="A7270" s="203"/>
      <c r="B7270" s="203"/>
      <c r="C7270" s="203"/>
      <c r="D7270" s="203"/>
      <c r="E7270" s="203"/>
      <c r="F7270" s="203"/>
    </row>
    <row r="7271" spans="1:6" x14ac:dyDescent="0.25">
      <c r="A7271" s="203"/>
      <c r="B7271" s="203"/>
      <c r="C7271" s="203"/>
      <c r="D7271" s="203"/>
      <c r="E7271" s="203"/>
      <c r="F7271" s="203"/>
    </row>
    <row r="7272" spans="1:6" x14ac:dyDescent="0.25">
      <c r="A7272" s="203"/>
      <c r="B7272" s="203"/>
      <c r="C7272" s="203"/>
      <c r="D7272" s="203"/>
      <c r="E7272" s="203"/>
      <c r="F7272" s="203"/>
    </row>
    <row r="7273" spans="1:6" x14ac:dyDescent="0.25">
      <c r="A7273" s="203"/>
      <c r="B7273" s="203"/>
      <c r="C7273" s="203"/>
      <c r="D7273" s="203"/>
      <c r="E7273" s="203"/>
      <c r="F7273" s="203"/>
    </row>
    <row r="7274" spans="1:6" x14ac:dyDescent="0.25">
      <c r="A7274" s="203"/>
      <c r="B7274" s="203"/>
      <c r="C7274" s="203"/>
      <c r="D7274" s="203"/>
      <c r="E7274" s="203"/>
      <c r="F7274" s="203"/>
    </row>
    <row r="7275" spans="1:6" x14ac:dyDescent="0.25">
      <c r="A7275" s="203"/>
      <c r="B7275" s="203"/>
      <c r="C7275" s="203"/>
      <c r="D7275" s="203"/>
      <c r="E7275" s="203"/>
      <c r="F7275" s="203"/>
    </row>
    <row r="7276" spans="1:6" x14ac:dyDescent="0.25">
      <c r="A7276" s="203"/>
      <c r="B7276" s="203"/>
      <c r="C7276" s="203"/>
      <c r="D7276" s="203"/>
      <c r="E7276" s="203"/>
      <c r="F7276" s="203"/>
    </row>
    <row r="7277" spans="1:6" x14ac:dyDescent="0.25">
      <c r="A7277" s="203"/>
      <c r="B7277" s="203"/>
      <c r="C7277" s="203"/>
      <c r="D7277" s="203"/>
      <c r="E7277" s="203"/>
      <c r="F7277" s="203"/>
    </row>
    <row r="7278" spans="1:6" x14ac:dyDescent="0.25">
      <c r="A7278" s="203"/>
      <c r="B7278" s="203"/>
      <c r="C7278" s="203"/>
      <c r="D7278" s="203"/>
      <c r="E7278" s="203"/>
      <c r="F7278" s="203"/>
    </row>
    <row r="7279" spans="1:6" x14ac:dyDescent="0.25">
      <c r="A7279" s="203"/>
      <c r="B7279" s="203"/>
      <c r="C7279" s="203"/>
      <c r="D7279" s="203"/>
      <c r="E7279" s="203"/>
      <c r="F7279" s="203"/>
    </row>
    <row r="7280" spans="1:6" x14ac:dyDescent="0.25">
      <c r="A7280" s="203"/>
      <c r="B7280" s="203"/>
      <c r="C7280" s="203"/>
      <c r="D7280" s="203"/>
      <c r="E7280" s="203"/>
      <c r="F7280" s="203"/>
    </row>
    <row r="7281" spans="1:6" x14ac:dyDescent="0.25">
      <c r="A7281" s="203"/>
      <c r="B7281" s="203"/>
      <c r="C7281" s="203"/>
      <c r="D7281" s="203"/>
      <c r="E7281" s="203"/>
      <c r="F7281" s="203"/>
    </row>
    <row r="7282" spans="1:6" x14ac:dyDescent="0.25">
      <c r="A7282" s="203"/>
      <c r="B7282" s="203"/>
      <c r="C7282" s="203"/>
      <c r="D7282" s="203"/>
      <c r="E7282" s="203"/>
      <c r="F7282" s="203"/>
    </row>
    <row r="7283" spans="1:6" x14ac:dyDescent="0.25">
      <c r="A7283" s="203"/>
      <c r="B7283" s="203"/>
      <c r="C7283" s="203"/>
      <c r="D7283" s="203"/>
      <c r="E7283" s="203"/>
      <c r="F7283" s="203"/>
    </row>
    <row r="7284" spans="1:6" x14ac:dyDescent="0.25">
      <c r="A7284" s="203"/>
      <c r="B7284" s="203"/>
      <c r="C7284" s="203"/>
      <c r="D7284" s="203"/>
      <c r="E7284" s="203"/>
      <c r="F7284" s="203"/>
    </row>
    <row r="7285" spans="1:6" x14ac:dyDescent="0.25">
      <c r="A7285" s="203"/>
      <c r="B7285" s="203"/>
      <c r="C7285" s="203"/>
      <c r="D7285" s="203"/>
      <c r="E7285" s="203"/>
      <c r="F7285" s="203"/>
    </row>
    <row r="7286" spans="1:6" x14ac:dyDescent="0.25">
      <c r="A7286" s="203"/>
      <c r="B7286" s="203"/>
      <c r="C7286" s="203"/>
      <c r="D7286" s="203"/>
      <c r="E7286" s="203"/>
      <c r="F7286" s="203"/>
    </row>
    <row r="7287" spans="1:6" x14ac:dyDescent="0.25">
      <c r="A7287" s="203"/>
      <c r="B7287" s="203"/>
      <c r="C7287" s="203"/>
      <c r="D7287" s="203"/>
      <c r="E7287" s="203"/>
      <c r="F7287" s="203"/>
    </row>
    <row r="7288" spans="1:6" x14ac:dyDescent="0.25">
      <c r="A7288" s="203"/>
      <c r="B7288" s="203"/>
      <c r="C7288" s="203"/>
      <c r="D7288" s="203"/>
      <c r="E7288" s="203"/>
      <c r="F7288" s="203"/>
    </row>
    <row r="7289" spans="1:6" x14ac:dyDescent="0.25">
      <c r="A7289" s="203"/>
      <c r="B7289" s="203"/>
      <c r="C7289" s="203"/>
      <c r="D7289" s="203"/>
      <c r="E7289" s="203"/>
      <c r="F7289" s="203"/>
    </row>
    <row r="7290" spans="1:6" x14ac:dyDescent="0.25">
      <c r="A7290" s="203"/>
      <c r="B7290" s="203"/>
      <c r="C7290" s="203"/>
      <c r="D7290" s="203"/>
      <c r="E7290" s="203"/>
      <c r="F7290" s="203"/>
    </row>
    <row r="7291" spans="1:6" x14ac:dyDescent="0.25">
      <c r="A7291" s="203"/>
      <c r="B7291" s="203"/>
      <c r="C7291" s="203"/>
      <c r="D7291" s="203"/>
      <c r="E7291" s="203"/>
      <c r="F7291" s="203"/>
    </row>
    <row r="7292" spans="1:6" x14ac:dyDescent="0.25">
      <c r="A7292" s="203"/>
      <c r="B7292" s="203"/>
      <c r="C7292" s="203"/>
      <c r="D7292" s="203"/>
      <c r="E7292" s="203"/>
      <c r="F7292" s="203"/>
    </row>
    <row r="7293" spans="1:6" x14ac:dyDescent="0.25">
      <c r="A7293" s="203"/>
      <c r="B7293" s="203"/>
      <c r="C7293" s="203"/>
      <c r="D7293" s="203"/>
      <c r="E7293" s="203"/>
      <c r="F7293" s="203"/>
    </row>
    <row r="7294" spans="1:6" x14ac:dyDescent="0.25">
      <c r="A7294" s="203"/>
      <c r="B7294" s="203"/>
      <c r="C7294" s="203"/>
      <c r="D7294" s="203"/>
      <c r="E7294" s="203"/>
      <c r="F7294" s="203"/>
    </row>
    <row r="7295" spans="1:6" x14ac:dyDescent="0.25">
      <c r="A7295" s="203"/>
      <c r="B7295" s="203"/>
      <c r="C7295" s="203"/>
      <c r="D7295" s="203"/>
      <c r="E7295" s="203"/>
      <c r="F7295" s="203"/>
    </row>
    <row r="7296" spans="1:6" x14ac:dyDescent="0.25">
      <c r="A7296" s="203"/>
      <c r="B7296" s="203"/>
      <c r="C7296" s="203"/>
      <c r="D7296" s="203"/>
      <c r="E7296" s="203"/>
      <c r="F7296" s="203"/>
    </row>
    <row r="7297" spans="1:6" x14ac:dyDescent="0.25">
      <c r="A7297" s="203"/>
      <c r="B7297" s="203"/>
      <c r="C7297" s="203"/>
      <c r="D7297" s="203"/>
      <c r="E7297" s="203"/>
      <c r="F7297" s="203"/>
    </row>
    <row r="7298" spans="1:6" x14ac:dyDescent="0.25">
      <c r="A7298" s="203"/>
      <c r="B7298" s="203"/>
      <c r="C7298" s="203"/>
      <c r="D7298" s="203"/>
      <c r="E7298" s="203"/>
      <c r="F7298" s="203"/>
    </row>
    <row r="7299" spans="1:6" x14ac:dyDescent="0.25">
      <c r="A7299" s="203"/>
      <c r="B7299" s="203"/>
      <c r="C7299" s="203"/>
      <c r="D7299" s="203"/>
      <c r="E7299" s="203"/>
      <c r="F7299" s="203"/>
    </row>
    <row r="7300" spans="1:6" x14ac:dyDescent="0.25">
      <c r="A7300" s="203"/>
      <c r="B7300" s="203"/>
      <c r="C7300" s="203"/>
      <c r="D7300" s="203"/>
      <c r="E7300" s="203"/>
      <c r="F7300" s="203"/>
    </row>
    <row r="7301" spans="1:6" x14ac:dyDescent="0.25">
      <c r="A7301" s="203"/>
      <c r="B7301" s="203"/>
      <c r="C7301" s="203"/>
      <c r="D7301" s="203"/>
      <c r="E7301" s="203"/>
      <c r="F7301" s="203"/>
    </row>
    <row r="7302" spans="1:6" x14ac:dyDescent="0.25">
      <c r="A7302" s="203"/>
      <c r="B7302" s="203"/>
      <c r="C7302" s="203"/>
      <c r="D7302" s="203"/>
      <c r="E7302" s="203"/>
      <c r="F7302" s="203"/>
    </row>
    <row r="7303" spans="1:6" x14ac:dyDescent="0.25">
      <c r="A7303" s="203"/>
      <c r="B7303" s="203"/>
      <c r="C7303" s="203"/>
      <c r="D7303" s="203"/>
      <c r="E7303" s="203"/>
      <c r="F7303" s="203"/>
    </row>
    <row r="7304" spans="1:6" x14ac:dyDescent="0.25">
      <c r="A7304" s="203"/>
      <c r="B7304" s="203"/>
      <c r="C7304" s="203"/>
      <c r="D7304" s="203"/>
      <c r="E7304" s="203"/>
      <c r="F7304" s="203"/>
    </row>
    <row r="7305" spans="1:6" x14ac:dyDescent="0.25">
      <c r="A7305" s="203"/>
      <c r="B7305" s="203"/>
      <c r="C7305" s="203"/>
      <c r="D7305" s="203"/>
      <c r="E7305" s="203"/>
      <c r="F7305" s="203"/>
    </row>
    <row r="7306" spans="1:6" x14ac:dyDescent="0.25">
      <c r="A7306" s="203"/>
      <c r="B7306" s="203"/>
      <c r="C7306" s="203"/>
      <c r="D7306" s="203"/>
      <c r="E7306" s="203"/>
      <c r="F7306" s="203"/>
    </row>
    <row r="7307" spans="1:6" x14ac:dyDescent="0.25">
      <c r="A7307" s="203"/>
      <c r="B7307" s="203"/>
      <c r="C7307" s="203"/>
      <c r="D7307" s="203"/>
      <c r="E7307" s="203"/>
      <c r="F7307" s="203"/>
    </row>
    <row r="7308" spans="1:6" x14ac:dyDescent="0.25">
      <c r="A7308" s="203"/>
      <c r="B7308" s="203"/>
      <c r="C7308" s="203"/>
      <c r="D7308" s="203"/>
      <c r="E7308" s="203"/>
      <c r="F7308" s="203"/>
    </row>
    <row r="7309" spans="1:6" x14ac:dyDescent="0.25">
      <c r="A7309" s="203"/>
      <c r="B7309" s="203"/>
      <c r="C7309" s="203"/>
      <c r="D7309" s="203"/>
      <c r="E7309" s="203"/>
      <c r="F7309" s="203"/>
    </row>
    <row r="7310" spans="1:6" x14ac:dyDescent="0.25">
      <c r="A7310" s="203"/>
      <c r="B7310" s="203"/>
      <c r="C7310" s="203"/>
      <c r="D7310" s="203"/>
      <c r="E7310" s="203"/>
      <c r="F7310" s="203"/>
    </row>
    <row r="7311" spans="1:6" x14ac:dyDescent="0.25">
      <c r="A7311" s="203"/>
      <c r="B7311" s="203"/>
      <c r="C7311" s="203"/>
      <c r="D7311" s="203"/>
      <c r="E7311" s="203"/>
      <c r="F7311" s="203"/>
    </row>
    <row r="7312" spans="1:6" x14ac:dyDescent="0.25">
      <c r="A7312" s="203"/>
      <c r="B7312" s="203"/>
      <c r="C7312" s="203"/>
      <c r="D7312" s="203"/>
      <c r="E7312" s="203"/>
      <c r="F7312" s="203"/>
    </row>
    <row r="7313" spans="1:6" x14ac:dyDescent="0.25">
      <c r="A7313" s="203"/>
      <c r="B7313" s="203"/>
      <c r="C7313" s="203"/>
      <c r="D7313" s="203"/>
      <c r="E7313" s="203"/>
      <c r="F7313" s="203"/>
    </row>
    <row r="7314" spans="1:6" x14ac:dyDescent="0.25">
      <c r="A7314" s="203"/>
      <c r="B7314" s="203"/>
      <c r="C7314" s="203"/>
      <c r="D7314" s="203"/>
      <c r="E7314" s="203"/>
      <c r="F7314" s="203"/>
    </row>
    <row r="7315" spans="1:6" x14ac:dyDescent="0.25">
      <c r="A7315" s="203"/>
      <c r="B7315" s="203"/>
      <c r="C7315" s="203"/>
      <c r="D7315" s="203"/>
      <c r="E7315" s="203"/>
      <c r="F7315" s="203"/>
    </row>
    <row r="7316" spans="1:6" x14ac:dyDescent="0.25">
      <c r="A7316" s="203"/>
      <c r="B7316" s="203"/>
      <c r="C7316" s="203"/>
      <c r="D7316" s="203"/>
      <c r="E7316" s="203"/>
      <c r="F7316" s="203"/>
    </row>
    <row r="7317" spans="1:6" x14ac:dyDescent="0.25">
      <c r="A7317" s="203"/>
      <c r="B7317" s="203"/>
      <c r="C7317" s="203"/>
      <c r="D7317" s="203"/>
      <c r="E7317" s="203"/>
      <c r="F7317" s="203"/>
    </row>
    <row r="7318" spans="1:6" x14ac:dyDescent="0.25">
      <c r="A7318" s="203"/>
      <c r="B7318" s="203"/>
      <c r="C7318" s="203"/>
      <c r="D7318" s="203"/>
      <c r="E7318" s="203"/>
      <c r="F7318" s="203"/>
    </row>
    <row r="7319" spans="1:6" x14ac:dyDescent="0.25">
      <c r="A7319" s="203"/>
      <c r="B7319" s="203"/>
      <c r="C7319" s="203"/>
      <c r="D7319" s="203"/>
      <c r="E7319" s="203"/>
      <c r="F7319" s="203"/>
    </row>
    <row r="7320" spans="1:6" x14ac:dyDescent="0.25">
      <c r="A7320" s="203"/>
      <c r="B7320" s="203"/>
      <c r="C7320" s="203"/>
      <c r="D7320" s="203"/>
      <c r="E7320" s="203"/>
      <c r="F7320" s="203"/>
    </row>
    <row r="7321" spans="1:6" x14ac:dyDescent="0.25">
      <c r="A7321" s="203"/>
      <c r="B7321" s="203"/>
      <c r="C7321" s="203"/>
      <c r="D7321" s="203"/>
      <c r="E7321" s="203"/>
      <c r="F7321" s="203"/>
    </row>
    <row r="7322" spans="1:6" x14ac:dyDescent="0.25">
      <c r="A7322" s="203"/>
      <c r="B7322" s="203"/>
      <c r="C7322" s="203"/>
      <c r="D7322" s="203"/>
      <c r="E7322" s="203"/>
      <c r="F7322" s="203"/>
    </row>
    <row r="7323" spans="1:6" x14ac:dyDescent="0.25">
      <c r="A7323" s="203"/>
      <c r="B7323" s="203"/>
      <c r="C7323" s="203"/>
      <c r="D7323" s="203"/>
      <c r="E7323" s="203"/>
      <c r="F7323" s="203"/>
    </row>
    <row r="7324" spans="1:6" x14ac:dyDescent="0.25">
      <c r="A7324" s="203"/>
      <c r="B7324" s="203"/>
      <c r="C7324" s="203"/>
      <c r="D7324" s="203"/>
      <c r="E7324" s="203"/>
      <c r="F7324" s="203"/>
    </row>
    <row r="7325" spans="1:6" x14ac:dyDescent="0.25">
      <c r="A7325" s="203"/>
      <c r="B7325" s="203"/>
      <c r="C7325" s="203"/>
      <c r="D7325" s="203"/>
      <c r="E7325" s="203"/>
      <c r="F7325" s="203"/>
    </row>
    <row r="7326" spans="1:6" x14ac:dyDescent="0.25">
      <c r="A7326" s="203"/>
      <c r="B7326" s="203"/>
      <c r="C7326" s="203"/>
      <c r="D7326" s="203"/>
      <c r="E7326" s="203"/>
      <c r="F7326" s="203"/>
    </row>
    <row r="7327" spans="1:6" x14ac:dyDescent="0.25">
      <c r="A7327" s="203"/>
      <c r="B7327" s="203"/>
      <c r="C7327" s="203"/>
      <c r="D7327" s="203"/>
      <c r="E7327" s="203"/>
      <c r="F7327" s="203"/>
    </row>
    <row r="7328" spans="1:6" x14ac:dyDescent="0.25">
      <c r="A7328" s="203"/>
      <c r="B7328" s="203"/>
      <c r="C7328" s="203"/>
      <c r="D7328" s="203"/>
      <c r="E7328" s="203"/>
      <c r="F7328" s="203"/>
    </row>
    <row r="7329" spans="1:6" x14ac:dyDescent="0.25">
      <c r="A7329" s="203"/>
      <c r="B7329" s="203"/>
      <c r="C7329" s="203"/>
      <c r="D7329" s="203"/>
      <c r="E7329" s="203"/>
      <c r="F7329" s="203"/>
    </row>
    <row r="7330" spans="1:6" x14ac:dyDescent="0.25">
      <c r="A7330" s="203"/>
      <c r="B7330" s="203"/>
      <c r="C7330" s="203"/>
      <c r="D7330" s="203"/>
      <c r="E7330" s="203"/>
      <c r="F7330" s="203"/>
    </row>
    <row r="7331" spans="1:6" x14ac:dyDescent="0.25">
      <c r="A7331" s="203"/>
      <c r="B7331" s="203"/>
      <c r="C7331" s="203"/>
      <c r="D7331" s="203"/>
      <c r="E7331" s="203"/>
      <c r="F7331" s="203"/>
    </row>
    <row r="7332" spans="1:6" x14ac:dyDescent="0.25">
      <c r="A7332" s="203"/>
      <c r="B7332" s="203"/>
      <c r="C7332" s="203"/>
      <c r="D7332" s="203"/>
      <c r="E7332" s="203"/>
      <c r="F7332" s="203"/>
    </row>
    <row r="7333" spans="1:6" x14ac:dyDescent="0.25">
      <c r="A7333" s="203"/>
      <c r="B7333" s="203"/>
      <c r="C7333" s="203"/>
      <c r="D7333" s="203"/>
      <c r="E7333" s="203"/>
      <c r="F7333" s="203"/>
    </row>
    <row r="7334" spans="1:6" x14ac:dyDescent="0.25">
      <c r="A7334" s="203"/>
      <c r="B7334" s="203"/>
      <c r="C7334" s="203"/>
      <c r="D7334" s="203"/>
      <c r="E7334" s="203"/>
      <c r="F7334" s="203"/>
    </row>
    <row r="7335" spans="1:6" x14ac:dyDescent="0.25">
      <c r="A7335" s="203"/>
      <c r="B7335" s="203"/>
      <c r="C7335" s="203"/>
      <c r="D7335" s="203"/>
      <c r="E7335" s="203"/>
      <c r="F7335" s="203"/>
    </row>
    <row r="7336" spans="1:6" x14ac:dyDescent="0.25">
      <c r="A7336" s="203"/>
      <c r="B7336" s="203"/>
      <c r="C7336" s="203"/>
      <c r="D7336" s="203"/>
      <c r="E7336" s="203"/>
      <c r="F7336" s="203"/>
    </row>
    <row r="7337" spans="1:6" x14ac:dyDescent="0.25">
      <c r="A7337" s="203"/>
      <c r="B7337" s="203"/>
      <c r="C7337" s="203"/>
      <c r="D7337" s="203"/>
      <c r="E7337" s="203"/>
      <c r="F7337" s="203"/>
    </row>
    <row r="7338" spans="1:6" x14ac:dyDescent="0.25">
      <c r="A7338" s="203"/>
      <c r="B7338" s="203"/>
      <c r="C7338" s="203"/>
      <c r="D7338" s="203"/>
      <c r="E7338" s="203"/>
      <c r="F7338" s="203"/>
    </row>
    <row r="7339" spans="1:6" x14ac:dyDescent="0.25">
      <c r="A7339" s="203"/>
      <c r="B7339" s="203"/>
      <c r="C7339" s="203"/>
      <c r="D7339" s="203"/>
      <c r="E7339" s="203"/>
      <c r="F7339" s="203"/>
    </row>
    <row r="7340" spans="1:6" x14ac:dyDescent="0.25">
      <c r="A7340" s="203"/>
      <c r="B7340" s="203"/>
      <c r="C7340" s="203"/>
      <c r="D7340" s="203"/>
      <c r="E7340" s="203"/>
      <c r="F7340" s="203"/>
    </row>
    <row r="7341" spans="1:6" x14ac:dyDescent="0.25">
      <c r="A7341" s="203"/>
      <c r="B7341" s="203"/>
      <c r="C7341" s="203"/>
      <c r="D7341" s="203"/>
      <c r="E7341" s="203"/>
      <c r="F7341" s="203"/>
    </row>
    <row r="7342" spans="1:6" x14ac:dyDescent="0.25">
      <c r="A7342" s="203"/>
      <c r="B7342" s="203"/>
      <c r="C7342" s="203"/>
      <c r="D7342" s="203"/>
      <c r="E7342" s="203"/>
      <c r="F7342" s="203"/>
    </row>
    <row r="7343" spans="1:6" x14ac:dyDescent="0.25">
      <c r="A7343" s="203"/>
      <c r="B7343" s="203"/>
      <c r="C7343" s="203"/>
      <c r="D7343" s="203"/>
      <c r="E7343" s="203"/>
      <c r="F7343" s="203"/>
    </row>
    <row r="7344" spans="1:6" x14ac:dyDescent="0.25">
      <c r="A7344" s="203"/>
      <c r="B7344" s="203"/>
      <c r="C7344" s="203"/>
      <c r="D7344" s="203"/>
      <c r="E7344" s="203"/>
      <c r="F7344" s="203"/>
    </row>
    <row r="7345" spans="1:6" x14ac:dyDescent="0.25">
      <c r="A7345" s="203"/>
      <c r="B7345" s="203"/>
      <c r="C7345" s="203"/>
      <c r="D7345" s="203"/>
      <c r="E7345" s="203"/>
      <c r="F7345" s="203"/>
    </row>
    <row r="7346" spans="1:6" x14ac:dyDescent="0.25">
      <c r="A7346" s="203"/>
      <c r="B7346" s="203"/>
      <c r="C7346" s="203"/>
      <c r="D7346" s="203"/>
      <c r="E7346" s="203"/>
      <c r="F7346" s="203"/>
    </row>
    <row r="7347" spans="1:6" x14ac:dyDescent="0.25">
      <c r="A7347" s="203"/>
      <c r="B7347" s="203"/>
      <c r="C7347" s="203"/>
      <c r="D7347" s="203"/>
      <c r="E7347" s="203"/>
      <c r="F7347" s="203"/>
    </row>
    <row r="7348" spans="1:6" x14ac:dyDescent="0.25">
      <c r="A7348" s="203"/>
      <c r="B7348" s="203"/>
      <c r="C7348" s="203"/>
      <c r="D7348" s="203"/>
      <c r="E7348" s="203"/>
      <c r="F7348" s="203"/>
    </row>
    <row r="7349" spans="1:6" x14ac:dyDescent="0.25">
      <c r="A7349" s="203"/>
      <c r="B7349" s="203"/>
      <c r="C7349" s="203"/>
      <c r="D7349" s="203"/>
      <c r="E7349" s="203"/>
      <c r="F7349" s="203"/>
    </row>
    <row r="7350" spans="1:6" x14ac:dyDescent="0.25">
      <c r="A7350" s="203"/>
      <c r="B7350" s="203"/>
      <c r="C7350" s="203"/>
      <c r="D7350" s="203"/>
      <c r="E7350" s="203"/>
      <c r="F7350" s="203"/>
    </row>
    <row r="7351" spans="1:6" x14ac:dyDescent="0.25">
      <c r="A7351" s="203"/>
      <c r="B7351" s="203"/>
      <c r="C7351" s="203"/>
      <c r="D7351" s="203"/>
      <c r="E7351" s="203"/>
      <c r="F7351" s="203"/>
    </row>
    <row r="7352" spans="1:6" x14ac:dyDescent="0.25">
      <c r="A7352" s="203"/>
      <c r="B7352" s="203"/>
      <c r="C7352" s="203"/>
      <c r="D7352" s="203"/>
      <c r="E7352" s="203"/>
      <c r="F7352" s="203"/>
    </row>
    <row r="7353" spans="1:6" x14ac:dyDescent="0.25">
      <c r="A7353" s="203"/>
      <c r="B7353" s="203"/>
      <c r="C7353" s="203"/>
      <c r="D7353" s="203"/>
      <c r="E7353" s="203"/>
      <c r="F7353" s="203"/>
    </row>
    <row r="7354" spans="1:6" x14ac:dyDescent="0.25">
      <c r="A7354" s="203"/>
      <c r="B7354" s="203"/>
      <c r="C7354" s="203"/>
      <c r="D7354" s="203"/>
      <c r="E7354" s="203"/>
      <c r="F7354" s="203"/>
    </row>
    <row r="7355" spans="1:6" x14ac:dyDescent="0.25">
      <c r="A7355" s="203"/>
      <c r="B7355" s="203"/>
      <c r="C7355" s="203"/>
      <c r="D7355" s="203"/>
      <c r="E7355" s="203"/>
      <c r="F7355" s="203"/>
    </row>
    <row r="7356" spans="1:6" x14ac:dyDescent="0.25">
      <c r="A7356" s="203"/>
      <c r="B7356" s="203"/>
      <c r="C7356" s="203"/>
      <c r="D7356" s="203"/>
      <c r="E7356" s="203"/>
      <c r="F7356" s="203"/>
    </row>
    <row r="7357" spans="1:6" x14ac:dyDescent="0.25">
      <c r="A7357" s="203"/>
      <c r="B7357" s="203"/>
      <c r="C7357" s="203"/>
      <c r="D7357" s="203"/>
      <c r="E7357" s="203"/>
      <c r="F7357" s="203"/>
    </row>
    <row r="7358" spans="1:6" x14ac:dyDescent="0.25">
      <c r="A7358" s="203"/>
      <c r="B7358" s="203"/>
      <c r="C7358" s="203"/>
      <c r="D7358" s="203"/>
      <c r="E7358" s="203"/>
      <c r="F7358" s="203"/>
    </row>
    <row r="7359" spans="1:6" x14ac:dyDescent="0.25">
      <c r="A7359" s="203"/>
      <c r="B7359" s="203"/>
      <c r="C7359" s="203"/>
      <c r="D7359" s="203"/>
      <c r="E7359" s="203"/>
      <c r="F7359" s="203"/>
    </row>
    <row r="7360" spans="1:6" x14ac:dyDescent="0.25">
      <c r="A7360" s="203"/>
      <c r="B7360" s="203"/>
      <c r="C7360" s="203"/>
      <c r="D7360" s="203"/>
      <c r="E7360" s="203"/>
      <c r="F7360" s="203"/>
    </row>
    <row r="7361" spans="1:6" x14ac:dyDescent="0.25">
      <c r="A7361" s="203"/>
      <c r="B7361" s="203"/>
      <c r="C7361" s="203"/>
      <c r="D7361" s="203"/>
      <c r="E7361" s="203"/>
      <c r="F7361" s="203"/>
    </row>
    <row r="7362" spans="1:6" x14ac:dyDescent="0.25">
      <c r="A7362" s="203"/>
      <c r="B7362" s="203"/>
      <c r="C7362" s="203"/>
      <c r="D7362" s="203"/>
      <c r="E7362" s="203"/>
      <c r="F7362" s="203"/>
    </row>
    <row r="7363" spans="1:6" x14ac:dyDescent="0.25">
      <c r="A7363" s="203"/>
      <c r="B7363" s="203"/>
      <c r="C7363" s="203"/>
      <c r="D7363" s="203"/>
      <c r="E7363" s="203"/>
      <c r="F7363" s="203"/>
    </row>
    <row r="7364" spans="1:6" x14ac:dyDescent="0.25">
      <c r="A7364" s="203"/>
      <c r="B7364" s="203"/>
      <c r="C7364" s="203"/>
      <c r="D7364" s="203"/>
      <c r="E7364" s="203"/>
      <c r="F7364" s="203"/>
    </row>
    <row r="7365" spans="1:6" x14ac:dyDescent="0.25">
      <c r="A7365" s="203"/>
      <c r="B7365" s="203"/>
      <c r="C7365" s="203"/>
      <c r="D7365" s="203"/>
      <c r="E7365" s="203"/>
      <c r="F7365" s="203"/>
    </row>
    <row r="7366" spans="1:6" x14ac:dyDescent="0.25">
      <c r="A7366" s="203"/>
      <c r="B7366" s="203"/>
      <c r="C7366" s="203"/>
      <c r="D7366" s="203"/>
      <c r="E7366" s="203"/>
      <c r="F7366" s="203"/>
    </row>
    <row r="7367" spans="1:6" x14ac:dyDescent="0.25">
      <c r="A7367" s="203"/>
      <c r="B7367" s="203"/>
      <c r="C7367" s="203"/>
      <c r="D7367" s="203"/>
      <c r="E7367" s="203"/>
      <c r="F7367" s="203"/>
    </row>
    <row r="7368" spans="1:6" x14ac:dyDescent="0.25">
      <c r="A7368" s="203"/>
      <c r="B7368" s="203"/>
      <c r="C7368" s="203"/>
      <c r="D7368" s="203"/>
      <c r="E7368" s="203"/>
      <c r="F7368" s="203"/>
    </row>
    <row r="7369" spans="1:6" x14ac:dyDescent="0.25">
      <c r="A7369" s="203"/>
      <c r="B7369" s="203"/>
      <c r="C7369" s="203"/>
      <c r="D7369" s="203"/>
      <c r="E7369" s="203"/>
      <c r="F7369" s="203"/>
    </row>
    <row r="7370" spans="1:6" x14ac:dyDescent="0.25">
      <c r="A7370" s="203"/>
      <c r="B7370" s="203"/>
      <c r="C7370" s="203"/>
      <c r="D7370" s="203"/>
      <c r="E7370" s="203"/>
      <c r="F7370" s="203"/>
    </row>
    <row r="7371" spans="1:6" x14ac:dyDescent="0.25">
      <c r="A7371" s="203"/>
      <c r="B7371" s="203"/>
      <c r="C7371" s="203"/>
      <c r="D7371" s="203"/>
      <c r="E7371" s="203"/>
      <c r="F7371" s="203"/>
    </row>
    <row r="7372" spans="1:6" x14ac:dyDescent="0.25">
      <c r="A7372" s="203"/>
      <c r="B7372" s="203"/>
      <c r="C7372" s="203"/>
      <c r="D7372" s="203"/>
      <c r="E7372" s="203"/>
      <c r="F7372" s="203"/>
    </row>
    <row r="7373" spans="1:6" x14ac:dyDescent="0.25">
      <c r="A7373" s="203"/>
      <c r="B7373" s="203"/>
      <c r="C7373" s="203"/>
      <c r="D7373" s="203"/>
      <c r="E7373" s="203"/>
      <c r="F7373" s="203"/>
    </row>
    <row r="7374" spans="1:6" x14ac:dyDescent="0.25">
      <c r="A7374" s="203"/>
      <c r="B7374" s="203"/>
      <c r="C7374" s="203"/>
      <c r="D7374" s="203"/>
      <c r="E7374" s="203"/>
      <c r="F7374" s="203"/>
    </row>
    <row r="7375" spans="1:6" x14ac:dyDescent="0.25">
      <c r="A7375" s="203"/>
      <c r="B7375" s="203"/>
      <c r="C7375" s="203"/>
      <c r="D7375" s="203"/>
      <c r="E7375" s="203"/>
      <c r="F7375" s="203"/>
    </row>
    <row r="7376" spans="1:6" x14ac:dyDescent="0.25">
      <c r="A7376" s="203"/>
      <c r="B7376" s="203"/>
      <c r="C7376" s="203"/>
      <c r="D7376" s="203"/>
      <c r="E7376" s="203"/>
      <c r="F7376" s="203"/>
    </row>
    <row r="7377" spans="1:6" x14ac:dyDescent="0.25">
      <c r="A7377" s="203"/>
      <c r="B7377" s="203"/>
      <c r="C7377" s="203"/>
      <c r="D7377" s="203"/>
      <c r="E7377" s="203"/>
      <c r="F7377" s="203"/>
    </row>
    <row r="7378" spans="1:6" x14ac:dyDescent="0.25">
      <c r="A7378" s="203"/>
      <c r="B7378" s="203"/>
      <c r="C7378" s="203"/>
      <c r="D7378" s="203"/>
      <c r="E7378" s="203"/>
      <c r="F7378" s="203"/>
    </row>
    <row r="7379" spans="1:6" x14ac:dyDescent="0.25">
      <c r="A7379" s="203"/>
      <c r="B7379" s="203"/>
      <c r="C7379" s="203"/>
      <c r="D7379" s="203"/>
      <c r="E7379" s="203"/>
      <c r="F7379" s="203"/>
    </row>
    <row r="7380" spans="1:6" x14ac:dyDescent="0.25">
      <c r="A7380" s="203"/>
      <c r="B7380" s="203"/>
      <c r="C7380" s="203"/>
      <c r="D7380" s="203"/>
      <c r="E7380" s="203"/>
      <c r="F7380" s="203"/>
    </row>
    <row r="7381" spans="1:6" x14ac:dyDescent="0.25">
      <c r="A7381" s="203"/>
      <c r="B7381" s="203"/>
      <c r="C7381" s="203"/>
      <c r="D7381" s="203"/>
      <c r="E7381" s="203"/>
      <c r="F7381" s="203"/>
    </row>
    <row r="7382" spans="1:6" x14ac:dyDescent="0.25">
      <c r="A7382" s="203"/>
      <c r="B7382" s="203"/>
      <c r="C7382" s="203"/>
      <c r="D7382" s="203"/>
      <c r="E7382" s="203"/>
      <c r="F7382" s="203"/>
    </row>
    <row r="7383" spans="1:6" x14ac:dyDescent="0.25">
      <c r="A7383" s="203"/>
      <c r="B7383" s="203"/>
      <c r="C7383" s="203"/>
      <c r="D7383" s="203"/>
      <c r="E7383" s="203"/>
      <c r="F7383" s="203"/>
    </row>
    <row r="7384" spans="1:6" x14ac:dyDescent="0.25">
      <c r="A7384" s="203"/>
      <c r="B7384" s="203"/>
      <c r="C7384" s="203"/>
      <c r="D7384" s="203"/>
      <c r="E7384" s="203"/>
      <c r="F7384" s="203"/>
    </row>
    <row r="7385" spans="1:6" x14ac:dyDescent="0.25">
      <c r="A7385" s="203"/>
      <c r="B7385" s="203"/>
      <c r="C7385" s="203"/>
      <c r="D7385" s="203"/>
      <c r="E7385" s="203"/>
      <c r="F7385" s="203"/>
    </row>
    <row r="7386" spans="1:6" x14ac:dyDescent="0.25">
      <c r="A7386" s="203"/>
      <c r="B7386" s="203"/>
      <c r="C7386" s="203"/>
      <c r="D7386" s="203"/>
      <c r="E7386" s="203"/>
      <c r="F7386" s="203"/>
    </row>
    <row r="7387" spans="1:6" x14ac:dyDescent="0.25">
      <c r="A7387" s="203"/>
      <c r="B7387" s="203"/>
      <c r="C7387" s="203"/>
      <c r="D7387" s="203"/>
      <c r="E7387" s="203"/>
      <c r="F7387" s="203"/>
    </row>
    <row r="7388" spans="1:6" x14ac:dyDescent="0.25">
      <c r="A7388" s="203"/>
      <c r="B7388" s="203"/>
      <c r="C7388" s="203"/>
      <c r="D7388" s="203"/>
      <c r="E7388" s="203"/>
      <c r="F7388" s="203"/>
    </row>
    <row r="7389" spans="1:6" x14ac:dyDescent="0.25">
      <c r="A7389" s="203"/>
      <c r="B7389" s="203"/>
      <c r="C7389" s="203"/>
      <c r="D7389" s="203"/>
      <c r="E7389" s="203"/>
      <c r="F7389" s="203"/>
    </row>
    <row r="7390" spans="1:6" x14ac:dyDescent="0.25">
      <c r="A7390" s="203"/>
      <c r="B7390" s="203"/>
      <c r="C7390" s="203"/>
      <c r="D7390" s="203"/>
      <c r="E7390" s="203"/>
      <c r="F7390" s="203"/>
    </row>
    <row r="7391" spans="1:6" x14ac:dyDescent="0.25">
      <c r="A7391" s="203"/>
      <c r="B7391" s="203"/>
      <c r="C7391" s="203"/>
      <c r="D7391" s="203"/>
      <c r="E7391" s="203"/>
      <c r="F7391" s="203"/>
    </row>
    <row r="7392" spans="1:6" x14ac:dyDescent="0.25">
      <c r="A7392" s="203"/>
      <c r="B7392" s="203"/>
      <c r="C7392" s="203"/>
      <c r="D7392" s="203"/>
      <c r="E7392" s="203"/>
      <c r="F7392" s="203"/>
    </row>
    <row r="7393" spans="1:6" x14ac:dyDescent="0.25">
      <c r="A7393" s="203"/>
      <c r="B7393" s="203"/>
      <c r="C7393" s="203"/>
      <c r="D7393" s="203"/>
      <c r="E7393" s="203"/>
      <c r="F7393" s="203"/>
    </row>
    <row r="7394" spans="1:6" x14ac:dyDescent="0.25">
      <c r="A7394" s="203"/>
      <c r="B7394" s="203"/>
      <c r="C7394" s="203"/>
      <c r="D7394" s="203"/>
      <c r="E7394" s="203"/>
      <c r="F7394" s="203"/>
    </row>
    <row r="7395" spans="1:6" x14ac:dyDescent="0.25">
      <c r="A7395" s="203"/>
      <c r="B7395" s="203"/>
      <c r="C7395" s="203"/>
      <c r="D7395" s="203"/>
      <c r="E7395" s="203"/>
      <c r="F7395" s="203"/>
    </row>
    <row r="7396" spans="1:6" x14ac:dyDescent="0.25">
      <c r="A7396" s="203"/>
      <c r="B7396" s="203"/>
      <c r="C7396" s="203"/>
      <c r="D7396" s="203"/>
      <c r="E7396" s="203"/>
      <c r="F7396" s="203"/>
    </row>
    <row r="7397" spans="1:6" x14ac:dyDescent="0.25">
      <c r="A7397" s="203"/>
      <c r="B7397" s="203"/>
      <c r="C7397" s="203"/>
      <c r="D7397" s="203"/>
      <c r="E7397" s="203"/>
      <c r="F7397" s="203"/>
    </row>
    <row r="7398" spans="1:6" x14ac:dyDescent="0.25">
      <c r="A7398" s="203"/>
      <c r="B7398" s="203"/>
      <c r="C7398" s="203"/>
      <c r="D7398" s="203"/>
      <c r="E7398" s="203"/>
      <c r="F7398" s="203"/>
    </row>
    <row r="7399" spans="1:6" x14ac:dyDescent="0.25">
      <c r="A7399" s="203"/>
      <c r="B7399" s="203"/>
      <c r="C7399" s="203"/>
      <c r="D7399" s="203"/>
      <c r="E7399" s="203"/>
      <c r="F7399" s="203"/>
    </row>
    <row r="7400" spans="1:6" x14ac:dyDescent="0.25">
      <c r="A7400" s="203"/>
      <c r="B7400" s="203"/>
      <c r="C7400" s="203"/>
      <c r="D7400" s="203"/>
      <c r="E7400" s="203"/>
      <c r="F7400" s="203"/>
    </row>
    <row r="7401" spans="1:6" x14ac:dyDescent="0.25">
      <c r="A7401" s="203"/>
      <c r="B7401" s="203"/>
      <c r="C7401" s="203"/>
      <c r="D7401" s="203"/>
      <c r="E7401" s="203"/>
      <c r="F7401" s="203"/>
    </row>
    <row r="7402" spans="1:6" x14ac:dyDescent="0.25">
      <c r="A7402" s="203"/>
      <c r="B7402" s="203"/>
      <c r="C7402" s="203"/>
      <c r="D7402" s="203"/>
      <c r="E7402" s="203"/>
      <c r="F7402" s="203"/>
    </row>
    <row r="7403" spans="1:6" x14ac:dyDescent="0.25">
      <c r="A7403" s="203"/>
      <c r="B7403" s="203"/>
      <c r="C7403" s="203"/>
      <c r="D7403" s="203"/>
      <c r="E7403" s="203"/>
      <c r="F7403" s="203"/>
    </row>
    <row r="7404" spans="1:6" x14ac:dyDescent="0.25">
      <c r="A7404" s="203"/>
      <c r="B7404" s="203"/>
      <c r="C7404" s="203"/>
      <c r="D7404" s="203"/>
      <c r="E7404" s="203"/>
      <c r="F7404" s="203"/>
    </row>
    <row r="7405" spans="1:6" x14ac:dyDescent="0.25">
      <c r="A7405" s="203"/>
      <c r="B7405" s="203"/>
      <c r="C7405" s="203"/>
      <c r="D7405" s="203"/>
      <c r="E7405" s="203"/>
      <c r="F7405" s="203"/>
    </row>
    <row r="7406" spans="1:6" x14ac:dyDescent="0.25">
      <c r="A7406" s="203"/>
      <c r="B7406" s="203"/>
      <c r="C7406" s="203"/>
      <c r="D7406" s="203"/>
      <c r="E7406" s="203"/>
      <c r="F7406" s="203"/>
    </row>
    <row r="7407" spans="1:6" x14ac:dyDescent="0.25">
      <c r="A7407" s="203"/>
      <c r="B7407" s="203"/>
      <c r="C7407" s="203"/>
      <c r="D7407" s="203"/>
      <c r="E7407" s="203"/>
      <c r="F7407" s="203"/>
    </row>
    <row r="7408" spans="1:6" x14ac:dyDescent="0.25">
      <c r="A7408" s="203"/>
      <c r="B7408" s="203"/>
      <c r="C7408" s="203"/>
      <c r="D7408" s="203"/>
      <c r="E7408" s="203"/>
      <c r="F7408" s="203"/>
    </row>
    <row r="7409" spans="1:6" x14ac:dyDescent="0.25">
      <c r="A7409" s="203"/>
      <c r="B7409" s="203"/>
      <c r="C7409" s="203"/>
      <c r="D7409" s="203"/>
      <c r="E7409" s="203"/>
      <c r="F7409" s="203"/>
    </row>
    <row r="7410" spans="1:6" x14ac:dyDescent="0.25">
      <c r="A7410" s="203"/>
      <c r="B7410" s="203"/>
      <c r="C7410" s="203"/>
      <c r="D7410" s="203"/>
      <c r="E7410" s="203"/>
      <c r="F7410" s="203"/>
    </row>
    <row r="7411" spans="1:6" x14ac:dyDescent="0.25">
      <c r="A7411" s="203"/>
      <c r="B7411" s="203"/>
      <c r="C7411" s="203"/>
      <c r="D7411" s="203"/>
      <c r="E7411" s="203"/>
      <c r="F7411" s="203"/>
    </row>
    <row r="7412" spans="1:6" x14ac:dyDescent="0.25">
      <c r="A7412" s="203"/>
      <c r="B7412" s="203"/>
      <c r="C7412" s="203"/>
      <c r="D7412" s="203"/>
      <c r="E7412" s="203"/>
      <c r="F7412" s="203"/>
    </row>
    <row r="7413" spans="1:6" x14ac:dyDescent="0.25">
      <c r="A7413" s="203"/>
      <c r="B7413" s="203"/>
      <c r="C7413" s="203"/>
      <c r="D7413" s="203"/>
      <c r="E7413" s="203"/>
      <c r="F7413" s="203"/>
    </row>
    <row r="7414" spans="1:6" x14ac:dyDescent="0.25">
      <c r="A7414" s="203"/>
      <c r="B7414" s="203"/>
      <c r="C7414" s="203"/>
      <c r="D7414" s="203"/>
      <c r="E7414" s="203"/>
      <c r="F7414" s="203"/>
    </row>
    <row r="7415" spans="1:6" x14ac:dyDescent="0.25">
      <c r="A7415" s="203"/>
      <c r="B7415" s="203"/>
      <c r="C7415" s="203"/>
      <c r="D7415" s="203"/>
      <c r="E7415" s="203"/>
      <c r="F7415" s="203"/>
    </row>
    <row r="7416" spans="1:6" x14ac:dyDescent="0.25">
      <c r="A7416" s="203"/>
      <c r="B7416" s="203"/>
      <c r="C7416" s="203"/>
      <c r="D7416" s="203"/>
      <c r="E7416" s="203"/>
      <c r="F7416" s="203"/>
    </row>
    <row r="7417" spans="1:6" x14ac:dyDescent="0.25">
      <c r="A7417" s="203"/>
      <c r="B7417" s="203"/>
      <c r="C7417" s="203"/>
      <c r="D7417" s="203"/>
      <c r="E7417" s="203"/>
      <c r="F7417" s="203"/>
    </row>
    <row r="7418" spans="1:6" x14ac:dyDescent="0.25">
      <c r="A7418" s="203"/>
      <c r="B7418" s="203"/>
      <c r="C7418" s="203"/>
      <c r="D7418" s="203"/>
      <c r="E7418" s="203"/>
      <c r="F7418" s="203"/>
    </row>
    <row r="7419" spans="1:6" x14ac:dyDescent="0.25">
      <c r="A7419" s="203"/>
      <c r="B7419" s="203"/>
      <c r="C7419" s="203"/>
      <c r="D7419" s="203"/>
      <c r="E7419" s="203"/>
      <c r="F7419" s="203"/>
    </row>
    <row r="7420" spans="1:6" x14ac:dyDescent="0.25">
      <c r="A7420" s="203"/>
      <c r="B7420" s="203"/>
      <c r="C7420" s="203"/>
      <c r="D7420" s="203"/>
      <c r="E7420" s="203"/>
      <c r="F7420" s="203"/>
    </row>
    <row r="7421" spans="1:6" x14ac:dyDescent="0.25">
      <c r="A7421" s="203"/>
      <c r="B7421" s="203"/>
      <c r="C7421" s="203"/>
      <c r="D7421" s="203"/>
      <c r="E7421" s="203"/>
      <c r="F7421" s="203"/>
    </row>
    <row r="7422" spans="1:6" x14ac:dyDescent="0.25">
      <c r="A7422" s="203"/>
      <c r="B7422" s="203"/>
      <c r="C7422" s="203"/>
      <c r="D7422" s="203"/>
      <c r="E7422" s="203"/>
      <c r="F7422" s="203"/>
    </row>
    <row r="7423" spans="1:6" x14ac:dyDescent="0.25">
      <c r="A7423" s="203"/>
      <c r="B7423" s="203"/>
      <c r="C7423" s="203"/>
      <c r="D7423" s="203"/>
      <c r="E7423" s="203"/>
      <c r="F7423" s="203"/>
    </row>
    <row r="7424" spans="1:6" x14ac:dyDescent="0.25">
      <c r="A7424" s="203"/>
      <c r="B7424" s="203"/>
      <c r="C7424" s="203"/>
      <c r="D7424" s="203"/>
      <c r="E7424" s="203"/>
      <c r="F7424" s="203"/>
    </row>
    <row r="7425" spans="1:6" x14ac:dyDescent="0.25">
      <c r="A7425" s="203"/>
      <c r="B7425" s="203"/>
      <c r="C7425" s="203"/>
      <c r="D7425" s="203"/>
      <c r="E7425" s="203"/>
      <c r="F7425" s="203"/>
    </row>
    <row r="7426" spans="1:6" x14ac:dyDescent="0.25">
      <c r="A7426" s="203"/>
      <c r="B7426" s="203"/>
      <c r="C7426" s="203"/>
      <c r="D7426" s="203"/>
      <c r="E7426" s="203"/>
      <c r="F7426" s="203"/>
    </row>
    <row r="7427" spans="1:6" x14ac:dyDescent="0.25">
      <c r="A7427" s="203"/>
      <c r="B7427" s="203"/>
      <c r="C7427" s="203"/>
      <c r="D7427" s="203"/>
      <c r="E7427" s="203"/>
      <c r="F7427" s="203"/>
    </row>
    <row r="7428" spans="1:6" x14ac:dyDescent="0.25">
      <c r="A7428" s="203"/>
      <c r="B7428" s="203"/>
      <c r="C7428" s="203"/>
      <c r="D7428" s="203"/>
      <c r="E7428" s="203"/>
      <c r="F7428" s="203"/>
    </row>
    <row r="7429" spans="1:6" x14ac:dyDescent="0.25">
      <c r="A7429" s="203"/>
      <c r="B7429" s="203"/>
      <c r="C7429" s="203"/>
      <c r="D7429" s="203"/>
      <c r="E7429" s="203"/>
      <c r="F7429" s="203"/>
    </row>
    <row r="7430" spans="1:6" x14ac:dyDescent="0.25">
      <c r="A7430" s="203"/>
      <c r="B7430" s="203"/>
      <c r="C7430" s="203"/>
      <c r="D7430" s="203"/>
      <c r="E7430" s="203"/>
      <c r="F7430" s="203"/>
    </row>
    <row r="7431" spans="1:6" x14ac:dyDescent="0.25">
      <c r="A7431" s="203"/>
      <c r="B7431" s="203"/>
      <c r="C7431" s="203"/>
      <c r="D7431" s="203"/>
      <c r="E7431" s="203"/>
      <c r="F7431" s="203"/>
    </row>
    <row r="7432" spans="1:6" x14ac:dyDescent="0.25">
      <c r="A7432" s="203"/>
      <c r="B7432" s="203"/>
      <c r="C7432" s="203"/>
      <c r="D7432" s="203"/>
      <c r="E7432" s="203"/>
      <c r="F7432" s="203"/>
    </row>
    <row r="7433" spans="1:6" x14ac:dyDescent="0.25">
      <c r="A7433" s="203"/>
      <c r="B7433" s="203"/>
      <c r="C7433" s="203"/>
      <c r="D7433" s="203"/>
      <c r="E7433" s="203"/>
      <c r="F7433" s="203"/>
    </row>
    <row r="7434" spans="1:6" x14ac:dyDescent="0.25">
      <c r="A7434" s="203"/>
      <c r="B7434" s="203"/>
      <c r="C7434" s="203"/>
      <c r="D7434" s="203"/>
      <c r="E7434" s="203"/>
      <c r="F7434" s="203"/>
    </row>
    <row r="7435" spans="1:6" x14ac:dyDescent="0.25">
      <c r="A7435" s="203"/>
      <c r="B7435" s="203"/>
      <c r="C7435" s="203"/>
      <c r="D7435" s="203"/>
      <c r="E7435" s="203"/>
      <c r="F7435" s="203"/>
    </row>
    <row r="7436" spans="1:6" x14ac:dyDescent="0.25">
      <c r="A7436" s="203"/>
      <c r="B7436" s="203"/>
      <c r="C7436" s="203"/>
      <c r="D7436" s="203"/>
      <c r="E7436" s="203"/>
      <c r="F7436" s="203"/>
    </row>
    <row r="7437" spans="1:6" x14ac:dyDescent="0.25">
      <c r="A7437" s="203"/>
      <c r="B7437" s="203"/>
      <c r="C7437" s="203"/>
      <c r="D7437" s="203"/>
      <c r="E7437" s="203"/>
      <c r="F7437" s="203"/>
    </row>
    <row r="7438" spans="1:6" x14ac:dyDescent="0.25">
      <c r="A7438" s="203"/>
      <c r="B7438" s="203"/>
      <c r="C7438" s="203"/>
      <c r="D7438" s="203"/>
      <c r="E7438" s="203"/>
      <c r="F7438" s="203"/>
    </row>
    <row r="7439" spans="1:6" x14ac:dyDescent="0.25">
      <c r="A7439" s="203"/>
      <c r="B7439" s="203"/>
      <c r="C7439" s="203"/>
      <c r="D7439" s="203"/>
      <c r="E7439" s="203"/>
      <c r="F7439" s="203"/>
    </row>
    <row r="7440" spans="1:6" x14ac:dyDescent="0.25">
      <c r="A7440" s="203"/>
      <c r="B7440" s="203"/>
      <c r="C7440" s="203"/>
      <c r="D7440" s="203"/>
      <c r="E7440" s="203"/>
      <c r="F7440" s="203"/>
    </row>
    <row r="7441" spans="1:6" x14ac:dyDescent="0.25">
      <c r="A7441" s="203"/>
      <c r="B7441" s="203"/>
      <c r="C7441" s="203"/>
      <c r="D7441" s="203"/>
      <c r="E7441" s="203"/>
      <c r="F7441" s="203"/>
    </row>
    <row r="7442" spans="1:6" x14ac:dyDescent="0.25">
      <c r="A7442" s="203"/>
      <c r="B7442" s="203"/>
      <c r="C7442" s="203"/>
      <c r="D7442" s="203"/>
      <c r="E7442" s="203"/>
      <c r="F7442" s="203"/>
    </row>
    <row r="7443" spans="1:6" x14ac:dyDescent="0.25">
      <c r="A7443" s="203"/>
      <c r="B7443" s="203"/>
      <c r="C7443" s="203"/>
      <c r="D7443" s="203"/>
      <c r="E7443" s="203"/>
      <c r="F7443" s="203"/>
    </row>
    <row r="7444" spans="1:6" x14ac:dyDescent="0.25">
      <c r="A7444" s="203"/>
      <c r="B7444" s="203"/>
      <c r="C7444" s="203"/>
      <c r="D7444" s="203"/>
      <c r="E7444" s="203"/>
      <c r="F7444" s="203"/>
    </row>
    <row r="7445" spans="1:6" x14ac:dyDescent="0.25">
      <c r="A7445" s="203"/>
      <c r="B7445" s="203"/>
      <c r="C7445" s="203"/>
      <c r="D7445" s="203"/>
      <c r="E7445" s="203"/>
      <c r="F7445" s="203"/>
    </row>
    <row r="7446" spans="1:6" x14ac:dyDescent="0.25">
      <c r="A7446" s="203"/>
      <c r="B7446" s="203"/>
      <c r="C7446" s="203"/>
      <c r="D7446" s="203"/>
      <c r="E7446" s="203"/>
      <c r="F7446" s="203"/>
    </row>
    <row r="7447" spans="1:6" x14ac:dyDescent="0.25">
      <c r="A7447" s="203"/>
      <c r="B7447" s="203"/>
      <c r="C7447" s="203"/>
      <c r="D7447" s="203"/>
      <c r="E7447" s="203"/>
      <c r="F7447" s="203"/>
    </row>
    <row r="7448" spans="1:6" x14ac:dyDescent="0.25">
      <c r="A7448" s="203"/>
      <c r="B7448" s="203"/>
      <c r="C7448" s="203"/>
      <c r="D7448" s="203"/>
      <c r="E7448" s="203"/>
      <c r="F7448" s="203"/>
    </row>
    <row r="7449" spans="1:6" x14ac:dyDescent="0.25">
      <c r="A7449" s="203"/>
      <c r="B7449" s="203"/>
      <c r="C7449" s="203"/>
      <c r="D7449" s="203"/>
      <c r="E7449" s="203"/>
      <c r="F7449" s="203"/>
    </row>
    <row r="7450" spans="1:6" x14ac:dyDescent="0.25">
      <c r="A7450" s="203"/>
      <c r="B7450" s="203"/>
      <c r="C7450" s="203"/>
      <c r="D7450" s="203"/>
      <c r="E7450" s="203"/>
      <c r="F7450" s="203"/>
    </row>
    <row r="7451" spans="1:6" x14ac:dyDescent="0.25">
      <c r="A7451" s="203"/>
      <c r="B7451" s="203"/>
      <c r="C7451" s="203"/>
      <c r="D7451" s="203"/>
      <c r="E7451" s="203"/>
      <c r="F7451" s="203"/>
    </row>
    <row r="7452" spans="1:6" x14ac:dyDescent="0.25">
      <c r="A7452" s="203"/>
      <c r="B7452" s="203"/>
      <c r="C7452" s="203"/>
      <c r="D7452" s="203"/>
      <c r="E7452" s="203"/>
      <c r="F7452" s="203"/>
    </row>
    <row r="7453" spans="1:6" x14ac:dyDescent="0.25">
      <c r="A7453" s="203"/>
      <c r="B7453" s="203"/>
      <c r="C7453" s="203"/>
      <c r="D7453" s="203"/>
      <c r="E7453" s="203"/>
      <c r="F7453" s="203"/>
    </row>
    <row r="7454" spans="1:6" x14ac:dyDescent="0.25">
      <c r="A7454" s="203"/>
      <c r="B7454" s="203"/>
      <c r="C7454" s="203"/>
      <c r="D7454" s="203"/>
      <c r="E7454" s="203"/>
      <c r="F7454" s="203"/>
    </row>
    <row r="7455" spans="1:6" x14ac:dyDescent="0.25">
      <c r="A7455" s="203"/>
      <c r="B7455" s="203"/>
      <c r="C7455" s="203"/>
      <c r="D7455" s="203"/>
      <c r="E7455" s="203"/>
      <c r="F7455" s="203"/>
    </row>
    <row r="7456" spans="1:6" x14ac:dyDescent="0.25">
      <c r="A7456" s="203"/>
      <c r="B7456" s="203"/>
      <c r="C7456" s="203"/>
      <c r="D7456" s="203"/>
      <c r="E7456" s="203"/>
      <c r="F7456" s="203"/>
    </row>
    <row r="7457" spans="1:6" x14ac:dyDescent="0.25">
      <c r="A7457" s="203"/>
      <c r="B7457" s="203"/>
      <c r="C7457" s="203"/>
      <c r="D7457" s="203"/>
      <c r="E7457" s="203"/>
      <c r="F7457" s="203"/>
    </row>
    <row r="7458" spans="1:6" x14ac:dyDescent="0.25">
      <c r="A7458" s="203"/>
      <c r="B7458" s="203"/>
      <c r="C7458" s="203"/>
      <c r="D7458" s="203"/>
      <c r="E7458" s="203"/>
      <c r="F7458" s="203"/>
    </row>
    <row r="7459" spans="1:6" x14ac:dyDescent="0.25">
      <c r="A7459" s="203"/>
      <c r="B7459" s="203"/>
      <c r="C7459" s="203"/>
      <c r="D7459" s="203"/>
      <c r="E7459" s="203"/>
      <c r="F7459" s="203"/>
    </row>
    <row r="7460" spans="1:6" x14ac:dyDescent="0.25">
      <c r="A7460" s="203"/>
      <c r="B7460" s="203"/>
      <c r="C7460" s="203"/>
      <c r="D7460" s="203"/>
      <c r="E7460" s="203"/>
      <c r="F7460" s="203"/>
    </row>
    <row r="7461" spans="1:6" x14ac:dyDescent="0.25">
      <c r="A7461" s="203"/>
      <c r="B7461" s="203"/>
      <c r="C7461" s="203"/>
      <c r="D7461" s="203"/>
      <c r="E7461" s="203"/>
      <c r="F7461" s="203"/>
    </row>
    <row r="7462" spans="1:6" x14ac:dyDescent="0.25">
      <c r="A7462" s="203"/>
      <c r="B7462" s="203"/>
      <c r="C7462" s="203"/>
      <c r="D7462" s="203"/>
      <c r="E7462" s="203"/>
      <c r="F7462" s="203"/>
    </row>
    <row r="7463" spans="1:6" x14ac:dyDescent="0.25">
      <c r="A7463" s="203"/>
      <c r="B7463" s="203"/>
      <c r="C7463" s="203"/>
      <c r="D7463" s="203"/>
      <c r="E7463" s="203"/>
      <c r="F7463" s="203"/>
    </row>
    <row r="7464" spans="1:6" x14ac:dyDescent="0.25">
      <c r="A7464" s="203"/>
      <c r="B7464" s="203"/>
      <c r="C7464" s="203"/>
      <c r="D7464" s="203"/>
      <c r="E7464" s="203"/>
      <c r="F7464" s="203"/>
    </row>
    <row r="7465" spans="1:6" x14ac:dyDescent="0.25">
      <c r="A7465" s="203"/>
      <c r="B7465" s="203"/>
      <c r="C7465" s="203"/>
      <c r="D7465" s="203"/>
      <c r="E7465" s="203"/>
      <c r="F7465" s="203"/>
    </row>
    <row r="7466" spans="1:6" x14ac:dyDescent="0.25">
      <c r="A7466" s="203"/>
      <c r="B7466" s="203"/>
      <c r="C7466" s="203"/>
      <c r="D7466" s="203"/>
      <c r="E7466" s="203"/>
      <c r="F7466" s="203"/>
    </row>
    <row r="7467" spans="1:6" x14ac:dyDescent="0.25">
      <c r="A7467" s="203"/>
      <c r="B7467" s="203"/>
      <c r="C7467" s="203"/>
      <c r="D7467" s="203"/>
      <c r="E7467" s="203"/>
      <c r="F7467" s="203"/>
    </row>
    <row r="7468" spans="1:6" x14ac:dyDescent="0.25">
      <c r="A7468" s="203"/>
      <c r="B7468" s="203"/>
      <c r="C7468" s="203"/>
      <c r="D7468" s="203"/>
      <c r="E7468" s="203"/>
      <c r="F7468" s="203"/>
    </row>
    <row r="7469" spans="1:6" x14ac:dyDescent="0.25">
      <c r="A7469" s="203"/>
      <c r="B7469" s="203"/>
      <c r="C7469" s="203"/>
      <c r="D7469" s="203"/>
      <c r="E7469" s="203"/>
      <c r="F7469" s="203"/>
    </row>
    <row r="7470" spans="1:6" x14ac:dyDescent="0.25">
      <c r="A7470" s="203"/>
      <c r="B7470" s="203"/>
      <c r="C7470" s="203"/>
      <c r="D7470" s="203"/>
      <c r="E7470" s="203"/>
      <c r="F7470" s="203"/>
    </row>
    <row r="7471" spans="1:6" x14ac:dyDescent="0.25">
      <c r="A7471" s="203"/>
      <c r="B7471" s="203"/>
      <c r="C7471" s="203"/>
      <c r="D7471" s="203"/>
      <c r="E7471" s="203"/>
      <c r="F7471" s="203"/>
    </row>
    <row r="7472" spans="1:6" x14ac:dyDescent="0.25">
      <c r="A7472" s="203"/>
      <c r="B7472" s="203"/>
      <c r="C7472" s="203"/>
      <c r="D7472" s="203"/>
      <c r="E7472" s="203"/>
      <c r="F7472" s="203"/>
    </row>
    <row r="7473" spans="1:6" x14ac:dyDescent="0.25">
      <c r="A7473" s="203"/>
      <c r="B7473" s="203"/>
      <c r="C7473" s="203"/>
      <c r="D7473" s="203"/>
      <c r="E7473" s="203"/>
      <c r="F7473" s="203"/>
    </row>
    <row r="7474" spans="1:6" x14ac:dyDescent="0.25">
      <c r="A7474" s="203"/>
      <c r="B7474" s="203"/>
      <c r="C7474" s="203"/>
      <c r="D7474" s="203"/>
      <c r="E7474" s="203"/>
      <c r="F7474" s="203"/>
    </row>
    <row r="7475" spans="1:6" x14ac:dyDescent="0.25">
      <c r="A7475" s="203"/>
      <c r="B7475" s="203"/>
      <c r="C7475" s="203"/>
      <c r="D7475" s="203"/>
      <c r="E7475" s="203"/>
      <c r="F7475" s="203"/>
    </row>
    <row r="7476" spans="1:6" x14ac:dyDescent="0.25">
      <c r="A7476" s="203"/>
      <c r="B7476" s="203"/>
      <c r="C7476" s="203"/>
      <c r="D7476" s="203"/>
      <c r="E7476" s="203"/>
      <c r="F7476" s="203"/>
    </row>
    <row r="7477" spans="1:6" x14ac:dyDescent="0.25">
      <c r="A7477" s="203"/>
      <c r="B7477" s="203"/>
      <c r="C7477" s="203"/>
      <c r="D7477" s="203"/>
      <c r="E7477" s="203"/>
      <c r="F7477" s="203"/>
    </row>
    <row r="7478" spans="1:6" x14ac:dyDescent="0.25">
      <c r="A7478" s="203"/>
      <c r="B7478" s="203"/>
      <c r="C7478" s="203"/>
      <c r="D7478" s="203"/>
      <c r="E7478" s="203"/>
      <c r="F7478" s="203"/>
    </row>
    <row r="7479" spans="1:6" x14ac:dyDescent="0.25">
      <c r="A7479" s="203"/>
      <c r="B7479" s="203"/>
      <c r="C7479" s="203"/>
      <c r="D7479" s="203"/>
      <c r="E7479" s="203"/>
      <c r="F7479" s="203"/>
    </row>
    <row r="7480" spans="1:6" x14ac:dyDescent="0.25">
      <c r="A7480" s="203"/>
      <c r="B7480" s="203"/>
      <c r="C7480" s="203"/>
      <c r="D7480" s="203"/>
      <c r="E7480" s="203"/>
      <c r="F7480" s="203"/>
    </row>
    <row r="7481" spans="1:6" x14ac:dyDescent="0.25">
      <c r="A7481" s="203"/>
      <c r="B7481" s="203"/>
      <c r="C7481" s="203"/>
      <c r="D7481" s="203"/>
      <c r="E7481" s="203"/>
      <c r="F7481" s="203"/>
    </row>
    <row r="7482" spans="1:6" x14ac:dyDescent="0.25">
      <c r="A7482" s="203"/>
      <c r="B7482" s="203"/>
      <c r="C7482" s="203"/>
      <c r="D7482" s="203"/>
      <c r="E7482" s="203"/>
      <c r="F7482" s="203"/>
    </row>
    <row r="7483" spans="1:6" x14ac:dyDescent="0.25">
      <c r="A7483" s="203"/>
      <c r="B7483" s="203"/>
      <c r="C7483" s="203"/>
      <c r="D7483" s="203"/>
      <c r="E7483" s="203"/>
      <c r="F7483" s="203"/>
    </row>
    <row r="7484" spans="1:6" x14ac:dyDescent="0.25">
      <c r="A7484" s="203"/>
      <c r="B7484" s="203"/>
      <c r="C7484" s="203"/>
      <c r="D7484" s="203"/>
      <c r="E7484" s="203"/>
      <c r="F7484" s="203"/>
    </row>
    <row r="7485" spans="1:6" x14ac:dyDescent="0.25">
      <c r="A7485" s="203"/>
      <c r="B7485" s="203"/>
      <c r="C7485" s="203"/>
      <c r="D7485" s="203"/>
      <c r="E7485" s="203"/>
      <c r="F7485" s="203"/>
    </row>
    <row r="7486" spans="1:6" x14ac:dyDescent="0.25">
      <c r="A7486" s="203"/>
      <c r="B7486" s="203"/>
      <c r="C7486" s="203"/>
      <c r="D7486" s="203"/>
      <c r="E7486" s="203"/>
      <c r="F7486" s="203"/>
    </row>
    <row r="7487" spans="1:6" x14ac:dyDescent="0.25">
      <c r="A7487" s="203"/>
      <c r="B7487" s="203"/>
      <c r="C7487" s="203"/>
      <c r="D7487" s="203"/>
      <c r="E7487" s="203"/>
      <c r="F7487" s="203"/>
    </row>
    <row r="7488" spans="1:6" x14ac:dyDescent="0.25">
      <c r="A7488" s="203"/>
      <c r="B7488" s="203"/>
      <c r="C7488" s="203"/>
      <c r="D7488" s="203"/>
      <c r="E7488" s="203"/>
      <c r="F7488" s="203"/>
    </row>
    <row r="7489" spans="1:6" x14ac:dyDescent="0.25">
      <c r="A7489" s="203"/>
      <c r="B7489" s="203"/>
      <c r="C7489" s="203"/>
      <c r="D7489" s="203"/>
      <c r="E7489" s="203"/>
      <c r="F7489" s="203"/>
    </row>
    <row r="7490" spans="1:6" x14ac:dyDescent="0.25">
      <c r="A7490" s="203"/>
      <c r="B7490" s="203"/>
      <c r="C7490" s="203"/>
      <c r="D7490" s="203"/>
      <c r="E7490" s="203"/>
      <c r="F7490" s="203"/>
    </row>
    <row r="7491" spans="1:6" x14ac:dyDescent="0.25">
      <c r="A7491" s="203"/>
      <c r="B7491" s="203"/>
      <c r="C7491" s="203"/>
      <c r="D7491" s="203"/>
      <c r="E7491" s="203"/>
      <c r="F7491" s="203"/>
    </row>
    <row r="7492" spans="1:6" x14ac:dyDescent="0.25">
      <c r="A7492" s="203"/>
      <c r="B7492" s="203"/>
      <c r="C7492" s="203"/>
      <c r="D7492" s="203"/>
      <c r="E7492" s="203"/>
      <c r="F7492" s="203"/>
    </row>
    <row r="7493" spans="1:6" x14ac:dyDescent="0.25">
      <c r="A7493" s="203"/>
      <c r="B7493" s="203"/>
      <c r="C7493" s="203"/>
      <c r="D7493" s="203"/>
      <c r="E7493" s="203"/>
      <c r="F7493" s="203"/>
    </row>
    <row r="7494" spans="1:6" x14ac:dyDescent="0.25">
      <c r="A7494" s="203"/>
      <c r="B7494" s="203"/>
      <c r="C7494" s="203"/>
      <c r="D7494" s="203"/>
      <c r="E7494" s="203"/>
      <c r="F7494" s="203"/>
    </row>
    <row r="7495" spans="1:6" x14ac:dyDescent="0.25">
      <c r="A7495" s="203"/>
      <c r="B7495" s="203"/>
      <c r="C7495" s="203"/>
      <c r="D7495" s="203"/>
      <c r="E7495" s="203"/>
      <c r="F7495" s="203"/>
    </row>
    <row r="7496" spans="1:6" x14ac:dyDescent="0.25">
      <c r="A7496" s="203"/>
      <c r="B7496" s="203"/>
      <c r="C7496" s="203"/>
      <c r="D7496" s="203"/>
      <c r="E7496" s="203"/>
      <c r="F7496" s="203"/>
    </row>
    <row r="7497" spans="1:6" x14ac:dyDescent="0.25">
      <c r="A7497" s="203"/>
      <c r="B7497" s="203"/>
      <c r="C7497" s="203"/>
      <c r="D7497" s="203"/>
      <c r="E7497" s="203"/>
      <c r="F7497" s="203"/>
    </row>
    <row r="7498" spans="1:6" x14ac:dyDescent="0.25">
      <c r="A7498" s="203"/>
      <c r="B7498" s="203"/>
      <c r="C7498" s="203"/>
      <c r="D7498" s="203"/>
      <c r="E7498" s="203"/>
      <c r="F7498" s="203"/>
    </row>
    <row r="7499" spans="1:6" x14ac:dyDescent="0.25">
      <c r="A7499" s="203"/>
      <c r="B7499" s="203"/>
      <c r="C7499" s="203"/>
      <c r="D7499" s="203"/>
      <c r="E7499" s="203"/>
      <c r="F7499" s="203"/>
    </row>
    <row r="7500" spans="1:6" x14ac:dyDescent="0.25">
      <c r="A7500" s="203"/>
      <c r="B7500" s="203"/>
      <c r="C7500" s="203"/>
      <c r="D7500" s="203"/>
      <c r="E7500" s="203"/>
      <c r="F7500" s="203"/>
    </row>
    <row r="7501" spans="1:6" x14ac:dyDescent="0.25">
      <c r="A7501" s="203"/>
      <c r="B7501" s="203"/>
      <c r="C7501" s="203"/>
      <c r="D7501" s="203"/>
      <c r="E7501" s="203"/>
      <c r="F7501" s="203"/>
    </row>
    <row r="7502" spans="1:6" x14ac:dyDescent="0.25">
      <c r="A7502" s="203"/>
      <c r="B7502" s="203"/>
      <c r="C7502" s="203"/>
      <c r="D7502" s="203"/>
      <c r="E7502" s="203"/>
      <c r="F7502" s="203"/>
    </row>
    <row r="7503" spans="1:6" x14ac:dyDescent="0.25">
      <c r="A7503" s="203"/>
      <c r="B7503" s="203"/>
      <c r="C7503" s="203"/>
      <c r="D7503" s="203"/>
      <c r="E7503" s="203"/>
      <c r="F7503" s="203"/>
    </row>
    <row r="7504" spans="1:6" x14ac:dyDescent="0.25">
      <c r="A7504" s="203"/>
      <c r="B7504" s="203"/>
      <c r="C7504" s="203"/>
      <c r="D7504" s="203"/>
      <c r="E7504" s="203"/>
      <c r="F7504" s="203"/>
    </row>
    <row r="7505" spans="1:6" x14ac:dyDescent="0.25">
      <c r="A7505" s="203"/>
      <c r="B7505" s="203"/>
      <c r="C7505" s="203"/>
      <c r="D7505" s="203"/>
      <c r="E7505" s="203"/>
      <c r="F7505" s="203"/>
    </row>
    <row r="7506" spans="1:6" x14ac:dyDescent="0.25">
      <c r="A7506" s="203"/>
      <c r="B7506" s="203"/>
      <c r="C7506" s="203"/>
      <c r="D7506" s="203"/>
      <c r="E7506" s="203"/>
      <c r="F7506" s="203"/>
    </row>
    <row r="7507" spans="1:6" x14ac:dyDescent="0.25">
      <c r="A7507" s="203"/>
      <c r="B7507" s="203"/>
      <c r="C7507" s="203"/>
      <c r="D7507" s="203"/>
      <c r="E7507" s="203"/>
      <c r="F7507" s="203"/>
    </row>
    <row r="7508" spans="1:6" x14ac:dyDescent="0.25">
      <c r="A7508" s="203"/>
      <c r="B7508" s="203"/>
      <c r="C7508" s="203"/>
      <c r="D7508" s="203"/>
      <c r="E7508" s="203"/>
      <c r="F7508" s="203"/>
    </row>
    <row r="7509" spans="1:6" x14ac:dyDescent="0.25">
      <c r="A7509" s="203"/>
      <c r="B7509" s="203"/>
      <c r="C7509" s="203"/>
      <c r="D7509" s="203"/>
      <c r="E7509" s="203"/>
      <c r="F7509" s="203"/>
    </row>
    <row r="7510" spans="1:6" x14ac:dyDescent="0.25">
      <c r="A7510" s="203"/>
      <c r="B7510" s="203"/>
      <c r="C7510" s="203"/>
      <c r="D7510" s="203"/>
      <c r="E7510" s="203"/>
      <c r="F7510" s="203"/>
    </row>
    <row r="7511" spans="1:6" x14ac:dyDescent="0.25">
      <c r="A7511" s="203"/>
      <c r="B7511" s="203"/>
      <c r="C7511" s="203"/>
      <c r="D7511" s="203"/>
      <c r="E7511" s="203"/>
      <c r="F7511" s="203"/>
    </row>
    <row r="7512" spans="1:6" x14ac:dyDescent="0.25">
      <c r="A7512" s="203"/>
      <c r="B7512" s="203"/>
      <c r="C7512" s="203"/>
      <c r="D7512" s="203"/>
      <c r="E7512" s="203"/>
      <c r="F7512" s="203"/>
    </row>
    <row r="7513" spans="1:6" x14ac:dyDescent="0.25">
      <c r="A7513" s="203"/>
      <c r="B7513" s="203"/>
      <c r="C7513" s="203"/>
      <c r="D7513" s="203"/>
      <c r="E7513" s="203"/>
      <c r="F7513" s="203"/>
    </row>
    <row r="7514" spans="1:6" x14ac:dyDescent="0.25">
      <c r="A7514" s="203"/>
      <c r="B7514" s="203"/>
      <c r="C7514" s="203"/>
      <c r="D7514" s="203"/>
      <c r="E7514" s="203"/>
      <c r="F7514" s="203"/>
    </row>
    <row r="7515" spans="1:6" x14ac:dyDescent="0.25">
      <c r="A7515" s="203"/>
      <c r="B7515" s="203"/>
      <c r="C7515" s="203"/>
      <c r="D7515" s="203"/>
      <c r="E7515" s="203"/>
      <c r="F7515" s="203"/>
    </row>
    <row r="7516" spans="1:6" x14ac:dyDescent="0.25">
      <c r="A7516" s="203"/>
      <c r="B7516" s="203"/>
      <c r="C7516" s="203"/>
      <c r="D7516" s="203"/>
      <c r="E7516" s="203"/>
      <c r="F7516" s="203"/>
    </row>
    <row r="7517" spans="1:6" x14ac:dyDescent="0.25">
      <c r="A7517" s="203"/>
      <c r="B7517" s="203"/>
      <c r="C7517" s="203"/>
      <c r="D7517" s="203"/>
      <c r="E7517" s="203"/>
      <c r="F7517" s="203"/>
    </row>
    <row r="7518" spans="1:6" x14ac:dyDescent="0.25">
      <c r="A7518" s="203"/>
      <c r="B7518" s="203"/>
      <c r="C7518" s="203"/>
      <c r="D7518" s="203"/>
      <c r="E7518" s="203"/>
      <c r="F7518" s="203"/>
    </row>
    <row r="7519" spans="1:6" x14ac:dyDescent="0.25">
      <c r="A7519" s="203"/>
      <c r="B7519" s="203"/>
      <c r="C7519" s="203"/>
      <c r="D7519" s="203"/>
      <c r="E7519" s="203"/>
      <c r="F7519" s="203"/>
    </row>
    <row r="7520" spans="1:6" x14ac:dyDescent="0.25">
      <c r="A7520" s="203"/>
      <c r="B7520" s="203"/>
      <c r="C7520" s="203"/>
      <c r="D7520" s="203"/>
      <c r="E7520" s="203"/>
      <c r="F7520" s="203"/>
    </row>
    <row r="7521" spans="1:6" x14ac:dyDescent="0.25">
      <c r="A7521" s="203"/>
      <c r="B7521" s="203"/>
      <c r="C7521" s="203"/>
      <c r="D7521" s="203"/>
      <c r="E7521" s="203"/>
      <c r="F7521" s="203"/>
    </row>
    <row r="7522" spans="1:6" x14ac:dyDescent="0.25">
      <c r="A7522" s="203"/>
      <c r="B7522" s="203"/>
      <c r="C7522" s="203"/>
      <c r="D7522" s="203"/>
      <c r="E7522" s="203"/>
      <c r="F7522" s="203"/>
    </row>
    <row r="7523" spans="1:6" x14ac:dyDescent="0.25">
      <c r="A7523" s="203"/>
      <c r="B7523" s="203"/>
      <c r="C7523" s="203"/>
      <c r="D7523" s="203"/>
      <c r="E7523" s="203"/>
      <c r="F7523" s="203"/>
    </row>
    <row r="7524" spans="1:6" x14ac:dyDescent="0.25">
      <c r="A7524" s="203"/>
      <c r="B7524" s="203"/>
      <c r="C7524" s="203"/>
      <c r="D7524" s="203"/>
      <c r="E7524" s="203"/>
      <c r="F7524" s="203"/>
    </row>
    <row r="7525" spans="1:6" x14ac:dyDescent="0.25">
      <c r="A7525" s="203"/>
      <c r="B7525" s="203"/>
      <c r="C7525" s="203"/>
      <c r="D7525" s="203"/>
      <c r="E7525" s="203"/>
      <c r="F7525" s="203"/>
    </row>
    <row r="7526" spans="1:6" x14ac:dyDescent="0.25">
      <c r="A7526" s="203"/>
      <c r="B7526" s="203"/>
      <c r="C7526" s="203"/>
      <c r="D7526" s="203"/>
      <c r="E7526" s="203"/>
      <c r="F7526" s="203"/>
    </row>
    <row r="7527" spans="1:6" x14ac:dyDescent="0.25">
      <c r="A7527" s="203"/>
      <c r="B7527" s="203"/>
      <c r="C7527" s="203"/>
      <c r="D7527" s="203"/>
      <c r="E7527" s="203"/>
      <c r="F7527" s="203"/>
    </row>
    <row r="7528" spans="1:6" x14ac:dyDescent="0.25">
      <c r="A7528" s="203"/>
      <c r="B7528" s="203"/>
      <c r="C7528" s="203"/>
      <c r="D7528" s="203"/>
      <c r="E7528" s="203"/>
      <c r="F7528" s="203"/>
    </row>
    <row r="7529" spans="1:6" x14ac:dyDescent="0.25">
      <c r="A7529" s="203"/>
      <c r="B7529" s="203"/>
      <c r="C7529" s="203"/>
      <c r="D7529" s="203"/>
      <c r="E7529" s="203"/>
      <c r="F7529" s="203"/>
    </row>
    <row r="7530" spans="1:6" x14ac:dyDescent="0.25">
      <c r="A7530" s="203"/>
      <c r="B7530" s="203"/>
      <c r="C7530" s="203"/>
      <c r="D7530" s="203"/>
      <c r="E7530" s="203"/>
      <c r="F7530" s="203"/>
    </row>
    <row r="7531" spans="1:6" x14ac:dyDescent="0.25">
      <c r="A7531" s="203"/>
      <c r="B7531" s="203"/>
      <c r="C7531" s="203"/>
      <c r="D7531" s="203"/>
      <c r="E7531" s="203"/>
      <c r="F7531" s="203"/>
    </row>
    <row r="7532" spans="1:6" x14ac:dyDescent="0.25">
      <c r="A7532" s="203"/>
      <c r="B7532" s="203"/>
      <c r="C7532" s="203"/>
      <c r="D7532" s="203"/>
      <c r="E7532" s="203"/>
      <c r="F7532" s="203"/>
    </row>
    <row r="7533" spans="1:6" x14ac:dyDescent="0.25">
      <c r="A7533" s="203"/>
      <c r="B7533" s="203"/>
      <c r="C7533" s="203"/>
      <c r="D7533" s="203"/>
      <c r="E7533" s="203"/>
      <c r="F7533" s="203"/>
    </row>
    <row r="7534" spans="1:6" x14ac:dyDescent="0.25">
      <c r="A7534" s="203"/>
      <c r="B7534" s="203"/>
      <c r="C7534" s="203"/>
      <c r="D7534" s="203"/>
      <c r="E7534" s="203"/>
      <c r="F7534" s="203"/>
    </row>
    <row r="7535" spans="1:6" x14ac:dyDescent="0.25">
      <c r="A7535" s="203"/>
      <c r="B7535" s="203"/>
      <c r="C7535" s="203"/>
      <c r="D7535" s="203"/>
      <c r="E7535" s="203"/>
      <c r="F7535" s="203"/>
    </row>
    <row r="7536" spans="1:6" x14ac:dyDescent="0.25">
      <c r="A7536" s="203"/>
      <c r="B7536" s="203"/>
      <c r="C7536" s="203"/>
      <c r="D7536" s="203"/>
      <c r="E7536" s="203"/>
      <c r="F7536" s="203"/>
    </row>
    <row r="7537" spans="1:6" x14ac:dyDescent="0.25">
      <c r="A7537" s="203"/>
      <c r="B7537" s="203"/>
      <c r="C7537" s="203"/>
      <c r="D7537" s="203"/>
      <c r="E7537" s="203"/>
      <c r="F7537" s="203"/>
    </row>
    <row r="7538" spans="1:6" x14ac:dyDescent="0.25">
      <c r="A7538" s="203"/>
      <c r="B7538" s="203"/>
      <c r="C7538" s="203"/>
      <c r="D7538" s="203"/>
      <c r="E7538" s="203"/>
      <c r="F7538" s="203"/>
    </row>
    <row r="7539" spans="1:6" x14ac:dyDescent="0.25">
      <c r="A7539" s="203"/>
      <c r="B7539" s="203"/>
      <c r="C7539" s="203"/>
      <c r="D7539" s="203"/>
      <c r="E7539" s="203"/>
      <c r="F7539" s="203"/>
    </row>
    <row r="7540" spans="1:6" x14ac:dyDescent="0.25">
      <c r="A7540" s="203"/>
      <c r="B7540" s="203"/>
      <c r="C7540" s="203"/>
      <c r="D7540" s="203"/>
      <c r="E7540" s="203"/>
      <c r="F7540" s="203"/>
    </row>
    <row r="7541" spans="1:6" x14ac:dyDescent="0.25">
      <c r="A7541" s="203"/>
      <c r="B7541" s="203"/>
      <c r="C7541" s="203"/>
      <c r="D7541" s="203"/>
      <c r="E7541" s="203"/>
      <c r="F7541" s="203"/>
    </row>
    <row r="7542" spans="1:6" x14ac:dyDescent="0.25">
      <c r="A7542" s="203"/>
      <c r="B7542" s="203"/>
      <c r="C7542" s="203"/>
      <c r="D7542" s="203"/>
      <c r="E7542" s="203"/>
      <c r="F7542" s="203"/>
    </row>
    <row r="7543" spans="1:6" x14ac:dyDescent="0.25">
      <c r="A7543" s="203"/>
      <c r="B7543" s="203"/>
      <c r="C7543" s="203"/>
      <c r="D7543" s="203"/>
      <c r="E7543" s="203"/>
      <c r="F7543" s="203"/>
    </row>
    <row r="7544" spans="1:6" x14ac:dyDescent="0.25">
      <c r="A7544" s="203"/>
      <c r="B7544" s="203"/>
      <c r="C7544" s="203"/>
      <c r="D7544" s="203"/>
      <c r="E7544" s="203"/>
      <c r="F7544" s="203"/>
    </row>
    <row r="7545" spans="1:6" x14ac:dyDescent="0.25">
      <c r="A7545" s="203"/>
      <c r="B7545" s="203"/>
      <c r="C7545" s="203"/>
      <c r="D7545" s="203"/>
      <c r="E7545" s="203"/>
      <c r="F7545" s="203"/>
    </row>
    <row r="7546" spans="1:6" x14ac:dyDescent="0.25">
      <c r="A7546" s="203"/>
      <c r="B7546" s="203"/>
      <c r="C7546" s="203"/>
      <c r="D7546" s="203"/>
      <c r="E7546" s="203"/>
      <c r="F7546" s="203"/>
    </row>
    <row r="7547" spans="1:6" x14ac:dyDescent="0.25">
      <c r="A7547" s="203"/>
      <c r="B7547" s="203"/>
      <c r="C7547" s="203"/>
      <c r="D7547" s="203"/>
      <c r="E7547" s="203"/>
      <c r="F7547" s="203"/>
    </row>
    <row r="7548" spans="1:6" x14ac:dyDescent="0.25">
      <c r="A7548" s="203"/>
      <c r="B7548" s="203"/>
      <c r="C7548" s="203"/>
      <c r="D7548" s="203"/>
      <c r="E7548" s="203"/>
      <c r="F7548" s="203"/>
    </row>
    <row r="7549" spans="1:6" x14ac:dyDescent="0.25">
      <c r="A7549" s="203"/>
      <c r="B7549" s="203"/>
      <c r="C7549" s="203"/>
      <c r="D7549" s="203"/>
      <c r="E7549" s="203"/>
      <c r="F7549" s="203"/>
    </row>
    <row r="7550" spans="1:6" x14ac:dyDescent="0.25">
      <c r="A7550" s="203"/>
      <c r="B7550" s="203"/>
      <c r="C7550" s="203"/>
      <c r="D7550" s="203"/>
      <c r="E7550" s="203"/>
      <c r="F7550" s="203"/>
    </row>
    <row r="7551" spans="1:6" x14ac:dyDescent="0.25">
      <c r="A7551" s="203"/>
      <c r="B7551" s="203"/>
      <c r="C7551" s="203"/>
      <c r="D7551" s="203"/>
      <c r="E7551" s="203"/>
      <c r="F7551" s="203"/>
    </row>
    <row r="7552" spans="1:6" x14ac:dyDescent="0.25">
      <c r="A7552" s="203"/>
      <c r="B7552" s="203"/>
      <c r="C7552" s="203"/>
      <c r="D7552" s="203"/>
      <c r="E7552" s="203"/>
      <c r="F7552" s="203"/>
    </row>
    <row r="7553" spans="1:6" x14ac:dyDescent="0.25">
      <c r="A7553" s="203"/>
      <c r="B7553" s="203"/>
      <c r="C7553" s="203"/>
      <c r="D7553" s="203"/>
      <c r="E7553" s="203"/>
      <c r="F7553" s="203"/>
    </row>
    <row r="7554" spans="1:6" x14ac:dyDescent="0.25">
      <c r="A7554" s="203"/>
      <c r="B7554" s="203"/>
      <c r="C7554" s="203"/>
      <c r="D7554" s="203"/>
      <c r="E7554" s="203"/>
      <c r="F7554" s="203"/>
    </row>
    <row r="7555" spans="1:6" x14ac:dyDescent="0.25">
      <c r="A7555" s="203"/>
      <c r="B7555" s="203"/>
      <c r="C7555" s="203"/>
      <c r="D7555" s="203"/>
      <c r="E7555" s="203"/>
      <c r="F7555" s="203"/>
    </row>
    <row r="7556" spans="1:6" x14ac:dyDescent="0.25">
      <c r="A7556" s="203"/>
      <c r="B7556" s="203"/>
      <c r="C7556" s="203"/>
      <c r="D7556" s="203"/>
      <c r="E7556" s="203"/>
      <c r="F7556" s="203"/>
    </row>
    <row r="7557" spans="1:6" x14ac:dyDescent="0.25">
      <c r="A7557" s="203"/>
      <c r="B7557" s="203"/>
      <c r="C7557" s="203"/>
      <c r="D7557" s="203"/>
      <c r="E7557" s="203"/>
      <c r="F7557" s="203"/>
    </row>
    <row r="7558" spans="1:6" x14ac:dyDescent="0.25">
      <c r="A7558" s="203"/>
      <c r="B7558" s="203"/>
      <c r="C7558" s="203"/>
      <c r="D7558" s="203"/>
      <c r="E7558" s="203"/>
      <c r="F7558" s="203"/>
    </row>
    <row r="7559" spans="1:6" x14ac:dyDescent="0.25">
      <c r="A7559" s="203"/>
      <c r="B7559" s="203"/>
      <c r="C7559" s="203"/>
      <c r="D7559" s="203"/>
      <c r="E7559" s="203"/>
      <c r="F7559" s="203"/>
    </row>
    <row r="7560" spans="1:6" x14ac:dyDescent="0.25">
      <c r="A7560" s="203"/>
      <c r="B7560" s="203"/>
      <c r="C7560" s="203"/>
      <c r="D7560" s="203"/>
      <c r="E7560" s="203"/>
      <c r="F7560" s="203"/>
    </row>
    <row r="7561" spans="1:6" x14ac:dyDescent="0.25">
      <c r="A7561" s="203"/>
      <c r="B7561" s="203"/>
      <c r="C7561" s="203"/>
      <c r="D7561" s="203"/>
      <c r="E7561" s="203"/>
      <c r="F7561" s="203"/>
    </row>
    <row r="7562" spans="1:6" x14ac:dyDescent="0.25">
      <c r="A7562" s="203"/>
      <c r="B7562" s="203"/>
      <c r="C7562" s="203"/>
      <c r="D7562" s="203"/>
      <c r="E7562" s="203"/>
      <c r="F7562" s="203"/>
    </row>
    <row r="7563" spans="1:6" x14ac:dyDescent="0.25">
      <c r="A7563" s="203"/>
      <c r="B7563" s="203"/>
      <c r="C7563" s="203"/>
      <c r="D7563" s="203"/>
      <c r="E7563" s="203"/>
      <c r="F7563" s="203"/>
    </row>
    <row r="7564" spans="1:6" x14ac:dyDescent="0.25">
      <c r="A7564" s="203"/>
      <c r="B7564" s="203"/>
      <c r="C7564" s="203"/>
      <c r="D7564" s="203"/>
      <c r="E7564" s="203"/>
      <c r="F7564" s="203"/>
    </row>
    <row r="7565" spans="1:6" x14ac:dyDescent="0.25">
      <c r="A7565" s="203"/>
      <c r="B7565" s="203"/>
      <c r="C7565" s="203"/>
      <c r="D7565" s="203"/>
      <c r="E7565" s="203"/>
      <c r="F7565" s="203"/>
    </row>
    <row r="7566" spans="1:6" x14ac:dyDescent="0.25">
      <c r="A7566" s="203"/>
      <c r="B7566" s="203"/>
      <c r="C7566" s="203"/>
      <c r="D7566" s="203"/>
      <c r="E7566" s="203"/>
      <c r="F7566" s="203"/>
    </row>
    <row r="7567" spans="1:6" x14ac:dyDescent="0.25">
      <c r="A7567" s="203"/>
      <c r="B7567" s="203"/>
      <c r="C7567" s="203"/>
      <c r="D7567" s="203"/>
      <c r="E7567" s="203"/>
      <c r="F7567" s="203"/>
    </row>
    <row r="7568" spans="1:6" x14ac:dyDescent="0.25">
      <c r="A7568" s="203"/>
      <c r="B7568" s="203"/>
      <c r="C7568" s="203"/>
      <c r="D7568" s="203"/>
      <c r="E7568" s="203"/>
      <c r="F7568" s="203"/>
    </row>
    <row r="7569" spans="1:6" x14ac:dyDescent="0.25">
      <c r="A7569" s="203"/>
      <c r="B7569" s="203"/>
      <c r="C7569" s="203"/>
      <c r="D7569" s="203"/>
      <c r="E7569" s="203"/>
      <c r="F7569" s="203"/>
    </row>
    <row r="7570" spans="1:6" x14ac:dyDescent="0.25">
      <c r="A7570" s="203"/>
      <c r="B7570" s="203"/>
      <c r="C7570" s="203"/>
      <c r="D7570" s="203"/>
      <c r="E7570" s="203"/>
      <c r="F7570" s="203"/>
    </row>
    <row r="7571" spans="1:6" x14ac:dyDescent="0.25">
      <c r="A7571" s="203"/>
      <c r="B7571" s="203"/>
      <c r="C7571" s="203"/>
      <c r="D7571" s="203"/>
      <c r="E7571" s="203"/>
      <c r="F7571" s="203"/>
    </row>
    <row r="7572" spans="1:6" x14ac:dyDescent="0.25">
      <c r="A7572" s="203"/>
      <c r="B7572" s="203"/>
      <c r="C7572" s="203"/>
      <c r="D7572" s="203"/>
      <c r="E7572" s="203"/>
      <c r="F7572" s="203"/>
    </row>
    <row r="7573" spans="1:6" x14ac:dyDescent="0.25">
      <c r="A7573" s="203"/>
      <c r="B7573" s="203"/>
      <c r="C7573" s="203"/>
      <c r="D7573" s="203"/>
      <c r="E7573" s="203"/>
      <c r="F7573" s="203"/>
    </row>
    <row r="7574" spans="1:6" x14ac:dyDescent="0.25">
      <c r="A7574" s="203"/>
      <c r="B7574" s="203"/>
      <c r="C7574" s="203"/>
      <c r="D7574" s="203"/>
      <c r="E7574" s="203"/>
      <c r="F7574" s="203"/>
    </row>
    <row r="7575" spans="1:6" x14ac:dyDescent="0.25">
      <c r="A7575" s="203"/>
      <c r="B7575" s="203"/>
      <c r="C7575" s="203"/>
      <c r="D7575" s="203"/>
      <c r="E7575" s="203"/>
      <c r="F7575" s="203"/>
    </row>
    <row r="7576" spans="1:6" x14ac:dyDescent="0.25">
      <c r="A7576" s="203"/>
      <c r="B7576" s="203"/>
      <c r="C7576" s="203"/>
      <c r="D7576" s="203"/>
      <c r="E7576" s="203"/>
      <c r="F7576" s="203"/>
    </row>
    <row r="7577" spans="1:6" x14ac:dyDescent="0.25">
      <c r="A7577" s="203"/>
      <c r="B7577" s="203"/>
      <c r="C7577" s="203"/>
      <c r="D7577" s="203"/>
      <c r="E7577" s="203"/>
      <c r="F7577" s="203"/>
    </row>
    <row r="7578" spans="1:6" x14ac:dyDescent="0.25">
      <c r="A7578" s="203"/>
      <c r="B7578" s="203"/>
      <c r="C7578" s="203"/>
      <c r="D7578" s="203"/>
      <c r="E7578" s="203"/>
      <c r="F7578" s="203"/>
    </row>
    <row r="7579" spans="1:6" x14ac:dyDescent="0.25">
      <c r="A7579" s="203"/>
      <c r="B7579" s="203"/>
      <c r="C7579" s="203"/>
      <c r="D7579" s="203"/>
      <c r="E7579" s="203"/>
      <c r="F7579" s="203"/>
    </row>
    <row r="7580" spans="1:6" x14ac:dyDescent="0.25">
      <c r="A7580" s="203"/>
      <c r="B7580" s="203"/>
      <c r="C7580" s="203"/>
      <c r="D7580" s="203"/>
      <c r="E7580" s="203"/>
      <c r="F7580" s="203"/>
    </row>
    <row r="7581" spans="1:6" x14ac:dyDescent="0.25">
      <c r="A7581" s="203"/>
      <c r="B7581" s="203"/>
      <c r="C7581" s="203"/>
      <c r="D7581" s="203"/>
      <c r="E7581" s="203"/>
      <c r="F7581" s="203"/>
    </row>
    <row r="7582" spans="1:6" x14ac:dyDescent="0.25">
      <c r="A7582" s="203"/>
      <c r="B7582" s="203"/>
      <c r="C7582" s="203"/>
      <c r="D7582" s="203"/>
      <c r="E7582" s="203"/>
      <c r="F7582" s="203"/>
    </row>
    <row r="7583" spans="1:6" x14ac:dyDescent="0.25">
      <c r="A7583" s="203"/>
      <c r="B7583" s="203"/>
      <c r="C7583" s="203"/>
      <c r="D7583" s="203"/>
      <c r="E7583" s="203"/>
      <c r="F7583" s="203"/>
    </row>
    <row r="7584" spans="1:6" x14ac:dyDescent="0.25">
      <c r="A7584" s="203"/>
      <c r="B7584" s="203"/>
      <c r="C7584" s="203"/>
      <c r="D7584" s="203"/>
      <c r="E7584" s="203"/>
      <c r="F7584" s="203"/>
    </row>
    <row r="7585" spans="1:6" x14ac:dyDescent="0.25">
      <c r="A7585" s="203"/>
      <c r="B7585" s="203"/>
      <c r="C7585" s="203"/>
      <c r="D7585" s="203"/>
      <c r="E7585" s="203"/>
      <c r="F7585" s="203"/>
    </row>
    <row r="7586" spans="1:6" x14ac:dyDescent="0.25">
      <c r="A7586" s="203"/>
      <c r="B7586" s="203"/>
      <c r="C7586" s="203"/>
      <c r="D7586" s="203"/>
      <c r="E7586" s="203"/>
      <c r="F7586" s="203"/>
    </row>
    <row r="7587" spans="1:6" x14ac:dyDescent="0.25">
      <c r="A7587" s="203"/>
      <c r="B7587" s="203"/>
      <c r="C7587" s="203"/>
      <c r="D7587" s="203"/>
      <c r="E7587" s="203"/>
      <c r="F7587" s="203"/>
    </row>
    <row r="7588" spans="1:6" x14ac:dyDescent="0.25">
      <c r="A7588" s="203"/>
      <c r="B7588" s="203"/>
      <c r="C7588" s="203"/>
      <c r="D7588" s="203"/>
      <c r="E7588" s="203"/>
      <c r="F7588" s="203"/>
    </row>
    <row r="7589" spans="1:6" x14ac:dyDescent="0.25">
      <c r="A7589" s="203"/>
      <c r="B7589" s="203"/>
      <c r="C7589" s="203"/>
      <c r="D7589" s="203"/>
      <c r="E7589" s="203"/>
      <c r="F7589" s="203"/>
    </row>
    <row r="7590" spans="1:6" x14ac:dyDescent="0.25">
      <c r="A7590" s="203"/>
      <c r="B7590" s="203"/>
      <c r="C7590" s="203"/>
      <c r="D7590" s="203"/>
      <c r="E7590" s="203"/>
      <c r="F7590" s="203"/>
    </row>
    <row r="7591" spans="1:6" x14ac:dyDescent="0.25">
      <c r="A7591" s="203"/>
      <c r="B7591" s="203"/>
      <c r="C7591" s="203"/>
      <c r="D7591" s="203"/>
      <c r="E7591" s="203"/>
      <c r="F7591" s="203"/>
    </row>
    <row r="7592" spans="1:6" x14ac:dyDescent="0.25">
      <c r="A7592" s="203"/>
      <c r="B7592" s="203"/>
      <c r="C7592" s="203"/>
      <c r="D7592" s="203"/>
      <c r="E7592" s="203"/>
      <c r="F7592" s="203"/>
    </row>
    <row r="7593" spans="1:6" x14ac:dyDescent="0.25">
      <c r="A7593" s="203"/>
      <c r="B7593" s="203"/>
      <c r="C7593" s="203"/>
      <c r="D7593" s="203"/>
      <c r="E7593" s="203"/>
      <c r="F7593" s="203"/>
    </row>
    <row r="7594" spans="1:6" x14ac:dyDescent="0.25">
      <c r="A7594" s="203"/>
      <c r="B7594" s="203"/>
      <c r="C7594" s="203"/>
      <c r="D7594" s="203"/>
      <c r="E7594" s="203"/>
      <c r="F7594" s="203"/>
    </row>
    <row r="7595" spans="1:6" x14ac:dyDescent="0.25">
      <c r="A7595" s="203"/>
      <c r="B7595" s="203"/>
      <c r="C7595" s="203"/>
      <c r="D7595" s="203"/>
      <c r="E7595" s="203"/>
      <c r="F7595" s="203"/>
    </row>
    <row r="7596" spans="1:6" x14ac:dyDescent="0.25">
      <c r="A7596" s="203"/>
      <c r="B7596" s="203"/>
      <c r="C7596" s="203"/>
      <c r="D7596" s="203"/>
      <c r="E7596" s="203"/>
      <c r="F7596" s="203"/>
    </row>
    <row r="7597" spans="1:6" x14ac:dyDescent="0.25">
      <c r="A7597" s="203"/>
      <c r="B7597" s="203"/>
      <c r="C7597" s="203"/>
      <c r="D7597" s="203"/>
      <c r="E7597" s="203"/>
      <c r="F7597" s="203"/>
    </row>
    <row r="7598" spans="1:6" x14ac:dyDescent="0.25">
      <c r="A7598" s="203"/>
      <c r="B7598" s="203"/>
      <c r="C7598" s="203"/>
      <c r="D7598" s="203"/>
      <c r="E7598" s="203"/>
      <c r="F7598" s="203"/>
    </row>
    <row r="7599" spans="1:6" x14ac:dyDescent="0.25">
      <c r="A7599" s="203"/>
      <c r="B7599" s="203"/>
      <c r="C7599" s="203"/>
      <c r="D7599" s="203"/>
      <c r="E7599" s="203"/>
      <c r="F7599" s="203"/>
    </row>
    <row r="7600" spans="1:6" x14ac:dyDescent="0.25">
      <c r="A7600" s="203"/>
      <c r="B7600" s="203"/>
      <c r="C7600" s="203"/>
      <c r="D7600" s="203"/>
      <c r="E7600" s="203"/>
      <c r="F7600" s="203"/>
    </row>
    <row r="7601" spans="1:6" x14ac:dyDescent="0.25">
      <c r="A7601" s="203"/>
      <c r="B7601" s="203"/>
      <c r="C7601" s="203"/>
      <c r="D7601" s="203"/>
      <c r="E7601" s="203"/>
      <c r="F7601" s="203"/>
    </row>
    <row r="7602" spans="1:6" x14ac:dyDescent="0.25">
      <c r="A7602" s="203"/>
      <c r="B7602" s="203"/>
      <c r="C7602" s="203"/>
      <c r="D7602" s="203"/>
      <c r="E7602" s="203"/>
      <c r="F7602" s="203"/>
    </row>
    <row r="7603" spans="1:6" x14ac:dyDescent="0.25">
      <c r="A7603" s="203"/>
      <c r="B7603" s="203"/>
      <c r="C7603" s="203"/>
      <c r="D7603" s="203"/>
      <c r="E7603" s="203"/>
      <c r="F7603" s="203"/>
    </row>
    <row r="7604" spans="1:6" x14ac:dyDescent="0.25">
      <c r="A7604" s="203"/>
      <c r="B7604" s="203"/>
      <c r="C7604" s="203"/>
      <c r="D7604" s="203"/>
      <c r="E7604" s="203"/>
      <c r="F7604" s="203"/>
    </row>
    <row r="7605" spans="1:6" x14ac:dyDescent="0.25">
      <c r="A7605" s="203"/>
      <c r="B7605" s="203"/>
      <c r="C7605" s="203"/>
      <c r="D7605" s="203"/>
      <c r="E7605" s="203"/>
      <c r="F7605" s="203"/>
    </row>
    <row r="7606" spans="1:6" x14ac:dyDescent="0.25">
      <c r="A7606" s="203"/>
      <c r="B7606" s="203"/>
      <c r="C7606" s="203"/>
      <c r="D7606" s="203"/>
      <c r="E7606" s="203"/>
      <c r="F7606" s="203"/>
    </row>
    <row r="7607" spans="1:6" x14ac:dyDescent="0.25">
      <c r="A7607" s="203"/>
      <c r="B7607" s="203"/>
      <c r="C7607" s="203"/>
      <c r="D7607" s="203"/>
      <c r="E7607" s="203"/>
      <c r="F7607" s="203"/>
    </row>
    <row r="7608" spans="1:6" x14ac:dyDescent="0.25">
      <c r="A7608" s="203"/>
      <c r="B7608" s="203"/>
      <c r="C7608" s="203"/>
      <c r="D7608" s="203"/>
      <c r="E7608" s="203"/>
      <c r="F7608" s="203"/>
    </row>
    <row r="7609" spans="1:6" x14ac:dyDescent="0.25">
      <c r="A7609" s="203"/>
      <c r="B7609" s="203"/>
      <c r="C7609" s="203"/>
      <c r="D7609" s="203"/>
      <c r="E7609" s="203"/>
      <c r="F7609" s="203"/>
    </row>
    <row r="7610" spans="1:6" x14ac:dyDescent="0.25">
      <c r="A7610" s="203"/>
      <c r="B7610" s="203"/>
      <c r="C7610" s="203"/>
      <c r="D7610" s="203"/>
      <c r="E7610" s="203"/>
      <c r="F7610" s="203"/>
    </row>
    <row r="7611" spans="1:6" x14ac:dyDescent="0.25">
      <c r="A7611" s="203"/>
      <c r="B7611" s="203"/>
      <c r="C7611" s="203"/>
      <c r="D7611" s="203"/>
      <c r="E7611" s="203"/>
      <c r="F7611" s="203"/>
    </row>
    <row r="7612" spans="1:6" x14ac:dyDescent="0.25">
      <c r="A7612" s="203"/>
      <c r="B7612" s="203"/>
      <c r="C7612" s="203"/>
      <c r="D7612" s="203"/>
      <c r="E7612" s="203"/>
      <c r="F7612" s="203"/>
    </row>
    <row r="7613" spans="1:6" x14ac:dyDescent="0.25">
      <c r="A7613" s="203"/>
      <c r="B7613" s="203"/>
      <c r="C7613" s="203"/>
      <c r="D7613" s="203"/>
      <c r="E7613" s="203"/>
      <c r="F7613" s="203"/>
    </row>
    <row r="7614" spans="1:6" x14ac:dyDescent="0.25">
      <c r="A7614" s="203"/>
      <c r="B7614" s="203"/>
      <c r="C7614" s="203"/>
      <c r="D7614" s="203"/>
      <c r="E7614" s="203"/>
      <c r="F7614" s="203"/>
    </row>
    <row r="7615" spans="1:6" x14ac:dyDescent="0.25">
      <c r="A7615" s="203"/>
      <c r="B7615" s="203"/>
      <c r="C7615" s="203"/>
      <c r="D7615" s="203"/>
      <c r="E7615" s="203"/>
      <c r="F7615" s="203"/>
    </row>
    <row r="7616" spans="1:6" x14ac:dyDescent="0.25">
      <c r="A7616" s="203"/>
      <c r="B7616" s="203"/>
      <c r="C7616" s="203"/>
      <c r="D7616" s="203"/>
      <c r="E7616" s="203"/>
      <c r="F7616" s="203"/>
    </row>
    <row r="7617" spans="1:6" x14ac:dyDescent="0.25">
      <c r="A7617" s="203"/>
      <c r="B7617" s="203"/>
      <c r="C7617" s="203"/>
      <c r="D7617" s="203"/>
      <c r="E7617" s="203"/>
      <c r="F7617" s="203"/>
    </row>
    <row r="7618" spans="1:6" x14ac:dyDescent="0.25">
      <c r="A7618" s="203"/>
      <c r="B7618" s="203"/>
      <c r="C7618" s="203"/>
      <c r="D7618" s="203"/>
      <c r="E7618" s="203"/>
      <c r="F7618" s="203"/>
    </row>
    <row r="7619" spans="1:6" x14ac:dyDescent="0.25">
      <c r="A7619" s="203"/>
      <c r="B7619" s="203"/>
      <c r="C7619" s="203"/>
      <c r="D7619" s="203"/>
      <c r="E7619" s="203"/>
      <c r="F7619" s="203"/>
    </row>
    <row r="7620" spans="1:6" x14ac:dyDescent="0.25">
      <c r="A7620" s="203"/>
      <c r="B7620" s="203"/>
      <c r="C7620" s="203"/>
      <c r="D7620" s="203"/>
      <c r="E7620" s="203"/>
      <c r="F7620" s="203"/>
    </row>
    <row r="7621" spans="1:6" x14ac:dyDescent="0.25">
      <c r="A7621" s="203"/>
      <c r="B7621" s="203"/>
      <c r="C7621" s="203"/>
      <c r="D7621" s="203"/>
      <c r="E7621" s="203"/>
      <c r="F7621" s="203"/>
    </row>
    <row r="7622" spans="1:6" x14ac:dyDescent="0.25">
      <c r="A7622" s="203"/>
      <c r="B7622" s="203"/>
      <c r="C7622" s="203"/>
      <c r="D7622" s="203"/>
      <c r="E7622" s="203"/>
      <c r="F7622" s="203"/>
    </row>
    <row r="7623" spans="1:6" x14ac:dyDescent="0.25">
      <c r="A7623" s="203"/>
      <c r="B7623" s="203"/>
      <c r="C7623" s="203"/>
      <c r="D7623" s="203"/>
      <c r="E7623" s="203"/>
      <c r="F7623" s="203"/>
    </row>
    <row r="7624" spans="1:6" x14ac:dyDescent="0.25">
      <c r="A7624" s="203"/>
      <c r="B7624" s="203"/>
      <c r="C7624" s="203"/>
      <c r="D7624" s="203"/>
      <c r="E7624" s="203"/>
      <c r="F7624" s="203"/>
    </row>
    <row r="7625" spans="1:6" x14ac:dyDescent="0.25">
      <c r="A7625" s="203"/>
      <c r="B7625" s="203"/>
      <c r="C7625" s="203"/>
      <c r="D7625" s="203"/>
      <c r="E7625" s="203"/>
      <c r="F7625" s="203"/>
    </row>
    <row r="7626" spans="1:6" x14ac:dyDescent="0.25">
      <c r="A7626" s="203"/>
      <c r="B7626" s="203"/>
      <c r="C7626" s="203"/>
      <c r="D7626" s="203"/>
      <c r="E7626" s="203"/>
      <c r="F7626" s="203"/>
    </row>
    <row r="7627" spans="1:6" x14ac:dyDescent="0.25">
      <c r="A7627" s="203"/>
      <c r="B7627" s="203"/>
      <c r="C7627" s="203"/>
      <c r="D7627" s="203"/>
      <c r="E7627" s="203"/>
      <c r="F7627" s="203"/>
    </row>
    <row r="7628" spans="1:6" x14ac:dyDescent="0.25">
      <c r="A7628" s="203"/>
      <c r="B7628" s="203"/>
      <c r="C7628" s="203"/>
      <c r="D7628" s="203"/>
      <c r="E7628" s="203"/>
      <c r="F7628" s="203"/>
    </row>
    <row r="7629" spans="1:6" x14ac:dyDescent="0.25">
      <c r="A7629" s="203"/>
      <c r="B7629" s="203"/>
      <c r="C7629" s="203"/>
      <c r="D7629" s="203"/>
      <c r="E7629" s="203"/>
      <c r="F7629" s="203"/>
    </row>
    <row r="7630" spans="1:6" x14ac:dyDescent="0.25">
      <c r="A7630" s="203"/>
      <c r="B7630" s="203"/>
      <c r="C7630" s="203"/>
      <c r="D7630" s="203"/>
      <c r="E7630" s="203"/>
      <c r="F7630" s="203"/>
    </row>
    <row r="7631" spans="1:6" x14ac:dyDescent="0.25">
      <c r="A7631" s="203"/>
      <c r="B7631" s="203"/>
      <c r="C7631" s="203"/>
      <c r="D7631" s="203"/>
      <c r="E7631" s="203"/>
      <c r="F7631" s="203"/>
    </row>
    <row r="7632" spans="1:6" x14ac:dyDescent="0.25">
      <c r="A7632" s="203"/>
      <c r="B7632" s="203"/>
      <c r="C7632" s="203"/>
      <c r="D7632" s="203"/>
      <c r="E7632" s="203"/>
      <c r="F7632" s="203"/>
    </row>
    <row r="7633" spans="1:6" x14ac:dyDescent="0.25">
      <c r="A7633" s="203"/>
      <c r="B7633" s="203"/>
      <c r="C7633" s="203"/>
      <c r="D7633" s="203"/>
      <c r="E7633" s="203"/>
      <c r="F7633" s="203"/>
    </row>
    <row r="7634" spans="1:6" x14ac:dyDescent="0.25">
      <c r="A7634" s="203"/>
      <c r="B7634" s="203"/>
      <c r="C7634" s="203"/>
      <c r="D7634" s="203"/>
      <c r="E7634" s="203"/>
      <c r="F7634" s="203"/>
    </row>
    <row r="7635" spans="1:6" x14ac:dyDescent="0.25">
      <c r="A7635" s="203"/>
      <c r="B7635" s="203"/>
      <c r="C7635" s="203"/>
      <c r="D7635" s="203"/>
      <c r="E7635" s="203"/>
      <c r="F7635" s="203"/>
    </row>
    <row r="7636" spans="1:6" x14ac:dyDescent="0.25">
      <c r="A7636" s="203"/>
      <c r="B7636" s="203"/>
      <c r="C7636" s="203"/>
      <c r="D7636" s="203"/>
      <c r="E7636" s="203"/>
      <c r="F7636" s="203"/>
    </row>
    <row r="7637" spans="1:6" x14ac:dyDescent="0.25">
      <c r="A7637" s="203"/>
      <c r="B7637" s="203"/>
      <c r="C7637" s="203"/>
      <c r="D7637" s="203"/>
      <c r="E7637" s="203"/>
      <c r="F7637" s="203"/>
    </row>
    <row r="7638" spans="1:6" x14ac:dyDescent="0.25">
      <c r="A7638" s="203"/>
      <c r="B7638" s="203"/>
      <c r="C7638" s="203"/>
      <c r="D7638" s="203"/>
      <c r="E7638" s="203"/>
      <c r="F7638" s="203"/>
    </row>
    <row r="7639" spans="1:6" x14ac:dyDescent="0.25">
      <c r="A7639" s="203"/>
      <c r="B7639" s="203"/>
      <c r="C7639" s="203"/>
      <c r="D7639" s="203"/>
      <c r="E7639" s="203"/>
      <c r="F7639" s="203"/>
    </row>
    <row r="7640" spans="1:6" x14ac:dyDescent="0.25">
      <c r="A7640" s="203"/>
      <c r="B7640" s="203"/>
      <c r="C7640" s="203"/>
      <c r="D7640" s="203"/>
      <c r="E7640" s="203"/>
      <c r="F7640" s="203"/>
    </row>
    <row r="7641" spans="1:6" x14ac:dyDescent="0.25">
      <c r="A7641" s="203"/>
      <c r="B7641" s="203"/>
      <c r="C7641" s="203"/>
      <c r="D7641" s="203"/>
      <c r="E7641" s="203"/>
      <c r="F7641" s="203"/>
    </row>
    <row r="7642" spans="1:6" x14ac:dyDescent="0.25">
      <c r="A7642" s="203"/>
      <c r="B7642" s="203"/>
      <c r="C7642" s="203"/>
      <c r="D7642" s="203"/>
      <c r="E7642" s="203"/>
      <c r="F7642" s="203"/>
    </row>
    <row r="7643" spans="1:6" x14ac:dyDescent="0.25">
      <c r="A7643" s="203"/>
      <c r="B7643" s="203"/>
      <c r="C7643" s="203"/>
      <c r="D7643" s="203"/>
      <c r="E7643" s="203"/>
      <c r="F7643" s="203"/>
    </row>
    <row r="7644" spans="1:6" x14ac:dyDescent="0.25">
      <c r="A7644" s="203"/>
      <c r="B7644" s="203"/>
      <c r="C7644" s="203"/>
      <c r="D7644" s="203"/>
      <c r="E7644" s="203"/>
      <c r="F7644" s="203"/>
    </row>
    <row r="7645" spans="1:6" x14ac:dyDescent="0.25">
      <c r="A7645" s="203"/>
      <c r="B7645" s="203"/>
      <c r="C7645" s="203"/>
      <c r="D7645" s="203"/>
      <c r="E7645" s="203"/>
      <c r="F7645" s="203"/>
    </row>
    <row r="7646" spans="1:6" x14ac:dyDescent="0.25">
      <c r="A7646" s="203"/>
      <c r="B7646" s="203"/>
      <c r="C7646" s="203"/>
      <c r="D7646" s="203"/>
      <c r="E7646" s="203"/>
      <c r="F7646" s="203"/>
    </row>
    <row r="7647" spans="1:6" x14ac:dyDescent="0.25">
      <c r="A7647" s="203"/>
      <c r="B7647" s="203"/>
      <c r="C7647" s="203"/>
      <c r="D7647" s="203"/>
      <c r="E7647" s="203"/>
      <c r="F7647" s="203"/>
    </row>
    <row r="7648" spans="1:6" x14ac:dyDescent="0.25">
      <c r="A7648" s="203"/>
      <c r="B7648" s="203"/>
      <c r="C7648" s="203"/>
      <c r="D7648" s="203"/>
      <c r="E7648" s="203"/>
      <c r="F7648" s="203"/>
    </row>
    <row r="7649" spans="1:6" x14ac:dyDescent="0.25">
      <c r="A7649" s="203"/>
      <c r="B7649" s="203"/>
      <c r="C7649" s="203"/>
      <c r="D7649" s="203"/>
      <c r="E7649" s="203"/>
      <c r="F7649" s="203"/>
    </row>
    <row r="7650" spans="1:6" x14ac:dyDescent="0.25">
      <c r="A7650" s="203"/>
      <c r="B7650" s="203"/>
      <c r="C7650" s="203"/>
      <c r="D7650" s="203"/>
      <c r="E7650" s="203"/>
      <c r="F7650" s="203"/>
    </row>
    <row r="7651" spans="1:6" x14ac:dyDescent="0.25">
      <c r="A7651" s="203"/>
      <c r="B7651" s="203"/>
      <c r="C7651" s="203"/>
      <c r="D7651" s="203"/>
      <c r="E7651" s="203"/>
      <c r="F7651" s="203"/>
    </row>
    <row r="7652" spans="1:6" x14ac:dyDescent="0.25">
      <c r="A7652" s="203"/>
      <c r="B7652" s="203"/>
      <c r="C7652" s="203"/>
      <c r="D7652" s="203"/>
      <c r="E7652" s="203"/>
      <c r="F7652" s="203"/>
    </row>
    <row r="7653" spans="1:6" x14ac:dyDescent="0.25">
      <c r="A7653" s="203"/>
      <c r="B7653" s="203"/>
      <c r="C7653" s="203"/>
      <c r="D7653" s="203"/>
      <c r="E7653" s="203"/>
      <c r="F7653" s="203"/>
    </row>
    <row r="7654" spans="1:6" x14ac:dyDescent="0.25">
      <c r="A7654" s="203"/>
      <c r="B7654" s="203"/>
      <c r="C7654" s="203"/>
      <c r="D7654" s="203"/>
      <c r="E7654" s="203"/>
      <c r="F7654" s="203"/>
    </row>
    <row r="7655" spans="1:6" x14ac:dyDescent="0.25">
      <c r="A7655" s="203"/>
      <c r="B7655" s="203"/>
      <c r="C7655" s="203"/>
      <c r="D7655" s="203"/>
      <c r="E7655" s="203"/>
      <c r="F7655" s="203"/>
    </row>
    <row r="7656" spans="1:6" x14ac:dyDescent="0.25">
      <c r="A7656" s="203"/>
      <c r="B7656" s="203"/>
      <c r="C7656" s="203"/>
      <c r="D7656" s="203"/>
      <c r="E7656" s="203"/>
      <c r="F7656" s="203"/>
    </row>
    <row r="7657" spans="1:6" x14ac:dyDescent="0.25">
      <c r="A7657" s="203"/>
      <c r="B7657" s="203"/>
      <c r="C7657" s="203"/>
      <c r="D7657" s="203"/>
      <c r="E7657" s="203"/>
      <c r="F7657" s="203"/>
    </row>
    <row r="7658" spans="1:6" x14ac:dyDescent="0.25">
      <c r="A7658" s="203"/>
      <c r="B7658" s="203"/>
      <c r="C7658" s="203"/>
      <c r="D7658" s="203"/>
      <c r="E7658" s="203"/>
      <c r="F7658" s="203"/>
    </row>
    <row r="7659" spans="1:6" x14ac:dyDescent="0.25">
      <c r="A7659" s="203"/>
      <c r="B7659" s="203"/>
      <c r="C7659" s="203"/>
      <c r="D7659" s="203"/>
      <c r="E7659" s="203"/>
      <c r="F7659" s="203"/>
    </row>
    <row r="7660" spans="1:6" x14ac:dyDescent="0.25">
      <c r="A7660" s="203"/>
      <c r="B7660" s="203"/>
      <c r="C7660" s="203"/>
      <c r="D7660" s="203"/>
      <c r="E7660" s="203"/>
      <c r="F7660" s="203"/>
    </row>
    <row r="7661" spans="1:6" x14ac:dyDescent="0.25">
      <c r="A7661" s="203"/>
      <c r="B7661" s="203"/>
      <c r="C7661" s="203"/>
      <c r="D7661" s="203"/>
      <c r="E7661" s="203"/>
      <c r="F7661" s="203"/>
    </row>
    <row r="7662" spans="1:6" x14ac:dyDescent="0.25">
      <c r="A7662" s="203"/>
      <c r="B7662" s="203"/>
      <c r="C7662" s="203"/>
      <c r="D7662" s="203"/>
      <c r="E7662" s="203"/>
      <c r="F7662" s="203"/>
    </row>
    <row r="7663" spans="1:6" x14ac:dyDescent="0.25">
      <c r="A7663" s="203"/>
      <c r="B7663" s="203"/>
      <c r="C7663" s="203"/>
      <c r="D7663" s="203"/>
      <c r="E7663" s="203"/>
      <c r="F7663" s="203"/>
    </row>
    <row r="7664" spans="1:6" x14ac:dyDescent="0.25">
      <c r="A7664" s="203"/>
      <c r="B7664" s="203"/>
      <c r="C7664" s="203"/>
      <c r="D7664" s="203"/>
      <c r="E7664" s="203"/>
      <c r="F7664" s="203"/>
    </row>
    <row r="7665" spans="1:6" x14ac:dyDescent="0.25">
      <c r="A7665" s="203"/>
      <c r="B7665" s="203"/>
      <c r="C7665" s="203"/>
      <c r="D7665" s="203"/>
      <c r="E7665" s="203"/>
      <c r="F7665" s="203"/>
    </row>
    <row r="7666" spans="1:6" x14ac:dyDescent="0.25">
      <c r="A7666" s="203"/>
      <c r="B7666" s="203"/>
      <c r="C7666" s="203"/>
      <c r="D7666" s="203"/>
      <c r="E7666" s="203"/>
      <c r="F7666" s="203"/>
    </row>
    <row r="7667" spans="1:6" x14ac:dyDescent="0.25">
      <c r="A7667" s="203"/>
      <c r="B7667" s="203"/>
      <c r="C7667" s="203"/>
      <c r="D7667" s="203"/>
      <c r="E7667" s="203"/>
      <c r="F7667" s="203"/>
    </row>
    <row r="7668" spans="1:6" x14ac:dyDescent="0.25">
      <c r="A7668" s="203"/>
      <c r="B7668" s="203"/>
      <c r="C7668" s="203"/>
      <c r="D7668" s="203"/>
      <c r="E7668" s="203"/>
      <c r="F7668" s="203"/>
    </row>
    <row r="7669" spans="1:6" x14ac:dyDescent="0.25">
      <c r="A7669" s="203"/>
      <c r="B7669" s="203"/>
      <c r="C7669" s="203"/>
      <c r="D7669" s="203"/>
      <c r="E7669" s="203"/>
      <c r="F7669" s="203"/>
    </row>
    <row r="7670" spans="1:6" x14ac:dyDescent="0.25">
      <c r="A7670" s="203"/>
      <c r="B7670" s="203"/>
      <c r="C7670" s="203"/>
      <c r="D7670" s="203"/>
      <c r="E7670" s="203"/>
      <c r="F7670" s="203"/>
    </row>
    <row r="7671" spans="1:6" x14ac:dyDescent="0.25">
      <c r="A7671" s="203"/>
      <c r="B7671" s="203"/>
      <c r="C7671" s="203"/>
      <c r="D7671" s="203"/>
      <c r="E7671" s="203"/>
      <c r="F7671" s="203"/>
    </row>
    <row r="7672" spans="1:6" x14ac:dyDescent="0.25">
      <c r="A7672" s="203"/>
      <c r="B7672" s="203"/>
      <c r="C7672" s="203"/>
      <c r="D7672" s="203"/>
      <c r="E7672" s="203"/>
      <c r="F7672" s="203"/>
    </row>
    <row r="7673" spans="1:6" x14ac:dyDescent="0.25">
      <c r="A7673" s="203"/>
      <c r="B7673" s="203"/>
      <c r="C7673" s="203"/>
      <c r="D7673" s="203"/>
      <c r="E7673" s="203"/>
      <c r="F7673" s="203"/>
    </row>
    <row r="7674" spans="1:6" x14ac:dyDescent="0.25">
      <c r="A7674" s="203"/>
      <c r="B7674" s="203"/>
      <c r="C7674" s="203"/>
      <c r="D7674" s="203"/>
      <c r="E7674" s="203"/>
      <c r="F7674" s="203"/>
    </row>
    <row r="7675" spans="1:6" x14ac:dyDescent="0.25">
      <c r="A7675" s="203"/>
      <c r="B7675" s="203"/>
      <c r="C7675" s="203"/>
      <c r="D7675" s="203"/>
      <c r="E7675" s="203"/>
      <c r="F7675" s="203"/>
    </row>
    <row r="7676" spans="1:6" x14ac:dyDescent="0.25">
      <c r="A7676" s="203"/>
      <c r="B7676" s="203"/>
      <c r="C7676" s="203"/>
      <c r="D7676" s="203"/>
      <c r="E7676" s="203"/>
      <c r="F7676" s="203"/>
    </row>
    <row r="7677" spans="1:6" x14ac:dyDescent="0.25">
      <c r="A7677" s="203"/>
      <c r="B7677" s="203"/>
      <c r="C7677" s="203"/>
      <c r="D7677" s="203"/>
      <c r="E7677" s="203"/>
      <c r="F7677" s="203"/>
    </row>
    <row r="7678" spans="1:6" x14ac:dyDescent="0.25">
      <c r="A7678" s="203"/>
      <c r="B7678" s="203"/>
      <c r="C7678" s="203"/>
      <c r="D7678" s="203"/>
      <c r="E7678" s="203"/>
      <c r="F7678" s="203"/>
    </row>
    <row r="7679" spans="1:6" x14ac:dyDescent="0.25">
      <c r="A7679" s="203"/>
      <c r="B7679" s="203"/>
      <c r="C7679" s="203"/>
      <c r="D7679" s="203"/>
      <c r="E7679" s="203"/>
      <c r="F7679" s="203"/>
    </row>
    <row r="7680" spans="1:6" x14ac:dyDescent="0.25">
      <c r="A7680" s="203"/>
      <c r="B7680" s="203"/>
      <c r="C7680" s="203"/>
      <c r="D7680" s="203"/>
      <c r="E7680" s="203"/>
      <c r="F7680" s="203"/>
    </row>
    <row r="7681" spans="1:6" x14ac:dyDescent="0.25">
      <c r="A7681" s="203"/>
      <c r="B7681" s="203"/>
      <c r="C7681" s="203"/>
      <c r="D7681" s="203"/>
      <c r="E7681" s="203"/>
      <c r="F7681" s="203"/>
    </row>
    <row r="7682" spans="1:6" x14ac:dyDescent="0.25">
      <c r="A7682" s="203"/>
      <c r="B7682" s="203"/>
      <c r="C7682" s="203"/>
      <c r="D7682" s="203"/>
      <c r="E7682" s="203"/>
      <c r="F7682" s="203"/>
    </row>
    <row r="7683" spans="1:6" x14ac:dyDescent="0.25">
      <c r="A7683" s="203"/>
      <c r="B7683" s="203"/>
      <c r="C7683" s="203"/>
      <c r="D7683" s="203"/>
      <c r="E7683" s="203"/>
      <c r="F7683" s="203"/>
    </row>
    <row r="7684" spans="1:6" x14ac:dyDescent="0.25">
      <c r="A7684" s="203"/>
      <c r="B7684" s="203"/>
      <c r="C7684" s="203"/>
      <c r="D7684" s="203"/>
      <c r="E7684" s="203"/>
      <c r="F7684" s="203"/>
    </row>
    <row r="7685" spans="1:6" x14ac:dyDescent="0.25">
      <c r="A7685" s="203"/>
      <c r="B7685" s="203"/>
      <c r="C7685" s="203"/>
      <c r="D7685" s="203"/>
      <c r="E7685" s="203"/>
      <c r="F7685" s="203"/>
    </row>
    <row r="7686" spans="1:6" x14ac:dyDescent="0.25">
      <c r="A7686" s="203"/>
      <c r="B7686" s="203"/>
      <c r="C7686" s="203"/>
      <c r="D7686" s="203"/>
      <c r="E7686" s="203"/>
      <c r="F7686" s="203"/>
    </row>
    <row r="7687" spans="1:6" x14ac:dyDescent="0.25">
      <c r="A7687" s="203"/>
      <c r="B7687" s="203"/>
      <c r="C7687" s="203"/>
      <c r="D7687" s="203"/>
      <c r="E7687" s="203"/>
      <c r="F7687" s="203"/>
    </row>
    <row r="7688" spans="1:6" x14ac:dyDescent="0.25">
      <c r="A7688" s="203"/>
      <c r="B7688" s="203"/>
      <c r="C7688" s="203"/>
      <c r="D7688" s="203"/>
      <c r="E7688" s="203"/>
      <c r="F7688" s="203"/>
    </row>
    <row r="7689" spans="1:6" x14ac:dyDescent="0.25">
      <c r="A7689" s="203"/>
      <c r="B7689" s="203"/>
      <c r="C7689" s="203"/>
      <c r="D7689" s="203"/>
      <c r="E7689" s="203"/>
      <c r="F7689" s="203"/>
    </row>
    <row r="7690" spans="1:6" x14ac:dyDescent="0.25">
      <c r="A7690" s="203"/>
      <c r="B7690" s="203"/>
      <c r="C7690" s="203"/>
      <c r="D7690" s="203"/>
      <c r="E7690" s="203"/>
      <c r="F7690" s="203"/>
    </row>
    <row r="7691" spans="1:6" x14ac:dyDescent="0.25">
      <c r="A7691" s="203"/>
      <c r="B7691" s="203"/>
      <c r="C7691" s="203"/>
      <c r="D7691" s="203"/>
      <c r="E7691" s="203"/>
      <c r="F7691" s="203"/>
    </row>
    <row r="7692" spans="1:6" x14ac:dyDescent="0.25">
      <c r="A7692" s="203"/>
      <c r="B7692" s="203"/>
      <c r="C7692" s="203"/>
      <c r="D7692" s="203"/>
      <c r="E7692" s="203"/>
      <c r="F7692" s="203"/>
    </row>
    <row r="7693" spans="1:6" x14ac:dyDescent="0.25">
      <c r="A7693" s="203"/>
      <c r="B7693" s="203"/>
      <c r="C7693" s="203"/>
      <c r="D7693" s="203"/>
      <c r="E7693" s="203"/>
      <c r="F7693" s="203"/>
    </row>
    <row r="7694" spans="1:6" x14ac:dyDescent="0.25">
      <c r="A7694" s="203"/>
      <c r="B7694" s="203"/>
      <c r="C7694" s="203"/>
      <c r="D7694" s="203"/>
      <c r="E7694" s="203"/>
      <c r="F7694" s="203"/>
    </row>
    <row r="7695" spans="1:6" x14ac:dyDescent="0.25">
      <c r="A7695" s="203"/>
      <c r="B7695" s="203"/>
      <c r="C7695" s="203"/>
      <c r="D7695" s="203"/>
      <c r="E7695" s="203"/>
      <c r="F7695" s="203"/>
    </row>
    <row r="7696" spans="1:6" x14ac:dyDescent="0.25">
      <c r="A7696" s="203"/>
      <c r="B7696" s="203"/>
      <c r="C7696" s="203"/>
      <c r="D7696" s="203"/>
      <c r="E7696" s="203"/>
      <c r="F7696" s="203"/>
    </row>
    <row r="7697" spans="1:6" x14ac:dyDescent="0.25">
      <c r="A7697" s="203"/>
      <c r="B7697" s="203"/>
      <c r="C7697" s="203"/>
      <c r="D7697" s="203"/>
      <c r="E7697" s="203"/>
      <c r="F7697" s="203"/>
    </row>
    <row r="7698" spans="1:6" x14ac:dyDescent="0.25">
      <c r="A7698" s="203"/>
      <c r="B7698" s="203"/>
      <c r="C7698" s="203"/>
      <c r="D7698" s="203"/>
      <c r="E7698" s="203"/>
      <c r="F7698" s="203"/>
    </row>
    <row r="7699" spans="1:6" x14ac:dyDescent="0.25">
      <c r="A7699" s="203"/>
      <c r="B7699" s="203"/>
      <c r="C7699" s="203"/>
      <c r="D7699" s="203"/>
      <c r="E7699" s="203"/>
      <c r="F7699" s="203"/>
    </row>
    <row r="7700" spans="1:6" x14ac:dyDescent="0.25">
      <c r="A7700" s="203"/>
      <c r="B7700" s="203"/>
      <c r="C7700" s="203"/>
      <c r="D7700" s="203"/>
      <c r="E7700" s="203"/>
      <c r="F7700" s="203"/>
    </row>
    <row r="7701" spans="1:6" x14ac:dyDescent="0.25">
      <c r="A7701" s="203"/>
      <c r="B7701" s="203"/>
      <c r="C7701" s="203"/>
      <c r="D7701" s="203"/>
      <c r="E7701" s="203"/>
      <c r="F7701" s="203"/>
    </row>
    <row r="7702" spans="1:6" x14ac:dyDescent="0.25">
      <c r="A7702" s="203"/>
      <c r="B7702" s="203"/>
      <c r="C7702" s="203"/>
      <c r="D7702" s="203"/>
      <c r="E7702" s="203"/>
      <c r="F7702" s="203"/>
    </row>
    <row r="7703" spans="1:6" x14ac:dyDescent="0.25">
      <c r="A7703" s="203"/>
      <c r="B7703" s="203"/>
      <c r="C7703" s="203"/>
      <c r="D7703" s="203"/>
      <c r="E7703" s="203"/>
      <c r="F7703" s="203"/>
    </row>
    <row r="7704" spans="1:6" x14ac:dyDescent="0.25">
      <c r="A7704" s="203"/>
      <c r="B7704" s="203"/>
      <c r="C7704" s="203"/>
      <c r="D7704" s="203"/>
      <c r="E7704" s="203"/>
      <c r="F7704" s="203"/>
    </row>
    <row r="7705" spans="1:6" x14ac:dyDescent="0.25">
      <c r="A7705" s="203"/>
      <c r="B7705" s="203"/>
      <c r="C7705" s="203"/>
      <c r="D7705" s="203"/>
      <c r="E7705" s="203"/>
      <c r="F7705" s="203"/>
    </row>
    <row r="7706" spans="1:6" x14ac:dyDescent="0.25">
      <c r="A7706" s="203"/>
      <c r="B7706" s="203"/>
      <c r="C7706" s="203"/>
      <c r="D7706" s="203"/>
      <c r="E7706" s="203"/>
      <c r="F7706" s="203"/>
    </row>
    <row r="7707" spans="1:6" x14ac:dyDescent="0.25">
      <c r="A7707" s="203"/>
      <c r="B7707" s="203"/>
      <c r="C7707" s="203"/>
      <c r="D7707" s="203"/>
      <c r="E7707" s="203"/>
      <c r="F7707" s="203"/>
    </row>
    <row r="7708" spans="1:6" x14ac:dyDescent="0.25">
      <c r="A7708" s="203"/>
      <c r="B7708" s="203"/>
      <c r="C7708" s="203"/>
      <c r="D7708" s="203"/>
      <c r="E7708" s="203"/>
      <c r="F7708" s="203"/>
    </row>
    <row r="7709" spans="1:6" x14ac:dyDescent="0.25">
      <c r="A7709" s="203"/>
      <c r="B7709" s="203"/>
      <c r="C7709" s="203"/>
      <c r="D7709" s="203"/>
      <c r="E7709" s="203"/>
      <c r="F7709" s="203"/>
    </row>
    <row r="7710" spans="1:6" x14ac:dyDescent="0.25">
      <c r="A7710" s="203"/>
      <c r="B7710" s="203"/>
      <c r="C7710" s="203"/>
      <c r="D7710" s="203"/>
      <c r="E7710" s="203"/>
      <c r="F7710" s="203"/>
    </row>
    <row r="7711" spans="1:6" x14ac:dyDescent="0.25">
      <c r="A7711" s="203"/>
      <c r="B7711" s="203"/>
      <c r="C7711" s="203"/>
      <c r="D7711" s="203"/>
      <c r="E7711" s="203"/>
      <c r="F7711" s="203"/>
    </row>
    <row r="7712" spans="1:6" x14ac:dyDescent="0.25">
      <c r="A7712" s="203"/>
      <c r="B7712" s="203"/>
      <c r="C7712" s="203"/>
      <c r="D7712" s="203"/>
      <c r="E7712" s="203"/>
      <c r="F7712" s="203"/>
    </row>
    <row r="7713" spans="1:6" x14ac:dyDescent="0.25">
      <c r="A7713" s="203"/>
      <c r="B7713" s="203"/>
      <c r="C7713" s="203"/>
      <c r="D7713" s="203"/>
      <c r="E7713" s="203"/>
      <c r="F7713" s="203"/>
    </row>
    <row r="7714" spans="1:6" x14ac:dyDescent="0.25">
      <c r="A7714" s="203"/>
      <c r="B7714" s="203"/>
      <c r="C7714" s="203"/>
      <c r="D7714" s="203"/>
      <c r="E7714" s="203"/>
      <c r="F7714" s="203"/>
    </row>
    <row r="7715" spans="1:6" x14ac:dyDescent="0.25">
      <c r="A7715" s="203"/>
      <c r="B7715" s="203"/>
      <c r="C7715" s="203"/>
      <c r="D7715" s="203"/>
      <c r="E7715" s="203"/>
      <c r="F7715" s="203"/>
    </row>
    <row r="7716" spans="1:6" x14ac:dyDescent="0.25">
      <c r="A7716" s="203"/>
      <c r="B7716" s="203"/>
      <c r="C7716" s="203"/>
      <c r="D7716" s="203"/>
      <c r="E7716" s="203"/>
      <c r="F7716" s="203"/>
    </row>
    <row r="7717" spans="1:6" x14ac:dyDescent="0.25">
      <c r="A7717" s="203"/>
      <c r="B7717" s="203"/>
      <c r="C7717" s="203"/>
      <c r="D7717" s="203"/>
      <c r="E7717" s="203"/>
      <c r="F7717" s="203"/>
    </row>
    <row r="7718" spans="1:6" x14ac:dyDescent="0.25">
      <c r="A7718" s="203"/>
      <c r="B7718" s="203"/>
      <c r="C7718" s="203"/>
      <c r="D7718" s="203"/>
      <c r="E7718" s="203"/>
      <c r="F7718" s="203"/>
    </row>
    <row r="7719" spans="1:6" x14ac:dyDescent="0.25">
      <c r="A7719" s="203"/>
      <c r="B7719" s="203"/>
      <c r="C7719" s="203"/>
      <c r="D7719" s="203"/>
      <c r="E7719" s="203"/>
      <c r="F7719" s="203"/>
    </row>
    <row r="7720" spans="1:6" x14ac:dyDescent="0.25">
      <c r="A7720" s="203"/>
      <c r="B7720" s="203"/>
      <c r="C7720" s="203"/>
      <c r="D7720" s="203"/>
      <c r="E7720" s="203"/>
      <c r="F7720" s="203"/>
    </row>
    <row r="7721" spans="1:6" x14ac:dyDescent="0.25">
      <c r="A7721" s="203"/>
      <c r="B7721" s="203"/>
      <c r="C7721" s="203"/>
      <c r="D7721" s="203"/>
      <c r="E7721" s="203"/>
      <c r="F7721" s="203"/>
    </row>
    <row r="7722" spans="1:6" x14ac:dyDescent="0.25">
      <c r="A7722" s="203"/>
      <c r="B7722" s="203"/>
      <c r="C7722" s="203"/>
      <c r="D7722" s="203"/>
      <c r="E7722" s="203"/>
      <c r="F7722" s="203"/>
    </row>
    <row r="7723" spans="1:6" x14ac:dyDescent="0.25">
      <c r="A7723" s="203"/>
      <c r="B7723" s="203"/>
      <c r="C7723" s="203"/>
      <c r="D7723" s="203"/>
      <c r="E7723" s="203"/>
      <c r="F7723" s="203"/>
    </row>
    <row r="7724" spans="1:6" x14ac:dyDescent="0.25">
      <c r="A7724" s="203"/>
      <c r="B7724" s="203"/>
      <c r="C7724" s="203"/>
      <c r="D7724" s="203"/>
      <c r="E7724" s="203"/>
      <c r="F7724" s="203"/>
    </row>
    <row r="7725" spans="1:6" x14ac:dyDescent="0.25">
      <c r="A7725" s="203"/>
      <c r="B7725" s="203"/>
      <c r="C7725" s="203"/>
      <c r="D7725" s="203"/>
      <c r="E7725" s="203"/>
      <c r="F7725" s="203"/>
    </row>
    <row r="7726" spans="1:6" x14ac:dyDescent="0.25">
      <c r="A7726" s="203"/>
      <c r="B7726" s="203"/>
      <c r="C7726" s="203"/>
      <c r="D7726" s="203"/>
      <c r="E7726" s="203"/>
      <c r="F7726" s="203"/>
    </row>
    <row r="7727" spans="1:6" x14ac:dyDescent="0.25">
      <c r="A7727" s="203"/>
      <c r="B7727" s="203"/>
      <c r="C7727" s="203"/>
      <c r="D7727" s="203"/>
      <c r="E7727" s="203"/>
      <c r="F7727" s="203"/>
    </row>
    <row r="7728" spans="1:6" x14ac:dyDescent="0.25">
      <c r="A7728" s="203"/>
      <c r="B7728" s="203"/>
      <c r="C7728" s="203"/>
      <c r="D7728" s="203"/>
      <c r="E7728" s="203"/>
      <c r="F7728" s="203"/>
    </row>
    <row r="7729" spans="1:6" x14ac:dyDescent="0.25">
      <c r="A7729" s="203"/>
      <c r="B7729" s="203"/>
      <c r="C7729" s="203"/>
      <c r="D7729" s="203"/>
      <c r="E7729" s="203"/>
      <c r="F7729" s="203"/>
    </row>
    <row r="7730" spans="1:6" x14ac:dyDescent="0.25">
      <c r="A7730" s="203"/>
      <c r="B7730" s="203"/>
      <c r="C7730" s="203"/>
      <c r="D7730" s="203"/>
      <c r="E7730" s="203"/>
      <c r="F7730" s="203"/>
    </row>
    <row r="7731" spans="1:6" x14ac:dyDescent="0.25">
      <c r="A7731" s="203"/>
      <c r="B7731" s="203"/>
      <c r="C7731" s="203"/>
      <c r="D7731" s="203"/>
      <c r="E7731" s="203"/>
      <c r="F7731" s="203"/>
    </row>
    <row r="7732" spans="1:6" x14ac:dyDescent="0.25">
      <c r="A7732" s="203"/>
      <c r="B7732" s="203"/>
      <c r="C7732" s="203"/>
      <c r="D7732" s="203"/>
      <c r="E7732" s="203"/>
      <c r="F7732" s="203"/>
    </row>
    <row r="7733" spans="1:6" x14ac:dyDescent="0.25">
      <c r="A7733" s="203"/>
      <c r="B7733" s="203"/>
      <c r="C7733" s="203"/>
      <c r="D7733" s="203"/>
      <c r="E7733" s="203"/>
      <c r="F7733" s="203"/>
    </row>
    <row r="7734" spans="1:6" x14ac:dyDescent="0.25">
      <c r="A7734" s="203"/>
      <c r="B7734" s="203"/>
      <c r="C7734" s="203"/>
      <c r="D7734" s="203"/>
      <c r="E7734" s="203"/>
      <c r="F7734" s="203"/>
    </row>
    <row r="7735" spans="1:6" x14ac:dyDescent="0.25">
      <c r="A7735" s="203"/>
      <c r="B7735" s="203"/>
      <c r="C7735" s="203"/>
      <c r="D7735" s="203"/>
      <c r="E7735" s="203"/>
      <c r="F7735" s="203"/>
    </row>
    <row r="7736" spans="1:6" x14ac:dyDescent="0.25">
      <c r="A7736" s="203"/>
      <c r="B7736" s="203"/>
      <c r="C7736" s="203"/>
      <c r="D7736" s="203"/>
      <c r="E7736" s="203"/>
      <c r="F7736" s="203"/>
    </row>
    <row r="7737" spans="1:6" x14ac:dyDescent="0.25">
      <c r="A7737" s="203"/>
      <c r="B7737" s="203"/>
      <c r="C7737" s="203"/>
      <c r="D7737" s="203"/>
      <c r="E7737" s="203"/>
      <c r="F7737" s="203"/>
    </row>
    <row r="7738" spans="1:6" x14ac:dyDescent="0.25">
      <c r="A7738" s="203"/>
      <c r="B7738" s="203"/>
      <c r="C7738" s="203"/>
      <c r="D7738" s="203"/>
      <c r="E7738" s="203"/>
      <c r="F7738" s="203"/>
    </row>
    <row r="7739" spans="1:6" x14ac:dyDescent="0.25">
      <c r="A7739" s="203"/>
      <c r="B7739" s="203"/>
      <c r="C7739" s="203"/>
      <c r="D7739" s="203"/>
      <c r="E7739" s="203"/>
      <c r="F7739" s="203"/>
    </row>
    <row r="7740" spans="1:6" x14ac:dyDescent="0.25">
      <c r="A7740" s="203"/>
      <c r="B7740" s="203"/>
      <c r="C7740" s="203"/>
      <c r="D7740" s="203"/>
      <c r="E7740" s="203"/>
      <c r="F7740" s="203"/>
    </row>
    <row r="7741" spans="1:6" x14ac:dyDescent="0.25">
      <c r="A7741" s="203"/>
      <c r="B7741" s="203"/>
      <c r="C7741" s="203"/>
      <c r="D7741" s="203"/>
      <c r="E7741" s="203"/>
      <c r="F7741" s="203"/>
    </row>
    <row r="7742" spans="1:6" x14ac:dyDescent="0.25">
      <c r="A7742" s="203"/>
      <c r="B7742" s="203"/>
      <c r="C7742" s="203"/>
      <c r="D7742" s="203"/>
      <c r="E7742" s="203"/>
      <c r="F7742" s="203"/>
    </row>
    <row r="7743" spans="1:6" x14ac:dyDescent="0.25">
      <c r="A7743" s="203"/>
      <c r="B7743" s="203"/>
      <c r="C7743" s="203"/>
      <c r="D7743" s="203"/>
      <c r="E7743" s="203"/>
      <c r="F7743" s="203"/>
    </row>
    <row r="7744" spans="1:6" x14ac:dyDescent="0.25">
      <c r="A7744" s="203"/>
      <c r="B7744" s="203"/>
      <c r="C7744" s="203"/>
      <c r="D7744" s="203"/>
      <c r="E7744" s="203"/>
      <c r="F7744" s="203"/>
    </row>
    <row r="7745" spans="1:6" x14ac:dyDescent="0.25">
      <c r="A7745" s="203"/>
      <c r="B7745" s="203"/>
      <c r="C7745" s="203"/>
      <c r="D7745" s="203"/>
      <c r="E7745" s="203"/>
      <c r="F7745" s="203"/>
    </row>
    <row r="7746" spans="1:6" x14ac:dyDescent="0.25">
      <c r="A7746" s="203"/>
      <c r="B7746" s="203"/>
      <c r="C7746" s="203"/>
      <c r="D7746" s="203"/>
      <c r="E7746" s="203"/>
      <c r="F7746" s="203"/>
    </row>
    <row r="7747" spans="1:6" x14ac:dyDescent="0.25">
      <c r="A7747" s="203"/>
      <c r="B7747" s="203"/>
      <c r="C7747" s="203"/>
      <c r="D7747" s="203"/>
      <c r="E7747" s="203"/>
      <c r="F7747" s="203"/>
    </row>
    <row r="7748" spans="1:6" x14ac:dyDescent="0.25">
      <c r="A7748" s="203"/>
      <c r="B7748" s="203"/>
      <c r="C7748" s="203"/>
      <c r="D7748" s="203"/>
      <c r="E7748" s="203"/>
      <c r="F7748" s="203"/>
    </row>
    <row r="7749" spans="1:6" x14ac:dyDescent="0.25">
      <c r="A7749" s="203"/>
      <c r="B7749" s="203"/>
      <c r="C7749" s="203"/>
      <c r="D7749" s="203"/>
      <c r="E7749" s="203"/>
      <c r="F7749" s="203"/>
    </row>
    <row r="7750" spans="1:6" x14ac:dyDescent="0.25">
      <c r="A7750" s="203"/>
      <c r="B7750" s="203"/>
      <c r="C7750" s="203"/>
      <c r="D7750" s="203"/>
      <c r="E7750" s="203"/>
      <c r="F7750" s="203"/>
    </row>
    <row r="7751" spans="1:6" x14ac:dyDescent="0.25">
      <c r="A7751" s="203"/>
      <c r="B7751" s="203"/>
      <c r="C7751" s="203"/>
      <c r="D7751" s="203"/>
      <c r="E7751" s="203"/>
      <c r="F7751" s="203"/>
    </row>
    <row r="7752" spans="1:6" x14ac:dyDescent="0.25">
      <c r="A7752" s="203"/>
      <c r="B7752" s="203"/>
      <c r="C7752" s="203"/>
      <c r="D7752" s="203"/>
      <c r="E7752" s="203"/>
      <c r="F7752" s="203"/>
    </row>
    <row r="7753" spans="1:6" x14ac:dyDescent="0.25">
      <c r="A7753" s="203"/>
      <c r="B7753" s="203"/>
      <c r="C7753" s="203"/>
      <c r="D7753" s="203"/>
      <c r="E7753" s="203"/>
      <c r="F7753" s="203"/>
    </row>
    <row r="7754" spans="1:6" x14ac:dyDescent="0.25">
      <c r="A7754" s="203"/>
      <c r="B7754" s="203"/>
      <c r="C7754" s="203"/>
      <c r="D7754" s="203"/>
      <c r="E7754" s="203"/>
      <c r="F7754" s="203"/>
    </row>
    <row r="7755" spans="1:6" x14ac:dyDescent="0.25">
      <c r="A7755" s="203"/>
      <c r="B7755" s="203"/>
      <c r="C7755" s="203"/>
      <c r="D7755" s="203"/>
      <c r="E7755" s="203"/>
      <c r="F7755" s="203"/>
    </row>
    <row r="7756" spans="1:6" x14ac:dyDescent="0.25">
      <c r="A7756" s="203"/>
      <c r="B7756" s="203"/>
      <c r="C7756" s="203"/>
      <c r="D7756" s="203"/>
      <c r="E7756" s="203"/>
      <c r="F7756" s="203"/>
    </row>
    <row r="7757" spans="1:6" x14ac:dyDescent="0.25">
      <c r="A7757" s="203"/>
      <c r="B7757" s="203"/>
      <c r="C7757" s="203"/>
      <c r="D7757" s="203"/>
      <c r="E7757" s="203"/>
      <c r="F7757" s="203"/>
    </row>
    <row r="7758" spans="1:6" x14ac:dyDescent="0.25">
      <c r="A7758" s="203"/>
      <c r="B7758" s="203"/>
      <c r="C7758" s="203"/>
      <c r="D7758" s="203"/>
      <c r="E7758" s="203"/>
      <c r="F7758" s="203"/>
    </row>
    <row r="7759" spans="1:6" x14ac:dyDescent="0.25">
      <c r="A7759" s="203"/>
      <c r="B7759" s="203"/>
      <c r="C7759" s="203"/>
      <c r="D7759" s="203"/>
      <c r="E7759" s="203"/>
      <c r="F7759" s="203"/>
    </row>
    <row r="7760" spans="1:6" x14ac:dyDescent="0.25">
      <c r="A7760" s="203"/>
      <c r="B7760" s="203"/>
      <c r="C7760" s="203"/>
      <c r="D7760" s="203"/>
      <c r="E7760" s="203"/>
      <c r="F7760" s="203"/>
    </row>
    <row r="7761" spans="1:6" x14ac:dyDescent="0.25">
      <c r="A7761" s="203"/>
      <c r="B7761" s="203"/>
      <c r="C7761" s="203"/>
      <c r="D7761" s="203"/>
      <c r="E7761" s="203"/>
      <c r="F7761" s="203"/>
    </row>
    <row r="7762" spans="1:6" x14ac:dyDescent="0.25">
      <c r="A7762" s="203"/>
      <c r="B7762" s="203"/>
      <c r="C7762" s="203"/>
      <c r="D7762" s="203"/>
      <c r="E7762" s="203"/>
      <c r="F7762" s="203"/>
    </row>
    <row r="7763" spans="1:6" x14ac:dyDescent="0.25">
      <c r="A7763" s="203"/>
      <c r="B7763" s="203"/>
      <c r="C7763" s="203"/>
      <c r="D7763" s="203"/>
      <c r="E7763" s="203"/>
      <c r="F7763" s="203"/>
    </row>
    <row r="7764" spans="1:6" x14ac:dyDescent="0.25">
      <c r="A7764" s="203"/>
      <c r="B7764" s="203"/>
      <c r="C7764" s="203"/>
      <c r="D7764" s="203"/>
      <c r="E7764" s="203"/>
      <c r="F7764" s="203"/>
    </row>
    <row r="7765" spans="1:6" x14ac:dyDescent="0.25">
      <c r="A7765" s="203"/>
      <c r="B7765" s="203"/>
      <c r="C7765" s="203"/>
      <c r="D7765" s="203"/>
      <c r="E7765" s="203"/>
      <c r="F7765" s="203"/>
    </row>
    <row r="7766" spans="1:6" x14ac:dyDescent="0.25">
      <c r="A7766" s="203"/>
      <c r="B7766" s="203"/>
      <c r="C7766" s="203"/>
      <c r="D7766" s="203"/>
      <c r="E7766" s="203"/>
      <c r="F7766" s="203"/>
    </row>
    <row r="7767" spans="1:6" x14ac:dyDescent="0.25">
      <c r="A7767" s="203"/>
      <c r="B7767" s="203"/>
      <c r="C7767" s="203"/>
      <c r="D7767" s="203"/>
      <c r="E7767" s="203"/>
      <c r="F7767" s="203"/>
    </row>
    <row r="7768" spans="1:6" x14ac:dyDescent="0.25">
      <c r="A7768" s="203"/>
      <c r="B7768" s="203"/>
      <c r="C7768" s="203"/>
      <c r="D7768" s="203"/>
      <c r="E7768" s="203"/>
      <c r="F7768" s="203"/>
    </row>
    <row r="7769" spans="1:6" x14ac:dyDescent="0.25">
      <c r="A7769" s="203"/>
      <c r="B7769" s="203"/>
      <c r="C7769" s="203"/>
      <c r="D7769" s="203"/>
      <c r="E7769" s="203"/>
      <c r="F7769" s="203"/>
    </row>
    <row r="7770" spans="1:6" x14ac:dyDescent="0.25">
      <c r="A7770" s="203"/>
      <c r="B7770" s="203"/>
      <c r="C7770" s="203"/>
      <c r="D7770" s="203"/>
      <c r="E7770" s="203"/>
      <c r="F7770" s="203"/>
    </row>
    <row r="7771" spans="1:6" x14ac:dyDescent="0.25">
      <c r="A7771" s="203"/>
      <c r="B7771" s="203"/>
      <c r="C7771" s="203"/>
      <c r="D7771" s="203"/>
      <c r="E7771" s="203"/>
      <c r="F7771" s="203"/>
    </row>
    <row r="7772" spans="1:6" x14ac:dyDescent="0.25">
      <c r="A7772" s="203"/>
      <c r="B7772" s="203"/>
      <c r="C7772" s="203"/>
      <c r="D7772" s="203"/>
      <c r="E7772" s="203"/>
      <c r="F7772" s="203"/>
    </row>
    <row r="7773" spans="1:6" x14ac:dyDescent="0.25">
      <c r="A7773" s="203"/>
      <c r="B7773" s="203"/>
      <c r="C7773" s="203"/>
      <c r="D7773" s="203"/>
      <c r="E7773" s="203"/>
      <c r="F7773" s="203"/>
    </row>
    <row r="7774" spans="1:6" x14ac:dyDescent="0.25">
      <c r="A7774" s="203"/>
      <c r="B7774" s="203"/>
      <c r="C7774" s="203"/>
      <c r="D7774" s="203"/>
      <c r="E7774" s="203"/>
      <c r="F7774" s="203"/>
    </row>
    <row r="7775" spans="1:6" x14ac:dyDescent="0.25">
      <c r="A7775" s="203"/>
      <c r="B7775" s="203"/>
      <c r="C7775" s="203"/>
      <c r="D7775" s="203"/>
      <c r="E7775" s="203"/>
      <c r="F7775" s="203"/>
    </row>
    <row r="7776" spans="1:6" x14ac:dyDescent="0.25">
      <c r="A7776" s="203"/>
      <c r="B7776" s="203"/>
      <c r="C7776" s="203"/>
      <c r="D7776" s="203"/>
      <c r="E7776" s="203"/>
      <c r="F7776" s="203"/>
    </row>
    <row r="7777" spans="1:6" x14ac:dyDescent="0.25">
      <c r="A7777" s="203"/>
      <c r="B7777" s="203"/>
      <c r="C7777" s="203"/>
      <c r="D7777" s="203"/>
      <c r="E7777" s="203"/>
      <c r="F7777" s="203"/>
    </row>
    <row r="7778" spans="1:6" x14ac:dyDescent="0.25">
      <c r="A7778" s="203"/>
      <c r="B7778" s="203"/>
      <c r="C7778" s="203"/>
      <c r="D7778" s="203"/>
      <c r="E7778" s="203"/>
      <c r="F7778" s="203"/>
    </row>
    <row r="7779" spans="1:6" x14ac:dyDescent="0.25">
      <c r="A7779" s="203"/>
      <c r="B7779" s="203"/>
      <c r="C7779" s="203"/>
      <c r="D7779" s="203"/>
      <c r="E7779" s="203"/>
      <c r="F7779" s="203"/>
    </row>
    <row r="7780" spans="1:6" x14ac:dyDescent="0.25">
      <c r="A7780" s="203"/>
      <c r="B7780" s="203"/>
      <c r="C7780" s="203"/>
      <c r="D7780" s="203"/>
      <c r="E7780" s="203"/>
      <c r="F7780" s="203"/>
    </row>
    <row r="7781" spans="1:6" x14ac:dyDescent="0.25">
      <c r="A7781" s="203"/>
      <c r="B7781" s="203"/>
      <c r="C7781" s="203"/>
      <c r="D7781" s="203"/>
      <c r="E7781" s="203"/>
      <c r="F7781" s="203"/>
    </row>
    <row r="7782" spans="1:6" x14ac:dyDescent="0.25">
      <c r="A7782" s="203"/>
      <c r="B7782" s="203"/>
      <c r="C7782" s="203"/>
      <c r="D7782" s="203"/>
      <c r="E7782" s="203"/>
      <c r="F7782" s="203"/>
    </row>
    <row r="7783" spans="1:6" x14ac:dyDescent="0.25">
      <c r="A7783" s="203"/>
      <c r="B7783" s="203"/>
      <c r="C7783" s="203"/>
      <c r="D7783" s="203"/>
      <c r="E7783" s="203"/>
      <c r="F7783" s="203"/>
    </row>
    <row r="7784" spans="1:6" x14ac:dyDescent="0.25">
      <c r="A7784" s="203"/>
      <c r="B7784" s="203"/>
      <c r="C7784" s="203"/>
      <c r="D7784" s="203"/>
      <c r="E7784" s="203"/>
      <c r="F7784" s="203"/>
    </row>
    <row r="7785" spans="1:6" x14ac:dyDescent="0.25">
      <c r="A7785" s="203"/>
      <c r="B7785" s="203"/>
      <c r="C7785" s="203"/>
      <c r="D7785" s="203"/>
      <c r="E7785" s="203"/>
      <c r="F7785" s="203"/>
    </row>
    <row r="7786" spans="1:6" x14ac:dyDescent="0.25">
      <c r="A7786" s="203"/>
      <c r="B7786" s="203"/>
      <c r="C7786" s="203"/>
      <c r="D7786" s="203"/>
      <c r="E7786" s="203"/>
      <c r="F7786" s="203"/>
    </row>
    <row r="7787" spans="1:6" x14ac:dyDescent="0.25">
      <c r="A7787" s="203"/>
      <c r="B7787" s="203"/>
      <c r="C7787" s="203"/>
      <c r="D7787" s="203"/>
      <c r="E7787" s="203"/>
      <c r="F7787" s="203"/>
    </row>
    <row r="7788" spans="1:6" x14ac:dyDescent="0.25">
      <c r="A7788" s="203"/>
      <c r="B7788" s="203"/>
      <c r="C7788" s="203"/>
      <c r="D7788" s="203"/>
      <c r="E7788" s="203"/>
      <c r="F7788" s="203"/>
    </row>
    <row r="7789" spans="1:6" x14ac:dyDescent="0.25">
      <c r="A7789" s="203"/>
      <c r="B7789" s="203"/>
      <c r="C7789" s="203"/>
      <c r="D7789" s="203"/>
      <c r="E7789" s="203"/>
      <c r="F7789" s="203"/>
    </row>
    <row r="7790" spans="1:6" x14ac:dyDescent="0.25">
      <c r="A7790" s="203"/>
      <c r="B7790" s="203"/>
      <c r="C7790" s="203"/>
      <c r="D7790" s="203"/>
      <c r="E7790" s="203"/>
      <c r="F7790" s="203"/>
    </row>
    <row r="7791" spans="1:6" x14ac:dyDescent="0.25">
      <c r="A7791" s="203"/>
      <c r="B7791" s="203"/>
      <c r="C7791" s="203"/>
      <c r="D7791" s="203"/>
      <c r="E7791" s="203"/>
      <c r="F7791" s="203"/>
    </row>
    <row r="7792" spans="1:6" x14ac:dyDescent="0.25">
      <c r="A7792" s="203"/>
      <c r="B7792" s="203"/>
      <c r="C7792" s="203"/>
      <c r="D7792" s="203"/>
      <c r="E7792" s="203"/>
      <c r="F7792" s="203"/>
    </row>
    <row r="7793" spans="1:6" x14ac:dyDescent="0.25">
      <c r="A7793" s="203"/>
      <c r="B7793" s="203"/>
      <c r="C7793" s="203"/>
      <c r="D7793" s="203"/>
      <c r="E7793" s="203"/>
      <c r="F7793" s="203"/>
    </row>
    <row r="7794" spans="1:6" x14ac:dyDescent="0.25">
      <c r="A7794" s="203"/>
      <c r="B7794" s="203"/>
      <c r="C7794" s="203"/>
      <c r="D7794" s="203"/>
      <c r="E7794" s="203"/>
      <c r="F7794" s="203"/>
    </row>
    <row r="7795" spans="1:6" x14ac:dyDescent="0.25">
      <c r="A7795" s="203"/>
      <c r="B7795" s="203"/>
      <c r="C7795" s="203"/>
      <c r="D7795" s="203"/>
      <c r="E7795" s="203"/>
      <c r="F7795" s="203"/>
    </row>
    <row r="7796" spans="1:6" x14ac:dyDescent="0.25">
      <c r="A7796" s="203"/>
      <c r="B7796" s="203"/>
      <c r="C7796" s="203"/>
      <c r="D7796" s="203"/>
      <c r="E7796" s="203"/>
      <c r="F7796" s="203"/>
    </row>
    <row r="7797" spans="1:6" x14ac:dyDescent="0.25">
      <c r="A7797" s="203"/>
      <c r="B7797" s="203"/>
      <c r="C7797" s="203"/>
      <c r="D7797" s="203"/>
      <c r="E7797" s="203"/>
      <c r="F7797" s="203"/>
    </row>
    <row r="7798" spans="1:6" x14ac:dyDescent="0.25">
      <c r="A7798" s="203"/>
      <c r="B7798" s="203"/>
      <c r="C7798" s="203"/>
      <c r="D7798" s="203"/>
      <c r="E7798" s="203"/>
      <c r="F7798" s="203"/>
    </row>
    <row r="7799" spans="1:6" x14ac:dyDescent="0.25">
      <c r="A7799" s="203"/>
      <c r="B7799" s="203"/>
      <c r="C7799" s="203"/>
      <c r="D7799" s="203"/>
      <c r="E7799" s="203"/>
      <c r="F7799" s="203"/>
    </row>
    <row r="7800" spans="1:6" x14ac:dyDescent="0.25">
      <c r="A7800" s="203"/>
      <c r="B7800" s="203"/>
      <c r="C7800" s="203"/>
      <c r="D7800" s="203"/>
      <c r="E7800" s="203"/>
      <c r="F7800" s="203"/>
    </row>
    <row r="7801" spans="1:6" x14ac:dyDescent="0.25">
      <c r="A7801" s="203"/>
      <c r="B7801" s="203"/>
      <c r="C7801" s="203"/>
      <c r="D7801" s="203"/>
      <c r="E7801" s="203"/>
      <c r="F7801" s="203"/>
    </row>
    <row r="7802" spans="1:6" x14ac:dyDescent="0.25">
      <c r="A7802" s="203"/>
      <c r="B7802" s="203"/>
      <c r="C7802" s="203"/>
      <c r="D7802" s="203"/>
      <c r="E7802" s="203"/>
      <c r="F7802" s="203"/>
    </row>
    <row r="7803" spans="1:6" x14ac:dyDescent="0.25">
      <c r="A7803" s="203"/>
      <c r="B7803" s="203"/>
      <c r="C7803" s="203"/>
      <c r="D7803" s="203"/>
      <c r="E7803" s="203"/>
      <c r="F7803" s="203"/>
    </row>
    <row r="7804" spans="1:6" x14ac:dyDescent="0.25">
      <c r="A7804" s="203"/>
      <c r="B7804" s="203"/>
      <c r="C7804" s="203"/>
      <c r="D7804" s="203"/>
      <c r="E7804" s="203"/>
      <c r="F7804" s="203"/>
    </row>
    <row r="7805" spans="1:6" x14ac:dyDescent="0.25">
      <c r="A7805" s="203"/>
      <c r="B7805" s="203"/>
      <c r="C7805" s="203"/>
      <c r="D7805" s="203"/>
      <c r="E7805" s="203"/>
      <c r="F7805" s="203"/>
    </row>
    <row r="7806" spans="1:6" x14ac:dyDescent="0.25">
      <c r="A7806" s="203"/>
      <c r="B7806" s="203"/>
      <c r="C7806" s="203"/>
      <c r="D7806" s="203"/>
      <c r="E7806" s="203"/>
      <c r="F7806" s="203"/>
    </row>
    <row r="7807" spans="1:6" x14ac:dyDescent="0.25">
      <c r="A7807" s="203"/>
      <c r="B7807" s="203"/>
      <c r="C7807" s="203"/>
      <c r="D7807" s="203"/>
      <c r="E7807" s="203"/>
      <c r="F7807" s="203"/>
    </row>
    <row r="7808" spans="1:6" x14ac:dyDescent="0.25">
      <c r="A7808" s="203"/>
      <c r="B7808" s="203"/>
      <c r="C7808" s="203"/>
      <c r="D7808" s="203"/>
      <c r="E7808" s="203"/>
      <c r="F7808" s="203"/>
    </row>
    <row r="7809" spans="1:6" x14ac:dyDescent="0.25">
      <c r="A7809" s="203"/>
      <c r="B7809" s="203"/>
      <c r="C7809" s="203"/>
      <c r="D7809" s="203"/>
      <c r="E7809" s="203"/>
      <c r="F7809" s="203"/>
    </row>
    <row r="7810" spans="1:6" x14ac:dyDescent="0.25">
      <c r="A7810" s="203"/>
      <c r="B7810" s="203"/>
      <c r="C7810" s="203"/>
      <c r="D7810" s="203"/>
      <c r="E7810" s="203"/>
      <c r="F7810" s="203"/>
    </row>
    <row r="7811" spans="1:6" x14ac:dyDescent="0.25">
      <c r="A7811" s="203"/>
      <c r="B7811" s="203"/>
      <c r="C7811" s="203"/>
      <c r="D7811" s="203"/>
      <c r="E7811" s="203"/>
      <c r="F7811" s="203"/>
    </row>
    <row r="7812" spans="1:6" x14ac:dyDescent="0.25">
      <c r="A7812" s="203"/>
      <c r="B7812" s="203"/>
      <c r="C7812" s="203"/>
      <c r="D7812" s="203"/>
      <c r="E7812" s="203"/>
      <c r="F7812" s="203"/>
    </row>
    <row r="7813" spans="1:6" x14ac:dyDescent="0.25">
      <c r="A7813" s="203"/>
      <c r="B7813" s="203"/>
      <c r="C7813" s="203"/>
      <c r="D7813" s="203"/>
      <c r="E7813" s="203"/>
      <c r="F7813" s="203"/>
    </row>
    <row r="7814" spans="1:6" x14ac:dyDescent="0.25">
      <c r="A7814" s="203"/>
      <c r="B7814" s="203"/>
      <c r="C7814" s="203"/>
      <c r="D7814" s="203"/>
      <c r="E7814" s="203"/>
      <c r="F7814" s="203"/>
    </row>
    <row r="7815" spans="1:6" x14ac:dyDescent="0.25">
      <c r="A7815" s="203"/>
      <c r="B7815" s="203"/>
      <c r="C7815" s="203"/>
      <c r="D7815" s="203"/>
      <c r="E7815" s="203"/>
      <c r="F7815" s="203"/>
    </row>
    <row r="7816" spans="1:6" x14ac:dyDescent="0.25">
      <c r="A7816" s="203"/>
      <c r="B7816" s="203"/>
      <c r="C7816" s="203"/>
      <c r="D7816" s="203"/>
      <c r="E7816" s="203"/>
      <c r="F7816" s="203"/>
    </row>
    <row r="7817" spans="1:6" x14ac:dyDescent="0.25">
      <c r="A7817" s="203"/>
      <c r="B7817" s="203"/>
      <c r="C7817" s="203"/>
      <c r="D7817" s="203"/>
      <c r="E7817" s="203"/>
      <c r="F7817" s="203"/>
    </row>
    <row r="7818" spans="1:6" x14ac:dyDescent="0.25">
      <c r="A7818" s="203"/>
      <c r="B7818" s="203"/>
      <c r="C7818" s="203"/>
      <c r="D7818" s="203"/>
      <c r="E7818" s="203"/>
      <c r="F7818" s="203"/>
    </row>
    <row r="7819" spans="1:6" x14ac:dyDescent="0.25">
      <c r="A7819" s="203"/>
      <c r="B7819" s="203"/>
      <c r="C7819" s="203"/>
      <c r="D7819" s="203"/>
      <c r="E7819" s="203"/>
      <c r="F7819" s="203"/>
    </row>
    <row r="7820" spans="1:6" x14ac:dyDescent="0.25">
      <c r="A7820" s="203"/>
      <c r="B7820" s="203"/>
      <c r="C7820" s="203"/>
      <c r="D7820" s="203"/>
      <c r="E7820" s="203"/>
      <c r="F7820" s="203"/>
    </row>
    <row r="7821" spans="1:6" x14ac:dyDescent="0.25">
      <c r="A7821" s="203"/>
      <c r="B7821" s="203"/>
      <c r="C7821" s="203"/>
      <c r="D7821" s="203"/>
      <c r="E7821" s="203"/>
      <c r="F7821" s="203"/>
    </row>
    <row r="7822" spans="1:6" x14ac:dyDescent="0.25">
      <c r="A7822" s="203"/>
      <c r="B7822" s="203"/>
      <c r="C7822" s="203"/>
      <c r="D7822" s="203"/>
      <c r="E7822" s="203"/>
      <c r="F7822" s="203"/>
    </row>
    <row r="7823" spans="1:6" x14ac:dyDescent="0.25">
      <c r="A7823" s="203"/>
      <c r="B7823" s="203"/>
      <c r="C7823" s="203"/>
      <c r="D7823" s="203"/>
      <c r="E7823" s="203"/>
      <c r="F7823" s="203"/>
    </row>
    <row r="7824" spans="1:6" x14ac:dyDescent="0.25">
      <c r="A7824" s="203"/>
      <c r="B7824" s="203"/>
      <c r="C7824" s="203"/>
      <c r="D7824" s="203"/>
      <c r="E7824" s="203"/>
      <c r="F7824" s="203"/>
    </row>
    <row r="7825" spans="1:6" x14ac:dyDescent="0.25">
      <c r="A7825" s="203"/>
      <c r="B7825" s="203"/>
      <c r="C7825" s="203"/>
      <c r="D7825" s="203"/>
      <c r="E7825" s="203"/>
      <c r="F7825" s="203"/>
    </row>
    <row r="7826" spans="1:6" x14ac:dyDescent="0.25">
      <c r="A7826" s="203"/>
      <c r="B7826" s="203"/>
      <c r="C7826" s="203"/>
      <c r="D7826" s="203"/>
      <c r="E7826" s="203"/>
      <c r="F7826" s="203"/>
    </row>
    <row r="7827" spans="1:6" x14ac:dyDescent="0.25">
      <c r="A7827" s="203"/>
      <c r="B7827" s="203"/>
      <c r="C7827" s="203"/>
      <c r="D7827" s="203"/>
      <c r="E7827" s="203"/>
      <c r="F7827" s="203"/>
    </row>
    <row r="7828" spans="1:6" x14ac:dyDescent="0.25">
      <c r="A7828" s="203"/>
      <c r="B7828" s="203"/>
      <c r="C7828" s="203"/>
      <c r="D7828" s="203"/>
      <c r="E7828" s="203"/>
      <c r="F7828" s="203"/>
    </row>
    <row r="7829" spans="1:6" x14ac:dyDescent="0.25">
      <c r="A7829" s="203"/>
      <c r="B7829" s="203"/>
      <c r="C7829" s="203"/>
      <c r="D7829" s="203"/>
      <c r="E7829" s="203"/>
      <c r="F7829" s="203"/>
    </row>
    <row r="7830" spans="1:6" x14ac:dyDescent="0.25">
      <c r="A7830" s="203"/>
      <c r="B7830" s="203"/>
      <c r="C7830" s="203"/>
      <c r="D7830" s="203"/>
      <c r="E7830" s="203"/>
      <c r="F7830" s="203"/>
    </row>
    <row r="7831" spans="1:6" x14ac:dyDescent="0.25">
      <c r="A7831" s="203"/>
      <c r="B7831" s="203"/>
      <c r="C7831" s="203"/>
      <c r="D7831" s="203"/>
      <c r="E7831" s="203"/>
      <c r="F7831" s="203"/>
    </row>
    <row r="7832" spans="1:6" x14ac:dyDescent="0.25">
      <c r="A7832" s="203"/>
      <c r="B7832" s="203"/>
      <c r="C7832" s="203"/>
      <c r="D7832" s="203"/>
      <c r="E7832" s="203"/>
      <c r="F7832" s="203"/>
    </row>
    <row r="7833" spans="1:6" x14ac:dyDescent="0.25">
      <c r="A7833" s="203"/>
      <c r="B7833" s="203"/>
      <c r="C7833" s="203"/>
      <c r="D7833" s="203"/>
      <c r="E7833" s="203"/>
      <c r="F7833" s="203"/>
    </row>
    <row r="7834" spans="1:6" x14ac:dyDescent="0.25">
      <c r="A7834" s="203"/>
      <c r="B7834" s="203"/>
      <c r="C7834" s="203"/>
      <c r="D7834" s="203"/>
      <c r="E7834" s="203"/>
      <c r="F7834" s="203"/>
    </row>
    <row r="7835" spans="1:6" x14ac:dyDescent="0.25">
      <c r="A7835" s="203"/>
      <c r="B7835" s="203"/>
      <c r="C7835" s="203"/>
      <c r="D7835" s="203"/>
      <c r="E7835" s="203"/>
      <c r="F7835" s="203"/>
    </row>
    <row r="7836" spans="1:6" x14ac:dyDescent="0.25">
      <c r="A7836" s="203"/>
      <c r="B7836" s="203"/>
      <c r="C7836" s="203"/>
      <c r="D7836" s="203"/>
      <c r="E7836" s="203"/>
      <c r="F7836" s="203"/>
    </row>
    <row r="7837" spans="1:6" x14ac:dyDescent="0.25">
      <c r="A7837" s="203"/>
      <c r="B7837" s="203"/>
      <c r="C7837" s="203"/>
      <c r="D7837" s="203"/>
      <c r="E7837" s="203"/>
      <c r="F7837" s="203"/>
    </row>
    <row r="7838" spans="1:6" x14ac:dyDescent="0.25">
      <c r="A7838" s="203"/>
      <c r="B7838" s="203"/>
      <c r="C7838" s="203"/>
      <c r="D7838" s="203"/>
      <c r="E7838" s="203"/>
      <c r="F7838" s="203"/>
    </row>
    <row r="7839" spans="1:6" x14ac:dyDescent="0.25">
      <c r="A7839" s="203"/>
      <c r="B7839" s="203"/>
      <c r="C7839" s="203"/>
      <c r="D7839" s="203"/>
      <c r="E7839" s="203"/>
      <c r="F7839" s="203"/>
    </row>
    <row r="7840" spans="1:6" x14ac:dyDescent="0.25">
      <c r="A7840" s="203"/>
      <c r="B7840" s="203"/>
      <c r="C7840" s="203"/>
      <c r="D7840" s="203"/>
      <c r="E7840" s="203"/>
      <c r="F7840" s="203"/>
    </row>
    <row r="7841" spans="1:6" x14ac:dyDescent="0.25">
      <c r="A7841" s="203"/>
      <c r="B7841" s="203"/>
      <c r="C7841" s="203"/>
      <c r="D7841" s="203"/>
      <c r="E7841" s="203"/>
      <c r="F7841" s="203"/>
    </row>
    <row r="7842" spans="1:6" x14ac:dyDescent="0.25">
      <c r="A7842" s="203"/>
      <c r="B7842" s="203"/>
      <c r="C7842" s="203"/>
      <c r="D7842" s="203"/>
      <c r="E7842" s="203"/>
      <c r="F7842" s="203"/>
    </row>
    <row r="7843" spans="1:6" x14ac:dyDescent="0.25">
      <c r="A7843" s="203"/>
      <c r="B7843" s="203"/>
      <c r="C7843" s="203"/>
      <c r="D7843" s="203"/>
      <c r="E7843" s="203"/>
      <c r="F7843" s="203"/>
    </row>
    <row r="7844" spans="1:6" x14ac:dyDescent="0.25">
      <c r="A7844" s="203"/>
      <c r="B7844" s="203"/>
      <c r="C7844" s="203"/>
      <c r="D7844" s="203"/>
      <c r="E7844" s="203"/>
      <c r="F7844" s="203"/>
    </row>
    <row r="7845" spans="1:6" x14ac:dyDescent="0.25">
      <c r="A7845" s="203"/>
      <c r="B7845" s="203"/>
      <c r="C7845" s="203"/>
      <c r="D7845" s="203"/>
      <c r="E7845" s="203"/>
      <c r="F7845" s="203"/>
    </row>
    <row r="7846" spans="1:6" x14ac:dyDescent="0.25">
      <c r="A7846" s="203"/>
      <c r="B7846" s="203"/>
      <c r="C7846" s="203"/>
      <c r="D7846" s="203"/>
      <c r="E7846" s="203"/>
      <c r="F7846" s="203"/>
    </row>
    <row r="7847" spans="1:6" x14ac:dyDescent="0.25">
      <c r="A7847" s="203"/>
      <c r="B7847" s="203"/>
      <c r="C7847" s="203"/>
      <c r="D7847" s="203"/>
      <c r="E7847" s="203"/>
      <c r="F7847" s="203"/>
    </row>
    <row r="7848" spans="1:6" x14ac:dyDescent="0.25">
      <c r="A7848" s="203"/>
      <c r="B7848" s="203"/>
      <c r="C7848" s="203"/>
      <c r="D7848" s="203"/>
      <c r="E7848" s="203"/>
      <c r="F7848" s="203"/>
    </row>
    <row r="7849" spans="1:6" x14ac:dyDescent="0.25">
      <c r="A7849" s="203"/>
      <c r="B7849" s="203"/>
      <c r="C7849" s="203"/>
      <c r="D7849" s="203"/>
      <c r="E7849" s="203"/>
      <c r="F7849" s="203"/>
    </row>
    <row r="7850" spans="1:6" x14ac:dyDescent="0.25">
      <c r="A7850" s="203"/>
      <c r="B7850" s="203"/>
      <c r="C7850" s="203"/>
      <c r="D7850" s="203"/>
      <c r="E7850" s="203"/>
      <c r="F7850" s="203"/>
    </row>
    <row r="7851" spans="1:6" x14ac:dyDescent="0.25">
      <c r="A7851" s="203"/>
      <c r="B7851" s="203"/>
      <c r="C7851" s="203"/>
      <c r="D7851" s="203"/>
      <c r="E7851" s="203"/>
      <c r="F7851" s="203"/>
    </row>
    <row r="7852" spans="1:6" x14ac:dyDescent="0.25">
      <c r="A7852" s="203"/>
      <c r="B7852" s="203"/>
      <c r="C7852" s="203"/>
      <c r="D7852" s="203"/>
      <c r="E7852" s="203"/>
      <c r="F7852" s="203"/>
    </row>
    <row r="7853" spans="1:6" x14ac:dyDescent="0.25">
      <c r="A7853" s="203"/>
      <c r="B7853" s="203"/>
      <c r="C7853" s="203"/>
      <c r="D7853" s="203"/>
      <c r="E7853" s="203"/>
      <c r="F7853" s="203"/>
    </row>
    <row r="7854" spans="1:6" x14ac:dyDescent="0.25">
      <c r="A7854" s="203"/>
      <c r="B7854" s="203"/>
      <c r="C7854" s="203"/>
      <c r="D7854" s="203"/>
      <c r="E7854" s="203"/>
      <c r="F7854" s="203"/>
    </row>
    <row r="7855" spans="1:6" x14ac:dyDescent="0.25">
      <c r="A7855" s="203"/>
      <c r="B7855" s="203"/>
      <c r="C7855" s="203"/>
      <c r="D7855" s="203"/>
      <c r="E7855" s="203"/>
      <c r="F7855" s="203"/>
    </row>
    <row r="7856" spans="1:6" x14ac:dyDescent="0.25">
      <c r="A7856" s="203"/>
      <c r="B7856" s="203"/>
      <c r="C7856" s="203"/>
      <c r="D7856" s="203"/>
      <c r="E7856" s="203"/>
      <c r="F7856" s="203"/>
    </row>
    <row r="7857" spans="1:6" x14ac:dyDescent="0.25">
      <c r="A7857" s="203"/>
      <c r="B7857" s="203"/>
      <c r="C7857" s="203"/>
      <c r="D7857" s="203"/>
      <c r="E7857" s="203"/>
      <c r="F7857" s="203"/>
    </row>
    <row r="7858" spans="1:6" x14ac:dyDescent="0.25">
      <c r="A7858" s="203"/>
      <c r="B7858" s="203"/>
      <c r="C7858" s="203"/>
      <c r="D7858" s="203"/>
      <c r="E7858" s="203"/>
      <c r="F7858" s="203"/>
    </row>
    <row r="7859" spans="1:6" x14ac:dyDescent="0.25">
      <c r="A7859" s="203"/>
      <c r="B7859" s="203"/>
      <c r="C7859" s="203"/>
      <c r="D7859" s="203"/>
      <c r="E7859" s="203"/>
      <c r="F7859" s="203"/>
    </row>
    <row r="7860" spans="1:6" x14ac:dyDescent="0.25">
      <c r="A7860" s="203"/>
      <c r="B7860" s="203"/>
      <c r="C7860" s="203"/>
      <c r="D7860" s="203"/>
      <c r="E7860" s="203"/>
      <c r="F7860" s="203"/>
    </row>
    <row r="7861" spans="1:6" x14ac:dyDescent="0.25">
      <c r="A7861" s="203"/>
      <c r="B7861" s="203"/>
      <c r="C7861" s="203"/>
      <c r="D7861" s="203"/>
      <c r="E7861" s="203"/>
      <c r="F7861" s="203"/>
    </row>
    <row r="7862" spans="1:6" x14ac:dyDescent="0.25">
      <c r="A7862" s="203"/>
      <c r="B7862" s="203"/>
      <c r="C7862" s="203"/>
      <c r="D7862" s="203"/>
      <c r="E7862" s="203"/>
      <c r="F7862" s="203"/>
    </row>
    <row r="7863" spans="1:6" x14ac:dyDescent="0.25">
      <c r="A7863" s="203"/>
      <c r="B7863" s="203"/>
      <c r="C7863" s="203"/>
      <c r="D7863" s="203"/>
      <c r="E7863" s="203"/>
      <c r="F7863" s="203"/>
    </row>
    <row r="7864" spans="1:6" x14ac:dyDescent="0.25">
      <c r="A7864" s="203"/>
      <c r="B7864" s="203"/>
      <c r="C7864" s="203"/>
      <c r="D7864" s="203"/>
      <c r="E7864" s="203"/>
      <c r="F7864" s="203"/>
    </row>
    <row r="7865" spans="1:6" x14ac:dyDescent="0.25">
      <c r="A7865" s="203"/>
      <c r="B7865" s="203"/>
      <c r="C7865" s="203"/>
      <c r="D7865" s="203"/>
      <c r="E7865" s="203"/>
      <c r="F7865" s="203"/>
    </row>
    <row r="7866" spans="1:6" x14ac:dyDescent="0.25">
      <c r="A7866" s="203"/>
      <c r="B7866" s="203"/>
      <c r="C7866" s="203"/>
      <c r="D7866" s="203"/>
      <c r="E7866" s="203"/>
      <c r="F7866" s="203"/>
    </row>
    <row r="7867" spans="1:6" x14ac:dyDescent="0.25">
      <c r="A7867" s="203"/>
      <c r="B7867" s="203"/>
      <c r="C7867" s="203"/>
      <c r="D7867" s="203"/>
      <c r="E7867" s="203"/>
      <c r="F7867" s="203"/>
    </row>
    <row r="7868" spans="1:6" x14ac:dyDescent="0.25">
      <c r="A7868" s="203"/>
      <c r="B7868" s="203"/>
      <c r="C7868" s="203"/>
      <c r="D7868" s="203"/>
      <c r="E7868" s="203"/>
      <c r="F7868" s="203"/>
    </row>
    <row r="7869" spans="1:6" x14ac:dyDescent="0.25">
      <c r="A7869" s="203"/>
      <c r="B7869" s="203"/>
      <c r="C7869" s="203"/>
      <c r="D7869" s="203"/>
      <c r="E7869" s="203"/>
      <c r="F7869" s="203"/>
    </row>
    <row r="7870" spans="1:6" x14ac:dyDescent="0.25">
      <c r="A7870" s="203"/>
      <c r="B7870" s="203"/>
      <c r="C7870" s="203"/>
      <c r="D7870" s="203"/>
      <c r="E7870" s="203"/>
      <c r="F7870" s="203"/>
    </row>
    <row r="7871" spans="1:6" x14ac:dyDescent="0.25">
      <c r="A7871" s="203"/>
      <c r="B7871" s="203"/>
      <c r="C7871" s="203"/>
      <c r="D7871" s="203"/>
      <c r="E7871" s="203"/>
      <c r="F7871" s="203"/>
    </row>
    <row r="7872" spans="1:6" x14ac:dyDescent="0.25">
      <c r="A7872" s="203"/>
      <c r="B7872" s="203"/>
      <c r="C7872" s="203"/>
      <c r="D7872" s="203"/>
      <c r="E7872" s="203"/>
      <c r="F7872" s="203"/>
    </row>
    <row r="7873" spans="1:6" x14ac:dyDescent="0.25">
      <c r="A7873" s="203"/>
      <c r="B7873" s="203"/>
      <c r="C7873" s="203"/>
      <c r="D7873" s="203"/>
      <c r="E7873" s="203"/>
      <c r="F7873" s="203"/>
    </row>
    <row r="7874" spans="1:6" x14ac:dyDescent="0.25">
      <c r="A7874" s="203"/>
      <c r="B7874" s="203"/>
      <c r="C7874" s="203"/>
      <c r="D7874" s="203"/>
      <c r="E7874" s="203"/>
      <c r="F7874" s="203"/>
    </row>
    <row r="7875" spans="1:6" x14ac:dyDescent="0.25">
      <c r="A7875" s="203"/>
      <c r="B7875" s="203"/>
      <c r="C7875" s="203"/>
      <c r="D7875" s="203"/>
      <c r="E7875" s="203"/>
      <c r="F7875" s="203"/>
    </row>
    <row r="7876" spans="1:6" x14ac:dyDescent="0.25">
      <c r="A7876" s="203"/>
      <c r="B7876" s="203"/>
      <c r="C7876" s="203"/>
      <c r="D7876" s="203"/>
      <c r="E7876" s="203"/>
      <c r="F7876" s="203"/>
    </row>
    <row r="7877" spans="1:6" x14ac:dyDescent="0.25">
      <c r="A7877" s="203"/>
      <c r="B7877" s="203"/>
      <c r="C7877" s="203"/>
      <c r="D7877" s="203"/>
      <c r="E7877" s="203"/>
      <c r="F7877" s="203"/>
    </row>
    <row r="7878" spans="1:6" x14ac:dyDescent="0.25">
      <c r="A7878" s="203"/>
      <c r="B7878" s="203"/>
      <c r="C7878" s="203"/>
      <c r="D7878" s="203"/>
      <c r="E7878" s="203"/>
      <c r="F7878" s="203"/>
    </row>
    <row r="7879" spans="1:6" x14ac:dyDescent="0.25">
      <c r="A7879" s="203"/>
      <c r="B7879" s="203"/>
      <c r="C7879" s="203"/>
      <c r="D7879" s="203"/>
      <c r="E7879" s="203"/>
      <c r="F7879" s="203"/>
    </row>
    <row r="7880" spans="1:6" x14ac:dyDescent="0.25">
      <c r="A7880" s="203"/>
      <c r="B7880" s="203"/>
      <c r="C7880" s="203"/>
      <c r="D7880" s="203"/>
      <c r="E7880" s="203"/>
      <c r="F7880" s="203"/>
    </row>
    <row r="7881" spans="1:6" x14ac:dyDescent="0.25">
      <c r="A7881" s="203"/>
      <c r="B7881" s="203"/>
      <c r="C7881" s="203"/>
      <c r="D7881" s="203"/>
      <c r="E7881" s="203"/>
      <c r="F7881" s="203"/>
    </row>
    <row r="7882" spans="1:6" x14ac:dyDescent="0.25">
      <c r="A7882" s="203"/>
      <c r="B7882" s="203"/>
      <c r="C7882" s="203"/>
      <c r="D7882" s="203"/>
      <c r="E7882" s="203"/>
      <c r="F7882" s="203"/>
    </row>
    <row r="7883" spans="1:6" x14ac:dyDescent="0.25">
      <c r="A7883" s="203"/>
      <c r="B7883" s="203"/>
      <c r="C7883" s="203"/>
      <c r="D7883" s="203"/>
      <c r="E7883" s="203"/>
      <c r="F7883" s="203"/>
    </row>
    <row r="7884" spans="1:6" x14ac:dyDescent="0.25">
      <c r="A7884" s="203"/>
      <c r="B7884" s="203"/>
      <c r="C7884" s="203"/>
      <c r="D7884" s="203"/>
      <c r="E7884" s="203"/>
      <c r="F7884" s="203"/>
    </row>
    <row r="7885" spans="1:6" x14ac:dyDescent="0.25">
      <c r="A7885" s="203"/>
      <c r="B7885" s="203"/>
      <c r="C7885" s="203"/>
      <c r="D7885" s="203"/>
      <c r="E7885" s="203"/>
      <c r="F7885" s="203"/>
    </row>
    <row r="7886" spans="1:6" x14ac:dyDescent="0.25">
      <c r="A7886" s="203"/>
      <c r="B7886" s="203"/>
      <c r="C7886" s="203"/>
      <c r="D7886" s="203"/>
      <c r="E7886" s="203"/>
      <c r="F7886" s="203"/>
    </row>
    <row r="7887" spans="1:6" x14ac:dyDescent="0.25">
      <c r="A7887" s="203"/>
      <c r="B7887" s="203"/>
      <c r="C7887" s="203"/>
      <c r="D7887" s="203"/>
      <c r="E7887" s="203"/>
      <c r="F7887" s="203"/>
    </row>
    <row r="7888" spans="1:6" x14ac:dyDescent="0.25">
      <c r="A7888" s="203"/>
      <c r="B7888" s="203"/>
      <c r="C7888" s="203"/>
      <c r="D7888" s="203"/>
      <c r="E7888" s="203"/>
      <c r="F7888" s="203"/>
    </row>
    <row r="7889" spans="1:6" x14ac:dyDescent="0.25">
      <c r="A7889" s="203"/>
      <c r="B7889" s="203"/>
      <c r="C7889" s="203"/>
      <c r="D7889" s="203"/>
      <c r="E7889" s="203"/>
      <c r="F7889" s="203"/>
    </row>
    <row r="7890" spans="1:6" x14ac:dyDescent="0.25">
      <c r="A7890" s="203"/>
      <c r="B7890" s="203"/>
      <c r="C7890" s="203"/>
      <c r="D7890" s="203"/>
      <c r="E7890" s="203"/>
      <c r="F7890" s="203"/>
    </row>
    <row r="7891" spans="1:6" x14ac:dyDescent="0.25">
      <c r="A7891" s="203"/>
      <c r="B7891" s="203"/>
      <c r="C7891" s="203"/>
      <c r="D7891" s="203"/>
      <c r="E7891" s="203"/>
      <c r="F7891" s="203"/>
    </row>
    <row r="7892" spans="1:6" x14ac:dyDescent="0.25">
      <c r="A7892" s="203"/>
      <c r="B7892" s="203"/>
      <c r="C7892" s="203"/>
      <c r="D7892" s="203"/>
      <c r="E7892" s="203"/>
      <c r="F7892" s="203"/>
    </row>
    <row r="7893" spans="1:6" x14ac:dyDescent="0.25">
      <c r="A7893" s="203"/>
      <c r="B7893" s="203"/>
      <c r="C7893" s="203"/>
      <c r="D7893" s="203"/>
      <c r="E7893" s="203"/>
      <c r="F7893" s="203"/>
    </row>
    <row r="7894" spans="1:6" x14ac:dyDescent="0.25">
      <c r="A7894" s="203"/>
      <c r="B7894" s="203"/>
      <c r="C7894" s="203"/>
      <c r="D7894" s="203"/>
      <c r="E7894" s="203"/>
      <c r="F7894" s="203"/>
    </row>
    <row r="7895" spans="1:6" x14ac:dyDescent="0.25">
      <c r="A7895" s="203"/>
      <c r="B7895" s="203"/>
      <c r="C7895" s="203"/>
      <c r="D7895" s="203"/>
      <c r="E7895" s="203"/>
      <c r="F7895" s="203"/>
    </row>
    <row r="7896" spans="1:6" x14ac:dyDescent="0.25">
      <c r="A7896" s="203"/>
      <c r="B7896" s="203"/>
      <c r="C7896" s="203"/>
      <c r="D7896" s="203"/>
      <c r="E7896" s="203"/>
      <c r="F7896" s="203"/>
    </row>
    <row r="7897" spans="1:6" x14ac:dyDescent="0.25">
      <c r="A7897" s="203"/>
      <c r="B7897" s="203"/>
      <c r="C7897" s="203"/>
      <c r="D7897" s="203"/>
      <c r="E7897" s="203"/>
      <c r="F7897" s="203"/>
    </row>
    <row r="7898" spans="1:6" x14ac:dyDescent="0.25">
      <c r="A7898" s="203"/>
      <c r="B7898" s="203"/>
      <c r="C7898" s="203"/>
      <c r="D7898" s="203"/>
      <c r="E7898" s="203"/>
      <c r="F7898" s="203"/>
    </row>
    <row r="7899" spans="1:6" x14ac:dyDescent="0.25">
      <c r="A7899" s="203"/>
      <c r="B7899" s="203"/>
      <c r="C7899" s="203"/>
      <c r="D7899" s="203"/>
      <c r="E7899" s="203"/>
      <c r="F7899" s="203"/>
    </row>
    <row r="7900" spans="1:6" x14ac:dyDescent="0.25">
      <c r="A7900" s="203"/>
      <c r="B7900" s="203"/>
      <c r="C7900" s="203"/>
      <c r="D7900" s="203"/>
      <c r="E7900" s="203"/>
      <c r="F7900" s="203"/>
    </row>
    <row r="7901" spans="1:6" x14ac:dyDescent="0.25">
      <c r="A7901" s="203"/>
      <c r="B7901" s="203"/>
      <c r="C7901" s="203"/>
      <c r="D7901" s="203"/>
      <c r="E7901" s="203"/>
      <c r="F7901" s="203"/>
    </row>
    <row r="7902" spans="1:6" x14ac:dyDescent="0.25">
      <c r="A7902" s="203"/>
      <c r="B7902" s="203"/>
      <c r="C7902" s="203"/>
      <c r="D7902" s="203"/>
      <c r="E7902" s="203"/>
      <c r="F7902" s="203"/>
    </row>
    <row r="7903" spans="1:6" x14ac:dyDescent="0.25">
      <c r="A7903" s="203"/>
      <c r="B7903" s="203"/>
      <c r="C7903" s="203"/>
      <c r="D7903" s="203"/>
      <c r="E7903" s="203"/>
      <c r="F7903" s="203"/>
    </row>
    <row r="7904" spans="1:6" x14ac:dyDescent="0.25">
      <c r="A7904" s="203"/>
      <c r="B7904" s="203"/>
      <c r="C7904" s="203"/>
      <c r="D7904" s="203"/>
      <c r="E7904" s="203"/>
      <c r="F7904" s="203"/>
    </row>
    <row r="7905" spans="1:6" x14ac:dyDescent="0.25">
      <c r="A7905" s="203"/>
      <c r="B7905" s="203"/>
      <c r="C7905" s="203"/>
      <c r="D7905" s="203"/>
      <c r="E7905" s="203"/>
      <c r="F7905" s="203"/>
    </row>
    <row r="7906" spans="1:6" x14ac:dyDescent="0.25">
      <c r="A7906" s="203"/>
      <c r="B7906" s="203"/>
      <c r="C7906" s="203"/>
      <c r="D7906" s="203"/>
      <c r="E7906" s="203"/>
      <c r="F7906" s="203"/>
    </row>
    <row r="7907" spans="1:6" x14ac:dyDescent="0.25">
      <c r="A7907" s="203"/>
      <c r="B7907" s="203"/>
      <c r="C7907" s="203"/>
      <c r="D7907" s="203"/>
      <c r="E7907" s="203"/>
      <c r="F7907" s="203"/>
    </row>
    <row r="7908" spans="1:6" x14ac:dyDescent="0.25">
      <c r="A7908" s="203"/>
      <c r="B7908" s="203"/>
      <c r="C7908" s="203"/>
      <c r="D7908" s="203"/>
      <c r="E7908" s="203"/>
      <c r="F7908" s="203"/>
    </row>
    <row r="7909" spans="1:6" x14ac:dyDescent="0.25">
      <c r="A7909" s="203"/>
      <c r="B7909" s="203"/>
      <c r="C7909" s="203"/>
      <c r="D7909" s="203"/>
      <c r="E7909" s="203"/>
      <c r="F7909" s="203"/>
    </row>
    <row r="7910" spans="1:6" x14ac:dyDescent="0.25">
      <c r="A7910" s="203"/>
      <c r="B7910" s="203"/>
      <c r="C7910" s="203"/>
      <c r="D7910" s="203"/>
      <c r="E7910" s="203"/>
      <c r="F7910" s="203"/>
    </row>
    <row r="7911" spans="1:6" x14ac:dyDescent="0.25">
      <c r="A7911" s="203"/>
      <c r="B7911" s="203"/>
      <c r="C7911" s="203"/>
      <c r="D7911" s="203"/>
      <c r="E7911" s="203"/>
      <c r="F7911" s="203"/>
    </row>
    <row r="7912" spans="1:6" x14ac:dyDescent="0.25">
      <c r="A7912" s="203"/>
      <c r="B7912" s="203"/>
      <c r="C7912" s="203"/>
      <c r="D7912" s="203"/>
      <c r="E7912" s="203"/>
      <c r="F7912" s="203"/>
    </row>
    <row r="7913" spans="1:6" x14ac:dyDescent="0.25">
      <c r="A7913" s="203"/>
      <c r="B7913" s="203"/>
      <c r="C7913" s="203"/>
      <c r="D7913" s="203"/>
      <c r="E7913" s="203"/>
      <c r="F7913" s="203"/>
    </row>
    <row r="7914" spans="1:6" x14ac:dyDescent="0.25">
      <c r="A7914" s="203"/>
      <c r="B7914" s="203"/>
      <c r="C7914" s="203"/>
      <c r="D7914" s="203"/>
      <c r="E7914" s="203"/>
      <c r="F7914" s="203"/>
    </row>
    <row r="7915" spans="1:6" x14ac:dyDescent="0.25">
      <c r="A7915" s="203"/>
      <c r="B7915" s="203"/>
      <c r="C7915" s="203"/>
      <c r="D7915" s="203"/>
      <c r="E7915" s="203"/>
      <c r="F7915" s="203"/>
    </row>
    <row r="7916" spans="1:6" x14ac:dyDescent="0.25">
      <c r="A7916" s="203"/>
      <c r="B7916" s="203"/>
      <c r="C7916" s="203"/>
      <c r="D7916" s="203"/>
      <c r="E7916" s="203"/>
      <c r="F7916" s="203"/>
    </row>
    <row r="7917" spans="1:6" x14ac:dyDescent="0.25">
      <c r="A7917" s="203"/>
      <c r="B7917" s="203"/>
      <c r="C7917" s="203"/>
      <c r="D7917" s="203"/>
      <c r="E7917" s="203"/>
      <c r="F7917" s="203"/>
    </row>
    <row r="7918" spans="1:6" x14ac:dyDescent="0.25">
      <c r="A7918" s="203"/>
      <c r="B7918" s="203"/>
      <c r="C7918" s="203"/>
      <c r="D7918" s="203"/>
      <c r="E7918" s="203"/>
      <c r="F7918" s="203"/>
    </row>
    <row r="7919" spans="1:6" x14ac:dyDescent="0.25">
      <c r="A7919" s="203"/>
      <c r="B7919" s="203"/>
      <c r="C7919" s="203"/>
      <c r="D7919" s="203"/>
      <c r="E7919" s="203"/>
      <c r="F7919" s="203"/>
    </row>
    <row r="7920" spans="1:6" x14ac:dyDescent="0.25">
      <c r="A7920" s="203"/>
      <c r="B7920" s="203"/>
      <c r="C7920" s="203"/>
      <c r="D7920" s="203"/>
      <c r="E7920" s="203"/>
      <c r="F7920" s="203"/>
    </row>
    <row r="7921" spans="1:6" x14ac:dyDescent="0.25">
      <c r="A7921" s="203"/>
      <c r="B7921" s="203"/>
      <c r="C7921" s="203"/>
      <c r="D7921" s="203"/>
      <c r="E7921" s="203"/>
      <c r="F7921" s="203"/>
    </row>
    <row r="7922" spans="1:6" x14ac:dyDescent="0.25">
      <c r="A7922" s="203"/>
      <c r="B7922" s="203"/>
      <c r="C7922" s="203"/>
      <c r="D7922" s="203"/>
      <c r="E7922" s="203"/>
      <c r="F7922" s="203"/>
    </row>
    <row r="7923" spans="1:6" x14ac:dyDescent="0.25">
      <c r="A7923" s="203"/>
      <c r="B7923" s="203"/>
      <c r="C7923" s="203"/>
      <c r="D7923" s="203"/>
      <c r="E7923" s="203"/>
      <c r="F7923" s="203"/>
    </row>
    <row r="7924" spans="1:6" x14ac:dyDescent="0.25">
      <c r="A7924" s="203"/>
      <c r="B7924" s="203"/>
      <c r="C7924" s="203"/>
      <c r="D7924" s="203"/>
      <c r="E7924" s="203"/>
      <c r="F7924" s="203"/>
    </row>
    <row r="7925" spans="1:6" x14ac:dyDescent="0.25">
      <c r="A7925" s="203"/>
      <c r="B7925" s="203"/>
      <c r="C7925" s="203"/>
      <c r="D7925" s="203"/>
      <c r="E7925" s="203"/>
      <c r="F7925" s="203"/>
    </row>
    <row r="7926" spans="1:6" x14ac:dyDescent="0.25">
      <c r="A7926" s="203"/>
      <c r="B7926" s="203"/>
      <c r="C7926" s="203"/>
      <c r="D7926" s="203"/>
      <c r="E7926" s="203"/>
      <c r="F7926" s="203"/>
    </row>
    <row r="7927" spans="1:6" x14ac:dyDescent="0.25">
      <c r="A7927" s="203"/>
      <c r="B7927" s="203"/>
      <c r="C7927" s="203"/>
      <c r="D7927" s="203"/>
      <c r="E7927" s="203"/>
      <c r="F7927" s="203"/>
    </row>
    <row r="7928" spans="1:6" x14ac:dyDescent="0.25">
      <c r="A7928" s="203"/>
      <c r="B7928" s="203"/>
      <c r="C7928" s="203"/>
      <c r="D7928" s="203"/>
      <c r="E7928" s="203"/>
      <c r="F7928" s="203"/>
    </row>
    <row r="7929" spans="1:6" x14ac:dyDescent="0.25">
      <c r="A7929" s="203"/>
      <c r="B7929" s="203"/>
      <c r="C7929" s="203"/>
      <c r="D7929" s="203"/>
      <c r="E7929" s="203"/>
      <c r="F7929" s="203"/>
    </row>
    <row r="7930" spans="1:6" x14ac:dyDescent="0.25">
      <c r="A7930" s="203"/>
      <c r="B7930" s="203"/>
      <c r="C7930" s="203"/>
      <c r="D7930" s="203"/>
      <c r="E7930" s="203"/>
      <c r="F7930" s="203"/>
    </row>
    <row r="7931" spans="1:6" x14ac:dyDescent="0.25">
      <c r="A7931" s="203"/>
      <c r="B7931" s="203"/>
      <c r="C7931" s="203"/>
      <c r="D7931" s="203"/>
      <c r="E7931" s="203"/>
      <c r="F7931" s="203"/>
    </row>
    <row r="7932" spans="1:6" x14ac:dyDescent="0.25">
      <c r="A7932" s="203"/>
      <c r="B7932" s="203"/>
      <c r="C7932" s="203"/>
      <c r="D7932" s="203"/>
      <c r="E7932" s="203"/>
      <c r="F7932" s="203"/>
    </row>
    <row r="7933" spans="1:6" x14ac:dyDescent="0.25">
      <c r="A7933" s="203"/>
      <c r="B7933" s="203"/>
      <c r="C7933" s="203"/>
      <c r="D7933" s="203"/>
      <c r="E7933" s="203"/>
      <c r="F7933" s="203"/>
    </row>
    <row r="7934" spans="1:6" x14ac:dyDescent="0.25">
      <c r="A7934" s="203"/>
      <c r="B7934" s="203"/>
      <c r="C7934" s="203"/>
      <c r="D7934" s="203"/>
      <c r="E7934" s="203"/>
      <c r="F7934" s="203"/>
    </row>
    <row r="7935" spans="1:6" x14ac:dyDescent="0.25">
      <c r="A7935" s="203"/>
      <c r="B7935" s="203"/>
      <c r="C7935" s="203"/>
      <c r="D7935" s="203"/>
      <c r="E7935" s="203"/>
      <c r="F7935" s="203"/>
    </row>
    <row r="7936" spans="1:6" x14ac:dyDescent="0.25">
      <c r="A7936" s="203"/>
      <c r="B7936" s="203"/>
      <c r="C7936" s="203"/>
      <c r="D7936" s="203"/>
      <c r="E7936" s="203"/>
      <c r="F7936" s="203"/>
    </row>
    <row r="7937" spans="1:6" x14ac:dyDescent="0.25">
      <c r="A7937" s="203"/>
      <c r="B7937" s="203"/>
      <c r="C7937" s="203"/>
      <c r="D7937" s="203"/>
      <c r="E7937" s="203"/>
      <c r="F7937" s="203"/>
    </row>
    <row r="7938" spans="1:6" x14ac:dyDescent="0.25">
      <c r="A7938" s="203"/>
      <c r="B7938" s="203"/>
      <c r="C7938" s="203"/>
      <c r="D7938" s="203"/>
      <c r="E7938" s="203"/>
      <c r="F7938" s="203"/>
    </row>
    <row r="7939" spans="1:6" x14ac:dyDescent="0.25">
      <c r="A7939" s="203"/>
      <c r="B7939" s="203"/>
      <c r="C7939" s="203"/>
      <c r="D7939" s="203"/>
      <c r="E7939" s="203"/>
      <c r="F7939" s="203"/>
    </row>
    <row r="7940" spans="1:6" x14ac:dyDescent="0.25">
      <c r="A7940" s="203"/>
      <c r="B7940" s="203"/>
      <c r="C7940" s="203"/>
      <c r="D7940" s="203"/>
      <c r="E7940" s="203"/>
      <c r="F7940" s="203"/>
    </row>
    <row r="7941" spans="1:6" x14ac:dyDescent="0.25">
      <c r="A7941" s="203"/>
      <c r="B7941" s="203"/>
      <c r="C7941" s="203"/>
      <c r="D7941" s="203"/>
      <c r="E7941" s="203"/>
      <c r="F7941" s="203"/>
    </row>
    <row r="7942" spans="1:6" x14ac:dyDescent="0.25">
      <c r="A7942" s="203"/>
      <c r="B7942" s="203"/>
      <c r="C7942" s="203"/>
      <c r="D7942" s="203"/>
      <c r="E7942" s="203"/>
      <c r="F7942" s="203"/>
    </row>
    <row r="7943" spans="1:6" x14ac:dyDescent="0.25">
      <c r="A7943" s="203"/>
      <c r="B7943" s="203"/>
      <c r="C7943" s="203"/>
      <c r="D7943" s="203"/>
      <c r="E7943" s="203"/>
      <c r="F7943" s="203"/>
    </row>
    <row r="7944" spans="1:6" x14ac:dyDescent="0.25">
      <c r="A7944" s="203"/>
      <c r="B7944" s="203"/>
      <c r="C7944" s="203"/>
      <c r="D7944" s="203"/>
      <c r="E7944" s="203"/>
      <c r="F7944" s="203"/>
    </row>
    <row r="7945" spans="1:6" x14ac:dyDescent="0.25">
      <c r="A7945" s="203"/>
      <c r="B7945" s="203"/>
      <c r="C7945" s="203"/>
      <c r="D7945" s="203"/>
      <c r="E7945" s="203"/>
      <c r="F7945" s="203"/>
    </row>
    <row r="7946" spans="1:6" x14ac:dyDescent="0.25">
      <c r="A7946" s="203"/>
      <c r="B7946" s="203"/>
      <c r="C7946" s="203"/>
      <c r="D7946" s="203"/>
      <c r="E7946" s="203"/>
      <c r="F7946" s="203"/>
    </row>
    <row r="7947" spans="1:6" x14ac:dyDescent="0.25">
      <c r="A7947" s="203"/>
      <c r="B7947" s="203"/>
      <c r="C7947" s="203"/>
      <c r="D7947" s="203"/>
      <c r="E7947" s="203"/>
      <c r="F7947" s="203"/>
    </row>
    <row r="7948" spans="1:6" x14ac:dyDescent="0.25">
      <c r="A7948" s="203"/>
      <c r="B7948" s="203"/>
      <c r="C7948" s="203"/>
      <c r="D7948" s="203"/>
      <c r="E7948" s="203"/>
      <c r="F7948" s="203"/>
    </row>
    <row r="7949" spans="1:6" x14ac:dyDescent="0.25">
      <c r="A7949" s="203"/>
      <c r="B7949" s="203"/>
      <c r="C7949" s="203"/>
      <c r="D7949" s="203"/>
      <c r="E7949" s="203"/>
      <c r="F7949" s="203"/>
    </row>
    <row r="7950" spans="1:6" x14ac:dyDescent="0.25">
      <c r="A7950" s="203"/>
      <c r="B7950" s="203"/>
      <c r="C7950" s="203"/>
      <c r="D7950" s="203"/>
      <c r="E7950" s="203"/>
      <c r="F7950" s="203"/>
    </row>
    <row r="7951" spans="1:6" x14ac:dyDescent="0.25">
      <c r="A7951" s="203"/>
      <c r="B7951" s="203"/>
      <c r="C7951" s="203"/>
      <c r="D7951" s="203"/>
      <c r="E7951" s="203"/>
      <c r="F7951" s="203"/>
    </row>
    <row r="7952" spans="1:6" x14ac:dyDescent="0.25">
      <c r="A7952" s="203"/>
      <c r="B7952" s="203"/>
      <c r="C7952" s="203"/>
      <c r="D7952" s="203"/>
      <c r="E7952" s="203"/>
      <c r="F7952" s="203"/>
    </row>
    <row r="7953" spans="1:6" x14ac:dyDescent="0.25">
      <c r="A7953" s="203"/>
      <c r="B7953" s="203"/>
      <c r="C7953" s="203"/>
      <c r="D7953" s="203"/>
      <c r="E7953" s="203"/>
      <c r="F7953" s="203"/>
    </row>
    <row r="7954" spans="1:6" x14ac:dyDescent="0.25">
      <c r="A7954" s="203"/>
      <c r="B7954" s="203"/>
      <c r="C7954" s="203"/>
      <c r="D7954" s="203"/>
      <c r="E7954" s="203"/>
      <c r="F7954" s="203"/>
    </row>
    <row r="7955" spans="1:6" x14ac:dyDescent="0.25">
      <c r="A7955" s="203"/>
      <c r="B7955" s="203"/>
      <c r="C7955" s="203"/>
      <c r="D7955" s="203"/>
      <c r="E7955" s="203"/>
      <c r="F7955" s="203"/>
    </row>
    <row r="7956" spans="1:6" x14ac:dyDescent="0.25">
      <c r="A7956" s="203"/>
      <c r="B7956" s="203"/>
      <c r="C7956" s="203"/>
      <c r="D7956" s="203"/>
      <c r="E7956" s="203"/>
      <c r="F7956" s="203"/>
    </row>
    <row r="7957" spans="1:6" x14ac:dyDescent="0.25">
      <c r="A7957" s="203"/>
      <c r="B7957" s="203"/>
      <c r="C7957" s="203"/>
      <c r="D7957" s="203"/>
      <c r="E7957" s="203"/>
      <c r="F7957" s="203"/>
    </row>
    <row r="7958" spans="1:6" x14ac:dyDescent="0.25">
      <c r="A7958" s="203"/>
      <c r="B7958" s="203"/>
      <c r="C7958" s="203"/>
      <c r="D7958" s="203"/>
      <c r="E7958" s="203"/>
      <c r="F7958" s="203"/>
    </row>
    <row r="7959" spans="1:6" x14ac:dyDescent="0.25">
      <c r="A7959" s="203"/>
      <c r="B7959" s="203"/>
      <c r="C7959" s="203"/>
      <c r="D7959" s="203"/>
      <c r="E7959" s="203"/>
      <c r="F7959" s="203"/>
    </row>
    <row r="7960" spans="1:6" x14ac:dyDescent="0.25">
      <c r="A7960" s="203"/>
      <c r="B7960" s="203"/>
      <c r="C7960" s="203"/>
      <c r="D7960" s="203"/>
      <c r="E7960" s="203"/>
      <c r="F7960" s="203"/>
    </row>
    <row r="7961" spans="1:6" x14ac:dyDescent="0.25">
      <c r="A7961" s="203"/>
      <c r="B7961" s="203"/>
      <c r="C7961" s="203"/>
      <c r="D7961" s="203"/>
      <c r="E7961" s="203"/>
      <c r="F7961" s="203"/>
    </row>
    <row r="7962" spans="1:6" x14ac:dyDescent="0.25">
      <c r="A7962" s="203"/>
      <c r="B7962" s="203"/>
      <c r="C7962" s="203"/>
      <c r="D7962" s="203"/>
      <c r="E7962" s="203"/>
      <c r="F7962" s="203"/>
    </row>
    <row r="7963" spans="1:6" x14ac:dyDescent="0.25">
      <c r="A7963" s="203"/>
      <c r="B7963" s="203"/>
      <c r="C7963" s="203"/>
      <c r="D7963" s="203"/>
      <c r="E7963" s="203"/>
      <c r="F7963" s="203"/>
    </row>
    <row r="7964" spans="1:6" x14ac:dyDescent="0.25">
      <c r="A7964" s="203"/>
      <c r="B7964" s="203"/>
      <c r="C7964" s="203"/>
      <c r="D7964" s="203"/>
      <c r="E7964" s="203"/>
      <c r="F7964" s="203"/>
    </row>
    <row r="7965" spans="1:6" x14ac:dyDescent="0.25">
      <c r="A7965" s="203"/>
      <c r="B7965" s="203"/>
      <c r="C7965" s="203"/>
      <c r="D7965" s="203"/>
      <c r="E7965" s="203"/>
      <c r="F7965" s="203"/>
    </row>
    <row r="7966" spans="1:6" x14ac:dyDescent="0.25">
      <c r="A7966" s="203"/>
      <c r="B7966" s="203"/>
      <c r="C7966" s="203"/>
      <c r="D7966" s="203"/>
      <c r="E7966" s="203"/>
      <c r="F7966" s="203"/>
    </row>
    <row r="7967" spans="1:6" x14ac:dyDescent="0.25">
      <c r="A7967" s="203"/>
      <c r="B7967" s="203"/>
      <c r="C7967" s="203"/>
      <c r="D7967" s="203"/>
      <c r="E7967" s="203"/>
      <c r="F7967" s="203"/>
    </row>
    <row r="7968" spans="1:6" x14ac:dyDescent="0.25">
      <c r="A7968" s="203"/>
      <c r="B7968" s="203"/>
      <c r="C7968" s="203"/>
      <c r="D7968" s="203"/>
      <c r="E7968" s="203"/>
      <c r="F7968" s="203"/>
    </row>
    <row r="7969" spans="1:6" x14ac:dyDescent="0.25">
      <c r="A7969" s="203"/>
      <c r="B7969" s="203"/>
      <c r="C7969" s="203"/>
      <c r="D7969" s="203"/>
      <c r="E7969" s="203"/>
      <c r="F7969" s="203"/>
    </row>
    <row r="7970" spans="1:6" x14ac:dyDescent="0.25">
      <c r="A7970" s="203"/>
      <c r="B7970" s="203"/>
      <c r="C7970" s="203"/>
      <c r="D7970" s="203"/>
      <c r="E7970" s="203"/>
      <c r="F7970" s="203"/>
    </row>
    <row r="7971" spans="1:6" x14ac:dyDescent="0.25">
      <c r="A7971" s="203"/>
      <c r="B7971" s="203"/>
      <c r="C7971" s="203"/>
      <c r="D7971" s="203"/>
      <c r="E7971" s="203"/>
      <c r="F7971" s="203"/>
    </row>
    <row r="7972" spans="1:6" x14ac:dyDescent="0.25">
      <c r="A7972" s="203"/>
      <c r="B7972" s="203"/>
      <c r="C7972" s="203"/>
      <c r="D7972" s="203"/>
      <c r="E7972" s="203"/>
      <c r="F7972" s="203"/>
    </row>
    <row r="7973" spans="1:6" x14ac:dyDescent="0.25">
      <c r="A7973" s="203"/>
      <c r="B7973" s="203"/>
      <c r="C7973" s="203"/>
      <c r="D7973" s="203"/>
      <c r="E7973" s="203"/>
      <c r="F7973" s="203"/>
    </row>
    <row r="7974" spans="1:6" x14ac:dyDescent="0.25">
      <c r="A7974" s="203"/>
      <c r="B7974" s="203"/>
      <c r="C7974" s="203"/>
      <c r="D7974" s="203"/>
      <c r="E7974" s="203"/>
      <c r="F7974" s="203"/>
    </row>
    <row r="7975" spans="1:6" x14ac:dyDescent="0.25">
      <c r="A7975" s="203"/>
      <c r="B7975" s="203"/>
      <c r="C7975" s="203"/>
      <c r="D7975" s="203"/>
      <c r="E7975" s="203"/>
      <c r="F7975" s="203"/>
    </row>
    <row r="7976" spans="1:6" x14ac:dyDescent="0.25">
      <c r="A7976" s="203"/>
      <c r="B7976" s="203"/>
      <c r="C7976" s="203"/>
      <c r="D7976" s="203"/>
      <c r="E7976" s="203"/>
      <c r="F7976" s="203"/>
    </row>
    <row r="7977" spans="1:6" x14ac:dyDescent="0.25">
      <c r="A7977" s="203"/>
      <c r="B7977" s="203"/>
      <c r="C7977" s="203"/>
      <c r="D7977" s="203"/>
      <c r="E7977" s="203"/>
      <c r="F7977" s="203"/>
    </row>
    <row r="7978" spans="1:6" x14ac:dyDescent="0.25">
      <c r="A7978" s="203"/>
      <c r="B7978" s="203"/>
      <c r="C7978" s="203"/>
      <c r="D7978" s="203"/>
      <c r="E7978" s="203"/>
      <c r="F7978" s="203"/>
    </row>
    <row r="7979" spans="1:6" x14ac:dyDescent="0.25">
      <c r="A7979" s="203"/>
      <c r="B7979" s="203"/>
      <c r="C7979" s="203"/>
      <c r="D7979" s="203"/>
      <c r="E7979" s="203"/>
      <c r="F7979" s="203"/>
    </row>
    <row r="7980" spans="1:6" x14ac:dyDescent="0.25">
      <c r="A7980" s="203"/>
      <c r="B7980" s="203"/>
      <c r="C7980" s="203"/>
      <c r="D7980" s="203"/>
      <c r="E7980" s="203"/>
      <c r="F7980" s="203"/>
    </row>
    <row r="7981" spans="1:6" x14ac:dyDescent="0.25">
      <c r="A7981" s="203"/>
      <c r="B7981" s="203"/>
      <c r="C7981" s="203"/>
      <c r="D7981" s="203"/>
      <c r="E7981" s="203"/>
      <c r="F7981" s="203"/>
    </row>
    <row r="7982" spans="1:6" x14ac:dyDescent="0.25">
      <c r="A7982" s="203"/>
      <c r="B7982" s="203"/>
      <c r="C7982" s="203"/>
      <c r="D7982" s="203"/>
      <c r="E7982" s="203"/>
      <c r="F7982" s="203"/>
    </row>
    <row r="7983" spans="1:6" x14ac:dyDescent="0.25">
      <c r="A7983" s="203"/>
      <c r="B7983" s="203"/>
      <c r="C7983" s="203"/>
      <c r="D7983" s="203"/>
      <c r="E7983" s="203"/>
      <c r="F7983" s="203"/>
    </row>
    <row r="7984" spans="1:6" x14ac:dyDescent="0.25">
      <c r="A7984" s="203"/>
      <c r="B7984" s="203"/>
      <c r="C7984" s="203"/>
      <c r="D7984" s="203"/>
      <c r="E7984" s="203"/>
      <c r="F7984" s="203"/>
    </row>
    <row r="7985" spans="1:6" x14ac:dyDescent="0.25">
      <c r="A7985" s="203"/>
      <c r="B7985" s="203"/>
      <c r="C7985" s="203"/>
      <c r="D7985" s="203"/>
      <c r="E7985" s="203"/>
      <c r="F7985" s="203"/>
    </row>
    <row r="7986" spans="1:6" x14ac:dyDescent="0.25">
      <c r="A7986" s="203"/>
      <c r="B7986" s="203"/>
      <c r="C7986" s="203"/>
      <c r="D7986" s="203"/>
      <c r="E7986" s="203"/>
      <c r="F7986" s="203"/>
    </row>
    <row r="7987" spans="1:6" x14ac:dyDescent="0.25">
      <c r="A7987" s="203"/>
      <c r="B7987" s="203"/>
      <c r="C7987" s="203"/>
      <c r="D7987" s="203"/>
      <c r="E7987" s="203"/>
      <c r="F7987" s="203"/>
    </row>
    <row r="7988" spans="1:6" x14ac:dyDescent="0.25">
      <c r="A7988" s="203"/>
      <c r="B7988" s="203"/>
      <c r="C7988" s="203"/>
      <c r="D7988" s="203"/>
      <c r="E7988" s="203"/>
      <c r="F7988" s="203"/>
    </row>
    <row r="7989" spans="1:6" x14ac:dyDescent="0.25">
      <c r="A7989" s="203"/>
      <c r="B7989" s="203"/>
      <c r="C7989" s="203"/>
      <c r="D7989" s="203"/>
      <c r="E7989" s="203"/>
      <c r="F7989" s="203"/>
    </row>
    <row r="7990" spans="1:6" x14ac:dyDescent="0.25">
      <c r="A7990" s="203"/>
      <c r="B7990" s="203"/>
      <c r="C7990" s="203"/>
      <c r="D7990" s="203"/>
      <c r="E7990" s="203"/>
      <c r="F7990" s="203"/>
    </row>
    <row r="7991" spans="1:6" x14ac:dyDescent="0.25">
      <c r="A7991" s="203"/>
      <c r="B7991" s="203"/>
      <c r="C7991" s="203"/>
      <c r="D7991" s="203"/>
      <c r="E7991" s="203"/>
      <c r="F7991" s="203"/>
    </row>
    <row r="7992" spans="1:6" x14ac:dyDescent="0.25">
      <c r="A7992" s="203"/>
      <c r="B7992" s="203"/>
      <c r="C7992" s="203"/>
      <c r="D7992" s="203"/>
      <c r="E7992" s="203"/>
      <c r="F7992" s="203"/>
    </row>
    <row r="7993" spans="1:6" x14ac:dyDescent="0.25">
      <c r="A7993" s="203"/>
      <c r="B7993" s="203"/>
      <c r="C7993" s="203"/>
      <c r="D7993" s="203"/>
      <c r="E7993" s="203"/>
      <c r="F7993" s="203"/>
    </row>
    <row r="7994" spans="1:6" x14ac:dyDescent="0.25">
      <c r="A7994" s="203"/>
      <c r="B7994" s="203"/>
      <c r="C7994" s="203"/>
      <c r="D7994" s="203"/>
      <c r="E7994" s="203"/>
      <c r="F7994" s="203"/>
    </row>
    <row r="7995" spans="1:6" x14ac:dyDescent="0.25">
      <c r="A7995" s="203"/>
      <c r="B7995" s="203"/>
      <c r="C7995" s="203"/>
      <c r="D7995" s="203"/>
      <c r="E7995" s="203"/>
      <c r="F7995" s="203"/>
    </row>
    <row r="7996" spans="1:6" x14ac:dyDescent="0.25">
      <c r="A7996" s="203"/>
      <c r="B7996" s="203"/>
      <c r="C7996" s="203"/>
      <c r="D7996" s="203"/>
      <c r="E7996" s="203"/>
      <c r="F7996" s="203"/>
    </row>
    <row r="7997" spans="1:6" x14ac:dyDescent="0.25">
      <c r="A7997" s="203"/>
      <c r="B7997" s="203"/>
      <c r="C7997" s="203"/>
      <c r="D7997" s="203"/>
      <c r="E7997" s="203"/>
      <c r="F7997" s="203"/>
    </row>
    <row r="7998" spans="1:6" x14ac:dyDescent="0.25">
      <c r="A7998" s="203"/>
      <c r="B7998" s="203"/>
      <c r="C7998" s="203"/>
      <c r="D7998" s="203"/>
      <c r="E7998" s="203"/>
      <c r="F7998" s="203"/>
    </row>
    <row r="7999" spans="1:6" x14ac:dyDescent="0.25">
      <c r="A7999" s="203"/>
      <c r="B7999" s="203"/>
      <c r="C7999" s="203"/>
      <c r="D7999" s="203"/>
      <c r="E7999" s="203"/>
      <c r="F7999" s="203"/>
    </row>
    <row r="8000" spans="1:6" x14ac:dyDescent="0.25">
      <c r="A8000" s="203"/>
      <c r="B8000" s="203"/>
      <c r="C8000" s="203"/>
      <c r="D8000" s="203"/>
      <c r="E8000" s="203"/>
      <c r="F8000" s="203"/>
    </row>
    <row r="8001" spans="1:6" x14ac:dyDescent="0.25">
      <c r="A8001" s="203"/>
      <c r="B8001" s="203"/>
      <c r="C8001" s="203"/>
      <c r="D8001" s="203"/>
      <c r="E8001" s="203"/>
      <c r="F8001" s="203"/>
    </row>
    <row r="8002" spans="1:6" x14ac:dyDescent="0.25">
      <c r="A8002" s="203"/>
      <c r="B8002" s="203"/>
      <c r="C8002" s="203"/>
      <c r="D8002" s="203"/>
      <c r="E8002" s="203"/>
      <c r="F8002" s="203"/>
    </row>
    <row r="8003" spans="1:6" x14ac:dyDescent="0.25">
      <c r="A8003" s="203"/>
      <c r="B8003" s="203"/>
      <c r="C8003" s="203"/>
      <c r="D8003" s="203"/>
      <c r="E8003" s="203"/>
      <c r="F8003" s="203"/>
    </row>
    <row r="8004" spans="1:6" x14ac:dyDescent="0.25">
      <c r="A8004" s="203"/>
      <c r="B8004" s="203"/>
      <c r="C8004" s="203"/>
      <c r="D8004" s="203"/>
      <c r="E8004" s="203"/>
      <c r="F8004" s="203"/>
    </row>
    <row r="8005" spans="1:6" x14ac:dyDescent="0.25">
      <c r="A8005" s="203"/>
      <c r="B8005" s="203"/>
      <c r="C8005" s="203"/>
      <c r="D8005" s="203"/>
      <c r="E8005" s="203"/>
      <c r="F8005" s="203"/>
    </row>
    <row r="8006" spans="1:6" x14ac:dyDescent="0.25">
      <c r="A8006" s="203"/>
      <c r="B8006" s="203"/>
      <c r="C8006" s="203"/>
      <c r="D8006" s="203"/>
      <c r="E8006" s="203"/>
      <c r="F8006" s="203"/>
    </row>
    <row r="8007" spans="1:6" x14ac:dyDescent="0.25">
      <c r="A8007" s="203"/>
      <c r="B8007" s="203"/>
      <c r="C8007" s="203"/>
      <c r="D8007" s="203"/>
      <c r="E8007" s="203"/>
      <c r="F8007" s="203"/>
    </row>
    <row r="8008" spans="1:6" x14ac:dyDescent="0.25">
      <c r="A8008" s="203"/>
      <c r="B8008" s="203"/>
      <c r="C8008" s="203"/>
      <c r="D8008" s="203"/>
      <c r="E8008" s="203"/>
      <c r="F8008" s="203"/>
    </row>
    <row r="8009" spans="1:6" x14ac:dyDescent="0.25">
      <c r="A8009" s="203"/>
      <c r="B8009" s="203"/>
      <c r="C8009" s="203"/>
      <c r="D8009" s="203"/>
      <c r="E8009" s="203"/>
      <c r="F8009" s="203"/>
    </row>
    <row r="8010" spans="1:6" x14ac:dyDescent="0.25">
      <c r="A8010" s="203"/>
      <c r="B8010" s="203"/>
      <c r="C8010" s="203"/>
      <c r="D8010" s="203"/>
      <c r="E8010" s="203"/>
      <c r="F8010" s="203"/>
    </row>
    <row r="8011" spans="1:6" x14ac:dyDescent="0.25">
      <c r="A8011" s="203"/>
      <c r="B8011" s="203"/>
      <c r="C8011" s="203"/>
      <c r="D8011" s="203"/>
      <c r="E8011" s="203"/>
      <c r="F8011" s="203"/>
    </row>
    <row r="8012" spans="1:6" x14ac:dyDescent="0.25">
      <c r="A8012" s="203"/>
      <c r="B8012" s="203"/>
      <c r="C8012" s="203"/>
      <c r="D8012" s="203"/>
      <c r="E8012" s="203"/>
      <c r="F8012" s="203"/>
    </row>
    <row r="8013" spans="1:6" x14ac:dyDescent="0.25">
      <c r="A8013" s="203"/>
      <c r="B8013" s="203"/>
      <c r="C8013" s="203"/>
      <c r="D8013" s="203"/>
      <c r="E8013" s="203"/>
      <c r="F8013" s="203"/>
    </row>
    <row r="8014" spans="1:6" x14ac:dyDescent="0.25">
      <c r="A8014" s="203"/>
      <c r="B8014" s="203"/>
      <c r="C8014" s="203"/>
      <c r="D8014" s="203"/>
      <c r="E8014" s="203"/>
      <c r="F8014" s="203"/>
    </row>
    <row r="8015" spans="1:6" x14ac:dyDescent="0.25">
      <c r="A8015" s="203"/>
      <c r="B8015" s="203"/>
      <c r="C8015" s="203"/>
      <c r="D8015" s="203"/>
      <c r="E8015" s="203"/>
      <c r="F8015" s="203"/>
    </row>
    <row r="8016" spans="1:6" x14ac:dyDescent="0.25">
      <c r="A8016" s="203"/>
      <c r="B8016" s="203"/>
      <c r="C8016" s="203"/>
      <c r="D8016" s="203"/>
      <c r="E8016" s="203"/>
      <c r="F8016" s="203"/>
    </row>
    <row r="8017" spans="1:6" x14ac:dyDescent="0.25">
      <c r="A8017" s="203"/>
      <c r="B8017" s="203"/>
      <c r="C8017" s="203"/>
      <c r="D8017" s="203"/>
      <c r="E8017" s="203"/>
      <c r="F8017" s="203"/>
    </row>
    <row r="8018" spans="1:6" x14ac:dyDescent="0.25">
      <c r="A8018" s="203"/>
      <c r="B8018" s="203"/>
      <c r="C8018" s="203"/>
      <c r="D8018" s="203"/>
      <c r="E8018" s="203"/>
      <c r="F8018" s="203"/>
    </row>
    <row r="8019" spans="1:6" x14ac:dyDescent="0.25">
      <c r="A8019" s="203"/>
      <c r="B8019" s="203"/>
      <c r="C8019" s="203"/>
      <c r="D8019" s="203"/>
      <c r="E8019" s="203"/>
      <c r="F8019" s="203"/>
    </row>
    <row r="8020" spans="1:6" x14ac:dyDescent="0.25">
      <c r="A8020" s="203"/>
      <c r="B8020" s="203"/>
      <c r="C8020" s="203"/>
      <c r="D8020" s="203"/>
      <c r="E8020" s="203"/>
      <c r="F8020" s="203"/>
    </row>
    <row r="8021" spans="1:6" x14ac:dyDescent="0.25">
      <c r="A8021" s="203"/>
      <c r="B8021" s="203"/>
      <c r="C8021" s="203"/>
      <c r="D8021" s="203"/>
      <c r="E8021" s="203"/>
      <c r="F8021" s="203"/>
    </row>
    <row r="8022" spans="1:6" x14ac:dyDescent="0.25">
      <c r="A8022" s="203"/>
      <c r="B8022" s="203"/>
      <c r="C8022" s="203"/>
      <c r="D8022" s="203"/>
      <c r="E8022" s="203"/>
      <c r="F8022" s="203"/>
    </row>
    <row r="8023" spans="1:6" x14ac:dyDescent="0.25">
      <c r="A8023" s="203"/>
      <c r="B8023" s="203"/>
      <c r="C8023" s="203"/>
      <c r="D8023" s="203"/>
      <c r="E8023" s="203"/>
      <c r="F8023" s="203"/>
    </row>
    <row r="8024" spans="1:6" x14ac:dyDescent="0.25">
      <c r="A8024" s="203"/>
      <c r="B8024" s="203"/>
      <c r="C8024" s="203"/>
      <c r="D8024" s="203"/>
      <c r="E8024" s="203"/>
      <c r="F8024" s="203"/>
    </row>
    <row r="8025" spans="1:6" x14ac:dyDescent="0.25">
      <c r="A8025" s="203"/>
      <c r="B8025" s="203"/>
      <c r="C8025" s="203"/>
      <c r="D8025" s="203"/>
      <c r="E8025" s="203"/>
      <c r="F8025" s="203"/>
    </row>
    <row r="8026" spans="1:6" x14ac:dyDescent="0.25">
      <c r="A8026" s="203"/>
      <c r="B8026" s="203"/>
      <c r="C8026" s="203"/>
      <c r="D8026" s="203"/>
      <c r="E8026" s="203"/>
      <c r="F8026" s="203"/>
    </row>
    <row r="8027" spans="1:6" x14ac:dyDescent="0.25">
      <c r="A8027" s="203"/>
      <c r="B8027" s="203"/>
      <c r="C8027" s="203"/>
      <c r="D8027" s="203"/>
      <c r="E8027" s="203"/>
      <c r="F8027" s="203"/>
    </row>
    <row r="8028" spans="1:6" x14ac:dyDescent="0.25">
      <c r="A8028" s="203"/>
      <c r="B8028" s="203"/>
      <c r="C8028" s="203"/>
      <c r="D8028" s="203"/>
      <c r="E8028" s="203"/>
      <c r="F8028" s="203"/>
    </row>
    <row r="8029" spans="1:6" x14ac:dyDescent="0.25">
      <c r="A8029" s="203"/>
      <c r="B8029" s="203"/>
      <c r="C8029" s="203"/>
      <c r="D8029" s="203"/>
      <c r="E8029" s="203"/>
      <c r="F8029" s="203"/>
    </row>
    <row r="8030" spans="1:6" x14ac:dyDescent="0.25">
      <c r="A8030" s="203"/>
      <c r="B8030" s="203"/>
      <c r="C8030" s="203"/>
      <c r="D8030" s="203"/>
      <c r="E8030" s="203"/>
      <c r="F8030" s="203"/>
    </row>
    <row r="8031" spans="1:6" x14ac:dyDescent="0.25">
      <c r="A8031" s="203"/>
      <c r="B8031" s="203"/>
      <c r="C8031" s="203"/>
      <c r="D8031" s="203"/>
      <c r="E8031" s="203"/>
      <c r="F8031" s="203"/>
    </row>
    <row r="8032" spans="1:6" x14ac:dyDescent="0.25">
      <c r="A8032" s="203"/>
      <c r="B8032" s="203"/>
      <c r="C8032" s="203"/>
      <c r="D8032" s="203"/>
      <c r="E8032" s="203"/>
      <c r="F8032" s="203"/>
    </row>
    <row r="8033" spans="1:6" x14ac:dyDescent="0.25">
      <c r="A8033" s="203"/>
      <c r="B8033" s="203"/>
      <c r="C8033" s="203"/>
      <c r="D8033" s="203"/>
      <c r="E8033" s="203"/>
      <c r="F8033" s="203"/>
    </row>
    <row r="8034" spans="1:6" x14ac:dyDescent="0.25">
      <c r="A8034" s="203"/>
      <c r="B8034" s="203"/>
      <c r="C8034" s="203"/>
      <c r="D8034" s="203"/>
      <c r="E8034" s="203"/>
      <c r="F8034" s="203"/>
    </row>
    <row r="8035" spans="1:6" x14ac:dyDescent="0.25">
      <c r="A8035" s="203"/>
      <c r="B8035" s="203"/>
      <c r="C8035" s="203"/>
      <c r="D8035" s="203"/>
      <c r="E8035" s="203"/>
      <c r="F8035" s="203"/>
    </row>
    <row r="8036" spans="1:6" x14ac:dyDescent="0.25">
      <c r="A8036" s="203"/>
      <c r="B8036" s="203"/>
      <c r="C8036" s="203"/>
      <c r="D8036" s="203"/>
      <c r="E8036" s="203"/>
      <c r="F8036" s="203"/>
    </row>
    <row r="8037" spans="1:6" x14ac:dyDescent="0.25">
      <c r="A8037" s="203"/>
      <c r="B8037" s="203"/>
      <c r="C8037" s="203"/>
      <c r="D8037" s="203"/>
      <c r="E8037" s="203"/>
      <c r="F8037" s="203"/>
    </row>
    <row r="8038" spans="1:6" x14ac:dyDescent="0.25">
      <c r="A8038" s="203"/>
      <c r="B8038" s="203"/>
      <c r="C8038" s="203"/>
      <c r="D8038" s="203"/>
      <c r="E8038" s="203"/>
      <c r="F8038" s="203"/>
    </row>
    <row r="8039" spans="1:6" x14ac:dyDescent="0.25">
      <c r="A8039" s="203"/>
      <c r="B8039" s="203"/>
      <c r="C8039" s="203"/>
      <c r="D8039" s="203"/>
      <c r="E8039" s="203"/>
      <c r="F8039" s="203"/>
    </row>
    <row r="8040" spans="1:6" x14ac:dyDescent="0.25">
      <c r="A8040" s="203"/>
      <c r="B8040" s="203"/>
      <c r="C8040" s="203"/>
      <c r="D8040" s="203"/>
      <c r="E8040" s="203"/>
      <c r="F8040" s="203"/>
    </row>
    <row r="8041" spans="1:6" x14ac:dyDescent="0.25">
      <c r="A8041" s="203"/>
      <c r="B8041" s="203"/>
      <c r="C8041" s="203"/>
      <c r="D8041" s="203"/>
      <c r="E8041" s="203"/>
      <c r="F8041" s="203"/>
    </row>
    <row r="8042" spans="1:6" x14ac:dyDescent="0.25">
      <c r="A8042" s="203"/>
      <c r="B8042" s="203"/>
      <c r="C8042" s="203"/>
      <c r="D8042" s="203"/>
      <c r="E8042" s="203"/>
      <c r="F8042" s="203"/>
    </row>
    <row r="8043" spans="1:6" x14ac:dyDescent="0.25">
      <c r="A8043" s="203"/>
      <c r="B8043" s="203"/>
      <c r="C8043" s="203"/>
      <c r="D8043" s="203"/>
      <c r="E8043" s="203"/>
      <c r="F8043" s="203"/>
    </row>
    <row r="8044" spans="1:6" x14ac:dyDescent="0.25">
      <c r="A8044" s="203"/>
      <c r="B8044" s="203"/>
      <c r="C8044" s="203"/>
      <c r="D8044" s="203"/>
      <c r="E8044" s="203"/>
      <c r="F8044" s="203"/>
    </row>
    <row r="8045" spans="1:6" x14ac:dyDescent="0.25">
      <c r="A8045" s="203"/>
      <c r="B8045" s="203"/>
      <c r="C8045" s="203"/>
      <c r="D8045" s="203"/>
      <c r="E8045" s="203"/>
      <c r="F8045" s="203"/>
    </row>
    <row r="8046" spans="1:6" x14ac:dyDescent="0.25">
      <c r="A8046" s="203"/>
      <c r="B8046" s="203"/>
      <c r="C8046" s="203"/>
      <c r="D8046" s="203"/>
      <c r="E8046" s="203"/>
      <c r="F8046" s="203"/>
    </row>
    <row r="8047" spans="1:6" x14ac:dyDescent="0.25">
      <c r="A8047" s="203"/>
      <c r="B8047" s="203"/>
      <c r="C8047" s="203"/>
      <c r="D8047" s="203"/>
      <c r="E8047" s="203"/>
      <c r="F8047" s="203"/>
    </row>
    <row r="8048" spans="1:6" x14ac:dyDescent="0.25">
      <c r="A8048" s="203"/>
      <c r="B8048" s="203"/>
      <c r="C8048" s="203"/>
      <c r="D8048" s="203"/>
      <c r="E8048" s="203"/>
      <c r="F8048" s="203"/>
    </row>
    <row r="8049" spans="1:6" x14ac:dyDescent="0.25">
      <c r="A8049" s="203"/>
      <c r="B8049" s="203"/>
      <c r="C8049" s="203"/>
      <c r="D8049" s="203"/>
      <c r="E8049" s="203"/>
      <c r="F8049" s="203"/>
    </row>
    <row r="8050" spans="1:6" x14ac:dyDescent="0.25">
      <c r="A8050" s="203"/>
      <c r="B8050" s="203"/>
      <c r="C8050" s="203"/>
      <c r="D8050" s="203"/>
      <c r="E8050" s="203"/>
      <c r="F8050" s="203"/>
    </row>
    <row r="8051" spans="1:6" x14ac:dyDescent="0.25">
      <c r="A8051" s="203"/>
      <c r="B8051" s="203"/>
      <c r="C8051" s="203"/>
      <c r="D8051" s="203"/>
      <c r="E8051" s="203"/>
      <c r="F8051" s="203"/>
    </row>
    <row r="8052" spans="1:6" x14ac:dyDescent="0.25">
      <c r="A8052" s="203"/>
      <c r="B8052" s="203"/>
      <c r="C8052" s="203"/>
      <c r="D8052" s="203"/>
      <c r="E8052" s="203"/>
      <c r="F8052" s="203"/>
    </row>
    <row r="8053" spans="1:6" x14ac:dyDescent="0.25">
      <c r="A8053" s="203"/>
      <c r="B8053" s="203"/>
      <c r="C8053" s="203"/>
      <c r="D8053" s="203"/>
      <c r="E8053" s="203"/>
      <c r="F8053" s="203"/>
    </row>
    <row r="8054" spans="1:6" x14ac:dyDescent="0.25">
      <c r="A8054" s="203"/>
      <c r="B8054" s="203"/>
      <c r="C8054" s="203"/>
      <c r="D8054" s="203"/>
      <c r="E8054" s="203"/>
      <c r="F8054" s="203"/>
    </row>
    <row r="8055" spans="1:6" x14ac:dyDescent="0.25">
      <c r="A8055" s="203"/>
      <c r="B8055" s="203"/>
      <c r="C8055" s="203"/>
      <c r="D8055" s="203"/>
      <c r="E8055" s="203"/>
      <c r="F8055" s="203"/>
    </row>
    <row r="8056" spans="1:6" x14ac:dyDescent="0.25">
      <c r="A8056" s="203"/>
      <c r="B8056" s="203"/>
      <c r="C8056" s="203"/>
      <c r="D8056" s="203"/>
      <c r="E8056" s="203"/>
      <c r="F8056" s="203"/>
    </row>
    <row r="8057" spans="1:6" x14ac:dyDescent="0.25">
      <c r="A8057" s="203"/>
      <c r="B8057" s="203"/>
      <c r="C8057" s="203"/>
      <c r="D8057" s="203"/>
      <c r="E8057" s="203"/>
      <c r="F8057" s="203"/>
    </row>
    <row r="8058" spans="1:6" x14ac:dyDescent="0.25">
      <c r="A8058" s="203"/>
      <c r="B8058" s="203"/>
      <c r="C8058" s="203"/>
      <c r="D8058" s="203"/>
      <c r="E8058" s="203"/>
      <c r="F8058" s="203"/>
    </row>
    <row r="8059" spans="1:6" x14ac:dyDescent="0.25">
      <c r="A8059" s="203"/>
      <c r="B8059" s="203"/>
      <c r="C8059" s="203"/>
      <c r="D8059" s="203"/>
      <c r="E8059" s="203"/>
      <c r="F8059" s="203"/>
    </row>
    <row r="8060" spans="1:6" x14ac:dyDescent="0.25">
      <c r="A8060" s="203"/>
      <c r="B8060" s="203"/>
      <c r="C8060" s="203"/>
      <c r="D8060" s="203"/>
      <c r="E8060" s="203"/>
      <c r="F8060" s="203"/>
    </row>
    <row r="8061" spans="1:6" x14ac:dyDescent="0.25">
      <c r="A8061" s="203"/>
      <c r="B8061" s="203"/>
      <c r="C8061" s="203"/>
      <c r="D8061" s="203"/>
      <c r="E8061" s="203"/>
      <c r="F8061" s="203"/>
    </row>
    <row r="8062" spans="1:6" x14ac:dyDescent="0.25">
      <c r="A8062" s="203"/>
      <c r="B8062" s="203"/>
      <c r="C8062" s="203"/>
      <c r="D8062" s="203"/>
      <c r="E8062" s="203"/>
      <c r="F8062" s="203"/>
    </row>
    <row r="8063" spans="1:6" x14ac:dyDescent="0.25">
      <c r="A8063" s="203"/>
      <c r="B8063" s="203"/>
      <c r="C8063" s="203"/>
      <c r="D8063" s="203"/>
      <c r="E8063" s="203"/>
      <c r="F8063" s="203"/>
    </row>
    <row r="8064" spans="1:6" x14ac:dyDescent="0.25">
      <c r="A8064" s="203"/>
      <c r="B8064" s="203"/>
      <c r="C8064" s="203"/>
      <c r="D8064" s="203"/>
      <c r="E8064" s="203"/>
      <c r="F8064" s="203"/>
    </row>
    <row r="8065" spans="1:6" x14ac:dyDescent="0.25">
      <c r="A8065" s="203"/>
      <c r="B8065" s="203"/>
      <c r="C8065" s="203"/>
      <c r="D8065" s="203"/>
      <c r="E8065" s="203"/>
      <c r="F8065" s="203"/>
    </row>
    <row r="8066" spans="1:6" x14ac:dyDescent="0.25">
      <c r="A8066" s="203"/>
      <c r="B8066" s="203"/>
      <c r="C8066" s="203"/>
      <c r="D8066" s="203"/>
      <c r="E8066" s="203"/>
      <c r="F8066" s="203"/>
    </row>
    <row r="8067" spans="1:6" x14ac:dyDescent="0.25">
      <c r="A8067" s="203"/>
      <c r="B8067" s="203"/>
      <c r="C8067" s="203"/>
      <c r="D8067" s="203"/>
      <c r="E8067" s="203"/>
      <c r="F8067" s="203"/>
    </row>
    <row r="8068" spans="1:6" x14ac:dyDescent="0.25">
      <c r="A8068" s="203"/>
      <c r="B8068" s="203"/>
      <c r="C8068" s="203"/>
      <c r="D8068" s="203"/>
      <c r="E8068" s="203"/>
      <c r="F8068" s="203"/>
    </row>
    <row r="8069" spans="1:6" x14ac:dyDescent="0.25">
      <c r="A8069" s="203"/>
      <c r="B8069" s="203"/>
      <c r="C8069" s="203"/>
      <c r="D8069" s="203"/>
      <c r="E8069" s="203"/>
      <c r="F8069" s="203"/>
    </row>
    <row r="8070" spans="1:6" x14ac:dyDescent="0.25">
      <c r="A8070" s="203"/>
      <c r="B8070" s="203"/>
      <c r="C8070" s="203"/>
      <c r="D8070" s="203"/>
      <c r="E8070" s="203"/>
      <c r="F8070" s="203"/>
    </row>
    <row r="8071" spans="1:6" x14ac:dyDescent="0.25">
      <c r="A8071" s="203"/>
      <c r="B8071" s="203"/>
      <c r="C8071" s="203"/>
      <c r="D8071" s="203"/>
      <c r="E8071" s="203"/>
      <c r="F8071" s="203"/>
    </row>
    <row r="8072" spans="1:6" x14ac:dyDescent="0.25">
      <c r="A8072" s="203"/>
      <c r="B8072" s="203"/>
      <c r="C8072" s="203"/>
      <c r="D8072" s="203"/>
      <c r="E8072" s="203"/>
      <c r="F8072" s="203"/>
    </row>
    <row r="8073" spans="1:6" x14ac:dyDescent="0.25">
      <c r="A8073" s="203"/>
      <c r="B8073" s="203"/>
      <c r="C8073" s="203"/>
      <c r="D8073" s="203"/>
      <c r="E8073" s="203"/>
      <c r="F8073" s="203"/>
    </row>
    <row r="8074" spans="1:6" x14ac:dyDescent="0.25">
      <c r="A8074" s="203"/>
      <c r="B8074" s="203"/>
      <c r="C8074" s="203"/>
      <c r="D8074" s="203"/>
      <c r="E8074" s="203"/>
      <c r="F8074" s="203"/>
    </row>
    <row r="8075" spans="1:6" x14ac:dyDescent="0.25">
      <c r="A8075" s="203"/>
      <c r="B8075" s="203"/>
      <c r="C8075" s="203"/>
      <c r="D8075" s="203"/>
      <c r="E8075" s="203"/>
      <c r="F8075" s="203"/>
    </row>
    <row r="8076" spans="1:6" x14ac:dyDescent="0.25">
      <c r="A8076" s="203"/>
      <c r="B8076" s="203"/>
      <c r="C8076" s="203"/>
      <c r="D8076" s="203"/>
      <c r="E8076" s="203"/>
      <c r="F8076" s="203"/>
    </row>
    <row r="8077" spans="1:6" x14ac:dyDescent="0.25">
      <c r="A8077" s="203"/>
      <c r="B8077" s="203"/>
      <c r="C8077" s="203"/>
      <c r="D8077" s="203"/>
      <c r="E8077" s="203"/>
      <c r="F8077" s="203"/>
    </row>
    <row r="8078" spans="1:6" x14ac:dyDescent="0.25">
      <c r="A8078" s="203"/>
      <c r="B8078" s="203"/>
      <c r="C8078" s="203"/>
      <c r="D8078" s="203"/>
      <c r="E8078" s="203"/>
      <c r="F8078" s="203"/>
    </row>
    <row r="8079" spans="1:6" x14ac:dyDescent="0.25">
      <c r="A8079" s="203"/>
      <c r="B8079" s="203"/>
      <c r="C8079" s="203"/>
      <c r="D8079" s="203"/>
      <c r="E8079" s="203"/>
      <c r="F8079" s="203"/>
    </row>
    <row r="8080" spans="1:6" x14ac:dyDescent="0.25">
      <c r="A8080" s="203"/>
      <c r="B8080" s="203"/>
      <c r="C8080" s="203"/>
      <c r="D8080" s="203"/>
      <c r="E8080" s="203"/>
      <c r="F8080" s="203"/>
    </row>
    <row r="8081" spans="1:6" x14ac:dyDescent="0.25">
      <c r="A8081" s="203"/>
      <c r="B8081" s="203"/>
      <c r="C8081" s="203"/>
      <c r="D8081" s="203"/>
      <c r="E8081" s="203"/>
      <c r="F8081" s="203"/>
    </row>
    <row r="8082" spans="1:6" x14ac:dyDescent="0.25">
      <c r="A8082" s="203"/>
      <c r="B8082" s="203"/>
      <c r="C8082" s="203"/>
      <c r="D8082" s="203"/>
      <c r="E8082" s="203"/>
      <c r="F8082" s="203"/>
    </row>
    <row r="8083" spans="1:6" x14ac:dyDescent="0.25">
      <c r="A8083" s="203"/>
      <c r="B8083" s="203"/>
      <c r="C8083" s="203"/>
      <c r="D8083" s="203"/>
      <c r="E8083" s="203"/>
      <c r="F8083" s="203"/>
    </row>
    <row r="8084" spans="1:6" x14ac:dyDescent="0.25">
      <c r="A8084" s="203"/>
      <c r="B8084" s="203"/>
      <c r="C8084" s="203"/>
      <c r="D8084" s="203"/>
      <c r="E8084" s="203"/>
      <c r="F8084" s="203"/>
    </row>
    <row r="8085" spans="1:6" x14ac:dyDescent="0.25">
      <c r="A8085" s="203"/>
      <c r="B8085" s="203"/>
      <c r="C8085" s="203"/>
      <c r="D8085" s="203"/>
      <c r="E8085" s="203"/>
      <c r="F8085" s="203"/>
    </row>
    <row r="8086" spans="1:6" x14ac:dyDescent="0.25">
      <c r="A8086" s="203"/>
      <c r="B8086" s="203"/>
      <c r="C8086" s="203"/>
      <c r="D8086" s="203"/>
      <c r="E8086" s="203"/>
      <c r="F8086" s="203"/>
    </row>
    <row r="8087" spans="1:6" x14ac:dyDescent="0.25">
      <c r="A8087" s="203"/>
      <c r="B8087" s="203"/>
      <c r="C8087" s="203"/>
      <c r="D8087" s="203"/>
      <c r="E8087" s="203"/>
      <c r="F8087" s="203"/>
    </row>
    <row r="8088" spans="1:6" x14ac:dyDescent="0.25">
      <c r="A8088" s="203"/>
      <c r="B8088" s="203"/>
      <c r="C8088" s="203"/>
      <c r="D8088" s="203"/>
      <c r="E8088" s="203"/>
      <c r="F8088" s="203"/>
    </row>
    <row r="8089" spans="1:6" x14ac:dyDescent="0.25">
      <c r="A8089" s="203"/>
      <c r="B8089" s="203"/>
      <c r="C8089" s="203"/>
      <c r="D8089" s="203"/>
      <c r="E8089" s="203"/>
      <c r="F8089" s="203"/>
    </row>
    <row r="8090" spans="1:6" x14ac:dyDescent="0.25">
      <c r="A8090" s="203"/>
      <c r="B8090" s="203"/>
      <c r="C8090" s="203"/>
      <c r="D8090" s="203"/>
      <c r="E8090" s="203"/>
      <c r="F8090" s="203"/>
    </row>
    <row r="8091" spans="1:6" x14ac:dyDescent="0.25">
      <c r="A8091" s="203"/>
      <c r="B8091" s="203"/>
      <c r="C8091" s="203"/>
      <c r="D8091" s="203"/>
      <c r="E8091" s="203"/>
      <c r="F8091" s="203"/>
    </row>
    <row r="8092" spans="1:6" x14ac:dyDescent="0.25">
      <c r="A8092" s="203"/>
      <c r="B8092" s="203"/>
      <c r="C8092" s="203"/>
      <c r="D8092" s="203"/>
      <c r="E8092" s="203"/>
      <c r="F8092" s="203"/>
    </row>
    <row r="8093" spans="1:6" x14ac:dyDescent="0.25">
      <c r="A8093" s="203"/>
      <c r="B8093" s="203"/>
      <c r="C8093" s="203"/>
      <c r="D8093" s="203"/>
      <c r="E8093" s="203"/>
      <c r="F8093" s="203"/>
    </row>
    <row r="8094" spans="1:6" x14ac:dyDescent="0.25">
      <c r="A8094" s="203"/>
      <c r="B8094" s="203"/>
      <c r="C8094" s="203"/>
      <c r="D8094" s="203"/>
      <c r="E8094" s="203"/>
      <c r="F8094" s="203"/>
    </row>
    <row r="8095" spans="1:6" x14ac:dyDescent="0.25">
      <c r="A8095" s="203"/>
      <c r="B8095" s="203"/>
      <c r="C8095" s="203"/>
      <c r="D8095" s="203"/>
      <c r="E8095" s="203"/>
      <c r="F8095" s="203"/>
    </row>
    <row r="8096" spans="1:6" x14ac:dyDescent="0.25">
      <c r="A8096" s="203"/>
      <c r="B8096" s="203"/>
      <c r="C8096" s="203"/>
      <c r="D8096" s="203"/>
      <c r="E8096" s="203"/>
      <c r="F8096" s="203"/>
    </row>
    <row r="8097" spans="1:6" x14ac:dyDescent="0.25">
      <c r="A8097" s="203"/>
      <c r="B8097" s="203"/>
      <c r="C8097" s="203"/>
      <c r="D8097" s="203"/>
      <c r="E8097" s="203"/>
      <c r="F8097" s="203"/>
    </row>
    <row r="8098" spans="1:6" x14ac:dyDescent="0.25">
      <c r="A8098" s="203"/>
      <c r="B8098" s="203"/>
      <c r="C8098" s="203"/>
      <c r="D8098" s="203"/>
      <c r="E8098" s="203"/>
      <c r="F8098" s="203"/>
    </row>
    <row r="8099" spans="1:6" x14ac:dyDescent="0.25">
      <c r="A8099" s="203"/>
      <c r="B8099" s="203"/>
      <c r="C8099" s="203"/>
      <c r="D8099" s="203"/>
      <c r="E8099" s="203"/>
      <c r="F8099" s="203"/>
    </row>
    <row r="8100" spans="1:6" x14ac:dyDescent="0.25">
      <c r="A8100" s="203"/>
      <c r="B8100" s="203"/>
      <c r="C8100" s="203"/>
      <c r="D8100" s="203"/>
      <c r="E8100" s="203"/>
      <c r="F8100" s="203"/>
    </row>
    <row r="8101" spans="1:6" x14ac:dyDescent="0.25">
      <c r="A8101" s="203"/>
      <c r="B8101" s="203"/>
      <c r="C8101" s="203"/>
      <c r="D8101" s="203"/>
      <c r="E8101" s="203"/>
      <c r="F8101" s="203"/>
    </row>
    <row r="8102" spans="1:6" x14ac:dyDescent="0.25">
      <c r="A8102" s="203"/>
      <c r="B8102" s="203"/>
      <c r="C8102" s="203"/>
      <c r="D8102" s="203"/>
      <c r="E8102" s="203"/>
      <c r="F8102" s="203"/>
    </row>
    <row r="8103" spans="1:6" x14ac:dyDescent="0.25">
      <c r="A8103" s="203"/>
      <c r="B8103" s="203"/>
      <c r="C8103" s="203"/>
      <c r="D8103" s="203"/>
      <c r="E8103" s="203"/>
      <c r="F8103" s="203"/>
    </row>
    <row r="8104" spans="1:6" x14ac:dyDescent="0.25">
      <c r="A8104" s="203"/>
      <c r="B8104" s="203"/>
      <c r="C8104" s="203"/>
      <c r="D8104" s="203"/>
      <c r="E8104" s="203"/>
      <c r="F8104" s="203"/>
    </row>
    <row r="8105" spans="1:6" x14ac:dyDescent="0.25">
      <c r="A8105" s="203"/>
      <c r="B8105" s="203"/>
      <c r="C8105" s="203"/>
      <c r="D8105" s="203"/>
      <c r="E8105" s="203"/>
      <c r="F8105" s="203"/>
    </row>
    <row r="8106" spans="1:6" x14ac:dyDescent="0.25">
      <c r="A8106" s="203"/>
      <c r="B8106" s="203"/>
      <c r="C8106" s="203"/>
      <c r="D8106" s="203"/>
      <c r="E8106" s="203"/>
      <c r="F8106" s="203"/>
    </row>
    <row r="8107" spans="1:6" x14ac:dyDescent="0.25">
      <c r="A8107" s="203"/>
      <c r="B8107" s="203"/>
      <c r="C8107" s="203"/>
      <c r="D8107" s="203"/>
      <c r="E8107" s="203"/>
      <c r="F8107" s="203"/>
    </row>
    <row r="8108" spans="1:6" x14ac:dyDescent="0.25">
      <c r="A8108" s="203"/>
      <c r="B8108" s="203"/>
      <c r="C8108" s="203"/>
      <c r="D8108" s="203"/>
      <c r="E8108" s="203"/>
      <c r="F8108" s="203"/>
    </row>
    <row r="8109" spans="1:6" x14ac:dyDescent="0.25">
      <c r="A8109" s="203"/>
      <c r="B8109" s="203"/>
      <c r="C8109" s="203"/>
      <c r="D8109" s="203"/>
      <c r="E8109" s="203"/>
      <c r="F8109" s="203"/>
    </row>
    <row r="8110" spans="1:6" x14ac:dyDescent="0.25">
      <c r="A8110" s="203"/>
      <c r="B8110" s="203"/>
      <c r="C8110" s="203"/>
      <c r="D8110" s="203"/>
      <c r="E8110" s="203"/>
      <c r="F8110" s="203"/>
    </row>
    <row r="8111" spans="1:6" x14ac:dyDescent="0.25">
      <c r="A8111" s="203"/>
      <c r="B8111" s="203"/>
      <c r="C8111" s="203"/>
      <c r="D8111" s="203"/>
      <c r="E8111" s="203"/>
      <c r="F8111" s="203"/>
    </row>
    <row r="8112" spans="1:6" x14ac:dyDescent="0.25">
      <c r="A8112" s="203"/>
      <c r="B8112" s="203"/>
      <c r="C8112" s="203"/>
      <c r="D8112" s="203"/>
      <c r="E8112" s="203"/>
      <c r="F8112" s="203"/>
    </row>
    <row r="8113" spans="1:6" x14ac:dyDescent="0.25">
      <c r="A8113" s="203"/>
      <c r="B8113" s="203"/>
      <c r="C8113" s="203"/>
      <c r="D8113" s="203"/>
      <c r="E8113" s="203"/>
      <c r="F8113" s="203"/>
    </row>
    <row r="8114" spans="1:6" x14ac:dyDescent="0.25">
      <c r="A8114" s="203"/>
      <c r="B8114" s="203"/>
      <c r="C8114" s="203"/>
      <c r="D8114" s="203"/>
      <c r="E8114" s="203"/>
      <c r="F8114" s="203"/>
    </row>
    <row r="8115" spans="1:6" x14ac:dyDescent="0.25">
      <c r="A8115" s="203"/>
      <c r="B8115" s="203"/>
      <c r="C8115" s="203"/>
      <c r="D8115" s="203"/>
      <c r="E8115" s="203"/>
      <c r="F8115" s="203"/>
    </row>
    <row r="8116" spans="1:6" x14ac:dyDescent="0.25">
      <c r="A8116" s="203"/>
      <c r="B8116" s="203"/>
      <c r="C8116" s="203"/>
      <c r="D8116" s="203"/>
      <c r="E8116" s="203"/>
      <c r="F8116" s="203"/>
    </row>
    <row r="8117" spans="1:6" x14ac:dyDescent="0.25">
      <c r="A8117" s="203"/>
      <c r="B8117" s="203"/>
      <c r="C8117" s="203"/>
      <c r="D8117" s="203"/>
      <c r="E8117" s="203"/>
      <c r="F8117" s="203"/>
    </row>
    <row r="8118" spans="1:6" x14ac:dyDescent="0.25">
      <c r="A8118" s="203"/>
      <c r="B8118" s="203"/>
      <c r="C8118" s="203"/>
      <c r="D8118" s="203"/>
      <c r="E8118" s="203"/>
      <c r="F8118" s="203"/>
    </row>
    <row r="8119" spans="1:6" x14ac:dyDescent="0.25">
      <c r="A8119" s="203"/>
      <c r="B8119" s="203"/>
      <c r="C8119" s="203"/>
      <c r="D8119" s="203"/>
      <c r="E8119" s="203"/>
      <c r="F8119" s="203"/>
    </row>
    <row r="8120" spans="1:6" x14ac:dyDescent="0.25">
      <c r="A8120" s="203"/>
      <c r="B8120" s="203"/>
      <c r="C8120" s="203"/>
      <c r="D8120" s="203"/>
      <c r="E8120" s="203"/>
      <c r="F8120" s="203"/>
    </row>
    <row r="8121" spans="1:6" x14ac:dyDescent="0.25">
      <c r="A8121" s="203"/>
      <c r="B8121" s="203"/>
      <c r="C8121" s="203"/>
      <c r="D8121" s="203"/>
      <c r="E8121" s="203"/>
      <c r="F8121" s="203"/>
    </row>
    <row r="8122" spans="1:6" x14ac:dyDescent="0.25">
      <c r="A8122" s="203"/>
      <c r="B8122" s="203"/>
      <c r="C8122" s="203"/>
      <c r="D8122" s="203"/>
      <c r="E8122" s="203"/>
      <c r="F8122" s="203"/>
    </row>
    <row r="8123" spans="1:6" x14ac:dyDescent="0.25">
      <c r="A8123" s="203"/>
      <c r="B8123" s="203"/>
      <c r="C8123" s="203"/>
      <c r="D8123" s="203"/>
      <c r="E8123" s="203"/>
      <c r="F8123" s="203"/>
    </row>
    <row r="8124" spans="1:6" x14ac:dyDescent="0.25">
      <c r="A8124" s="203"/>
      <c r="B8124" s="203"/>
      <c r="C8124" s="203"/>
      <c r="D8124" s="203"/>
      <c r="E8124" s="203"/>
      <c r="F8124" s="203"/>
    </row>
    <row r="8125" spans="1:6" x14ac:dyDescent="0.25">
      <c r="A8125" s="203"/>
      <c r="B8125" s="203"/>
      <c r="C8125" s="203"/>
      <c r="D8125" s="203"/>
      <c r="E8125" s="203"/>
      <c r="F8125" s="203"/>
    </row>
    <row r="8126" spans="1:6" x14ac:dyDescent="0.25">
      <c r="A8126" s="203"/>
      <c r="B8126" s="203"/>
      <c r="C8126" s="203"/>
      <c r="D8126" s="203"/>
      <c r="E8126" s="203"/>
      <c r="F8126" s="203"/>
    </row>
    <row r="8127" spans="1:6" x14ac:dyDescent="0.25">
      <c r="A8127" s="203"/>
      <c r="B8127" s="203"/>
      <c r="C8127" s="203"/>
      <c r="D8127" s="203"/>
      <c r="E8127" s="203"/>
      <c r="F8127" s="203"/>
    </row>
    <row r="8128" spans="1:6" x14ac:dyDescent="0.25">
      <c r="A8128" s="203"/>
      <c r="B8128" s="203"/>
      <c r="C8128" s="203"/>
      <c r="D8128" s="203"/>
      <c r="E8128" s="203"/>
      <c r="F8128" s="203"/>
    </row>
    <row r="8129" spans="1:6" x14ac:dyDescent="0.25">
      <c r="A8129" s="203"/>
      <c r="B8129" s="203"/>
      <c r="C8129" s="203"/>
      <c r="D8129" s="203"/>
      <c r="E8129" s="203"/>
      <c r="F8129" s="203"/>
    </row>
    <row r="8130" spans="1:6" x14ac:dyDescent="0.25">
      <c r="A8130" s="203"/>
      <c r="B8130" s="203"/>
      <c r="C8130" s="203"/>
      <c r="D8130" s="203"/>
      <c r="E8130" s="203"/>
      <c r="F8130" s="203"/>
    </row>
    <row r="8131" spans="1:6" x14ac:dyDescent="0.25">
      <c r="A8131" s="203"/>
      <c r="B8131" s="203"/>
      <c r="C8131" s="203"/>
      <c r="D8131" s="203"/>
      <c r="E8131" s="203"/>
      <c r="F8131" s="203"/>
    </row>
    <row r="8132" spans="1:6" x14ac:dyDescent="0.25">
      <c r="A8132" s="203"/>
      <c r="B8132" s="203"/>
      <c r="C8132" s="203"/>
      <c r="D8132" s="203"/>
      <c r="E8132" s="203"/>
      <c r="F8132" s="203"/>
    </row>
    <row r="8133" spans="1:6" x14ac:dyDescent="0.25">
      <c r="A8133" s="203"/>
      <c r="B8133" s="203"/>
      <c r="C8133" s="203"/>
      <c r="D8133" s="203"/>
      <c r="E8133" s="203"/>
      <c r="F8133" s="203"/>
    </row>
    <row r="8134" spans="1:6" x14ac:dyDescent="0.25">
      <c r="A8134" s="203"/>
      <c r="B8134" s="203"/>
      <c r="C8134" s="203"/>
      <c r="D8134" s="203"/>
      <c r="E8134" s="203"/>
      <c r="F8134" s="203"/>
    </row>
    <row r="8135" spans="1:6" x14ac:dyDescent="0.25">
      <c r="A8135" s="203"/>
      <c r="B8135" s="203"/>
      <c r="C8135" s="203"/>
      <c r="D8135" s="203"/>
      <c r="E8135" s="203"/>
      <c r="F8135" s="203"/>
    </row>
    <row r="8136" spans="1:6" x14ac:dyDescent="0.25">
      <c r="A8136" s="203"/>
      <c r="B8136" s="203"/>
      <c r="C8136" s="203"/>
      <c r="D8136" s="203"/>
      <c r="E8136" s="203"/>
      <c r="F8136" s="203"/>
    </row>
    <row r="8137" spans="1:6" x14ac:dyDescent="0.25">
      <c r="A8137" s="203"/>
      <c r="B8137" s="203"/>
      <c r="C8137" s="203"/>
      <c r="D8137" s="203"/>
      <c r="E8137" s="203"/>
      <c r="F8137" s="203"/>
    </row>
    <row r="8138" spans="1:6" x14ac:dyDescent="0.25">
      <c r="A8138" s="203"/>
      <c r="B8138" s="203"/>
      <c r="C8138" s="203"/>
      <c r="D8138" s="203"/>
      <c r="E8138" s="203"/>
      <c r="F8138" s="203"/>
    </row>
    <row r="8139" spans="1:6" x14ac:dyDescent="0.25">
      <c r="A8139" s="203"/>
      <c r="B8139" s="203"/>
      <c r="C8139" s="203"/>
      <c r="D8139" s="203"/>
      <c r="E8139" s="203"/>
      <c r="F8139" s="203"/>
    </row>
    <row r="8140" spans="1:6" x14ac:dyDescent="0.25">
      <c r="A8140" s="203"/>
      <c r="B8140" s="203"/>
      <c r="C8140" s="203"/>
      <c r="D8140" s="203"/>
      <c r="E8140" s="203"/>
      <c r="F8140" s="203"/>
    </row>
    <row r="8141" spans="1:6" x14ac:dyDescent="0.25">
      <c r="A8141" s="203"/>
      <c r="B8141" s="203"/>
      <c r="C8141" s="203"/>
      <c r="D8141" s="203"/>
      <c r="E8141" s="203"/>
      <c r="F8141" s="203"/>
    </row>
    <row r="8142" spans="1:6" x14ac:dyDescent="0.25">
      <c r="A8142" s="203"/>
      <c r="B8142" s="203"/>
      <c r="C8142" s="203"/>
      <c r="D8142" s="203"/>
      <c r="E8142" s="203"/>
      <c r="F8142" s="203"/>
    </row>
    <row r="8143" spans="1:6" x14ac:dyDescent="0.25">
      <c r="A8143" s="203"/>
      <c r="B8143" s="203"/>
      <c r="C8143" s="203"/>
      <c r="D8143" s="203"/>
      <c r="E8143" s="203"/>
      <c r="F8143" s="203"/>
    </row>
    <row r="8144" spans="1:6" x14ac:dyDescent="0.25">
      <c r="A8144" s="203"/>
      <c r="B8144" s="203"/>
      <c r="C8144" s="203"/>
      <c r="D8144" s="203"/>
      <c r="E8144" s="203"/>
      <c r="F8144" s="203"/>
    </row>
    <row r="8145" spans="1:6" x14ac:dyDescent="0.25">
      <c r="A8145" s="203"/>
      <c r="B8145" s="203"/>
      <c r="C8145" s="203"/>
      <c r="D8145" s="203"/>
      <c r="E8145" s="203"/>
      <c r="F8145" s="203"/>
    </row>
    <row r="8146" spans="1:6" x14ac:dyDescent="0.25">
      <c r="A8146" s="203"/>
      <c r="B8146" s="203"/>
      <c r="C8146" s="203"/>
      <c r="D8146" s="203"/>
      <c r="E8146" s="203"/>
      <c r="F8146" s="203"/>
    </row>
    <row r="8147" spans="1:6" x14ac:dyDescent="0.25">
      <c r="A8147" s="203"/>
      <c r="B8147" s="203"/>
      <c r="C8147" s="203"/>
      <c r="D8147" s="203"/>
      <c r="E8147" s="203"/>
      <c r="F8147" s="203"/>
    </row>
    <row r="8148" spans="1:6" x14ac:dyDescent="0.25">
      <c r="A8148" s="203"/>
      <c r="B8148" s="203"/>
      <c r="C8148" s="203"/>
      <c r="D8148" s="203"/>
      <c r="E8148" s="203"/>
      <c r="F8148" s="203"/>
    </row>
    <row r="8149" spans="1:6" x14ac:dyDescent="0.25">
      <c r="A8149" s="203"/>
      <c r="B8149" s="203"/>
      <c r="C8149" s="203"/>
      <c r="D8149" s="203"/>
      <c r="E8149" s="203"/>
      <c r="F8149" s="203"/>
    </row>
    <row r="8150" spans="1:6" x14ac:dyDescent="0.25">
      <c r="A8150" s="203"/>
      <c r="B8150" s="203"/>
      <c r="C8150" s="203"/>
      <c r="D8150" s="203"/>
      <c r="E8150" s="203"/>
      <c r="F8150" s="203"/>
    </row>
    <row r="8151" spans="1:6" x14ac:dyDescent="0.25">
      <c r="A8151" s="203"/>
      <c r="B8151" s="203"/>
      <c r="C8151" s="203"/>
      <c r="D8151" s="203"/>
      <c r="E8151" s="203"/>
      <c r="F8151" s="203"/>
    </row>
    <row r="8152" spans="1:6" x14ac:dyDescent="0.25">
      <c r="A8152" s="203"/>
      <c r="B8152" s="203"/>
      <c r="C8152" s="203"/>
      <c r="D8152" s="203"/>
      <c r="E8152" s="203"/>
      <c r="F8152" s="203"/>
    </row>
    <row r="8153" spans="1:6" x14ac:dyDescent="0.25">
      <c r="A8153" s="203"/>
      <c r="B8153" s="203"/>
      <c r="C8153" s="203"/>
      <c r="D8153" s="203"/>
      <c r="E8153" s="203"/>
      <c r="F8153" s="203"/>
    </row>
    <row r="8154" spans="1:6" x14ac:dyDescent="0.25">
      <c r="A8154" s="203"/>
      <c r="B8154" s="203"/>
      <c r="C8154" s="203"/>
      <c r="D8154" s="203"/>
      <c r="E8154" s="203"/>
      <c r="F8154" s="203"/>
    </row>
    <row r="8155" spans="1:6" x14ac:dyDescent="0.25">
      <c r="A8155" s="203"/>
      <c r="B8155" s="203"/>
      <c r="C8155" s="203"/>
      <c r="D8155" s="203"/>
      <c r="E8155" s="203"/>
      <c r="F8155" s="203"/>
    </row>
    <row r="8156" spans="1:6" x14ac:dyDescent="0.25">
      <c r="A8156" s="203"/>
      <c r="B8156" s="203"/>
      <c r="C8156" s="203"/>
      <c r="D8156" s="203"/>
      <c r="E8156" s="203"/>
      <c r="F8156" s="203"/>
    </row>
    <row r="8157" spans="1:6" x14ac:dyDescent="0.25">
      <c r="A8157" s="203"/>
      <c r="B8157" s="203"/>
      <c r="C8157" s="203"/>
      <c r="D8157" s="203"/>
      <c r="E8157" s="203"/>
      <c r="F8157" s="203"/>
    </row>
    <row r="8158" spans="1:6" x14ac:dyDescent="0.25">
      <c r="A8158" s="203"/>
      <c r="B8158" s="203"/>
      <c r="C8158" s="203"/>
      <c r="D8158" s="203"/>
      <c r="E8158" s="203"/>
      <c r="F8158" s="203"/>
    </row>
    <row r="8159" spans="1:6" x14ac:dyDescent="0.25">
      <c r="A8159" s="203"/>
      <c r="B8159" s="203"/>
      <c r="C8159" s="203"/>
      <c r="D8159" s="203"/>
      <c r="E8159" s="203"/>
      <c r="F8159" s="203"/>
    </row>
    <row r="8160" spans="1:6" x14ac:dyDescent="0.25">
      <c r="A8160" s="203"/>
      <c r="B8160" s="203"/>
      <c r="C8160" s="203"/>
      <c r="D8160" s="203"/>
      <c r="E8160" s="203"/>
      <c r="F8160" s="203"/>
    </row>
    <row r="8161" spans="1:6" x14ac:dyDescent="0.25">
      <c r="A8161" s="203"/>
      <c r="B8161" s="203"/>
      <c r="C8161" s="203"/>
      <c r="D8161" s="203"/>
      <c r="E8161" s="203"/>
      <c r="F8161" s="203"/>
    </row>
    <row r="8162" spans="1:6" x14ac:dyDescent="0.25">
      <c r="A8162" s="203"/>
      <c r="B8162" s="203"/>
      <c r="C8162" s="203"/>
      <c r="D8162" s="203"/>
      <c r="E8162" s="203"/>
      <c r="F8162" s="203"/>
    </row>
    <row r="8163" spans="1:6" x14ac:dyDescent="0.25">
      <c r="A8163" s="203"/>
      <c r="B8163" s="203"/>
      <c r="C8163" s="203"/>
      <c r="D8163" s="203"/>
      <c r="E8163" s="203"/>
      <c r="F8163" s="203"/>
    </row>
    <row r="8164" spans="1:6" x14ac:dyDescent="0.25">
      <c r="A8164" s="203"/>
      <c r="B8164" s="203"/>
      <c r="C8164" s="203"/>
      <c r="D8164" s="203"/>
      <c r="E8164" s="203"/>
      <c r="F8164" s="203"/>
    </row>
    <row r="8165" spans="1:6" x14ac:dyDescent="0.25">
      <c r="A8165" s="203"/>
      <c r="B8165" s="203"/>
      <c r="C8165" s="203"/>
      <c r="D8165" s="203"/>
      <c r="E8165" s="203"/>
      <c r="F8165" s="203"/>
    </row>
    <row r="8166" spans="1:6" x14ac:dyDescent="0.25">
      <c r="A8166" s="203"/>
      <c r="B8166" s="203"/>
      <c r="C8166" s="203"/>
      <c r="D8166" s="203"/>
      <c r="E8166" s="203"/>
      <c r="F8166" s="203"/>
    </row>
    <row r="8167" spans="1:6" x14ac:dyDescent="0.25">
      <c r="A8167" s="203"/>
      <c r="B8167" s="203"/>
      <c r="C8167" s="203"/>
      <c r="D8167" s="203"/>
      <c r="E8167" s="203"/>
      <c r="F8167" s="203"/>
    </row>
    <row r="8168" spans="1:6" x14ac:dyDescent="0.25">
      <c r="A8168" s="203"/>
      <c r="B8168" s="203"/>
      <c r="C8168" s="203"/>
      <c r="D8168" s="203"/>
      <c r="E8168" s="203"/>
      <c r="F8168" s="203"/>
    </row>
    <row r="8169" spans="1:6" x14ac:dyDescent="0.25">
      <c r="A8169" s="203"/>
      <c r="B8169" s="203"/>
      <c r="C8169" s="203"/>
      <c r="D8169" s="203"/>
      <c r="E8169" s="203"/>
      <c r="F8169" s="203"/>
    </row>
    <row r="8170" spans="1:6" x14ac:dyDescent="0.25">
      <c r="A8170" s="203"/>
      <c r="B8170" s="203"/>
      <c r="C8170" s="203"/>
      <c r="D8170" s="203"/>
      <c r="E8170" s="203"/>
      <c r="F8170" s="203"/>
    </row>
    <row r="8171" spans="1:6" x14ac:dyDescent="0.25">
      <c r="A8171" s="203"/>
      <c r="B8171" s="203"/>
      <c r="C8171" s="203"/>
      <c r="D8171" s="203"/>
      <c r="E8171" s="203"/>
      <c r="F8171" s="203"/>
    </row>
    <row r="8172" spans="1:6" x14ac:dyDescent="0.25">
      <c r="A8172" s="203"/>
      <c r="B8172" s="203"/>
      <c r="C8172" s="203"/>
      <c r="D8172" s="203"/>
      <c r="E8172" s="203"/>
      <c r="F8172" s="203"/>
    </row>
    <row r="8173" spans="1:6" x14ac:dyDescent="0.25">
      <c r="A8173" s="203"/>
      <c r="B8173" s="203"/>
      <c r="C8173" s="203"/>
      <c r="D8173" s="203"/>
      <c r="E8173" s="203"/>
      <c r="F8173" s="203"/>
    </row>
    <row r="8174" spans="1:6" x14ac:dyDescent="0.25">
      <c r="A8174" s="203"/>
      <c r="B8174" s="203"/>
      <c r="C8174" s="203"/>
      <c r="D8174" s="203"/>
      <c r="E8174" s="203"/>
      <c r="F8174" s="203"/>
    </row>
    <row r="8175" spans="1:6" x14ac:dyDescent="0.25">
      <c r="A8175" s="203"/>
      <c r="B8175" s="203"/>
      <c r="C8175" s="203"/>
      <c r="D8175" s="203"/>
      <c r="E8175" s="203"/>
      <c r="F8175" s="203"/>
    </row>
    <row r="8176" spans="1:6" x14ac:dyDescent="0.25">
      <c r="A8176" s="203"/>
      <c r="B8176" s="203"/>
      <c r="C8176" s="203"/>
      <c r="D8176" s="203"/>
      <c r="E8176" s="203"/>
      <c r="F8176" s="203"/>
    </row>
    <row r="8177" spans="1:6" x14ac:dyDescent="0.25">
      <c r="A8177" s="203"/>
      <c r="B8177" s="203"/>
      <c r="C8177" s="203"/>
      <c r="D8177" s="203"/>
      <c r="E8177" s="203"/>
      <c r="F8177" s="203"/>
    </row>
    <row r="8178" spans="1:6" x14ac:dyDescent="0.25">
      <c r="A8178" s="203"/>
      <c r="B8178" s="203"/>
      <c r="C8178" s="203"/>
      <c r="D8178" s="203"/>
      <c r="E8178" s="203"/>
      <c r="F8178" s="203"/>
    </row>
    <row r="8179" spans="1:6" x14ac:dyDescent="0.25">
      <c r="A8179" s="203"/>
      <c r="B8179" s="203"/>
      <c r="C8179" s="203"/>
      <c r="D8179" s="203"/>
      <c r="E8179" s="203"/>
      <c r="F8179" s="203"/>
    </row>
    <row r="8180" spans="1:6" x14ac:dyDescent="0.25">
      <c r="A8180" s="203"/>
      <c r="B8180" s="203"/>
      <c r="C8180" s="203"/>
      <c r="D8180" s="203"/>
      <c r="E8180" s="203"/>
      <c r="F8180" s="203"/>
    </row>
    <row r="8181" spans="1:6" x14ac:dyDescent="0.25">
      <c r="A8181" s="203"/>
      <c r="B8181" s="203"/>
      <c r="C8181" s="203"/>
      <c r="D8181" s="203"/>
      <c r="E8181" s="203"/>
      <c r="F8181" s="203"/>
    </row>
    <row r="8182" spans="1:6" x14ac:dyDescent="0.25">
      <c r="A8182" s="203"/>
      <c r="B8182" s="203"/>
      <c r="C8182" s="203"/>
      <c r="D8182" s="203"/>
      <c r="E8182" s="203"/>
      <c r="F8182" s="203"/>
    </row>
    <row r="8183" spans="1:6" x14ac:dyDescent="0.25">
      <c r="A8183" s="203"/>
      <c r="B8183" s="203"/>
      <c r="C8183" s="203"/>
      <c r="D8183" s="203"/>
      <c r="E8183" s="203"/>
      <c r="F8183" s="203"/>
    </row>
    <row r="8184" spans="1:6" x14ac:dyDescent="0.25">
      <c r="A8184" s="203"/>
      <c r="B8184" s="203"/>
      <c r="C8184" s="203"/>
      <c r="D8184" s="203"/>
      <c r="E8184" s="203"/>
      <c r="F8184" s="203"/>
    </row>
    <row r="8185" spans="1:6" x14ac:dyDescent="0.25">
      <c r="A8185" s="203"/>
      <c r="B8185" s="203"/>
      <c r="C8185" s="203"/>
      <c r="D8185" s="203"/>
      <c r="E8185" s="203"/>
      <c r="F8185" s="203"/>
    </row>
    <row r="8186" spans="1:6" x14ac:dyDescent="0.25">
      <c r="A8186" s="203"/>
      <c r="B8186" s="203"/>
      <c r="C8186" s="203"/>
      <c r="D8186" s="203"/>
      <c r="E8186" s="203"/>
      <c r="F8186" s="203"/>
    </row>
    <row r="8187" spans="1:6" x14ac:dyDescent="0.25">
      <c r="A8187" s="203"/>
      <c r="B8187" s="203"/>
      <c r="C8187" s="203"/>
      <c r="D8187" s="203"/>
      <c r="E8187" s="203"/>
      <c r="F8187" s="203"/>
    </row>
    <row r="8188" spans="1:6" x14ac:dyDescent="0.25">
      <c r="A8188" s="203"/>
      <c r="B8188" s="203"/>
      <c r="C8188" s="203"/>
      <c r="D8188" s="203"/>
      <c r="E8188" s="203"/>
      <c r="F8188" s="203"/>
    </row>
    <row r="8189" spans="1:6" x14ac:dyDescent="0.25">
      <c r="A8189" s="203"/>
      <c r="B8189" s="203"/>
      <c r="C8189" s="203"/>
      <c r="D8189" s="203"/>
      <c r="E8189" s="203"/>
      <c r="F8189" s="203"/>
    </row>
    <row r="8190" spans="1:6" x14ac:dyDescent="0.25">
      <c r="A8190" s="203"/>
      <c r="B8190" s="203"/>
      <c r="C8190" s="203"/>
      <c r="D8190" s="203"/>
      <c r="E8190" s="203"/>
      <c r="F8190" s="203"/>
    </row>
    <row r="8191" spans="1:6" x14ac:dyDescent="0.25">
      <c r="A8191" s="203"/>
      <c r="B8191" s="203"/>
      <c r="C8191" s="203"/>
      <c r="D8191" s="203"/>
      <c r="E8191" s="203"/>
      <c r="F8191" s="203"/>
    </row>
    <row r="8192" spans="1:6" x14ac:dyDescent="0.25">
      <c r="A8192" s="203"/>
      <c r="B8192" s="203"/>
      <c r="C8192" s="203"/>
      <c r="D8192" s="203"/>
      <c r="E8192" s="203"/>
      <c r="F8192" s="203"/>
    </row>
    <row r="8193" spans="1:6" x14ac:dyDescent="0.25">
      <c r="A8193" s="203"/>
      <c r="B8193" s="203"/>
      <c r="C8193" s="203"/>
      <c r="D8193" s="203"/>
      <c r="E8193" s="203"/>
      <c r="F8193" s="203"/>
    </row>
    <row r="8194" spans="1:6" x14ac:dyDescent="0.25">
      <c r="A8194" s="203"/>
      <c r="B8194" s="203"/>
      <c r="C8194" s="203"/>
      <c r="D8194" s="203"/>
      <c r="E8194" s="203"/>
      <c r="F8194" s="203"/>
    </row>
    <row r="8195" spans="1:6" x14ac:dyDescent="0.25">
      <c r="A8195" s="203"/>
      <c r="B8195" s="203"/>
      <c r="C8195" s="203"/>
      <c r="D8195" s="203"/>
      <c r="E8195" s="203"/>
      <c r="F8195" s="203"/>
    </row>
    <row r="8196" spans="1:6" x14ac:dyDescent="0.25">
      <c r="A8196" s="203"/>
      <c r="B8196" s="203"/>
      <c r="C8196" s="203"/>
      <c r="D8196" s="203"/>
      <c r="E8196" s="203"/>
      <c r="F8196" s="203"/>
    </row>
    <row r="8197" spans="1:6" x14ac:dyDescent="0.25">
      <c r="A8197" s="203"/>
      <c r="B8197" s="203"/>
      <c r="C8197" s="203"/>
      <c r="D8197" s="203"/>
      <c r="E8197" s="203"/>
      <c r="F8197" s="203"/>
    </row>
    <row r="8198" spans="1:6" x14ac:dyDescent="0.25">
      <c r="A8198" s="203"/>
      <c r="B8198" s="203"/>
      <c r="C8198" s="203"/>
      <c r="D8198" s="203"/>
      <c r="E8198" s="203"/>
      <c r="F8198" s="203"/>
    </row>
    <row r="8199" spans="1:6" x14ac:dyDescent="0.25">
      <c r="A8199" s="203"/>
      <c r="B8199" s="203"/>
      <c r="C8199" s="203"/>
      <c r="D8199" s="203"/>
      <c r="E8199" s="203"/>
      <c r="F8199" s="203"/>
    </row>
    <row r="8200" spans="1:6" x14ac:dyDescent="0.25">
      <c r="A8200" s="203"/>
      <c r="B8200" s="203"/>
      <c r="C8200" s="203"/>
      <c r="D8200" s="203"/>
      <c r="E8200" s="203"/>
      <c r="F8200" s="203"/>
    </row>
    <row r="8201" spans="1:6" x14ac:dyDescent="0.25">
      <c r="A8201" s="203"/>
      <c r="B8201" s="203"/>
      <c r="C8201" s="203"/>
      <c r="D8201" s="203"/>
      <c r="E8201" s="203"/>
      <c r="F8201" s="203"/>
    </row>
    <row r="8202" spans="1:6" x14ac:dyDescent="0.25">
      <c r="A8202" s="203"/>
      <c r="B8202" s="203"/>
      <c r="C8202" s="203"/>
      <c r="D8202" s="203"/>
      <c r="E8202" s="203"/>
      <c r="F8202" s="203"/>
    </row>
    <row r="8203" spans="1:6" x14ac:dyDescent="0.25">
      <c r="A8203" s="203"/>
      <c r="B8203" s="203"/>
      <c r="C8203" s="203"/>
      <c r="D8203" s="203"/>
      <c r="E8203" s="203"/>
      <c r="F8203" s="203"/>
    </row>
    <row r="8204" spans="1:6" x14ac:dyDescent="0.25">
      <c r="A8204" s="203"/>
      <c r="B8204" s="203"/>
      <c r="C8204" s="203"/>
      <c r="D8204" s="203"/>
      <c r="E8204" s="203"/>
      <c r="F8204" s="203"/>
    </row>
    <row r="8205" spans="1:6" x14ac:dyDescent="0.25">
      <c r="A8205" s="203"/>
      <c r="B8205" s="203"/>
      <c r="C8205" s="203"/>
      <c r="D8205" s="203"/>
      <c r="E8205" s="203"/>
      <c r="F8205" s="203"/>
    </row>
    <row r="8206" spans="1:6" x14ac:dyDescent="0.25">
      <c r="A8206" s="203"/>
      <c r="B8206" s="203"/>
      <c r="C8206" s="203"/>
      <c r="D8206" s="203"/>
      <c r="E8206" s="203"/>
      <c r="F8206" s="203"/>
    </row>
    <row r="8207" spans="1:6" x14ac:dyDescent="0.25">
      <c r="A8207" s="203"/>
      <c r="B8207" s="203"/>
      <c r="C8207" s="203"/>
      <c r="D8207" s="203"/>
      <c r="E8207" s="203"/>
      <c r="F8207" s="203"/>
    </row>
    <row r="8208" spans="1:6" x14ac:dyDescent="0.25">
      <c r="A8208" s="203"/>
      <c r="B8208" s="203"/>
      <c r="C8208" s="203"/>
      <c r="D8208" s="203"/>
      <c r="E8208" s="203"/>
      <c r="F8208" s="203"/>
    </row>
    <row r="8209" spans="1:6" x14ac:dyDescent="0.25">
      <c r="A8209" s="203"/>
      <c r="B8209" s="203"/>
      <c r="C8209" s="203"/>
      <c r="D8209" s="203"/>
      <c r="E8209" s="203"/>
      <c r="F8209" s="203"/>
    </row>
    <row r="8210" spans="1:6" x14ac:dyDescent="0.25">
      <c r="A8210" s="203"/>
      <c r="B8210" s="203"/>
      <c r="C8210" s="203"/>
      <c r="D8210" s="203"/>
      <c r="E8210" s="203"/>
      <c r="F8210" s="203"/>
    </row>
    <row r="8211" spans="1:6" x14ac:dyDescent="0.25">
      <c r="A8211" s="203"/>
      <c r="B8211" s="203"/>
      <c r="C8211" s="203"/>
      <c r="D8211" s="203"/>
      <c r="E8211" s="203"/>
      <c r="F8211" s="203"/>
    </row>
    <row r="8212" spans="1:6" x14ac:dyDescent="0.25">
      <c r="A8212" s="203"/>
      <c r="B8212" s="203"/>
      <c r="C8212" s="203"/>
      <c r="D8212" s="203"/>
      <c r="E8212" s="203"/>
      <c r="F8212" s="203"/>
    </row>
    <row r="8213" spans="1:6" x14ac:dyDescent="0.25">
      <c r="A8213" s="203"/>
      <c r="B8213" s="203"/>
      <c r="C8213" s="203"/>
      <c r="D8213" s="203"/>
      <c r="E8213" s="203"/>
      <c r="F8213" s="203"/>
    </row>
    <row r="8214" spans="1:6" x14ac:dyDescent="0.25">
      <c r="A8214" s="203"/>
      <c r="B8214" s="203"/>
      <c r="C8214" s="203"/>
      <c r="D8214" s="203"/>
      <c r="E8214" s="203"/>
      <c r="F8214" s="203"/>
    </row>
    <row r="8215" spans="1:6" x14ac:dyDescent="0.25">
      <c r="A8215" s="203"/>
      <c r="B8215" s="203"/>
      <c r="C8215" s="203"/>
      <c r="D8215" s="203"/>
      <c r="E8215" s="203"/>
      <c r="F8215" s="203"/>
    </row>
    <row r="8216" spans="1:6" x14ac:dyDescent="0.25">
      <c r="A8216" s="203"/>
      <c r="B8216" s="203"/>
      <c r="C8216" s="203"/>
      <c r="D8216" s="203"/>
      <c r="E8216" s="203"/>
      <c r="F8216" s="203"/>
    </row>
    <row r="8217" spans="1:6" x14ac:dyDescent="0.25">
      <c r="A8217" s="203"/>
      <c r="B8217" s="203"/>
      <c r="C8217" s="203"/>
      <c r="D8217" s="203"/>
      <c r="E8217" s="203"/>
      <c r="F8217" s="203"/>
    </row>
    <row r="8218" spans="1:6" x14ac:dyDescent="0.25">
      <c r="A8218" s="203"/>
      <c r="B8218" s="203"/>
      <c r="C8218" s="203"/>
      <c r="D8218" s="203"/>
      <c r="E8218" s="203"/>
      <c r="F8218" s="203"/>
    </row>
    <row r="8219" spans="1:6" x14ac:dyDescent="0.25">
      <c r="A8219" s="203"/>
      <c r="B8219" s="203"/>
      <c r="C8219" s="203"/>
      <c r="D8219" s="203"/>
      <c r="E8219" s="203"/>
      <c r="F8219" s="203"/>
    </row>
    <row r="8220" spans="1:6" x14ac:dyDescent="0.25">
      <c r="A8220" s="203"/>
      <c r="B8220" s="203"/>
      <c r="C8220" s="203"/>
      <c r="D8220" s="203"/>
      <c r="E8220" s="203"/>
      <c r="F8220" s="203"/>
    </row>
    <row r="8221" spans="1:6" x14ac:dyDescent="0.25">
      <c r="A8221" s="203"/>
      <c r="B8221" s="203"/>
      <c r="C8221" s="203"/>
      <c r="D8221" s="203"/>
      <c r="E8221" s="203"/>
      <c r="F8221" s="203"/>
    </row>
    <row r="8222" spans="1:6" x14ac:dyDescent="0.25">
      <c r="A8222" s="203"/>
      <c r="B8222" s="203"/>
      <c r="C8222" s="203"/>
      <c r="D8222" s="203"/>
      <c r="E8222" s="203"/>
      <c r="F8222" s="203"/>
    </row>
    <row r="8223" spans="1:6" x14ac:dyDescent="0.25">
      <c r="A8223" s="203"/>
      <c r="B8223" s="203"/>
      <c r="C8223" s="203"/>
      <c r="D8223" s="203"/>
      <c r="E8223" s="203"/>
      <c r="F8223" s="203"/>
    </row>
    <row r="8224" spans="1:6" x14ac:dyDescent="0.25">
      <c r="A8224" s="203"/>
      <c r="B8224" s="203"/>
      <c r="C8224" s="203"/>
      <c r="D8224" s="203"/>
      <c r="E8224" s="203"/>
      <c r="F8224" s="203"/>
    </row>
    <row r="8225" spans="1:6" x14ac:dyDescent="0.25">
      <c r="A8225" s="203"/>
      <c r="B8225" s="203"/>
      <c r="C8225" s="203"/>
      <c r="D8225" s="203"/>
      <c r="E8225" s="203"/>
      <c r="F8225" s="203"/>
    </row>
    <row r="8226" spans="1:6" x14ac:dyDescent="0.25">
      <c r="A8226" s="203"/>
      <c r="B8226" s="203"/>
      <c r="C8226" s="203"/>
      <c r="D8226" s="203"/>
      <c r="E8226" s="203"/>
      <c r="F8226" s="203"/>
    </row>
    <row r="8227" spans="1:6" x14ac:dyDescent="0.25">
      <c r="A8227" s="203"/>
      <c r="B8227" s="203"/>
      <c r="C8227" s="203"/>
      <c r="D8227" s="203"/>
      <c r="E8227" s="203"/>
      <c r="F8227" s="203"/>
    </row>
    <row r="8228" spans="1:6" x14ac:dyDescent="0.25">
      <c r="A8228" s="203"/>
      <c r="B8228" s="203"/>
      <c r="C8228" s="203"/>
      <c r="D8228" s="203"/>
      <c r="E8228" s="203"/>
      <c r="F8228" s="203"/>
    </row>
    <row r="8229" spans="1:6" x14ac:dyDescent="0.25">
      <c r="A8229" s="203"/>
      <c r="B8229" s="203"/>
      <c r="C8229" s="203"/>
      <c r="D8229" s="203"/>
      <c r="E8229" s="203"/>
      <c r="F8229" s="203"/>
    </row>
    <row r="8230" spans="1:6" x14ac:dyDescent="0.25">
      <c r="A8230" s="203"/>
      <c r="B8230" s="203"/>
      <c r="C8230" s="203"/>
      <c r="D8230" s="203"/>
      <c r="E8230" s="203"/>
      <c r="F8230" s="203"/>
    </row>
    <row r="8231" spans="1:6" x14ac:dyDescent="0.25">
      <c r="A8231" s="203"/>
      <c r="B8231" s="203"/>
      <c r="C8231" s="203"/>
      <c r="D8231" s="203"/>
      <c r="E8231" s="203"/>
      <c r="F8231" s="203"/>
    </row>
    <row r="8232" spans="1:6" x14ac:dyDescent="0.25">
      <c r="A8232" s="203"/>
      <c r="B8232" s="203"/>
      <c r="C8232" s="203"/>
      <c r="D8232" s="203"/>
      <c r="E8232" s="203"/>
      <c r="F8232" s="203"/>
    </row>
    <row r="8233" spans="1:6" x14ac:dyDescent="0.25">
      <c r="A8233" s="203"/>
      <c r="B8233" s="203"/>
      <c r="C8233" s="203"/>
      <c r="D8233" s="203"/>
      <c r="E8233" s="203"/>
      <c r="F8233" s="203"/>
    </row>
    <row r="8234" spans="1:6" x14ac:dyDescent="0.25">
      <c r="A8234" s="203"/>
      <c r="B8234" s="203"/>
      <c r="C8234" s="203"/>
      <c r="D8234" s="203"/>
      <c r="E8234" s="203"/>
      <c r="F8234" s="203"/>
    </row>
    <row r="8235" spans="1:6" x14ac:dyDescent="0.25">
      <c r="A8235" s="203"/>
      <c r="B8235" s="203"/>
      <c r="C8235" s="203"/>
      <c r="D8235" s="203"/>
      <c r="E8235" s="203"/>
      <c r="F8235" s="203"/>
    </row>
    <row r="8236" spans="1:6" x14ac:dyDescent="0.25">
      <c r="A8236" s="203"/>
      <c r="B8236" s="203"/>
      <c r="C8236" s="203"/>
      <c r="D8236" s="203"/>
      <c r="E8236" s="203"/>
      <c r="F8236" s="203"/>
    </row>
    <row r="8237" spans="1:6" x14ac:dyDescent="0.25">
      <c r="A8237" s="203"/>
      <c r="B8237" s="203"/>
      <c r="C8237" s="203"/>
      <c r="D8237" s="203"/>
      <c r="E8237" s="203"/>
      <c r="F8237" s="203"/>
    </row>
    <row r="8238" spans="1:6" x14ac:dyDescent="0.25">
      <c r="A8238" s="203"/>
      <c r="B8238" s="203"/>
      <c r="C8238" s="203"/>
      <c r="D8238" s="203"/>
      <c r="E8238" s="203"/>
      <c r="F8238" s="203"/>
    </row>
    <row r="8239" spans="1:6" x14ac:dyDescent="0.25">
      <c r="A8239" s="203"/>
      <c r="B8239" s="203"/>
      <c r="C8239" s="203"/>
      <c r="D8239" s="203"/>
      <c r="E8239" s="203"/>
      <c r="F8239" s="203"/>
    </row>
    <row r="8240" spans="1:6" x14ac:dyDescent="0.25">
      <c r="A8240" s="203"/>
      <c r="B8240" s="203"/>
      <c r="C8240" s="203"/>
      <c r="D8240" s="203"/>
      <c r="E8240" s="203"/>
      <c r="F8240" s="203"/>
    </row>
    <row r="8241" spans="1:6" x14ac:dyDescent="0.25">
      <c r="A8241" s="203"/>
      <c r="B8241" s="203"/>
      <c r="C8241" s="203"/>
      <c r="D8241" s="203"/>
      <c r="E8241" s="203"/>
      <c r="F8241" s="203"/>
    </row>
    <row r="8242" spans="1:6" x14ac:dyDescent="0.25">
      <c r="A8242" s="203"/>
      <c r="B8242" s="203"/>
      <c r="C8242" s="203"/>
      <c r="D8242" s="203"/>
      <c r="E8242" s="203"/>
      <c r="F8242" s="203"/>
    </row>
    <row r="8243" spans="1:6" x14ac:dyDescent="0.25">
      <c r="A8243" s="203"/>
      <c r="B8243" s="203"/>
      <c r="C8243" s="203"/>
      <c r="D8243" s="203"/>
      <c r="E8243" s="203"/>
      <c r="F8243" s="203"/>
    </row>
    <row r="8244" spans="1:6" x14ac:dyDescent="0.25">
      <c r="A8244" s="203"/>
      <c r="B8244" s="203"/>
      <c r="C8244" s="203"/>
      <c r="D8244" s="203"/>
      <c r="E8244" s="203"/>
      <c r="F8244" s="203"/>
    </row>
    <row r="8245" spans="1:6" x14ac:dyDescent="0.25">
      <c r="A8245" s="203"/>
      <c r="B8245" s="203"/>
      <c r="C8245" s="203"/>
      <c r="D8245" s="203"/>
      <c r="E8245" s="203"/>
      <c r="F8245" s="203"/>
    </row>
    <row r="8246" spans="1:6" x14ac:dyDescent="0.25">
      <c r="A8246" s="203"/>
      <c r="B8246" s="203"/>
      <c r="C8246" s="203"/>
      <c r="D8246" s="203"/>
      <c r="E8246" s="203"/>
      <c r="F8246" s="203"/>
    </row>
    <row r="8247" spans="1:6" x14ac:dyDescent="0.25">
      <c r="A8247" s="203"/>
      <c r="B8247" s="203"/>
      <c r="C8247" s="203"/>
      <c r="D8247" s="203"/>
      <c r="E8247" s="203"/>
      <c r="F8247" s="203"/>
    </row>
    <row r="8248" spans="1:6" x14ac:dyDescent="0.25">
      <c r="A8248" s="203"/>
      <c r="B8248" s="203"/>
      <c r="C8248" s="203"/>
      <c r="D8248" s="203"/>
      <c r="E8248" s="203"/>
      <c r="F8248" s="203"/>
    </row>
    <row r="8249" spans="1:6" x14ac:dyDescent="0.25">
      <c r="A8249" s="203"/>
      <c r="B8249" s="203"/>
      <c r="C8249" s="203"/>
      <c r="D8249" s="203"/>
      <c r="E8249" s="203"/>
      <c r="F8249" s="203"/>
    </row>
    <row r="8250" spans="1:6" x14ac:dyDescent="0.25">
      <c r="A8250" s="203"/>
      <c r="B8250" s="203"/>
      <c r="C8250" s="203"/>
      <c r="D8250" s="203"/>
      <c r="E8250" s="203"/>
      <c r="F8250" s="203"/>
    </row>
    <row r="8251" spans="1:6" x14ac:dyDescent="0.25">
      <c r="A8251" s="203"/>
      <c r="B8251" s="203"/>
      <c r="C8251" s="203"/>
      <c r="D8251" s="203"/>
      <c r="E8251" s="203"/>
      <c r="F8251" s="203"/>
    </row>
    <row r="8252" spans="1:6" x14ac:dyDescent="0.25">
      <c r="A8252" s="203"/>
      <c r="B8252" s="203"/>
      <c r="C8252" s="203"/>
      <c r="D8252" s="203"/>
      <c r="E8252" s="203"/>
      <c r="F8252" s="203"/>
    </row>
    <row r="8253" spans="1:6" x14ac:dyDescent="0.25">
      <c r="A8253" s="203"/>
      <c r="B8253" s="203"/>
      <c r="C8253" s="203"/>
      <c r="D8253" s="203"/>
      <c r="E8253" s="203"/>
      <c r="F8253" s="203"/>
    </row>
    <row r="8254" spans="1:6" x14ac:dyDescent="0.25">
      <c r="A8254" s="203"/>
      <c r="B8254" s="203"/>
      <c r="C8254" s="203"/>
      <c r="D8254" s="203"/>
      <c r="E8254" s="203"/>
      <c r="F8254" s="203"/>
    </row>
    <row r="8255" spans="1:6" x14ac:dyDescent="0.25">
      <c r="A8255" s="203"/>
      <c r="B8255" s="203"/>
      <c r="C8255" s="203"/>
      <c r="D8255" s="203"/>
      <c r="E8255" s="203"/>
      <c r="F8255" s="203"/>
    </row>
    <row r="8256" spans="1:6" x14ac:dyDescent="0.25">
      <c r="A8256" s="203"/>
      <c r="B8256" s="203"/>
      <c r="C8256" s="203"/>
      <c r="D8256" s="203"/>
      <c r="E8256" s="203"/>
      <c r="F8256" s="203"/>
    </row>
    <row r="8257" spans="1:6" x14ac:dyDescent="0.25">
      <c r="A8257" s="203"/>
      <c r="B8257" s="203"/>
      <c r="C8257" s="203"/>
      <c r="D8257" s="203"/>
      <c r="E8257" s="203"/>
      <c r="F8257" s="203"/>
    </row>
    <row r="8258" spans="1:6" x14ac:dyDescent="0.25">
      <c r="A8258" s="203"/>
      <c r="B8258" s="203"/>
      <c r="C8258" s="203"/>
      <c r="D8258" s="203"/>
      <c r="E8258" s="203"/>
      <c r="F8258" s="203"/>
    </row>
    <row r="8259" spans="1:6" x14ac:dyDescent="0.25">
      <c r="A8259" s="203"/>
      <c r="B8259" s="203"/>
      <c r="C8259" s="203"/>
      <c r="D8259" s="203"/>
      <c r="E8259" s="203"/>
      <c r="F8259" s="203"/>
    </row>
    <row r="8260" spans="1:6" x14ac:dyDescent="0.25">
      <c r="A8260" s="203"/>
      <c r="B8260" s="203"/>
      <c r="C8260" s="203"/>
      <c r="D8260" s="203"/>
      <c r="E8260" s="203"/>
      <c r="F8260" s="203"/>
    </row>
    <row r="8261" spans="1:6" x14ac:dyDescent="0.25">
      <c r="A8261" s="203"/>
      <c r="B8261" s="203"/>
      <c r="C8261" s="203"/>
      <c r="D8261" s="203"/>
      <c r="E8261" s="203"/>
      <c r="F8261" s="203"/>
    </row>
    <row r="8262" spans="1:6" x14ac:dyDescent="0.25">
      <c r="A8262" s="203"/>
      <c r="B8262" s="203"/>
      <c r="C8262" s="203"/>
      <c r="D8262" s="203"/>
      <c r="E8262" s="203"/>
      <c r="F8262" s="203"/>
    </row>
    <row r="8263" spans="1:6" x14ac:dyDescent="0.25">
      <c r="A8263" s="203"/>
      <c r="B8263" s="203"/>
      <c r="C8263" s="203"/>
      <c r="D8263" s="203"/>
      <c r="E8263" s="203"/>
      <c r="F8263" s="203"/>
    </row>
    <row r="8264" spans="1:6" x14ac:dyDescent="0.25">
      <c r="A8264" s="203"/>
      <c r="B8264" s="203"/>
      <c r="C8264" s="203"/>
      <c r="D8264" s="203"/>
      <c r="E8264" s="203"/>
      <c r="F8264" s="203"/>
    </row>
    <row r="8265" spans="1:6" x14ac:dyDescent="0.25">
      <c r="A8265" s="203"/>
      <c r="B8265" s="203"/>
      <c r="C8265" s="203"/>
      <c r="D8265" s="203"/>
      <c r="E8265" s="203"/>
      <c r="F8265" s="203"/>
    </row>
    <row r="8266" spans="1:6" x14ac:dyDescent="0.25">
      <c r="A8266" s="203"/>
      <c r="B8266" s="203"/>
      <c r="C8266" s="203"/>
      <c r="D8266" s="203"/>
      <c r="E8266" s="203"/>
      <c r="F8266" s="203"/>
    </row>
    <row r="8267" spans="1:6" x14ac:dyDescent="0.25">
      <c r="A8267" s="203"/>
      <c r="B8267" s="203"/>
      <c r="C8267" s="203"/>
      <c r="D8267" s="203"/>
      <c r="E8267" s="203"/>
      <c r="F8267" s="203"/>
    </row>
    <row r="8268" spans="1:6" x14ac:dyDescent="0.25">
      <c r="A8268" s="203"/>
      <c r="B8268" s="203"/>
      <c r="C8268" s="203"/>
      <c r="D8268" s="203"/>
      <c r="E8268" s="203"/>
      <c r="F8268" s="203"/>
    </row>
    <row r="8269" spans="1:6" x14ac:dyDescent="0.25">
      <c r="A8269" s="203"/>
      <c r="B8269" s="203"/>
      <c r="C8269" s="203"/>
      <c r="D8269" s="203"/>
      <c r="E8269" s="203"/>
      <c r="F8269" s="203"/>
    </row>
    <row r="8270" spans="1:6" x14ac:dyDescent="0.25">
      <c r="A8270" s="203"/>
      <c r="B8270" s="203"/>
      <c r="C8270" s="203"/>
      <c r="D8270" s="203"/>
      <c r="E8270" s="203"/>
      <c r="F8270" s="203"/>
    </row>
    <row r="8271" spans="1:6" x14ac:dyDescent="0.25">
      <c r="A8271" s="203"/>
      <c r="B8271" s="203"/>
      <c r="C8271" s="203"/>
      <c r="D8271" s="203"/>
      <c r="E8271" s="203"/>
      <c r="F8271" s="203"/>
    </row>
    <row r="8272" spans="1:6" x14ac:dyDescent="0.25">
      <c r="A8272" s="203"/>
      <c r="B8272" s="203"/>
      <c r="C8272" s="203"/>
      <c r="D8272" s="203"/>
      <c r="E8272" s="203"/>
      <c r="F8272" s="203"/>
    </row>
    <row r="8273" spans="1:6" x14ac:dyDescent="0.25">
      <c r="A8273" s="203"/>
      <c r="B8273" s="203"/>
      <c r="C8273" s="203"/>
      <c r="D8273" s="203"/>
      <c r="E8273" s="203"/>
      <c r="F8273" s="203"/>
    </row>
    <row r="8274" spans="1:6" x14ac:dyDescent="0.25">
      <c r="A8274" s="203"/>
      <c r="B8274" s="203"/>
      <c r="C8274" s="203"/>
      <c r="D8274" s="203"/>
      <c r="E8274" s="203"/>
      <c r="F8274" s="203"/>
    </row>
    <row r="8275" spans="1:6" x14ac:dyDescent="0.25">
      <c r="A8275" s="203"/>
      <c r="B8275" s="203"/>
      <c r="C8275" s="203"/>
      <c r="D8275" s="203"/>
      <c r="E8275" s="203"/>
      <c r="F8275" s="203"/>
    </row>
    <row r="8276" spans="1:6" x14ac:dyDescent="0.25">
      <c r="A8276" s="203"/>
      <c r="B8276" s="203"/>
      <c r="C8276" s="203"/>
      <c r="D8276" s="203"/>
      <c r="E8276" s="203"/>
      <c r="F8276" s="203"/>
    </row>
    <row r="8277" spans="1:6" x14ac:dyDescent="0.25">
      <c r="A8277" s="203"/>
      <c r="B8277" s="203"/>
      <c r="C8277" s="203"/>
      <c r="D8277" s="203"/>
      <c r="E8277" s="203"/>
      <c r="F8277" s="203"/>
    </row>
    <row r="8278" spans="1:6" x14ac:dyDescent="0.25">
      <c r="A8278" s="203"/>
      <c r="B8278" s="203"/>
      <c r="C8278" s="203"/>
      <c r="D8278" s="203"/>
      <c r="E8278" s="203"/>
      <c r="F8278" s="203"/>
    </row>
    <row r="8279" spans="1:6" x14ac:dyDescent="0.25">
      <c r="A8279" s="203"/>
      <c r="B8279" s="203"/>
      <c r="C8279" s="203"/>
      <c r="D8279" s="203"/>
      <c r="E8279" s="203"/>
      <c r="F8279" s="203"/>
    </row>
    <row r="8280" spans="1:6" x14ac:dyDescent="0.25">
      <c r="A8280" s="203"/>
      <c r="B8280" s="203"/>
      <c r="C8280" s="203"/>
      <c r="D8280" s="203"/>
      <c r="E8280" s="203"/>
      <c r="F8280" s="203"/>
    </row>
    <row r="8281" spans="1:6" x14ac:dyDescent="0.25">
      <c r="A8281" s="203"/>
      <c r="B8281" s="203"/>
      <c r="C8281" s="203"/>
      <c r="D8281" s="203"/>
      <c r="E8281" s="203"/>
      <c r="F8281" s="203"/>
    </row>
    <row r="8282" spans="1:6" x14ac:dyDescent="0.25">
      <c r="A8282" s="203"/>
      <c r="B8282" s="203"/>
      <c r="C8282" s="203"/>
      <c r="D8282" s="203"/>
      <c r="E8282" s="203"/>
      <c r="F8282" s="203"/>
    </row>
    <row r="8283" spans="1:6" x14ac:dyDescent="0.25">
      <c r="A8283" s="203"/>
      <c r="B8283" s="203"/>
      <c r="C8283" s="203"/>
      <c r="D8283" s="203"/>
      <c r="E8283" s="203"/>
      <c r="F8283" s="203"/>
    </row>
    <row r="8284" spans="1:6" x14ac:dyDescent="0.25">
      <c r="A8284" s="203"/>
      <c r="B8284" s="203"/>
      <c r="C8284" s="203"/>
      <c r="D8284" s="203"/>
      <c r="E8284" s="203"/>
      <c r="F8284" s="203"/>
    </row>
    <row r="8285" spans="1:6" x14ac:dyDescent="0.25">
      <c r="A8285" s="203"/>
      <c r="B8285" s="203"/>
      <c r="C8285" s="203"/>
      <c r="D8285" s="203"/>
      <c r="E8285" s="203"/>
      <c r="F8285" s="203"/>
    </row>
    <row r="8286" spans="1:6" x14ac:dyDescent="0.25">
      <c r="A8286" s="203"/>
      <c r="B8286" s="203"/>
      <c r="C8286" s="203"/>
      <c r="D8286" s="203"/>
      <c r="E8286" s="203"/>
      <c r="F8286" s="203"/>
    </row>
    <row r="8287" spans="1:6" x14ac:dyDescent="0.25">
      <c r="A8287" s="203"/>
      <c r="B8287" s="203"/>
      <c r="C8287" s="203"/>
      <c r="D8287" s="203"/>
      <c r="E8287" s="203"/>
      <c r="F8287" s="203"/>
    </row>
    <row r="8288" spans="1:6" x14ac:dyDescent="0.25">
      <c r="A8288" s="203"/>
      <c r="B8288" s="203"/>
      <c r="C8288" s="203"/>
      <c r="D8288" s="203"/>
      <c r="E8288" s="203"/>
      <c r="F8288" s="203"/>
    </row>
    <row r="8289" spans="1:6" x14ac:dyDescent="0.25">
      <c r="A8289" s="203"/>
      <c r="B8289" s="203"/>
      <c r="C8289" s="203"/>
      <c r="D8289" s="203"/>
      <c r="E8289" s="203"/>
      <c r="F8289" s="203"/>
    </row>
    <row r="8290" spans="1:6" x14ac:dyDescent="0.25">
      <c r="A8290" s="203"/>
      <c r="B8290" s="203"/>
      <c r="C8290" s="203"/>
      <c r="D8290" s="203"/>
      <c r="E8290" s="203"/>
      <c r="F8290" s="203"/>
    </row>
    <row r="8291" spans="1:6" x14ac:dyDescent="0.25">
      <c r="A8291" s="203"/>
      <c r="B8291" s="203"/>
      <c r="C8291" s="203"/>
      <c r="D8291" s="203"/>
      <c r="E8291" s="203"/>
      <c r="F8291" s="203"/>
    </row>
    <row r="8292" spans="1:6" x14ac:dyDescent="0.25">
      <c r="A8292" s="203"/>
      <c r="B8292" s="203"/>
      <c r="C8292" s="203"/>
      <c r="D8292" s="203"/>
      <c r="E8292" s="203"/>
      <c r="F8292" s="203"/>
    </row>
    <row r="8293" spans="1:6" x14ac:dyDescent="0.25">
      <c r="A8293" s="203"/>
      <c r="B8293" s="203"/>
      <c r="C8293" s="203"/>
      <c r="D8293" s="203"/>
      <c r="E8293" s="203"/>
      <c r="F8293" s="203"/>
    </row>
    <row r="8294" spans="1:6" x14ac:dyDescent="0.25">
      <c r="A8294" s="203"/>
      <c r="B8294" s="203"/>
      <c r="C8294" s="203"/>
      <c r="D8294" s="203"/>
      <c r="E8294" s="203"/>
      <c r="F8294" s="203"/>
    </row>
    <row r="8295" spans="1:6" x14ac:dyDescent="0.25">
      <c r="A8295" s="203"/>
      <c r="B8295" s="203"/>
      <c r="C8295" s="203"/>
      <c r="D8295" s="203"/>
      <c r="E8295" s="203"/>
      <c r="F8295" s="203"/>
    </row>
    <row r="8296" spans="1:6" x14ac:dyDescent="0.25">
      <c r="A8296" s="203"/>
      <c r="B8296" s="203"/>
      <c r="C8296" s="203"/>
      <c r="D8296" s="203"/>
      <c r="E8296" s="203"/>
      <c r="F8296" s="203"/>
    </row>
    <row r="8297" spans="1:6" x14ac:dyDescent="0.25">
      <c r="A8297" s="203"/>
      <c r="B8297" s="203"/>
      <c r="C8297" s="203"/>
      <c r="D8297" s="203"/>
      <c r="E8297" s="203"/>
      <c r="F8297" s="203"/>
    </row>
    <row r="8298" spans="1:6" x14ac:dyDescent="0.25">
      <c r="A8298" s="203"/>
      <c r="B8298" s="203"/>
      <c r="C8298" s="203"/>
      <c r="D8298" s="203"/>
      <c r="E8298" s="203"/>
      <c r="F8298" s="203"/>
    </row>
    <row r="8299" spans="1:6" x14ac:dyDescent="0.25">
      <c r="A8299" s="203"/>
      <c r="B8299" s="203"/>
      <c r="C8299" s="203"/>
      <c r="D8299" s="203"/>
      <c r="E8299" s="203"/>
      <c r="F8299" s="203"/>
    </row>
    <row r="8300" spans="1:6" x14ac:dyDescent="0.25">
      <c r="A8300" s="203"/>
      <c r="B8300" s="203"/>
      <c r="C8300" s="203"/>
      <c r="D8300" s="203"/>
      <c r="E8300" s="203"/>
      <c r="F8300" s="203"/>
    </row>
    <row r="8301" spans="1:6" x14ac:dyDescent="0.25">
      <c r="A8301" s="203"/>
      <c r="B8301" s="203"/>
      <c r="C8301" s="203"/>
      <c r="D8301" s="203"/>
      <c r="E8301" s="203"/>
      <c r="F8301" s="203"/>
    </row>
    <row r="8302" spans="1:6" x14ac:dyDescent="0.25">
      <c r="A8302" s="203"/>
      <c r="B8302" s="203"/>
      <c r="C8302" s="203"/>
      <c r="D8302" s="203"/>
      <c r="E8302" s="203"/>
      <c r="F8302" s="203"/>
    </row>
    <row r="8303" spans="1:6" x14ac:dyDescent="0.25">
      <c r="A8303" s="203"/>
      <c r="B8303" s="203"/>
      <c r="C8303" s="203"/>
      <c r="D8303" s="203"/>
      <c r="E8303" s="203"/>
      <c r="F8303" s="203"/>
    </row>
    <row r="8304" spans="1:6" x14ac:dyDescent="0.25">
      <c r="A8304" s="203"/>
      <c r="B8304" s="203"/>
      <c r="C8304" s="203"/>
      <c r="D8304" s="203"/>
      <c r="E8304" s="203"/>
      <c r="F8304" s="203"/>
    </row>
    <row r="8305" spans="1:6" x14ac:dyDescent="0.25">
      <c r="A8305" s="203"/>
      <c r="B8305" s="203"/>
      <c r="C8305" s="203"/>
      <c r="D8305" s="203"/>
      <c r="E8305" s="203"/>
      <c r="F8305" s="203"/>
    </row>
    <row r="8306" spans="1:6" x14ac:dyDescent="0.25">
      <c r="A8306" s="203"/>
      <c r="B8306" s="203"/>
      <c r="C8306" s="203"/>
      <c r="D8306" s="203"/>
      <c r="E8306" s="203"/>
      <c r="F8306" s="203"/>
    </row>
    <row r="8307" spans="1:6" x14ac:dyDescent="0.25">
      <c r="A8307" s="203"/>
      <c r="B8307" s="203"/>
      <c r="C8307" s="203"/>
      <c r="D8307" s="203"/>
      <c r="E8307" s="203"/>
      <c r="F8307" s="203"/>
    </row>
    <row r="8308" spans="1:6" x14ac:dyDescent="0.25">
      <c r="A8308" s="203"/>
      <c r="B8308" s="203"/>
      <c r="C8308" s="203"/>
      <c r="D8308" s="203"/>
      <c r="E8308" s="203"/>
      <c r="F8308" s="203"/>
    </row>
    <row r="8309" spans="1:6" x14ac:dyDescent="0.25">
      <c r="A8309" s="203"/>
      <c r="B8309" s="203"/>
      <c r="C8309" s="203"/>
      <c r="D8309" s="203"/>
      <c r="E8309" s="203"/>
      <c r="F8309" s="203"/>
    </row>
    <row r="8310" spans="1:6" x14ac:dyDescent="0.25">
      <c r="A8310" s="203"/>
      <c r="B8310" s="203"/>
      <c r="C8310" s="203"/>
      <c r="D8310" s="203"/>
      <c r="E8310" s="203"/>
      <c r="F8310" s="203"/>
    </row>
    <row r="8311" spans="1:6" x14ac:dyDescent="0.25">
      <c r="A8311" s="203"/>
      <c r="B8311" s="203"/>
      <c r="C8311" s="203"/>
      <c r="D8311" s="203"/>
      <c r="E8311" s="203"/>
      <c r="F8311" s="203"/>
    </row>
    <row r="8312" spans="1:6" x14ac:dyDescent="0.25">
      <c r="A8312" s="203"/>
      <c r="B8312" s="203"/>
      <c r="C8312" s="203"/>
      <c r="D8312" s="203"/>
      <c r="E8312" s="203"/>
      <c r="F8312" s="203"/>
    </row>
    <row r="8313" spans="1:6" x14ac:dyDescent="0.25">
      <c r="A8313" s="203"/>
      <c r="B8313" s="203"/>
      <c r="C8313" s="203"/>
      <c r="D8313" s="203"/>
      <c r="E8313" s="203"/>
      <c r="F8313" s="203"/>
    </row>
    <row r="8314" spans="1:6" x14ac:dyDescent="0.25">
      <c r="A8314" s="203"/>
      <c r="B8314" s="203"/>
      <c r="C8314" s="203"/>
      <c r="D8314" s="203"/>
      <c r="E8314" s="203"/>
      <c r="F8314" s="203"/>
    </row>
    <row r="8315" spans="1:6" x14ac:dyDescent="0.25">
      <c r="A8315" s="203"/>
      <c r="B8315" s="203"/>
      <c r="C8315" s="203"/>
      <c r="D8315" s="203"/>
      <c r="E8315" s="203"/>
      <c r="F8315" s="203"/>
    </row>
    <row r="8316" spans="1:6" x14ac:dyDescent="0.25">
      <c r="A8316" s="203"/>
      <c r="B8316" s="203"/>
      <c r="C8316" s="203"/>
      <c r="D8316" s="203"/>
      <c r="E8316" s="203"/>
      <c r="F8316" s="203"/>
    </row>
    <row r="8317" spans="1:6" x14ac:dyDescent="0.25">
      <c r="A8317" s="203"/>
      <c r="B8317" s="203"/>
      <c r="C8317" s="203"/>
      <c r="D8317" s="203"/>
      <c r="E8317" s="203"/>
      <c r="F8317" s="203"/>
    </row>
    <row r="8318" spans="1:6" x14ac:dyDescent="0.25">
      <c r="A8318" s="203"/>
      <c r="B8318" s="203"/>
      <c r="C8318" s="203"/>
      <c r="D8318" s="203"/>
      <c r="E8318" s="203"/>
      <c r="F8318" s="203"/>
    </row>
    <row r="8319" spans="1:6" x14ac:dyDescent="0.25">
      <c r="A8319" s="203"/>
      <c r="B8319" s="203"/>
      <c r="C8319" s="203"/>
      <c r="D8319" s="203"/>
      <c r="E8319" s="203"/>
      <c r="F8319" s="203"/>
    </row>
    <row r="8320" spans="1:6" x14ac:dyDescent="0.25">
      <c r="A8320" s="203"/>
      <c r="B8320" s="203"/>
      <c r="C8320" s="203"/>
      <c r="D8320" s="203"/>
      <c r="E8320" s="203"/>
      <c r="F8320" s="203"/>
    </row>
    <row r="8321" spans="1:6" x14ac:dyDescent="0.25">
      <c r="A8321" s="203"/>
      <c r="B8321" s="203"/>
      <c r="C8321" s="203"/>
      <c r="D8321" s="203"/>
      <c r="E8321" s="203"/>
      <c r="F8321" s="203"/>
    </row>
    <row r="8322" spans="1:6" x14ac:dyDescent="0.25">
      <c r="A8322" s="203"/>
      <c r="B8322" s="203"/>
      <c r="C8322" s="203"/>
      <c r="D8322" s="203"/>
      <c r="E8322" s="203"/>
      <c r="F8322" s="203"/>
    </row>
    <row r="8323" spans="1:6" x14ac:dyDescent="0.25">
      <c r="A8323" s="203"/>
      <c r="B8323" s="203"/>
      <c r="C8323" s="203"/>
      <c r="D8323" s="203"/>
      <c r="E8323" s="203"/>
      <c r="F8323" s="203"/>
    </row>
    <row r="8324" spans="1:6" x14ac:dyDescent="0.25">
      <c r="A8324" s="203"/>
      <c r="B8324" s="203"/>
      <c r="C8324" s="203"/>
      <c r="D8324" s="203"/>
      <c r="E8324" s="203"/>
      <c r="F8324" s="203"/>
    </row>
    <row r="8325" spans="1:6" x14ac:dyDescent="0.25">
      <c r="A8325" s="203"/>
      <c r="B8325" s="203"/>
      <c r="C8325" s="203"/>
      <c r="D8325" s="203"/>
      <c r="E8325" s="203"/>
      <c r="F8325" s="203"/>
    </row>
    <row r="8326" spans="1:6" x14ac:dyDescent="0.25">
      <c r="A8326" s="203"/>
      <c r="B8326" s="203"/>
      <c r="C8326" s="203"/>
      <c r="D8326" s="203"/>
      <c r="E8326" s="203"/>
      <c r="F8326" s="203"/>
    </row>
    <row r="8327" spans="1:6" x14ac:dyDescent="0.25">
      <c r="A8327" s="203"/>
      <c r="B8327" s="203"/>
      <c r="C8327" s="203"/>
      <c r="D8327" s="203"/>
      <c r="E8327" s="203"/>
      <c r="F8327" s="203"/>
    </row>
    <row r="8328" spans="1:6" x14ac:dyDescent="0.25">
      <c r="A8328" s="203"/>
      <c r="B8328" s="203"/>
      <c r="C8328" s="203"/>
      <c r="D8328" s="203"/>
      <c r="E8328" s="203"/>
      <c r="F8328" s="203"/>
    </row>
    <row r="8329" spans="1:6" x14ac:dyDescent="0.25">
      <c r="A8329" s="203"/>
      <c r="B8329" s="203"/>
      <c r="C8329" s="203"/>
      <c r="D8329" s="203"/>
      <c r="E8329" s="203"/>
      <c r="F8329" s="203"/>
    </row>
    <row r="8330" spans="1:6" x14ac:dyDescent="0.25">
      <c r="A8330" s="203"/>
      <c r="B8330" s="203"/>
      <c r="C8330" s="203"/>
      <c r="D8330" s="203"/>
      <c r="E8330" s="203"/>
      <c r="F8330" s="203"/>
    </row>
    <row r="8331" spans="1:6" x14ac:dyDescent="0.25">
      <c r="A8331" s="203"/>
      <c r="B8331" s="203"/>
      <c r="C8331" s="203"/>
      <c r="D8331" s="203"/>
      <c r="E8331" s="203"/>
      <c r="F8331" s="203"/>
    </row>
    <row r="8332" spans="1:6" x14ac:dyDescent="0.25">
      <c r="A8332" s="203"/>
      <c r="B8332" s="203"/>
      <c r="C8332" s="203"/>
      <c r="D8332" s="203"/>
      <c r="E8332" s="203"/>
      <c r="F8332" s="203"/>
    </row>
    <row r="8333" spans="1:6" x14ac:dyDescent="0.25">
      <c r="A8333" s="203"/>
      <c r="B8333" s="203"/>
      <c r="C8333" s="203"/>
      <c r="D8333" s="203"/>
      <c r="E8333" s="203"/>
      <c r="F8333" s="203"/>
    </row>
    <row r="8334" spans="1:6" x14ac:dyDescent="0.25">
      <c r="A8334" s="203"/>
      <c r="B8334" s="203"/>
      <c r="C8334" s="203"/>
      <c r="D8334" s="203"/>
      <c r="E8334" s="203"/>
      <c r="F8334" s="203"/>
    </row>
    <row r="8335" spans="1:6" x14ac:dyDescent="0.25">
      <c r="A8335" s="203"/>
      <c r="B8335" s="203"/>
      <c r="C8335" s="203"/>
      <c r="D8335" s="203"/>
      <c r="E8335" s="203"/>
      <c r="F8335" s="203"/>
    </row>
    <row r="8336" spans="1:6" x14ac:dyDescent="0.25">
      <c r="A8336" s="203"/>
      <c r="B8336" s="203"/>
      <c r="C8336" s="203"/>
      <c r="D8336" s="203"/>
      <c r="E8336" s="203"/>
      <c r="F8336" s="203"/>
    </row>
    <row r="8337" spans="1:6" x14ac:dyDescent="0.25">
      <c r="A8337" s="203"/>
      <c r="B8337" s="203"/>
      <c r="C8337" s="203"/>
      <c r="D8337" s="203"/>
      <c r="E8337" s="203"/>
      <c r="F8337" s="203"/>
    </row>
    <row r="8338" spans="1:6" x14ac:dyDescent="0.25">
      <c r="A8338" s="203"/>
      <c r="B8338" s="203"/>
      <c r="C8338" s="203"/>
      <c r="D8338" s="203"/>
      <c r="E8338" s="203"/>
      <c r="F8338" s="203"/>
    </row>
    <row r="8339" spans="1:6" x14ac:dyDescent="0.25">
      <c r="A8339" s="203"/>
      <c r="B8339" s="203"/>
      <c r="C8339" s="203"/>
      <c r="D8339" s="203"/>
      <c r="E8339" s="203"/>
      <c r="F8339" s="203"/>
    </row>
    <row r="8340" spans="1:6" x14ac:dyDescent="0.25">
      <c r="A8340" s="203"/>
      <c r="B8340" s="203"/>
      <c r="C8340" s="203"/>
      <c r="D8340" s="203"/>
      <c r="E8340" s="203"/>
      <c r="F8340" s="203"/>
    </row>
    <row r="8341" spans="1:6" x14ac:dyDescent="0.25">
      <c r="A8341" s="203"/>
      <c r="B8341" s="203"/>
      <c r="C8341" s="203"/>
      <c r="D8341" s="203"/>
      <c r="E8341" s="203"/>
      <c r="F8341" s="203"/>
    </row>
    <row r="8342" spans="1:6" x14ac:dyDescent="0.25">
      <c r="A8342" s="203"/>
      <c r="B8342" s="203"/>
      <c r="C8342" s="203"/>
      <c r="D8342" s="203"/>
      <c r="E8342" s="203"/>
      <c r="F8342" s="203"/>
    </row>
    <row r="8343" spans="1:6" x14ac:dyDescent="0.25">
      <c r="A8343" s="203"/>
      <c r="B8343" s="203"/>
      <c r="C8343" s="203"/>
      <c r="D8343" s="203"/>
      <c r="E8343" s="203"/>
      <c r="F8343" s="203"/>
    </row>
    <row r="8344" spans="1:6" x14ac:dyDescent="0.25">
      <c r="A8344" s="203"/>
      <c r="B8344" s="203"/>
      <c r="C8344" s="203"/>
      <c r="D8344" s="203"/>
      <c r="E8344" s="203"/>
      <c r="F8344" s="203"/>
    </row>
    <row r="8345" spans="1:6" x14ac:dyDescent="0.25">
      <c r="A8345" s="203"/>
      <c r="B8345" s="203"/>
      <c r="C8345" s="203"/>
      <c r="D8345" s="203"/>
      <c r="E8345" s="203"/>
      <c r="F8345" s="203"/>
    </row>
    <row r="8346" spans="1:6" x14ac:dyDescent="0.25">
      <c r="A8346" s="203"/>
      <c r="B8346" s="203"/>
      <c r="C8346" s="203"/>
      <c r="D8346" s="203"/>
      <c r="E8346" s="203"/>
      <c r="F8346" s="203"/>
    </row>
    <row r="8347" spans="1:6" x14ac:dyDescent="0.25">
      <c r="A8347" s="203"/>
      <c r="B8347" s="203"/>
      <c r="C8347" s="203"/>
      <c r="D8347" s="203"/>
      <c r="E8347" s="203"/>
      <c r="F8347" s="203"/>
    </row>
    <row r="8348" spans="1:6" x14ac:dyDescent="0.25">
      <c r="A8348" s="203"/>
      <c r="B8348" s="203"/>
      <c r="C8348" s="203"/>
      <c r="D8348" s="203"/>
      <c r="E8348" s="203"/>
      <c r="F8348" s="203"/>
    </row>
    <row r="8349" spans="1:6" x14ac:dyDescent="0.25">
      <c r="A8349" s="203"/>
      <c r="B8349" s="203"/>
      <c r="C8349" s="203"/>
      <c r="D8349" s="203"/>
      <c r="E8349" s="203"/>
      <c r="F8349" s="203"/>
    </row>
    <row r="8350" spans="1:6" x14ac:dyDescent="0.25">
      <c r="A8350" s="203"/>
      <c r="B8350" s="203"/>
      <c r="C8350" s="203"/>
      <c r="D8350" s="203"/>
      <c r="E8350" s="203"/>
      <c r="F8350" s="203"/>
    </row>
    <row r="8351" spans="1:6" x14ac:dyDescent="0.25">
      <c r="A8351" s="203"/>
      <c r="B8351" s="203"/>
      <c r="C8351" s="203"/>
      <c r="D8351" s="203"/>
      <c r="E8351" s="203"/>
      <c r="F8351" s="203"/>
    </row>
    <row r="8352" spans="1:6" x14ac:dyDescent="0.25">
      <c r="A8352" s="203"/>
      <c r="B8352" s="203"/>
      <c r="C8352" s="203"/>
      <c r="D8352" s="203"/>
      <c r="E8352" s="203"/>
      <c r="F8352" s="203"/>
    </row>
    <row r="8353" spans="1:6" x14ac:dyDescent="0.25">
      <c r="A8353" s="203"/>
      <c r="B8353" s="203"/>
      <c r="C8353" s="203"/>
      <c r="D8353" s="203"/>
      <c r="E8353" s="203"/>
      <c r="F8353" s="203"/>
    </row>
    <row r="8354" spans="1:6" x14ac:dyDescent="0.25">
      <c r="A8354" s="203"/>
      <c r="B8354" s="203"/>
      <c r="C8354" s="203"/>
      <c r="D8354" s="203"/>
      <c r="E8354" s="203"/>
      <c r="F8354" s="203"/>
    </row>
    <row r="8355" spans="1:6" x14ac:dyDescent="0.25">
      <c r="A8355" s="203"/>
      <c r="B8355" s="203"/>
      <c r="C8355" s="203"/>
      <c r="D8355" s="203"/>
      <c r="E8355" s="203"/>
      <c r="F8355" s="203"/>
    </row>
    <row r="8356" spans="1:6" x14ac:dyDescent="0.25">
      <c r="A8356" s="203"/>
      <c r="B8356" s="203"/>
      <c r="C8356" s="203"/>
      <c r="D8356" s="203"/>
      <c r="E8356" s="203"/>
      <c r="F8356" s="203"/>
    </row>
    <row r="8357" spans="1:6" x14ac:dyDescent="0.25">
      <c r="A8357" s="203"/>
      <c r="B8357" s="203"/>
      <c r="C8357" s="203"/>
      <c r="D8357" s="203"/>
      <c r="E8357" s="203"/>
      <c r="F8357" s="203"/>
    </row>
    <row r="8358" spans="1:6" x14ac:dyDescent="0.25">
      <c r="A8358" s="203"/>
      <c r="B8358" s="203"/>
      <c r="C8358" s="203"/>
      <c r="D8358" s="203"/>
      <c r="E8358" s="203"/>
      <c r="F8358" s="203"/>
    </row>
    <row r="8359" spans="1:6" x14ac:dyDescent="0.25">
      <c r="A8359" s="203"/>
      <c r="B8359" s="203"/>
      <c r="C8359" s="203"/>
      <c r="D8359" s="203"/>
      <c r="E8359" s="203"/>
      <c r="F8359" s="203"/>
    </row>
    <row r="8360" spans="1:6" x14ac:dyDescent="0.25">
      <c r="A8360" s="203"/>
      <c r="B8360" s="203"/>
      <c r="C8360" s="203"/>
      <c r="D8360" s="203"/>
      <c r="E8360" s="203"/>
      <c r="F8360" s="203"/>
    </row>
    <row r="8361" spans="1:6" x14ac:dyDescent="0.25">
      <c r="A8361" s="203"/>
      <c r="B8361" s="203"/>
      <c r="C8361" s="203"/>
      <c r="D8361" s="203"/>
      <c r="E8361" s="203"/>
      <c r="F8361" s="203"/>
    </row>
    <row r="8362" spans="1:6" x14ac:dyDescent="0.25">
      <c r="A8362" s="203"/>
      <c r="B8362" s="203"/>
      <c r="C8362" s="203"/>
      <c r="D8362" s="203"/>
      <c r="E8362" s="203"/>
      <c r="F8362" s="203"/>
    </row>
    <row r="8363" spans="1:6" x14ac:dyDescent="0.25">
      <c r="A8363" s="203"/>
      <c r="B8363" s="203"/>
      <c r="C8363" s="203"/>
      <c r="D8363" s="203"/>
      <c r="E8363" s="203"/>
      <c r="F8363" s="203"/>
    </row>
    <row r="8364" spans="1:6" x14ac:dyDescent="0.25">
      <c r="A8364" s="203"/>
      <c r="B8364" s="203"/>
      <c r="C8364" s="203"/>
      <c r="D8364" s="203"/>
      <c r="E8364" s="203"/>
      <c r="F8364" s="203"/>
    </row>
    <row r="8365" spans="1:6" x14ac:dyDescent="0.25">
      <c r="A8365" s="203"/>
      <c r="B8365" s="203"/>
      <c r="C8365" s="203"/>
      <c r="D8365" s="203"/>
      <c r="E8365" s="203"/>
      <c r="F8365" s="203"/>
    </row>
    <row r="8366" spans="1:6" x14ac:dyDescent="0.25">
      <c r="A8366" s="203"/>
      <c r="B8366" s="203"/>
      <c r="C8366" s="203"/>
      <c r="D8366" s="203"/>
      <c r="E8366" s="203"/>
      <c r="F8366" s="203"/>
    </row>
    <row r="8367" spans="1:6" x14ac:dyDescent="0.25">
      <c r="A8367" s="203"/>
      <c r="B8367" s="203"/>
      <c r="C8367" s="203"/>
      <c r="D8367" s="203"/>
      <c r="E8367" s="203"/>
      <c r="F8367" s="203"/>
    </row>
    <row r="8368" spans="1:6" x14ac:dyDescent="0.25">
      <c r="A8368" s="203"/>
      <c r="B8368" s="203"/>
      <c r="C8368" s="203"/>
      <c r="D8368" s="203"/>
      <c r="E8368" s="203"/>
      <c r="F8368" s="203"/>
    </row>
    <row r="8369" spans="1:6" x14ac:dyDescent="0.25">
      <c r="A8369" s="203"/>
      <c r="B8369" s="203"/>
      <c r="C8369" s="203"/>
      <c r="D8369" s="203"/>
      <c r="E8369" s="203"/>
      <c r="F8369" s="203"/>
    </row>
    <row r="8370" spans="1:6" x14ac:dyDescent="0.25">
      <c r="A8370" s="203"/>
      <c r="B8370" s="203"/>
      <c r="C8370" s="203"/>
      <c r="D8370" s="203"/>
      <c r="E8370" s="203"/>
      <c r="F8370" s="203"/>
    </row>
    <row r="8371" spans="1:6" x14ac:dyDescent="0.25">
      <c r="A8371" s="203"/>
      <c r="B8371" s="203"/>
      <c r="C8371" s="203"/>
      <c r="D8371" s="203"/>
      <c r="E8371" s="203"/>
      <c r="F8371" s="203"/>
    </row>
    <row r="8372" spans="1:6" x14ac:dyDescent="0.25">
      <c r="A8372" s="203"/>
      <c r="B8372" s="203"/>
      <c r="C8372" s="203"/>
      <c r="D8372" s="203"/>
      <c r="E8372" s="203"/>
      <c r="F8372" s="203"/>
    </row>
    <row r="8373" spans="1:6" x14ac:dyDescent="0.25">
      <c r="A8373" s="203"/>
      <c r="B8373" s="203"/>
      <c r="C8373" s="203"/>
      <c r="D8373" s="203"/>
      <c r="E8373" s="203"/>
      <c r="F8373" s="203"/>
    </row>
    <row r="8374" spans="1:6" x14ac:dyDescent="0.25">
      <c r="A8374" s="203"/>
      <c r="B8374" s="203"/>
      <c r="C8374" s="203"/>
      <c r="D8374" s="203"/>
      <c r="E8374" s="203"/>
      <c r="F8374" s="203"/>
    </row>
    <row r="8375" spans="1:6" x14ac:dyDescent="0.25">
      <c r="A8375" s="203"/>
      <c r="B8375" s="203"/>
      <c r="C8375" s="203"/>
      <c r="D8375" s="203"/>
      <c r="E8375" s="203"/>
      <c r="F8375" s="203"/>
    </row>
    <row r="8376" spans="1:6" x14ac:dyDescent="0.25">
      <c r="A8376" s="203"/>
      <c r="B8376" s="203"/>
      <c r="C8376" s="203"/>
      <c r="D8376" s="203"/>
      <c r="E8376" s="203"/>
      <c r="F8376" s="203"/>
    </row>
    <row r="8377" spans="1:6" x14ac:dyDescent="0.25">
      <c r="A8377" s="203"/>
      <c r="B8377" s="203"/>
      <c r="C8377" s="203"/>
      <c r="D8377" s="203"/>
      <c r="E8377" s="203"/>
      <c r="F8377" s="203"/>
    </row>
    <row r="8378" spans="1:6" x14ac:dyDescent="0.25">
      <c r="A8378" s="203"/>
      <c r="B8378" s="203"/>
      <c r="C8378" s="203"/>
      <c r="D8378" s="203"/>
      <c r="E8378" s="203"/>
      <c r="F8378" s="203"/>
    </row>
    <row r="8379" spans="1:6" x14ac:dyDescent="0.25">
      <c r="A8379" s="203"/>
      <c r="B8379" s="203"/>
      <c r="C8379" s="203"/>
      <c r="D8379" s="203"/>
      <c r="E8379" s="203"/>
      <c r="F8379" s="203"/>
    </row>
    <row r="8380" spans="1:6" x14ac:dyDescent="0.25">
      <c r="A8380" s="203"/>
      <c r="B8380" s="203"/>
      <c r="C8380" s="203"/>
      <c r="D8380" s="203"/>
      <c r="E8380" s="203"/>
      <c r="F8380" s="203"/>
    </row>
    <row r="8381" spans="1:6" x14ac:dyDescent="0.25">
      <c r="A8381" s="203"/>
      <c r="B8381" s="203"/>
      <c r="C8381" s="203"/>
      <c r="D8381" s="203"/>
      <c r="E8381" s="203"/>
      <c r="F8381" s="203"/>
    </row>
    <row r="8382" spans="1:6" x14ac:dyDescent="0.25">
      <c r="A8382" s="203"/>
      <c r="B8382" s="203"/>
      <c r="C8382" s="203"/>
      <c r="D8382" s="203"/>
      <c r="E8382" s="203"/>
      <c r="F8382" s="203"/>
    </row>
    <row r="8383" spans="1:6" x14ac:dyDescent="0.25">
      <c r="A8383" s="203"/>
      <c r="B8383" s="203"/>
      <c r="C8383" s="203"/>
      <c r="D8383" s="203"/>
      <c r="E8383" s="203"/>
      <c r="F8383" s="203"/>
    </row>
    <row r="8384" spans="1:6" x14ac:dyDescent="0.25">
      <c r="A8384" s="203"/>
      <c r="B8384" s="203"/>
      <c r="C8384" s="203"/>
      <c r="D8384" s="203"/>
      <c r="E8384" s="203"/>
      <c r="F8384" s="203"/>
    </row>
    <row r="8385" spans="1:6" x14ac:dyDescent="0.25">
      <c r="A8385" s="203"/>
      <c r="B8385" s="203"/>
      <c r="C8385" s="203"/>
      <c r="D8385" s="203"/>
      <c r="E8385" s="203"/>
      <c r="F8385" s="203"/>
    </row>
    <row r="8386" spans="1:6" x14ac:dyDescent="0.25">
      <c r="A8386" s="203"/>
      <c r="B8386" s="203"/>
      <c r="C8386" s="203"/>
      <c r="D8386" s="203"/>
      <c r="E8386" s="203"/>
      <c r="F8386" s="203"/>
    </row>
    <row r="8387" spans="1:6" x14ac:dyDescent="0.25">
      <c r="A8387" s="203"/>
      <c r="B8387" s="203"/>
      <c r="C8387" s="203"/>
      <c r="D8387" s="203"/>
      <c r="E8387" s="203"/>
      <c r="F8387" s="203"/>
    </row>
    <row r="8388" spans="1:6" x14ac:dyDescent="0.25">
      <c r="A8388" s="203"/>
      <c r="B8388" s="203"/>
      <c r="C8388" s="203"/>
      <c r="D8388" s="203"/>
      <c r="E8388" s="203"/>
      <c r="F8388" s="203"/>
    </row>
    <row r="8389" spans="1:6" x14ac:dyDescent="0.25">
      <c r="A8389" s="203"/>
      <c r="B8389" s="203"/>
      <c r="C8389" s="203"/>
      <c r="D8389" s="203"/>
      <c r="E8389" s="203"/>
      <c r="F8389" s="203"/>
    </row>
    <row r="8390" spans="1:6" x14ac:dyDescent="0.25">
      <c r="A8390" s="203"/>
      <c r="B8390" s="203"/>
      <c r="C8390" s="203"/>
      <c r="D8390" s="203"/>
      <c r="E8390" s="203"/>
      <c r="F8390" s="203"/>
    </row>
    <row r="8391" spans="1:6" x14ac:dyDescent="0.25">
      <c r="A8391" s="203"/>
      <c r="B8391" s="203"/>
      <c r="C8391" s="203"/>
      <c r="D8391" s="203"/>
      <c r="E8391" s="203"/>
      <c r="F8391" s="203"/>
    </row>
    <row r="8392" spans="1:6" x14ac:dyDescent="0.25">
      <c r="A8392" s="203"/>
      <c r="B8392" s="203"/>
      <c r="C8392" s="203"/>
      <c r="D8392" s="203"/>
      <c r="E8392" s="203"/>
      <c r="F8392" s="203"/>
    </row>
    <row r="8393" spans="1:6" x14ac:dyDescent="0.25">
      <c r="A8393" s="203"/>
      <c r="B8393" s="203"/>
      <c r="C8393" s="203"/>
      <c r="D8393" s="203"/>
      <c r="E8393" s="203"/>
      <c r="F8393" s="203"/>
    </row>
    <row r="8394" spans="1:6" x14ac:dyDescent="0.25">
      <c r="A8394" s="203"/>
      <c r="B8394" s="203"/>
      <c r="C8394" s="203"/>
      <c r="D8394" s="203"/>
      <c r="E8394" s="203"/>
      <c r="F8394" s="203"/>
    </row>
    <row r="8395" spans="1:6" x14ac:dyDescent="0.25">
      <c r="A8395" s="203"/>
      <c r="B8395" s="203"/>
      <c r="C8395" s="203"/>
      <c r="D8395" s="203"/>
      <c r="E8395" s="203"/>
      <c r="F8395" s="203"/>
    </row>
    <row r="8396" spans="1:6" x14ac:dyDescent="0.25">
      <c r="A8396" s="203"/>
      <c r="B8396" s="203"/>
      <c r="C8396" s="203"/>
      <c r="D8396" s="203"/>
      <c r="E8396" s="203"/>
      <c r="F8396" s="203"/>
    </row>
    <row r="8397" spans="1:6" x14ac:dyDescent="0.25">
      <c r="A8397" s="203"/>
      <c r="B8397" s="203"/>
      <c r="C8397" s="203"/>
      <c r="D8397" s="203"/>
      <c r="E8397" s="203"/>
      <c r="F8397" s="203"/>
    </row>
    <row r="8398" spans="1:6" x14ac:dyDescent="0.25">
      <c r="A8398" s="203"/>
      <c r="B8398" s="203"/>
      <c r="C8398" s="203"/>
      <c r="D8398" s="203"/>
      <c r="E8398" s="203"/>
      <c r="F8398" s="203"/>
    </row>
    <row r="8399" spans="1:6" x14ac:dyDescent="0.25">
      <c r="A8399" s="203"/>
      <c r="B8399" s="203"/>
      <c r="C8399" s="203"/>
      <c r="D8399" s="203"/>
      <c r="E8399" s="203"/>
      <c r="F8399" s="203"/>
    </row>
    <row r="8400" spans="1:6" x14ac:dyDescent="0.25">
      <c r="A8400" s="203"/>
      <c r="B8400" s="203"/>
      <c r="C8400" s="203"/>
      <c r="D8400" s="203"/>
      <c r="E8400" s="203"/>
      <c r="F8400" s="203"/>
    </row>
    <row r="8401" spans="1:6" x14ac:dyDescent="0.25">
      <c r="A8401" s="203"/>
      <c r="B8401" s="203"/>
      <c r="C8401" s="203"/>
      <c r="D8401" s="203"/>
      <c r="E8401" s="203"/>
      <c r="F8401" s="203"/>
    </row>
    <row r="8402" spans="1:6" x14ac:dyDescent="0.25">
      <c r="A8402" s="203"/>
      <c r="B8402" s="203"/>
      <c r="C8402" s="203"/>
      <c r="D8402" s="203"/>
      <c r="E8402" s="203"/>
      <c r="F8402" s="203"/>
    </row>
    <row r="8403" spans="1:6" x14ac:dyDescent="0.25">
      <c r="A8403" s="203"/>
      <c r="B8403" s="203"/>
      <c r="C8403" s="203"/>
      <c r="D8403" s="203"/>
      <c r="E8403" s="203"/>
      <c r="F8403" s="203"/>
    </row>
    <row r="8404" spans="1:6" x14ac:dyDescent="0.25">
      <c r="A8404" s="203"/>
      <c r="B8404" s="203"/>
      <c r="C8404" s="203"/>
      <c r="D8404" s="203"/>
      <c r="E8404" s="203"/>
      <c r="F8404" s="203"/>
    </row>
    <row r="8405" spans="1:6" x14ac:dyDescent="0.25">
      <c r="A8405" s="203"/>
      <c r="B8405" s="203"/>
      <c r="C8405" s="203"/>
      <c r="D8405" s="203"/>
      <c r="E8405" s="203"/>
      <c r="F8405" s="203"/>
    </row>
    <row r="8406" spans="1:6" x14ac:dyDescent="0.25">
      <c r="A8406" s="203"/>
      <c r="B8406" s="203"/>
      <c r="C8406" s="203"/>
      <c r="D8406" s="203"/>
      <c r="E8406" s="203"/>
      <c r="F8406" s="203"/>
    </row>
    <row r="8407" spans="1:6" x14ac:dyDescent="0.25">
      <c r="A8407" s="203"/>
      <c r="B8407" s="203"/>
      <c r="C8407" s="203"/>
      <c r="D8407" s="203"/>
      <c r="E8407" s="203"/>
      <c r="F8407" s="203"/>
    </row>
    <row r="8408" spans="1:6" x14ac:dyDescent="0.25">
      <c r="A8408" s="203"/>
      <c r="B8408" s="203"/>
      <c r="C8408" s="203"/>
      <c r="D8408" s="203"/>
      <c r="E8408" s="203"/>
      <c r="F8408" s="203"/>
    </row>
    <row r="8409" spans="1:6" x14ac:dyDescent="0.25">
      <c r="A8409" s="203"/>
      <c r="B8409" s="203"/>
      <c r="C8409" s="203"/>
      <c r="D8409" s="203"/>
      <c r="E8409" s="203"/>
      <c r="F8409" s="203"/>
    </row>
    <row r="8410" spans="1:6" x14ac:dyDescent="0.25">
      <c r="A8410" s="203"/>
      <c r="B8410" s="203"/>
      <c r="C8410" s="203"/>
      <c r="D8410" s="203"/>
      <c r="E8410" s="203"/>
      <c r="F8410" s="203"/>
    </row>
    <row r="8411" spans="1:6" x14ac:dyDescent="0.25">
      <c r="A8411" s="203"/>
      <c r="B8411" s="203"/>
      <c r="C8411" s="203"/>
      <c r="D8411" s="203"/>
      <c r="E8411" s="203"/>
      <c r="F8411" s="203"/>
    </row>
    <row r="8412" spans="1:6" x14ac:dyDescent="0.25">
      <c r="A8412" s="203"/>
      <c r="B8412" s="203"/>
      <c r="C8412" s="203"/>
      <c r="D8412" s="203"/>
      <c r="E8412" s="203"/>
      <c r="F8412" s="203"/>
    </row>
    <row r="8413" spans="1:6" x14ac:dyDescent="0.25">
      <c r="A8413" s="203"/>
      <c r="B8413" s="203"/>
      <c r="C8413" s="203"/>
      <c r="D8413" s="203"/>
      <c r="E8413" s="203"/>
      <c r="F8413" s="203"/>
    </row>
    <row r="8414" spans="1:6" x14ac:dyDescent="0.25">
      <c r="A8414" s="203"/>
      <c r="B8414" s="203"/>
      <c r="C8414" s="203"/>
      <c r="D8414" s="203"/>
      <c r="E8414" s="203"/>
      <c r="F8414" s="203"/>
    </row>
    <row r="8415" spans="1:6" x14ac:dyDescent="0.25">
      <c r="A8415" s="203"/>
      <c r="B8415" s="203"/>
      <c r="C8415" s="203"/>
      <c r="D8415" s="203"/>
      <c r="E8415" s="203"/>
      <c r="F8415" s="203"/>
    </row>
    <row r="8416" spans="1:6" x14ac:dyDescent="0.25">
      <c r="A8416" s="203"/>
      <c r="B8416" s="203"/>
      <c r="C8416" s="203"/>
      <c r="D8416" s="203"/>
      <c r="E8416" s="203"/>
      <c r="F8416" s="203"/>
    </row>
    <row r="8417" spans="1:6" x14ac:dyDescent="0.25">
      <c r="A8417" s="203"/>
      <c r="B8417" s="203"/>
      <c r="C8417" s="203"/>
      <c r="D8417" s="203"/>
      <c r="E8417" s="203"/>
      <c r="F8417" s="203"/>
    </row>
    <row r="8418" spans="1:6" x14ac:dyDescent="0.25">
      <c r="A8418" s="203"/>
      <c r="B8418" s="203"/>
      <c r="C8418" s="203"/>
      <c r="D8418" s="203"/>
      <c r="E8418" s="203"/>
      <c r="F8418" s="203"/>
    </row>
    <row r="8419" spans="1:6" x14ac:dyDescent="0.25">
      <c r="A8419" s="203"/>
      <c r="B8419" s="203"/>
      <c r="C8419" s="203"/>
      <c r="D8419" s="203"/>
      <c r="E8419" s="203"/>
      <c r="F8419" s="203"/>
    </row>
    <row r="8420" spans="1:6" x14ac:dyDescent="0.25">
      <c r="A8420" s="203"/>
      <c r="B8420" s="203"/>
      <c r="C8420" s="203"/>
      <c r="D8420" s="203"/>
      <c r="E8420" s="203"/>
      <c r="F8420" s="203"/>
    </row>
    <row r="8421" spans="1:6" x14ac:dyDescent="0.25">
      <c r="A8421" s="203"/>
      <c r="B8421" s="203"/>
      <c r="C8421" s="203"/>
      <c r="D8421" s="203"/>
      <c r="E8421" s="203"/>
      <c r="F8421" s="203"/>
    </row>
    <row r="8422" spans="1:6" x14ac:dyDescent="0.25">
      <c r="A8422" s="203"/>
      <c r="B8422" s="203"/>
      <c r="C8422" s="203"/>
      <c r="D8422" s="203"/>
      <c r="E8422" s="203"/>
      <c r="F8422" s="203"/>
    </row>
    <row r="8423" spans="1:6" x14ac:dyDescent="0.25">
      <c r="A8423" s="203"/>
      <c r="B8423" s="203"/>
      <c r="C8423" s="203"/>
      <c r="D8423" s="203"/>
      <c r="E8423" s="203"/>
      <c r="F8423" s="203"/>
    </row>
    <row r="8424" spans="1:6" x14ac:dyDescent="0.25">
      <c r="A8424" s="203"/>
      <c r="B8424" s="203"/>
      <c r="C8424" s="203"/>
      <c r="D8424" s="203"/>
      <c r="E8424" s="203"/>
      <c r="F8424" s="203"/>
    </row>
    <row r="8425" spans="1:6" x14ac:dyDescent="0.25">
      <c r="A8425" s="203"/>
      <c r="B8425" s="203"/>
      <c r="C8425" s="203"/>
      <c r="D8425" s="203"/>
      <c r="E8425" s="203"/>
      <c r="F8425" s="203"/>
    </row>
    <row r="8426" spans="1:6" x14ac:dyDescent="0.25">
      <c r="A8426" s="203"/>
      <c r="B8426" s="203"/>
      <c r="C8426" s="203"/>
      <c r="D8426" s="203"/>
      <c r="E8426" s="203"/>
      <c r="F8426" s="203"/>
    </row>
    <row r="8427" spans="1:6" x14ac:dyDescent="0.25">
      <c r="A8427" s="203"/>
      <c r="B8427" s="203"/>
      <c r="C8427" s="203"/>
      <c r="D8427" s="203"/>
      <c r="E8427" s="203"/>
      <c r="F8427" s="203"/>
    </row>
    <row r="8428" spans="1:6" x14ac:dyDescent="0.25">
      <c r="A8428" s="203"/>
      <c r="B8428" s="203"/>
      <c r="C8428" s="203"/>
      <c r="D8428" s="203"/>
      <c r="E8428" s="203"/>
      <c r="F8428" s="203"/>
    </row>
    <row r="8429" spans="1:6" x14ac:dyDescent="0.25">
      <c r="A8429" s="203"/>
      <c r="B8429" s="203"/>
      <c r="C8429" s="203"/>
      <c r="D8429" s="203"/>
      <c r="E8429" s="203"/>
      <c r="F8429" s="203"/>
    </row>
    <row r="8430" spans="1:6" x14ac:dyDescent="0.25">
      <c r="A8430" s="203"/>
      <c r="B8430" s="203"/>
      <c r="C8430" s="203"/>
      <c r="D8430" s="203"/>
      <c r="E8430" s="203"/>
      <c r="F8430" s="203"/>
    </row>
    <row r="8431" spans="1:6" x14ac:dyDescent="0.25">
      <c r="A8431" s="203"/>
      <c r="B8431" s="203"/>
      <c r="C8431" s="203"/>
      <c r="D8431" s="203"/>
      <c r="E8431" s="203"/>
      <c r="F8431" s="203"/>
    </row>
    <row r="8432" spans="1:6" x14ac:dyDescent="0.25">
      <c r="A8432" s="203"/>
      <c r="B8432" s="203"/>
      <c r="C8432" s="203"/>
      <c r="D8432" s="203"/>
      <c r="E8432" s="203"/>
      <c r="F8432" s="203"/>
    </row>
    <row r="8433" spans="1:6" x14ac:dyDescent="0.25">
      <c r="A8433" s="203"/>
      <c r="B8433" s="203"/>
      <c r="C8433" s="203"/>
      <c r="D8433" s="203"/>
      <c r="E8433" s="203"/>
      <c r="F8433" s="203"/>
    </row>
    <row r="8434" spans="1:6" x14ac:dyDescent="0.25">
      <c r="A8434" s="203"/>
      <c r="B8434" s="203"/>
      <c r="C8434" s="203"/>
      <c r="D8434" s="203"/>
      <c r="E8434" s="203"/>
      <c r="F8434" s="203"/>
    </row>
    <row r="8435" spans="1:6" x14ac:dyDescent="0.25">
      <c r="A8435" s="203"/>
      <c r="B8435" s="203"/>
      <c r="C8435" s="203"/>
      <c r="D8435" s="203"/>
      <c r="E8435" s="203"/>
      <c r="F8435" s="203"/>
    </row>
    <row r="8436" spans="1:6" x14ac:dyDescent="0.25">
      <c r="A8436" s="203"/>
      <c r="B8436" s="203"/>
      <c r="C8436" s="203"/>
      <c r="D8436" s="203"/>
      <c r="E8436" s="203"/>
      <c r="F8436" s="203"/>
    </row>
    <row r="8437" spans="1:6" x14ac:dyDescent="0.25">
      <c r="A8437" s="203"/>
      <c r="B8437" s="203"/>
      <c r="C8437" s="203"/>
      <c r="D8437" s="203"/>
      <c r="E8437" s="203"/>
      <c r="F8437" s="203"/>
    </row>
    <row r="8438" spans="1:6" x14ac:dyDescent="0.25">
      <c r="A8438" s="203"/>
      <c r="B8438" s="203"/>
      <c r="C8438" s="203"/>
      <c r="D8438" s="203"/>
      <c r="E8438" s="203"/>
      <c r="F8438" s="203"/>
    </row>
    <row r="8439" spans="1:6" x14ac:dyDescent="0.25">
      <c r="A8439" s="203"/>
      <c r="B8439" s="203"/>
      <c r="C8439" s="203"/>
      <c r="D8439" s="203"/>
      <c r="E8439" s="203"/>
      <c r="F8439" s="203"/>
    </row>
    <row r="8440" spans="1:6" x14ac:dyDescent="0.25">
      <c r="A8440" s="203"/>
      <c r="B8440" s="203"/>
      <c r="C8440" s="203"/>
      <c r="D8440" s="203"/>
      <c r="E8440" s="203"/>
      <c r="F8440" s="203"/>
    </row>
    <row r="8441" spans="1:6" x14ac:dyDescent="0.25">
      <c r="A8441" s="203"/>
      <c r="B8441" s="203"/>
      <c r="C8441" s="203"/>
      <c r="D8441" s="203"/>
      <c r="E8441" s="203"/>
      <c r="F8441" s="203"/>
    </row>
    <row r="8442" spans="1:6" x14ac:dyDescent="0.25">
      <c r="A8442" s="203"/>
      <c r="B8442" s="203"/>
      <c r="C8442" s="203"/>
      <c r="D8442" s="203"/>
      <c r="E8442" s="203"/>
      <c r="F8442" s="203"/>
    </row>
    <row r="8443" spans="1:6" x14ac:dyDescent="0.25">
      <c r="A8443" s="203"/>
      <c r="B8443" s="203"/>
      <c r="C8443" s="203"/>
      <c r="D8443" s="203"/>
      <c r="E8443" s="203"/>
      <c r="F8443" s="203"/>
    </row>
    <row r="8444" spans="1:6" x14ac:dyDescent="0.25">
      <c r="A8444" s="203"/>
      <c r="B8444" s="203"/>
      <c r="C8444" s="203"/>
      <c r="D8444" s="203"/>
      <c r="E8444" s="203"/>
      <c r="F8444" s="203"/>
    </row>
    <row r="8445" spans="1:6" x14ac:dyDescent="0.25">
      <c r="A8445" s="203"/>
      <c r="B8445" s="203"/>
      <c r="C8445" s="203"/>
      <c r="D8445" s="203"/>
      <c r="E8445" s="203"/>
      <c r="F8445" s="203"/>
    </row>
    <row r="8446" spans="1:6" x14ac:dyDescent="0.25">
      <c r="A8446" s="203"/>
      <c r="B8446" s="203"/>
      <c r="C8446" s="203"/>
      <c r="D8446" s="203"/>
      <c r="E8446" s="203"/>
      <c r="F8446" s="203"/>
    </row>
    <row r="8447" spans="1:6" x14ac:dyDescent="0.25">
      <c r="A8447" s="203"/>
      <c r="B8447" s="203"/>
      <c r="C8447" s="203"/>
      <c r="D8447" s="203"/>
      <c r="E8447" s="203"/>
      <c r="F8447" s="203"/>
    </row>
    <row r="8448" spans="1:6" x14ac:dyDescent="0.25">
      <c r="A8448" s="203"/>
      <c r="B8448" s="203"/>
      <c r="C8448" s="203"/>
      <c r="D8448" s="203"/>
      <c r="E8448" s="203"/>
      <c r="F8448" s="203"/>
    </row>
    <row r="8449" spans="1:6" x14ac:dyDescent="0.25">
      <c r="A8449" s="203"/>
      <c r="B8449" s="203"/>
      <c r="C8449" s="203"/>
      <c r="D8449" s="203"/>
      <c r="E8449" s="203"/>
      <c r="F8449" s="203"/>
    </row>
    <row r="8450" spans="1:6" x14ac:dyDescent="0.25">
      <c r="A8450" s="203"/>
      <c r="B8450" s="203"/>
      <c r="C8450" s="203"/>
      <c r="D8450" s="203"/>
      <c r="E8450" s="203"/>
      <c r="F8450" s="203"/>
    </row>
    <row r="8451" spans="1:6" x14ac:dyDescent="0.25">
      <c r="A8451" s="203"/>
      <c r="B8451" s="203"/>
      <c r="C8451" s="203"/>
      <c r="D8451" s="203"/>
      <c r="E8451" s="203"/>
      <c r="F8451" s="203"/>
    </row>
    <row r="8452" spans="1:6" x14ac:dyDescent="0.25">
      <c r="A8452" s="203"/>
      <c r="B8452" s="203"/>
      <c r="C8452" s="203"/>
      <c r="D8452" s="203"/>
      <c r="E8452" s="203"/>
      <c r="F8452" s="203"/>
    </row>
    <row r="8453" spans="1:6" x14ac:dyDescent="0.25">
      <c r="A8453" s="203"/>
      <c r="B8453" s="203"/>
      <c r="C8453" s="203"/>
      <c r="D8453" s="203"/>
      <c r="E8453" s="203"/>
      <c r="F8453" s="203"/>
    </row>
    <row r="8454" spans="1:6" x14ac:dyDescent="0.25">
      <c r="A8454" s="203"/>
      <c r="B8454" s="203"/>
      <c r="C8454" s="203"/>
      <c r="D8454" s="203"/>
      <c r="E8454" s="203"/>
      <c r="F8454" s="203"/>
    </row>
    <row r="8455" spans="1:6" x14ac:dyDescent="0.25">
      <c r="A8455" s="203"/>
      <c r="B8455" s="203"/>
      <c r="C8455" s="203"/>
      <c r="D8455" s="203"/>
      <c r="E8455" s="203"/>
      <c r="F8455" s="203"/>
    </row>
    <row r="8456" spans="1:6" x14ac:dyDescent="0.25">
      <c r="A8456" s="203"/>
      <c r="B8456" s="203"/>
      <c r="C8456" s="203"/>
      <c r="D8456" s="203"/>
      <c r="E8456" s="203"/>
      <c r="F8456" s="203"/>
    </row>
    <row r="8457" spans="1:6" x14ac:dyDescent="0.25">
      <c r="A8457" s="203"/>
      <c r="B8457" s="203"/>
      <c r="C8457" s="203"/>
      <c r="D8457" s="203"/>
      <c r="E8457" s="203"/>
      <c r="F8457" s="203"/>
    </row>
    <row r="8458" spans="1:6" x14ac:dyDescent="0.25">
      <c r="A8458" s="203"/>
      <c r="B8458" s="203"/>
      <c r="C8458" s="203"/>
      <c r="D8458" s="203"/>
      <c r="E8458" s="203"/>
      <c r="F8458" s="203"/>
    </row>
    <row r="8459" spans="1:6" x14ac:dyDescent="0.25">
      <c r="A8459" s="203"/>
      <c r="B8459" s="203"/>
      <c r="C8459" s="203"/>
      <c r="D8459" s="203"/>
      <c r="E8459" s="203"/>
      <c r="F8459" s="203"/>
    </row>
    <row r="8460" spans="1:6" x14ac:dyDescent="0.25">
      <c r="A8460" s="203"/>
      <c r="B8460" s="203"/>
      <c r="C8460" s="203"/>
      <c r="D8460" s="203"/>
      <c r="E8460" s="203"/>
      <c r="F8460" s="203"/>
    </row>
    <row r="8461" spans="1:6" x14ac:dyDescent="0.25">
      <c r="A8461" s="203"/>
      <c r="B8461" s="203"/>
      <c r="C8461" s="203"/>
      <c r="D8461" s="203"/>
      <c r="E8461" s="203"/>
      <c r="F8461" s="203"/>
    </row>
    <row r="8462" spans="1:6" x14ac:dyDescent="0.25">
      <c r="A8462" s="203"/>
      <c r="B8462" s="203"/>
      <c r="C8462" s="203"/>
      <c r="D8462" s="203"/>
      <c r="E8462" s="203"/>
      <c r="F8462" s="203"/>
    </row>
    <row r="8463" spans="1:6" x14ac:dyDescent="0.25">
      <c r="A8463" s="203"/>
      <c r="B8463" s="203"/>
      <c r="C8463" s="203"/>
      <c r="D8463" s="203"/>
      <c r="E8463" s="203"/>
      <c r="F8463" s="203"/>
    </row>
    <row r="8464" spans="1:6" x14ac:dyDescent="0.25">
      <c r="A8464" s="203"/>
      <c r="B8464" s="203"/>
      <c r="C8464" s="203"/>
      <c r="D8464" s="203"/>
      <c r="E8464" s="203"/>
      <c r="F8464" s="203"/>
    </row>
    <row r="8465" spans="1:6" x14ac:dyDescent="0.25">
      <c r="A8465" s="203"/>
      <c r="B8465" s="203"/>
      <c r="C8465" s="203"/>
      <c r="D8465" s="203"/>
      <c r="E8465" s="203"/>
      <c r="F8465" s="203"/>
    </row>
    <row r="8466" spans="1:6" x14ac:dyDescent="0.25">
      <c r="A8466" s="203"/>
      <c r="B8466" s="203"/>
      <c r="C8466" s="203"/>
      <c r="D8466" s="203"/>
      <c r="E8466" s="203"/>
      <c r="F8466" s="203"/>
    </row>
    <row r="8467" spans="1:6" x14ac:dyDescent="0.25">
      <c r="A8467" s="203"/>
      <c r="B8467" s="203"/>
      <c r="C8467" s="203"/>
      <c r="D8467" s="203"/>
      <c r="E8467" s="203"/>
      <c r="F8467" s="203"/>
    </row>
    <row r="8468" spans="1:6" x14ac:dyDescent="0.25">
      <c r="A8468" s="203"/>
      <c r="B8468" s="203"/>
      <c r="C8468" s="203"/>
      <c r="D8468" s="203"/>
      <c r="E8468" s="203"/>
      <c r="F8468" s="203"/>
    </row>
    <row r="8469" spans="1:6" x14ac:dyDescent="0.25">
      <c r="A8469" s="203"/>
      <c r="B8469" s="203"/>
      <c r="C8469" s="203"/>
      <c r="D8469" s="203"/>
      <c r="E8469" s="203"/>
      <c r="F8469" s="203"/>
    </row>
    <row r="8470" spans="1:6" x14ac:dyDescent="0.25">
      <c r="A8470" s="203"/>
      <c r="B8470" s="203"/>
      <c r="C8470" s="203"/>
      <c r="D8470" s="203"/>
      <c r="E8470" s="203"/>
      <c r="F8470" s="203"/>
    </row>
    <row r="8471" spans="1:6" x14ac:dyDescent="0.25">
      <c r="A8471" s="203"/>
      <c r="B8471" s="203"/>
      <c r="C8471" s="203"/>
      <c r="D8471" s="203"/>
      <c r="E8471" s="203"/>
      <c r="F8471" s="203"/>
    </row>
    <row r="8472" spans="1:6" x14ac:dyDescent="0.25">
      <c r="A8472" s="203"/>
      <c r="B8472" s="203"/>
      <c r="C8472" s="203"/>
      <c r="D8472" s="203"/>
      <c r="E8472" s="203"/>
      <c r="F8472" s="203"/>
    </row>
    <row r="8473" spans="1:6" x14ac:dyDescent="0.25">
      <c r="A8473" s="203"/>
      <c r="B8473" s="203"/>
      <c r="C8473" s="203"/>
      <c r="D8473" s="203"/>
      <c r="E8473" s="203"/>
      <c r="F8473" s="203"/>
    </row>
    <row r="8474" spans="1:6" x14ac:dyDescent="0.25">
      <c r="A8474" s="203"/>
      <c r="B8474" s="203"/>
      <c r="C8474" s="203"/>
      <c r="D8474" s="203"/>
      <c r="E8474" s="203"/>
      <c r="F8474" s="203"/>
    </row>
    <row r="8475" spans="1:6" x14ac:dyDescent="0.25">
      <c r="A8475" s="203"/>
      <c r="B8475" s="203"/>
      <c r="C8475" s="203"/>
      <c r="D8475" s="203"/>
      <c r="E8475" s="203"/>
      <c r="F8475" s="203"/>
    </row>
    <row r="8476" spans="1:6" x14ac:dyDescent="0.25">
      <c r="A8476" s="203"/>
      <c r="B8476" s="203"/>
      <c r="C8476" s="203"/>
      <c r="D8476" s="203"/>
      <c r="E8476" s="203"/>
      <c r="F8476" s="203"/>
    </row>
    <row r="8477" spans="1:6" x14ac:dyDescent="0.25">
      <c r="A8477" s="203"/>
      <c r="B8477" s="203"/>
      <c r="C8477" s="203"/>
      <c r="D8477" s="203"/>
      <c r="E8477" s="203"/>
      <c r="F8477" s="203"/>
    </row>
    <row r="8478" spans="1:6" x14ac:dyDescent="0.25">
      <c r="A8478" s="203"/>
      <c r="B8478" s="203"/>
      <c r="C8478" s="203"/>
      <c r="D8478" s="203"/>
      <c r="E8478" s="203"/>
      <c r="F8478" s="203"/>
    </row>
    <row r="8479" spans="1:6" x14ac:dyDescent="0.25">
      <c r="A8479" s="203"/>
      <c r="B8479" s="203"/>
      <c r="C8479" s="203"/>
      <c r="D8479" s="203"/>
      <c r="E8479" s="203"/>
      <c r="F8479" s="203"/>
    </row>
    <row r="8480" spans="1:6" x14ac:dyDescent="0.25">
      <c r="A8480" s="203"/>
      <c r="B8480" s="203"/>
      <c r="C8480" s="203"/>
      <c r="D8480" s="203"/>
      <c r="E8480" s="203"/>
      <c r="F8480" s="203"/>
    </row>
    <row r="8481" spans="1:6" x14ac:dyDescent="0.25">
      <c r="A8481" s="203"/>
      <c r="B8481" s="203"/>
      <c r="C8481" s="203"/>
      <c r="D8481" s="203"/>
      <c r="E8481" s="203"/>
      <c r="F8481" s="203"/>
    </row>
    <row r="8482" spans="1:6" x14ac:dyDescent="0.25">
      <c r="A8482" s="203"/>
      <c r="B8482" s="203"/>
      <c r="C8482" s="203"/>
      <c r="D8482" s="203"/>
      <c r="E8482" s="203"/>
      <c r="F8482" s="203"/>
    </row>
    <row r="8483" spans="1:6" x14ac:dyDescent="0.25">
      <c r="A8483" s="203"/>
      <c r="B8483" s="203"/>
      <c r="C8483" s="203"/>
      <c r="D8483" s="203"/>
      <c r="E8483" s="203"/>
      <c r="F8483" s="203"/>
    </row>
    <row r="8484" spans="1:6" x14ac:dyDescent="0.25">
      <c r="A8484" s="203"/>
      <c r="B8484" s="203"/>
      <c r="C8484" s="203"/>
      <c r="D8484" s="203"/>
      <c r="E8484" s="203"/>
      <c r="F8484" s="203"/>
    </row>
    <row r="8485" spans="1:6" x14ac:dyDescent="0.25">
      <c r="A8485" s="203"/>
      <c r="B8485" s="203"/>
      <c r="C8485" s="203"/>
      <c r="D8485" s="203"/>
      <c r="E8485" s="203"/>
      <c r="F8485" s="203"/>
    </row>
    <row r="8486" spans="1:6" x14ac:dyDescent="0.25">
      <c r="A8486" s="203"/>
      <c r="B8486" s="203"/>
      <c r="C8486" s="203"/>
      <c r="D8486" s="203"/>
      <c r="E8486" s="203"/>
      <c r="F8486" s="203"/>
    </row>
    <row r="8487" spans="1:6" x14ac:dyDescent="0.25">
      <c r="A8487" s="203"/>
      <c r="B8487" s="203"/>
      <c r="C8487" s="203"/>
      <c r="D8487" s="203"/>
      <c r="E8487" s="203"/>
      <c r="F8487" s="203"/>
    </row>
    <row r="8488" spans="1:6" x14ac:dyDescent="0.25">
      <c r="A8488" s="203"/>
      <c r="B8488" s="203"/>
      <c r="C8488" s="203"/>
      <c r="D8488" s="203"/>
      <c r="E8488" s="203"/>
      <c r="F8488" s="203"/>
    </row>
    <row r="8489" spans="1:6" x14ac:dyDescent="0.25">
      <c r="A8489" s="203"/>
      <c r="B8489" s="203"/>
      <c r="C8489" s="203"/>
      <c r="D8489" s="203"/>
      <c r="E8489" s="203"/>
      <c r="F8489" s="203"/>
    </row>
    <row r="8490" spans="1:6" x14ac:dyDescent="0.25">
      <c r="A8490" s="203"/>
      <c r="B8490" s="203"/>
      <c r="C8490" s="203"/>
      <c r="D8490" s="203"/>
      <c r="E8490" s="203"/>
      <c r="F8490" s="203"/>
    </row>
    <row r="8491" spans="1:6" x14ac:dyDescent="0.25">
      <c r="A8491" s="203"/>
      <c r="B8491" s="203"/>
      <c r="C8491" s="203"/>
      <c r="D8491" s="203"/>
      <c r="E8491" s="203"/>
      <c r="F8491" s="203"/>
    </row>
    <row r="8492" spans="1:6" x14ac:dyDescent="0.25">
      <c r="A8492" s="203"/>
      <c r="B8492" s="203"/>
      <c r="C8492" s="203"/>
      <c r="D8492" s="203"/>
      <c r="E8492" s="203"/>
      <c r="F8492" s="203"/>
    </row>
    <row r="8493" spans="1:6" x14ac:dyDescent="0.25">
      <c r="A8493" s="203"/>
      <c r="B8493" s="203"/>
      <c r="C8493" s="203"/>
      <c r="D8493" s="203"/>
      <c r="E8493" s="203"/>
      <c r="F8493" s="203"/>
    </row>
    <row r="8494" spans="1:6" x14ac:dyDescent="0.25">
      <c r="A8494" s="203"/>
      <c r="B8494" s="203"/>
      <c r="C8494" s="203"/>
      <c r="D8494" s="203"/>
      <c r="E8494" s="203"/>
      <c r="F8494" s="203"/>
    </row>
    <row r="8495" spans="1:6" x14ac:dyDescent="0.25">
      <c r="A8495" s="203"/>
      <c r="B8495" s="203"/>
      <c r="C8495" s="203"/>
      <c r="D8495" s="203"/>
      <c r="E8495" s="203"/>
      <c r="F8495" s="203"/>
    </row>
    <row r="8496" spans="1:6" x14ac:dyDescent="0.25">
      <c r="A8496" s="203"/>
      <c r="B8496" s="203"/>
      <c r="C8496" s="203"/>
      <c r="D8496" s="203"/>
      <c r="E8496" s="203"/>
      <c r="F8496" s="203"/>
    </row>
    <row r="8497" spans="1:6" x14ac:dyDescent="0.25">
      <c r="A8497" s="203"/>
      <c r="B8497" s="203"/>
      <c r="C8497" s="203"/>
      <c r="D8497" s="203"/>
      <c r="E8497" s="203"/>
      <c r="F8497" s="203"/>
    </row>
    <row r="8498" spans="1:6" x14ac:dyDescent="0.25">
      <c r="A8498" s="203"/>
      <c r="B8498" s="203"/>
      <c r="C8498" s="203"/>
      <c r="D8498" s="203"/>
      <c r="E8498" s="203"/>
      <c r="F8498" s="203"/>
    </row>
    <row r="8499" spans="1:6" x14ac:dyDescent="0.25">
      <c r="A8499" s="203"/>
      <c r="B8499" s="203"/>
      <c r="C8499" s="203"/>
      <c r="D8499" s="203"/>
      <c r="E8499" s="203"/>
      <c r="F8499" s="203"/>
    </row>
    <row r="8500" spans="1:6" x14ac:dyDescent="0.25">
      <c r="A8500" s="203"/>
      <c r="B8500" s="203"/>
      <c r="C8500" s="203"/>
      <c r="D8500" s="203"/>
      <c r="E8500" s="203"/>
      <c r="F8500" s="203"/>
    </row>
    <row r="8501" spans="1:6" x14ac:dyDescent="0.25">
      <c r="A8501" s="203"/>
      <c r="B8501" s="203"/>
      <c r="C8501" s="203"/>
      <c r="D8501" s="203"/>
      <c r="E8501" s="203"/>
      <c r="F8501" s="203"/>
    </row>
    <row r="8502" spans="1:6" x14ac:dyDescent="0.25">
      <c r="A8502" s="203"/>
      <c r="B8502" s="203"/>
      <c r="C8502" s="203"/>
      <c r="D8502" s="203"/>
      <c r="E8502" s="203"/>
      <c r="F8502" s="203"/>
    </row>
    <row r="8503" spans="1:6" x14ac:dyDescent="0.25">
      <c r="A8503" s="203"/>
      <c r="B8503" s="203"/>
      <c r="C8503" s="203"/>
      <c r="D8503" s="203"/>
      <c r="E8503" s="203"/>
      <c r="F8503" s="203"/>
    </row>
    <row r="8504" spans="1:6" x14ac:dyDescent="0.25">
      <c r="A8504" s="203"/>
      <c r="B8504" s="203"/>
      <c r="C8504" s="203"/>
      <c r="D8504" s="203"/>
      <c r="E8504" s="203"/>
      <c r="F8504" s="203"/>
    </row>
    <row r="8505" spans="1:6" x14ac:dyDescent="0.25">
      <c r="A8505" s="203"/>
      <c r="B8505" s="203"/>
      <c r="C8505" s="203"/>
      <c r="D8505" s="203"/>
      <c r="E8505" s="203"/>
      <c r="F8505" s="203"/>
    </row>
    <row r="8506" spans="1:6" x14ac:dyDescent="0.25">
      <c r="A8506" s="203"/>
      <c r="B8506" s="203"/>
      <c r="C8506" s="203"/>
      <c r="D8506" s="203"/>
      <c r="E8506" s="203"/>
      <c r="F8506" s="203"/>
    </row>
    <row r="8507" spans="1:6" x14ac:dyDescent="0.25">
      <c r="A8507" s="203"/>
      <c r="B8507" s="203"/>
      <c r="C8507" s="203"/>
      <c r="D8507" s="203"/>
      <c r="E8507" s="203"/>
      <c r="F8507" s="203"/>
    </row>
    <row r="8508" spans="1:6" x14ac:dyDescent="0.25">
      <c r="A8508" s="203"/>
      <c r="B8508" s="203"/>
      <c r="C8508" s="203"/>
      <c r="D8508" s="203"/>
      <c r="E8508" s="203"/>
      <c r="F8508" s="203"/>
    </row>
    <row r="8509" spans="1:6" x14ac:dyDescent="0.25">
      <c r="A8509" s="203"/>
      <c r="B8509" s="203"/>
      <c r="C8509" s="203"/>
      <c r="D8509" s="203"/>
      <c r="E8509" s="203"/>
      <c r="F8509" s="203"/>
    </row>
    <row r="8510" spans="1:6" x14ac:dyDescent="0.25">
      <c r="A8510" s="203"/>
      <c r="B8510" s="203"/>
      <c r="C8510" s="203"/>
      <c r="D8510" s="203"/>
      <c r="E8510" s="203"/>
      <c r="F8510" s="203"/>
    </row>
    <row r="8511" spans="1:6" x14ac:dyDescent="0.25">
      <c r="A8511" s="203"/>
      <c r="B8511" s="203"/>
      <c r="C8511" s="203"/>
      <c r="D8511" s="203"/>
      <c r="E8511" s="203"/>
      <c r="F8511" s="203"/>
    </row>
    <row r="8512" spans="1:6" x14ac:dyDescent="0.25">
      <c r="A8512" s="203"/>
      <c r="B8512" s="203"/>
      <c r="C8512" s="203"/>
      <c r="D8512" s="203"/>
      <c r="E8512" s="203"/>
      <c r="F8512" s="203"/>
    </row>
    <row r="8513" spans="1:6" x14ac:dyDescent="0.25">
      <c r="A8513" s="203"/>
      <c r="B8513" s="203"/>
      <c r="C8513" s="203"/>
      <c r="D8513" s="203"/>
      <c r="E8513" s="203"/>
      <c r="F8513" s="203"/>
    </row>
    <row r="8514" spans="1:6" x14ac:dyDescent="0.25">
      <c r="A8514" s="203"/>
      <c r="B8514" s="203"/>
      <c r="C8514" s="203"/>
      <c r="D8514" s="203"/>
      <c r="E8514" s="203"/>
      <c r="F8514" s="203"/>
    </row>
    <row r="8515" spans="1:6" x14ac:dyDescent="0.25">
      <c r="A8515" s="203"/>
      <c r="B8515" s="203"/>
      <c r="C8515" s="203"/>
      <c r="D8515" s="203"/>
      <c r="E8515" s="203"/>
      <c r="F8515" s="203"/>
    </row>
    <row r="8516" spans="1:6" x14ac:dyDescent="0.25">
      <c r="A8516" s="203"/>
      <c r="B8516" s="203"/>
      <c r="C8516" s="203"/>
      <c r="D8516" s="203"/>
      <c r="E8516" s="203"/>
      <c r="F8516" s="203"/>
    </row>
    <row r="8517" spans="1:6" x14ac:dyDescent="0.25">
      <c r="A8517" s="203"/>
      <c r="B8517" s="203"/>
      <c r="C8517" s="203"/>
      <c r="D8517" s="203"/>
      <c r="E8517" s="203"/>
      <c r="F8517" s="203"/>
    </row>
    <row r="8518" spans="1:6" x14ac:dyDescent="0.25">
      <c r="A8518" s="203"/>
      <c r="B8518" s="203"/>
      <c r="C8518" s="203"/>
      <c r="D8518" s="203"/>
      <c r="E8518" s="203"/>
      <c r="F8518" s="203"/>
    </row>
    <row r="8519" spans="1:6" x14ac:dyDescent="0.25">
      <c r="A8519" s="203"/>
      <c r="B8519" s="203"/>
      <c r="C8519" s="203"/>
      <c r="D8519" s="203"/>
      <c r="E8519" s="203"/>
      <c r="F8519" s="203"/>
    </row>
    <row r="8520" spans="1:6" x14ac:dyDescent="0.25">
      <c r="A8520" s="203"/>
      <c r="B8520" s="203"/>
      <c r="C8520" s="203"/>
      <c r="D8520" s="203"/>
      <c r="E8520" s="203"/>
      <c r="F8520" s="203"/>
    </row>
    <row r="8521" spans="1:6" x14ac:dyDescent="0.25">
      <c r="A8521" s="203"/>
      <c r="B8521" s="203"/>
      <c r="C8521" s="203"/>
      <c r="D8521" s="203"/>
      <c r="E8521" s="203"/>
      <c r="F8521" s="203"/>
    </row>
    <row r="8522" spans="1:6" x14ac:dyDescent="0.25">
      <c r="A8522" s="203"/>
      <c r="B8522" s="203"/>
      <c r="C8522" s="203"/>
      <c r="D8522" s="203"/>
      <c r="E8522" s="203"/>
      <c r="F8522" s="203"/>
    </row>
    <row r="8523" spans="1:6" x14ac:dyDescent="0.25">
      <c r="A8523" s="203"/>
      <c r="B8523" s="203"/>
      <c r="C8523" s="203"/>
      <c r="D8523" s="203"/>
      <c r="E8523" s="203"/>
      <c r="F8523" s="203"/>
    </row>
    <row r="8524" spans="1:6" x14ac:dyDescent="0.25">
      <c r="A8524" s="203"/>
      <c r="B8524" s="203"/>
      <c r="C8524" s="203"/>
      <c r="D8524" s="203"/>
      <c r="E8524" s="203"/>
      <c r="F8524" s="203"/>
    </row>
    <row r="8525" spans="1:6" x14ac:dyDescent="0.25">
      <c r="A8525" s="203"/>
      <c r="B8525" s="203"/>
      <c r="C8525" s="203"/>
      <c r="D8525" s="203"/>
      <c r="E8525" s="203"/>
      <c r="F8525" s="203"/>
    </row>
    <row r="8526" spans="1:6" x14ac:dyDescent="0.25">
      <c r="A8526" s="203"/>
      <c r="B8526" s="203"/>
      <c r="C8526" s="203"/>
      <c r="D8526" s="203"/>
      <c r="E8526" s="203"/>
      <c r="F8526" s="203"/>
    </row>
    <row r="8527" spans="1:6" x14ac:dyDescent="0.25">
      <c r="A8527" s="203"/>
      <c r="B8527" s="203"/>
      <c r="C8527" s="203"/>
      <c r="D8527" s="203"/>
      <c r="E8527" s="203"/>
      <c r="F8527" s="203"/>
    </row>
    <row r="8528" spans="1:6" x14ac:dyDescent="0.25">
      <c r="A8528" s="203"/>
      <c r="B8528" s="203"/>
      <c r="C8528" s="203"/>
      <c r="D8528" s="203"/>
      <c r="E8528" s="203"/>
      <c r="F8528" s="203"/>
    </row>
    <row r="8529" spans="1:6" x14ac:dyDescent="0.25">
      <c r="A8529" s="203"/>
      <c r="B8529" s="203"/>
      <c r="C8529" s="203"/>
      <c r="D8529" s="203"/>
      <c r="E8529" s="203"/>
      <c r="F8529" s="203"/>
    </row>
    <row r="8530" spans="1:6" x14ac:dyDescent="0.25">
      <c r="A8530" s="203"/>
      <c r="B8530" s="203"/>
      <c r="C8530" s="203"/>
      <c r="D8530" s="203"/>
      <c r="E8530" s="203"/>
      <c r="F8530" s="203"/>
    </row>
    <row r="8531" spans="1:6" x14ac:dyDescent="0.25">
      <c r="A8531" s="203"/>
      <c r="B8531" s="203"/>
      <c r="C8531" s="203"/>
      <c r="D8531" s="203"/>
      <c r="E8531" s="203"/>
      <c r="F8531" s="203"/>
    </row>
    <row r="8532" spans="1:6" x14ac:dyDescent="0.25">
      <c r="A8532" s="203"/>
      <c r="B8532" s="203"/>
      <c r="C8532" s="203"/>
      <c r="D8532" s="203"/>
      <c r="E8532" s="203"/>
      <c r="F8532" s="203"/>
    </row>
    <row r="8533" spans="1:6" x14ac:dyDescent="0.25">
      <c r="A8533" s="203"/>
      <c r="B8533" s="203"/>
      <c r="C8533" s="203"/>
      <c r="D8533" s="203"/>
      <c r="E8533" s="203"/>
      <c r="F8533" s="203"/>
    </row>
    <row r="8534" spans="1:6" x14ac:dyDescent="0.25">
      <c r="A8534" s="203"/>
      <c r="B8534" s="203"/>
      <c r="C8534" s="203"/>
      <c r="D8534" s="203"/>
      <c r="E8534" s="203"/>
      <c r="F8534" s="203"/>
    </row>
    <row r="8535" spans="1:6" x14ac:dyDescent="0.25">
      <c r="A8535" s="203"/>
      <c r="B8535" s="203"/>
      <c r="C8535" s="203"/>
      <c r="D8535" s="203"/>
      <c r="E8535" s="203"/>
      <c r="F8535" s="203"/>
    </row>
    <row r="8536" spans="1:6" x14ac:dyDescent="0.25">
      <c r="A8536" s="203"/>
      <c r="B8536" s="203"/>
      <c r="C8536" s="203"/>
      <c r="D8536" s="203"/>
      <c r="E8536" s="203"/>
      <c r="F8536" s="203"/>
    </row>
    <row r="8537" spans="1:6" x14ac:dyDescent="0.25">
      <c r="A8537" s="203"/>
      <c r="B8537" s="203"/>
      <c r="C8537" s="203"/>
      <c r="D8537" s="203"/>
      <c r="E8537" s="203"/>
      <c r="F8537" s="203"/>
    </row>
    <row r="8538" spans="1:6" x14ac:dyDescent="0.25">
      <c r="A8538" s="203"/>
      <c r="B8538" s="203"/>
      <c r="C8538" s="203"/>
      <c r="D8538" s="203"/>
      <c r="E8538" s="203"/>
      <c r="F8538" s="203"/>
    </row>
    <row r="8539" spans="1:6" x14ac:dyDescent="0.25">
      <c r="A8539" s="203"/>
      <c r="B8539" s="203"/>
      <c r="C8539" s="203"/>
      <c r="D8539" s="203"/>
      <c r="E8539" s="203"/>
      <c r="F8539" s="203"/>
    </row>
    <row r="8540" spans="1:6" x14ac:dyDescent="0.25">
      <c r="A8540" s="203"/>
      <c r="B8540" s="203"/>
      <c r="C8540" s="203"/>
      <c r="D8540" s="203"/>
      <c r="E8540" s="203"/>
      <c r="F8540" s="203"/>
    </row>
    <row r="8541" spans="1:6" x14ac:dyDescent="0.25">
      <c r="A8541" s="203"/>
      <c r="B8541" s="203"/>
      <c r="C8541" s="203"/>
      <c r="D8541" s="203"/>
      <c r="E8541" s="203"/>
      <c r="F8541" s="203"/>
    </row>
    <row r="8542" spans="1:6" x14ac:dyDescent="0.25">
      <c r="A8542" s="203"/>
      <c r="B8542" s="203"/>
      <c r="C8542" s="203"/>
      <c r="D8542" s="203"/>
      <c r="E8542" s="203"/>
      <c r="F8542" s="203"/>
    </row>
    <row r="8543" spans="1:6" x14ac:dyDescent="0.25">
      <c r="A8543" s="203"/>
      <c r="B8543" s="203"/>
      <c r="C8543" s="203"/>
      <c r="D8543" s="203"/>
      <c r="E8543" s="203"/>
      <c r="F8543" s="203"/>
    </row>
    <row r="8544" spans="1:6" x14ac:dyDescent="0.25">
      <c r="A8544" s="203"/>
      <c r="B8544" s="203"/>
      <c r="C8544" s="203"/>
      <c r="D8544" s="203"/>
      <c r="E8544" s="203"/>
      <c r="F8544" s="203"/>
    </row>
    <row r="8545" spans="1:6" x14ac:dyDescent="0.25">
      <c r="A8545" s="203"/>
      <c r="B8545" s="203"/>
      <c r="C8545" s="203"/>
      <c r="D8545" s="203"/>
      <c r="E8545" s="203"/>
      <c r="F8545" s="203"/>
    </row>
    <row r="8546" spans="1:6" x14ac:dyDescent="0.25">
      <c r="A8546" s="203"/>
      <c r="B8546" s="203"/>
      <c r="C8546" s="203"/>
      <c r="D8546" s="203"/>
      <c r="E8546" s="203"/>
      <c r="F8546" s="203"/>
    </row>
    <row r="8547" spans="1:6" x14ac:dyDescent="0.25">
      <c r="A8547" s="203"/>
      <c r="B8547" s="203"/>
      <c r="C8547" s="203"/>
      <c r="D8547" s="203"/>
      <c r="E8547" s="203"/>
      <c r="F8547" s="203"/>
    </row>
    <row r="8548" spans="1:6" x14ac:dyDescent="0.25">
      <c r="A8548" s="203"/>
      <c r="B8548" s="203"/>
      <c r="C8548" s="203"/>
      <c r="D8548" s="203"/>
      <c r="E8548" s="203"/>
      <c r="F8548" s="203"/>
    </row>
    <row r="8549" spans="1:6" x14ac:dyDescent="0.25">
      <c r="A8549" s="203"/>
      <c r="B8549" s="203"/>
      <c r="C8549" s="203"/>
      <c r="D8549" s="203"/>
      <c r="E8549" s="203"/>
      <c r="F8549" s="203"/>
    </row>
    <row r="8550" spans="1:6" x14ac:dyDescent="0.25">
      <c r="A8550" s="203"/>
      <c r="B8550" s="203"/>
      <c r="C8550" s="203"/>
      <c r="D8550" s="203"/>
      <c r="E8550" s="203"/>
      <c r="F8550" s="203"/>
    </row>
    <row r="8551" spans="1:6" x14ac:dyDescent="0.25">
      <c r="A8551" s="203"/>
      <c r="B8551" s="203"/>
      <c r="C8551" s="203"/>
      <c r="D8551" s="203"/>
      <c r="E8551" s="203"/>
      <c r="F8551" s="203"/>
    </row>
    <row r="8552" spans="1:6" x14ac:dyDescent="0.25">
      <c r="A8552" s="203"/>
      <c r="B8552" s="203"/>
      <c r="C8552" s="203"/>
      <c r="D8552" s="203"/>
      <c r="E8552" s="203"/>
      <c r="F8552" s="203"/>
    </row>
    <row r="8553" spans="1:6" x14ac:dyDescent="0.25">
      <c r="A8553" s="203"/>
      <c r="B8553" s="203"/>
      <c r="C8553" s="203"/>
      <c r="D8553" s="203"/>
      <c r="E8553" s="203"/>
      <c r="F8553" s="203"/>
    </row>
    <row r="8554" spans="1:6" x14ac:dyDescent="0.25">
      <c r="A8554" s="203"/>
      <c r="B8554" s="203"/>
      <c r="C8554" s="203"/>
      <c r="D8554" s="203"/>
      <c r="E8554" s="203"/>
      <c r="F8554" s="203"/>
    </row>
    <row r="8555" spans="1:6" x14ac:dyDescent="0.25">
      <c r="A8555" s="203"/>
      <c r="B8555" s="203"/>
      <c r="C8555" s="203"/>
      <c r="D8555" s="203"/>
      <c r="E8555" s="203"/>
      <c r="F8555" s="203"/>
    </row>
    <row r="8556" spans="1:6" x14ac:dyDescent="0.25">
      <c r="A8556" s="203"/>
      <c r="B8556" s="203"/>
      <c r="C8556" s="203"/>
      <c r="D8556" s="203"/>
      <c r="E8556" s="203"/>
      <c r="F8556" s="203"/>
    </row>
    <row r="8557" spans="1:6" x14ac:dyDescent="0.25">
      <c r="A8557" s="203"/>
      <c r="B8557" s="203"/>
      <c r="C8557" s="203"/>
      <c r="D8557" s="203"/>
      <c r="E8557" s="203"/>
      <c r="F8557" s="203"/>
    </row>
    <row r="8558" spans="1:6" x14ac:dyDescent="0.25">
      <c r="A8558" s="203"/>
      <c r="B8558" s="203"/>
      <c r="C8558" s="203"/>
      <c r="D8558" s="203"/>
      <c r="E8558" s="203"/>
      <c r="F8558" s="203"/>
    </row>
    <row r="8559" spans="1:6" x14ac:dyDescent="0.25">
      <c r="A8559" s="203"/>
      <c r="B8559" s="203"/>
      <c r="C8559" s="203"/>
      <c r="D8559" s="203"/>
      <c r="E8559" s="203"/>
      <c r="F8559" s="203"/>
    </row>
    <row r="8560" spans="1:6" x14ac:dyDescent="0.25">
      <c r="A8560" s="203"/>
      <c r="B8560" s="203"/>
      <c r="C8560" s="203"/>
      <c r="D8560" s="203"/>
      <c r="E8560" s="203"/>
      <c r="F8560" s="203"/>
    </row>
    <row r="8561" spans="1:6" x14ac:dyDescent="0.25">
      <c r="A8561" s="203"/>
      <c r="B8561" s="203"/>
      <c r="C8561" s="203"/>
      <c r="D8561" s="203"/>
      <c r="E8561" s="203"/>
      <c r="F8561" s="203"/>
    </row>
    <row r="8562" spans="1:6" x14ac:dyDescent="0.25">
      <c r="A8562" s="203"/>
      <c r="B8562" s="203"/>
      <c r="C8562" s="203"/>
      <c r="D8562" s="203"/>
      <c r="E8562" s="203"/>
      <c r="F8562" s="203"/>
    </row>
    <row r="8563" spans="1:6" x14ac:dyDescent="0.25">
      <c r="A8563" s="203"/>
      <c r="B8563" s="203"/>
      <c r="C8563" s="203"/>
      <c r="D8563" s="203"/>
      <c r="E8563" s="203"/>
      <c r="F8563" s="203"/>
    </row>
    <row r="8564" spans="1:6" x14ac:dyDescent="0.25">
      <c r="A8564" s="203"/>
      <c r="B8564" s="203"/>
      <c r="C8564" s="203"/>
      <c r="D8564" s="203"/>
      <c r="E8564" s="203"/>
      <c r="F8564" s="203"/>
    </row>
    <row r="8565" spans="1:6" x14ac:dyDescent="0.25">
      <c r="A8565" s="203"/>
      <c r="B8565" s="203"/>
      <c r="C8565" s="203"/>
      <c r="D8565" s="203"/>
      <c r="E8565" s="203"/>
      <c r="F8565" s="203"/>
    </row>
    <row r="8566" spans="1:6" x14ac:dyDescent="0.25">
      <c r="A8566" s="203"/>
      <c r="B8566" s="203"/>
      <c r="C8566" s="203"/>
      <c r="D8566" s="203"/>
      <c r="E8566" s="203"/>
      <c r="F8566" s="203"/>
    </row>
    <row r="8567" spans="1:6" x14ac:dyDescent="0.25">
      <c r="A8567" s="203"/>
      <c r="B8567" s="203"/>
      <c r="C8567" s="203"/>
      <c r="D8567" s="203"/>
      <c r="E8567" s="203"/>
      <c r="F8567" s="203"/>
    </row>
    <row r="8568" spans="1:6" x14ac:dyDescent="0.25">
      <c r="A8568" s="203"/>
      <c r="B8568" s="203"/>
      <c r="C8568" s="203"/>
      <c r="D8568" s="203"/>
      <c r="E8568" s="203"/>
      <c r="F8568" s="203"/>
    </row>
    <row r="8569" spans="1:6" x14ac:dyDescent="0.25">
      <c r="A8569" s="203"/>
      <c r="B8569" s="203"/>
      <c r="C8569" s="203"/>
      <c r="D8569" s="203"/>
      <c r="E8569" s="203"/>
      <c r="F8569" s="203"/>
    </row>
    <row r="8570" spans="1:6" x14ac:dyDescent="0.25">
      <c r="A8570" s="203"/>
      <c r="B8570" s="203"/>
      <c r="C8570" s="203"/>
      <c r="D8570" s="203"/>
      <c r="E8570" s="203"/>
      <c r="F8570" s="203"/>
    </row>
    <row r="8571" spans="1:6" x14ac:dyDescent="0.25">
      <c r="A8571" s="203"/>
      <c r="B8571" s="203"/>
      <c r="C8571" s="203"/>
      <c r="D8571" s="203"/>
      <c r="E8571" s="203"/>
      <c r="F8571" s="203"/>
    </row>
    <row r="8572" spans="1:6" x14ac:dyDescent="0.25">
      <c r="A8572" s="203"/>
      <c r="B8572" s="203"/>
      <c r="C8572" s="203"/>
      <c r="D8572" s="203"/>
      <c r="E8572" s="203"/>
      <c r="F8572" s="203"/>
    </row>
    <row r="8573" spans="1:6" x14ac:dyDescent="0.25">
      <c r="A8573" s="203"/>
      <c r="B8573" s="203"/>
      <c r="C8573" s="203"/>
      <c r="D8573" s="203"/>
      <c r="E8573" s="203"/>
      <c r="F8573" s="203"/>
    </row>
    <row r="8574" spans="1:6" x14ac:dyDescent="0.25">
      <c r="A8574" s="203"/>
      <c r="B8574" s="203"/>
      <c r="C8574" s="203"/>
      <c r="D8574" s="203"/>
      <c r="E8574" s="203"/>
      <c r="F8574" s="203"/>
    </row>
    <row r="8575" spans="1:6" x14ac:dyDescent="0.25">
      <c r="A8575" s="203"/>
      <c r="B8575" s="203"/>
      <c r="C8575" s="203"/>
      <c r="D8575" s="203"/>
      <c r="E8575" s="203"/>
      <c r="F8575" s="203"/>
    </row>
    <row r="8576" spans="1:6" x14ac:dyDescent="0.25">
      <c r="A8576" s="203"/>
      <c r="B8576" s="203"/>
      <c r="C8576" s="203"/>
      <c r="D8576" s="203"/>
      <c r="E8576" s="203"/>
      <c r="F8576" s="203"/>
    </row>
    <row r="8577" spans="1:6" x14ac:dyDescent="0.25">
      <c r="A8577" s="203"/>
      <c r="B8577" s="203"/>
      <c r="C8577" s="203"/>
      <c r="D8577" s="203"/>
      <c r="E8577" s="203"/>
      <c r="F8577" s="203"/>
    </row>
    <row r="8578" spans="1:6" x14ac:dyDescent="0.25">
      <c r="A8578" s="203"/>
      <c r="B8578" s="203"/>
      <c r="C8578" s="203"/>
      <c r="D8578" s="203"/>
      <c r="E8578" s="203"/>
      <c r="F8578" s="203"/>
    </row>
    <row r="8579" spans="1:6" x14ac:dyDescent="0.25">
      <c r="A8579" s="203"/>
      <c r="B8579" s="203"/>
      <c r="C8579" s="203"/>
      <c r="D8579" s="203"/>
      <c r="E8579" s="203"/>
      <c r="F8579" s="203"/>
    </row>
    <row r="8580" spans="1:6" x14ac:dyDescent="0.25">
      <c r="A8580" s="203"/>
      <c r="B8580" s="203"/>
      <c r="C8580" s="203"/>
      <c r="D8580" s="203"/>
      <c r="E8580" s="203"/>
      <c r="F8580" s="203"/>
    </row>
    <row r="8581" spans="1:6" x14ac:dyDescent="0.25">
      <c r="A8581" s="203"/>
      <c r="B8581" s="203"/>
      <c r="C8581" s="203"/>
      <c r="D8581" s="203"/>
      <c r="E8581" s="203"/>
      <c r="F8581" s="203"/>
    </row>
    <row r="8582" spans="1:6" x14ac:dyDescent="0.25">
      <c r="A8582" s="203"/>
      <c r="B8582" s="203"/>
      <c r="C8582" s="203"/>
      <c r="D8582" s="203"/>
      <c r="E8582" s="203"/>
      <c r="F8582" s="203"/>
    </row>
    <row r="8583" spans="1:6" x14ac:dyDescent="0.25">
      <c r="A8583" s="203"/>
      <c r="B8583" s="203"/>
      <c r="C8583" s="203"/>
      <c r="D8583" s="203"/>
      <c r="E8583" s="203"/>
      <c r="F8583" s="203"/>
    </row>
    <row r="8584" spans="1:6" x14ac:dyDescent="0.25">
      <c r="A8584" s="203"/>
      <c r="B8584" s="203"/>
      <c r="C8584" s="203"/>
      <c r="D8584" s="203"/>
      <c r="E8584" s="203"/>
      <c r="F8584" s="203"/>
    </row>
    <row r="8585" spans="1:6" x14ac:dyDescent="0.25">
      <c r="A8585" s="203"/>
      <c r="B8585" s="203"/>
      <c r="C8585" s="203"/>
      <c r="D8585" s="203"/>
      <c r="E8585" s="203"/>
      <c r="F8585" s="203"/>
    </row>
    <row r="8586" spans="1:6" x14ac:dyDescent="0.25">
      <c r="A8586" s="203"/>
      <c r="B8586" s="203"/>
      <c r="C8586" s="203"/>
      <c r="D8586" s="203"/>
      <c r="E8586" s="203"/>
      <c r="F8586" s="203"/>
    </row>
    <row r="8587" spans="1:6" x14ac:dyDescent="0.25">
      <c r="A8587" s="203"/>
      <c r="B8587" s="203"/>
      <c r="C8587" s="203"/>
      <c r="D8587" s="203"/>
      <c r="E8587" s="203"/>
      <c r="F8587" s="203"/>
    </row>
    <row r="8588" spans="1:6" x14ac:dyDescent="0.25">
      <c r="A8588" s="203"/>
      <c r="B8588" s="203"/>
      <c r="C8588" s="203"/>
      <c r="D8588" s="203"/>
      <c r="E8588" s="203"/>
      <c r="F8588" s="203"/>
    </row>
    <row r="8589" spans="1:6" x14ac:dyDescent="0.25">
      <c r="A8589" s="203"/>
      <c r="B8589" s="203"/>
      <c r="C8589" s="203"/>
      <c r="D8589" s="203"/>
      <c r="E8589" s="203"/>
      <c r="F8589" s="203"/>
    </row>
    <row r="8590" spans="1:6" x14ac:dyDescent="0.25">
      <c r="A8590" s="203"/>
      <c r="B8590" s="203"/>
      <c r="C8590" s="203"/>
      <c r="D8590" s="203"/>
      <c r="E8590" s="203"/>
      <c r="F8590" s="203"/>
    </row>
    <row r="8591" spans="1:6" x14ac:dyDescent="0.25">
      <c r="A8591" s="203"/>
      <c r="B8591" s="203"/>
      <c r="C8591" s="203"/>
      <c r="D8591" s="203"/>
      <c r="E8591" s="203"/>
      <c r="F8591" s="203"/>
    </row>
    <row r="8592" spans="1:6" x14ac:dyDescent="0.25">
      <c r="A8592" s="203"/>
      <c r="B8592" s="203"/>
      <c r="C8592" s="203"/>
      <c r="D8592" s="203"/>
      <c r="E8592" s="203"/>
      <c r="F8592" s="203"/>
    </row>
    <row r="8593" spans="1:6" x14ac:dyDescent="0.25">
      <c r="A8593" s="203"/>
      <c r="B8593" s="203"/>
      <c r="C8593" s="203"/>
      <c r="D8593" s="203"/>
      <c r="E8593" s="203"/>
      <c r="F8593" s="203"/>
    </row>
    <row r="8594" spans="1:6" x14ac:dyDescent="0.25">
      <c r="A8594" s="203"/>
      <c r="B8594" s="203"/>
      <c r="C8594" s="203"/>
      <c r="D8594" s="203"/>
      <c r="E8594" s="203"/>
      <c r="F8594" s="203"/>
    </row>
    <row r="8595" spans="1:6" x14ac:dyDescent="0.25">
      <c r="A8595" s="203"/>
      <c r="B8595" s="203"/>
      <c r="C8595" s="203"/>
      <c r="D8595" s="203"/>
      <c r="E8595" s="203"/>
      <c r="F8595" s="203"/>
    </row>
    <row r="8596" spans="1:6" x14ac:dyDescent="0.25">
      <c r="A8596" s="203"/>
      <c r="B8596" s="203"/>
      <c r="C8596" s="203"/>
      <c r="D8596" s="203"/>
      <c r="E8596" s="203"/>
      <c r="F8596" s="203"/>
    </row>
    <row r="8597" spans="1:6" x14ac:dyDescent="0.25">
      <c r="A8597" s="203"/>
      <c r="B8597" s="203"/>
      <c r="C8597" s="203"/>
      <c r="D8597" s="203"/>
      <c r="E8597" s="203"/>
      <c r="F8597" s="203"/>
    </row>
    <row r="8598" spans="1:6" x14ac:dyDescent="0.25">
      <c r="A8598" s="203"/>
      <c r="B8598" s="203"/>
      <c r="C8598" s="203"/>
      <c r="D8598" s="203"/>
      <c r="E8598" s="203"/>
      <c r="F8598" s="203"/>
    </row>
    <row r="8599" spans="1:6" x14ac:dyDescent="0.25">
      <c r="A8599" s="203"/>
      <c r="B8599" s="203"/>
      <c r="C8599" s="203"/>
      <c r="D8599" s="203"/>
      <c r="E8599" s="203"/>
      <c r="F8599" s="203"/>
    </row>
    <row r="8600" spans="1:6" x14ac:dyDescent="0.25">
      <c r="A8600" s="203"/>
      <c r="B8600" s="203"/>
      <c r="C8600" s="203"/>
      <c r="D8600" s="203"/>
      <c r="E8600" s="203"/>
      <c r="F8600" s="203"/>
    </row>
    <row r="8601" spans="1:6" x14ac:dyDescent="0.25">
      <c r="A8601" s="203"/>
      <c r="B8601" s="203"/>
      <c r="C8601" s="203"/>
      <c r="D8601" s="203"/>
      <c r="E8601" s="203"/>
      <c r="F8601" s="203"/>
    </row>
    <row r="8602" spans="1:6" x14ac:dyDescent="0.25">
      <c r="A8602" s="203"/>
      <c r="B8602" s="203"/>
      <c r="C8602" s="203"/>
      <c r="D8602" s="203"/>
      <c r="E8602" s="203"/>
      <c r="F8602" s="203"/>
    </row>
    <row r="8603" spans="1:6" x14ac:dyDescent="0.25">
      <c r="A8603" s="203"/>
      <c r="B8603" s="203"/>
      <c r="C8603" s="203"/>
      <c r="D8603" s="203"/>
      <c r="E8603" s="203"/>
      <c r="F8603" s="203"/>
    </row>
    <row r="8604" spans="1:6" x14ac:dyDescent="0.25">
      <c r="A8604" s="203"/>
      <c r="B8604" s="203"/>
      <c r="C8604" s="203"/>
      <c r="D8604" s="203"/>
      <c r="E8604" s="203"/>
      <c r="F8604" s="203"/>
    </row>
    <row r="8605" spans="1:6" x14ac:dyDescent="0.25">
      <c r="A8605" s="203"/>
      <c r="B8605" s="203"/>
      <c r="C8605" s="203"/>
      <c r="D8605" s="203"/>
      <c r="E8605" s="203"/>
      <c r="F8605" s="203"/>
    </row>
    <row r="8606" spans="1:6" x14ac:dyDescent="0.25">
      <c r="A8606" s="203"/>
      <c r="B8606" s="203"/>
      <c r="C8606" s="203"/>
      <c r="D8606" s="203"/>
      <c r="E8606" s="203"/>
      <c r="F8606" s="203"/>
    </row>
    <row r="8607" spans="1:6" x14ac:dyDescent="0.25">
      <c r="A8607" s="203"/>
      <c r="B8607" s="203"/>
      <c r="C8607" s="203"/>
      <c r="D8607" s="203"/>
      <c r="E8607" s="203"/>
      <c r="F8607" s="203"/>
    </row>
    <row r="8608" spans="1:6" x14ac:dyDescent="0.25">
      <c r="A8608" s="203"/>
      <c r="B8608" s="203"/>
      <c r="C8608" s="203"/>
      <c r="D8608" s="203"/>
      <c r="E8608" s="203"/>
      <c r="F8608" s="203"/>
    </row>
    <row r="8609" spans="1:6" x14ac:dyDescent="0.25">
      <c r="A8609" s="203"/>
      <c r="B8609" s="203"/>
      <c r="C8609" s="203"/>
      <c r="D8609" s="203"/>
      <c r="E8609" s="203"/>
      <c r="F8609" s="203"/>
    </row>
    <row r="8610" spans="1:6" x14ac:dyDescent="0.25">
      <c r="A8610" s="203"/>
      <c r="B8610" s="203"/>
      <c r="C8610" s="203"/>
      <c r="D8610" s="203"/>
      <c r="E8610" s="203"/>
      <c r="F8610" s="203"/>
    </row>
    <row r="8611" spans="1:6" x14ac:dyDescent="0.25">
      <c r="A8611" s="203"/>
      <c r="B8611" s="203"/>
      <c r="C8611" s="203"/>
      <c r="D8611" s="203"/>
      <c r="E8611" s="203"/>
      <c r="F8611" s="203"/>
    </row>
    <row r="8612" spans="1:6" x14ac:dyDescent="0.25">
      <c r="A8612" s="203"/>
      <c r="B8612" s="203"/>
      <c r="C8612" s="203"/>
      <c r="D8612" s="203"/>
      <c r="E8612" s="203"/>
      <c r="F8612" s="203"/>
    </row>
    <row r="8613" spans="1:6" x14ac:dyDescent="0.25">
      <c r="A8613" s="203"/>
      <c r="B8613" s="203"/>
      <c r="C8613" s="203"/>
      <c r="D8613" s="203"/>
      <c r="E8613" s="203"/>
      <c r="F8613" s="203"/>
    </row>
    <row r="8614" spans="1:6" x14ac:dyDescent="0.25">
      <c r="A8614" s="203"/>
      <c r="B8614" s="203"/>
      <c r="C8614" s="203"/>
      <c r="D8614" s="203"/>
      <c r="E8614" s="203"/>
      <c r="F8614" s="203"/>
    </row>
    <row r="8615" spans="1:6" x14ac:dyDescent="0.25">
      <c r="A8615" s="203"/>
      <c r="B8615" s="203"/>
      <c r="C8615" s="203"/>
      <c r="D8615" s="203"/>
      <c r="E8615" s="203"/>
      <c r="F8615" s="203"/>
    </row>
    <row r="8616" spans="1:6" x14ac:dyDescent="0.25">
      <c r="A8616" s="203"/>
      <c r="B8616" s="203"/>
      <c r="C8616" s="203"/>
      <c r="D8616" s="203"/>
      <c r="E8616" s="203"/>
      <c r="F8616" s="203"/>
    </row>
    <row r="8617" spans="1:6" x14ac:dyDescent="0.25">
      <c r="A8617" s="203"/>
      <c r="B8617" s="203"/>
      <c r="C8617" s="203"/>
      <c r="D8617" s="203"/>
      <c r="E8617" s="203"/>
      <c r="F8617" s="203"/>
    </row>
    <row r="8618" spans="1:6" x14ac:dyDescent="0.25">
      <c r="A8618" s="203"/>
      <c r="B8618" s="203"/>
      <c r="C8618" s="203"/>
      <c r="D8618" s="203"/>
      <c r="E8618" s="203"/>
      <c r="F8618" s="203"/>
    </row>
    <row r="8619" spans="1:6" x14ac:dyDescent="0.25">
      <c r="A8619" s="203"/>
      <c r="B8619" s="203"/>
      <c r="C8619" s="203"/>
      <c r="D8619" s="203"/>
      <c r="E8619" s="203"/>
      <c r="F8619" s="203"/>
    </row>
    <row r="8620" spans="1:6" x14ac:dyDescent="0.25">
      <c r="A8620" s="203"/>
      <c r="B8620" s="203"/>
      <c r="C8620" s="203"/>
      <c r="D8620" s="203"/>
      <c r="E8620" s="203"/>
      <c r="F8620" s="203"/>
    </row>
    <row r="8621" spans="1:6" x14ac:dyDescent="0.25">
      <c r="A8621" s="203"/>
      <c r="B8621" s="203"/>
      <c r="C8621" s="203"/>
      <c r="D8621" s="203"/>
      <c r="E8621" s="203"/>
      <c r="F8621" s="203"/>
    </row>
    <row r="8622" spans="1:6" x14ac:dyDescent="0.25">
      <c r="A8622" s="203"/>
      <c r="B8622" s="203"/>
      <c r="C8622" s="203"/>
      <c r="D8622" s="203"/>
      <c r="E8622" s="203"/>
      <c r="F8622" s="203"/>
    </row>
    <row r="8623" spans="1:6" x14ac:dyDescent="0.25">
      <c r="A8623" s="203"/>
      <c r="B8623" s="203"/>
      <c r="C8623" s="203"/>
      <c r="D8623" s="203"/>
      <c r="E8623" s="203"/>
      <c r="F8623" s="203"/>
    </row>
    <row r="8624" spans="1:6" x14ac:dyDescent="0.25">
      <c r="A8624" s="203"/>
      <c r="B8624" s="203"/>
      <c r="C8624" s="203"/>
      <c r="D8624" s="203"/>
      <c r="E8624" s="203"/>
      <c r="F8624" s="203"/>
    </row>
    <row r="8625" spans="1:6" x14ac:dyDescent="0.25">
      <c r="A8625" s="203"/>
      <c r="B8625" s="203"/>
      <c r="C8625" s="203"/>
      <c r="D8625" s="203"/>
      <c r="E8625" s="203"/>
      <c r="F8625" s="203"/>
    </row>
    <row r="8626" spans="1:6" x14ac:dyDescent="0.25">
      <c r="A8626" s="203"/>
      <c r="B8626" s="203"/>
      <c r="C8626" s="203"/>
      <c r="D8626" s="203"/>
      <c r="E8626" s="203"/>
      <c r="F8626" s="203"/>
    </row>
    <row r="8627" spans="1:6" x14ac:dyDescent="0.25">
      <c r="A8627" s="203"/>
      <c r="B8627" s="203"/>
      <c r="C8627" s="203"/>
      <c r="D8627" s="203"/>
      <c r="E8627" s="203"/>
      <c r="F8627" s="203"/>
    </row>
    <row r="8628" spans="1:6" x14ac:dyDescent="0.25">
      <c r="A8628" s="203"/>
      <c r="B8628" s="203"/>
      <c r="C8628" s="203"/>
      <c r="D8628" s="203"/>
      <c r="E8628" s="203"/>
      <c r="F8628" s="203"/>
    </row>
    <row r="8629" spans="1:6" x14ac:dyDescent="0.25">
      <c r="A8629" s="203"/>
      <c r="B8629" s="203"/>
      <c r="C8629" s="203"/>
      <c r="D8629" s="203"/>
      <c r="E8629" s="203"/>
      <c r="F8629" s="203"/>
    </row>
    <row r="8630" spans="1:6" x14ac:dyDescent="0.25">
      <c r="A8630" s="203"/>
      <c r="B8630" s="203"/>
      <c r="C8630" s="203"/>
      <c r="D8630" s="203"/>
      <c r="E8630" s="203"/>
      <c r="F8630" s="203"/>
    </row>
    <row r="8631" spans="1:6" x14ac:dyDescent="0.25">
      <c r="A8631" s="203"/>
      <c r="B8631" s="203"/>
      <c r="C8631" s="203"/>
      <c r="D8631" s="203"/>
      <c r="E8631" s="203"/>
      <c r="F8631" s="203"/>
    </row>
    <row r="8632" spans="1:6" x14ac:dyDescent="0.25">
      <c r="A8632" s="203"/>
      <c r="B8632" s="203"/>
      <c r="C8632" s="203"/>
      <c r="D8632" s="203"/>
      <c r="E8632" s="203"/>
      <c r="F8632" s="203"/>
    </row>
    <row r="8633" spans="1:6" x14ac:dyDescent="0.25">
      <c r="A8633" s="203"/>
      <c r="B8633" s="203"/>
      <c r="C8633" s="203"/>
      <c r="D8633" s="203"/>
      <c r="E8633" s="203"/>
      <c r="F8633" s="203"/>
    </row>
    <row r="8634" spans="1:6" x14ac:dyDescent="0.25">
      <c r="A8634" s="203"/>
      <c r="B8634" s="203"/>
      <c r="C8634" s="203"/>
      <c r="D8634" s="203"/>
      <c r="E8634" s="203"/>
      <c r="F8634" s="203"/>
    </row>
    <row r="8635" spans="1:6" x14ac:dyDescent="0.25">
      <c r="A8635" s="203"/>
      <c r="B8635" s="203"/>
      <c r="C8635" s="203"/>
      <c r="D8635" s="203"/>
      <c r="E8635" s="203"/>
      <c r="F8635" s="203"/>
    </row>
    <row r="8636" spans="1:6" x14ac:dyDescent="0.25">
      <c r="A8636" s="203"/>
      <c r="B8636" s="203"/>
      <c r="C8636" s="203"/>
      <c r="D8636" s="203"/>
      <c r="E8636" s="203"/>
      <c r="F8636" s="203"/>
    </row>
    <row r="8637" spans="1:6" x14ac:dyDescent="0.25">
      <c r="A8637" s="203"/>
      <c r="B8637" s="203"/>
      <c r="C8637" s="203"/>
      <c r="D8637" s="203"/>
      <c r="E8637" s="203"/>
      <c r="F8637" s="203"/>
    </row>
    <row r="8638" spans="1:6" x14ac:dyDescent="0.25">
      <c r="A8638" s="203"/>
      <c r="B8638" s="203"/>
      <c r="C8638" s="203"/>
      <c r="D8638" s="203"/>
      <c r="E8638" s="203"/>
      <c r="F8638" s="203"/>
    </row>
    <row r="8639" spans="1:6" x14ac:dyDescent="0.25">
      <c r="A8639" s="203"/>
      <c r="B8639" s="203"/>
      <c r="C8639" s="203"/>
      <c r="D8639" s="203"/>
      <c r="E8639" s="203"/>
      <c r="F8639" s="203"/>
    </row>
    <row r="8640" spans="1:6" x14ac:dyDescent="0.25">
      <c r="A8640" s="203"/>
      <c r="B8640" s="203"/>
      <c r="C8640" s="203"/>
      <c r="D8640" s="203"/>
      <c r="E8640" s="203"/>
      <c r="F8640" s="203"/>
    </row>
    <row r="8641" spans="1:6" x14ac:dyDescent="0.25">
      <c r="A8641" s="203"/>
      <c r="B8641" s="203"/>
      <c r="C8641" s="203"/>
      <c r="D8641" s="203"/>
      <c r="E8641" s="203"/>
      <c r="F8641" s="203"/>
    </row>
    <row r="8642" spans="1:6" x14ac:dyDescent="0.25">
      <c r="A8642" s="203"/>
      <c r="B8642" s="203"/>
      <c r="C8642" s="203"/>
      <c r="D8642" s="203"/>
      <c r="E8642" s="203"/>
      <c r="F8642" s="203"/>
    </row>
    <row r="8643" spans="1:6" x14ac:dyDescent="0.25">
      <c r="A8643" s="203"/>
      <c r="B8643" s="203"/>
      <c r="C8643" s="203"/>
      <c r="D8643" s="203"/>
      <c r="E8643" s="203"/>
      <c r="F8643" s="203"/>
    </row>
    <row r="8644" spans="1:6" x14ac:dyDescent="0.25">
      <c r="A8644" s="203"/>
      <c r="B8644" s="203"/>
      <c r="C8644" s="203"/>
      <c r="D8644" s="203"/>
      <c r="E8644" s="203"/>
      <c r="F8644" s="203"/>
    </row>
    <row r="8645" spans="1:6" x14ac:dyDescent="0.25">
      <c r="A8645" s="203"/>
      <c r="B8645" s="203"/>
      <c r="C8645" s="203"/>
      <c r="D8645" s="203"/>
      <c r="E8645" s="203"/>
      <c r="F8645" s="203"/>
    </row>
    <row r="8646" spans="1:6" x14ac:dyDescent="0.25">
      <c r="A8646" s="203"/>
      <c r="B8646" s="203"/>
      <c r="C8646" s="203"/>
      <c r="D8646" s="203"/>
      <c r="E8646" s="203"/>
      <c r="F8646" s="203"/>
    </row>
    <row r="8647" spans="1:6" x14ac:dyDescent="0.25">
      <c r="A8647" s="203"/>
      <c r="B8647" s="203"/>
      <c r="C8647" s="203"/>
      <c r="D8647" s="203"/>
      <c r="E8647" s="203"/>
      <c r="F8647" s="203"/>
    </row>
    <row r="8648" spans="1:6" x14ac:dyDescent="0.25">
      <c r="A8648" s="203"/>
      <c r="B8648" s="203"/>
      <c r="C8648" s="203"/>
      <c r="D8648" s="203"/>
      <c r="E8648" s="203"/>
      <c r="F8648" s="203"/>
    </row>
    <row r="8649" spans="1:6" x14ac:dyDescent="0.25">
      <c r="A8649" s="203"/>
      <c r="B8649" s="203"/>
      <c r="C8649" s="203"/>
      <c r="D8649" s="203"/>
      <c r="E8649" s="203"/>
      <c r="F8649" s="203"/>
    </row>
    <row r="8650" spans="1:6" x14ac:dyDescent="0.25">
      <c r="A8650" s="203"/>
      <c r="B8650" s="203"/>
      <c r="C8650" s="203"/>
      <c r="D8650" s="203"/>
      <c r="E8650" s="203"/>
      <c r="F8650" s="203"/>
    </row>
    <row r="8651" spans="1:6" x14ac:dyDescent="0.25">
      <c r="A8651" s="203"/>
      <c r="B8651" s="203"/>
      <c r="C8651" s="203"/>
      <c r="D8651" s="203"/>
      <c r="E8651" s="203"/>
      <c r="F8651" s="203"/>
    </row>
    <row r="8652" spans="1:6" x14ac:dyDescent="0.25">
      <c r="A8652" s="203"/>
      <c r="B8652" s="203"/>
      <c r="C8652" s="203"/>
      <c r="D8652" s="203"/>
      <c r="E8652" s="203"/>
      <c r="F8652" s="203"/>
    </row>
    <row r="8653" spans="1:6" x14ac:dyDescent="0.25">
      <c r="A8653" s="203"/>
      <c r="B8653" s="203"/>
      <c r="C8653" s="203"/>
      <c r="D8653" s="203"/>
      <c r="E8653" s="203"/>
      <c r="F8653" s="203"/>
    </row>
    <row r="8654" spans="1:6" x14ac:dyDescent="0.25">
      <c r="A8654" s="203"/>
      <c r="B8654" s="203"/>
      <c r="C8654" s="203"/>
      <c r="D8654" s="203"/>
      <c r="E8654" s="203"/>
      <c r="F8654" s="203"/>
    </row>
    <row r="8655" spans="1:6" x14ac:dyDescent="0.25">
      <c r="A8655" s="203"/>
      <c r="B8655" s="203"/>
      <c r="C8655" s="203"/>
      <c r="D8655" s="203"/>
      <c r="E8655" s="203"/>
      <c r="F8655" s="203"/>
    </row>
    <row r="8656" spans="1:6" x14ac:dyDescent="0.25">
      <c r="A8656" s="203"/>
      <c r="B8656" s="203"/>
      <c r="C8656" s="203"/>
      <c r="D8656" s="203"/>
      <c r="E8656" s="203"/>
      <c r="F8656" s="203"/>
    </row>
    <row r="8657" spans="1:6" x14ac:dyDescent="0.25">
      <c r="A8657" s="203"/>
      <c r="B8657" s="203"/>
      <c r="C8657" s="203"/>
      <c r="D8657" s="203"/>
      <c r="E8657" s="203"/>
      <c r="F8657" s="203"/>
    </row>
    <row r="8658" spans="1:6" x14ac:dyDescent="0.25">
      <c r="A8658" s="203"/>
      <c r="B8658" s="203"/>
      <c r="C8658" s="203"/>
      <c r="D8658" s="203"/>
      <c r="E8658" s="203"/>
      <c r="F8658" s="203"/>
    </row>
    <row r="8659" spans="1:6" x14ac:dyDescent="0.25">
      <c r="A8659" s="203"/>
      <c r="B8659" s="203"/>
      <c r="C8659" s="203"/>
      <c r="D8659" s="203"/>
      <c r="E8659" s="203"/>
      <c r="F8659" s="203"/>
    </row>
    <row r="8660" spans="1:6" x14ac:dyDescent="0.25">
      <c r="A8660" s="203"/>
      <c r="B8660" s="203"/>
      <c r="C8660" s="203"/>
      <c r="D8660" s="203"/>
      <c r="E8660" s="203"/>
      <c r="F8660" s="203"/>
    </row>
    <row r="8661" spans="1:6" x14ac:dyDescent="0.25">
      <c r="A8661" s="203"/>
      <c r="B8661" s="203"/>
      <c r="C8661" s="203"/>
      <c r="D8661" s="203"/>
      <c r="E8661" s="203"/>
      <c r="F8661" s="203"/>
    </row>
    <row r="8662" spans="1:6" x14ac:dyDescent="0.25">
      <c r="A8662" s="203"/>
      <c r="B8662" s="203"/>
      <c r="C8662" s="203"/>
      <c r="D8662" s="203"/>
      <c r="E8662" s="203"/>
      <c r="F8662" s="203"/>
    </row>
    <row r="8663" spans="1:6" x14ac:dyDescent="0.25">
      <c r="A8663" s="203"/>
      <c r="B8663" s="203"/>
      <c r="C8663" s="203"/>
      <c r="D8663" s="203"/>
      <c r="E8663" s="203"/>
      <c r="F8663" s="203"/>
    </row>
    <row r="8664" spans="1:6" x14ac:dyDescent="0.25">
      <c r="A8664" s="203"/>
      <c r="B8664" s="203"/>
      <c r="C8664" s="203"/>
      <c r="D8664" s="203"/>
      <c r="E8664" s="203"/>
      <c r="F8664" s="203"/>
    </row>
    <row r="8665" spans="1:6" x14ac:dyDescent="0.25">
      <c r="A8665" s="203"/>
      <c r="B8665" s="203"/>
      <c r="C8665" s="203"/>
      <c r="D8665" s="203"/>
      <c r="E8665" s="203"/>
      <c r="F8665" s="203"/>
    </row>
    <row r="8666" spans="1:6" x14ac:dyDescent="0.25">
      <c r="A8666" s="203"/>
      <c r="B8666" s="203"/>
      <c r="C8666" s="203"/>
      <c r="D8666" s="203"/>
      <c r="E8666" s="203"/>
      <c r="F8666" s="203"/>
    </row>
    <row r="8667" spans="1:6" x14ac:dyDescent="0.25">
      <c r="A8667" s="203"/>
      <c r="B8667" s="203"/>
      <c r="C8667" s="203"/>
      <c r="D8667" s="203"/>
      <c r="E8667" s="203"/>
      <c r="F8667" s="203"/>
    </row>
    <row r="8668" spans="1:6" x14ac:dyDescent="0.25">
      <c r="A8668" s="203"/>
      <c r="B8668" s="203"/>
      <c r="C8668" s="203"/>
      <c r="D8668" s="203"/>
      <c r="E8668" s="203"/>
      <c r="F8668" s="203"/>
    </row>
    <row r="8669" spans="1:6" x14ac:dyDescent="0.25">
      <c r="A8669" s="203"/>
      <c r="B8669" s="203"/>
      <c r="C8669" s="203"/>
      <c r="D8669" s="203"/>
      <c r="E8669" s="203"/>
      <c r="F8669" s="203"/>
    </row>
    <row r="8670" spans="1:6" x14ac:dyDescent="0.25">
      <c r="A8670" s="203"/>
      <c r="B8670" s="203"/>
      <c r="C8670" s="203"/>
      <c r="D8670" s="203"/>
      <c r="E8670" s="203"/>
      <c r="F8670" s="203"/>
    </row>
    <row r="8671" spans="1:6" x14ac:dyDescent="0.25">
      <c r="A8671" s="203"/>
      <c r="B8671" s="203"/>
      <c r="C8671" s="203"/>
      <c r="D8671" s="203"/>
      <c r="E8671" s="203"/>
      <c r="F8671" s="203"/>
    </row>
    <row r="8672" spans="1:6" x14ac:dyDescent="0.25">
      <c r="A8672" s="203"/>
      <c r="B8672" s="203"/>
      <c r="C8672" s="203"/>
      <c r="D8672" s="203"/>
      <c r="E8672" s="203"/>
      <c r="F8672" s="203"/>
    </row>
    <row r="8673" spans="1:6" x14ac:dyDescent="0.25">
      <c r="A8673" s="203"/>
      <c r="B8673" s="203"/>
      <c r="C8673" s="203"/>
      <c r="D8673" s="203"/>
      <c r="E8673" s="203"/>
      <c r="F8673" s="203"/>
    </row>
    <row r="8674" spans="1:6" x14ac:dyDescent="0.25">
      <c r="A8674" s="203"/>
      <c r="B8674" s="203"/>
      <c r="C8674" s="203"/>
      <c r="D8674" s="203"/>
      <c r="E8674" s="203"/>
      <c r="F8674" s="203"/>
    </row>
    <row r="8675" spans="1:6" x14ac:dyDescent="0.25">
      <c r="A8675" s="203"/>
      <c r="B8675" s="203"/>
      <c r="C8675" s="203"/>
      <c r="D8675" s="203"/>
      <c r="E8675" s="203"/>
      <c r="F8675" s="203"/>
    </row>
    <row r="8676" spans="1:6" x14ac:dyDescent="0.25">
      <c r="A8676" s="203"/>
      <c r="B8676" s="203"/>
      <c r="C8676" s="203"/>
      <c r="D8676" s="203"/>
      <c r="E8676" s="203"/>
      <c r="F8676" s="203"/>
    </row>
    <row r="8677" spans="1:6" x14ac:dyDescent="0.25">
      <c r="A8677" s="203"/>
      <c r="B8677" s="203"/>
      <c r="C8677" s="203"/>
      <c r="D8677" s="203"/>
      <c r="E8677" s="203"/>
      <c r="F8677" s="203"/>
    </row>
    <row r="8678" spans="1:6" x14ac:dyDescent="0.25">
      <c r="A8678" s="203"/>
      <c r="B8678" s="203"/>
      <c r="C8678" s="203"/>
      <c r="D8678" s="203"/>
      <c r="E8678" s="203"/>
      <c r="F8678" s="203"/>
    </row>
    <row r="8679" spans="1:6" x14ac:dyDescent="0.25">
      <c r="A8679" s="203"/>
      <c r="B8679" s="203"/>
      <c r="C8679" s="203"/>
      <c r="D8679" s="203"/>
      <c r="E8679" s="203"/>
      <c r="F8679" s="203"/>
    </row>
    <row r="8680" spans="1:6" x14ac:dyDescent="0.25">
      <c r="A8680" s="203"/>
      <c r="B8680" s="203"/>
      <c r="C8680" s="203"/>
      <c r="D8680" s="203"/>
      <c r="E8680" s="203"/>
      <c r="F8680" s="203"/>
    </row>
    <row r="8681" spans="1:6" x14ac:dyDescent="0.25">
      <c r="A8681" s="203"/>
      <c r="B8681" s="203"/>
      <c r="C8681" s="203"/>
      <c r="D8681" s="203"/>
      <c r="E8681" s="203"/>
      <c r="F8681" s="203"/>
    </row>
    <row r="8682" spans="1:6" x14ac:dyDescent="0.25">
      <c r="A8682" s="203"/>
      <c r="B8682" s="203"/>
      <c r="C8682" s="203"/>
      <c r="D8682" s="203"/>
      <c r="E8682" s="203"/>
      <c r="F8682" s="203"/>
    </row>
    <row r="8683" spans="1:6" x14ac:dyDescent="0.25">
      <c r="A8683" s="203"/>
      <c r="B8683" s="203"/>
      <c r="C8683" s="203"/>
      <c r="D8683" s="203"/>
      <c r="E8683" s="203"/>
      <c r="F8683" s="203"/>
    </row>
    <row r="8684" spans="1:6" x14ac:dyDescent="0.25">
      <c r="A8684" s="203"/>
      <c r="B8684" s="203"/>
      <c r="C8684" s="203"/>
      <c r="D8684" s="203"/>
      <c r="E8684" s="203"/>
      <c r="F8684" s="203"/>
    </row>
    <row r="8685" spans="1:6" x14ac:dyDescent="0.25">
      <c r="A8685" s="203"/>
      <c r="B8685" s="203"/>
      <c r="C8685" s="203"/>
      <c r="D8685" s="203"/>
      <c r="E8685" s="203"/>
      <c r="F8685" s="203"/>
    </row>
    <row r="8686" spans="1:6" x14ac:dyDescent="0.25">
      <c r="A8686" s="203"/>
      <c r="B8686" s="203"/>
      <c r="C8686" s="203"/>
      <c r="D8686" s="203"/>
      <c r="E8686" s="203"/>
      <c r="F8686" s="203"/>
    </row>
    <row r="8687" spans="1:6" x14ac:dyDescent="0.25">
      <c r="A8687" s="203"/>
      <c r="B8687" s="203"/>
      <c r="C8687" s="203"/>
      <c r="D8687" s="203"/>
      <c r="E8687" s="203"/>
      <c r="F8687" s="203"/>
    </row>
    <row r="8688" spans="1:6" x14ac:dyDescent="0.25">
      <c r="A8688" s="203"/>
      <c r="B8688" s="203"/>
      <c r="C8688" s="203"/>
      <c r="D8688" s="203"/>
      <c r="E8688" s="203"/>
      <c r="F8688" s="203"/>
    </row>
    <row r="8689" spans="1:6" x14ac:dyDescent="0.25">
      <c r="A8689" s="203"/>
      <c r="B8689" s="203"/>
      <c r="C8689" s="203"/>
      <c r="D8689" s="203"/>
      <c r="E8689" s="203"/>
      <c r="F8689" s="203"/>
    </row>
    <row r="8690" spans="1:6" x14ac:dyDescent="0.25">
      <c r="A8690" s="203"/>
      <c r="B8690" s="203"/>
      <c r="C8690" s="203"/>
      <c r="D8690" s="203"/>
      <c r="E8690" s="203"/>
      <c r="F8690" s="203"/>
    </row>
    <row r="8691" spans="1:6" x14ac:dyDescent="0.25">
      <c r="A8691" s="203"/>
      <c r="B8691" s="203"/>
      <c r="C8691" s="203"/>
      <c r="D8691" s="203"/>
      <c r="E8691" s="203"/>
      <c r="F8691" s="203"/>
    </row>
    <row r="8692" spans="1:6" x14ac:dyDescent="0.25">
      <c r="A8692" s="203"/>
      <c r="B8692" s="203"/>
      <c r="C8692" s="203"/>
      <c r="D8692" s="203"/>
      <c r="E8692" s="203"/>
      <c r="F8692" s="203"/>
    </row>
    <row r="8693" spans="1:6" x14ac:dyDescent="0.25">
      <c r="A8693" s="203"/>
      <c r="B8693" s="203"/>
      <c r="C8693" s="203"/>
      <c r="D8693" s="203"/>
      <c r="E8693" s="203"/>
      <c r="F8693" s="203"/>
    </row>
    <row r="8694" spans="1:6" x14ac:dyDescent="0.25">
      <c r="A8694" s="203"/>
      <c r="B8694" s="203"/>
      <c r="C8694" s="203"/>
      <c r="D8694" s="203"/>
      <c r="E8694" s="203"/>
      <c r="F8694" s="203"/>
    </row>
    <row r="8695" spans="1:6" x14ac:dyDescent="0.25">
      <c r="A8695" s="203"/>
      <c r="B8695" s="203"/>
      <c r="C8695" s="203"/>
      <c r="D8695" s="203"/>
      <c r="E8695" s="203"/>
      <c r="F8695" s="203"/>
    </row>
    <row r="8696" spans="1:6" x14ac:dyDescent="0.25">
      <c r="A8696" s="203"/>
      <c r="B8696" s="203"/>
      <c r="C8696" s="203"/>
      <c r="D8696" s="203"/>
      <c r="E8696" s="203"/>
      <c r="F8696" s="203"/>
    </row>
    <row r="8697" spans="1:6" x14ac:dyDescent="0.25">
      <c r="A8697" s="203"/>
      <c r="B8697" s="203"/>
      <c r="C8697" s="203"/>
      <c r="D8697" s="203"/>
      <c r="E8697" s="203"/>
      <c r="F8697" s="203"/>
    </row>
    <row r="8698" spans="1:6" x14ac:dyDescent="0.25">
      <c r="A8698" s="203"/>
      <c r="B8698" s="203"/>
      <c r="C8698" s="203"/>
      <c r="D8698" s="203"/>
      <c r="E8698" s="203"/>
      <c r="F8698" s="203"/>
    </row>
    <row r="8699" spans="1:6" x14ac:dyDescent="0.25">
      <c r="A8699" s="203"/>
      <c r="B8699" s="203"/>
      <c r="C8699" s="203"/>
      <c r="D8699" s="203"/>
      <c r="E8699" s="203"/>
      <c r="F8699" s="203"/>
    </row>
    <row r="8700" spans="1:6" x14ac:dyDescent="0.25">
      <c r="A8700" s="203"/>
      <c r="B8700" s="203"/>
      <c r="C8700" s="203"/>
      <c r="D8700" s="203"/>
      <c r="E8700" s="203"/>
      <c r="F8700" s="203"/>
    </row>
    <row r="8701" spans="1:6" x14ac:dyDescent="0.25">
      <c r="A8701" s="203"/>
      <c r="B8701" s="203"/>
      <c r="C8701" s="203"/>
      <c r="D8701" s="203"/>
      <c r="E8701" s="203"/>
      <c r="F8701" s="203"/>
    </row>
    <row r="8702" spans="1:6" x14ac:dyDescent="0.25">
      <c r="A8702" s="203"/>
      <c r="B8702" s="203"/>
      <c r="C8702" s="203"/>
      <c r="D8702" s="203"/>
      <c r="E8702" s="203"/>
      <c r="F8702" s="203"/>
    </row>
    <row r="8703" spans="1:6" x14ac:dyDescent="0.25">
      <c r="A8703" s="203"/>
      <c r="B8703" s="203"/>
      <c r="C8703" s="203"/>
      <c r="D8703" s="203"/>
      <c r="E8703" s="203"/>
      <c r="F8703" s="203"/>
    </row>
    <row r="8704" spans="1:6" x14ac:dyDescent="0.25">
      <c r="A8704" s="203"/>
      <c r="B8704" s="203"/>
      <c r="C8704" s="203"/>
      <c r="D8704" s="203"/>
      <c r="E8704" s="203"/>
      <c r="F8704" s="203"/>
    </row>
    <row r="8705" spans="1:6" x14ac:dyDescent="0.25">
      <c r="A8705" s="203"/>
      <c r="B8705" s="203"/>
      <c r="C8705" s="203"/>
      <c r="D8705" s="203"/>
      <c r="E8705" s="203"/>
      <c r="F8705" s="203"/>
    </row>
    <row r="8706" spans="1:6" x14ac:dyDescent="0.25">
      <c r="A8706" s="203"/>
      <c r="B8706" s="203"/>
      <c r="C8706" s="203"/>
      <c r="D8706" s="203"/>
      <c r="E8706" s="203"/>
      <c r="F8706" s="203"/>
    </row>
    <row r="8707" spans="1:6" x14ac:dyDescent="0.25">
      <c r="A8707" s="203"/>
      <c r="B8707" s="203"/>
      <c r="C8707" s="203"/>
      <c r="D8707" s="203"/>
      <c r="E8707" s="203"/>
      <c r="F8707" s="203"/>
    </row>
    <row r="8708" spans="1:6" x14ac:dyDescent="0.25">
      <c r="A8708" s="203"/>
      <c r="B8708" s="203"/>
      <c r="C8708" s="203"/>
      <c r="D8708" s="203"/>
      <c r="E8708" s="203"/>
      <c r="F8708" s="203"/>
    </row>
    <row r="8709" spans="1:6" x14ac:dyDescent="0.25">
      <c r="A8709" s="203"/>
      <c r="B8709" s="203"/>
      <c r="C8709" s="203"/>
      <c r="D8709" s="203"/>
      <c r="E8709" s="203"/>
      <c r="F8709" s="203"/>
    </row>
    <row r="8710" spans="1:6" x14ac:dyDescent="0.25">
      <c r="A8710" s="203"/>
      <c r="B8710" s="203"/>
      <c r="C8710" s="203"/>
      <c r="D8710" s="203"/>
      <c r="E8710" s="203"/>
      <c r="F8710" s="203"/>
    </row>
    <row r="8711" spans="1:6" x14ac:dyDescent="0.25">
      <c r="A8711" s="203"/>
      <c r="B8711" s="203"/>
      <c r="C8711" s="203"/>
      <c r="D8711" s="203"/>
      <c r="E8711" s="203"/>
      <c r="F8711" s="203"/>
    </row>
    <row r="8712" spans="1:6" x14ac:dyDescent="0.25">
      <c r="A8712" s="203"/>
      <c r="B8712" s="203"/>
      <c r="C8712" s="203"/>
      <c r="D8712" s="203"/>
      <c r="E8712" s="203"/>
      <c r="F8712" s="203"/>
    </row>
    <row r="8713" spans="1:6" x14ac:dyDescent="0.25">
      <c r="A8713" s="203"/>
      <c r="B8713" s="203"/>
      <c r="C8713" s="203"/>
      <c r="D8713" s="203"/>
      <c r="E8713" s="203"/>
      <c r="F8713" s="203"/>
    </row>
    <row r="8714" spans="1:6" x14ac:dyDescent="0.25">
      <c r="A8714" s="203"/>
      <c r="B8714" s="203"/>
      <c r="C8714" s="203"/>
      <c r="D8714" s="203"/>
      <c r="E8714" s="203"/>
      <c r="F8714" s="203"/>
    </row>
    <row r="8715" spans="1:6" x14ac:dyDescent="0.25">
      <c r="A8715" s="203"/>
      <c r="B8715" s="203"/>
      <c r="C8715" s="203"/>
      <c r="D8715" s="203"/>
      <c r="E8715" s="203"/>
      <c r="F8715" s="203"/>
    </row>
    <row r="8716" spans="1:6" x14ac:dyDescent="0.25">
      <c r="A8716" s="203"/>
      <c r="B8716" s="203"/>
      <c r="C8716" s="203"/>
      <c r="D8716" s="203"/>
      <c r="E8716" s="203"/>
      <c r="F8716" s="203"/>
    </row>
    <row r="8717" spans="1:6" x14ac:dyDescent="0.25">
      <c r="A8717" s="203"/>
      <c r="B8717" s="203"/>
      <c r="C8717" s="203"/>
      <c r="D8717" s="203"/>
      <c r="E8717" s="203"/>
      <c r="F8717" s="203"/>
    </row>
    <row r="8718" spans="1:6" x14ac:dyDescent="0.25">
      <c r="A8718" s="203"/>
      <c r="B8718" s="203"/>
      <c r="C8718" s="203"/>
      <c r="D8718" s="203"/>
      <c r="E8718" s="203"/>
      <c r="F8718" s="203"/>
    </row>
    <row r="8719" spans="1:6" x14ac:dyDescent="0.25">
      <c r="A8719" s="203"/>
      <c r="B8719" s="203"/>
      <c r="C8719" s="203"/>
      <c r="D8719" s="203"/>
      <c r="E8719" s="203"/>
      <c r="F8719" s="203"/>
    </row>
    <row r="8720" spans="1:6" x14ac:dyDescent="0.25">
      <c r="A8720" s="203"/>
      <c r="B8720" s="203"/>
      <c r="C8720" s="203"/>
      <c r="D8720" s="203"/>
      <c r="E8720" s="203"/>
      <c r="F8720" s="203"/>
    </row>
    <row r="8721" spans="1:6" x14ac:dyDescent="0.25">
      <c r="A8721" s="203"/>
      <c r="B8721" s="203"/>
      <c r="C8721" s="203"/>
      <c r="D8721" s="203"/>
      <c r="E8721" s="203"/>
      <c r="F8721" s="203"/>
    </row>
    <row r="8722" spans="1:6" x14ac:dyDescent="0.25">
      <c r="A8722" s="203"/>
      <c r="B8722" s="203"/>
      <c r="C8722" s="203"/>
      <c r="D8722" s="203"/>
      <c r="E8722" s="203"/>
      <c r="F8722" s="203"/>
    </row>
    <row r="8723" spans="1:6" x14ac:dyDescent="0.25">
      <c r="A8723" s="203"/>
      <c r="B8723" s="203"/>
      <c r="C8723" s="203"/>
      <c r="D8723" s="203"/>
      <c r="E8723" s="203"/>
      <c r="F8723" s="203"/>
    </row>
    <row r="8724" spans="1:6" x14ac:dyDescent="0.25">
      <c r="A8724" s="203"/>
      <c r="B8724" s="203"/>
      <c r="C8724" s="203"/>
      <c r="D8724" s="203"/>
      <c r="E8724" s="203"/>
      <c r="F8724" s="203"/>
    </row>
    <row r="8725" spans="1:6" x14ac:dyDescent="0.25">
      <c r="A8725" s="203"/>
      <c r="B8725" s="203"/>
      <c r="C8725" s="203"/>
      <c r="D8725" s="203"/>
      <c r="E8725" s="203"/>
      <c r="F8725" s="203"/>
    </row>
    <row r="8726" spans="1:6" x14ac:dyDescent="0.25">
      <c r="A8726" s="203"/>
      <c r="B8726" s="203"/>
      <c r="C8726" s="203"/>
      <c r="D8726" s="203"/>
      <c r="E8726" s="203"/>
      <c r="F8726" s="203"/>
    </row>
    <row r="8727" spans="1:6" x14ac:dyDescent="0.25">
      <c r="A8727" s="203"/>
      <c r="B8727" s="203"/>
      <c r="C8727" s="203"/>
      <c r="D8727" s="203"/>
      <c r="E8727" s="203"/>
      <c r="F8727" s="203"/>
    </row>
    <row r="8728" spans="1:6" x14ac:dyDescent="0.25">
      <c r="A8728" s="203"/>
      <c r="B8728" s="203"/>
      <c r="C8728" s="203"/>
      <c r="D8728" s="203"/>
      <c r="E8728" s="203"/>
      <c r="F8728" s="203"/>
    </row>
    <row r="8729" spans="1:6" x14ac:dyDescent="0.25">
      <c r="A8729" s="203"/>
      <c r="B8729" s="203"/>
      <c r="C8729" s="203"/>
      <c r="D8729" s="203"/>
      <c r="E8729" s="203"/>
      <c r="F8729" s="203"/>
    </row>
    <row r="8730" spans="1:6" x14ac:dyDescent="0.25">
      <c r="A8730" s="203"/>
      <c r="B8730" s="203"/>
      <c r="C8730" s="203"/>
      <c r="D8730" s="203"/>
      <c r="E8730" s="203"/>
      <c r="F8730" s="203"/>
    </row>
    <row r="8731" spans="1:6" x14ac:dyDescent="0.25">
      <c r="A8731" s="203"/>
      <c r="B8731" s="203"/>
      <c r="C8731" s="203"/>
      <c r="D8731" s="203"/>
      <c r="E8731" s="203"/>
      <c r="F8731" s="203"/>
    </row>
    <row r="8732" spans="1:6" x14ac:dyDescent="0.25">
      <c r="A8732" s="203"/>
      <c r="B8732" s="203"/>
      <c r="C8732" s="203"/>
      <c r="D8732" s="203"/>
      <c r="E8732" s="203"/>
      <c r="F8732" s="203"/>
    </row>
    <row r="8733" spans="1:6" x14ac:dyDescent="0.25">
      <c r="A8733" s="203"/>
      <c r="B8733" s="203"/>
      <c r="C8733" s="203"/>
      <c r="D8733" s="203"/>
      <c r="E8733" s="203"/>
      <c r="F8733" s="203"/>
    </row>
    <row r="8734" spans="1:6" x14ac:dyDescent="0.25">
      <c r="A8734" s="203"/>
      <c r="B8734" s="203"/>
      <c r="C8734" s="203"/>
      <c r="D8734" s="203"/>
      <c r="E8734" s="203"/>
      <c r="F8734" s="203"/>
    </row>
    <row r="8735" spans="1:6" x14ac:dyDescent="0.25">
      <c r="A8735" s="203"/>
      <c r="B8735" s="203"/>
      <c r="C8735" s="203"/>
      <c r="D8735" s="203"/>
      <c r="E8735" s="203"/>
      <c r="F8735" s="203"/>
    </row>
    <row r="8736" spans="1:6" x14ac:dyDescent="0.25">
      <c r="A8736" s="203"/>
      <c r="B8736" s="203"/>
      <c r="C8736" s="203"/>
      <c r="D8736" s="203"/>
      <c r="E8736" s="203"/>
      <c r="F8736" s="203"/>
    </row>
    <row r="8737" spans="1:6" x14ac:dyDescent="0.25">
      <c r="A8737" s="203"/>
      <c r="B8737" s="203"/>
      <c r="C8737" s="203"/>
      <c r="D8737" s="203"/>
      <c r="E8737" s="203"/>
      <c r="F8737" s="203"/>
    </row>
    <row r="8738" spans="1:6" x14ac:dyDescent="0.25">
      <c r="A8738" s="203"/>
      <c r="B8738" s="203"/>
      <c r="C8738" s="203"/>
      <c r="D8738" s="203"/>
      <c r="E8738" s="203"/>
      <c r="F8738" s="203"/>
    </row>
    <row r="8739" spans="1:6" x14ac:dyDescent="0.25">
      <c r="A8739" s="203"/>
      <c r="B8739" s="203"/>
      <c r="C8739" s="203"/>
      <c r="D8739" s="203"/>
      <c r="E8739" s="203"/>
      <c r="F8739" s="203"/>
    </row>
    <row r="8740" spans="1:6" x14ac:dyDescent="0.25">
      <c r="A8740" s="203"/>
      <c r="B8740" s="203"/>
      <c r="C8740" s="203"/>
      <c r="D8740" s="203"/>
      <c r="E8740" s="203"/>
      <c r="F8740" s="203"/>
    </row>
    <row r="8741" spans="1:6" x14ac:dyDescent="0.25">
      <c r="A8741" s="203"/>
      <c r="B8741" s="203"/>
      <c r="C8741" s="203"/>
      <c r="D8741" s="203"/>
      <c r="E8741" s="203"/>
      <c r="F8741" s="203"/>
    </row>
    <row r="8742" spans="1:6" x14ac:dyDescent="0.25">
      <c r="A8742" s="203"/>
      <c r="B8742" s="203"/>
      <c r="C8742" s="203"/>
      <c r="D8742" s="203"/>
      <c r="E8742" s="203"/>
      <c r="F8742" s="203"/>
    </row>
    <row r="8743" spans="1:6" x14ac:dyDescent="0.25">
      <c r="A8743" s="203"/>
      <c r="B8743" s="203"/>
      <c r="C8743" s="203"/>
      <c r="D8743" s="203"/>
      <c r="E8743" s="203"/>
      <c r="F8743" s="203"/>
    </row>
    <row r="8744" spans="1:6" x14ac:dyDescent="0.25">
      <c r="A8744" s="203"/>
      <c r="B8744" s="203"/>
      <c r="C8744" s="203"/>
      <c r="D8744" s="203"/>
      <c r="E8744" s="203"/>
      <c r="F8744" s="203"/>
    </row>
    <row r="8745" spans="1:6" x14ac:dyDescent="0.25">
      <c r="A8745" s="203"/>
      <c r="B8745" s="203"/>
      <c r="C8745" s="203"/>
      <c r="D8745" s="203"/>
      <c r="E8745" s="203"/>
      <c r="F8745" s="203"/>
    </row>
    <row r="8746" spans="1:6" x14ac:dyDescent="0.25">
      <c r="A8746" s="203"/>
      <c r="B8746" s="203"/>
      <c r="C8746" s="203"/>
      <c r="D8746" s="203"/>
      <c r="E8746" s="203"/>
      <c r="F8746" s="203"/>
    </row>
    <row r="8747" spans="1:6" x14ac:dyDescent="0.25">
      <c r="A8747" s="203"/>
      <c r="B8747" s="203"/>
      <c r="C8747" s="203"/>
      <c r="D8747" s="203"/>
      <c r="E8747" s="203"/>
      <c r="F8747" s="203"/>
    </row>
    <row r="8748" spans="1:6" x14ac:dyDescent="0.25">
      <c r="A8748" s="203"/>
      <c r="B8748" s="203"/>
      <c r="C8748" s="203"/>
      <c r="D8748" s="203"/>
      <c r="E8748" s="203"/>
      <c r="F8748" s="203"/>
    </row>
    <row r="8749" spans="1:6" x14ac:dyDescent="0.25">
      <c r="A8749" s="203"/>
      <c r="B8749" s="203"/>
      <c r="C8749" s="203"/>
      <c r="D8749" s="203"/>
      <c r="E8749" s="203"/>
      <c r="F8749" s="203"/>
    </row>
    <row r="8750" spans="1:6" x14ac:dyDescent="0.25">
      <c r="A8750" s="203"/>
      <c r="B8750" s="203"/>
      <c r="C8750" s="203"/>
      <c r="D8750" s="203"/>
      <c r="E8750" s="203"/>
      <c r="F8750" s="203"/>
    </row>
    <row r="8751" spans="1:6" x14ac:dyDescent="0.25">
      <c r="A8751" s="203"/>
      <c r="B8751" s="203"/>
      <c r="C8751" s="203"/>
      <c r="D8751" s="203"/>
      <c r="E8751" s="203"/>
      <c r="F8751" s="203"/>
    </row>
    <row r="8752" spans="1:6" x14ac:dyDescent="0.25">
      <c r="A8752" s="203"/>
      <c r="B8752" s="203"/>
      <c r="C8752" s="203"/>
      <c r="D8752" s="203"/>
      <c r="E8752" s="203"/>
      <c r="F8752" s="203"/>
    </row>
    <row r="8753" spans="1:6" x14ac:dyDescent="0.25">
      <c r="A8753" s="203"/>
      <c r="B8753" s="203"/>
      <c r="C8753" s="203"/>
      <c r="D8753" s="203"/>
      <c r="E8753" s="203"/>
      <c r="F8753" s="203"/>
    </row>
    <row r="8754" spans="1:6" x14ac:dyDescent="0.25">
      <c r="A8754" s="203"/>
      <c r="B8754" s="203"/>
      <c r="C8754" s="203"/>
      <c r="D8754" s="203"/>
      <c r="E8754" s="203"/>
      <c r="F8754" s="203"/>
    </row>
    <row r="8755" spans="1:6" x14ac:dyDescent="0.25">
      <c r="A8755" s="203"/>
      <c r="B8755" s="203"/>
      <c r="C8755" s="203"/>
      <c r="D8755" s="203"/>
      <c r="E8755" s="203"/>
      <c r="F8755" s="203"/>
    </row>
    <row r="8756" spans="1:6" x14ac:dyDescent="0.25">
      <c r="A8756" s="203"/>
      <c r="B8756" s="203"/>
      <c r="C8756" s="203"/>
      <c r="D8756" s="203"/>
      <c r="E8756" s="203"/>
      <c r="F8756" s="203"/>
    </row>
    <row r="8757" spans="1:6" x14ac:dyDescent="0.25">
      <c r="A8757" s="203"/>
      <c r="B8757" s="203"/>
      <c r="C8757" s="203"/>
      <c r="D8757" s="203"/>
      <c r="E8757" s="203"/>
      <c r="F8757" s="203"/>
    </row>
    <row r="8758" spans="1:6" x14ac:dyDescent="0.25">
      <c r="A8758" s="203"/>
      <c r="B8758" s="203"/>
      <c r="C8758" s="203"/>
      <c r="D8758" s="203"/>
      <c r="E8758" s="203"/>
      <c r="F8758" s="203"/>
    </row>
    <row r="8759" spans="1:6" x14ac:dyDescent="0.25">
      <c r="A8759" s="203"/>
      <c r="B8759" s="203"/>
      <c r="C8759" s="203"/>
      <c r="D8759" s="203"/>
      <c r="E8759" s="203"/>
      <c r="F8759" s="203"/>
    </row>
    <row r="8760" spans="1:6" x14ac:dyDescent="0.25">
      <c r="A8760" s="203"/>
      <c r="B8760" s="203"/>
      <c r="C8760" s="203"/>
      <c r="D8760" s="203"/>
      <c r="E8760" s="203"/>
      <c r="F8760" s="203"/>
    </row>
    <row r="8761" spans="1:6" x14ac:dyDescent="0.25">
      <c r="A8761" s="203"/>
      <c r="B8761" s="203"/>
      <c r="C8761" s="203"/>
      <c r="D8761" s="203"/>
      <c r="E8761" s="203"/>
      <c r="F8761" s="203"/>
    </row>
    <row r="8762" spans="1:6" x14ac:dyDescent="0.25">
      <c r="A8762" s="203"/>
      <c r="B8762" s="203"/>
      <c r="C8762" s="203"/>
      <c r="D8762" s="203"/>
      <c r="E8762" s="203"/>
      <c r="F8762" s="203"/>
    </row>
    <row r="8763" spans="1:6" x14ac:dyDescent="0.25">
      <c r="A8763" s="203"/>
      <c r="B8763" s="203"/>
      <c r="C8763" s="203"/>
      <c r="D8763" s="203"/>
      <c r="E8763" s="203"/>
      <c r="F8763" s="203"/>
    </row>
    <row r="8764" spans="1:6" x14ac:dyDescent="0.25">
      <c r="A8764" s="203"/>
      <c r="B8764" s="203"/>
      <c r="C8764" s="203"/>
      <c r="D8764" s="203"/>
      <c r="E8764" s="203"/>
      <c r="F8764" s="203"/>
    </row>
    <row r="8765" spans="1:6" x14ac:dyDescent="0.25">
      <c r="A8765" s="203"/>
      <c r="B8765" s="203"/>
      <c r="C8765" s="203"/>
      <c r="D8765" s="203"/>
      <c r="E8765" s="203"/>
      <c r="F8765" s="203"/>
    </row>
    <row r="8766" spans="1:6" x14ac:dyDescent="0.25">
      <c r="A8766" s="203"/>
      <c r="B8766" s="203"/>
      <c r="C8766" s="203"/>
      <c r="D8766" s="203"/>
      <c r="E8766" s="203"/>
      <c r="F8766" s="203"/>
    </row>
    <row r="8767" spans="1:6" x14ac:dyDescent="0.25">
      <c r="A8767" s="203"/>
      <c r="B8767" s="203"/>
      <c r="C8767" s="203"/>
      <c r="D8767" s="203"/>
      <c r="E8767" s="203"/>
      <c r="F8767" s="203"/>
    </row>
    <row r="8768" spans="1:6" x14ac:dyDescent="0.25">
      <c r="A8768" s="203"/>
      <c r="B8768" s="203"/>
      <c r="C8768" s="203"/>
      <c r="D8768" s="203"/>
      <c r="E8768" s="203"/>
      <c r="F8768" s="203"/>
    </row>
    <row r="8769" spans="1:6" x14ac:dyDescent="0.25">
      <c r="A8769" s="203"/>
      <c r="B8769" s="203"/>
      <c r="C8769" s="203"/>
      <c r="D8769" s="203"/>
      <c r="E8769" s="203"/>
      <c r="F8769" s="203"/>
    </row>
    <row r="8770" spans="1:6" x14ac:dyDescent="0.25">
      <c r="A8770" s="203"/>
      <c r="B8770" s="203"/>
      <c r="C8770" s="203"/>
      <c r="D8770" s="203"/>
      <c r="E8770" s="203"/>
      <c r="F8770" s="203"/>
    </row>
    <row r="8771" spans="1:6" x14ac:dyDescent="0.25">
      <c r="A8771" s="203"/>
      <c r="B8771" s="203"/>
      <c r="C8771" s="203"/>
      <c r="D8771" s="203"/>
      <c r="E8771" s="203"/>
      <c r="F8771" s="203"/>
    </row>
    <row r="8772" spans="1:6" x14ac:dyDescent="0.25">
      <c r="A8772" s="203"/>
      <c r="B8772" s="203"/>
      <c r="C8772" s="203"/>
      <c r="D8772" s="203"/>
      <c r="E8772" s="203"/>
      <c r="F8772" s="203"/>
    </row>
    <row r="8773" spans="1:6" x14ac:dyDescent="0.25">
      <c r="A8773" s="203"/>
      <c r="B8773" s="203"/>
      <c r="C8773" s="203"/>
      <c r="D8773" s="203"/>
      <c r="E8773" s="203"/>
      <c r="F8773" s="203"/>
    </row>
    <row r="8774" spans="1:6" x14ac:dyDescent="0.25">
      <c r="A8774" s="203"/>
      <c r="B8774" s="203"/>
      <c r="C8774" s="203"/>
      <c r="D8774" s="203"/>
      <c r="E8774" s="203"/>
      <c r="F8774" s="203"/>
    </row>
    <row r="8775" spans="1:6" x14ac:dyDescent="0.25">
      <c r="A8775" s="203"/>
      <c r="B8775" s="203"/>
      <c r="C8775" s="203"/>
      <c r="D8775" s="203"/>
      <c r="E8775" s="203"/>
      <c r="F8775" s="203"/>
    </row>
    <row r="8776" spans="1:6" x14ac:dyDescent="0.25">
      <c r="A8776" s="203"/>
      <c r="B8776" s="203"/>
      <c r="C8776" s="203"/>
      <c r="D8776" s="203"/>
      <c r="E8776" s="203"/>
      <c r="F8776" s="203"/>
    </row>
    <row r="8777" spans="1:6" x14ac:dyDescent="0.25">
      <c r="A8777" s="203"/>
      <c r="B8777" s="203"/>
      <c r="C8777" s="203"/>
      <c r="D8777" s="203"/>
      <c r="E8777" s="203"/>
      <c r="F8777" s="203"/>
    </row>
    <row r="8778" spans="1:6" x14ac:dyDescent="0.25">
      <c r="A8778" s="203"/>
      <c r="B8778" s="203"/>
      <c r="C8778" s="203"/>
      <c r="D8778" s="203"/>
      <c r="E8778" s="203"/>
      <c r="F8778" s="203"/>
    </row>
    <row r="8779" spans="1:6" x14ac:dyDescent="0.25">
      <c r="A8779" s="203"/>
      <c r="B8779" s="203"/>
      <c r="C8779" s="203"/>
      <c r="D8779" s="203"/>
      <c r="E8779" s="203"/>
      <c r="F8779" s="203"/>
    </row>
    <row r="8780" spans="1:6" x14ac:dyDescent="0.25">
      <c r="A8780" s="203"/>
      <c r="B8780" s="203"/>
      <c r="C8780" s="203"/>
      <c r="D8780" s="203"/>
      <c r="E8780" s="203"/>
      <c r="F8780" s="203"/>
    </row>
    <row r="8781" spans="1:6" x14ac:dyDescent="0.25">
      <c r="A8781" s="203"/>
      <c r="B8781" s="203"/>
      <c r="C8781" s="203"/>
      <c r="D8781" s="203"/>
      <c r="E8781" s="203"/>
      <c r="F8781" s="203"/>
    </row>
    <row r="8782" spans="1:6" x14ac:dyDescent="0.25">
      <c r="A8782" s="203"/>
      <c r="B8782" s="203"/>
      <c r="C8782" s="203"/>
      <c r="D8782" s="203"/>
      <c r="E8782" s="203"/>
      <c r="F8782" s="203"/>
    </row>
    <row r="8783" spans="1:6" x14ac:dyDescent="0.25">
      <c r="A8783" s="203"/>
      <c r="B8783" s="203"/>
      <c r="C8783" s="203"/>
      <c r="D8783" s="203"/>
      <c r="E8783" s="203"/>
      <c r="F8783" s="203"/>
    </row>
    <row r="8784" spans="1:6" x14ac:dyDescent="0.25">
      <c r="A8784" s="203"/>
      <c r="B8784" s="203"/>
      <c r="C8784" s="203"/>
      <c r="D8784" s="203"/>
      <c r="E8784" s="203"/>
      <c r="F8784" s="203"/>
    </row>
    <row r="8785" spans="1:6" x14ac:dyDescent="0.25">
      <c r="A8785" s="203"/>
      <c r="B8785" s="203"/>
      <c r="C8785" s="203"/>
      <c r="D8785" s="203"/>
      <c r="E8785" s="203"/>
      <c r="F8785" s="203"/>
    </row>
    <row r="8786" spans="1:6" x14ac:dyDescent="0.25">
      <c r="A8786" s="203"/>
      <c r="B8786" s="203"/>
      <c r="C8786" s="203"/>
      <c r="D8786" s="203"/>
      <c r="E8786" s="203"/>
      <c r="F8786" s="203"/>
    </row>
    <row r="8787" spans="1:6" x14ac:dyDescent="0.25">
      <c r="A8787" s="203"/>
      <c r="B8787" s="203"/>
      <c r="C8787" s="203"/>
      <c r="D8787" s="203"/>
      <c r="E8787" s="203"/>
      <c r="F8787" s="203"/>
    </row>
    <row r="8788" spans="1:6" x14ac:dyDescent="0.25">
      <c r="A8788" s="203"/>
      <c r="B8788" s="203"/>
      <c r="C8788" s="203"/>
      <c r="D8788" s="203"/>
      <c r="E8788" s="203"/>
      <c r="F8788" s="203"/>
    </row>
    <row r="8789" spans="1:6" x14ac:dyDescent="0.25">
      <c r="A8789" s="203"/>
      <c r="B8789" s="203"/>
      <c r="C8789" s="203"/>
      <c r="D8789" s="203"/>
      <c r="E8789" s="203"/>
      <c r="F8789" s="203"/>
    </row>
    <row r="8790" spans="1:6" x14ac:dyDescent="0.25">
      <c r="A8790" s="203"/>
      <c r="B8790" s="203"/>
      <c r="C8790" s="203"/>
      <c r="D8790" s="203"/>
      <c r="E8790" s="203"/>
      <c r="F8790" s="203"/>
    </row>
    <row r="8791" spans="1:6" x14ac:dyDescent="0.25">
      <c r="A8791" s="203"/>
      <c r="B8791" s="203"/>
      <c r="C8791" s="203"/>
      <c r="D8791" s="203"/>
      <c r="E8791" s="203"/>
      <c r="F8791" s="203"/>
    </row>
    <row r="8792" spans="1:6" x14ac:dyDescent="0.25">
      <c r="A8792" s="203"/>
      <c r="B8792" s="203"/>
      <c r="C8792" s="203"/>
      <c r="D8792" s="203"/>
      <c r="E8792" s="203"/>
      <c r="F8792" s="203"/>
    </row>
    <row r="8793" spans="1:6" x14ac:dyDescent="0.25">
      <c r="A8793" s="203"/>
      <c r="B8793" s="203"/>
      <c r="C8793" s="203"/>
      <c r="D8793" s="203"/>
      <c r="E8793" s="203"/>
      <c r="F8793" s="203"/>
    </row>
    <row r="8794" spans="1:6" x14ac:dyDescent="0.25">
      <c r="A8794" s="203"/>
      <c r="B8794" s="203"/>
      <c r="C8794" s="203"/>
      <c r="D8794" s="203"/>
      <c r="E8794" s="203"/>
      <c r="F8794" s="203"/>
    </row>
    <row r="8795" spans="1:6" x14ac:dyDescent="0.25">
      <c r="A8795" s="203"/>
      <c r="B8795" s="203"/>
      <c r="C8795" s="203"/>
      <c r="D8795" s="203"/>
      <c r="E8795" s="203"/>
      <c r="F8795" s="203"/>
    </row>
    <row r="8796" spans="1:6" x14ac:dyDescent="0.25">
      <c r="A8796" s="203"/>
      <c r="B8796" s="203"/>
      <c r="C8796" s="203"/>
      <c r="D8796" s="203"/>
      <c r="E8796" s="203"/>
      <c r="F8796" s="203"/>
    </row>
    <row r="8797" spans="1:6" x14ac:dyDescent="0.25">
      <c r="A8797" s="203"/>
      <c r="B8797" s="203"/>
      <c r="C8797" s="203"/>
      <c r="D8797" s="203"/>
      <c r="E8797" s="203"/>
      <c r="F8797" s="203"/>
    </row>
    <row r="8798" spans="1:6" x14ac:dyDescent="0.25">
      <c r="A8798" s="203"/>
      <c r="B8798" s="203"/>
      <c r="C8798" s="203"/>
      <c r="D8798" s="203"/>
      <c r="E8798" s="203"/>
      <c r="F8798" s="203"/>
    </row>
    <row r="8799" spans="1:6" x14ac:dyDescent="0.25">
      <c r="A8799" s="203"/>
      <c r="B8799" s="203"/>
      <c r="C8799" s="203"/>
      <c r="D8799" s="203"/>
      <c r="E8799" s="203"/>
      <c r="F8799" s="203"/>
    </row>
    <row r="8800" spans="1:6" x14ac:dyDescent="0.25">
      <c r="A8800" s="203"/>
      <c r="B8800" s="203"/>
      <c r="C8800" s="203"/>
      <c r="D8800" s="203"/>
      <c r="E8800" s="203"/>
      <c r="F8800" s="203"/>
    </row>
    <row r="8801" spans="1:6" x14ac:dyDescent="0.25">
      <c r="A8801" s="203"/>
      <c r="B8801" s="203"/>
      <c r="C8801" s="203"/>
      <c r="D8801" s="203"/>
      <c r="E8801" s="203"/>
      <c r="F8801" s="203"/>
    </row>
    <row r="8802" spans="1:6" x14ac:dyDescent="0.25">
      <c r="A8802" s="203"/>
      <c r="B8802" s="203"/>
      <c r="C8802" s="203"/>
      <c r="D8802" s="203"/>
      <c r="E8802" s="203"/>
      <c r="F8802" s="203"/>
    </row>
    <row r="8803" spans="1:6" x14ac:dyDescent="0.25">
      <c r="A8803" s="203"/>
      <c r="B8803" s="203"/>
      <c r="C8803" s="203"/>
      <c r="D8803" s="203"/>
      <c r="E8803" s="203"/>
      <c r="F8803" s="203"/>
    </row>
    <row r="8804" spans="1:6" x14ac:dyDescent="0.25">
      <c r="A8804" s="203"/>
      <c r="B8804" s="203"/>
      <c r="C8804" s="203"/>
      <c r="D8804" s="203"/>
      <c r="E8804" s="203"/>
      <c r="F8804" s="203"/>
    </row>
    <row r="8805" spans="1:6" x14ac:dyDescent="0.25">
      <c r="A8805" s="203"/>
      <c r="B8805" s="203"/>
      <c r="C8805" s="203"/>
      <c r="D8805" s="203"/>
      <c r="E8805" s="203"/>
      <c r="F8805" s="203"/>
    </row>
    <row r="8806" spans="1:6" x14ac:dyDescent="0.25">
      <c r="A8806" s="203"/>
      <c r="B8806" s="203"/>
      <c r="C8806" s="203"/>
      <c r="D8806" s="203"/>
      <c r="E8806" s="203"/>
      <c r="F8806" s="203"/>
    </row>
    <row r="8807" spans="1:6" x14ac:dyDescent="0.25">
      <c r="A8807" s="203"/>
      <c r="B8807" s="203"/>
      <c r="C8807" s="203"/>
      <c r="D8807" s="203"/>
      <c r="E8807" s="203"/>
      <c r="F8807" s="203"/>
    </row>
    <row r="8808" spans="1:6" x14ac:dyDescent="0.25">
      <c r="A8808" s="203"/>
      <c r="B8808" s="203"/>
      <c r="C8808" s="203"/>
      <c r="D8808" s="203"/>
      <c r="E8808" s="203"/>
      <c r="F8808" s="203"/>
    </row>
    <row r="8809" spans="1:6" x14ac:dyDescent="0.25">
      <c r="A8809" s="203"/>
      <c r="B8809" s="203"/>
      <c r="C8809" s="203"/>
      <c r="D8809" s="203"/>
      <c r="E8809" s="203"/>
      <c r="F8809" s="203"/>
    </row>
    <row r="8810" spans="1:6" x14ac:dyDescent="0.25">
      <c r="A8810" s="203"/>
      <c r="B8810" s="203"/>
      <c r="C8810" s="203"/>
      <c r="D8810" s="203"/>
      <c r="E8810" s="203"/>
      <c r="F8810" s="203"/>
    </row>
    <row r="8811" spans="1:6" x14ac:dyDescent="0.25">
      <c r="A8811" s="203"/>
      <c r="B8811" s="203"/>
      <c r="C8811" s="203"/>
      <c r="D8811" s="203"/>
      <c r="E8811" s="203"/>
      <c r="F8811" s="203"/>
    </row>
    <row r="8812" spans="1:6" x14ac:dyDescent="0.25">
      <c r="A8812" s="203"/>
      <c r="B8812" s="203"/>
      <c r="C8812" s="203"/>
      <c r="D8812" s="203"/>
      <c r="E8812" s="203"/>
      <c r="F8812" s="203"/>
    </row>
    <row r="8813" spans="1:6" x14ac:dyDescent="0.25">
      <c r="A8813" s="203"/>
      <c r="B8813" s="203"/>
      <c r="C8813" s="203"/>
      <c r="D8813" s="203"/>
      <c r="E8813" s="203"/>
      <c r="F8813" s="203"/>
    </row>
    <row r="8814" spans="1:6" x14ac:dyDescent="0.25">
      <c r="A8814" s="203"/>
      <c r="B8814" s="203"/>
      <c r="C8814" s="203"/>
      <c r="D8814" s="203"/>
      <c r="E8814" s="203"/>
      <c r="F8814" s="203"/>
    </row>
    <row r="8815" spans="1:6" x14ac:dyDescent="0.25">
      <c r="A8815" s="203"/>
      <c r="B8815" s="203"/>
      <c r="C8815" s="203"/>
      <c r="D8815" s="203"/>
      <c r="E8815" s="203"/>
      <c r="F8815" s="203"/>
    </row>
    <row r="8816" spans="1:6" x14ac:dyDescent="0.25">
      <c r="A8816" s="203"/>
      <c r="B8816" s="203"/>
      <c r="C8816" s="203"/>
      <c r="D8816" s="203"/>
      <c r="E8816" s="203"/>
      <c r="F8816" s="203"/>
    </row>
    <row r="8817" spans="1:6" x14ac:dyDescent="0.25">
      <c r="A8817" s="203"/>
      <c r="B8817" s="203"/>
      <c r="C8817" s="203"/>
      <c r="D8817" s="203"/>
      <c r="E8817" s="203"/>
      <c r="F8817" s="203"/>
    </row>
    <row r="8818" spans="1:6" x14ac:dyDescent="0.25">
      <c r="A8818" s="203"/>
      <c r="B8818" s="203"/>
      <c r="C8818" s="203"/>
      <c r="D8818" s="203"/>
      <c r="E8818" s="203"/>
      <c r="F8818" s="203"/>
    </row>
    <row r="8819" spans="1:6" x14ac:dyDescent="0.25">
      <c r="A8819" s="203"/>
      <c r="B8819" s="203"/>
      <c r="C8819" s="203"/>
      <c r="D8819" s="203"/>
      <c r="E8819" s="203"/>
      <c r="F8819" s="203"/>
    </row>
    <row r="8820" spans="1:6" x14ac:dyDescent="0.25">
      <c r="A8820" s="203"/>
      <c r="B8820" s="203"/>
      <c r="C8820" s="203"/>
      <c r="D8820" s="203"/>
      <c r="E8820" s="203"/>
      <c r="F8820" s="203"/>
    </row>
    <row r="8821" spans="1:6" x14ac:dyDescent="0.25">
      <c r="A8821" s="203"/>
      <c r="B8821" s="203"/>
      <c r="C8821" s="203"/>
      <c r="D8821" s="203"/>
      <c r="E8821" s="203"/>
      <c r="F8821" s="203"/>
    </row>
    <row r="8822" spans="1:6" x14ac:dyDescent="0.25">
      <c r="A8822" s="203"/>
      <c r="B8822" s="203"/>
      <c r="C8822" s="203"/>
      <c r="D8822" s="203"/>
      <c r="E8822" s="203"/>
      <c r="F8822" s="203"/>
    </row>
    <row r="8823" spans="1:6" x14ac:dyDescent="0.25">
      <c r="A8823" s="203"/>
      <c r="B8823" s="203"/>
      <c r="C8823" s="203"/>
      <c r="D8823" s="203"/>
      <c r="E8823" s="203"/>
      <c r="F8823" s="203"/>
    </row>
    <row r="8824" spans="1:6" x14ac:dyDescent="0.25">
      <c r="A8824" s="203"/>
      <c r="B8824" s="203"/>
      <c r="C8824" s="203"/>
      <c r="D8824" s="203"/>
      <c r="E8824" s="203"/>
      <c r="F8824" s="203"/>
    </row>
    <row r="8825" spans="1:6" x14ac:dyDescent="0.25">
      <c r="A8825" s="203"/>
      <c r="B8825" s="203"/>
      <c r="C8825" s="203"/>
      <c r="D8825" s="203"/>
      <c r="E8825" s="203"/>
      <c r="F8825" s="203"/>
    </row>
    <row r="8826" spans="1:6" x14ac:dyDescent="0.25">
      <c r="A8826" s="203"/>
      <c r="B8826" s="203"/>
      <c r="C8826" s="203"/>
      <c r="D8826" s="203"/>
      <c r="E8826" s="203"/>
      <c r="F8826" s="203"/>
    </row>
    <row r="8827" spans="1:6" x14ac:dyDescent="0.25">
      <c r="A8827" s="203"/>
      <c r="B8827" s="203"/>
      <c r="C8827" s="203"/>
      <c r="D8827" s="203"/>
      <c r="E8827" s="203"/>
      <c r="F8827" s="203"/>
    </row>
    <row r="8828" spans="1:6" x14ac:dyDescent="0.25">
      <c r="A8828" s="203"/>
      <c r="B8828" s="203"/>
      <c r="C8828" s="203"/>
      <c r="D8828" s="203"/>
      <c r="E8828" s="203"/>
      <c r="F8828" s="203"/>
    </row>
    <row r="8829" spans="1:6" x14ac:dyDescent="0.25">
      <c r="A8829" s="203"/>
      <c r="B8829" s="203"/>
      <c r="C8829" s="203"/>
      <c r="D8829" s="203"/>
      <c r="E8829" s="203"/>
      <c r="F8829" s="203"/>
    </row>
    <row r="8830" spans="1:6" x14ac:dyDescent="0.25">
      <c r="A8830" s="203"/>
      <c r="B8830" s="203"/>
      <c r="C8830" s="203"/>
      <c r="D8830" s="203"/>
      <c r="E8830" s="203"/>
      <c r="F8830" s="203"/>
    </row>
    <row r="8831" spans="1:6" x14ac:dyDescent="0.25">
      <c r="A8831" s="203"/>
      <c r="B8831" s="203"/>
      <c r="C8831" s="203"/>
      <c r="D8831" s="203"/>
      <c r="E8831" s="203"/>
      <c r="F8831" s="203"/>
    </row>
    <row r="8832" spans="1:6" x14ac:dyDescent="0.25">
      <c r="A8832" s="203"/>
      <c r="B8832" s="203"/>
      <c r="C8832" s="203"/>
      <c r="D8832" s="203"/>
      <c r="E8832" s="203"/>
      <c r="F8832" s="203"/>
    </row>
    <row r="8833" spans="1:6" x14ac:dyDescent="0.25">
      <c r="A8833" s="203"/>
      <c r="B8833" s="203"/>
      <c r="C8833" s="203"/>
      <c r="D8833" s="203"/>
      <c r="E8833" s="203"/>
      <c r="F8833" s="203"/>
    </row>
    <row r="8834" spans="1:6" x14ac:dyDescent="0.25">
      <c r="A8834" s="203"/>
      <c r="B8834" s="203"/>
      <c r="C8834" s="203"/>
      <c r="D8834" s="203"/>
      <c r="E8834" s="203"/>
      <c r="F8834" s="203"/>
    </row>
    <row r="8835" spans="1:6" x14ac:dyDescent="0.25">
      <c r="A8835" s="203"/>
      <c r="B8835" s="203"/>
      <c r="C8835" s="203"/>
      <c r="D8835" s="203"/>
      <c r="E8835" s="203"/>
      <c r="F8835" s="203"/>
    </row>
    <row r="8836" spans="1:6" x14ac:dyDescent="0.25">
      <c r="A8836" s="203"/>
      <c r="B8836" s="203"/>
      <c r="C8836" s="203"/>
      <c r="D8836" s="203"/>
      <c r="E8836" s="203"/>
      <c r="F8836" s="203"/>
    </row>
    <row r="8837" spans="1:6" x14ac:dyDescent="0.25">
      <c r="A8837" s="203"/>
      <c r="B8837" s="203"/>
      <c r="C8837" s="203"/>
      <c r="D8837" s="203"/>
      <c r="E8837" s="203"/>
      <c r="F8837" s="203"/>
    </row>
    <row r="8838" spans="1:6" x14ac:dyDescent="0.25">
      <c r="A8838" s="203"/>
      <c r="B8838" s="203"/>
      <c r="C8838" s="203"/>
      <c r="D8838" s="203"/>
      <c r="E8838" s="203"/>
      <c r="F8838" s="203"/>
    </row>
    <row r="8839" spans="1:6" x14ac:dyDescent="0.25">
      <c r="A8839" s="203"/>
      <c r="B8839" s="203"/>
      <c r="C8839" s="203"/>
      <c r="D8839" s="203"/>
      <c r="E8839" s="203"/>
      <c r="F8839" s="203"/>
    </row>
    <row r="8840" spans="1:6" x14ac:dyDescent="0.25">
      <c r="A8840" s="203"/>
      <c r="B8840" s="203"/>
      <c r="C8840" s="203"/>
      <c r="D8840" s="203"/>
      <c r="E8840" s="203"/>
      <c r="F8840" s="203"/>
    </row>
    <row r="8841" spans="1:6" x14ac:dyDescent="0.25">
      <c r="A8841" s="203"/>
      <c r="B8841" s="203"/>
      <c r="C8841" s="203"/>
      <c r="D8841" s="203"/>
      <c r="E8841" s="203"/>
      <c r="F8841" s="203"/>
    </row>
    <row r="8842" spans="1:6" x14ac:dyDescent="0.25">
      <c r="A8842" s="203"/>
      <c r="B8842" s="203"/>
      <c r="C8842" s="203"/>
      <c r="D8842" s="203"/>
      <c r="E8842" s="203"/>
      <c r="F8842" s="203"/>
    </row>
    <row r="8843" spans="1:6" x14ac:dyDescent="0.25">
      <c r="A8843" s="203"/>
      <c r="B8843" s="203"/>
      <c r="C8843" s="203"/>
      <c r="D8843" s="203"/>
      <c r="E8843" s="203"/>
      <c r="F8843" s="203"/>
    </row>
    <row r="8844" spans="1:6" x14ac:dyDescent="0.25">
      <c r="A8844" s="203"/>
      <c r="B8844" s="203"/>
      <c r="C8844" s="203"/>
      <c r="D8844" s="203"/>
      <c r="E8844" s="203"/>
      <c r="F8844" s="203"/>
    </row>
    <row r="8845" spans="1:6" x14ac:dyDescent="0.25">
      <c r="A8845" s="203"/>
      <c r="B8845" s="203"/>
      <c r="C8845" s="203"/>
      <c r="D8845" s="203"/>
      <c r="E8845" s="203"/>
      <c r="F8845" s="203"/>
    </row>
    <row r="8846" spans="1:6" x14ac:dyDescent="0.25">
      <c r="A8846" s="203"/>
      <c r="B8846" s="203"/>
      <c r="C8846" s="203"/>
      <c r="D8846" s="203"/>
      <c r="E8846" s="203"/>
      <c r="F8846" s="203"/>
    </row>
    <row r="8847" spans="1:6" x14ac:dyDescent="0.25">
      <c r="A8847" s="203"/>
      <c r="B8847" s="203"/>
      <c r="C8847" s="203"/>
      <c r="D8847" s="203"/>
      <c r="E8847" s="203"/>
      <c r="F8847" s="203"/>
    </row>
    <row r="8848" spans="1:6" x14ac:dyDescent="0.25">
      <c r="A8848" s="203"/>
      <c r="B8848" s="203"/>
      <c r="C8848" s="203"/>
      <c r="D8848" s="203"/>
      <c r="E8848" s="203"/>
      <c r="F8848" s="203"/>
    </row>
    <row r="8849" spans="1:6" x14ac:dyDescent="0.25">
      <c r="A8849" s="203"/>
      <c r="B8849" s="203"/>
      <c r="C8849" s="203"/>
      <c r="D8849" s="203"/>
      <c r="E8849" s="203"/>
      <c r="F8849" s="203"/>
    </row>
    <row r="8850" spans="1:6" x14ac:dyDescent="0.25">
      <c r="A8850" s="203"/>
      <c r="B8850" s="203"/>
      <c r="C8850" s="203"/>
      <c r="D8850" s="203"/>
      <c r="E8850" s="203"/>
      <c r="F8850" s="203"/>
    </row>
    <row r="8851" spans="1:6" x14ac:dyDescent="0.25">
      <c r="A8851" s="203"/>
      <c r="B8851" s="203"/>
      <c r="C8851" s="203"/>
      <c r="D8851" s="203"/>
      <c r="E8851" s="203"/>
      <c r="F8851" s="203"/>
    </row>
    <row r="8852" spans="1:6" x14ac:dyDescent="0.25">
      <c r="A8852" s="203"/>
      <c r="B8852" s="203"/>
      <c r="C8852" s="203"/>
      <c r="D8852" s="203"/>
      <c r="E8852" s="203"/>
      <c r="F8852" s="203"/>
    </row>
    <row r="8853" spans="1:6" x14ac:dyDescent="0.25">
      <c r="A8853" s="203"/>
      <c r="B8853" s="203"/>
      <c r="C8853" s="203"/>
      <c r="D8853" s="203"/>
      <c r="E8853" s="203"/>
      <c r="F8853" s="203"/>
    </row>
    <row r="8854" spans="1:6" x14ac:dyDescent="0.25">
      <c r="A8854" s="203"/>
      <c r="B8854" s="203"/>
      <c r="C8854" s="203"/>
      <c r="D8854" s="203"/>
      <c r="E8854" s="203"/>
      <c r="F8854" s="203"/>
    </row>
    <row r="8855" spans="1:6" x14ac:dyDescent="0.25">
      <c r="A8855" s="203"/>
      <c r="B8855" s="203"/>
      <c r="C8855" s="203"/>
      <c r="D8855" s="203"/>
      <c r="E8855" s="203"/>
      <c r="F8855" s="203"/>
    </row>
    <row r="8856" spans="1:6" x14ac:dyDescent="0.25">
      <c r="A8856" s="203"/>
      <c r="B8856" s="203"/>
      <c r="C8856" s="203"/>
      <c r="D8856" s="203"/>
      <c r="E8856" s="203"/>
      <c r="F8856" s="203"/>
    </row>
    <row r="8857" spans="1:6" x14ac:dyDescent="0.25">
      <c r="A8857" s="203"/>
      <c r="B8857" s="203"/>
      <c r="C8857" s="203"/>
      <c r="D8857" s="203"/>
      <c r="E8857" s="203"/>
      <c r="F8857" s="203"/>
    </row>
    <row r="8858" spans="1:6" x14ac:dyDescent="0.25">
      <c r="A8858" s="203"/>
      <c r="B8858" s="203"/>
      <c r="C8858" s="203"/>
      <c r="D8858" s="203"/>
      <c r="E8858" s="203"/>
      <c r="F8858" s="203"/>
    </row>
    <row r="8859" spans="1:6" x14ac:dyDescent="0.25">
      <c r="A8859" s="203"/>
      <c r="B8859" s="203"/>
      <c r="C8859" s="203"/>
      <c r="D8859" s="203"/>
      <c r="E8859" s="203"/>
      <c r="F8859" s="203"/>
    </row>
    <row r="8860" spans="1:6" x14ac:dyDescent="0.25">
      <c r="A8860" s="203"/>
      <c r="B8860" s="203"/>
      <c r="C8860" s="203"/>
      <c r="D8860" s="203"/>
      <c r="E8860" s="203"/>
      <c r="F8860" s="203"/>
    </row>
    <row r="8861" spans="1:6" x14ac:dyDescent="0.25">
      <c r="A8861" s="203"/>
      <c r="B8861" s="203"/>
      <c r="C8861" s="203"/>
      <c r="D8861" s="203"/>
      <c r="E8861" s="203"/>
      <c r="F8861" s="203"/>
    </row>
    <row r="8862" spans="1:6" x14ac:dyDescent="0.25">
      <c r="A8862" s="203"/>
      <c r="B8862" s="203"/>
      <c r="C8862" s="203"/>
      <c r="D8862" s="203"/>
      <c r="E8862" s="203"/>
      <c r="F8862" s="203"/>
    </row>
    <row r="8863" spans="1:6" x14ac:dyDescent="0.25">
      <c r="A8863" s="203"/>
      <c r="B8863" s="203"/>
      <c r="C8863" s="203"/>
      <c r="D8863" s="203"/>
      <c r="E8863" s="203"/>
      <c r="F8863" s="203"/>
    </row>
    <row r="8864" spans="1:6" x14ac:dyDescent="0.25">
      <c r="A8864" s="203"/>
      <c r="B8864" s="203"/>
      <c r="C8864" s="203"/>
      <c r="D8864" s="203"/>
      <c r="E8864" s="203"/>
      <c r="F8864" s="203"/>
    </row>
    <row r="8865" spans="1:6" x14ac:dyDescent="0.25">
      <c r="A8865" s="203"/>
      <c r="B8865" s="203"/>
      <c r="C8865" s="203"/>
      <c r="D8865" s="203"/>
      <c r="E8865" s="203"/>
      <c r="F8865" s="203"/>
    </row>
    <row r="8866" spans="1:6" x14ac:dyDescent="0.25">
      <c r="A8866" s="203"/>
      <c r="B8866" s="203"/>
      <c r="C8866" s="203"/>
      <c r="D8866" s="203"/>
      <c r="E8866" s="203"/>
      <c r="F8866" s="203"/>
    </row>
    <row r="8867" spans="1:6" x14ac:dyDescent="0.25">
      <c r="A8867" s="203"/>
      <c r="B8867" s="203"/>
      <c r="C8867" s="203"/>
      <c r="D8867" s="203"/>
      <c r="E8867" s="203"/>
      <c r="F8867" s="203"/>
    </row>
    <row r="8868" spans="1:6" x14ac:dyDescent="0.25">
      <c r="A8868" s="203"/>
      <c r="B8868" s="203"/>
      <c r="C8868" s="203"/>
      <c r="D8868" s="203"/>
      <c r="E8868" s="203"/>
      <c r="F8868" s="203"/>
    </row>
    <row r="8869" spans="1:6" x14ac:dyDescent="0.25">
      <c r="A8869" s="203"/>
      <c r="B8869" s="203"/>
      <c r="C8869" s="203"/>
      <c r="D8869" s="203"/>
      <c r="E8869" s="203"/>
      <c r="F8869" s="203"/>
    </row>
    <row r="8870" spans="1:6" x14ac:dyDescent="0.25">
      <c r="A8870" s="203"/>
      <c r="B8870" s="203"/>
      <c r="C8870" s="203"/>
      <c r="D8870" s="203"/>
      <c r="E8870" s="203"/>
      <c r="F8870" s="203"/>
    </row>
    <row r="8871" spans="1:6" x14ac:dyDescent="0.25">
      <c r="A8871" s="203"/>
      <c r="B8871" s="203"/>
      <c r="C8871" s="203"/>
      <c r="D8871" s="203"/>
      <c r="E8871" s="203"/>
      <c r="F8871" s="203"/>
    </row>
    <row r="8872" spans="1:6" x14ac:dyDescent="0.25">
      <c r="A8872" s="203"/>
      <c r="B8872" s="203"/>
      <c r="C8872" s="203"/>
      <c r="D8872" s="203"/>
      <c r="E8872" s="203"/>
      <c r="F8872" s="203"/>
    </row>
    <row r="8873" spans="1:6" x14ac:dyDescent="0.25">
      <c r="A8873" s="203"/>
      <c r="B8873" s="203"/>
      <c r="C8873" s="203"/>
      <c r="D8873" s="203"/>
      <c r="E8873" s="203"/>
      <c r="F8873" s="203"/>
    </row>
    <row r="8874" spans="1:6" x14ac:dyDescent="0.25">
      <c r="A8874" s="203"/>
      <c r="B8874" s="203"/>
      <c r="C8874" s="203"/>
      <c r="D8874" s="203"/>
      <c r="E8874" s="203"/>
      <c r="F8874" s="203"/>
    </row>
    <row r="8875" spans="1:6" x14ac:dyDescent="0.25">
      <c r="A8875" s="203"/>
      <c r="B8875" s="203"/>
      <c r="C8875" s="203"/>
      <c r="D8875" s="203"/>
      <c r="E8875" s="203"/>
      <c r="F8875" s="203"/>
    </row>
    <row r="8876" spans="1:6" x14ac:dyDescent="0.25">
      <c r="A8876" s="203"/>
      <c r="B8876" s="203"/>
      <c r="C8876" s="203"/>
      <c r="D8876" s="203"/>
      <c r="E8876" s="203"/>
      <c r="F8876" s="203"/>
    </row>
    <row r="8877" spans="1:6" x14ac:dyDescent="0.25">
      <c r="A8877" s="203"/>
      <c r="B8877" s="203"/>
      <c r="C8877" s="203"/>
      <c r="D8877" s="203"/>
      <c r="E8877" s="203"/>
      <c r="F8877" s="203"/>
    </row>
    <row r="8878" spans="1:6" x14ac:dyDescent="0.25">
      <c r="A8878" s="203"/>
      <c r="B8878" s="203"/>
      <c r="C8878" s="203"/>
      <c r="D8878" s="203"/>
      <c r="E8878" s="203"/>
      <c r="F8878" s="203"/>
    </row>
    <row r="8879" spans="1:6" x14ac:dyDescent="0.25">
      <c r="A8879" s="203"/>
      <c r="B8879" s="203"/>
      <c r="C8879" s="203"/>
      <c r="D8879" s="203"/>
      <c r="E8879" s="203"/>
      <c r="F8879" s="203"/>
    </row>
    <row r="8880" spans="1:6" x14ac:dyDescent="0.25">
      <c r="A8880" s="203"/>
      <c r="B8880" s="203"/>
      <c r="C8880" s="203"/>
      <c r="D8880" s="203"/>
      <c r="E8880" s="203"/>
      <c r="F8880" s="203"/>
    </row>
    <row r="8881" spans="1:6" x14ac:dyDescent="0.25">
      <c r="A8881" s="203"/>
      <c r="B8881" s="203"/>
      <c r="C8881" s="203"/>
      <c r="D8881" s="203"/>
      <c r="E8881" s="203"/>
      <c r="F8881" s="203"/>
    </row>
    <row r="8882" spans="1:6" x14ac:dyDescent="0.25">
      <c r="A8882" s="203"/>
      <c r="B8882" s="203"/>
      <c r="C8882" s="203"/>
      <c r="D8882" s="203"/>
      <c r="E8882" s="203"/>
      <c r="F8882" s="203"/>
    </row>
    <row r="8883" spans="1:6" x14ac:dyDescent="0.25">
      <c r="A8883" s="203"/>
      <c r="B8883" s="203"/>
      <c r="C8883" s="203"/>
      <c r="D8883" s="203"/>
      <c r="E8883" s="203"/>
      <c r="F8883" s="203"/>
    </row>
    <row r="8884" spans="1:6" x14ac:dyDescent="0.25">
      <c r="A8884" s="203"/>
      <c r="B8884" s="203"/>
      <c r="C8884" s="203"/>
      <c r="D8884" s="203"/>
      <c r="E8884" s="203"/>
      <c r="F8884" s="203"/>
    </row>
    <row r="8885" spans="1:6" x14ac:dyDescent="0.25">
      <c r="A8885" s="203"/>
      <c r="B8885" s="203"/>
      <c r="C8885" s="203"/>
      <c r="D8885" s="203"/>
      <c r="E8885" s="203"/>
      <c r="F8885" s="203"/>
    </row>
    <row r="8886" spans="1:6" x14ac:dyDescent="0.25">
      <c r="A8886" s="203"/>
      <c r="B8886" s="203"/>
      <c r="C8886" s="203"/>
      <c r="D8886" s="203"/>
      <c r="E8886" s="203"/>
      <c r="F8886" s="203"/>
    </row>
    <row r="8887" spans="1:6" x14ac:dyDescent="0.25">
      <c r="A8887" s="203"/>
      <c r="B8887" s="203"/>
      <c r="C8887" s="203"/>
      <c r="D8887" s="203"/>
      <c r="E8887" s="203"/>
      <c r="F8887" s="203"/>
    </row>
    <row r="8888" spans="1:6" x14ac:dyDescent="0.25">
      <c r="A8888" s="203"/>
      <c r="B8888" s="203"/>
      <c r="C8888" s="203"/>
      <c r="D8888" s="203"/>
      <c r="E8888" s="203"/>
      <c r="F8888" s="203"/>
    </row>
    <row r="8889" spans="1:6" x14ac:dyDescent="0.25">
      <c r="A8889" s="203"/>
      <c r="B8889" s="203"/>
      <c r="C8889" s="203"/>
      <c r="D8889" s="203"/>
      <c r="E8889" s="203"/>
      <c r="F8889" s="203"/>
    </row>
    <row r="8890" spans="1:6" x14ac:dyDescent="0.25">
      <c r="A8890" s="203"/>
      <c r="B8890" s="203"/>
      <c r="C8890" s="203"/>
      <c r="D8890" s="203"/>
      <c r="E8890" s="203"/>
      <c r="F8890" s="203"/>
    </row>
    <row r="8891" spans="1:6" x14ac:dyDescent="0.25">
      <c r="A8891" s="203"/>
      <c r="B8891" s="203"/>
      <c r="C8891" s="203"/>
      <c r="D8891" s="203"/>
      <c r="E8891" s="203"/>
      <c r="F8891" s="203"/>
    </row>
    <row r="8892" spans="1:6" x14ac:dyDescent="0.25">
      <c r="A8892" s="203"/>
      <c r="B8892" s="203"/>
      <c r="C8892" s="203"/>
      <c r="D8892" s="203"/>
      <c r="E8892" s="203"/>
      <c r="F8892" s="203"/>
    </row>
    <row r="8893" spans="1:6" x14ac:dyDescent="0.25">
      <c r="A8893" s="203"/>
      <c r="B8893" s="203"/>
      <c r="C8893" s="203"/>
      <c r="D8893" s="203"/>
      <c r="E8893" s="203"/>
      <c r="F8893" s="203"/>
    </row>
    <row r="8894" spans="1:6" x14ac:dyDescent="0.25">
      <c r="A8894" s="203"/>
      <c r="B8894" s="203"/>
      <c r="C8894" s="203"/>
      <c r="D8894" s="203"/>
      <c r="E8894" s="203"/>
      <c r="F8894" s="203"/>
    </row>
    <row r="8895" spans="1:6" x14ac:dyDescent="0.25">
      <c r="A8895" s="203"/>
      <c r="B8895" s="203"/>
      <c r="C8895" s="203"/>
      <c r="D8895" s="203"/>
      <c r="E8895" s="203"/>
      <c r="F8895" s="203"/>
    </row>
    <row r="8896" spans="1:6" x14ac:dyDescent="0.25">
      <c r="A8896" s="203"/>
      <c r="B8896" s="203"/>
      <c r="C8896" s="203"/>
      <c r="D8896" s="203"/>
      <c r="E8896" s="203"/>
      <c r="F8896" s="203"/>
    </row>
    <row r="8897" spans="1:6" x14ac:dyDescent="0.25">
      <c r="A8897" s="203"/>
      <c r="B8897" s="203"/>
      <c r="C8897" s="203"/>
      <c r="D8897" s="203"/>
      <c r="E8897" s="203"/>
      <c r="F8897" s="203"/>
    </row>
    <row r="8898" spans="1:6" x14ac:dyDescent="0.25">
      <c r="A8898" s="203"/>
      <c r="B8898" s="203"/>
      <c r="C8898" s="203"/>
      <c r="D8898" s="203"/>
      <c r="E8898" s="203"/>
      <c r="F8898" s="203"/>
    </row>
    <row r="8899" spans="1:6" x14ac:dyDescent="0.25">
      <c r="A8899" s="203"/>
      <c r="B8899" s="203"/>
      <c r="C8899" s="203"/>
      <c r="D8899" s="203"/>
      <c r="E8899" s="203"/>
      <c r="F8899" s="203"/>
    </row>
    <row r="8900" spans="1:6" x14ac:dyDescent="0.25">
      <c r="A8900" s="203"/>
      <c r="B8900" s="203"/>
      <c r="C8900" s="203"/>
      <c r="D8900" s="203"/>
      <c r="E8900" s="203"/>
      <c r="F8900" s="203"/>
    </row>
    <row r="8901" spans="1:6" x14ac:dyDescent="0.25">
      <c r="A8901" s="203"/>
      <c r="B8901" s="203"/>
      <c r="C8901" s="203"/>
      <c r="D8901" s="203"/>
      <c r="E8901" s="203"/>
      <c r="F8901" s="203"/>
    </row>
    <row r="8902" spans="1:6" x14ac:dyDescent="0.25">
      <c r="A8902" s="203"/>
      <c r="B8902" s="203"/>
      <c r="C8902" s="203"/>
      <c r="D8902" s="203"/>
      <c r="E8902" s="203"/>
      <c r="F8902" s="203"/>
    </row>
    <row r="8903" spans="1:6" x14ac:dyDescent="0.25">
      <c r="A8903" s="203"/>
      <c r="B8903" s="203"/>
      <c r="C8903" s="203"/>
      <c r="D8903" s="203"/>
      <c r="E8903" s="203"/>
      <c r="F8903" s="203"/>
    </row>
    <row r="8904" spans="1:6" x14ac:dyDescent="0.25">
      <c r="A8904" s="203"/>
      <c r="B8904" s="203"/>
      <c r="C8904" s="203"/>
      <c r="D8904" s="203"/>
      <c r="E8904" s="203"/>
      <c r="F8904" s="203"/>
    </row>
    <row r="8905" spans="1:6" x14ac:dyDescent="0.25">
      <c r="A8905" s="203"/>
      <c r="B8905" s="203"/>
      <c r="C8905" s="203"/>
      <c r="D8905" s="203"/>
      <c r="E8905" s="203"/>
      <c r="F8905" s="203"/>
    </row>
    <row r="8906" spans="1:6" x14ac:dyDescent="0.25">
      <c r="A8906" s="203"/>
      <c r="B8906" s="203"/>
      <c r="C8906" s="203"/>
      <c r="D8906" s="203"/>
      <c r="E8906" s="203"/>
      <c r="F8906" s="203"/>
    </row>
    <row r="8907" spans="1:6" x14ac:dyDescent="0.25">
      <c r="A8907" s="203"/>
      <c r="B8907" s="203"/>
      <c r="C8907" s="203"/>
      <c r="D8907" s="203"/>
      <c r="E8907" s="203"/>
      <c r="F8907" s="203"/>
    </row>
    <row r="8908" spans="1:6" x14ac:dyDescent="0.25">
      <c r="A8908" s="203"/>
      <c r="B8908" s="203"/>
      <c r="C8908" s="203"/>
      <c r="D8908" s="203"/>
      <c r="E8908" s="203"/>
      <c r="F8908" s="203"/>
    </row>
    <row r="8909" spans="1:6" x14ac:dyDescent="0.25">
      <c r="A8909" s="203"/>
      <c r="B8909" s="203"/>
      <c r="C8909" s="203"/>
      <c r="D8909" s="203"/>
      <c r="E8909" s="203"/>
      <c r="F8909" s="203"/>
    </row>
    <row r="8910" spans="1:6" x14ac:dyDescent="0.25">
      <c r="A8910" s="203"/>
      <c r="B8910" s="203"/>
      <c r="C8910" s="203"/>
      <c r="D8910" s="203"/>
      <c r="E8910" s="203"/>
      <c r="F8910" s="203"/>
    </row>
    <row r="8911" spans="1:6" x14ac:dyDescent="0.25">
      <c r="A8911" s="203"/>
      <c r="B8911" s="203"/>
      <c r="C8911" s="203"/>
      <c r="D8911" s="203"/>
      <c r="E8911" s="203"/>
      <c r="F8911" s="203"/>
    </row>
    <row r="8912" spans="1:6" x14ac:dyDescent="0.25">
      <c r="A8912" s="203"/>
      <c r="B8912" s="203"/>
      <c r="C8912" s="203"/>
      <c r="D8912" s="203"/>
      <c r="E8912" s="203"/>
      <c r="F8912" s="203"/>
    </row>
    <row r="8913" spans="1:6" x14ac:dyDescent="0.25">
      <c r="A8913" s="203"/>
      <c r="B8913" s="203"/>
      <c r="C8913" s="203"/>
      <c r="D8913" s="203"/>
      <c r="E8913" s="203"/>
      <c r="F8913" s="203"/>
    </row>
    <row r="8914" spans="1:6" x14ac:dyDescent="0.25">
      <c r="A8914" s="203"/>
      <c r="B8914" s="203"/>
      <c r="C8914" s="203"/>
      <c r="D8914" s="203"/>
      <c r="E8914" s="203"/>
      <c r="F8914" s="203"/>
    </row>
    <row r="8915" spans="1:6" x14ac:dyDescent="0.25">
      <c r="A8915" s="203"/>
      <c r="B8915" s="203"/>
      <c r="C8915" s="203"/>
      <c r="D8915" s="203"/>
      <c r="E8915" s="203"/>
      <c r="F8915" s="203"/>
    </row>
    <row r="8916" spans="1:6" x14ac:dyDescent="0.25">
      <c r="A8916" s="203"/>
      <c r="B8916" s="203"/>
      <c r="C8916" s="203"/>
      <c r="D8916" s="203"/>
      <c r="E8916" s="203"/>
      <c r="F8916" s="203"/>
    </row>
    <row r="8917" spans="1:6" x14ac:dyDescent="0.25">
      <c r="A8917" s="203"/>
      <c r="B8917" s="203"/>
      <c r="C8917" s="203"/>
      <c r="D8917" s="203"/>
      <c r="E8917" s="203"/>
      <c r="F8917" s="203"/>
    </row>
    <row r="8918" spans="1:6" x14ac:dyDescent="0.25">
      <c r="A8918" s="203"/>
      <c r="B8918" s="203"/>
      <c r="C8918" s="203"/>
      <c r="D8918" s="203"/>
      <c r="E8918" s="203"/>
      <c r="F8918" s="203"/>
    </row>
    <row r="8919" spans="1:6" x14ac:dyDescent="0.25">
      <c r="A8919" s="203"/>
      <c r="B8919" s="203"/>
      <c r="C8919" s="203"/>
      <c r="D8919" s="203"/>
      <c r="E8919" s="203"/>
      <c r="F8919" s="203"/>
    </row>
    <row r="8920" spans="1:6" x14ac:dyDescent="0.25">
      <c r="A8920" s="203"/>
      <c r="B8920" s="203"/>
      <c r="C8920" s="203"/>
      <c r="D8920" s="203"/>
      <c r="E8920" s="203"/>
      <c r="F8920" s="203"/>
    </row>
    <row r="8921" spans="1:6" x14ac:dyDescent="0.25">
      <c r="A8921" s="203"/>
      <c r="B8921" s="203"/>
      <c r="C8921" s="203"/>
      <c r="D8921" s="203"/>
      <c r="E8921" s="203"/>
      <c r="F8921" s="203"/>
    </row>
    <row r="8922" spans="1:6" x14ac:dyDescent="0.25">
      <c r="A8922" s="203"/>
      <c r="B8922" s="203"/>
      <c r="C8922" s="203"/>
      <c r="D8922" s="203"/>
      <c r="E8922" s="203"/>
      <c r="F8922" s="203"/>
    </row>
    <row r="8923" spans="1:6" x14ac:dyDescent="0.25">
      <c r="A8923" s="203"/>
      <c r="B8923" s="203"/>
      <c r="C8923" s="203"/>
      <c r="D8923" s="203"/>
      <c r="E8923" s="203"/>
      <c r="F8923" s="203"/>
    </row>
    <row r="8924" spans="1:6" x14ac:dyDescent="0.25">
      <c r="A8924" s="203"/>
      <c r="B8924" s="203"/>
      <c r="C8924" s="203"/>
      <c r="D8924" s="203"/>
      <c r="E8924" s="203"/>
      <c r="F8924" s="203"/>
    </row>
    <row r="8925" spans="1:6" x14ac:dyDescent="0.25">
      <c r="A8925" s="203"/>
      <c r="B8925" s="203"/>
      <c r="C8925" s="203"/>
      <c r="D8925" s="203"/>
      <c r="E8925" s="203"/>
      <c r="F8925" s="203"/>
    </row>
    <row r="8926" spans="1:6" x14ac:dyDescent="0.25">
      <c r="A8926" s="203"/>
      <c r="B8926" s="203"/>
      <c r="C8926" s="203"/>
      <c r="D8926" s="203"/>
      <c r="E8926" s="203"/>
      <c r="F8926" s="203"/>
    </row>
    <row r="8927" spans="1:6" x14ac:dyDescent="0.25">
      <c r="A8927" s="203"/>
      <c r="B8927" s="203"/>
      <c r="C8927" s="203"/>
      <c r="D8927" s="203"/>
      <c r="E8927" s="203"/>
      <c r="F8927" s="203"/>
    </row>
    <row r="8928" spans="1:6" x14ac:dyDescent="0.25">
      <c r="A8928" s="203"/>
      <c r="B8928" s="203"/>
      <c r="C8928" s="203"/>
      <c r="D8928" s="203"/>
      <c r="E8928" s="203"/>
      <c r="F8928" s="203"/>
    </row>
    <row r="8929" spans="1:6" x14ac:dyDescent="0.25">
      <c r="A8929" s="203"/>
      <c r="B8929" s="203"/>
      <c r="C8929" s="203"/>
      <c r="D8929" s="203"/>
      <c r="E8929" s="203"/>
      <c r="F8929" s="203"/>
    </row>
    <row r="8930" spans="1:6" x14ac:dyDescent="0.25">
      <c r="A8930" s="203"/>
      <c r="B8930" s="203"/>
      <c r="C8930" s="203"/>
      <c r="D8930" s="203"/>
      <c r="E8930" s="203"/>
      <c r="F8930" s="203"/>
    </row>
    <row r="8931" spans="1:6" x14ac:dyDescent="0.25">
      <c r="A8931" s="203"/>
      <c r="B8931" s="203"/>
      <c r="C8931" s="203"/>
      <c r="D8931" s="203"/>
      <c r="E8931" s="203"/>
      <c r="F8931" s="203"/>
    </row>
    <row r="8932" spans="1:6" x14ac:dyDescent="0.25">
      <c r="A8932" s="203"/>
      <c r="B8932" s="203"/>
      <c r="C8932" s="203"/>
      <c r="D8932" s="203"/>
      <c r="E8932" s="203"/>
      <c r="F8932" s="203"/>
    </row>
    <row r="8933" spans="1:6" x14ac:dyDescent="0.25">
      <c r="A8933" s="203"/>
      <c r="B8933" s="203"/>
      <c r="C8933" s="203"/>
      <c r="D8933" s="203"/>
      <c r="E8933" s="203"/>
      <c r="F8933" s="203"/>
    </row>
    <row r="8934" spans="1:6" x14ac:dyDescent="0.25">
      <c r="A8934" s="203"/>
      <c r="B8934" s="203"/>
      <c r="C8934" s="203"/>
      <c r="D8934" s="203"/>
      <c r="E8934" s="203"/>
      <c r="F8934" s="203"/>
    </row>
    <row r="8935" spans="1:6" x14ac:dyDescent="0.25">
      <c r="A8935" s="203"/>
      <c r="B8935" s="203"/>
      <c r="C8935" s="203"/>
      <c r="D8935" s="203"/>
      <c r="E8935" s="203"/>
      <c r="F8935" s="203"/>
    </row>
    <row r="8936" spans="1:6" x14ac:dyDescent="0.25">
      <c r="A8936" s="203"/>
      <c r="B8936" s="203"/>
      <c r="C8936" s="203"/>
      <c r="D8936" s="203"/>
      <c r="E8936" s="203"/>
      <c r="F8936" s="203"/>
    </row>
    <row r="8937" spans="1:6" x14ac:dyDescent="0.25">
      <c r="A8937" s="203"/>
      <c r="B8937" s="203"/>
      <c r="C8937" s="203"/>
      <c r="D8937" s="203"/>
      <c r="E8937" s="203"/>
      <c r="F8937" s="203"/>
    </row>
    <row r="8938" spans="1:6" x14ac:dyDescent="0.25">
      <c r="A8938" s="203"/>
      <c r="B8938" s="203"/>
      <c r="C8938" s="203"/>
      <c r="D8938" s="203"/>
      <c r="E8938" s="203"/>
      <c r="F8938" s="203"/>
    </row>
    <row r="8939" spans="1:6" x14ac:dyDescent="0.25">
      <c r="A8939" s="203"/>
      <c r="B8939" s="203"/>
      <c r="C8939" s="203"/>
      <c r="D8939" s="203"/>
      <c r="E8939" s="203"/>
      <c r="F8939" s="203"/>
    </row>
    <row r="8940" spans="1:6" x14ac:dyDescent="0.25">
      <c r="A8940" s="203"/>
      <c r="B8940" s="203"/>
      <c r="C8940" s="203"/>
      <c r="D8940" s="203"/>
      <c r="E8940" s="203"/>
      <c r="F8940" s="203"/>
    </row>
    <row r="8941" spans="1:6" x14ac:dyDescent="0.25">
      <c r="A8941" s="203"/>
      <c r="B8941" s="203"/>
      <c r="C8941" s="203"/>
      <c r="D8941" s="203"/>
      <c r="E8941" s="203"/>
      <c r="F8941" s="203"/>
    </row>
    <row r="8942" spans="1:6" x14ac:dyDescent="0.25">
      <c r="A8942" s="203"/>
      <c r="B8942" s="203"/>
      <c r="C8942" s="203"/>
      <c r="D8942" s="203"/>
      <c r="E8942" s="203"/>
      <c r="F8942" s="203"/>
    </row>
    <row r="8943" spans="1:6" x14ac:dyDescent="0.25">
      <c r="A8943" s="203"/>
      <c r="B8943" s="203"/>
      <c r="C8943" s="203"/>
      <c r="D8943" s="203"/>
      <c r="E8943" s="203"/>
      <c r="F8943" s="203"/>
    </row>
    <row r="8944" spans="1:6" x14ac:dyDescent="0.25">
      <c r="A8944" s="203"/>
      <c r="B8944" s="203"/>
      <c r="C8944" s="203"/>
      <c r="D8944" s="203"/>
      <c r="E8944" s="203"/>
      <c r="F8944" s="203"/>
    </row>
    <row r="8945" spans="1:6" x14ac:dyDescent="0.25">
      <c r="A8945" s="203"/>
      <c r="B8945" s="203"/>
      <c r="C8945" s="203"/>
      <c r="D8945" s="203"/>
      <c r="E8945" s="203"/>
      <c r="F8945" s="203"/>
    </row>
    <row r="8946" spans="1:6" x14ac:dyDescent="0.25">
      <c r="A8946" s="203"/>
      <c r="B8946" s="203"/>
      <c r="C8946" s="203"/>
      <c r="D8946" s="203"/>
      <c r="E8946" s="203"/>
      <c r="F8946" s="203"/>
    </row>
    <row r="8947" spans="1:6" x14ac:dyDescent="0.25">
      <c r="A8947" s="203"/>
      <c r="B8947" s="203"/>
      <c r="C8947" s="203"/>
      <c r="D8947" s="203"/>
      <c r="E8947" s="203"/>
      <c r="F8947" s="203"/>
    </row>
    <row r="8948" spans="1:6" x14ac:dyDescent="0.25">
      <c r="A8948" s="203"/>
      <c r="B8948" s="203"/>
      <c r="C8948" s="203"/>
      <c r="D8948" s="203"/>
      <c r="E8948" s="203"/>
      <c r="F8948" s="203"/>
    </row>
    <row r="8949" spans="1:6" x14ac:dyDescent="0.25">
      <c r="A8949" s="203"/>
      <c r="B8949" s="203"/>
      <c r="C8949" s="203"/>
      <c r="D8949" s="203"/>
      <c r="E8949" s="203"/>
      <c r="F8949" s="203"/>
    </row>
    <row r="8950" spans="1:6" x14ac:dyDescent="0.25">
      <c r="A8950" s="203"/>
      <c r="B8950" s="203"/>
      <c r="C8950" s="203"/>
      <c r="D8950" s="203"/>
      <c r="E8950" s="203"/>
      <c r="F8950" s="203"/>
    </row>
    <row r="8951" spans="1:6" x14ac:dyDescent="0.25">
      <c r="A8951" s="203"/>
      <c r="B8951" s="203"/>
      <c r="C8951" s="203"/>
      <c r="D8951" s="203"/>
      <c r="E8951" s="203"/>
      <c r="F8951" s="203"/>
    </row>
    <row r="8952" spans="1:6" x14ac:dyDescent="0.25">
      <c r="A8952" s="203"/>
      <c r="B8952" s="203"/>
      <c r="C8952" s="203"/>
      <c r="D8952" s="203"/>
      <c r="E8952" s="203"/>
      <c r="F8952" s="203"/>
    </row>
    <row r="8953" spans="1:6" x14ac:dyDescent="0.25">
      <c r="A8953" s="203"/>
      <c r="B8953" s="203"/>
      <c r="C8953" s="203"/>
      <c r="D8953" s="203"/>
      <c r="E8953" s="203"/>
      <c r="F8953" s="203"/>
    </row>
    <row r="8954" spans="1:6" x14ac:dyDescent="0.25">
      <c r="A8954" s="203"/>
      <c r="B8954" s="203"/>
      <c r="C8954" s="203"/>
      <c r="D8954" s="203"/>
      <c r="E8954" s="203"/>
      <c r="F8954" s="203"/>
    </row>
    <row r="8955" spans="1:6" x14ac:dyDescent="0.25">
      <c r="A8955" s="203"/>
      <c r="B8955" s="203"/>
      <c r="C8955" s="203"/>
      <c r="D8955" s="203"/>
      <c r="E8955" s="203"/>
      <c r="F8955" s="203"/>
    </row>
    <row r="8956" spans="1:6" x14ac:dyDescent="0.25">
      <c r="A8956" s="203"/>
      <c r="B8956" s="203"/>
      <c r="C8956" s="203"/>
      <c r="D8956" s="203"/>
      <c r="E8956" s="203"/>
      <c r="F8956" s="203"/>
    </row>
    <row r="8957" spans="1:6" x14ac:dyDescent="0.25">
      <c r="A8957" s="203"/>
      <c r="B8957" s="203"/>
      <c r="C8957" s="203"/>
      <c r="D8957" s="203"/>
      <c r="E8957" s="203"/>
      <c r="F8957" s="203"/>
    </row>
    <row r="8958" spans="1:6" x14ac:dyDescent="0.25">
      <c r="A8958" s="203"/>
      <c r="B8958" s="203"/>
      <c r="C8958" s="203"/>
      <c r="D8958" s="203"/>
      <c r="E8958" s="203"/>
      <c r="F8958" s="203"/>
    </row>
    <row r="8959" spans="1:6" x14ac:dyDescent="0.25">
      <c r="A8959" s="203"/>
      <c r="B8959" s="203"/>
      <c r="C8959" s="203"/>
      <c r="D8959" s="203"/>
      <c r="E8959" s="203"/>
      <c r="F8959" s="203"/>
    </row>
    <row r="8960" spans="1:6" x14ac:dyDescent="0.25">
      <c r="A8960" s="203"/>
      <c r="B8960" s="203"/>
      <c r="C8960" s="203"/>
      <c r="D8960" s="203"/>
      <c r="E8960" s="203"/>
      <c r="F8960" s="203"/>
    </row>
    <row r="8961" spans="1:6" x14ac:dyDescent="0.25">
      <c r="A8961" s="203"/>
      <c r="B8961" s="203"/>
      <c r="C8961" s="203"/>
      <c r="D8961" s="203"/>
      <c r="E8961" s="203"/>
      <c r="F8961" s="203"/>
    </row>
    <row r="8962" spans="1:6" x14ac:dyDescent="0.25">
      <c r="A8962" s="203"/>
      <c r="B8962" s="203"/>
      <c r="C8962" s="203"/>
      <c r="D8962" s="203"/>
      <c r="E8962" s="203"/>
      <c r="F8962" s="203"/>
    </row>
    <row r="8963" spans="1:6" x14ac:dyDescent="0.25">
      <c r="A8963" s="203"/>
      <c r="B8963" s="203"/>
      <c r="C8963" s="203"/>
      <c r="D8963" s="203"/>
      <c r="E8963" s="203"/>
      <c r="F8963" s="203"/>
    </row>
    <row r="8964" spans="1:6" x14ac:dyDescent="0.25">
      <c r="A8964" s="203"/>
      <c r="B8964" s="203"/>
      <c r="C8964" s="203"/>
      <c r="D8964" s="203"/>
      <c r="E8964" s="203"/>
      <c r="F8964" s="203"/>
    </row>
    <row r="8965" spans="1:6" x14ac:dyDescent="0.25">
      <c r="A8965" s="203"/>
      <c r="B8965" s="203"/>
      <c r="C8965" s="203"/>
      <c r="D8965" s="203"/>
      <c r="E8965" s="203"/>
      <c r="F8965" s="203"/>
    </row>
    <row r="8966" spans="1:6" x14ac:dyDescent="0.25">
      <c r="A8966" s="203"/>
      <c r="B8966" s="203"/>
      <c r="C8966" s="203"/>
      <c r="D8966" s="203"/>
      <c r="E8966" s="203"/>
      <c r="F8966" s="203"/>
    </row>
    <row r="8967" spans="1:6" x14ac:dyDescent="0.25">
      <c r="A8967" s="203"/>
      <c r="B8967" s="203"/>
      <c r="C8967" s="203"/>
      <c r="D8967" s="203"/>
      <c r="E8967" s="203"/>
      <c r="F8967" s="203"/>
    </row>
    <row r="8968" spans="1:6" x14ac:dyDescent="0.25">
      <c r="A8968" s="203"/>
      <c r="B8968" s="203"/>
      <c r="C8968" s="203"/>
      <c r="D8968" s="203"/>
      <c r="E8968" s="203"/>
      <c r="F8968" s="203"/>
    </row>
    <row r="8969" spans="1:6" x14ac:dyDescent="0.25">
      <c r="A8969" s="203"/>
      <c r="B8969" s="203"/>
      <c r="C8969" s="203"/>
      <c r="D8969" s="203"/>
      <c r="E8969" s="203"/>
      <c r="F8969" s="203"/>
    </row>
    <row r="8970" spans="1:6" x14ac:dyDescent="0.25">
      <c r="A8970" s="203"/>
      <c r="B8970" s="203"/>
      <c r="C8970" s="203"/>
      <c r="D8970" s="203"/>
      <c r="E8970" s="203"/>
      <c r="F8970" s="203"/>
    </row>
    <row r="8971" spans="1:6" x14ac:dyDescent="0.25">
      <c r="A8971" s="203"/>
      <c r="B8971" s="203"/>
      <c r="C8971" s="203"/>
      <c r="D8971" s="203"/>
      <c r="E8971" s="203"/>
      <c r="F8971" s="203"/>
    </row>
    <row r="8972" spans="1:6" x14ac:dyDescent="0.25">
      <c r="A8972" s="203"/>
      <c r="B8972" s="203"/>
      <c r="C8972" s="203"/>
      <c r="D8972" s="203"/>
      <c r="E8972" s="203"/>
      <c r="F8972" s="203"/>
    </row>
    <row r="8973" spans="1:6" x14ac:dyDescent="0.25">
      <c r="A8973" s="203"/>
      <c r="B8973" s="203"/>
      <c r="C8973" s="203"/>
      <c r="D8973" s="203"/>
      <c r="E8973" s="203"/>
      <c r="F8973" s="203"/>
    </row>
    <row r="8974" spans="1:6" x14ac:dyDescent="0.25">
      <c r="A8974" s="203"/>
      <c r="B8974" s="203"/>
      <c r="C8974" s="203"/>
      <c r="D8974" s="203"/>
      <c r="E8974" s="203"/>
      <c r="F8974" s="203"/>
    </row>
    <row r="8975" spans="1:6" x14ac:dyDescent="0.25">
      <c r="A8975" s="203"/>
      <c r="B8975" s="203"/>
      <c r="C8975" s="203"/>
      <c r="D8975" s="203"/>
      <c r="E8975" s="203"/>
      <c r="F8975" s="203"/>
    </row>
    <row r="8976" spans="1:6" x14ac:dyDescent="0.25">
      <c r="A8976" s="203"/>
      <c r="B8976" s="203"/>
      <c r="C8976" s="203"/>
      <c r="D8976" s="203"/>
      <c r="E8976" s="203"/>
      <c r="F8976" s="203"/>
    </row>
    <row r="8977" spans="1:6" x14ac:dyDescent="0.25">
      <c r="A8977" s="203"/>
      <c r="B8977" s="203"/>
      <c r="C8977" s="203"/>
      <c r="D8977" s="203"/>
      <c r="E8977" s="203"/>
      <c r="F8977" s="203"/>
    </row>
    <row r="8978" spans="1:6" x14ac:dyDescent="0.25">
      <c r="A8978" s="203"/>
      <c r="B8978" s="203"/>
      <c r="C8978" s="203"/>
      <c r="D8978" s="203"/>
      <c r="E8978" s="203"/>
      <c r="F8978" s="203"/>
    </row>
    <row r="8979" spans="1:6" x14ac:dyDescent="0.25">
      <c r="A8979" s="203"/>
      <c r="B8979" s="203"/>
      <c r="C8979" s="203"/>
      <c r="D8979" s="203"/>
      <c r="E8979" s="203"/>
      <c r="F8979" s="203"/>
    </row>
    <row r="8980" spans="1:6" x14ac:dyDescent="0.25">
      <c r="A8980" s="203"/>
      <c r="B8980" s="203"/>
      <c r="C8980" s="203"/>
      <c r="D8980" s="203"/>
      <c r="E8980" s="203"/>
      <c r="F8980" s="203"/>
    </row>
    <row r="8981" spans="1:6" x14ac:dyDescent="0.25">
      <c r="A8981" s="203"/>
      <c r="B8981" s="203"/>
      <c r="C8981" s="203"/>
      <c r="D8981" s="203"/>
      <c r="E8981" s="203"/>
      <c r="F8981" s="203"/>
    </row>
    <row r="8982" spans="1:6" x14ac:dyDescent="0.25">
      <c r="A8982" s="203"/>
      <c r="B8982" s="203"/>
      <c r="C8982" s="203"/>
      <c r="D8982" s="203"/>
      <c r="E8982" s="203"/>
      <c r="F8982" s="203"/>
    </row>
    <row r="8983" spans="1:6" x14ac:dyDescent="0.25">
      <c r="A8983" s="203"/>
      <c r="B8983" s="203"/>
      <c r="C8983" s="203"/>
      <c r="D8983" s="203"/>
      <c r="E8983" s="203"/>
      <c r="F8983" s="203"/>
    </row>
    <row r="8984" spans="1:6" x14ac:dyDescent="0.25">
      <c r="A8984" s="203"/>
      <c r="B8984" s="203"/>
      <c r="C8984" s="203"/>
      <c r="D8984" s="203"/>
      <c r="E8984" s="203"/>
      <c r="F8984" s="203"/>
    </row>
    <row r="8985" spans="1:6" x14ac:dyDescent="0.25">
      <c r="A8985" s="203"/>
      <c r="B8985" s="203"/>
      <c r="C8985" s="203"/>
      <c r="D8985" s="203"/>
      <c r="E8985" s="203"/>
      <c r="F8985" s="203"/>
    </row>
    <row r="8986" spans="1:6" x14ac:dyDescent="0.25">
      <c r="A8986" s="203"/>
      <c r="B8986" s="203"/>
      <c r="C8986" s="203"/>
      <c r="D8986" s="203"/>
      <c r="E8986" s="203"/>
      <c r="F8986" s="203"/>
    </row>
    <row r="8987" spans="1:6" x14ac:dyDescent="0.25">
      <c r="A8987" s="203"/>
      <c r="B8987" s="203"/>
      <c r="C8987" s="203"/>
      <c r="D8987" s="203"/>
      <c r="E8987" s="203"/>
      <c r="F8987" s="203"/>
    </row>
    <row r="8988" spans="1:6" x14ac:dyDescent="0.25">
      <c r="A8988" s="203"/>
      <c r="B8988" s="203"/>
      <c r="C8988" s="203"/>
      <c r="D8988" s="203"/>
      <c r="E8988" s="203"/>
      <c r="F8988" s="203"/>
    </row>
    <row r="8989" spans="1:6" x14ac:dyDescent="0.25">
      <c r="A8989" s="203"/>
      <c r="B8989" s="203"/>
      <c r="C8989" s="203"/>
      <c r="D8989" s="203"/>
      <c r="E8989" s="203"/>
      <c r="F8989" s="203"/>
    </row>
    <row r="8990" spans="1:6" x14ac:dyDescent="0.25">
      <c r="A8990" s="203"/>
      <c r="B8990" s="203"/>
      <c r="C8990" s="203"/>
      <c r="D8990" s="203"/>
      <c r="E8990" s="203"/>
      <c r="F8990" s="203"/>
    </row>
    <row r="8991" spans="1:6" x14ac:dyDescent="0.25">
      <c r="A8991" s="203"/>
      <c r="B8991" s="203"/>
      <c r="C8991" s="203"/>
      <c r="D8991" s="203"/>
      <c r="E8991" s="203"/>
      <c r="F8991" s="203"/>
    </row>
    <row r="8992" spans="1:6" x14ac:dyDescent="0.25">
      <c r="A8992" s="203"/>
      <c r="B8992" s="203"/>
      <c r="C8992" s="203"/>
      <c r="D8992" s="203"/>
      <c r="E8992" s="203"/>
      <c r="F8992" s="203"/>
    </row>
    <row r="8993" spans="1:6" x14ac:dyDescent="0.25">
      <c r="A8993" s="203"/>
      <c r="B8993" s="203"/>
      <c r="C8993" s="203"/>
      <c r="D8993" s="203"/>
      <c r="E8993" s="203"/>
      <c r="F8993" s="203"/>
    </row>
    <row r="8994" spans="1:6" x14ac:dyDescent="0.25">
      <c r="A8994" s="203"/>
      <c r="B8994" s="203"/>
      <c r="C8994" s="203"/>
      <c r="D8994" s="203"/>
      <c r="E8994" s="203"/>
      <c r="F8994" s="203"/>
    </row>
    <row r="8995" spans="1:6" x14ac:dyDescent="0.25">
      <c r="A8995" s="203"/>
      <c r="B8995" s="203"/>
      <c r="C8995" s="203"/>
      <c r="D8995" s="203"/>
      <c r="E8995" s="203"/>
      <c r="F8995" s="203"/>
    </row>
    <row r="8996" spans="1:6" x14ac:dyDescent="0.25">
      <c r="A8996" s="203"/>
      <c r="B8996" s="203"/>
      <c r="C8996" s="203"/>
      <c r="D8996" s="203"/>
      <c r="E8996" s="203"/>
      <c r="F8996" s="203"/>
    </row>
    <row r="8997" spans="1:6" x14ac:dyDescent="0.25">
      <c r="A8997" s="203"/>
      <c r="B8997" s="203"/>
      <c r="C8997" s="203"/>
      <c r="D8997" s="203"/>
      <c r="E8997" s="203"/>
      <c r="F8997" s="203"/>
    </row>
    <row r="8998" spans="1:6" x14ac:dyDescent="0.25">
      <c r="A8998" s="203"/>
      <c r="B8998" s="203"/>
      <c r="C8998" s="203"/>
      <c r="D8998" s="203"/>
      <c r="E8998" s="203"/>
      <c r="F8998" s="203"/>
    </row>
    <row r="8999" spans="1:6" x14ac:dyDescent="0.25">
      <c r="A8999" s="203"/>
      <c r="B8999" s="203"/>
      <c r="C8999" s="203"/>
      <c r="D8999" s="203"/>
      <c r="E8999" s="203"/>
      <c r="F8999" s="203"/>
    </row>
    <row r="9000" spans="1:6" x14ac:dyDescent="0.25">
      <c r="A9000" s="203"/>
      <c r="B9000" s="203"/>
      <c r="C9000" s="203"/>
      <c r="D9000" s="203"/>
      <c r="E9000" s="203"/>
      <c r="F9000" s="203"/>
    </row>
    <row r="9001" spans="1:6" x14ac:dyDescent="0.25">
      <c r="A9001" s="203"/>
      <c r="B9001" s="203"/>
      <c r="C9001" s="203"/>
      <c r="D9001" s="203"/>
      <c r="E9001" s="203"/>
      <c r="F9001" s="203"/>
    </row>
    <row r="9002" spans="1:6" x14ac:dyDescent="0.25">
      <c r="A9002" s="203"/>
      <c r="B9002" s="203"/>
      <c r="C9002" s="203"/>
      <c r="D9002" s="203"/>
      <c r="E9002" s="203"/>
      <c r="F9002" s="203"/>
    </row>
    <row r="9003" spans="1:6" x14ac:dyDescent="0.25">
      <c r="A9003" s="203"/>
      <c r="B9003" s="203"/>
      <c r="C9003" s="203"/>
      <c r="D9003" s="203"/>
      <c r="E9003" s="203"/>
      <c r="F9003" s="203"/>
    </row>
    <row r="9004" spans="1:6" x14ac:dyDescent="0.25">
      <c r="A9004" s="203"/>
      <c r="B9004" s="203"/>
      <c r="C9004" s="203"/>
      <c r="D9004" s="203"/>
      <c r="E9004" s="203"/>
      <c r="F9004" s="203"/>
    </row>
    <row r="9005" spans="1:6" x14ac:dyDescent="0.25">
      <c r="A9005" s="203"/>
      <c r="B9005" s="203"/>
      <c r="C9005" s="203"/>
      <c r="D9005" s="203"/>
      <c r="E9005" s="203"/>
      <c r="F9005" s="203"/>
    </row>
    <row r="9006" spans="1:6" x14ac:dyDescent="0.25">
      <c r="A9006" s="203"/>
      <c r="B9006" s="203"/>
      <c r="C9006" s="203"/>
      <c r="D9006" s="203"/>
      <c r="E9006" s="203"/>
      <c r="F9006" s="203"/>
    </row>
    <row r="9007" spans="1:6" x14ac:dyDescent="0.25">
      <c r="A9007" s="203"/>
      <c r="B9007" s="203"/>
      <c r="C9007" s="203"/>
      <c r="D9007" s="203"/>
      <c r="E9007" s="203"/>
      <c r="F9007" s="203"/>
    </row>
    <row r="9008" spans="1:6" x14ac:dyDescent="0.25">
      <c r="A9008" s="203"/>
      <c r="B9008" s="203"/>
      <c r="C9008" s="203"/>
      <c r="D9008" s="203"/>
      <c r="E9008" s="203"/>
      <c r="F9008" s="203"/>
    </row>
    <row r="9009" spans="1:6" x14ac:dyDescent="0.25">
      <c r="A9009" s="203"/>
      <c r="B9009" s="203"/>
      <c r="C9009" s="203"/>
      <c r="D9009" s="203"/>
      <c r="E9009" s="203"/>
      <c r="F9009" s="203"/>
    </row>
    <row r="9010" spans="1:6" x14ac:dyDescent="0.25">
      <c r="A9010" s="203"/>
      <c r="B9010" s="203"/>
      <c r="C9010" s="203"/>
      <c r="D9010" s="203"/>
      <c r="E9010" s="203"/>
      <c r="F9010" s="203"/>
    </row>
    <row r="9011" spans="1:6" x14ac:dyDescent="0.25">
      <c r="A9011" s="203"/>
      <c r="B9011" s="203"/>
      <c r="C9011" s="203"/>
      <c r="D9011" s="203"/>
      <c r="E9011" s="203"/>
      <c r="F9011" s="203"/>
    </row>
    <row r="9012" spans="1:6" x14ac:dyDescent="0.25">
      <c r="A9012" s="203"/>
      <c r="B9012" s="203"/>
      <c r="C9012" s="203"/>
      <c r="D9012" s="203"/>
      <c r="E9012" s="203"/>
      <c r="F9012" s="203"/>
    </row>
    <row r="9013" spans="1:6" x14ac:dyDescent="0.25">
      <c r="A9013" s="203"/>
      <c r="B9013" s="203"/>
      <c r="C9013" s="203"/>
      <c r="D9013" s="203"/>
      <c r="E9013" s="203"/>
      <c r="F9013" s="203"/>
    </row>
    <row r="9014" spans="1:6" x14ac:dyDescent="0.25">
      <c r="A9014" s="203"/>
      <c r="B9014" s="203"/>
      <c r="C9014" s="203"/>
      <c r="D9014" s="203"/>
      <c r="E9014" s="203"/>
      <c r="F9014" s="203"/>
    </row>
    <row r="9015" spans="1:6" x14ac:dyDescent="0.25">
      <c r="A9015" s="203"/>
      <c r="B9015" s="203"/>
      <c r="C9015" s="203"/>
      <c r="D9015" s="203"/>
      <c r="E9015" s="203"/>
      <c r="F9015" s="203"/>
    </row>
    <row r="9016" spans="1:6" x14ac:dyDescent="0.25">
      <c r="A9016" s="203"/>
      <c r="B9016" s="203"/>
      <c r="C9016" s="203"/>
      <c r="D9016" s="203"/>
      <c r="E9016" s="203"/>
      <c r="F9016" s="203"/>
    </row>
    <row r="9017" spans="1:6" x14ac:dyDescent="0.25">
      <c r="A9017" s="203"/>
      <c r="B9017" s="203"/>
      <c r="C9017" s="203"/>
      <c r="D9017" s="203"/>
      <c r="E9017" s="203"/>
      <c r="F9017" s="203"/>
    </row>
    <row r="9018" spans="1:6" x14ac:dyDescent="0.25">
      <c r="A9018" s="203"/>
      <c r="B9018" s="203"/>
      <c r="C9018" s="203"/>
      <c r="D9018" s="203"/>
      <c r="E9018" s="203"/>
      <c r="F9018" s="203"/>
    </row>
    <row r="9019" spans="1:6" x14ac:dyDescent="0.25">
      <c r="A9019" s="203"/>
      <c r="B9019" s="203"/>
      <c r="C9019" s="203"/>
      <c r="D9019" s="203"/>
      <c r="E9019" s="203"/>
      <c r="F9019" s="203"/>
    </row>
    <row r="9020" spans="1:6" x14ac:dyDescent="0.25">
      <c r="A9020" s="203"/>
      <c r="B9020" s="203"/>
      <c r="C9020" s="203"/>
      <c r="D9020" s="203"/>
      <c r="E9020" s="203"/>
      <c r="F9020" s="203"/>
    </row>
    <row r="9021" spans="1:6" x14ac:dyDescent="0.25">
      <c r="A9021" s="203"/>
      <c r="B9021" s="203"/>
      <c r="C9021" s="203"/>
      <c r="D9021" s="203"/>
      <c r="E9021" s="203"/>
      <c r="F9021" s="203"/>
    </row>
    <row r="9022" spans="1:6" x14ac:dyDescent="0.25">
      <c r="A9022" s="203"/>
      <c r="B9022" s="203"/>
      <c r="C9022" s="203"/>
      <c r="D9022" s="203"/>
      <c r="E9022" s="203"/>
      <c r="F9022" s="203"/>
    </row>
    <row r="9023" spans="1:6" x14ac:dyDescent="0.25">
      <c r="A9023" s="203"/>
      <c r="B9023" s="203"/>
      <c r="C9023" s="203"/>
      <c r="D9023" s="203"/>
      <c r="E9023" s="203"/>
      <c r="F9023" s="203"/>
    </row>
    <row r="9024" spans="1:6" x14ac:dyDescent="0.25">
      <c r="A9024" s="203"/>
      <c r="B9024" s="203"/>
      <c r="C9024" s="203"/>
      <c r="D9024" s="203"/>
      <c r="E9024" s="203"/>
      <c r="F9024" s="203"/>
    </row>
    <row r="9025" spans="1:6" x14ac:dyDescent="0.25">
      <c r="A9025" s="203"/>
      <c r="B9025" s="203"/>
      <c r="C9025" s="203"/>
      <c r="D9025" s="203"/>
      <c r="E9025" s="203"/>
      <c r="F9025" s="203"/>
    </row>
    <row r="9026" spans="1:6" x14ac:dyDescent="0.25">
      <c r="A9026" s="203"/>
      <c r="B9026" s="203"/>
      <c r="C9026" s="203"/>
      <c r="D9026" s="203"/>
      <c r="E9026" s="203"/>
      <c r="F9026" s="203"/>
    </row>
    <row r="9027" spans="1:6" x14ac:dyDescent="0.25">
      <c r="A9027" s="203"/>
      <c r="B9027" s="203"/>
      <c r="C9027" s="203"/>
      <c r="D9027" s="203"/>
      <c r="E9027" s="203"/>
      <c r="F9027" s="203"/>
    </row>
    <row r="9028" spans="1:6" x14ac:dyDescent="0.25">
      <c r="A9028" s="203"/>
      <c r="B9028" s="203"/>
      <c r="C9028" s="203"/>
      <c r="D9028" s="203"/>
      <c r="E9028" s="203"/>
      <c r="F9028" s="203"/>
    </row>
    <row r="9029" spans="1:6" x14ac:dyDescent="0.25">
      <c r="A9029" s="203"/>
      <c r="B9029" s="203"/>
      <c r="C9029" s="203"/>
      <c r="D9029" s="203"/>
      <c r="E9029" s="203"/>
      <c r="F9029" s="203"/>
    </row>
    <row r="9030" spans="1:6" x14ac:dyDescent="0.25">
      <c r="A9030" s="203"/>
      <c r="B9030" s="203"/>
      <c r="C9030" s="203"/>
      <c r="D9030" s="203"/>
      <c r="E9030" s="203"/>
      <c r="F9030" s="203"/>
    </row>
    <row r="9031" spans="1:6" x14ac:dyDescent="0.25">
      <c r="A9031" s="203"/>
      <c r="B9031" s="203"/>
      <c r="C9031" s="203"/>
      <c r="D9031" s="203"/>
      <c r="E9031" s="203"/>
      <c r="F9031" s="203"/>
    </row>
    <row r="9032" spans="1:6" x14ac:dyDescent="0.25">
      <c r="A9032" s="203"/>
      <c r="B9032" s="203"/>
      <c r="C9032" s="203"/>
      <c r="D9032" s="203"/>
      <c r="E9032" s="203"/>
      <c r="F9032" s="203"/>
    </row>
    <row r="9033" spans="1:6" x14ac:dyDescent="0.25">
      <c r="A9033" s="203"/>
      <c r="B9033" s="203"/>
      <c r="C9033" s="203"/>
      <c r="D9033" s="203"/>
      <c r="E9033" s="203"/>
      <c r="F9033" s="203"/>
    </row>
    <row r="9034" spans="1:6" x14ac:dyDescent="0.25">
      <c r="A9034" s="203"/>
      <c r="B9034" s="203"/>
      <c r="C9034" s="203"/>
      <c r="D9034" s="203"/>
      <c r="E9034" s="203"/>
      <c r="F9034" s="203"/>
    </row>
    <row r="9035" spans="1:6" x14ac:dyDescent="0.25">
      <c r="A9035" s="203"/>
      <c r="B9035" s="203"/>
      <c r="C9035" s="203"/>
      <c r="D9035" s="203"/>
      <c r="E9035" s="203"/>
      <c r="F9035" s="203"/>
    </row>
    <row r="9036" spans="1:6" x14ac:dyDescent="0.25">
      <c r="A9036" s="203"/>
      <c r="B9036" s="203"/>
      <c r="C9036" s="203"/>
      <c r="D9036" s="203"/>
      <c r="E9036" s="203"/>
      <c r="F9036" s="203"/>
    </row>
    <row r="9037" spans="1:6" x14ac:dyDescent="0.25">
      <c r="A9037" s="203"/>
      <c r="B9037" s="203"/>
      <c r="C9037" s="203"/>
      <c r="D9037" s="203"/>
      <c r="E9037" s="203"/>
      <c r="F9037" s="203"/>
    </row>
    <row r="9038" spans="1:6" x14ac:dyDescent="0.25">
      <c r="A9038" s="203"/>
      <c r="B9038" s="203"/>
      <c r="C9038" s="203"/>
      <c r="D9038" s="203"/>
      <c r="E9038" s="203"/>
      <c r="F9038" s="203"/>
    </row>
    <row r="9039" spans="1:6" x14ac:dyDescent="0.25">
      <c r="A9039" s="203"/>
      <c r="B9039" s="203"/>
      <c r="C9039" s="203"/>
      <c r="D9039" s="203"/>
      <c r="E9039" s="203"/>
      <c r="F9039" s="203"/>
    </row>
    <row r="9040" spans="1:6" x14ac:dyDescent="0.25">
      <c r="A9040" s="203"/>
      <c r="B9040" s="203"/>
      <c r="C9040" s="203"/>
      <c r="D9040" s="203"/>
      <c r="E9040" s="203"/>
      <c r="F9040" s="203"/>
    </row>
    <row r="9041" spans="1:6" x14ac:dyDescent="0.25">
      <c r="A9041" s="203"/>
      <c r="B9041" s="203"/>
      <c r="C9041" s="203"/>
      <c r="D9041" s="203"/>
      <c r="E9041" s="203"/>
      <c r="F9041" s="203"/>
    </row>
    <row r="9042" spans="1:6" x14ac:dyDescent="0.25">
      <c r="A9042" s="203"/>
      <c r="B9042" s="203"/>
      <c r="C9042" s="203"/>
      <c r="D9042" s="203"/>
      <c r="E9042" s="203"/>
      <c r="F9042" s="203"/>
    </row>
    <row r="9043" spans="1:6" x14ac:dyDescent="0.25">
      <c r="A9043" s="203"/>
      <c r="B9043" s="203"/>
      <c r="C9043" s="203"/>
      <c r="D9043" s="203"/>
      <c r="E9043" s="203"/>
      <c r="F9043" s="203"/>
    </row>
    <row r="9044" spans="1:6" x14ac:dyDescent="0.25">
      <c r="A9044" s="203"/>
      <c r="B9044" s="203"/>
      <c r="C9044" s="203"/>
      <c r="D9044" s="203"/>
      <c r="E9044" s="203"/>
      <c r="F9044" s="203"/>
    </row>
    <row r="9045" spans="1:6" x14ac:dyDescent="0.25">
      <c r="A9045" s="203"/>
      <c r="B9045" s="203"/>
      <c r="C9045" s="203"/>
      <c r="D9045" s="203"/>
      <c r="E9045" s="203"/>
      <c r="F9045" s="203"/>
    </row>
    <row r="9046" spans="1:6" x14ac:dyDescent="0.25">
      <c r="A9046" s="203"/>
      <c r="B9046" s="203"/>
      <c r="C9046" s="203"/>
      <c r="D9046" s="203"/>
      <c r="E9046" s="203"/>
      <c r="F9046" s="203"/>
    </row>
    <row r="9047" spans="1:6" x14ac:dyDescent="0.25">
      <c r="A9047" s="203"/>
      <c r="B9047" s="203"/>
      <c r="C9047" s="203"/>
      <c r="D9047" s="203"/>
      <c r="E9047" s="203"/>
      <c r="F9047" s="203"/>
    </row>
    <row r="9048" spans="1:6" x14ac:dyDescent="0.25">
      <c r="A9048" s="203"/>
      <c r="B9048" s="203"/>
      <c r="C9048" s="203"/>
      <c r="D9048" s="203"/>
      <c r="E9048" s="203"/>
      <c r="F9048" s="203"/>
    </row>
    <row r="9049" spans="1:6" x14ac:dyDescent="0.25">
      <c r="A9049" s="203"/>
      <c r="B9049" s="203"/>
      <c r="C9049" s="203"/>
      <c r="D9049" s="203"/>
      <c r="E9049" s="203"/>
      <c r="F9049" s="203"/>
    </row>
    <row r="9050" spans="1:6" x14ac:dyDescent="0.25">
      <c r="A9050" s="203"/>
      <c r="B9050" s="203"/>
      <c r="C9050" s="203"/>
      <c r="D9050" s="203"/>
      <c r="E9050" s="203"/>
      <c r="F9050" s="203"/>
    </row>
    <row r="9051" spans="1:6" x14ac:dyDescent="0.25">
      <c r="A9051" s="203"/>
      <c r="B9051" s="203"/>
      <c r="C9051" s="203"/>
      <c r="D9051" s="203"/>
      <c r="E9051" s="203"/>
      <c r="F9051" s="203"/>
    </row>
    <row r="9052" spans="1:6" x14ac:dyDescent="0.25">
      <c r="A9052" s="203"/>
      <c r="B9052" s="203"/>
      <c r="C9052" s="203"/>
      <c r="D9052" s="203"/>
      <c r="E9052" s="203"/>
      <c r="F9052" s="203"/>
    </row>
    <row r="9053" spans="1:6" x14ac:dyDescent="0.25">
      <c r="A9053" s="203"/>
      <c r="B9053" s="203"/>
      <c r="C9053" s="203"/>
      <c r="D9053" s="203"/>
      <c r="E9053" s="203"/>
      <c r="F9053" s="203"/>
    </row>
    <row r="9054" spans="1:6" x14ac:dyDescent="0.25">
      <c r="A9054" s="203"/>
      <c r="B9054" s="203"/>
      <c r="C9054" s="203"/>
      <c r="D9054" s="203"/>
      <c r="E9054" s="203"/>
      <c r="F9054" s="203"/>
    </row>
    <row r="9055" spans="1:6" x14ac:dyDescent="0.25">
      <c r="A9055" s="203"/>
      <c r="B9055" s="203"/>
      <c r="C9055" s="203"/>
      <c r="D9055" s="203"/>
      <c r="E9055" s="203"/>
      <c r="F9055" s="203"/>
    </row>
    <row r="9056" spans="1:6" x14ac:dyDescent="0.25">
      <c r="A9056" s="203"/>
      <c r="B9056" s="203"/>
      <c r="C9056" s="203"/>
      <c r="D9056" s="203"/>
      <c r="E9056" s="203"/>
      <c r="F9056" s="203"/>
    </row>
    <row r="9057" spans="1:6" x14ac:dyDescent="0.25">
      <c r="A9057" s="203"/>
      <c r="B9057" s="203"/>
      <c r="C9057" s="203"/>
      <c r="D9057" s="203"/>
      <c r="E9057" s="203"/>
      <c r="F9057" s="203"/>
    </row>
    <row r="9058" spans="1:6" x14ac:dyDescent="0.25">
      <c r="A9058" s="203"/>
      <c r="B9058" s="203"/>
      <c r="C9058" s="203"/>
      <c r="D9058" s="203"/>
      <c r="E9058" s="203"/>
      <c r="F9058" s="203"/>
    </row>
    <row r="9059" spans="1:6" x14ac:dyDescent="0.25">
      <c r="A9059" s="203"/>
      <c r="B9059" s="203"/>
      <c r="C9059" s="203"/>
      <c r="D9059" s="203"/>
      <c r="E9059" s="203"/>
      <c r="F9059" s="203"/>
    </row>
    <row r="9060" spans="1:6" x14ac:dyDescent="0.25">
      <c r="A9060" s="203"/>
      <c r="B9060" s="203"/>
      <c r="C9060" s="203"/>
      <c r="D9060" s="203"/>
      <c r="E9060" s="203"/>
      <c r="F9060" s="203"/>
    </row>
    <row r="9061" spans="1:6" x14ac:dyDescent="0.25">
      <c r="A9061" s="203"/>
      <c r="B9061" s="203"/>
      <c r="C9061" s="203"/>
      <c r="D9061" s="203"/>
      <c r="E9061" s="203"/>
      <c r="F9061" s="203"/>
    </row>
    <row r="9062" spans="1:6" x14ac:dyDescent="0.25">
      <c r="A9062" s="203"/>
      <c r="B9062" s="203"/>
      <c r="C9062" s="203"/>
      <c r="D9062" s="203"/>
      <c r="E9062" s="203"/>
      <c r="F9062" s="203"/>
    </row>
    <row r="9063" spans="1:6" x14ac:dyDescent="0.25">
      <c r="A9063" s="203"/>
      <c r="B9063" s="203"/>
      <c r="C9063" s="203"/>
      <c r="D9063" s="203"/>
      <c r="E9063" s="203"/>
      <c r="F9063" s="203"/>
    </row>
    <row r="9064" spans="1:6" x14ac:dyDescent="0.25">
      <c r="A9064" s="203"/>
      <c r="B9064" s="203"/>
      <c r="C9064" s="203"/>
      <c r="D9064" s="203"/>
      <c r="E9064" s="203"/>
      <c r="F9064" s="203"/>
    </row>
    <row r="9065" spans="1:6" x14ac:dyDescent="0.25">
      <c r="A9065" s="203"/>
      <c r="B9065" s="203"/>
      <c r="C9065" s="203"/>
      <c r="D9065" s="203"/>
      <c r="E9065" s="203"/>
      <c r="F9065" s="203"/>
    </row>
    <row r="9066" spans="1:6" x14ac:dyDescent="0.25">
      <c r="A9066" s="203"/>
      <c r="B9066" s="203"/>
      <c r="C9066" s="203"/>
      <c r="D9066" s="203"/>
      <c r="E9066" s="203"/>
      <c r="F9066" s="203"/>
    </row>
    <row r="9067" spans="1:6" x14ac:dyDescent="0.25">
      <c r="A9067" s="203"/>
      <c r="B9067" s="203"/>
      <c r="C9067" s="203"/>
      <c r="D9067" s="203"/>
      <c r="E9067" s="203"/>
      <c r="F9067" s="203"/>
    </row>
    <row r="9068" spans="1:6" x14ac:dyDescent="0.25">
      <c r="A9068" s="203"/>
      <c r="B9068" s="203"/>
      <c r="C9068" s="203"/>
      <c r="D9068" s="203"/>
      <c r="E9068" s="203"/>
      <c r="F9068" s="203"/>
    </row>
    <row r="9069" spans="1:6" x14ac:dyDescent="0.25">
      <c r="A9069" s="203"/>
      <c r="B9069" s="203"/>
      <c r="C9069" s="203"/>
      <c r="D9069" s="203"/>
      <c r="E9069" s="203"/>
      <c r="F9069" s="203"/>
    </row>
    <row r="9070" spans="1:6" x14ac:dyDescent="0.25">
      <c r="A9070" s="203"/>
      <c r="B9070" s="203"/>
      <c r="C9070" s="203"/>
      <c r="D9070" s="203"/>
      <c r="E9070" s="203"/>
      <c r="F9070" s="203"/>
    </row>
    <row r="9071" spans="1:6" x14ac:dyDescent="0.25">
      <c r="A9071" s="203"/>
      <c r="B9071" s="203"/>
      <c r="C9071" s="203"/>
      <c r="D9071" s="203"/>
      <c r="E9071" s="203"/>
      <c r="F9071" s="203"/>
    </row>
    <row r="9072" spans="1:6" x14ac:dyDescent="0.25">
      <c r="A9072" s="203"/>
      <c r="B9072" s="203"/>
      <c r="C9072" s="203"/>
      <c r="D9072" s="203"/>
      <c r="E9072" s="203"/>
      <c r="F9072" s="203"/>
    </row>
    <row r="9073" spans="1:6" x14ac:dyDescent="0.25">
      <c r="A9073" s="203"/>
      <c r="B9073" s="203"/>
      <c r="C9073" s="203"/>
      <c r="D9073" s="203"/>
      <c r="E9073" s="203"/>
      <c r="F9073" s="203"/>
    </row>
    <row r="9074" spans="1:6" x14ac:dyDescent="0.25">
      <c r="A9074" s="203"/>
      <c r="B9074" s="203"/>
      <c r="C9074" s="203"/>
      <c r="D9074" s="203"/>
      <c r="E9074" s="203"/>
      <c r="F9074" s="203"/>
    </row>
    <row r="9075" spans="1:6" x14ac:dyDescent="0.25">
      <c r="A9075" s="203"/>
      <c r="B9075" s="203"/>
      <c r="C9075" s="203"/>
      <c r="D9075" s="203"/>
      <c r="E9075" s="203"/>
      <c r="F9075" s="203"/>
    </row>
    <row r="9076" spans="1:6" x14ac:dyDescent="0.25">
      <c r="A9076" s="203"/>
      <c r="B9076" s="203"/>
      <c r="C9076" s="203"/>
      <c r="D9076" s="203"/>
      <c r="E9076" s="203"/>
      <c r="F9076" s="203"/>
    </row>
    <row r="9077" spans="1:6" x14ac:dyDescent="0.25">
      <c r="A9077" s="203"/>
      <c r="B9077" s="203"/>
      <c r="C9077" s="203"/>
      <c r="D9077" s="203"/>
      <c r="E9077" s="203"/>
      <c r="F9077" s="203"/>
    </row>
    <row r="9078" spans="1:6" x14ac:dyDescent="0.25">
      <c r="A9078" s="203"/>
      <c r="B9078" s="203"/>
      <c r="C9078" s="203"/>
      <c r="D9078" s="203"/>
      <c r="E9078" s="203"/>
      <c r="F9078" s="203"/>
    </row>
    <row r="9079" spans="1:6" x14ac:dyDescent="0.25">
      <c r="A9079" s="203"/>
      <c r="B9079" s="203"/>
      <c r="C9079" s="203"/>
      <c r="D9079" s="203"/>
      <c r="E9079" s="203"/>
      <c r="F9079" s="203"/>
    </row>
    <row r="9080" spans="1:6" x14ac:dyDescent="0.25">
      <c r="A9080" s="203"/>
      <c r="B9080" s="203"/>
      <c r="C9080" s="203"/>
      <c r="D9080" s="203"/>
      <c r="E9080" s="203"/>
      <c r="F9080" s="203"/>
    </row>
    <row r="9081" spans="1:6" x14ac:dyDescent="0.25">
      <c r="A9081" s="203"/>
      <c r="B9081" s="203"/>
      <c r="C9081" s="203"/>
      <c r="D9081" s="203"/>
      <c r="E9081" s="203"/>
      <c r="F9081" s="203"/>
    </row>
    <row r="9082" spans="1:6" x14ac:dyDescent="0.25">
      <c r="A9082" s="203"/>
      <c r="B9082" s="203"/>
      <c r="C9082" s="203"/>
      <c r="D9082" s="203"/>
      <c r="E9082" s="203"/>
      <c r="F9082" s="203"/>
    </row>
    <row r="9083" spans="1:6" x14ac:dyDescent="0.25">
      <c r="A9083" s="203"/>
      <c r="B9083" s="203"/>
      <c r="C9083" s="203"/>
      <c r="D9083" s="203"/>
      <c r="E9083" s="203"/>
      <c r="F9083" s="203"/>
    </row>
    <row r="9084" spans="1:6" x14ac:dyDescent="0.25">
      <c r="A9084" s="203"/>
      <c r="B9084" s="203"/>
      <c r="C9084" s="203"/>
      <c r="D9084" s="203"/>
      <c r="E9084" s="203"/>
      <c r="F9084" s="203"/>
    </row>
    <row r="9085" spans="1:6" x14ac:dyDescent="0.25">
      <c r="A9085" s="203"/>
      <c r="B9085" s="203"/>
      <c r="C9085" s="203"/>
      <c r="D9085" s="203"/>
      <c r="E9085" s="203"/>
      <c r="F9085" s="203"/>
    </row>
    <row r="9086" spans="1:6" x14ac:dyDescent="0.25">
      <c r="A9086" s="203"/>
      <c r="B9086" s="203"/>
      <c r="C9086" s="203"/>
      <c r="D9086" s="203"/>
      <c r="E9086" s="203"/>
      <c r="F9086" s="203"/>
    </row>
    <row r="9087" spans="1:6" x14ac:dyDescent="0.25">
      <c r="A9087" s="203"/>
      <c r="B9087" s="203"/>
      <c r="C9087" s="203"/>
      <c r="D9087" s="203"/>
      <c r="E9087" s="203"/>
      <c r="F9087" s="203"/>
    </row>
    <row r="9088" spans="1:6" x14ac:dyDescent="0.25">
      <c r="A9088" s="203"/>
      <c r="B9088" s="203"/>
      <c r="C9088" s="203"/>
      <c r="D9088" s="203"/>
      <c r="E9088" s="203"/>
      <c r="F9088" s="203"/>
    </row>
    <row r="9089" spans="1:6" x14ac:dyDescent="0.25">
      <c r="A9089" s="203"/>
      <c r="B9089" s="203"/>
      <c r="C9089" s="203"/>
      <c r="D9089" s="203"/>
      <c r="E9089" s="203"/>
      <c r="F9089" s="203"/>
    </row>
    <row r="9090" spans="1:6" x14ac:dyDescent="0.25">
      <c r="A9090" s="203"/>
      <c r="B9090" s="203"/>
      <c r="C9090" s="203"/>
      <c r="D9090" s="203"/>
      <c r="E9090" s="203"/>
      <c r="F9090" s="203"/>
    </row>
    <row r="9091" spans="1:6" x14ac:dyDescent="0.25">
      <c r="A9091" s="203"/>
      <c r="B9091" s="203"/>
      <c r="C9091" s="203"/>
      <c r="D9091" s="203"/>
      <c r="E9091" s="203"/>
      <c r="F9091" s="203"/>
    </row>
    <row r="9092" spans="1:6" x14ac:dyDescent="0.25">
      <c r="A9092" s="203"/>
      <c r="B9092" s="203"/>
      <c r="C9092" s="203"/>
      <c r="D9092" s="203"/>
      <c r="E9092" s="203"/>
      <c r="F9092" s="203"/>
    </row>
    <row r="9093" spans="1:6" x14ac:dyDescent="0.25">
      <c r="A9093" s="203"/>
      <c r="B9093" s="203"/>
      <c r="C9093" s="203"/>
      <c r="D9093" s="203"/>
      <c r="E9093" s="203"/>
      <c r="F9093" s="203"/>
    </row>
    <row r="9094" spans="1:6" x14ac:dyDescent="0.25">
      <c r="A9094" s="203"/>
      <c r="B9094" s="203"/>
      <c r="C9094" s="203"/>
      <c r="D9094" s="203"/>
      <c r="E9094" s="203"/>
      <c r="F9094" s="203"/>
    </row>
    <row r="9095" spans="1:6" x14ac:dyDescent="0.25">
      <c r="A9095" s="203"/>
      <c r="B9095" s="203"/>
      <c r="C9095" s="203"/>
      <c r="D9095" s="203"/>
      <c r="E9095" s="203"/>
      <c r="F9095" s="203"/>
    </row>
    <row r="9096" spans="1:6" x14ac:dyDescent="0.25">
      <c r="A9096" s="203"/>
      <c r="B9096" s="203"/>
      <c r="C9096" s="203"/>
      <c r="D9096" s="203"/>
      <c r="E9096" s="203"/>
      <c r="F9096" s="203"/>
    </row>
    <row r="9097" spans="1:6" x14ac:dyDescent="0.25">
      <c r="A9097" s="203"/>
      <c r="B9097" s="203"/>
      <c r="C9097" s="203"/>
      <c r="D9097" s="203"/>
      <c r="E9097" s="203"/>
      <c r="F9097" s="203"/>
    </row>
    <row r="9098" spans="1:6" x14ac:dyDescent="0.25">
      <c r="A9098" s="203"/>
      <c r="B9098" s="203"/>
      <c r="C9098" s="203"/>
      <c r="D9098" s="203"/>
      <c r="E9098" s="203"/>
      <c r="F9098" s="203"/>
    </row>
    <row r="9099" spans="1:6" x14ac:dyDescent="0.25">
      <c r="A9099" s="203"/>
      <c r="B9099" s="203"/>
      <c r="C9099" s="203"/>
      <c r="D9099" s="203"/>
      <c r="E9099" s="203"/>
      <c r="F9099" s="203"/>
    </row>
    <row r="9100" spans="1:6" x14ac:dyDescent="0.25">
      <c r="A9100" s="203"/>
      <c r="B9100" s="203"/>
      <c r="C9100" s="203"/>
      <c r="D9100" s="203"/>
      <c r="E9100" s="203"/>
      <c r="F9100" s="203"/>
    </row>
    <row r="9101" spans="1:6" x14ac:dyDescent="0.25">
      <c r="A9101" s="203"/>
      <c r="B9101" s="203"/>
      <c r="C9101" s="203"/>
      <c r="D9101" s="203"/>
      <c r="E9101" s="203"/>
      <c r="F9101" s="203"/>
    </row>
    <row r="9102" spans="1:6" x14ac:dyDescent="0.25">
      <c r="A9102" s="203"/>
      <c r="B9102" s="203"/>
      <c r="C9102" s="203"/>
      <c r="D9102" s="203"/>
      <c r="E9102" s="203"/>
      <c r="F9102" s="203"/>
    </row>
    <row r="9103" spans="1:6" x14ac:dyDescent="0.25">
      <c r="A9103" s="203"/>
      <c r="B9103" s="203"/>
      <c r="C9103" s="203"/>
      <c r="D9103" s="203"/>
      <c r="E9103" s="203"/>
      <c r="F9103" s="203"/>
    </row>
    <row r="9104" spans="1:6" x14ac:dyDescent="0.25">
      <c r="A9104" s="203"/>
      <c r="B9104" s="203"/>
      <c r="C9104" s="203"/>
      <c r="D9104" s="203"/>
      <c r="E9104" s="203"/>
      <c r="F9104" s="203"/>
    </row>
    <row r="9105" spans="1:6" x14ac:dyDescent="0.25">
      <c r="A9105" s="203"/>
      <c r="B9105" s="203"/>
      <c r="C9105" s="203"/>
      <c r="D9105" s="203"/>
      <c r="E9105" s="203"/>
      <c r="F9105" s="203"/>
    </row>
    <row r="9106" spans="1:6" x14ac:dyDescent="0.25">
      <c r="A9106" s="203"/>
      <c r="B9106" s="203"/>
      <c r="C9106" s="203"/>
      <c r="D9106" s="203"/>
      <c r="E9106" s="203"/>
      <c r="F9106" s="203"/>
    </row>
    <row r="9107" spans="1:6" x14ac:dyDescent="0.25">
      <c r="A9107" s="203"/>
      <c r="B9107" s="203"/>
      <c r="C9107" s="203"/>
      <c r="D9107" s="203"/>
      <c r="E9107" s="203"/>
      <c r="F9107" s="203"/>
    </row>
    <row r="9108" spans="1:6" x14ac:dyDescent="0.25">
      <c r="A9108" s="203"/>
      <c r="B9108" s="203"/>
      <c r="C9108" s="203"/>
      <c r="D9108" s="203"/>
      <c r="E9108" s="203"/>
      <c r="F9108" s="203"/>
    </row>
    <row r="9109" spans="1:6" x14ac:dyDescent="0.25">
      <c r="A9109" s="203"/>
      <c r="B9109" s="203"/>
      <c r="C9109" s="203"/>
      <c r="D9109" s="203"/>
      <c r="E9109" s="203"/>
      <c r="F9109" s="203"/>
    </row>
    <row r="9110" spans="1:6" x14ac:dyDescent="0.25">
      <c r="A9110" s="203"/>
      <c r="B9110" s="203"/>
      <c r="C9110" s="203"/>
      <c r="D9110" s="203"/>
      <c r="E9110" s="203"/>
      <c r="F9110" s="203"/>
    </row>
    <row r="9111" spans="1:6" x14ac:dyDescent="0.25">
      <c r="A9111" s="203"/>
      <c r="B9111" s="203"/>
      <c r="C9111" s="203"/>
      <c r="D9111" s="203"/>
      <c r="E9111" s="203"/>
      <c r="F9111" s="203"/>
    </row>
    <row r="9112" spans="1:6" x14ac:dyDescent="0.25">
      <c r="A9112" s="203"/>
      <c r="B9112" s="203"/>
      <c r="C9112" s="203"/>
      <c r="D9112" s="203"/>
      <c r="E9112" s="203"/>
      <c r="F9112" s="203"/>
    </row>
    <row r="9113" spans="1:6" x14ac:dyDescent="0.25">
      <c r="A9113" s="203"/>
      <c r="B9113" s="203"/>
      <c r="C9113" s="203"/>
      <c r="D9113" s="203"/>
      <c r="E9113" s="203"/>
      <c r="F9113" s="203"/>
    </row>
    <row r="9114" spans="1:6" x14ac:dyDescent="0.25">
      <c r="A9114" s="203"/>
      <c r="B9114" s="203"/>
      <c r="C9114" s="203"/>
      <c r="D9114" s="203"/>
      <c r="E9114" s="203"/>
      <c r="F9114" s="203"/>
    </row>
    <row r="9115" spans="1:6" x14ac:dyDescent="0.25">
      <c r="A9115" s="203"/>
      <c r="B9115" s="203"/>
      <c r="C9115" s="203"/>
      <c r="D9115" s="203"/>
      <c r="E9115" s="203"/>
      <c r="F9115" s="203"/>
    </row>
    <row r="9116" spans="1:6" x14ac:dyDescent="0.25">
      <c r="A9116" s="203"/>
      <c r="B9116" s="203"/>
      <c r="C9116" s="203"/>
      <c r="D9116" s="203"/>
      <c r="E9116" s="203"/>
      <c r="F9116" s="203"/>
    </row>
    <row r="9117" spans="1:6" x14ac:dyDescent="0.25">
      <c r="A9117" s="203"/>
      <c r="B9117" s="203"/>
      <c r="C9117" s="203"/>
      <c r="D9117" s="203"/>
      <c r="E9117" s="203"/>
      <c r="F9117" s="203"/>
    </row>
    <row r="9118" spans="1:6" x14ac:dyDescent="0.25">
      <c r="A9118" s="203"/>
      <c r="B9118" s="203"/>
      <c r="C9118" s="203"/>
      <c r="D9118" s="203"/>
      <c r="E9118" s="203"/>
      <c r="F9118" s="203"/>
    </row>
    <row r="9119" spans="1:6" x14ac:dyDescent="0.25">
      <c r="A9119" s="203"/>
      <c r="B9119" s="203"/>
      <c r="C9119" s="203"/>
      <c r="D9119" s="203"/>
      <c r="E9119" s="203"/>
      <c r="F9119" s="203"/>
    </row>
    <row r="9120" spans="1:6" x14ac:dyDescent="0.25">
      <c r="A9120" s="203"/>
      <c r="B9120" s="203"/>
      <c r="C9120" s="203"/>
      <c r="D9120" s="203"/>
      <c r="E9120" s="203"/>
      <c r="F9120" s="203"/>
    </row>
    <row r="9121" spans="1:6" x14ac:dyDescent="0.25">
      <c r="A9121" s="203"/>
      <c r="B9121" s="203"/>
      <c r="C9121" s="203"/>
      <c r="D9121" s="203"/>
      <c r="E9121" s="203"/>
      <c r="F9121" s="203"/>
    </row>
    <row r="9122" spans="1:6" x14ac:dyDescent="0.25">
      <c r="A9122" s="203"/>
      <c r="B9122" s="203"/>
      <c r="C9122" s="203"/>
      <c r="D9122" s="203"/>
      <c r="E9122" s="203"/>
      <c r="F9122" s="203"/>
    </row>
    <row r="9123" spans="1:6" x14ac:dyDescent="0.25">
      <c r="A9123" s="203"/>
      <c r="B9123" s="203"/>
      <c r="C9123" s="203"/>
      <c r="D9123" s="203"/>
      <c r="E9123" s="203"/>
      <c r="F9123" s="203"/>
    </row>
    <row r="9124" spans="1:6" x14ac:dyDescent="0.25">
      <c r="A9124" s="203"/>
      <c r="B9124" s="203"/>
      <c r="C9124" s="203"/>
      <c r="D9124" s="203"/>
      <c r="E9124" s="203"/>
      <c r="F9124" s="203"/>
    </row>
    <row r="9125" spans="1:6" x14ac:dyDescent="0.25">
      <c r="A9125" s="203"/>
      <c r="B9125" s="203"/>
      <c r="C9125" s="203"/>
      <c r="D9125" s="203"/>
      <c r="E9125" s="203"/>
      <c r="F9125" s="203"/>
    </row>
    <row r="9126" spans="1:6" x14ac:dyDescent="0.25">
      <c r="A9126" s="203"/>
      <c r="B9126" s="203"/>
      <c r="C9126" s="203"/>
      <c r="D9126" s="203"/>
      <c r="E9126" s="203"/>
      <c r="F9126" s="203"/>
    </row>
    <row r="9127" spans="1:6" x14ac:dyDescent="0.25">
      <c r="A9127" s="203"/>
      <c r="B9127" s="203"/>
      <c r="C9127" s="203"/>
      <c r="D9127" s="203"/>
      <c r="E9127" s="203"/>
      <c r="F9127" s="203"/>
    </row>
    <row r="9128" spans="1:6" x14ac:dyDescent="0.25">
      <c r="A9128" s="203"/>
      <c r="B9128" s="203"/>
      <c r="C9128" s="203"/>
      <c r="D9128" s="203"/>
      <c r="E9128" s="203"/>
      <c r="F9128" s="203"/>
    </row>
    <row r="9129" spans="1:6" x14ac:dyDescent="0.25">
      <c r="A9129" s="203"/>
      <c r="B9129" s="203"/>
      <c r="C9129" s="203"/>
      <c r="D9129" s="203"/>
      <c r="E9129" s="203"/>
      <c r="F9129" s="203"/>
    </row>
    <row r="9130" spans="1:6" x14ac:dyDescent="0.25">
      <c r="A9130" s="203"/>
      <c r="B9130" s="203"/>
      <c r="C9130" s="203"/>
      <c r="D9130" s="203"/>
      <c r="E9130" s="203"/>
      <c r="F9130" s="203"/>
    </row>
    <row r="9131" spans="1:6" x14ac:dyDescent="0.25">
      <c r="A9131" s="203"/>
      <c r="B9131" s="203"/>
      <c r="C9131" s="203"/>
      <c r="D9131" s="203"/>
      <c r="E9131" s="203"/>
      <c r="F9131" s="203"/>
    </row>
    <row r="9132" spans="1:6" x14ac:dyDescent="0.25">
      <c r="A9132" s="203"/>
      <c r="B9132" s="203"/>
      <c r="C9132" s="203"/>
      <c r="D9132" s="203"/>
      <c r="E9132" s="203"/>
      <c r="F9132" s="203"/>
    </row>
    <row r="9133" spans="1:6" x14ac:dyDescent="0.25">
      <c r="A9133" s="203"/>
      <c r="B9133" s="203"/>
      <c r="C9133" s="203"/>
      <c r="D9133" s="203"/>
      <c r="E9133" s="203"/>
      <c r="F9133" s="203"/>
    </row>
    <row r="9134" spans="1:6" x14ac:dyDescent="0.25">
      <c r="A9134" s="203"/>
      <c r="B9134" s="203"/>
      <c r="C9134" s="203"/>
      <c r="D9134" s="203"/>
      <c r="E9134" s="203"/>
      <c r="F9134" s="203"/>
    </row>
    <row r="9135" spans="1:6" x14ac:dyDescent="0.25">
      <c r="A9135" s="203"/>
      <c r="B9135" s="203"/>
      <c r="C9135" s="203"/>
      <c r="D9135" s="203"/>
      <c r="E9135" s="203"/>
      <c r="F9135" s="203"/>
    </row>
    <row r="9136" spans="1:6" x14ac:dyDescent="0.25">
      <c r="A9136" s="203"/>
      <c r="B9136" s="203"/>
      <c r="C9136" s="203"/>
      <c r="D9136" s="203"/>
      <c r="E9136" s="203"/>
      <c r="F9136" s="203"/>
    </row>
    <row r="9137" spans="1:6" x14ac:dyDescent="0.25">
      <c r="A9137" s="203"/>
      <c r="B9137" s="203"/>
      <c r="C9137" s="203"/>
      <c r="D9137" s="203"/>
      <c r="E9137" s="203"/>
      <c r="F9137" s="203"/>
    </row>
    <row r="9138" spans="1:6" x14ac:dyDescent="0.25">
      <c r="A9138" s="203"/>
      <c r="B9138" s="203"/>
      <c r="C9138" s="203"/>
      <c r="D9138" s="203"/>
      <c r="E9138" s="203"/>
      <c r="F9138" s="203"/>
    </row>
    <row r="9139" spans="1:6" x14ac:dyDescent="0.25">
      <c r="A9139" s="203"/>
      <c r="B9139" s="203"/>
      <c r="C9139" s="203"/>
      <c r="D9139" s="203"/>
      <c r="E9139" s="203"/>
      <c r="F9139" s="203"/>
    </row>
    <row r="9140" spans="1:6" x14ac:dyDescent="0.25">
      <c r="A9140" s="203"/>
      <c r="B9140" s="203"/>
      <c r="C9140" s="203"/>
      <c r="D9140" s="203"/>
      <c r="E9140" s="203"/>
      <c r="F9140" s="203"/>
    </row>
    <row r="9141" spans="1:6" x14ac:dyDescent="0.25">
      <c r="A9141" s="203"/>
      <c r="B9141" s="203"/>
      <c r="C9141" s="203"/>
      <c r="D9141" s="203"/>
      <c r="E9141" s="203"/>
      <c r="F9141" s="203"/>
    </row>
    <row r="9142" spans="1:6" x14ac:dyDescent="0.25">
      <c r="A9142" s="203"/>
      <c r="B9142" s="203"/>
      <c r="C9142" s="203"/>
      <c r="D9142" s="203"/>
      <c r="E9142" s="203"/>
      <c r="F9142" s="203"/>
    </row>
    <row r="9143" spans="1:6" x14ac:dyDescent="0.25">
      <c r="A9143" s="203"/>
      <c r="B9143" s="203"/>
      <c r="C9143" s="203"/>
      <c r="D9143" s="203"/>
      <c r="E9143" s="203"/>
      <c r="F9143" s="203"/>
    </row>
    <row r="9144" spans="1:6" x14ac:dyDescent="0.25">
      <c r="A9144" s="203"/>
      <c r="B9144" s="203"/>
      <c r="C9144" s="203"/>
      <c r="D9144" s="203"/>
      <c r="E9144" s="203"/>
      <c r="F9144" s="203"/>
    </row>
    <row r="9145" spans="1:6" x14ac:dyDescent="0.25">
      <c r="A9145" s="203"/>
      <c r="B9145" s="203"/>
      <c r="C9145" s="203"/>
      <c r="D9145" s="203"/>
      <c r="E9145" s="203"/>
      <c r="F9145" s="203"/>
    </row>
    <row r="9146" spans="1:6" x14ac:dyDescent="0.25">
      <c r="A9146" s="203"/>
      <c r="B9146" s="203"/>
      <c r="C9146" s="203"/>
      <c r="D9146" s="203"/>
      <c r="E9146" s="203"/>
      <c r="F9146" s="203"/>
    </row>
    <row r="9147" spans="1:6" x14ac:dyDescent="0.25">
      <c r="A9147" s="203"/>
      <c r="B9147" s="203"/>
      <c r="C9147" s="203"/>
      <c r="D9147" s="203"/>
      <c r="E9147" s="203"/>
      <c r="F9147" s="203"/>
    </row>
    <row r="9148" spans="1:6" x14ac:dyDescent="0.25">
      <c r="A9148" s="203"/>
      <c r="B9148" s="203"/>
      <c r="C9148" s="203"/>
      <c r="D9148" s="203"/>
      <c r="E9148" s="203"/>
      <c r="F9148" s="203"/>
    </row>
    <row r="9149" spans="1:6" x14ac:dyDescent="0.25">
      <c r="A9149" s="203"/>
      <c r="B9149" s="203"/>
      <c r="C9149" s="203"/>
      <c r="D9149" s="203"/>
      <c r="E9149" s="203"/>
      <c r="F9149" s="203"/>
    </row>
    <row r="9150" spans="1:6" x14ac:dyDescent="0.25">
      <c r="A9150" s="203"/>
      <c r="B9150" s="203"/>
      <c r="C9150" s="203"/>
      <c r="D9150" s="203"/>
      <c r="E9150" s="203"/>
      <c r="F9150" s="203"/>
    </row>
    <row r="9151" spans="1:6" x14ac:dyDescent="0.25">
      <c r="A9151" s="203"/>
      <c r="B9151" s="203"/>
      <c r="C9151" s="203"/>
      <c r="D9151" s="203"/>
      <c r="E9151" s="203"/>
      <c r="F9151" s="203"/>
    </row>
    <row r="9152" spans="1:6" x14ac:dyDescent="0.25">
      <c r="A9152" s="203"/>
      <c r="B9152" s="203"/>
      <c r="C9152" s="203"/>
      <c r="D9152" s="203"/>
      <c r="E9152" s="203"/>
      <c r="F9152" s="203"/>
    </row>
    <row r="9153" spans="1:6" x14ac:dyDescent="0.25">
      <c r="A9153" s="203"/>
      <c r="B9153" s="203"/>
      <c r="C9153" s="203"/>
      <c r="D9153" s="203"/>
      <c r="E9153" s="203"/>
      <c r="F9153" s="203"/>
    </row>
    <row r="9154" spans="1:6" x14ac:dyDescent="0.25">
      <c r="A9154" s="203"/>
      <c r="B9154" s="203"/>
      <c r="C9154" s="203"/>
      <c r="D9154" s="203"/>
      <c r="E9154" s="203"/>
      <c r="F9154" s="203"/>
    </row>
    <row r="9155" spans="1:6" x14ac:dyDescent="0.25">
      <c r="A9155" s="203"/>
      <c r="B9155" s="203"/>
      <c r="C9155" s="203"/>
      <c r="D9155" s="203"/>
      <c r="E9155" s="203"/>
      <c r="F9155" s="203"/>
    </row>
    <row r="9156" spans="1:6" x14ac:dyDescent="0.25">
      <c r="A9156" s="203"/>
      <c r="B9156" s="203"/>
      <c r="C9156" s="203"/>
      <c r="D9156" s="203"/>
      <c r="E9156" s="203"/>
      <c r="F9156" s="203"/>
    </row>
    <row r="9157" spans="1:6" x14ac:dyDescent="0.25">
      <c r="A9157" s="203"/>
      <c r="B9157" s="203"/>
      <c r="C9157" s="203"/>
      <c r="D9157" s="203"/>
      <c r="E9157" s="203"/>
      <c r="F9157" s="203"/>
    </row>
    <row r="9158" spans="1:6" x14ac:dyDescent="0.25">
      <c r="A9158" s="203"/>
      <c r="B9158" s="203"/>
      <c r="C9158" s="203"/>
      <c r="D9158" s="203"/>
      <c r="E9158" s="203"/>
      <c r="F9158" s="203"/>
    </row>
    <row r="9159" spans="1:6" x14ac:dyDescent="0.25">
      <c r="A9159" s="203"/>
      <c r="B9159" s="203"/>
      <c r="C9159" s="203"/>
      <c r="D9159" s="203"/>
      <c r="E9159" s="203"/>
      <c r="F9159" s="203"/>
    </row>
    <row r="9160" spans="1:6" x14ac:dyDescent="0.25">
      <c r="A9160" s="203"/>
      <c r="B9160" s="203"/>
      <c r="C9160" s="203"/>
      <c r="D9160" s="203"/>
      <c r="E9160" s="203"/>
      <c r="F9160" s="203"/>
    </row>
    <row r="9161" spans="1:6" x14ac:dyDescent="0.25">
      <c r="A9161" s="203"/>
      <c r="B9161" s="203"/>
      <c r="C9161" s="203"/>
      <c r="D9161" s="203"/>
      <c r="E9161" s="203"/>
      <c r="F9161" s="203"/>
    </row>
    <row r="9162" spans="1:6" x14ac:dyDescent="0.25">
      <c r="A9162" s="203"/>
      <c r="B9162" s="203"/>
      <c r="C9162" s="203"/>
      <c r="D9162" s="203"/>
      <c r="E9162" s="203"/>
      <c r="F9162" s="203"/>
    </row>
    <row r="9163" spans="1:6" x14ac:dyDescent="0.25">
      <c r="A9163" s="203"/>
      <c r="B9163" s="203"/>
      <c r="C9163" s="203"/>
      <c r="D9163" s="203"/>
      <c r="E9163" s="203"/>
      <c r="F9163" s="203"/>
    </row>
    <row r="9164" spans="1:6" x14ac:dyDescent="0.25">
      <c r="A9164" s="203"/>
      <c r="B9164" s="203"/>
      <c r="C9164" s="203"/>
      <c r="D9164" s="203"/>
      <c r="E9164" s="203"/>
      <c r="F9164" s="203"/>
    </row>
    <row r="9165" spans="1:6" x14ac:dyDescent="0.25">
      <c r="A9165" s="203"/>
      <c r="B9165" s="203"/>
      <c r="C9165" s="203"/>
      <c r="D9165" s="203"/>
      <c r="E9165" s="203"/>
      <c r="F9165" s="203"/>
    </row>
    <row r="9166" spans="1:6" x14ac:dyDescent="0.25">
      <c r="A9166" s="203"/>
      <c r="B9166" s="203"/>
      <c r="C9166" s="203"/>
      <c r="D9166" s="203"/>
      <c r="E9166" s="203"/>
      <c r="F9166" s="203"/>
    </row>
    <row r="9167" spans="1:6" x14ac:dyDescent="0.25">
      <c r="A9167" s="203"/>
      <c r="B9167" s="203"/>
      <c r="C9167" s="203"/>
      <c r="D9167" s="203"/>
      <c r="E9167" s="203"/>
      <c r="F9167" s="203"/>
    </row>
    <row r="9168" spans="1:6" x14ac:dyDescent="0.25">
      <c r="A9168" s="203"/>
      <c r="B9168" s="203"/>
      <c r="C9168" s="203"/>
      <c r="D9168" s="203"/>
      <c r="E9168" s="203"/>
      <c r="F9168" s="203"/>
    </row>
    <row r="9169" spans="1:6" x14ac:dyDescent="0.25">
      <c r="A9169" s="203"/>
      <c r="B9169" s="203"/>
      <c r="C9169" s="203"/>
      <c r="D9169" s="203"/>
      <c r="E9169" s="203"/>
      <c r="F9169" s="203"/>
    </row>
    <row r="9170" spans="1:6" x14ac:dyDescent="0.25">
      <c r="A9170" s="203"/>
      <c r="B9170" s="203"/>
      <c r="C9170" s="203"/>
      <c r="D9170" s="203"/>
      <c r="E9170" s="203"/>
      <c r="F9170" s="203"/>
    </row>
    <row r="9171" spans="1:6" x14ac:dyDescent="0.25">
      <c r="A9171" s="203"/>
      <c r="B9171" s="203"/>
      <c r="C9171" s="203"/>
      <c r="D9171" s="203"/>
      <c r="E9171" s="203"/>
      <c r="F9171" s="203"/>
    </row>
    <row r="9172" spans="1:6" x14ac:dyDescent="0.25">
      <c r="A9172" s="203"/>
      <c r="B9172" s="203"/>
      <c r="C9172" s="203"/>
      <c r="D9172" s="203"/>
      <c r="E9172" s="203"/>
      <c r="F9172" s="203"/>
    </row>
    <row r="9173" spans="1:6" x14ac:dyDescent="0.25">
      <c r="A9173" s="203"/>
      <c r="B9173" s="203"/>
      <c r="C9173" s="203"/>
      <c r="D9173" s="203"/>
      <c r="E9173" s="203"/>
      <c r="F9173" s="203"/>
    </row>
    <row r="9174" spans="1:6" x14ac:dyDescent="0.25">
      <c r="A9174" s="203"/>
      <c r="B9174" s="203"/>
      <c r="C9174" s="203"/>
      <c r="D9174" s="203"/>
      <c r="E9174" s="203"/>
      <c r="F9174" s="203"/>
    </row>
    <row r="9175" spans="1:6" x14ac:dyDescent="0.25">
      <c r="A9175" s="203"/>
      <c r="B9175" s="203"/>
      <c r="C9175" s="203"/>
      <c r="D9175" s="203"/>
      <c r="E9175" s="203"/>
      <c r="F9175" s="203"/>
    </row>
    <row r="9176" spans="1:6" x14ac:dyDescent="0.25">
      <c r="A9176" s="203"/>
      <c r="B9176" s="203"/>
      <c r="C9176" s="203"/>
      <c r="D9176" s="203"/>
      <c r="E9176" s="203"/>
      <c r="F9176" s="203"/>
    </row>
    <row r="9177" spans="1:6" x14ac:dyDescent="0.25">
      <c r="A9177" s="203"/>
      <c r="B9177" s="203"/>
      <c r="C9177" s="203"/>
      <c r="D9177" s="203"/>
      <c r="E9177" s="203"/>
      <c r="F9177" s="203"/>
    </row>
    <row r="9178" spans="1:6" x14ac:dyDescent="0.25">
      <c r="A9178" s="203"/>
      <c r="B9178" s="203"/>
      <c r="C9178" s="203"/>
      <c r="D9178" s="203"/>
      <c r="E9178" s="203"/>
      <c r="F9178" s="203"/>
    </row>
    <row r="9179" spans="1:6" x14ac:dyDescent="0.25">
      <c r="A9179" s="203"/>
      <c r="B9179" s="203"/>
      <c r="C9179" s="203"/>
      <c r="D9179" s="203"/>
      <c r="E9179" s="203"/>
      <c r="F9179" s="203"/>
    </row>
    <row r="9180" spans="1:6" x14ac:dyDescent="0.25">
      <c r="A9180" s="203"/>
      <c r="B9180" s="203"/>
      <c r="C9180" s="203"/>
      <c r="D9180" s="203"/>
      <c r="E9180" s="203"/>
      <c r="F9180" s="203"/>
    </row>
    <row r="9181" spans="1:6" x14ac:dyDescent="0.25">
      <c r="A9181" s="203"/>
      <c r="B9181" s="203"/>
      <c r="C9181" s="203"/>
      <c r="D9181" s="203"/>
      <c r="E9181" s="203"/>
      <c r="F9181" s="203"/>
    </row>
    <row r="9182" spans="1:6" x14ac:dyDescent="0.25">
      <c r="A9182" s="203"/>
      <c r="B9182" s="203"/>
      <c r="C9182" s="203"/>
      <c r="D9182" s="203"/>
      <c r="E9182" s="203"/>
      <c r="F9182" s="203"/>
    </row>
    <row r="9183" spans="1:6" x14ac:dyDescent="0.25">
      <c r="A9183" s="203"/>
      <c r="B9183" s="203"/>
      <c r="C9183" s="203"/>
      <c r="D9183" s="203"/>
      <c r="E9183" s="203"/>
      <c r="F9183" s="203"/>
    </row>
    <row r="9184" spans="1:6" x14ac:dyDescent="0.25">
      <c r="A9184" s="203"/>
      <c r="B9184" s="203"/>
      <c r="C9184" s="203"/>
      <c r="D9184" s="203"/>
      <c r="E9184" s="203"/>
      <c r="F9184" s="203"/>
    </row>
    <row r="9185" spans="1:6" x14ac:dyDescent="0.25">
      <c r="A9185" s="203"/>
      <c r="B9185" s="203"/>
      <c r="C9185" s="203"/>
      <c r="D9185" s="203"/>
      <c r="E9185" s="203"/>
      <c r="F9185" s="203"/>
    </row>
    <row r="9186" spans="1:6" x14ac:dyDescent="0.25">
      <c r="A9186" s="203"/>
      <c r="B9186" s="203"/>
      <c r="C9186" s="203"/>
      <c r="D9186" s="203"/>
      <c r="E9186" s="203"/>
      <c r="F9186" s="203"/>
    </row>
    <row r="9187" spans="1:6" x14ac:dyDescent="0.25">
      <c r="A9187" s="203"/>
      <c r="B9187" s="203"/>
      <c r="C9187" s="203"/>
      <c r="D9187" s="203"/>
      <c r="E9187" s="203"/>
      <c r="F9187" s="203"/>
    </row>
    <row r="9188" spans="1:6" x14ac:dyDescent="0.25">
      <c r="A9188" s="203"/>
      <c r="B9188" s="203"/>
      <c r="C9188" s="203"/>
      <c r="D9188" s="203"/>
      <c r="E9188" s="203"/>
      <c r="F9188" s="203"/>
    </row>
    <row r="9189" spans="1:6" x14ac:dyDescent="0.25">
      <c r="A9189" s="203"/>
      <c r="B9189" s="203"/>
      <c r="C9189" s="203"/>
      <c r="D9189" s="203"/>
      <c r="E9189" s="203"/>
      <c r="F9189" s="203"/>
    </row>
    <row r="9190" spans="1:6" x14ac:dyDescent="0.25">
      <c r="A9190" s="203"/>
      <c r="B9190" s="203"/>
      <c r="C9190" s="203"/>
      <c r="D9190" s="203"/>
      <c r="E9190" s="203"/>
      <c r="F9190" s="203"/>
    </row>
    <row r="9191" spans="1:6" x14ac:dyDescent="0.25">
      <c r="A9191" s="203"/>
      <c r="B9191" s="203"/>
      <c r="C9191" s="203"/>
      <c r="D9191" s="203"/>
      <c r="E9191" s="203"/>
      <c r="F9191" s="203"/>
    </row>
    <row r="9192" spans="1:6" x14ac:dyDescent="0.25">
      <c r="A9192" s="203"/>
      <c r="B9192" s="203"/>
      <c r="C9192" s="203"/>
      <c r="D9192" s="203"/>
      <c r="E9192" s="203"/>
      <c r="F9192" s="203"/>
    </row>
    <row r="9193" spans="1:6" x14ac:dyDescent="0.25">
      <c r="A9193" s="203"/>
      <c r="B9193" s="203"/>
      <c r="C9193" s="203"/>
      <c r="D9193" s="203"/>
      <c r="E9193" s="203"/>
      <c r="F9193" s="203"/>
    </row>
    <row r="9194" spans="1:6" x14ac:dyDescent="0.25">
      <c r="A9194" s="203"/>
      <c r="B9194" s="203"/>
      <c r="C9194" s="203"/>
      <c r="D9194" s="203"/>
      <c r="E9194" s="203"/>
      <c r="F9194" s="203"/>
    </row>
    <row r="9195" spans="1:6" x14ac:dyDescent="0.25">
      <c r="A9195" s="203"/>
      <c r="B9195" s="203"/>
      <c r="C9195" s="203"/>
      <c r="D9195" s="203"/>
      <c r="E9195" s="203"/>
      <c r="F9195" s="203"/>
    </row>
    <row r="9196" spans="1:6" x14ac:dyDescent="0.25">
      <c r="A9196" s="203"/>
      <c r="B9196" s="203"/>
      <c r="C9196" s="203"/>
      <c r="D9196" s="203"/>
      <c r="E9196" s="203"/>
      <c r="F9196" s="203"/>
    </row>
    <row r="9197" spans="1:6" x14ac:dyDescent="0.25">
      <c r="A9197" s="203"/>
      <c r="B9197" s="203"/>
      <c r="C9197" s="203"/>
      <c r="D9197" s="203"/>
      <c r="E9197" s="203"/>
      <c r="F9197" s="203"/>
    </row>
    <row r="9198" spans="1:6" x14ac:dyDescent="0.25">
      <c r="A9198" s="203"/>
      <c r="B9198" s="203"/>
      <c r="C9198" s="203"/>
      <c r="D9198" s="203"/>
      <c r="E9198" s="203"/>
      <c r="F9198" s="203"/>
    </row>
    <row r="9199" spans="1:6" x14ac:dyDescent="0.25">
      <c r="A9199" s="203"/>
      <c r="B9199" s="203"/>
      <c r="C9199" s="203"/>
      <c r="D9199" s="203"/>
      <c r="E9199" s="203"/>
      <c r="F9199" s="203"/>
    </row>
    <row r="9200" spans="1:6" x14ac:dyDescent="0.25">
      <c r="A9200" s="203"/>
      <c r="B9200" s="203"/>
      <c r="C9200" s="203"/>
      <c r="D9200" s="203"/>
      <c r="E9200" s="203"/>
      <c r="F9200" s="203"/>
    </row>
    <row r="9201" spans="1:6" x14ac:dyDescent="0.25">
      <c r="A9201" s="203"/>
      <c r="B9201" s="203"/>
      <c r="C9201" s="203"/>
      <c r="D9201" s="203"/>
      <c r="E9201" s="203"/>
      <c r="F9201" s="203"/>
    </row>
    <row r="9202" spans="1:6" x14ac:dyDescent="0.25">
      <c r="A9202" s="203"/>
      <c r="B9202" s="203"/>
      <c r="C9202" s="203"/>
      <c r="D9202" s="203"/>
      <c r="E9202" s="203"/>
      <c r="F9202" s="203"/>
    </row>
    <row r="9203" spans="1:6" x14ac:dyDescent="0.25">
      <c r="A9203" s="203"/>
      <c r="B9203" s="203"/>
      <c r="C9203" s="203"/>
      <c r="D9203" s="203"/>
      <c r="E9203" s="203"/>
      <c r="F9203" s="203"/>
    </row>
    <row r="9204" spans="1:6" x14ac:dyDescent="0.25">
      <c r="A9204" s="203"/>
      <c r="B9204" s="203"/>
      <c r="C9204" s="203"/>
      <c r="D9204" s="203"/>
      <c r="E9204" s="203"/>
      <c r="F9204" s="203"/>
    </row>
    <row r="9205" spans="1:6" x14ac:dyDescent="0.25">
      <c r="A9205" s="203"/>
      <c r="B9205" s="203"/>
      <c r="C9205" s="203"/>
      <c r="D9205" s="203"/>
      <c r="E9205" s="203"/>
      <c r="F9205" s="203"/>
    </row>
    <row r="9206" spans="1:6" x14ac:dyDescent="0.25">
      <c r="A9206" s="203"/>
      <c r="B9206" s="203"/>
      <c r="C9206" s="203"/>
      <c r="D9206" s="203"/>
      <c r="E9206" s="203"/>
      <c r="F9206" s="203"/>
    </row>
    <row r="9207" spans="1:6" x14ac:dyDescent="0.25">
      <c r="A9207" s="203"/>
      <c r="B9207" s="203"/>
      <c r="C9207" s="203"/>
      <c r="D9207" s="203"/>
      <c r="E9207" s="203"/>
      <c r="F9207" s="203"/>
    </row>
    <row r="9208" spans="1:6" x14ac:dyDescent="0.25">
      <c r="A9208" s="203"/>
      <c r="B9208" s="203"/>
      <c r="C9208" s="203"/>
      <c r="D9208" s="203"/>
      <c r="E9208" s="203"/>
      <c r="F9208" s="203"/>
    </row>
    <row r="9209" spans="1:6" x14ac:dyDescent="0.25">
      <c r="A9209" s="203"/>
      <c r="B9209" s="203"/>
      <c r="C9209" s="203"/>
      <c r="D9209" s="203"/>
      <c r="E9209" s="203"/>
      <c r="F9209" s="203"/>
    </row>
    <row r="9210" spans="1:6" x14ac:dyDescent="0.25">
      <c r="A9210" s="203"/>
      <c r="B9210" s="203"/>
      <c r="C9210" s="203"/>
      <c r="D9210" s="203"/>
      <c r="E9210" s="203"/>
      <c r="F9210" s="203"/>
    </row>
    <row r="9211" spans="1:6" x14ac:dyDescent="0.25">
      <c r="A9211" s="203"/>
      <c r="B9211" s="203"/>
      <c r="C9211" s="203"/>
      <c r="D9211" s="203"/>
      <c r="E9211" s="203"/>
      <c r="F9211" s="203"/>
    </row>
    <row r="9212" spans="1:6" x14ac:dyDescent="0.25">
      <c r="A9212" s="203"/>
      <c r="B9212" s="203"/>
      <c r="C9212" s="203"/>
      <c r="D9212" s="203"/>
      <c r="E9212" s="203"/>
      <c r="F9212" s="203"/>
    </row>
    <row r="9213" spans="1:6" x14ac:dyDescent="0.25">
      <c r="A9213" s="203"/>
      <c r="B9213" s="203"/>
      <c r="C9213" s="203"/>
      <c r="D9213" s="203"/>
      <c r="E9213" s="203"/>
      <c r="F9213" s="203"/>
    </row>
    <row r="9214" spans="1:6" x14ac:dyDescent="0.25">
      <c r="A9214" s="203"/>
      <c r="B9214" s="203"/>
      <c r="C9214" s="203"/>
      <c r="D9214" s="203"/>
      <c r="E9214" s="203"/>
      <c r="F9214" s="203"/>
    </row>
    <row r="9215" spans="1:6" x14ac:dyDescent="0.25">
      <c r="A9215" s="203"/>
      <c r="B9215" s="203"/>
      <c r="C9215" s="203"/>
      <c r="D9215" s="203"/>
      <c r="E9215" s="203"/>
      <c r="F9215" s="203"/>
    </row>
    <row r="9216" spans="1:6" x14ac:dyDescent="0.25">
      <c r="A9216" s="203"/>
      <c r="B9216" s="203"/>
      <c r="C9216" s="203"/>
      <c r="D9216" s="203"/>
      <c r="E9216" s="203"/>
      <c r="F9216" s="203"/>
    </row>
    <row r="9217" spans="1:6" x14ac:dyDescent="0.25">
      <c r="A9217" s="203"/>
      <c r="B9217" s="203"/>
      <c r="C9217" s="203"/>
      <c r="D9217" s="203"/>
      <c r="E9217" s="203"/>
      <c r="F9217" s="203"/>
    </row>
    <row r="9218" spans="1:6" x14ac:dyDescent="0.25">
      <c r="A9218" s="203"/>
      <c r="B9218" s="203"/>
      <c r="C9218" s="203"/>
      <c r="D9218" s="203"/>
      <c r="E9218" s="203"/>
      <c r="F9218" s="203"/>
    </row>
    <row r="9219" spans="1:6" x14ac:dyDescent="0.25">
      <c r="A9219" s="203"/>
      <c r="B9219" s="203"/>
      <c r="C9219" s="203"/>
      <c r="D9219" s="203"/>
      <c r="E9219" s="203"/>
      <c r="F9219" s="203"/>
    </row>
    <row r="9220" spans="1:6" x14ac:dyDescent="0.25">
      <c r="A9220" s="203"/>
      <c r="B9220" s="203"/>
      <c r="C9220" s="203"/>
      <c r="D9220" s="203"/>
      <c r="E9220" s="203"/>
      <c r="F9220" s="203"/>
    </row>
    <row r="9221" spans="1:6" x14ac:dyDescent="0.25">
      <c r="A9221" s="203"/>
      <c r="B9221" s="203"/>
      <c r="C9221" s="203"/>
      <c r="D9221" s="203"/>
      <c r="E9221" s="203"/>
      <c r="F9221" s="203"/>
    </row>
    <row r="9222" spans="1:6" x14ac:dyDescent="0.25">
      <c r="A9222" s="203"/>
      <c r="B9222" s="203"/>
      <c r="C9222" s="203"/>
      <c r="D9222" s="203"/>
      <c r="E9222" s="203"/>
      <c r="F9222" s="203"/>
    </row>
    <row r="9223" spans="1:6" x14ac:dyDescent="0.25">
      <c r="A9223" s="203"/>
      <c r="B9223" s="203"/>
      <c r="C9223" s="203"/>
      <c r="D9223" s="203"/>
      <c r="E9223" s="203"/>
      <c r="F9223" s="203"/>
    </row>
    <row r="9224" spans="1:6" x14ac:dyDescent="0.25">
      <c r="A9224" s="203"/>
      <c r="B9224" s="203"/>
      <c r="C9224" s="203"/>
      <c r="D9224" s="203"/>
      <c r="E9224" s="203"/>
      <c r="F9224" s="203"/>
    </row>
    <row r="9225" spans="1:6" x14ac:dyDescent="0.25">
      <c r="A9225" s="203"/>
      <c r="B9225" s="203"/>
      <c r="C9225" s="203"/>
      <c r="D9225" s="203"/>
      <c r="E9225" s="203"/>
      <c r="F9225" s="203"/>
    </row>
    <row r="9226" spans="1:6" x14ac:dyDescent="0.25">
      <c r="A9226" s="203"/>
      <c r="B9226" s="203"/>
      <c r="C9226" s="203"/>
      <c r="D9226" s="203"/>
      <c r="E9226" s="203"/>
      <c r="F9226" s="203"/>
    </row>
    <row r="9227" spans="1:6" x14ac:dyDescent="0.25">
      <c r="A9227" s="203"/>
      <c r="B9227" s="203"/>
      <c r="C9227" s="203"/>
      <c r="D9227" s="203"/>
      <c r="E9227" s="203"/>
      <c r="F9227" s="203"/>
    </row>
    <row r="9228" spans="1:6" x14ac:dyDescent="0.25">
      <c r="A9228" s="203"/>
      <c r="B9228" s="203"/>
      <c r="C9228" s="203"/>
      <c r="D9228" s="203"/>
      <c r="E9228" s="203"/>
      <c r="F9228" s="203"/>
    </row>
    <row r="9229" spans="1:6" x14ac:dyDescent="0.25">
      <c r="A9229" s="203"/>
      <c r="B9229" s="203"/>
      <c r="C9229" s="203"/>
      <c r="D9229" s="203"/>
      <c r="E9229" s="203"/>
      <c r="F9229" s="203"/>
    </row>
    <row r="9230" spans="1:6" x14ac:dyDescent="0.25">
      <c r="A9230" s="203"/>
      <c r="B9230" s="203"/>
      <c r="C9230" s="203"/>
      <c r="D9230" s="203"/>
      <c r="E9230" s="203"/>
      <c r="F9230" s="203"/>
    </row>
    <row r="9231" spans="1:6" x14ac:dyDescent="0.25">
      <c r="A9231" s="203"/>
      <c r="B9231" s="203"/>
      <c r="C9231" s="203"/>
      <c r="D9231" s="203"/>
      <c r="E9231" s="203"/>
      <c r="F9231" s="203"/>
    </row>
    <row r="9232" spans="1:6" x14ac:dyDescent="0.25">
      <c r="A9232" s="203"/>
      <c r="B9232" s="203"/>
      <c r="C9232" s="203"/>
      <c r="D9232" s="203"/>
      <c r="E9232" s="203"/>
      <c r="F9232" s="203"/>
    </row>
    <row r="9233" spans="1:6" x14ac:dyDescent="0.25">
      <c r="A9233" s="203"/>
      <c r="B9233" s="203"/>
      <c r="C9233" s="203"/>
      <c r="D9233" s="203"/>
      <c r="E9233" s="203"/>
      <c r="F9233" s="203"/>
    </row>
    <row r="9234" spans="1:6" x14ac:dyDescent="0.25">
      <c r="A9234" s="203"/>
      <c r="B9234" s="203"/>
      <c r="C9234" s="203"/>
      <c r="D9234" s="203"/>
      <c r="E9234" s="203"/>
      <c r="F9234" s="203"/>
    </row>
    <row r="9235" spans="1:6" x14ac:dyDescent="0.25">
      <c r="A9235" s="203"/>
      <c r="B9235" s="203"/>
      <c r="C9235" s="203"/>
      <c r="D9235" s="203"/>
      <c r="E9235" s="203"/>
      <c r="F9235" s="203"/>
    </row>
    <row r="9236" spans="1:6" x14ac:dyDescent="0.25">
      <c r="A9236" s="203"/>
      <c r="B9236" s="203"/>
      <c r="C9236" s="203"/>
      <c r="D9236" s="203"/>
      <c r="E9236" s="203"/>
      <c r="F9236" s="203"/>
    </row>
    <row r="9237" spans="1:6" x14ac:dyDescent="0.25">
      <c r="A9237" s="203"/>
      <c r="B9237" s="203"/>
      <c r="C9237" s="203"/>
      <c r="D9237" s="203"/>
      <c r="E9237" s="203"/>
      <c r="F9237" s="203"/>
    </row>
    <row r="9238" spans="1:6" x14ac:dyDescent="0.25">
      <c r="A9238" s="203"/>
      <c r="B9238" s="203"/>
      <c r="C9238" s="203"/>
      <c r="D9238" s="203"/>
      <c r="E9238" s="203"/>
      <c r="F9238" s="203"/>
    </row>
    <row r="9239" spans="1:6" x14ac:dyDescent="0.25">
      <c r="A9239" s="203"/>
      <c r="B9239" s="203"/>
      <c r="C9239" s="203"/>
      <c r="D9239" s="203"/>
      <c r="E9239" s="203"/>
      <c r="F9239" s="203"/>
    </row>
    <row r="9240" spans="1:6" x14ac:dyDescent="0.25">
      <c r="A9240" s="203"/>
      <c r="B9240" s="203"/>
      <c r="C9240" s="203"/>
      <c r="D9240" s="203"/>
      <c r="E9240" s="203"/>
      <c r="F9240" s="203"/>
    </row>
    <row r="9241" spans="1:6" x14ac:dyDescent="0.25">
      <c r="A9241" s="203"/>
      <c r="B9241" s="203"/>
      <c r="C9241" s="203"/>
      <c r="D9241" s="203"/>
      <c r="E9241" s="203"/>
      <c r="F9241" s="203"/>
    </row>
    <row r="9242" spans="1:6" x14ac:dyDescent="0.25">
      <c r="A9242" s="203"/>
      <c r="B9242" s="203"/>
      <c r="C9242" s="203"/>
      <c r="D9242" s="203"/>
      <c r="E9242" s="203"/>
      <c r="F9242" s="203"/>
    </row>
    <row r="9243" spans="1:6" x14ac:dyDescent="0.25">
      <c r="A9243" s="203"/>
      <c r="B9243" s="203"/>
      <c r="C9243" s="203"/>
      <c r="D9243" s="203"/>
      <c r="E9243" s="203"/>
      <c r="F9243" s="203"/>
    </row>
    <row r="9244" spans="1:6" x14ac:dyDescent="0.25">
      <c r="A9244" s="203"/>
      <c r="B9244" s="203"/>
      <c r="C9244" s="203"/>
      <c r="D9244" s="203"/>
      <c r="E9244" s="203"/>
      <c r="F9244" s="203"/>
    </row>
    <row r="9245" spans="1:6" x14ac:dyDescent="0.25">
      <c r="A9245" s="203"/>
      <c r="B9245" s="203"/>
      <c r="C9245" s="203"/>
      <c r="D9245" s="203"/>
      <c r="E9245" s="203"/>
      <c r="F9245" s="203"/>
    </row>
    <row r="9246" spans="1:6" x14ac:dyDescent="0.25">
      <c r="A9246" s="203"/>
      <c r="B9246" s="203"/>
      <c r="C9246" s="203"/>
      <c r="D9246" s="203"/>
      <c r="E9246" s="203"/>
      <c r="F9246" s="203"/>
    </row>
    <row r="9247" spans="1:6" x14ac:dyDescent="0.25">
      <c r="A9247" s="203"/>
      <c r="B9247" s="203"/>
      <c r="C9247" s="203"/>
      <c r="D9247" s="203"/>
      <c r="E9247" s="203"/>
      <c r="F9247" s="203"/>
    </row>
    <row r="9248" spans="1:6" x14ac:dyDescent="0.25">
      <c r="A9248" s="203"/>
      <c r="B9248" s="203"/>
      <c r="C9248" s="203"/>
      <c r="D9248" s="203"/>
      <c r="E9248" s="203"/>
      <c r="F9248" s="203"/>
    </row>
    <row r="9249" spans="1:6" x14ac:dyDescent="0.25">
      <c r="A9249" s="203"/>
      <c r="B9249" s="203"/>
      <c r="C9249" s="203"/>
      <c r="D9249" s="203"/>
      <c r="E9249" s="203"/>
      <c r="F9249" s="203"/>
    </row>
    <row r="9250" spans="1:6" x14ac:dyDescent="0.25">
      <c r="A9250" s="203"/>
      <c r="B9250" s="203"/>
      <c r="C9250" s="203"/>
      <c r="D9250" s="203"/>
      <c r="E9250" s="203"/>
      <c r="F9250" s="203"/>
    </row>
    <row r="9251" spans="1:6" x14ac:dyDescent="0.25">
      <c r="A9251" s="203"/>
      <c r="B9251" s="203"/>
      <c r="C9251" s="203"/>
      <c r="D9251" s="203"/>
      <c r="E9251" s="203"/>
      <c r="F9251" s="203"/>
    </row>
    <row r="9252" spans="1:6" x14ac:dyDescent="0.25">
      <c r="A9252" s="203"/>
      <c r="B9252" s="203"/>
      <c r="C9252" s="203"/>
      <c r="D9252" s="203"/>
      <c r="E9252" s="203"/>
      <c r="F9252" s="203"/>
    </row>
    <row r="9253" spans="1:6" x14ac:dyDescent="0.25">
      <c r="A9253" s="203"/>
      <c r="B9253" s="203"/>
      <c r="C9253" s="203"/>
      <c r="D9253" s="203"/>
      <c r="E9253" s="203"/>
      <c r="F9253" s="203"/>
    </row>
    <row r="9254" spans="1:6" x14ac:dyDescent="0.25">
      <c r="A9254" s="203"/>
      <c r="B9254" s="203"/>
      <c r="C9254" s="203"/>
      <c r="D9254" s="203"/>
      <c r="E9254" s="203"/>
      <c r="F9254" s="203"/>
    </row>
    <row r="9255" spans="1:6" x14ac:dyDescent="0.25">
      <c r="A9255" s="203"/>
      <c r="B9255" s="203"/>
      <c r="C9255" s="203"/>
      <c r="D9255" s="203"/>
      <c r="E9255" s="203"/>
      <c r="F9255" s="203"/>
    </row>
    <row r="9256" spans="1:6" x14ac:dyDescent="0.25">
      <c r="A9256" s="203"/>
      <c r="B9256" s="203"/>
      <c r="C9256" s="203"/>
      <c r="D9256" s="203"/>
      <c r="E9256" s="203"/>
      <c r="F9256" s="203"/>
    </row>
    <row r="9257" spans="1:6" x14ac:dyDescent="0.25">
      <c r="A9257" s="203"/>
      <c r="B9257" s="203"/>
      <c r="C9257" s="203"/>
      <c r="D9257" s="203"/>
      <c r="E9257" s="203"/>
      <c r="F9257" s="203"/>
    </row>
    <row r="9258" spans="1:6" x14ac:dyDescent="0.25">
      <c r="A9258" s="203"/>
      <c r="B9258" s="203"/>
      <c r="C9258" s="203"/>
      <c r="D9258" s="203"/>
      <c r="E9258" s="203"/>
      <c r="F9258" s="203"/>
    </row>
    <row r="9259" spans="1:6" x14ac:dyDescent="0.25">
      <c r="A9259" s="203"/>
      <c r="B9259" s="203"/>
      <c r="C9259" s="203"/>
      <c r="D9259" s="203"/>
      <c r="E9259" s="203"/>
      <c r="F9259" s="203"/>
    </row>
    <row r="9260" spans="1:6" x14ac:dyDescent="0.25">
      <c r="A9260" s="203"/>
      <c r="B9260" s="203"/>
      <c r="C9260" s="203"/>
      <c r="D9260" s="203"/>
      <c r="E9260" s="203"/>
      <c r="F9260" s="203"/>
    </row>
    <row r="9261" spans="1:6" x14ac:dyDescent="0.25">
      <c r="A9261" s="203"/>
      <c r="B9261" s="203"/>
      <c r="C9261" s="203"/>
      <c r="D9261" s="203"/>
      <c r="E9261" s="203"/>
      <c r="F9261" s="203"/>
    </row>
    <row r="9262" spans="1:6" x14ac:dyDescent="0.25">
      <c r="A9262" s="203"/>
      <c r="B9262" s="203"/>
      <c r="C9262" s="203"/>
      <c r="D9262" s="203"/>
      <c r="E9262" s="203"/>
      <c r="F9262" s="203"/>
    </row>
    <row r="9263" spans="1:6" x14ac:dyDescent="0.25">
      <c r="A9263" s="203"/>
      <c r="B9263" s="203"/>
      <c r="C9263" s="203"/>
      <c r="D9263" s="203"/>
      <c r="E9263" s="203"/>
      <c r="F9263" s="203"/>
    </row>
    <row r="9264" spans="1:6" x14ac:dyDescent="0.25">
      <c r="A9264" s="203"/>
      <c r="B9264" s="203"/>
      <c r="C9264" s="203"/>
      <c r="D9264" s="203"/>
      <c r="E9264" s="203"/>
      <c r="F9264" s="203"/>
    </row>
    <row r="9265" spans="1:6" x14ac:dyDescent="0.25">
      <c r="A9265" s="203"/>
      <c r="B9265" s="203"/>
      <c r="C9265" s="203"/>
      <c r="D9265" s="203"/>
      <c r="E9265" s="203"/>
      <c r="F9265" s="203"/>
    </row>
    <row r="9266" spans="1:6" x14ac:dyDescent="0.25">
      <c r="A9266" s="203"/>
      <c r="B9266" s="203"/>
      <c r="C9266" s="203"/>
      <c r="D9266" s="203"/>
      <c r="E9266" s="203"/>
      <c r="F9266" s="203"/>
    </row>
    <row r="9267" spans="1:6" x14ac:dyDescent="0.25">
      <c r="A9267" s="203"/>
      <c r="B9267" s="203"/>
      <c r="C9267" s="203"/>
      <c r="D9267" s="203"/>
      <c r="E9267" s="203"/>
      <c r="F9267" s="203"/>
    </row>
    <row r="9268" spans="1:6" x14ac:dyDescent="0.25">
      <c r="A9268" s="203"/>
      <c r="B9268" s="203"/>
      <c r="C9268" s="203"/>
      <c r="D9268" s="203"/>
      <c r="E9268" s="203"/>
      <c r="F9268" s="203"/>
    </row>
    <row r="9269" spans="1:6" x14ac:dyDescent="0.25">
      <c r="A9269" s="203"/>
      <c r="B9269" s="203"/>
      <c r="C9269" s="203"/>
      <c r="D9269" s="203"/>
      <c r="E9269" s="203"/>
      <c r="F9269" s="203"/>
    </row>
    <row r="9270" spans="1:6" x14ac:dyDescent="0.25">
      <c r="A9270" s="203"/>
      <c r="B9270" s="203"/>
      <c r="C9270" s="203"/>
      <c r="D9270" s="203"/>
      <c r="E9270" s="203"/>
      <c r="F9270" s="203"/>
    </row>
    <row r="9271" spans="1:6" x14ac:dyDescent="0.25">
      <c r="A9271" s="203"/>
      <c r="B9271" s="203"/>
      <c r="C9271" s="203"/>
      <c r="D9271" s="203"/>
      <c r="E9271" s="203"/>
      <c r="F9271" s="203"/>
    </row>
    <row r="9272" spans="1:6" x14ac:dyDescent="0.25">
      <c r="A9272" s="203"/>
      <c r="B9272" s="203"/>
      <c r="C9272" s="203"/>
      <c r="D9272" s="203"/>
      <c r="E9272" s="203"/>
      <c r="F9272" s="203"/>
    </row>
    <row r="9273" spans="1:6" x14ac:dyDescent="0.25">
      <c r="A9273" s="203"/>
      <c r="B9273" s="203"/>
      <c r="C9273" s="203"/>
      <c r="D9273" s="203"/>
      <c r="E9273" s="203"/>
      <c r="F9273" s="203"/>
    </row>
    <row r="9274" spans="1:6" x14ac:dyDescent="0.25">
      <c r="A9274" s="203"/>
      <c r="B9274" s="203"/>
      <c r="C9274" s="203"/>
      <c r="D9274" s="203"/>
      <c r="E9274" s="203"/>
      <c r="F9274" s="203"/>
    </row>
    <row r="9275" spans="1:6" x14ac:dyDescent="0.25">
      <c r="A9275" s="203"/>
      <c r="B9275" s="203"/>
      <c r="C9275" s="203"/>
      <c r="D9275" s="203"/>
      <c r="E9275" s="203"/>
      <c r="F9275" s="203"/>
    </row>
    <row r="9276" spans="1:6" x14ac:dyDescent="0.25">
      <c r="A9276" s="203"/>
      <c r="B9276" s="203"/>
      <c r="C9276" s="203"/>
      <c r="D9276" s="203"/>
      <c r="E9276" s="203"/>
      <c r="F9276" s="203"/>
    </row>
    <row r="9277" spans="1:6" x14ac:dyDescent="0.25">
      <c r="A9277" s="203"/>
      <c r="B9277" s="203"/>
      <c r="C9277" s="203"/>
      <c r="D9277" s="203"/>
      <c r="E9277" s="203"/>
      <c r="F9277" s="203"/>
    </row>
    <row r="9278" spans="1:6" x14ac:dyDescent="0.25">
      <c r="A9278" s="203"/>
      <c r="B9278" s="203"/>
      <c r="C9278" s="203"/>
      <c r="D9278" s="203"/>
      <c r="E9278" s="203"/>
      <c r="F9278" s="203"/>
    </row>
    <row r="9279" spans="1:6" x14ac:dyDescent="0.25">
      <c r="A9279" s="203"/>
      <c r="B9279" s="203"/>
      <c r="C9279" s="203"/>
      <c r="D9279" s="203"/>
      <c r="E9279" s="203"/>
      <c r="F9279" s="203"/>
    </row>
    <row r="9280" spans="1:6" x14ac:dyDescent="0.25">
      <c r="A9280" s="203"/>
      <c r="B9280" s="203"/>
      <c r="C9280" s="203"/>
      <c r="D9280" s="203"/>
      <c r="E9280" s="203"/>
      <c r="F9280" s="203"/>
    </row>
    <row r="9281" spans="1:6" x14ac:dyDescent="0.25">
      <c r="A9281" s="203"/>
      <c r="B9281" s="203"/>
      <c r="C9281" s="203"/>
      <c r="D9281" s="203"/>
      <c r="E9281" s="203"/>
      <c r="F9281" s="203"/>
    </row>
    <row r="9282" spans="1:6" x14ac:dyDescent="0.25">
      <c r="A9282" s="203"/>
      <c r="B9282" s="203"/>
      <c r="C9282" s="203"/>
      <c r="D9282" s="203"/>
      <c r="E9282" s="203"/>
      <c r="F9282" s="203"/>
    </row>
    <row r="9283" spans="1:6" x14ac:dyDescent="0.25">
      <c r="A9283" s="203"/>
      <c r="B9283" s="203"/>
      <c r="C9283" s="203"/>
      <c r="D9283" s="203"/>
      <c r="E9283" s="203"/>
      <c r="F9283" s="203"/>
    </row>
    <row r="9284" spans="1:6" x14ac:dyDescent="0.25">
      <c r="A9284" s="203"/>
      <c r="B9284" s="203"/>
      <c r="C9284" s="203"/>
      <c r="D9284" s="203"/>
      <c r="E9284" s="203"/>
      <c r="F9284" s="203"/>
    </row>
    <row r="9285" spans="1:6" x14ac:dyDescent="0.25">
      <c r="A9285" s="203"/>
      <c r="B9285" s="203"/>
      <c r="C9285" s="203"/>
      <c r="D9285" s="203"/>
      <c r="E9285" s="203"/>
      <c r="F9285" s="203"/>
    </row>
    <row r="9286" spans="1:6" x14ac:dyDescent="0.25">
      <c r="A9286" s="203"/>
      <c r="B9286" s="203"/>
      <c r="C9286" s="203"/>
      <c r="D9286" s="203"/>
      <c r="E9286" s="203"/>
      <c r="F9286" s="203"/>
    </row>
    <row r="9287" spans="1:6" x14ac:dyDescent="0.25">
      <c r="A9287" s="203"/>
      <c r="B9287" s="203"/>
      <c r="C9287" s="203"/>
      <c r="D9287" s="203"/>
      <c r="E9287" s="203"/>
      <c r="F9287" s="203"/>
    </row>
    <row r="9288" spans="1:6" x14ac:dyDescent="0.25">
      <c r="A9288" s="203"/>
      <c r="B9288" s="203"/>
      <c r="C9288" s="203"/>
      <c r="D9288" s="203"/>
      <c r="E9288" s="203"/>
      <c r="F9288" s="203"/>
    </row>
    <row r="9289" spans="1:6" x14ac:dyDescent="0.25">
      <c r="A9289" s="203"/>
      <c r="B9289" s="203"/>
      <c r="C9289" s="203"/>
      <c r="D9289" s="203"/>
      <c r="E9289" s="203"/>
      <c r="F9289" s="203"/>
    </row>
    <row r="9290" spans="1:6" x14ac:dyDescent="0.25">
      <c r="A9290" s="203"/>
      <c r="B9290" s="203"/>
      <c r="C9290" s="203"/>
      <c r="D9290" s="203"/>
      <c r="E9290" s="203"/>
      <c r="F9290" s="203"/>
    </row>
    <row r="9291" spans="1:6" x14ac:dyDescent="0.25">
      <c r="A9291" s="203"/>
      <c r="B9291" s="203"/>
      <c r="C9291" s="203"/>
      <c r="D9291" s="203"/>
      <c r="E9291" s="203"/>
      <c r="F9291" s="203"/>
    </row>
    <row r="9292" spans="1:6" x14ac:dyDescent="0.25">
      <c r="A9292" s="203"/>
      <c r="B9292" s="203"/>
      <c r="C9292" s="203"/>
      <c r="D9292" s="203"/>
      <c r="E9292" s="203"/>
      <c r="F9292" s="203"/>
    </row>
    <row r="9293" spans="1:6" x14ac:dyDescent="0.25">
      <c r="A9293" s="203"/>
      <c r="B9293" s="203"/>
      <c r="C9293" s="203"/>
      <c r="D9293" s="203"/>
      <c r="E9293" s="203"/>
      <c r="F9293" s="203"/>
    </row>
    <row r="9294" spans="1:6" x14ac:dyDescent="0.25">
      <c r="A9294" s="203"/>
      <c r="B9294" s="203"/>
      <c r="C9294" s="203"/>
      <c r="D9294" s="203"/>
      <c r="E9294" s="203"/>
      <c r="F9294" s="203"/>
    </row>
    <row r="9295" spans="1:6" x14ac:dyDescent="0.25">
      <c r="A9295" s="203"/>
      <c r="B9295" s="203"/>
      <c r="C9295" s="203"/>
      <c r="D9295" s="203"/>
      <c r="E9295" s="203"/>
      <c r="F9295" s="203"/>
    </row>
    <row r="9296" spans="1:6" x14ac:dyDescent="0.25">
      <c r="A9296" s="203"/>
      <c r="B9296" s="203"/>
      <c r="C9296" s="203"/>
      <c r="D9296" s="203"/>
      <c r="E9296" s="203"/>
      <c r="F9296" s="203"/>
    </row>
    <row r="9297" spans="1:6" x14ac:dyDescent="0.25">
      <c r="A9297" s="203"/>
      <c r="B9297" s="203"/>
      <c r="C9297" s="203"/>
      <c r="D9297" s="203"/>
      <c r="E9297" s="203"/>
      <c r="F9297" s="203"/>
    </row>
    <row r="9298" spans="1:6" x14ac:dyDescent="0.25">
      <c r="A9298" s="203"/>
      <c r="B9298" s="203"/>
      <c r="C9298" s="203"/>
      <c r="D9298" s="203"/>
      <c r="E9298" s="203"/>
      <c r="F9298" s="203"/>
    </row>
    <row r="9299" spans="1:6" x14ac:dyDescent="0.25">
      <c r="A9299" s="203"/>
      <c r="B9299" s="203"/>
      <c r="C9299" s="203"/>
      <c r="D9299" s="203"/>
      <c r="E9299" s="203"/>
      <c r="F9299" s="203"/>
    </row>
    <row r="9300" spans="1:6" x14ac:dyDescent="0.25">
      <c r="A9300" s="203"/>
      <c r="B9300" s="203"/>
      <c r="C9300" s="203"/>
      <c r="D9300" s="203"/>
      <c r="E9300" s="203"/>
      <c r="F9300" s="203"/>
    </row>
    <row r="9301" spans="1:6" x14ac:dyDescent="0.25">
      <c r="A9301" s="203"/>
      <c r="B9301" s="203"/>
      <c r="C9301" s="203"/>
      <c r="D9301" s="203"/>
      <c r="E9301" s="203"/>
      <c r="F9301" s="203"/>
    </row>
    <row r="9302" spans="1:6" x14ac:dyDescent="0.25">
      <c r="A9302" s="203"/>
      <c r="B9302" s="203"/>
      <c r="C9302" s="203"/>
      <c r="D9302" s="203"/>
      <c r="E9302" s="203"/>
      <c r="F9302" s="203"/>
    </row>
    <row r="9303" spans="1:6" x14ac:dyDescent="0.25">
      <c r="A9303" s="203"/>
      <c r="B9303" s="203"/>
      <c r="C9303" s="203"/>
      <c r="D9303" s="203"/>
      <c r="E9303" s="203"/>
      <c r="F9303" s="203"/>
    </row>
    <row r="9304" spans="1:6" x14ac:dyDescent="0.25">
      <c r="A9304" s="203"/>
      <c r="B9304" s="203"/>
      <c r="C9304" s="203"/>
      <c r="D9304" s="203"/>
      <c r="E9304" s="203"/>
      <c r="F9304" s="203"/>
    </row>
    <row r="9305" spans="1:6" x14ac:dyDescent="0.25">
      <c r="A9305" s="203"/>
      <c r="B9305" s="203"/>
      <c r="C9305" s="203"/>
      <c r="D9305" s="203"/>
      <c r="E9305" s="203"/>
      <c r="F9305" s="203"/>
    </row>
    <row r="9306" spans="1:6" x14ac:dyDescent="0.25">
      <c r="A9306" s="203"/>
      <c r="B9306" s="203"/>
      <c r="C9306" s="203"/>
      <c r="D9306" s="203"/>
      <c r="E9306" s="203"/>
      <c r="F9306" s="203"/>
    </row>
    <row r="9307" spans="1:6" x14ac:dyDescent="0.25">
      <c r="A9307" s="203"/>
      <c r="B9307" s="203"/>
      <c r="C9307" s="203"/>
      <c r="D9307" s="203"/>
      <c r="E9307" s="203"/>
      <c r="F9307" s="203"/>
    </row>
    <row r="9308" spans="1:6" x14ac:dyDescent="0.25">
      <c r="A9308" s="203"/>
      <c r="B9308" s="203"/>
      <c r="C9308" s="203"/>
      <c r="D9308" s="203"/>
      <c r="E9308" s="203"/>
      <c r="F9308" s="203"/>
    </row>
    <row r="9309" spans="1:6" x14ac:dyDescent="0.25">
      <c r="A9309" s="203"/>
      <c r="B9309" s="203"/>
      <c r="C9309" s="203"/>
      <c r="D9309" s="203"/>
      <c r="E9309" s="203"/>
      <c r="F9309" s="203"/>
    </row>
    <row r="9310" spans="1:6" x14ac:dyDescent="0.25">
      <c r="A9310" s="203"/>
      <c r="B9310" s="203"/>
      <c r="C9310" s="203"/>
      <c r="D9310" s="203"/>
      <c r="E9310" s="203"/>
      <c r="F9310" s="203"/>
    </row>
    <row r="9311" spans="1:6" x14ac:dyDescent="0.25">
      <c r="A9311" s="203"/>
      <c r="B9311" s="203"/>
      <c r="C9311" s="203"/>
      <c r="D9311" s="203"/>
      <c r="E9311" s="203"/>
      <c r="F9311" s="203"/>
    </row>
    <row r="9312" spans="1:6" x14ac:dyDescent="0.25">
      <c r="A9312" s="203"/>
      <c r="B9312" s="203"/>
      <c r="C9312" s="203"/>
      <c r="D9312" s="203"/>
      <c r="E9312" s="203"/>
      <c r="F9312" s="203"/>
    </row>
    <row r="9313" spans="1:6" x14ac:dyDescent="0.25">
      <c r="A9313" s="203"/>
      <c r="B9313" s="203"/>
      <c r="C9313" s="203"/>
      <c r="D9313" s="203"/>
      <c r="E9313" s="203"/>
      <c r="F9313" s="203"/>
    </row>
    <row r="9314" spans="1:6" x14ac:dyDescent="0.25">
      <c r="A9314" s="203"/>
      <c r="B9314" s="203"/>
      <c r="C9314" s="203"/>
      <c r="D9314" s="203"/>
      <c r="E9314" s="203"/>
      <c r="F9314" s="203"/>
    </row>
    <row r="9315" spans="1:6" x14ac:dyDescent="0.25">
      <c r="A9315" s="203"/>
      <c r="B9315" s="203"/>
      <c r="C9315" s="203"/>
      <c r="D9315" s="203"/>
      <c r="E9315" s="203"/>
      <c r="F9315" s="203"/>
    </row>
    <row r="9316" spans="1:6" x14ac:dyDescent="0.25">
      <c r="A9316" s="203"/>
      <c r="B9316" s="203"/>
      <c r="C9316" s="203"/>
      <c r="D9316" s="203"/>
      <c r="E9316" s="203"/>
      <c r="F9316" s="203"/>
    </row>
    <row r="9317" spans="1:6" x14ac:dyDescent="0.25">
      <c r="A9317" s="203"/>
      <c r="B9317" s="203"/>
      <c r="C9317" s="203"/>
      <c r="D9317" s="203"/>
      <c r="E9317" s="203"/>
      <c r="F9317" s="203"/>
    </row>
    <row r="9318" spans="1:6" x14ac:dyDescent="0.25">
      <c r="A9318" s="203"/>
      <c r="B9318" s="203"/>
      <c r="C9318" s="203"/>
      <c r="D9318" s="203"/>
      <c r="E9318" s="203"/>
      <c r="F9318" s="203"/>
    </row>
    <row r="9319" spans="1:6" x14ac:dyDescent="0.25">
      <c r="A9319" s="203"/>
      <c r="B9319" s="203"/>
      <c r="C9319" s="203"/>
      <c r="D9319" s="203"/>
      <c r="E9319" s="203"/>
      <c r="F9319" s="203"/>
    </row>
    <row r="9320" spans="1:6" x14ac:dyDescent="0.25">
      <c r="A9320" s="203"/>
      <c r="B9320" s="203"/>
      <c r="C9320" s="203"/>
      <c r="D9320" s="203"/>
      <c r="E9320" s="203"/>
      <c r="F9320" s="203"/>
    </row>
    <row r="9321" spans="1:6" x14ac:dyDescent="0.25">
      <c r="A9321" s="203"/>
      <c r="B9321" s="203"/>
      <c r="C9321" s="203"/>
      <c r="D9321" s="203"/>
      <c r="E9321" s="203"/>
      <c r="F9321" s="203"/>
    </row>
    <row r="9322" spans="1:6" x14ac:dyDescent="0.25">
      <c r="A9322" s="203"/>
      <c r="B9322" s="203"/>
      <c r="C9322" s="203"/>
      <c r="D9322" s="203"/>
      <c r="E9322" s="203"/>
      <c r="F9322" s="203"/>
    </row>
    <row r="9323" spans="1:6" x14ac:dyDescent="0.25">
      <c r="A9323" s="203"/>
      <c r="B9323" s="203"/>
      <c r="C9323" s="203"/>
      <c r="D9323" s="203"/>
      <c r="E9323" s="203"/>
      <c r="F9323" s="203"/>
    </row>
    <row r="9324" spans="1:6" x14ac:dyDescent="0.25">
      <c r="A9324" s="203"/>
      <c r="B9324" s="203"/>
      <c r="C9324" s="203"/>
      <c r="D9324" s="203"/>
      <c r="E9324" s="203"/>
      <c r="F9324" s="203"/>
    </row>
    <row r="9325" spans="1:6" x14ac:dyDescent="0.25">
      <c r="A9325" s="203"/>
      <c r="B9325" s="203"/>
      <c r="C9325" s="203"/>
      <c r="D9325" s="203"/>
      <c r="E9325" s="203"/>
      <c r="F9325" s="203"/>
    </row>
    <row r="9326" spans="1:6" x14ac:dyDescent="0.25">
      <c r="A9326" s="203"/>
      <c r="B9326" s="203"/>
      <c r="C9326" s="203"/>
      <c r="D9326" s="203"/>
      <c r="E9326" s="203"/>
      <c r="F9326" s="203"/>
    </row>
    <row r="9327" spans="1:6" x14ac:dyDescent="0.25">
      <c r="A9327" s="203"/>
      <c r="B9327" s="203"/>
      <c r="C9327" s="203"/>
      <c r="D9327" s="203"/>
      <c r="E9327" s="203"/>
      <c r="F9327" s="203"/>
    </row>
    <row r="9328" spans="1:6" x14ac:dyDescent="0.25">
      <c r="A9328" s="203"/>
      <c r="B9328" s="203"/>
      <c r="C9328" s="203"/>
      <c r="D9328" s="203"/>
      <c r="E9328" s="203"/>
      <c r="F9328" s="203"/>
    </row>
    <row r="9329" spans="1:6" x14ac:dyDescent="0.25">
      <c r="A9329" s="203"/>
      <c r="B9329" s="203"/>
      <c r="C9329" s="203"/>
      <c r="D9329" s="203"/>
      <c r="E9329" s="203"/>
      <c r="F9329" s="203"/>
    </row>
    <row r="9330" spans="1:6" x14ac:dyDescent="0.25">
      <c r="A9330" s="203"/>
      <c r="B9330" s="203"/>
      <c r="C9330" s="203"/>
      <c r="D9330" s="203"/>
      <c r="E9330" s="203"/>
      <c r="F9330" s="203"/>
    </row>
    <row r="9331" spans="1:6" x14ac:dyDescent="0.25">
      <c r="A9331" s="203"/>
      <c r="B9331" s="203"/>
      <c r="C9331" s="203"/>
      <c r="D9331" s="203"/>
      <c r="E9331" s="203"/>
      <c r="F9331" s="203"/>
    </row>
    <row r="9332" spans="1:6" x14ac:dyDescent="0.25">
      <c r="A9332" s="203"/>
      <c r="B9332" s="203"/>
      <c r="C9332" s="203"/>
      <c r="D9332" s="203"/>
      <c r="E9332" s="203"/>
      <c r="F9332" s="203"/>
    </row>
    <row r="9333" spans="1:6" x14ac:dyDescent="0.25">
      <c r="A9333" s="203"/>
      <c r="B9333" s="203"/>
      <c r="C9333" s="203"/>
      <c r="D9333" s="203"/>
      <c r="E9333" s="203"/>
      <c r="F9333" s="203"/>
    </row>
    <row r="9334" spans="1:6" x14ac:dyDescent="0.25">
      <c r="A9334" s="203"/>
      <c r="B9334" s="203"/>
      <c r="C9334" s="203"/>
      <c r="D9334" s="203"/>
      <c r="E9334" s="203"/>
      <c r="F9334" s="203"/>
    </row>
    <row r="9335" spans="1:6" x14ac:dyDescent="0.25">
      <c r="A9335" s="203"/>
      <c r="B9335" s="203"/>
      <c r="C9335" s="203"/>
      <c r="D9335" s="203"/>
      <c r="E9335" s="203"/>
      <c r="F9335" s="203"/>
    </row>
    <row r="9336" spans="1:6" x14ac:dyDescent="0.25">
      <c r="A9336" s="203"/>
      <c r="B9336" s="203"/>
      <c r="C9336" s="203"/>
      <c r="D9336" s="203"/>
      <c r="E9336" s="203"/>
      <c r="F9336" s="203"/>
    </row>
    <row r="9337" spans="1:6" x14ac:dyDescent="0.25">
      <c r="A9337" s="203"/>
      <c r="B9337" s="203"/>
      <c r="C9337" s="203"/>
      <c r="D9337" s="203"/>
      <c r="E9337" s="203"/>
      <c r="F9337" s="203"/>
    </row>
    <row r="9338" spans="1:6" x14ac:dyDescent="0.25">
      <c r="A9338" s="203"/>
      <c r="B9338" s="203"/>
      <c r="C9338" s="203"/>
      <c r="D9338" s="203"/>
      <c r="E9338" s="203"/>
      <c r="F9338" s="203"/>
    </row>
    <row r="9339" spans="1:6" x14ac:dyDescent="0.25">
      <c r="A9339" s="203"/>
      <c r="B9339" s="203"/>
      <c r="C9339" s="203"/>
      <c r="D9339" s="203"/>
      <c r="E9339" s="203"/>
      <c r="F9339" s="203"/>
    </row>
    <row r="9340" spans="1:6" x14ac:dyDescent="0.25">
      <c r="A9340" s="203"/>
      <c r="B9340" s="203"/>
      <c r="C9340" s="203"/>
      <c r="D9340" s="203"/>
      <c r="E9340" s="203"/>
      <c r="F9340" s="203"/>
    </row>
    <row r="9341" spans="1:6" x14ac:dyDescent="0.25">
      <c r="A9341" s="203"/>
      <c r="B9341" s="203"/>
      <c r="C9341" s="203"/>
      <c r="D9341" s="203"/>
      <c r="E9341" s="203"/>
      <c r="F9341" s="203"/>
    </row>
    <row r="9342" spans="1:6" x14ac:dyDescent="0.25">
      <c r="A9342" s="203"/>
      <c r="B9342" s="203"/>
      <c r="C9342" s="203"/>
      <c r="D9342" s="203"/>
      <c r="E9342" s="203"/>
      <c r="F9342" s="203"/>
    </row>
    <row r="9343" spans="1:6" x14ac:dyDescent="0.25">
      <c r="A9343" s="203"/>
      <c r="B9343" s="203"/>
      <c r="C9343" s="203"/>
      <c r="D9343" s="203"/>
      <c r="E9343" s="203"/>
      <c r="F9343" s="203"/>
    </row>
    <row r="9344" spans="1:6" x14ac:dyDescent="0.25">
      <c r="A9344" s="203"/>
      <c r="B9344" s="203"/>
      <c r="C9344" s="203"/>
      <c r="D9344" s="203"/>
      <c r="E9344" s="203"/>
      <c r="F9344" s="203"/>
    </row>
    <row r="9345" spans="1:6" x14ac:dyDescent="0.25">
      <c r="A9345" s="203"/>
      <c r="B9345" s="203"/>
      <c r="C9345" s="203"/>
      <c r="D9345" s="203"/>
      <c r="E9345" s="203"/>
      <c r="F9345" s="203"/>
    </row>
    <row r="9346" spans="1:6" x14ac:dyDescent="0.25">
      <c r="A9346" s="203"/>
      <c r="B9346" s="203"/>
      <c r="C9346" s="203"/>
      <c r="D9346" s="203"/>
      <c r="E9346" s="203"/>
      <c r="F9346" s="203"/>
    </row>
    <row r="9347" spans="1:6" x14ac:dyDescent="0.25">
      <c r="A9347" s="203"/>
      <c r="B9347" s="203"/>
      <c r="C9347" s="203"/>
      <c r="D9347" s="203"/>
      <c r="E9347" s="203"/>
      <c r="F9347" s="203"/>
    </row>
    <row r="9348" spans="1:6" x14ac:dyDescent="0.25">
      <c r="A9348" s="203"/>
      <c r="B9348" s="203"/>
      <c r="C9348" s="203"/>
      <c r="D9348" s="203"/>
      <c r="E9348" s="203"/>
      <c r="F9348" s="203"/>
    </row>
    <row r="9349" spans="1:6" x14ac:dyDescent="0.25">
      <c r="A9349" s="203"/>
      <c r="B9349" s="203"/>
      <c r="C9349" s="203"/>
      <c r="D9349" s="203"/>
      <c r="E9349" s="203"/>
      <c r="F9349" s="203"/>
    </row>
    <row r="9350" spans="1:6" x14ac:dyDescent="0.25">
      <c r="A9350" s="203"/>
      <c r="B9350" s="203"/>
      <c r="C9350" s="203"/>
      <c r="D9350" s="203"/>
      <c r="E9350" s="203"/>
      <c r="F9350" s="203"/>
    </row>
    <row r="9351" spans="1:6" x14ac:dyDescent="0.25">
      <c r="A9351" s="203"/>
      <c r="B9351" s="203"/>
      <c r="C9351" s="203"/>
      <c r="D9351" s="203"/>
      <c r="E9351" s="203"/>
      <c r="F9351" s="203"/>
    </row>
    <row r="9352" spans="1:6" x14ac:dyDescent="0.25">
      <c r="A9352" s="203"/>
      <c r="B9352" s="203"/>
      <c r="C9352" s="203"/>
      <c r="D9352" s="203"/>
      <c r="E9352" s="203"/>
      <c r="F9352" s="203"/>
    </row>
    <row r="9353" spans="1:6" x14ac:dyDescent="0.25">
      <c r="A9353" s="203"/>
      <c r="B9353" s="203"/>
      <c r="C9353" s="203"/>
      <c r="D9353" s="203"/>
      <c r="E9353" s="203"/>
      <c r="F9353" s="203"/>
    </row>
    <row r="9354" spans="1:6" x14ac:dyDescent="0.25">
      <c r="A9354" s="203"/>
      <c r="B9354" s="203"/>
      <c r="C9354" s="203"/>
      <c r="D9354" s="203"/>
      <c r="E9354" s="203"/>
      <c r="F9354" s="203"/>
    </row>
    <row r="9355" spans="1:6" x14ac:dyDescent="0.25">
      <c r="A9355" s="203"/>
      <c r="B9355" s="203"/>
      <c r="C9355" s="203"/>
      <c r="D9355" s="203"/>
      <c r="E9355" s="203"/>
      <c r="F9355" s="203"/>
    </row>
    <row r="9356" spans="1:6" x14ac:dyDescent="0.25">
      <c r="A9356" s="203"/>
      <c r="B9356" s="203"/>
      <c r="C9356" s="203"/>
      <c r="D9356" s="203"/>
      <c r="E9356" s="203"/>
      <c r="F9356" s="203"/>
    </row>
    <row r="9357" spans="1:6" x14ac:dyDescent="0.25">
      <c r="A9357" s="203"/>
      <c r="B9357" s="203"/>
      <c r="C9357" s="203"/>
      <c r="D9357" s="203"/>
      <c r="E9357" s="203"/>
      <c r="F9357" s="203"/>
    </row>
    <row r="9358" spans="1:6" x14ac:dyDescent="0.25">
      <c r="A9358" s="203"/>
      <c r="B9358" s="203"/>
      <c r="C9358" s="203"/>
      <c r="D9358" s="203"/>
      <c r="E9358" s="203"/>
      <c r="F9358" s="203"/>
    </row>
    <row r="9359" spans="1:6" x14ac:dyDescent="0.25">
      <c r="A9359" s="203"/>
      <c r="B9359" s="203"/>
      <c r="C9359" s="203"/>
      <c r="D9359" s="203"/>
      <c r="E9359" s="203"/>
      <c r="F9359" s="203"/>
    </row>
    <row r="9360" spans="1:6" x14ac:dyDescent="0.25">
      <c r="A9360" s="203"/>
      <c r="B9360" s="203"/>
      <c r="C9360" s="203"/>
      <c r="D9360" s="203"/>
      <c r="E9360" s="203"/>
      <c r="F9360" s="203"/>
    </row>
    <row r="9361" spans="1:6" x14ac:dyDescent="0.25">
      <c r="A9361" s="203"/>
      <c r="B9361" s="203"/>
      <c r="C9361" s="203"/>
      <c r="D9361" s="203"/>
      <c r="E9361" s="203"/>
      <c r="F9361" s="203"/>
    </row>
    <row r="9362" spans="1:6" x14ac:dyDescent="0.25">
      <c r="A9362" s="203"/>
      <c r="B9362" s="203"/>
      <c r="C9362" s="203"/>
      <c r="D9362" s="203"/>
      <c r="E9362" s="203"/>
      <c r="F9362" s="203"/>
    </row>
    <row r="9363" spans="1:6" x14ac:dyDescent="0.25">
      <c r="A9363" s="203"/>
      <c r="B9363" s="203"/>
      <c r="C9363" s="203"/>
      <c r="D9363" s="203"/>
      <c r="E9363" s="203"/>
      <c r="F9363" s="203"/>
    </row>
    <row r="9364" spans="1:6" x14ac:dyDescent="0.25">
      <c r="A9364" s="203"/>
      <c r="B9364" s="203"/>
      <c r="C9364" s="203"/>
      <c r="D9364" s="203"/>
      <c r="E9364" s="203"/>
      <c r="F9364" s="203"/>
    </row>
    <row r="9365" spans="1:6" x14ac:dyDescent="0.25">
      <c r="A9365" s="203"/>
      <c r="B9365" s="203"/>
      <c r="C9365" s="203"/>
      <c r="D9365" s="203"/>
      <c r="E9365" s="203"/>
      <c r="F9365" s="203"/>
    </row>
    <row r="9366" spans="1:6" x14ac:dyDescent="0.25">
      <c r="A9366" s="203"/>
      <c r="B9366" s="203"/>
      <c r="C9366" s="203"/>
      <c r="D9366" s="203"/>
      <c r="E9366" s="203"/>
      <c r="F9366" s="203"/>
    </row>
    <row r="9367" spans="1:6" x14ac:dyDescent="0.25">
      <c r="A9367" s="203"/>
      <c r="B9367" s="203"/>
      <c r="C9367" s="203"/>
      <c r="D9367" s="203"/>
      <c r="E9367" s="203"/>
      <c r="F9367" s="203"/>
    </row>
    <row r="9368" spans="1:6" x14ac:dyDescent="0.25">
      <c r="A9368" s="203"/>
      <c r="B9368" s="203"/>
      <c r="C9368" s="203"/>
      <c r="D9368" s="203"/>
      <c r="E9368" s="203"/>
      <c r="F9368" s="203"/>
    </row>
    <row r="9369" spans="1:6" x14ac:dyDescent="0.25">
      <c r="A9369" s="203"/>
      <c r="B9369" s="203"/>
      <c r="C9369" s="203"/>
      <c r="D9369" s="203"/>
      <c r="E9369" s="203"/>
      <c r="F9369" s="203"/>
    </row>
    <row r="9370" spans="1:6" x14ac:dyDescent="0.25">
      <c r="A9370" s="203"/>
      <c r="B9370" s="203"/>
      <c r="C9370" s="203"/>
      <c r="D9370" s="203"/>
      <c r="E9370" s="203"/>
      <c r="F9370" s="203"/>
    </row>
    <row r="9371" spans="1:6" x14ac:dyDescent="0.25">
      <c r="A9371" s="203"/>
      <c r="B9371" s="203"/>
      <c r="C9371" s="203"/>
      <c r="D9371" s="203"/>
      <c r="E9371" s="203"/>
      <c r="F9371" s="203"/>
    </row>
    <row r="9372" spans="1:6" x14ac:dyDescent="0.25">
      <c r="A9372" s="203"/>
      <c r="B9372" s="203"/>
      <c r="C9372" s="203"/>
      <c r="D9372" s="203"/>
      <c r="E9372" s="203"/>
      <c r="F9372" s="203"/>
    </row>
    <row r="9373" spans="1:6" x14ac:dyDescent="0.25">
      <c r="A9373" s="203"/>
      <c r="B9373" s="203"/>
      <c r="C9373" s="203"/>
      <c r="D9373" s="203"/>
      <c r="E9373" s="203"/>
      <c r="F9373" s="203"/>
    </row>
    <row r="9374" spans="1:6" x14ac:dyDescent="0.25">
      <c r="A9374" s="203"/>
      <c r="B9374" s="203"/>
      <c r="C9374" s="203"/>
      <c r="D9374" s="203"/>
      <c r="E9374" s="203"/>
      <c r="F9374" s="203"/>
    </row>
    <row r="9375" spans="1:6" x14ac:dyDescent="0.25">
      <c r="A9375" s="203"/>
      <c r="B9375" s="203"/>
      <c r="C9375" s="203"/>
      <c r="D9375" s="203"/>
      <c r="E9375" s="203"/>
      <c r="F9375" s="203"/>
    </row>
    <row r="9376" spans="1:6" x14ac:dyDescent="0.25">
      <c r="A9376" s="203"/>
      <c r="B9376" s="203"/>
      <c r="C9376" s="203"/>
      <c r="D9376" s="203"/>
      <c r="E9376" s="203"/>
      <c r="F9376" s="203"/>
    </row>
    <row r="9377" spans="1:6" x14ac:dyDescent="0.25">
      <c r="A9377" s="203"/>
      <c r="B9377" s="203"/>
      <c r="C9377" s="203"/>
      <c r="D9377" s="203"/>
      <c r="E9377" s="203"/>
      <c r="F9377" s="203"/>
    </row>
    <row r="9378" spans="1:6" x14ac:dyDescent="0.25">
      <c r="A9378" s="203"/>
      <c r="B9378" s="203"/>
      <c r="C9378" s="203"/>
      <c r="D9378" s="203"/>
      <c r="E9378" s="203"/>
      <c r="F9378" s="203"/>
    </row>
    <row r="9379" spans="1:6" x14ac:dyDescent="0.25">
      <c r="A9379" s="203"/>
      <c r="B9379" s="203"/>
      <c r="C9379" s="203"/>
      <c r="D9379" s="203"/>
      <c r="E9379" s="203"/>
      <c r="F9379" s="203"/>
    </row>
    <row r="9380" spans="1:6" x14ac:dyDescent="0.25">
      <c r="A9380" s="203"/>
      <c r="B9380" s="203"/>
      <c r="C9380" s="203"/>
      <c r="D9380" s="203"/>
      <c r="E9380" s="203"/>
      <c r="F9380" s="203"/>
    </row>
    <row r="9381" spans="1:6" x14ac:dyDescent="0.25">
      <c r="A9381" s="203"/>
      <c r="B9381" s="203"/>
      <c r="C9381" s="203"/>
      <c r="D9381" s="203"/>
      <c r="E9381" s="203"/>
      <c r="F9381" s="203"/>
    </row>
    <row r="9382" spans="1:6" x14ac:dyDescent="0.25">
      <c r="A9382" s="203"/>
      <c r="B9382" s="203"/>
      <c r="C9382" s="203"/>
      <c r="D9382" s="203"/>
      <c r="E9382" s="203"/>
      <c r="F9382" s="203"/>
    </row>
    <row r="9383" spans="1:6" x14ac:dyDescent="0.25">
      <c r="A9383" s="203"/>
      <c r="B9383" s="203"/>
      <c r="C9383" s="203"/>
      <c r="D9383" s="203"/>
      <c r="E9383" s="203"/>
      <c r="F9383" s="203"/>
    </row>
    <row r="9384" spans="1:6" x14ac:dyDescent="0.25">
      <c r="A9384" s="203"/>
      <c r="B9384" s="203"/>
      <c r="C9384" s="203"/>
      <c r="D9384" s="203"/>
      <c r="E9384" s="203"/>
      <c r="F9384" s="203"/>
    </row>
    <row r="9385" spans="1:6" x14ac:dyDescent="0.25">
      <c r="A9385" s="203"/>
      <c r="B9385" s="203"/>
      <c r="C9385" s="203"/>
      <c r="D9385" s="203"/>
      <c r="E9385" s="203"/>
      <c r="F9385" s="203"/>
    </row>
    <row r="9386" spans="1:6" x14ac:dyDescent="0.25">
      <c r="A9386" s="203"/>
      <c r="B9386" s="203"/>
      <c r="C9386" s="203"/>
      <c r="D9386" s="203"/>
      <c r="E9386" s="203"/>
      <c r="F9386" s="203"/>
    </row>
    <row r="9387" spans="1:6" x14ac:dyDescent="0.25">
      <c r="A9387" s="203"/>
      <c r="B9387" s="203"/>
      <c r="C9387" s="203"/>
      <c r="D9387" s="203"/>
      <c r="E9387" s="203"/>
      <c r="F9387" s="203"/>
    </row>
    <row r="9388" spans="1:6" x14ac:dyDescent="0.25">
      <c r="A9388" s="203"/>
      <c r="B9388" s="203"/>
      <c r="C9388" s="203"/>
      <c r="D9388" s="203"/>
      <c r="E9388" s="203"/>
      <c r="F9388" s="203"/>
    </row>
    <row r="9389" spans="1:6" x14ac:dyDescent="0.25">
      <c r="A9389" s="203"/>
      <c r="B9389" s="203"/>
      <c r="C9389" s="203"/>
      <c r="D9389" s="203"/>
      <c r="E9389" s="203"/>
      <c r="F9389" s="203"/>
    </row>
    <row r="9390" spans="1:6" x14ac:dyDescent="0.25">
      <c r="A9390" s="203"/>
      <c r="B9390" s="203"/>
      <c r="C9390" s="203"/>
      <c r="D9390" s="203"/>
      <c r="E9390" s="203"/>
      <c r="F9390" s="203"/>
    </row>
    <row r="9391" spans="1:6" x14ac:dyDescent="0.25">
      <c r="A9391" s="203"/>
      <c r="B9391" s="203"/>
      <c r="C9391" s="203"/>
      <c r="D9391" s="203"/>
      <c r="E9391" s="203"/>
      <c r="F9391" s="203"/>
    </row>
    <row r="9392" spans="1:6" x14ac:dyDescent="0.25">
      <c r="A9392" s="203"/>
      <c r="B9392" s="203"/>
      <c r="C9392" s="203"/>
      <c r="D9392" s="203"/>
      <c r="E9392" s="203"/>
      <c r="F9392" s="203"/>
    </row>
    <row r="9393" spans="1:6" x14ac:dyDescent="0.25">
      <c r="A9393" s="203"/>
      <c r="B9393" s="203"/>
      <c r="C9393" s="203"/>
      <c r="D9393" s="203"/>
      <c r="E9393" s="203"/>
      <c r="F9393" s="203"/>
    </row>
    <row r="9394" spans="1:6" x14ac:dyDescent="0.25">
      <c r="A9394" s="203"/>
      <c r="B9394" s="203"/>
      <c r="C9394" s="203"/>
      <c r="D9394" s="203"/>
      <c r="E9394" s="203"/>
      <c r="F9394" s="203"/>
    </row>
    <row r="9395" spans="1:6" x14ac:dyDescent="0.25">
      <c r="A9395" s="203"/>
      <c r="B9395" s="203"/>
      <c r="C9395" s="203"/>
      <c r="D9395" s="203"/>
      <c r="E9395" s="203"/>
      <c r="F9395" s="203"/>
    </row>
    <row r="9396" spans="1:6" x14ac:dyDescent="0.25">
      <c r="A9396" s="203"/>
      <c r="B9396" s="203"/>
      <c r="C9396" s="203"/>
      <c r="D9396" s="203"/>
      <c r="E9396" s="203"/>
      <c r="F9396" s="203"/>
    </row>
    <row r="9397" spans="1:6" x14ac:dyDescent="0.25">
      <c r="A9397" s="203"/>
      <c r="B9397" s="203"/>
      <c r="C9397" s="203"/>
      <c r="D9397" s="203"/>
      <c r="E9397" s="203"/>
      <c r="F9397" s="203"/>
    </row>
    <row r="9398" spans="1:6" x14ac:dyDescent="0.25">
      <c r="A9398" s="203"/>
      <c r="B9398" s="203"/>
      <c r="C9398" s="203"/>
      <c r="D9398" s="203"/>
      <c r="E9398" s="203"/>
      <c r="F9398" s="203"/>
    </row>
    <row r="9399" spans="1:6" x14ac:dyDescent="0.25">
      <c r="A9399" s="203"/>
      <c r="B9399" s="203"/>
      <c r="C9399" s="203"/>
      <c r="D9399" s="203"/>
      <c r="E9399" s="203"/>
      <c r="F9399" s="203"/>
    </row>
    <row r="9400" spans="1:6" x14ac:dyDescent="0.25">
      <c r="A9400" s="203"/>
      <c r="B9400" s="203"/>
      <c r="C9400" s="203"/>
      <c r="D9400" s="203"/>
      <c r="E9400" s="203"/>
      <c r="F9400" s="203"/>
    </row>
    <row r="9401" spans="1:6" x14ac:dyDescent="0.25">
      <c r="A9401" s="203"/>
      <c r="B9401" s="203"/>
      <c r="C9401" s="203"/>
      <c r="D9401" s="203"/>
      <c r="E9401" s="203"/>
      <c r="F9401" s="203"/>
    </row>
    <row r="9402" spans="1:6" x14ac:dyDescent="0.25">
      <c r="A9402" s="203"/>
      <c r="B9402" s="203"/>
      <c r="C9402" s="203"/>
      <c r="D9402" s="203"/>
      <c r="E9402" s="203"/>
      <c r="F9402" s="203"/>
    </row>
    <row r="9403" spans="1:6" x14ac:dyDescent="0.25">
      <c r="A9403" s="203"/>
      <c r="B9403" s="203"/>
      <c r="C9403" s="203"/>
      <c r="D9403" s="203"/>
      <c r="E9403" s="203"/>
      <c r="F9403" s="203"/>
    </row>
    <row r="9404" spans="1:6" x14ac:dyDescent="0.25">
      <c r="A9404" s="203"/>
      <c r="B9404" s="203"/>
      <c r="C9404" s="203"/>
      <c r="D9404" s="203"/>
      <c r="E9404" s="203"/>
      <c r="F9404" s="203"/>
    </row>
    <row r="9405" spans="1:6" x14ac:dyDescent="0.25">
      <c r="A9405" s="203"/>
      <c r="B9405" s="203"/>
      <c r="C9405" s="203"/>
      <c r="D9405" s="203"/>
      <c r="E9405" s="203"/>
      <c r="F9405" s="203"/>
    </row>
    <row r="9406" spans="1:6" x14ac:dyDescent="0.25">
      <c r="A9406" s="203"/>
      <c r="B9406" s="203"/>
      <c r="C9406" s="203"/>
      <c r="D9406" s="203"/>
      <c r="E9406" s="203"/>
      <c r="F9406" s="203"/>
    </row>
    <row r="9407" spans="1:6" x14ac:dyDescent="0.25">
      <c r="A9407" s="203"/>
      <c r="B9407" s="203"/>
      <c r="C9407" s="203"/>
      <c r="D9407" s="203"/>
      <c r="E9407" s="203"/>
      <c r="F9407" s="203"/>
    </row>
    <row r="9408" spans="1:6" x14ac:dyDescent="0.25">
      <c r="A9408" s="203"/>
      <c r="B9408" s="203"/>
      <c r="C9408" s="203"/>
      <c r="D9408" s="203"/>
      <c r="E9408" s="203"/>
      <c r="F9408" s="203"/>
    </row>
    <row r="9409" spans="1:6" x14ac:dyDescent="0.25">
      <c r="A9409" s="203"/>
      <c r="B9409" s="203"/>
      <c r="C9409" s="203"/>
      <c r="D9409" s="203"/>
      <c r="E9409" s="203"/>
      <c r="F9409" s="203"/>
    </row>
    <row r="9410" spans="1:6" x14ac:dyDescent="0.25">
      <c r="A9410" s="203"/>
      <c r="B9410" s="203"/>
      <c r="C9410" s="203"/>
      <c r="D9410" s="203"/>
      <c r="E9410" s="203"/>
      <c r="F9410" s="203"/>
    </row>
    <row r="9411" spans="1:6" x14ac:dyDescent="0.25">
      <c r="A9411" s="203"/>
      <c r="B9411" s="203"/>
      <c r="C9411" s="203"/>
      <c r="D9411" s="203"/>
      <c r="E9411" s="203"/>
      <c r="F9411" s="203"/>
    </row>
    <row r="9412" spans="1:6" x14ac:dyDescent="0.25">
      <c r="A9412" s="203"/>
      <c r="B9412" s="203"/>
      <c r="C9412" s="203"/>
      <c r="D9412" s="203"/>
      <c r="E9412" s="203"/>
      <c r="F9412" s="203"/>
    </row>
    <row r="9413" spans="1:6" x14ac:dyDescent="0.25">
      <c r="A9413" s="203"/>
      <c r="B9413" s="203"/>
      <c r="C9413" s="203"/>
      <c r="D9413" s="203"/>
      <c r="E9413" s="203"/>
      <c r="F9413" s="203"/>
    </row>
    <row r="9414" spans="1:6" x14ac:dyDescent="0.25">
      <c r="A9414" s="203"/>
      <c r="B9414" s="203"/>
      <c r="C9414" s="203"/>
      <c r="D9414" s="203"/>
      <c r="E9414" s="203"/>
      <c r="F9414" s="203"/>
    </row>
    <row r="9415" spans="1:6" x14ac:dyDescent="0.25">
      <c r="A9415" s="203"/>
      <c r="B9415" s="203"/>
      <c r="C9415" s="203"/>
      <c r="D9415" s="203"/>
      <c r="E9415" s="203"/>
      <c r="F9415" s="203"/>
    </row>
    <row r="9416" spans="1:6" x14ac:dyDescent="0.25">
      <c r="A9416" s="203"/>
      <c r="B9416" s="203"/>
      <c r="C9416" s="203"/>
      <c r="D9416" s="203"/>
      <c r="E9416" s="203"/>
      <c r="F9416" s="203"/>
    </row>
    <row r="9417" spans="1:6" x14ac:dyDescent="0.25">
      <c r="A9417" s="203"/>
      <c r="B9417" s="203"/>
      <c r="C9417" s="203"/>
      <c r="D9417" s="203"/>
      <c r="E9417" s="203"/>
      <c r="F9417" s="203"/>
    </row>
    <row r="9418" spans="1:6" x14ac:dyDescent="0.25">
      <c r="A9418" s="203"/>
      <c r="B9418" s="203"/>
      <c r="C9418" s="203"/>
      <c r="D9418" s="203"/>
      <c r="E9418" s="203"/>
      <c r="F9418" s="203"/>
    </row>
    <row r="9419" spans="1:6" x14ac:dyDescent="0.25">
      <c r="A9419" s="203"/>
      <c r="B9419" s="203"/>
      <c r="C9419" s="203"/>
      <c r="D9419" s="203"/>
      <c r="E9419" s="203"/>
      <c r="F9419" s="203"/>
    </row>
    <row r="9420" spans="1:6" x14ac:dyDescent="0.25">
      <c r="A9420" s="203"/>
      <c r="B9420" s="203"/>
      <c r="C9420" s="203"/>
      <c r="D9420" s="203"/>
      <c r="E9420" s="203"/>
      <c r="F9420" s="203"/>
    </row>
    <row r="9421" spans="1:6" x14ac:dyDescent="0.25">
      <c r="A9421" s="203"/>
      <c r="B9421" s="203"/>
      <c r="C9421" s="203"/>
      <c r="D9421" s="203"/>
      <c r="E9421" s="203"/>
      <c r="F9421" s="203"/>
    </row>
    <row r="9422" spans="1:6" x14ac:dyDescent="0.25">
      <c r="A9422" s="203"/>
      <c r="B9422" s="203"/>
      <c r="C9422" s="203"/>
      <c r="D9422" s="203"/>
      <c r="E9422" s="203"/>
      <c r="F9422" s="203"/>
    </row>
    <row r="9423" spans="1:6" x14ac:dyDescent="0.25">
      <c r="A9423" s="203"/>
      <c r="B9423" s="203"/>
      <c r="C9423" s="203"/>
      <c r="D9423" s="203"/>
      <c r="E9423" s="203"/>
      <c r="F9423" s="203"/>
    </row>
    <row r="9424" spans="1:6" x14ac:dyDescent="0.25">
      <c r="A9424" s="203"/>
      <c r="B9424" s="203"/>
      <c r="C9424" s="203"/>
      <c r="D9424" s="203"/>
      <c r="E9424" s="203"/>
      <c r="F9424" s="203"/>
    </row>
    <row r="9425" spans="1:6" x14ac:dyDescent="0.25">
      <c r="A9425" s="203"/>
      <c r="B9425" s="203"/>
      <c r="C9425" s="203"/>
      <c r="D9425" s="203"/>
      <c r="E9425" s="203"/>
      <c r="F9425" s="203"/>
    </row>
    <row r="9426" spans="1:6" x14ac:dyDescent="0.25">
      <c r="A9426" s="203"/>
      <c r="B9426" s="203"/>
      <c r="C9426" s="203"/>
      <c r="D9426" s="203"/>
      <c r="E9426" s="203"/>
      <c r="F9426" s="203"/>
    </row>
    <row r="9427" spans="1:6" x14ac:dyDescent="0.25">
      <c r="A9427" s="203"/>
      <c r="B9427" s="203"/>
      <c r="C9427" s="203"/>
      <c r="D9427" s="203"/>
      <c r="E9427" s="203"/>
      <c r="F9427" s="203"/>
    </row>
    <row r="9428" spans="1:6" x14ac:dyDescent="0.25">
      <c r="A9428" s="203"/>
      <c r="B9428" s="203"/>
      <c r="C9428" s="203"/>
      <c r="D9428" s="203"/>
      <c r="E9428" s="203"/>
      <c r="F9428" s="203"/>
    </row>
    <row r="9429" spans="1:6" x14ac:dyDescent="0.25">
      <c r="A9429" s="203"/>
      <c r="B9429" s="203"/>
      <c r="C9429" s="203"/>
      <c r="D9429" s="203"/>
      <c r="E9429" s="203"/>
      <c r="F9429" s="203"/>
    </row>
    <row r="9430" spans="1:6" x14ac:dyDescent="0.25">
      <c r="A9430" s="203"/>
      <c r="B9430" s="203"/>
      <c r="C9430" s="203"/>
      <c r="D9430" s="203"/>
      <c r="E9430" s="203"/>
      <c r="F9430" s="203"/>
    </row>
    <row r="9431" spans="1:6" x14ac:dyDescent="0.25">
      <c r="A9431" s="203"/>
      <c r="B9431" s="203"/>
      <c r="C9431" s="203"/>
      <c r="D9431" s="203"/>
      <c r="E9431" s="203"/>
      <c r="F9431" s="203"/>
    </row>
    <row r="9432" spans="1:6" x14ac:dyDescent="0.25">
      <c r="A9432" s="203"/>
      <c r="B9432" s="203"/>
      <c r="C9432" s="203"/>
      <c r="D9432" s="203"/>
      <c r="E9432" s="203"/>
      <c r="F9432" s="203"/>
    </row>
    <row r="9433" spans="1:6" x14ac:dyDescent="0.25">
      <c r="A9433" s="203"/>
      <c r="B9433" s="203"/>
      <c r="C9433" s="203"/>
      <c r="D9433" s="203"/>
      <c r="E9433" s="203"/>
      <c r="F9433" s="203"/>
    </row>
    <row r="9434" spans="1:6" x14ac:dyDescent="0.25">
      <c r="A9434" s="203"/>
      <c r="B9434" s="203"/>
      <c r="C9434" s="203"/>
      <c r="D9434" s="203"/>
      <c r="E9434" s="203"/>
      <c r="F9434" s="203"/>
    </row>
    <row r="9435" spans="1:6" x14ac:dyDescent="0.25">
      <c r="A9435" s="203"/>
      <c r="B9435" s="203"/>
      <c r="C9435" s="203"/>
      <c r="D9435" s="203"/>
      <c r="E9435" s="203"/>
      <c r="F9435" s="203"/>
    </row>
    <row r="9436" spans="1:6" x14ac:dyDescent="0.25">
      <c r="A9436" s="203"/>
      <c r="B9436" s="203"/>
      <c r="C9436" s="203"/>
      <c r="D9436" s="203"/>
      <c r="E9436" s="203"/>
      <c r="F9436" s="203"/>
    </row>
    <row r="9437" spans="1:6" x14ac:dyDescent="0.25">
      <c r="A9437" s="203"/>
      <c r="B9437" s="203"/>
      <c r="C9437" s="203"/>
      <c r="D9437" s="203"/>
      <c r="E9437" s="203"/>
      <c r="F9437" s="203"/>
    </row>
    <row r="9438" spans="1:6" x14ac:dyDescent="0.25">
      <c r="A9438" s="203"/>
      <c r="B9438" s="203"/>
      <c r="C9438" s="203"/>
      <c r="D9438" s="203"/>
      <c r="E9438" s="203"/>
      <c r="F9438" s="203"/>
    </row>
    <row r="9439" spans="1:6" x14ac:dyDescent="0.25">
      <c r="A9439" s="203"/>
      <c r="B9439" s="203"/>
      <c r="C9439" s="203"/>
      <c r="D9439" s="203"/>
      <c r="E9439" s="203"/>
      <c r="F9439" s="203"/>
    </row>
    <row r="9440" spans="1:6" x14ac:dyDescent="0.25">
      <c r="A9440" s="203"/>
      <c r="B9440" s="203"/>
      <c r="C9440" s="203"/>
      <c r="D9440" s="203"/>
      <c r="E9440" s="203"/>
      <c r="F9440" s="203"/>
    </row>
    <row r="9441" spans="1:6" x14ac:dyDescent="0.25">
      <c r="A9441" s="203"/>
      <c r="B9441" s="203"/>
      <c r="C9441" s="203"/>
      <c r="D9441" s="203"/>
      <c r="E9441" s="203"/>
      <c r="F9441" s="203"/>
    </row>
    <row r="9442" spans="1:6" x14ac:dyDescent="0.25">
      <c r="A9442" s="203"/>
      <c r="B9442" s="203"/>
      <c r="C9442" s="203"/>
      <c r="D9442" s="203"/>
      <c r="E9442" s="203"/>
      <c r="F9442" s="203"/>
    </row>
    <row r="9443" spans="1:6" x14ac:dyDescent="0.25">
      <c r="A9443" s="203"/>
      <c r="B9443" s="203"/>
      <c r="C9443" s="203"/>
      <c r="D9443" s="203"/>
      <c r="E9443" s="203"/>
      <c r="F9443" s="203"/>
    </row>
    <row r="9444" spans="1:6" x14ac:dyDescent="0.25">
      <c r="A9444" s="203"/>
      <c r="B9444" s="203"/>
      <c r="C9444" s="203"/>
      <c r="D9444" s="203"/>
      <c r="E9444" s="203"/>
      <c r="F9444" s="203"/>
    </row>
    <row r="9445" spans="1:6" x14ac:dyDescent="0.25">
      <c r="A9445" s="203"/>
      <c r="B9445" s="203"/>
      <c r="C9445" s="203"/>
      <c r="D9445" s="203"/>
      <c r="E9445" s="203"/>
      <c r="F9445" s="203"/>
    </row>
    <row r="9446" spans="1:6" x14ac:dyDescent="0.25">
      <c r="A9446" s="203"/>
      <c r="B9446" s="203"/>
      <c r="C9446" s="203"/>
      <c r="D9446" s="203"/>
      <c r="E9446" s="203"/>
      <c r="F9446" s="203"/>
    </row>
    <row r="9447" spans="1:6" x14ac:dyDescent="0.25">
      <c r="A9447" s="203"/>
      <c r="B9447" s="203"/>
      <c r="C9447" s="203"/>
      <c r="D9447" s="203"/>
      <c r="E9447" s="203"/>
      <c r="F9447" s="203"/>
    </row>
    <row r="9448" spans="1:6" x14ac:dyDescent="0.25">
      <c r="A9448" s="203"/>
      <c r="B9448" s="203"/>
      <c r="C9448" s="203"/>
      <c r="D9448" s="203"/>
      <c r="E9448" s="203"/>
      <c r="F9448" s="203"/>
    </row>
    <row r="9449" spans="1:6" x14ac:dyDescent="0.25">
      <c r="A9449" s="203"/>
      <c r="B9449" s="203"/>
      <c r="C9449" s="203"/>
      <c r="D9449" s="203"/>
      <c r="E9449" s="203"/>
      <c r="F9449" s="203"/>
    </row>
    <row r="9450" spans="1:6" x14ac:dyDescent="0.25">
      <c r="A9450" s="203"/>
      <c r="B9450" s="203"/>
      <c r="C9450" s="203"/>
      <c r="D9450" s="203"/>
      <c r="E9450" s="203"/>
      <c r="F9450" s="203"/>
    </row>
    <row r="9451" spans="1:6" x14ac:dyDescent="0.25">
      <c r="A9451" s="203"/>
      <c r="B9451" s="203"/>
      <c r="C9451" s="203"/>
      <c r="D9451" s="203"/>
      <c r="E9451" s="203"/>
      <c r="F9451" s="203"/>
    </row>
    <row r="9452" spans="1:6" x14ac:dyDescent="0.25">
      <c r="A9452" s="203"/>
      <c r="B9452" s="203"/>
      <c r="C9452" s="203"/>
      <c r="D9452" s="203"/>
      <c r="E9452" s="203"/>
      <c r="F9452" s="203"/>
    </row>
    <row r="9453" spans="1:6" x14ac:dyDescent="0.25">
      <c r="A9453" s="203"/>
      <c r="B9453" s="203"/>
      <c r="C9453" s="203"/>
      <c r="D9453" s="203"/>
      <c r="E9453" s="203"/>
      <c r="F9453" s="203"/>
    </row>
    <row r="9454" spans="1:6" x14ac:dyDescent="0.25">
      <c r="A9454" s="203"/>
      <c r="B9454" s="203"/>
      <c r="C9454" s="203"/>
      <c r="D9454" s="203"/>
      <c r="E9454" s="203"/>
      <c r="F9454" s="203"/>
    </row>
    <row r="9455" spans="1:6" x14ac:dyDescent="0.25">
      <c r="A9455" s="203"/>
      <c r="B9455" s="203"/>
      <c r="C9455" s="203"/>
      <c r="D9455" s="203"/>
      <c r="E9455" s="203"/>
      <c r="F9455" s="203"/>
    </row>
    <row r="9456" spans="1:6" x14ac:dyDescent="0.25">
      <c r="A9456" s="203"/>
      <c r="B9456" s="203"/>
      <c r="C9456" s="203"/>
      <c r="D9456" s="203"/>
      <c r="E9456" s="203"/>
      <c r="F9456" s="203"/>
    </row>
    <row r="9457" spans="1:6" x14ac:dyDescent="0.25">
      <c r="A9457" s="203"/>
      <c r="B9457" s="203"/>
      <c r="C9457" s="203"/>
      <c r="D9457" s="203"/>
      <c r="E9457" s="203"/>
      <c r="F9457" s="203"/>
    </row>
    <row r="9458" spans="1:6" x14ac:dyDescent="0.25">
      <c r="A9458" s="203"/>
      <c r="B9458" s="203"/>
      <c r="C9458" s="203"/>
      <c r="D9458" s="203"/>
      <c r="E9458" s="203"/>
      <c r="F9458" s="203"/>
    </row>
    <row r="9459" spans="1:6" x14ac:dyDescent="0.25">
      <c r="A9459" s="203"/>
      <c r="B9459" s="203"/>
      <c r="C9459" s="203"/>
      <c r="D9459" s="203"/>
      <c r="E9459" s="203"/>
      <c r="F9459" s="203"/>
    </row>
    <row r="9460" spans="1:6" x14ac:dyDescent="0.25">
      <c r="A9460" s="203"/>
      <c r="B9460" s="203"/>
      <c r="C9460" s="203"/>
      <c r="D9460" s="203"/>
      <c r="E9460" s="203"/>
      <c r="F9460" s="203"/>
    </row>
    <row r="9461" spans="1:6" x14ac:dyDescent="0.25">
      <c r="A9461" s="203"/>
      <c r="B9461" s="203"/>
      <c r="C9461" s="203"/>
      <c r="D9461" s="203"/>
      <c r="E9461" s="203"/>
      <c r="F9461" s="203"/>
    </row>
    <row r="9462" spans="1:6" x14ac:dyDescent="0.25">
      <c r="A9462" s="203"/>
      <c r="B9462" s="203"/>
      <c r="C9462" s="203"/>
      <c r="D9462" s="203"/>
      <c r="E9462" s="203"/>
      <c r="F9462" s="203"/>
    </row>
    <row r="9463" spans="1:6" x14ac:dyDescent="0.25">
      <c r="A9463" s="203"/>
      <c r="B9463" s="203"/>
      <c r="C9463" s="203"/>
      <c r="D9463" s="203"/>
      <c r="E9463" s="203"/>
      <c r="F9463" s="203"/>
    </row>
    <row r="9464" spans="1:6" x14ac:dyDescent="0.25">
      <c r="A9464" s="203"/>
      <c r="B9464" s="203"/>
      <c r="C9464" s="203"/>
      <c r="D9464" s="203"/>
      <c r="E9464" s="203"/>
      <c r="F9464" s="203"/>
    </row>
    <row r="9465" spans="1:6" x14ac:dyDescent="0.25">
      <c r="A9465" s="203"/>
      <c r="B9465" s="203"/>
      <c r="C9465" s="203"/>
      <c r="D9465" s="203"/>
      <c r="E9465" s="203"/>
      <c r="F9465" s="203"/>
    </row>
    <row r="9466" spans="1:6" x14ac:dyDescent="0.25">
      <c r="A9466" s="203"/>
      <c r="B9466" s="203"/>
      <c r="C9466" s="203"/>
      <c r="D9466" s="203"/>
      <c r="E9466" s="203"/>
      <c r="F9466" s="203"/>
    </row>
    <row r="9467" spans="1:6" x14ac:dyDescent="0.25">
      <c r="A9467" s="203"/>
      <c r="B9467" s="203"/>
      <c r="C9467" s="203"/>
      <c r="D9467" s="203"/>
      <c r="E9467" s="203"/>
      <c r="F9467" s="203"/>
    </row>
    <row r="9468" spans="1:6" x14ac:dyDescent="0.25">
      <c r="A9468" s="203"/>
      <c r="B9468" s="203"/>
      <c r="C9468" s="203"/>
      <c r="D9468" s="203"/>
      <c r="E9468" s="203"/>
      <c r="F9468" s="203"/>
    </row>
    <row r="9469" spans="1:6" x14ac:dyDescent="0.25">
      <c r="A9469" s="203"/>
      <c r="B9469" s="203"/>
      <c r="C9469" s="203"/>
      <c r="D9469" s="203"/>
      <c r="E9469" s="203"/>
      <c r="F9469" s="203"/>
    </row>
    <row r="9470" spans="1:6" x14ac:dyDescent="0.25">
      <c r="A9470" s="203"/>
      <c r="B9470" s="203"/>
      <c r="C9470" s="203"/>
      <c r="D9470" s="203"/>
      <c r="E9470" s="203"/>
      <c r="F9470" s="203"/>
    </row>
    <row r="9471" spans="1:6" x14ac:dyDescent="0.25">
      <c r="A9471" s="203"/>
      <c r="B9471" s="203"/>
      <c r="C9471" s="203"/>
      <c r="D9471" s="203"/>
      <c r="E9471" s="203"/>
      <c r="F9471" s="203"/>
    </row>
    <row r="9472" spans="1:6" x14ac:dyDescent="0.25">
      <c r="A9472" s="203"/>
      <c r="B9472" s="203"/>
      <c r="C9472" s="203"/>
      <c r="D9472" s="203"/>
      <c r="E9472" s="203"/>
      <c r="F9472" s="203"/>
    </row>
    <row r="9473" spans="1:6" x14ac:dyDescent="0.25">
      <c r="A9473" s="203"/>
      <c r="B9473" s="203"/>
      <c r="C9473" s="203"/>
      <c r="D9473" s="203"/>
      <c r="E9473" s="203"/>
      <c r="F9473" s="203"/>
    </row>
    <row r="9474" spans="1:6" x14ac:dyDescent="0.25">
      <c r="A9474" s="203"/>
      <c r="B9474" s="203"/>
      <c r="C9474" s="203"/>
      <c r="D9474" s="203"/>
      <c r="E9474" s="203"/>
      <c r="F9474" s="203"/>
    </row>
    <row r="9475" spans="1:6" x14ac:dyDescent="0.25">
      <c r="A9475" s="203"/>
      <c r="B9475" s="203"/>
      <c r="C9475" s="203"/>
      <c r="D9475" s="203"/>
      <c r="E9475" s="203"/>
      <c r="F9475" s="203"/>
    </row>
    <row r="9476" spans="1:6" x14ac:dyDescent="0.25">
      <c r="A9476" s="203"/>
      <c r="B9476" s="203"/>
      <c r="C9476" s="203"/>
      <c r="D9476" s="203"/>
      <c r="E9476" s="203"/>
      <c r="F9476" s="203"/>
    </row>
    <row r="9477" spans="1:6" x14ac:dyDescent="0.25">
      <c r="A9477" s="203"/>
      <c r="B9477" s="203"/>
      <c r="C9477" s="203"/>
      <c r="D9477" s="203"/>
      <c r="E9477" s="203"/>
      <c r="F9477" s="203"/>
    </row>
    <row r="9478" spans="1:6" x14ac:dyDescent="0.25">
      <c r="A9478" s="203"/>
      <c r="B9478" s="203"/>
      <c r="C9478" s="203"/>
      <c r="D9478" s="203"/>
      <c r="E9478" s="203"/>
      <c r="F9478" s="203"/>
    </row>
    <row r="9479" spans="1:6" x14ac:dyDescent="0.25">
      <c r="A9479" s="203"/>
      <c r="B9479" s="203"/>
      <c r="C9479" s="203"/>
      <c r="D9479" s="203"/>
      <c r="E9479" s="203"/>
      <c r="F9479" s="203"/>
    </row>
    <row r="9480" spans="1:6" x14ac:dyDescent="0.25">
      <c r="A9480" s="203"/>
      <c r="B9480" s="203"/>
      <c r="C9480" s="203"/>
      <c r="D9480" s="203"/>
      <c r="E9480" s="203"/>
      <c r="F9480" s="203"/>
    </row>
    <row r="9481" spans="1:6" x14ac:dyDescent="0.25">
      <c r="A9481" s="203"/>
      <c r="B9481" s="203"/>
      <c r="C9481" s="203"/>
      <c r="D9481" s="203"/>
      <c r="E9481" s="203"/>
      <c r="F9481" s="203"/>
    </row>
    <row r="9482" spans="1:6" x14ac:dyDescent="0.25">
      <c r="A9482" s="203"/>
      <c r="B9482" s="203"/>
      <c r="C9482" s="203"/>
      <c r="D9482" s="203"/>
      <c r="E9482" s="203"/>
      <c r="F9482" s="203"/>
    </row>
    <row r="9483" spans="1:6" x14ac:dyDescent="0.25">
      <c r="A9483" s="203"/>
      <c r="B9483" s="203"/>
      <c r="C9483" s="203"/>
      <c r="D9483" s="203"/>
      <c r="E9483" s="203"/>
      <c r="F9483" s="203"/>
    </row>
    <row r="9484" spans="1:6" x14ac:dyDescent="0.25">
      <c r="A9484" s="203"/>
      <c r="B9484" s="203"/>
      <c r="C9484" s="203"/>
      <c r="D9484" s="203"/>
      <c r="E9484" s="203"/>
      <c r="F9484" s="203"/>
    </row>
    <row r="9485" spans="1:6" x14ac:dyDescent="0.25">
      <c r="A9485" s="203"/>
      <c r="B9485" s="203"/>
      <c r="C9485" s="203"/>
      <c r="D9485" s="203"/>
      <c r="E9485" s="203"/>
      <c r="F9485" s="203"/>
    </row>
    <row r="9486" spans="1:6" x14ac:dyDescent="0.25">
      <c r="A9486" s="203"/>
      <c r="B9486" s="203"/>
      <c r="C9486" s="203"/>
      <c r="D9486" s="203"/>
      <c r="E9486" s="203"/>
      <c r="F9486" s="203"/>
    </row>
    <row r="9487" spans="1:6" x14ac:dyDescent="0.25">
      <c r="A9487" s="203"/>
      <c r="B9487" s="203"/>
      <c r="C9487" s="203"/>
      <c r="D9487" s="203"/>
      <c r="E9487" s="203"/>
      <c r="F9487" s="203"/>
    </row>
    <row r="9488" spans="1:6" x14ac:dyDescent="0.25">
      <c r="A9488" s="203"/>
      <c r="B9488" s="203"/>
      <c r="C9488" s="203"/>
      <c r="D9488" s="203"/>
      <c r="E9488" s="203"/>
      <c r="F9488" s="203"/>
    </row>
    <row r="9489" spans="1:6" x14ac:dyDescent="0.25">
      <c r="A9489" s="203"/>
      <c r="B9489" s="203"/>
      <c r="C9489" s="203"/>
      <c r="D9489" s="203"/>
      <c r="E9489" s="203"/>
      <c r="F9489" s="203"/>
    </row>
    <row r="9490" spans="1:6" x14ac:dyDescent="0.25">
      <c r="A9490" s="203"/>
      <c r="B9490" s="203"/>
      <c r="C9490" s="203"/>
      <c r="D9490" s="203"/>
      <c r="E9490" s="203"/>
      <c r="F9490" s="203"/>
    </row>
    <row r="9491" spans="1:6" x14ac:dyDescent="0.25">
      <c r="A9491" s="203"/>
      <c r="B9491" s="203"/>
      <c r="C9491" s="203"/>
      <c r="D9491" s="203"/>
      <c r="E9491" s="203"/>
      <c r="F9491" s="203"/>
    </row>
    <row r="9492" spans="1:6" x14ac:dyDescent="0.25">
      <c r="A9492" s="203"/>
      <c r="B9492" s="203"/>
      <c r="C9492" s="203"/>
      <c r="D9492" s="203"/>
      <c r="E9492" s="203"/>
      <c r="F9492" s="203"/>
    </row>
    <row r="9493" spans="1:6" x14ac:dyDescent="0.25">
      <c r="A9493" s="203"/>
      <c r="B9493" s="203"/>
      <c r="C9493" s="203"/>
      <c r="D9493" s="203"/>
      <c r="E9493" s="203"/>
      <c r="F9493" s="203"/>
    </row>
    <row r="9494" spans="1:6" x14ac:dyDescent="0.25">
      <c r="A9494" s="203"/>
      <c r="B9494" s="203"/>
      <c r="C9494" s="203"/>
      <c r="D9494" s="203"/>
      <c r="E9494" s="203"/>
      <c r="F9494" s="203"/>
    </row>
    <row r="9495" spans="1:6" x14ac:dyDescent="0.25">
      <c r="A9495" s="203"/>
      <c r="B9495" s="203"/>
      <c r="C9495" s="203"/>
      <c r="D9495" s="203"/>
      <c r="E9495" s="203"/>
      <c r="F9495" s="203"/>
    </row>
    <row r="9496" spans="1:6" x14ac:dyDescent="0.25">
      <c r="A9496" s="203"/>
      <c r="B9496" s="203"/>
      <c r="C9496" s="203"/>
      <c r="D9496" s="203"/>
      <c r="E9496" s="203"/>
      <c r="F9496" s="203"/>
    </row>
    <row r="9497" spans="1:6" x14ac:dyDescent="0.25">
      <c r="A9497" s="203"/>
      <c r="B9497" s="203"/>
      <c r="C9497" s="203"/>
      <c r="D9497" s="203"/>
      <c r="E9497" s="203"/>
      <c r="F9497" s="203"/>
    </row>
    <row r="9498" spans="1:6" x14ac:dyDescent="0.25">
      <c r="A9498" s="203"/>
      <c r="B9498" s="203"/>
      <c r="C9498" s="203"/>
      <c r="D9498" s="203"/>
      <c r="E9498" s="203"/>
      <c r="F9498" s="203"/>
    </row>
    <row r="9499" spans="1:6" x14ac:dyDescent="0.25">
      <c r="A9499" s="203"/>
      <c r="B9499" s="203"/>
      <c r="C9499" s="203"/>
      <c r="D9499" s="203"/>
      <c r="E9499" s="203"/>
      <c r="F9499" s="203"/>
    </row>
    <row r="9500" spans="1:6" x14ac:dyDescent="0.25">
      <c r="A9500" s="203"/>
      <c r="B9500" s="203"/>
      <c r="C9500" s="203"/>
      <c r="D9500" s="203"/>
      <c r="E9500" s="203"/>
      <c r="F9500" s="203"/>
    </row>
    <row r="9501" spans="1:6" x14ac:dyDescent="0.25">
      <c r="A9501" s="203"/>
      <c r="B9501" s="203"/>
      <c r="C9501" s="203"/>
      <c r="D9501" s="203"/>
      <c r="E9501" s="203"/>
      <c r="F9501" s="203"/>
    </row>
    <row r="9502" spans="1:6" x14ac:dyDescent="0.25">
      <c r="A9502" s="203"/>
      <c r="B9502" s="203"/>
      <c r="C9502" s="203"/>
      <c r="D9502" s="203"/>
      <c r="E9502" s="203"/>
      <c r="F9502" s="203"/>
    </row>
    <row r="9503" spans="1:6" x14ac:dyDescent="0.25">
      <c r="A9503" s="203"/>
      <c r="B9503" s="203"/>
      <c r="C9503" s="203"/>
      <c r="D9503" s="203"/>
      <c r="E9503" s="203"/>
      <c r="F9503" s="203"/>
    </row>
    <row r="9504" spans="1:6" x14ac:dyDescent="0.25">
      <c r="A9504" s="203"/>
      <c r="B9504" s="203"/>
      <c r="C9504" s="203"/>
      <c r="D9504" s="203"/>
      <c r="E9504" s="203"/>
      <c r="F9504" s="203"/>
    </row>
    <row r="9505" spans="1:6" x14ac:dyDescent="0.25">
      <c r="A9505" s="203"/>
      <c r="B9505" s="203"/>
      <c r="C9505" s="203"/>
      <c r="D9505" s="203"/>
      <c r="E9505" s="203"/>
      <c r="F9505" s="203"/>
    </row>
    <row r="9506" spans="1:6" x14ac:dyDescent="0.25">
      <c r="A9506" s="203"/>
      <c r="B9506" s="203"/>
      <c r="C9506" s="203"/>
      <c r="D9506" s="203"/>
      <c r="E9506" s="203"/>
      <c r="F9506" s="203"/>
    </row>
    <row r="9507" spans="1:6" x14ac:dyDescent="0.25">
      <c r="A9507" s="203"/>
      <c r="B9507" s="203"/>
      <c r="C9507" s="203"/>
      <c r="D9507" s="203"/>
      <c r="E9507" s="203"/>
      <c r="F9507" s="203"/>
    </row>
    <row r="9508" spans="1:6" x14ac:dyDescent="0.25">
      <c r="A9508" s="203"/>
      <c r="B9508" s="203"/>
      <c r="C9508" s="203"/>
      <c r="D9508" s="203"/>
      <c r="E9508" s="203"/>
      <c r="F9508" s="203"/>
    </row>
    <row r="9509" spans="1:6" x14ac:dyDescent="0.25">
      <c r="A9509" s="203"/>
      <c r="B9509" s="203"/>
      <c r="C9509" s="203"/>
      <c r="D9509" s="203"/>
      <c r="E9509" s="203"/>
      <c r="F9509" s="203"/>
    </row>
    <row r="9510" spans="1:6" x14ac:dyDescent="0.25">
      <c r="A9510" s="203"/>
      <c r="B9510" s="203"/>
      <c r="C9510" s="203"/>
      <c r="D9510" s="203"/>
      <c r="E9510" s="203"/>
      <c r="F9510" s="203"/>
    </row>
    <row r="9511" spans="1:6" x14ac:dyDescent="0.25">
      <c r="A9511" s="203"/>
      <c r="B9511" s="203"/>
      <c r="C9511" s="203"/>
      <c r="D9511" s="203"/>
      <c r="E9511" s="203"/>
      <c r="F9511" s="203"/>
    </row>
    <row r="9512" spans="1:6" x14ac:dyDescent="0.25">
      <c r="A9512" s="203"/>
      <c r="B9512" s="203"/>
      <c r="C9512" s="203"/>
      <c r="D9512" s="203"/>
      <c r="E9512" s="203"/>
      <c r="F9512" s="203"/>
    </row>
    <row r="9513" spans="1:6" x14ac:dyDescent="0.25">
      <c r="A9513" s="203"/>
      <c r="B9513" s="203"/>
      <c r="C9513" s="203"/>
      <c r="D9513" s="203"/>
      <c r="E9513" s="203"/>
      <c r="F9513" s="203"/>
    </row>
    <row r="9514" spans="1:6" x14ac:dyDescent="0.25">
      <c r="A9514" s="203"/>
      <c r="B9514" s="203"/>
      <c r="C9514" s="203"/>
      <c r="D9514" s="203"/>
      <c r="E9514" s="203"/>
      <c r="F9514" s="203"/>
    </row>
    <row r="9515" spans="1:6" x14ac:dyDescent="0.25">
      <c r="A9515" s="203"/>
      <c r="B9515" s="203"/>
      <c r="C9515" s="203"/>
      <c r="D9515" s="203"/>
      <c r="E9515" s="203"/>
      <c r="F9515" s="203"/>
    </row>
    <row r="9516" spans="1:6" x14ac:dyDescent="0.25">
      <c r="A9516" s="203"/>
      <c r="B9516" s="203"/>
      <c r="C9516" s="203"/>
      <c r="D9516" s="203"/>
      <c r="E9516" s="203"/>
      <c r="F9516" s="203"/>
    </row>
    <row r="9517" spans="1:6" x14ac:dyDescent="0.25">
      <c r="A9517" s="203"/>
      <c r="B9517" s="203"/>
      <c r="C9517" s="203"/>
      <c r="D9517" s="203"/>
      <c r="E9517" s="203"/>
      <c r="F9517" s="203"/>
    </row>
    <row r="9518" spans="1:6" x14ac:dyDescent="0.25">
      <c r="A9518" s="203"/>
      <c r="B9518" s="203"/>
      <c r="C9518" s="203"/>
      <c r="D9518" s="203"/>
      <c r="E9518" s="203"/>
      <c r="F9518" s="203"/>
    </row>
    <row r="9519" spans="1:6" x14ac:dyDescent="0.25">
      <c r="A9519" s="203"/>
      <c r="B9519" s="203"/>
      <c r="C9519" s="203"/>
      <c r="D9519" s="203"/>
      <c r="E9519" s="203"/>
      <c r="F9519" s="203"/>
    </row>
    <row r="9520" spans="1:6" x14ac:dyDescent="0.25">
      <c r="A9520" s="203"/>
      <c r="B9520" s="203"/>
      <c r="C9520" s="203"/>
      <c r="D9520" s="203"/>
      <c r="E9520" s="203"/>
      <c r="F9520" s="203"/>
    </row>
    <row r="9521" spans="1:6" x14ac:dyDescent="0.25">
      <c r="A9521" s="203"/>
      <c r="B9521" s="203"/>
      <c r="C9521" s="203"/>
      <c r="D9521" s="203"/>
      <c r="E9521" s="203"/>
      <c r="F9521" s="203"/>
    </row>
    <row r="9522" spans="1:6" x14ac:dyDescent="0.25">
      <c r="A9522" s="203"/>
      <c r="B9522" s="203"/>
      <c r="C9522" s="203"/>
      <c r="D9522" s="203"/>
      <c r="E9522" s="203"/>
      <c r="F9522" s="203"/>
    </row>
    <row r="9523" spans="1:6" x14ac:dyDescent="0.25">
      <c r="A9523" s="203"/>
      <c r="B9523" s="203"/>
      <c r="C9523" s="203"/>
      <c r="D9523" s="203"/>
      <c r="E9523" s="203"/>
      <c r="F9523" s="203"/>
    </row>
    <row r="9524" spans="1:6" x14ac:dyDescent="0.25">
      <c r="A9524" s="203"/>
      <c r="B9524" s="203"/>
      <c r="C9524" s="203"/>
      <c r="D9524" s="203"/>
      <c r="E9524" s="203"/>
      <c r="F9524" s="203"/>
    </row>
    <row r="9525" spans="1:6" x14ac:dyDescent="0.25">
      <c r="A9525" s="203"/>
      <c r="B9525" s="203"/>
      <c r="C9525" s="203"/>
      <c r="D9525" s="203"/>
      <c r="E9525" s="203"/>
      <c r="F9525" s="203"/>
    </row>
    <row r="9526" spans="1:6" x14ac:dyDescent="0.25">
      <c r="A9526" s="203"/>
      <c r="B9526" s="203"/>
      <c r="C9526" s="203"/>
      <c r="D9526" s="203"/>
      <c r="E9526" s="203"/>
      <c r="F9526" s="203"/>
    </row>
    <row r="9527" spans="1:6" x14ac:dyDescent="0.25">
      <c r="A9527" s="203"/>
      <c r="B9527" s="203"/>
      <c r="C9527" s="203"/>
      <c r="D9527" s="203"/>
      <c r="E9527" s="203"/>
      <c r="F9527" s="203"/>
    </row>
    <row r="9528" spans="1:6" x14ac:dyDescent="0.25">
      <c r="A9528" s="203"/>
      <c r="B9528" s="203"/>
      <c r="C9528" s="203"/>
      <c r="D9528" s="203"/>
      <c r="E9528" s="203"/>
      <c r="F9528" s="203"/>
    </row>
    <row r="9529" spans="1:6" x14ac:dyDescent="0.25">
      <c r="A9529" s="203"/>
      <c r="B9529" s="203"/>
      <c r="C9529" s="203"/>
      <c r="D9529" s="203"/>
      <c r="E9529" s="203"/>
      <c r="F9529" s="203"/>
    </row>
    <row r="9530" spans="1:6" x14ac:dyDescent="0.25">
      <c r="A9530" s="203"/>
      <c r="B9530" s="203"/>
      <c r="C9530" s="203"/>
      <c r="D9530" s="203"/>
      <c r="E9530" s="203"/>
      <c r="F9530" s="203"/>
    </row>
    <row r="9531" spans="1:6" x14ac:dyDescent="0.25">
      <c r="A9531" s="203"/>
      <c r="B9531" s="203"/>
      <c r="C9531" s="203"/>
      <c r="D9531" s="203"/>
      <c r="E9531" s="203"/>
      <c r="F9531" s="203"/>
    </row>
    <row r="9532" spans="1:6" x14ac:dyDescent="0.25">
      <c r="A9532" s="203"/>
      <c r="B9532" s="203"/>
      <c r="C9532" s="203"/>
      <c r="D9532" s="203"/>
      <c r="E9532" s="203"/>
      <c r="F9532" s="203"/>
    </row>
    <row r="9533" spans="1:6" x14ac:dyDescent="0.25">
      <c r="A9533" s="203"/>
      <c r="B9533" s="203"/>
      <c r="C9533" s="203"/>
      <c r="D9533" s="203"/>
      <c r="E9533" s="203"/>
      <c r="F9533" s="203"/>
    </row>
    <row r="9534" spans="1:6" x14ac:dyDescent="0.25">
      <c r="A9534" s="203"/>
      <c r="B9534" s="203"/>
      <c r="C9534" s="203"/>
      <c r="D9534" s="203"/>
      <c r="E9534" s="203"/>
      <c r="F9534" s="203"/>
    </row>
    <row r="9535" spans="1:6" x14ac:dyDescent="0.25">
      <c r="A9535" s="203"/>
      <c r="B9535" s="203"/>
      <c r="C9535" s="203"/>
      <c r="D9535" s="203"/>
      <c r="E9535" s="203"/>
      <c r="F9535" s="203"/>
    </row>
    <row r="9536" spans="1:6" x14ac:dyDescent="0.25">
      <c r="A9536" s="203"/>
      <c r="B9536" s="203"/>
      <c r="C9536" s="203"/>
      <c r="D9536" s="203"/>
      <c r="E9536" s="203"/>
      <c r="F9536" s="203"/>
    </row>
    <row r="9537" spans="1:6" x14ac:dyDescent="0.25">
      <c r="A9537" s="203"/>
      <c r="B9537" s="203"/>
      <c r="C9537" s="203"/>
      <c r="D9537" s="203"/>
      <c r="E9537" s="203"/>
      <c r="F9537" s="203"/>
    </row>
    <row r="9538" spans="1:6" x14ac:dyDescent="0.25">
      <c r="A9538" s="203"/>
      <c r="B9538" s="203"/>
      <c r="C9538" s="203"/>
      <c r="D9538" s="203"/>
      <c r="E9538" s="203"/>
      <c r="F9538" s="203"/>
    </row>
    <row r="9539" spans="1:6" x14ac:dyDescent="0.25">
      <c r="A9539" s="203"/>
      <c r="B9539" s="203"/>
      <c r="C9539" s="203"/>
      <c r="D9539" s="203"/>
      <c r="E9539" s="203"/>
      <c r="F9539" s="203"/>
    </row>
    <row r="9540" spans="1:6" x14ac:dyDescent="0.25">
      <c r="A9540" s="203"/>
      <c r="B9540" s="203"/>
      <c r="C9540" s="203"/>
      <c r="D9540" s="203"/>
      <c r="E9540" s="203"/>
      <c r="F9540" s="203"/>
    </row>
    <row r="9541" spans="1:6" x14ac:dyDescent="0.25">
      <c r="A9541" s="203"/>
      <c r="B9541" s="203"/>
      <c r="C9541" s="203"/>
      <c r="D9541" s="203"/>
      <c r="E9541" s="203"/>
      <c r="F9541" s="203"/>
    </row>
    <row r="9542" spans="1:6" x14ac:dyDescent="0.25">
      <c r="A9542" s="203"/>
      <c r="B9542" s="203"/>
      <c r="C9542" s="203"/>
      <c r="D9542" s="203"/>
      <c r="E9542" s="203"/>
      <c r="F9542" s="203"/>
    </row>
    <row r="9543" spans="1:6" x14ac:dyDescent="0.25">
      <c r="A9543" s="203"/>
      <c r="B9543" s="203"/>
      <c r="C9543" s="203"/>
      <c r="D9543" s="203"/>
      <c r="E9543" s="203"/>
      <c r="F9543" s="203"/>
    </row>
    <row r="9544" spans="1:6" x14ac:dyDescent="0.25">
      <c r="A9544" s="203"/>
      <c r="B9544" s="203"/>
      <c r="C9544" s="203"/>
      <c r="D9544" s="203"/>
      <c r="E9544" s="203"/>
      <c r="F9544" s="203"/>
    </row>
    <row r="9545" spans="1:6" x14ac:dyDescent="0.25">
      <c r="A9545" s="203"/>
      <c r="B9545" s="203"/>
      <c r="C9545" s="203"/>
      <c r="D9545" s="203"/>
      <c r="E9545" s="203"/>
      <c r="F9545" s="203"/>
    </row>
    <row r="9546" spans="1:6" x14ac:dyDescent="0.25">
      <c r="A9546" s="203"/>
      <c r="B9546" s="203"/>
      <c r="C9546" s="203"/>
      <c r="D9546" s="203"/>
      <c r="E9546" s="203"/>
      <c r="F9546" s="203"/>
    </row>
    <row r="9547" spans="1:6" x14ac:dyDescent="0.25">
      <c r="A9547" s="203"/>
      <c r="B9547" s="203"/>
      <c r="C9547" s="203"/>
      <c r="D9547" s="203"/>
      <c r="E9547" s="203"/>
      <c r="F9547" s="203"/>
    </row>
    <row r="9548" spans="1:6" x14ac:dyDescent="0.25">
      <c r="A9548" s="203"/>
      <c r="B9548" s="203"/>
      <c r="C9548" s="203"/>
      <c r="D9548" s="203"/>
      <c r="E9548" s="203"/>
      <c r="F9548" s="203"/>
    </row>
    <row r="9549" spans="1:6" x14ac:dyDescent="0.25">
      <c r="A9549" s="203"/>
      <c r="B9549" s="203"/>
      <c r="C9549" s="203"/>
      <c r="D9549" s="203"/>
      <c r="E9549" s="203"/>
      <c r="F9549" s="203"/>
    </row>
    <row r="9550" spans="1:6" x14ac:dyDescent="0.25">
      <c r="A9550" s="203"/>
      <c r="B9550" s="203"/>
      <c r="C9550" s="203"/>
      <c r="D9550" s="203"/>
      <c r="E9550" s="203"/>
      <c r="F9550" s="203"/>
    </row>
    <row r="9551" spans="1:6" x14ac:dyDescent="0.25">
      <c r="A9551" s="203"/>
      <c r="B9551" s="203"/>
      <c r="C9551" s="203"/>
      <c r="D9551" s="203"/>
      <c r="E9551" s="203"/>
      <c r="F9551" s="203"/>
    </row>
    <row r="9552" spans="1:6" x14ac:dyDescent="0.25">
      <c r="A9552" s="203"/>
      <c r="B9552" s="203"/>
      <c r="C9552" s="203"/>
      <c r="D9552" s="203"/>
      <c r="E9552" s="203"/>
      <c r="F9552" s="203"/>
    </row>
    <row r="9553" spans="1:6" x14ac:dyDescent="0.25">
      <c r="A9553" s="203"/>
      <c r="B9553" s="203"/>
      <c r="C9553" s="203"/>
      <c r="D9553" s="203"/>
      <c r="E9553" s="203"/>
      <c r="F9553" s="203"/>
    </row>
    <row r="9554" spans="1:6" x14ac:dyDescent="0.25">
      <c r="A9554" s="203"/>
      <c r="B9554" s="203"/>
      <c r="C9554" s="203"/>
      <c r="D9554" s="203"/>
      <c r="E9554" s="203"/>
      <c r="F9554" s="203"/>
    </row>
    <row r="9555" spans="1:6" x14ac:dyDescent="0.25">
      <c r="A9555" s="203"/>
      <c r="B9555" s="203"/>
      <c r="C9555" s="203"/>
      <c r="D9555" s="203"/>
      <c r="E9555" s="203"/>
      <c r="F9555" s="203"/>
    </row>
    <row r="9556" spans="1:6" x14ac:dyDescent="0.25">
      <c r="A9556" s="203"/>
      <c r="B9556" s="203"/>
      <c r="C9556" s="203"/>
      <c r="D9556" s="203"/>
      <c r="E9556" s="203"/>
      <c r="F9556" s="203"/>
    </row>
    <row r="9557" spans="1:6" x14ac:dyDescent="0.25">
      <c r="A9557" s="203"/>
      <c r="B9557" s="203"/>
      <c r="C9557" s="203"/>
      <c r="D9557" s="203"/>
      <c r="E9557" s="203"/>
      <c r="F9557" s="203"/>
    </row>
    <row r="9558" spans="1:6" x14ac:dyDescent="0.25">
      <c r="A9558" s="203"/>
      <c r="B9558" s="203"/>
      <c r="C9558" s="203"/>
      <c r="D9558" s="203"/>
      <c r="E9558" s="203"/>
      <c r="F9558" s="203"/>
    </row>
    <row r="9559" spans="1:6" x14ac:dyDescent="0.25">
      <c r="A9559" s="203"/>
      <c r="B9559" s="203"/>
      <c r="C9559" s="203"/>
      <c r="D9559" s="203"/>
      <c r="E9559" s="203"/>
      <c r="F9559" s="203"/>
    </row>
    <row r="9560" spans="1:6" x14ac:dyDescent="0.25">
      <c r="A9560" s="203"/>
      <c r="B9560" s="203"/>
      <c r="C9560" s="203"/>
      <c r="D9560" s="203"/>
      <c r="E9560" s="203"/>
      <c r="F9560" s="203"/>
    </row>
    <row r="9561" spans="1:6" x14ac:dyDescent="0.25">
      <c r="A9561" s="203"/>
      <c r="B9561" s="203"/>
      <c r="C9561" s="203"/>
      <c r="D9561" s="203"/>
      <c r="E9561" s="203"/>
      <c r="F9561" s="203"/>
    </row>
    <row r="9562" spans="1:6" x14ac:dyDescent="0.25">
      <c r="A9562" s="203"/>
      <c r="B9562" s="203"/>
      <c r="C9562" s="203"/>
      <c r="D9562" s="203"/>
      <c r="E9562" s="203"/>
      <c r="F9562" s="203"/>
    </row>
    <row r="9563" spans="1:6" x14ac:dyDescent="0.25">
      <c r="A9563" s="203"/>
      <c r="B9563" s="203"/>
      <c r="C9563" s="203"/>
      <c r="D9563" s="203"/>
      <c r="E9563" s="203"/>
      <c r="F9563" s="203"/>
    </row>
    <row r="9564" spans="1:6" x14ac:dyDescent="0.25">
      <c r="A9564" s="203"/>
      <c r="B9564" s="203"/>
      <c r="C9564" s="203"/>
      <c r="D9564" s="203"/>
      <c r="E9564" s="203"/>
      <c r="F9564" s="203"/>
    </row>
    <row r="9565" spans="1:6" x14ac:dyDescent="0.25">
      <c r="A9565" s="203"/>
      <c r="B9565" s="203"/>
      <c r="C9565" s="203"/>
      <c r="D9565" s="203"/>
      <c r="E9565" s="203"/>
      <c r="F9565" s="203"/>
    </row>
    <row r="9566" spans="1:6" x14ac:dyDescent="0.25">
      <c r="A9566" s="203"/>
      <c r="B9566" s="203"/>
      <c r="C9566" s="203"/>
      <c r="D9566" s="203"/>
      <c r="E9566" s="203"/>
      <c r="F9566" s="203"/>
    </row>
    <row r="9567" spans="1:6" x14ac:dyDescent="0.25">
      <c r="A9567" s="203"/>
      <c r="B9567" s="203"/>
      <c r="C9567" s="203"/>
      <c r="D9567" s="203"/>
      <c r="E9567" s="203"/>
      <c r="F9567" s="203"/>
    </row>
    <row r="9568" spans="1:6" x14ac:dyDescent="0.25">
      <c r="A9568" s="203"/>
      <c r="B9568" s="203"/>
      <c r="C9568" s="203"/>
      <c r="D9568" s="203"/>
      <c r="E9568" s="203"/>
      <c r="F9568" s="203"/>
    </row>
    <row r="9569" spans="1:6" x14ac:dyDescent="0.25">
      <c r="A9569" s="203"/>
      <c r="B9569" s="203"/>
      <c r="C9569" s="203"/>
      <c r="D9569" s="203"/>
      <c r="E9569" s="203"/>
      <c r="F9569" s="203"/>
    </row>
    <row r="9570" spans="1:6" x14ac:dyDescent="0.25">
      <c r="A9570" s="203"/>
      <c r="B9570" s="203"/>
      <c r="C9570" s="203"/>
      <c r="D9570" s="203"/>
      <c r="E9570" s="203"/>
      <c r="F9570" s="203"/>
    </row>
    <row r="9571" spans="1:6" x14ac:dyDescent="0.25">
      <c r="A9571" s="203"/>
      <c r="B9571" s="203"/>
      <c r="C9571" s="203"/>
      <c r="D9571" s="203"/>
      <c r="E9571" s="203"/>
      <c r="F9571" s="203"/>
    </row>
    <row r="9572" spans="1:6" x14ac:dyDescent="0.25">
      <c r="A9572" s="203"/>
      <c r="B9572" s="203"/>
      <c r="C9572" s="203"/>
      <c r="D9572" s="203"/>
      <c r="E9572" s="203"/>
      <c r="F9572" s="203"/>
    </row>
    <row r="9573" spans="1:6" x14ac:dyDescent="0.25">
      <c r="A9573" s="203"/>
      <c r="B9573" s="203"/>
      <c r="C9573" s="203"/>
      <c r="D9573" s="203"/>
      <c r="E9573" s="203"/>
      <c r="F9573" s="203"/>
    </row>
    <row r="9574" spans="1:6" x14ac:dyDescent="0.25">
      <c r="A9574" s="203"/>
      <c r="B9574" s="203"/>
      <c r="C9574" s="203"/>
      <c r="D9574" s="203"/>
      <c r="E9574" s="203"/>
      <c r="F9574" s="203"/>
    </row>
    <row r="9575" spans="1:6" x14ac:dyDescent="0.25">
      <c r="A9575" s="203"/>
      <c r="B9575" s="203"/>
      <c r="C9575" s="203"/>
      <c r="D9575" s="203"/>
      <c r="E9575" s="203"/>
      <c r="F9575" s="203"/>
    </row>
    <row r="9576" spans="1:6" x14ac:dyDescent="0.25">
      <c r="A9576" s="203"/>
      <c r="B9576" s="203"/>
      <c r="C9576" s="203"/>
      <c r="D9576" s="203"/>
      <c r="E9576" s="203"/>
      <c r="F9576" s="203"/>
    </row>
    <row r="9577" spans="1:6" x14ac:dyDescent="0.25">
      <c r="A9577" s="203"/>
      <c r="B9577" s="203"/>
      <c r="C9577" s="203"/>
      <c r="D9577" s="203"/>
      <c r="E9577" s="203"/>
      <c r="F9577" s="203"/>
    </row>
    <row r="9578" spans="1:6" x14ac:dyDescent="0.25">
      <c r="A9578" s="203"/>
      <c r="B9578" s="203"/>
      <c r="C9578" s="203"/>
      <c r="D9578" s="203"/>
      <c r="E9578" s="203"/>
      <c r="F9578" s="203"/>
    </row>
    <row r="9579" spans="1:6" x14ac:dyDescent="0.25">
      <c r="A9579" s="203"/>
      <c r="B9579" s="203"/>
      <c r="C9579" s="203"/>
      <c r="D9579" s="203"/>
      <c r="E9579" s="203"/>
      <c r="F9579" s="203"/>
    </row>
    <row r="9580" spans="1:6" x14ac:dyDescent="0.25">
      <c r="A9580" s="203"/>
      <c r="B9580" s="203"/>
      <c r="C9580" s="203"/>
      <c r="D9580" s="203"/>
      <c r="E9580" s="203"/>
      <c r="F9580" s="203"/>
    </row>
    <row r="9581" spans="1:6" x14ac:dyDescent="0.25">
      <c r="A9581" s="203"/>
      <c r="B9581" s="203"/>
      <c r="C9581" s="203"/>
      <c r="D9581" s="203"/>
      <c r="E9581" s="203"/>
      <c r="F9581" s="203"/>
    </row>
    <row r="9582" spans="1:6" x14ac:dyDescent="0.25">
      <c r="A9582" s="203"/>
      <c r="B9582" s="203"/>
      <c r="C9582" s="203"/>
      <c r="D9582" s="203"/>
      <c r="E9582" s="203"/>
      <c r="F9582" s="203"/>
    </row>
    <row r="9583" spans="1:6" x14ac:dyDescent="0.25">
      <c r="A9583" s="203"/>
      <c r="B9583" s="203"/>
      <c r="C9583" s="203"/>
      <c r="D9583" s="203"/>
      <c r="E9583" s="203"/>
      <c r="F9583" s="203"/>
    </row>
    <row r="9584" spans="1:6" x14ac:dyDescent="0.25">
      <c r="A9584" s="203"/>
      <c r="B9584" s="203"/>
      <c r="C9584" s="203"/>
      <c r="D9584" s="203"/>
      <c r="E9584" s="203"/>
      <c r="F9584" s="203"/>
    </row>
    <row r="9585" spans="1:6" x14ac:dyDescent="0.25">
      <c r="A9585" s="203"/>
      <c r="B9585" s="203"/>
      <c r="C9585" s="203"/>
      <c r="D9585" s="203"/>
      <c r="E9585" s="203"/>
      <c r="F9585" s="203"/>
    </row>
    <row r="9586" spans="1:6" x14ac:dyDescent="0.25">
      <c r="A9586" s="203"/>
      <c r="B9586" s="203"/>
      <c r="C9586" s="203"/>
      <c r="D9586" s="203"/>
      <c r="E9586" s="203"/>
      <c r="F9586" s="203"/>
    </row>
    <row r="9587" spans="1:6" x14ac:dyDescent="0.25">
      <c r="A9587" s="203"/>
      <c r="B9587" s="203"/>
      <c r="C9587" s="203"/>
      <c r="D9587" s="203"/>
      <c r="E9587" s="203"/>
      <c r="F9587" s="203"/>
    </row>
    <row r="9588" spans="1:6" x14ac:dyDescent="0.25">
      <c r="A9588" s="203"/>
      <c r="B9588" s="203"/>
      <c r="C9588" s="203"/>
      <c r="D9588" s="203"/>
      <c r="E9588" s="203"/>
      <c r="F9588" s="203"/>
    </row>
    <row r="9589" spans="1:6" x14ac:dyDescent="0.25">
      <c r="A9589" s="203"/>
      <c r="B9589" s="203"/>
      <c r="C9589" s="203"/>
      <c r="D9589" s="203"/>
      <c r="E9589" s="203"/>
      <c r="F9589" s="203"/>
    </row>
    <row r="9590" spans="1:6" x14ac:dyDescent="0.25">
      <c r="A9590" s="203"/>
      <c r="B9590" s="203"/>
      <c r="C9590" s="203"/>
      <c r="D9590" s="203"/>
      <c r="E9590" s="203"/>
      <c r="F9590" s="203"/>
    </row>
    <row r="9591" spans="1:6" x14ac:dyDescent="0.25">
      <c r="A9591" s="203"/>
      <c r="B9591" s="203"/>
      <c r="C9591" s="203"/>
      <c r="D9591" s="203"/>
      <c r="E9591" s="203"/>
      <c r="F9591" s="203"/>
    </row>
    <row r="9592" spans="1:6" x14ac:dyDescent="0.25">
      <c r="A9592" s="203"/>
      <c r="B9592" s="203"/>
      <c r="C9592" s="203"/>
      <c r="D9592" s="203"/>
      <c r="E9592" s="203"/>
      <c r="F9592" s="203"/>
    </row>
    <row r="9593" spans="1:6" x14ac:dyDescent="0.25">
      <c r="A9593" s="203"/>
      <c r="B9593" s="203"/>
      <c r="C9593" s="203"/>
      <c r="D9593" s="203"/>
      <c r="E9593" s="203"/>
      <c r="F9593" s="203"/>
    </row>
    <row r="9594" spans="1:6" x14ac:dyDescent="0.25">
      <c r="A9594" s="203"/>
      <c r="B9594" s="203"/>
      <c r="C9594" s="203"/>
      <c r="D9594" s="203"/>
      <c r="E9594" s="203"/>
      <c r="F9594" s="203"/>
    </row>
    <row r="9595" spans="1:6" x14ac:dyDescent="0.25">
      <c r="A9595" s="203"/>
      <c r="B9595" s="203"/>
      <c r="C9595" s="203"/>
      <c r="D9595" s="203"/>
      <c r="E9595" s="203"/>
      <c r="F9595" s="203"/>
    </row>
    <row r="9596" spans="1:6" x14ac:dyDescent="0.25">
      <c r="A9596" s="203"/>
      <c r="B9596" s="203"/>
      <c r="C9596" s="203"/>
      <c r="D9596" s="203"/>
      <c r="E9596" s="203"/>
      <c r="F9596" s="203"/>
    </row>
    <row r="9597" spans="1:6" x14ac:dyDescent="0.25">
      <c r="A9597" s="203"/>
      <c r="B9597" s="203"/>
      <c r="C9597" s="203"/>
      <c r="D9597" s="203"/>
      <c r="E9597" s="203"/>
      <c r="F9597" s="203"/>
    </row>
    <row r="9598" spans="1:6" x14ac:dyDescent="0.25">
      <c r="A9598" s="203"/>
      <c r="B9598" s="203"/>
      <c r="C9598" s="203"/>
      <c r="D9598" s="203"/>
      <c r="E9598" s="203"/>
      <c r="F9598" s="203"/>
    </row>
    <row r="9599" spans="1:6" x14ac:dyDescent="0.25">
      <c r="A9599" s="203"/>
      <c r="B9599" s="203"/>
      <c r="C9599" s="203"/>
      <c r="D9599" s="203"/>
      <c r="E9599" s="203"/>
      <c r="F9599" s="203"/>
    </row>
    <row r="9600" spans="1:6" x14ac:dyDescent="0.25">
      <c r="A9600" s="203"/>
      <c r="B9600" s="203"/>
      <c r="C9600" s="203"/>
      <c r="D9600" s="203"/>
      <c r="E9600" s="203"/>
      <c r="F9600" s="203"/>
    </row>
    <row r="9601" spans="1:6" x14ac:dyDescent="0.25">
      <c r="A9601" s="203"/>
      <c r="B9601" s="203"/>
      <c r="C9601" s="203"/>
      <c r="D9601" s="203"/>
      <c r="E9601" s="203"/>
      <c r="F9601" s="203"/>
    </row>
    <row r="9602" spans="1:6" x14ac:dyDescent="0.25">
      <c r="A9602" s="203"/>
      <c r="B9602" s="203"/>
      <c r="C9602" s="203"/>
      <c r="D9602" s="203"/>
      <c r="E9602" s="203"/>
      <c r="F9602" s="203"/>
    </row>
    <row r="9603" spans="1:6" x14ac:dyDescent="0.25">
      <c r="A9603" s="203"/>
      <c r="B9603" s="203"/>
      <c r="C9603" s="203"/>
      <c r="D9603" s="203"/>
      <c r="E9603" s="203"/>
      <c r="F9603" s="203"/>
    </row>
    <row r="9604" spans="1:6" x14ac:dyDescent="0.25">
      <c r="A9604" s="203"/>
      <c r="B9604" s="203"/>
      <c r="C9604" s="203"/>
      <c r="D9604" s="203"/>
      <c r="E9604" s="203"/>
      <c r="F9604" s="203"/>
    </row>
    <row r="9605" spans="1:6" x14ac:dyDescent="0.25">
      <c r="A9605" s="203"/>
      <c r="B9605" s="203"/>
      <c r="C9605" s="203"/>
      <c r="D9605" s="203"/>
      <c r="E9605" s="203"/>
      <c r="F9605" s="203"/>
    </row>
    <row r="9606" spans="1:6" x14ac:dyDescent="0.25">
      <c r="A9606" s="203"/>
      <c r="B9606" s="203"/>
      <c r="C9606" s="203"/>
      <c r="D9606" s="203"/>
      <c r="E9606" s="203"/>
      <c r="F9606" s="203"/>
    </row>
    <row r="9607" spans="1:6" x14ac:dyDescent="0.25">
      <c r="A9607" s="203"/>
      <c r="B9607" s="203"/>
      <c r="C9607" s="203"/>
      <c r="D9607" s="203"/>
      <c r="E9607" s="203"/>
      <c r="F9607" s="203"/>
    </row>
    <row r="9608" spans="1:6" x14ac:dyDescent="0.25">
      <c r="A9608" s="203"/>
      <c r="B9608" s="203"/>
      <c r="C9608" s="203"/>
      <c r="D9608" s="203"/>
      <c r="E9608" s="203"/>
      <c r="F9608" s="203"/>
    </row>
    <row r="9609" spans="1:6" x14ac:dyDescent="0.25">
      <c r="A9609" s="203"/>
      <c r="B9609" s="203"/>
      <c r="C9609" s="203"/>
      <c r="D9609" s="203"/>
      <c r="E9609" s="203"/>
      <c r="F9609" s="203"/>
    </row>
    <row r="9610" spans="1:6" x14ac:dyDescent="0.25">
      <c r="A9610" s="203"/>
      <c r="B9610" s="203"/>
      <c r="C9610" s="203"/>
      <c r="D9610" s="203"/>
      <c r="E9610" s="203"/>
      <c r="F9610" s="203"/>
    </row>
    <row r="9611" spans="1:6" x14ac:dyDescent="0.25">
      <c r="A9611" s="203"/>
      <c r="B9611" s="203"/>
      <c r="C9611" s="203"/>
      <c r="D9611" s="203"/>
      <c r="E9611" s="203"/>
      <c r="F9611" s="203"/>
    </row>
    <row r="9612" spans="1:6" x14ac:dyDescent="0.25">
      <c r="A9612" s="203"/>
      <c r="B9612" s="203"/>
      <c r="C9612" s="203"/>
      <c r="D9612" s="203"/>
      <c r="E9612" s="203"/>
      <c r="F9612" s="203"/>
    </row>
    <row r="9613" spans="1:6" x14ac:dyDescent="0.25">
      <c r="A9613" s="203"/>
      <c r="B9613" s="203"/>
      <c r="C9613" s="203"/>
      <c r="D9613" s="203"/>
      <c r="E9613" s="203"/>
      <c r="F9613" s="203"/>
    </row>
    <row r="9614" spans="1:6" x14ac:dyDescent="0.25">
      <c r="A9614" s="203"/>
      <c r="B9614" s="203"/>
      <c r="C9614" s="203"/>
      <c r="D9614" s="203"/>
      <c r="E9614" s="203"/>
      <c r="F9614" s="203"/>
    </row>
    <row r="9615" spans="1:6" x14ac:dyDescent="0.25">
      <c r="A9615" s="203"/>
      <c r="B9615" s="203"/>
      <c r="C9615" s="203"/>
      <c r="D9615" s="203"/>
      <c r="E9615" s="203"/>
      <c r="F9615" s="203"/>
    </row>
    <row r="9616" spans="1:6" x14ac:dyDescent="0.25">
      <c r="A9616" s="203"/>
      <c r="B9616" s="203"/>
      <c r="C9616" s="203"/>
      <c r="D9616" s="203"/>
      <c r="E9616" s="203"/>
      <c r="F9616" s="203"/>
    </row>
    <row r="9617" spans="1:6" x14ac:dyDescent="0.25">
      <c r="A9617" s="203"/>
      <c r="B9617" s="203"/>
      <c r="C9617" s="203"/>
      <c r="D9617" s="203"/>
      <c r="E9617" s="203"/>
      <c r="F9617" s="203"/>
    </row>
    <row r="9618" spans="1:6" x14ac:dyDescent="0.25">
      <c r="A9618" s="203"/>
      <c r="B9618" s="203"/>
      <c r="C9618" s="203"/>
      <c r="D9618" s="203"/>
      <c r="E9618" s="203"/>
      <c r="F9618" s="203"/>
    </row>
    <row r="9619" spans="1:6" x14ac:dyDescent="0.25">
      <c r="A9619" s="203"/>
      <c r="B9619" s="203"/>
      <c r="C9619" s="203"/>
      <c r="D9619" s="203"/>
      <c r="E9619" s="203"/>
      <c r="F9619" s="203"/>
    </row>
    <row r="9620" spans="1:6" x14ac:dyDescent="0.25">
      <c r="A9620" s="203"/>
      <c r="B9620" s="203"/>
      <c r="C9620" s="203"/>
      <c r="D9620" s="203"/>
      <c r="E9620" s="203"/>
      <c r="F9620" s="203"/>
    </row>
    <row r="9621" spans="1:6" x14ac:dyDescent="0.25">
      <c r="A9621" s="203"/>
      <c r="B9621" s="203"/>
      <c r="C9621" s="203"/>
      <c r="D9621" s="203"/>
      <c r="E9621" s="203"/>
      <c r="F9621" s="203"/>
    </row>
    <row r="9622" spans="1:6" x14ac:dyDescent="0.25">
      <c r="A9622" s="203"/>
      <c r="B9622" s="203"/>
      <c r="C9622" s="203"/>
      <c r="D9622" s="203"/>
      <c r="E9622" s="203"/>
      <c r="F9622" s="203"/>
    </row>
    <row r="9623" spans="1:6" x14ac:dyDescent="0.25">
      <c r="A9623" s="203"/>
      <c r="B9623" s="203"/>
      <c r="C9623" s="203"/>
      <c r="D9623" s="203"/>
      <c r="E9623" s="203"/>
      <c r="F9623" s="203"/>
    </row>
    <row r="9624" spans="1:6" x14ac:dyDescent="0.25">
      <c r="A9624" s="203"/>
      <c r="B9624" s="203"/>
      <c r="C9624" s="203"/>
      <c r="D9624" s="203"/>
      <c r="E9624" s="203"/>
      <c r="F9624" s="203"/>
    </row>
    <row r="9625" spans="1:6" x14ac:dyDescent="0.25">
      <c r="A9625" s="203"/>
      <c r="B9625" s="203"/>
      <c r="C9625" s="203"/>
      <c r="D9625" s="203"/>
      <c r="E9625" s="203"/>
      <c r="F9625" s="203"/>
    </row>
    <row r="9626" spans="1:6" x14ac:dyDescent="0.25">
      <c r="A9626" s="203"/>
      <c r="B9626" s="203"/>
      <c r="C9626" s="203"/>
      <c r="D9626" s="203"/>
      <c r="E9626" s="203"/>
      <c r="F9626" s="203"/>
    </row>
    <row r="9627" spans="1:6" x14ac:dyDescent="0.25">
      <c r="A9627" s="203"/>
      <c r="B9627" s="203"/>
      <c r="C9627" s="203"/>
      <c r="D9627" s="203"/>
      <c r="E9627" s="203"/>
      <c r="F9627" s="203"/>
    </row>
    <row r="9628" spans="1:6" x14ac:dyDescent="0.25">
      <c r="A9628" s="203"/>
      <c r="B9628" s="203"/>
      <c r="C9628" s="203"/>
      <c r="D9628" s="203"/>
      <c r="E9628" s="203"/>
      <c r="F9628" s="203"/>
    </row>
    <row r="9629" spans="1:6" x14ac:dyDescent="0.25">
      <c r="A9629" s="203"/>
      <c r="B9629" s="203"/>
      <c r="C9629" s="203"/>
      <c r="D9629" s="203"/>
      <c r="E9629" s="203"/>
      <c r="F9629" s="203"/>
    </row>
    <row r="9630" spans="1:6" x14ac:dyDescent="0.25">
      <c r="A9630" s="203"/>
      <c r="B9630" s="203"/>
      <c r="C9630" s="203"/>
      <c r="D9630" s="203"/>
      <c r="E9630" s="203"/>
      <c r="F9630" s="203"/>
    </row>
    <row r="9631" spans="1:6" x14ac:dyDescent="0.25">
      <c r="A9631" s="203"/>
      <c r="B9631" s="203"/>
      <c r="C9631" s="203"/>
      <c r="D9631" s="203"/>
      <c r="E9631" s="203"/>
      <c r="F9631" s="203"/>
    </row>
    <row r="9632" spans="1:6" x14ac:dyDescent="0.25">
      <c r="A9632" s="203"/>
      <c r="B9632" s="203"/>
      <c r="C9632" s="203"/>
      <c r="D9632" s="203"/>
      <c r="E9632" s="203"/>
      <c r="F9632" s="203"/>
    </row>
    <row r="9633" spans="1:6" x14ac:dyDescent="0.25">
      <c r="A9633" s="203"/>
      <c r="B9633" s="203"/>
      <c r="C9633" s="203"/>
      <c r="D9633" s="203"/>
      <c r="E9633" s="203"/>
      <c r="F9633" s="203"/>
    </row>
    <row r="9634" spans="1:6" x14ac:dyDescent="0.25">
      <c r="A9634" s="203"/>
      <c r="B9634" s="203"/>
      <c r="C9634" s="203"/>
      <c r="D9634" s="203"/>
      <c r="E9634" s="203"/>
      <c r="F9634" s="203"/>
    </row>
    <row r="9635" spans="1:6" x14ac:dyDescent="0.25">
      <c r="A9635" s="203"/>
      <c r="B9635" s="203"/>
      <c r="C9635" s="203"/>
      <c r="D9635" s="203"/>
      <c r="E9635" s="203"/>
      <c r="F9635" s="203"/>
    </row>
    <row r="9636" spans="1:6" x14ac:dyDescent="0.25">
      <c r="A9636" s="203"/>
      <c r="B9636" s="203"/>
      <c r="C9636" s="203"/>
      <c r="D9636" s="203"/>
      <c r="E9636" s="203"/>
      <c r="F9636" s="203"/>
    </row>
    <row r="9637" spans="1:6" x14ac:dyDescent="0.25">
      <c r="A9637" s="203"/>
      <c r="B9637" s="203"/>
      <c r="C9637" s="203"/>
      <c r="D9637" s="203"/>
      <c r="E9637" s="203"/>
      <c r="F9637" s="203"/>
    </row>
    <row r="9638" spans="1:6" x14ac:dyDescent="0.25">
      <c r="A9638" s="203"/>
      <c r="B9638" s="203"/>
      <c r="C9638" s="203"/>
      <c r="D9638" s="203"/>
      <c r="E9638" s="203"/>
      <c r="F9638" s="203"/>
    </row>
    <row r="9639" spans="1:6" x14ac:dyDescent="0.25">
      <c r="A9639" s="203"/>
      <c r="B9639" s="203"/>
      <c r="C9639" s="203"/>
      <c r="D9639" s="203"/>
      <c r="E9639" s="203"/>
      <c r="F9639" s="203"/>
    </row>
    <row r="9640" spans="1:6" x14ac:dyDescent="0.25">
      <c r="A9640" s="203"/>
      <c r="B9640" s="203"/>
      <c r="C9640" s="203"/>
      <c r="D9640" s="203"/>
      <c r="E9640" s="203"/>
      <c r="F9640" s="203"/>
    </row>
    <row r="9641" spans="1:6" x14ac:dyDescent="0.25">
      <c r="A9641" s="203"/>
      <c r="B9641" s="203"/>
      <c r="C9641" s="203"/>
      <c r="D9641" s="203"/>
      <c r="E9641" s="203"/>
      <c r="F9641" s="203"/>
    </row>
    <row r="9642" spans="1:6" x14ac:dyDescent="0.25">
      <c r="A9642" s="203"/>
      <c r="B9642" s="203"/>
      <c r="C9642" s="203"/>
      <c r="D9642" s="203"/>
      <c r="E9642" s="203"/>
      <c r="F9642" s="203"/>
    </row>
    <row r="9643" spans="1:6" x14ac:dyDescent="0.25">
      <c r="A9643" s="203"/>
      <c r="B9643" s="203"/>
      <c r="C9643" s="203"/>
      <c r="D9643" s="203"/>
      <c r="E9643" s="203"/>
      <c r="F9643" s="203"/>
    </row>
    <row r="9644" spans="1:6" x14ac:dyDescent="0.25">
      <c r="A9644" s="203"/>
      <c r="B9644" s="203"/>
      <c r="C9644" s="203"/>
      <c r="D9644" s="203"/>
      <c r="E9644" s="203"/>
      <c r="F9644" s="203"/>
    </row>
    <row r="9645" spans="1:6" x14ac:dyDescent="0.25">
      <c r="A9645" s="203"/>
      <c r="B9645" s="203"/>
      <c r="C9645" s="203"/>
      <c r="D9645" s="203"/>
      <c r="E9645" s="203"/>
      <c r="F9645" s="203"/>
    </row>
    <row r="9646" spans="1:6" x14ac:dyDescent="0.25">
      <c r="A9646" s="203"/>
      <c r="B9646" s="203"/>
      <c r="C9646" s="203"/>
      <c r="D9646" s="203"/>
      <c r="E9646" s="203"/>
      <c r="F9646" s="203"/>
    </row>
    <row r="9647" spans="1:6" x14ac:dyDescent="0.25">
      <c r="A9647" s="203"/>
      <c r="B9647" s="203"/>
      <c r="C9647" s="203"/>
      <c r="D9647" s="203"/>
      <c r="E9647" s="203"/>
      <c r="F9647" s="203"/>
    </row>
    <row r="9648" spans="1:6" x14ac:dyDescent="0.25">
      <c r="A9648" s="203"/>
      <c r="B9648" s="203"/>
      <c r="C9648" s="203"/>
      <c r="D9648" s="203"/>
      <c r="E9648" s="203"/>
      <c r="F9648" s="203"/>
    </row>
    <row r="9649" spans="1:6" x14ac:dyDescent="0.25">
      <c r="A9649" s="203"/>
      <c r="B9649" s="203"/>
      <c r="C9649" s="203"/>
      <c r="D9649" s="203"/>
      <c r="E9649" s="203"/>
      <c r="F9649" s="203"/>
    </row>
    <row r="9650" spans="1:6" x14ac:dyDescent="0.25">
      <c r="A9650" s="203"/>
      <c r="B9650" s="203"/>
      <c r="C9650" s="203"/>
      <c r="D9650" s="203"/>
      <c r="E9650" s="203"/>
      <c r="F9650" s="203"/>
    </row>
    <row r="9651" spans="1:6" x14ac:dyDescent="0.25">
      <c r="A9651" s="203"/>
      <c r="B9651" s="203"/>
      <c r="C9651" s="203"/>
      <c r="D9651" s="203"/>
      <c r="E9651" s="203"/>
      <c r="F9651" s="203"/>
    </row>
    <row r="9652" spans="1:6" x14ac:dyDescent="0.25">
      <c r="A9652" s="203"/>
      <c r="B9652" s="203"/>
      <c r="C9652" s="203"/>
      <c r="D9652" s="203"/>
      <c r="E9652" s="203"/>
      <c r="F9652" s="203"/>
    </row>
    <row r="9653" spans="1:6" x14ac:dyDescent="0.25">
      <c r="A9653" s="203"/>
      <c r="B9653" s="203"/>
      <c r="C9653" s="203"/>
      <c r="D9653" s="203"/>
      <c r="E9653" s="203"/>
      <c r="F9653" s="203"/>
    </row>
    <row r="9654" spans="1:6" x14ac:dyDescent="0.25">
      <c r="A9654" s="203"/>
      <c r="B9654" s="203"/>
      <c r="C9654" s="203"/>
      <c r="D9654" s="203"/>
      <c r="E9654" s="203"/>
      <c r="F9654" s="203"/>
    </row>
    <row r="9655" spans="1:6" x14ac:dyDescent="0.25">
      <c r="A9655" s="203"/>
      <c r="B9655" s="203"/>
      <c r="C9655" s="203"/>
      <c r="D9655" s="203"/>
      <c r="E9655" s="203"/>
      <c r="F9655" s="203"/>
    </row>
    <row r="9656" spans="1:6" x14ac:dyDescent="0.25">
      <c r="A9656" s="203"/>
      <c r="B9656" s="203"/>
      <c r="C9656" s="203"/>
      <c r="D9656" s="203"/>
      <c r="E9656" s="203"/>
      <c r="F9656" s="203"/>
    </row>
    <row r="9657" spans="1:6" x14ac:dyDescent="0.25">
      <c r="A9657" s="203"/>
      <c r="B9657" s="203"/>
      <c r="C9657" s="203"/>
      <c r="D9657" s="203"/>
      <c r="E9657" s="203"/>
      <c r="F9657" s="203"/>
    </row>
    <row r="9658" spans="1:6" x14ac:dyDescent="0.25">
      <c r="A9658" s="203"/>
      <c r="B9658" s="203"/>
      <c r="C9658" s="203"/>
      <c r="D9658" s="203"/>
      <c r="E9658" s="203"/>
      <c r="F9658" s="203"/>
    </row>
    <row r="9659" spans="1:6" x14ac:dyDescent="0.25">
      <c r="A9659" s="203"/>
      <c r="B9659" s="203"/>
      <c r="C9659" s="203"/>
      <c r="D9659" s="203"/>
      <c r="E9659" s="203"/>
      <c r="F9659" s="203"/>
    </row>
    <row r="9660" spans="1:6" x14ac:dyDescent="0.25">
      <c r="A9660" s="203"/>
      <c r="B9660" s="203"/>
      <c r="C9660" s="203"/>
      <c r="D9660" s="203"/>
      <c r="E9660" s="203"/>
      <c r="F9660" s="203"/>
    </row>
    <row r="9661" spans="1:6" x14ac:dyDescent="0.25">
      <c r="A9661" s="203"/>
      <c r="B9661" s="203"/>
      <c r="C9661" s="203"/>
      <c r="D9661" s="203"/>
      <c r="E9661" s="203"/>
      <c r="F9661" s="203"/>
    </row>
    <row r="9662" spans="1:6" x14ac:dyDescent="0.25">
      <c r="A9662" s="203"/>
      <c r="B9662" s="203"/>
      <c r="C9662" s="203"/>
      <c r="D9662" s="203"/>
      <c r="E9662" s="203"/>
      <c r="F9662" s="203"/>
    </row>
    <row r="9663" spans="1:6" x14ac:dyDescent="0.25">
      <c r="A9663" s="203"/>
      <c r="B9663" s="203"/>
      <c r="C9663" s="203"/>
      <c r="D9663" s="203"/>
      <c r="E9663" s="203"/>
      <c r="F9663" s="203"/>
    </row>
    <row r="9664" spans="1:6" x14ac:dyDescent="0.25">
      <c r="A9664" s="203"/>
      <c r="B9664" s="203"/>
      <c r="C9664" s="203"/>
      <c r="D9664" s="203"/>
      <c r="E9664" s="203"/>
      <c r="F9664" s="203"/>
    </row>
    <row r="9665" spans="1:6" x14ac:dyDescent="0.25">
      <c r="A9665" s="203"/>
      <c r="B9665" s="203"/>
      <c r="C9665" s="203"/>
      <c r="D9665" s="203"/>
      <c r="E9665" s="203"/>
      <c r="F9665" s="203"/>
    </row>
    <row r="9666" spans="1:6" x14ac:dyDescent="0.25">
      <c r="A9666" s="203"/>
      <c r="B9666" s="203"/>
      <c r="C9666" s="203"/>
      <c r="D9666" s="203"/>
      <c r="E9666" s="203"/>
      <c r="F9666" s="203"/>
    </row>
    <row r="9667" spans="1:6" x14ac:dyDescent="0.25">
      <c r="A9667" s="203"/>
      <c r="B9667" s="203"/>
      <c r="C9667" s="203"/>
      <c r="D9667" s="203"/>
      <c r="E9667" s="203"/>
      <c r="F9667" s="203"/>
    </row>
    <row r="9668" spans="1:6" x14ac:dyDescent="0.25">
      <c r="A9668" s="203"/>
      <c r="B9668" s="203"/>
      <c r="C9668" s="203"/>
      <c r="D9668" s="203"/>
      <c r="E9668" s="203"/>
      <c r="F9668" s="203"/>
    </row>
    <row r="9669" spans="1:6" x14ac:dyDescent="0.25">
      <c r="A9669" s="203"/>
      <c r="B9669" s="203"/>
      <c r="C9669" s="203"/>
      <c r="D9669" s="203"/>
      <c r="E9669" s="203"/>
      <c r="F9669" s="203"/>
    </row>
    <row r="9670" spans="1:6" x14ac:dyDescent="0.25">
      <c r="A9670" s="203"/>
      <c r="B9670" s="203"/>
      <c r="C9670" s="203"/>
      <c r="D9670" s="203"/>
      <c r="E9670" s="203"/>
      <c r="F9670" s="203"/>
    </row>
    <row r="9671" spans="1:6" x14ac:dyDescent="0.25">
      <c r="A9671" s="203"/>
      <c r="B9671" s="203"/>
      <c r="C9671" s="203"/>
      <c r="D9671" s="203"/>
      <c r="E9671" s="203"/>
      <c r="F9671" s="203"/>
    </row>
    <row r="9672" spans="1:6" x14ac:dyDescent="0.25">
      <c r="A9672" s="203"/>
      <c r="B9672" s="203"/>
      <c r="C9672" s="203"/>
      <c r="D9672" s="203"/>
      <c r="E9672" s="203"/>
      <c r="F9672" s="203"/>
    </row>
    <row r="9673" spans="1:6" x14ac:dyDescent="0.25">
      <c r="A9673" s="203"/>
      <c r="B9673" s="203"/>
      <c r="C9673" s="203"/>
      <c r="D9673" s="203"/>
      <c r="E9673" s="203"/>
      <c r="F9673" s="203"/>
    </row>
    <row r="9674" spans="1:6" x14ac:dyDescent="0.25">
      <c r="A9674" s="203"/>
      <c r="B9674" s="203"/>
      <c r="C9674" s="203"/>
      <c r="D9674" s="203"/>
      <c r="E9674" s="203"/>
      <c r="F9674" s="203"/>
    </row>
    <row r="9675" spans="1:6" x14ac:dyDescent="0.25">
      <c r="A9675" s="203"/>
      <c r="B9675" s="203"/>
      <c r="C9675" s="203"/>
      <c r="D9675" s="203"/>
      <c r="E9675" s="203"/>
      <c r="F9675" s="203"/>
    </row>
    <row r="9676" spans="1:6" x14ac:dyDescent="0.25">
      <c r="A9676" s="203"/>
      <c r="B9676" s="203"/>
      <c r="C9676" s="203"/>
      <c r="D9676" s="203"/>
      <c r="E9676" s="203"/>
      <c r="F9676" s="203"/>
    </row>
    <row r="9677" spans="1:6" x14ac:dyDescent="0.25">
      <c r="A9677" s="203"/>
      <c r="B9677" s="203"/>
      <c r="C9677" s="203"/>
      <c r="D9677" s="203"/>
      <c r="E9677" s="203"/>
      <c r="F9677" s="203"/>
    </row>
    <row r="9678" spans="1:6" x14ac:dyDescent="0.25">
      <c r="A9678" s="203"/>
      <c r="B9678" s="203"/>
      <c r="C9678" s="203"/>
      <c r="D9678" s="203"/>
      <c r="E9678" s="203"/>
      <c r="F9678" s="203"/>
    </row>
    <row r="9679" spans="1:6" x14ac:dyDescent="0.25">
      <c r="A9679" s="203"/>
      <c r="B9679" s="203"/>
      <c r="C9679" s="203"/>
      <c r="D9679" s="203"/>
      <c r="E9679" s="203"/>
      <c r="F9679" s="203"/>
    </row>
    <row r="9680" spans="1:6" x14ac:dyDescent="0.25">
      <c r="A9680" s="203"/>
      <c r="B9680" s="203"/>
      <c r="C9680" s="203"/>
      <c r="D9680" s="203"/>
      <c r="E9680" s="203"/>
      <c r="F9680" s="203"/>
    </row>
    <row r="9681" spans="1:6" x14ac:dyDescent="0.25">
      <c r="A9681" s="203"/>
      <c r="B9681" s="203"/>
      <c r="C9681" s="203"/>
      <c r="D9681" s="203"/>
      <c r="E9681" s="203"/>
      <c r="F9681" s="203"/>
    </row>
    <row r="9682" spans="1:6" x14ac:dyDescent="0.25">
      <c r="A9682" s="203"/>
      <c r="B9682" s="203"/>
      <c r="C9682" s="203"/>
      <c r="D9682" s="203"/>
      <c r="E9682" s="203"/>
      <c r="F9682" s="203"/>
    </row>
    <row r="9683" spans="1:6" x14ac:dyDescent="0.25">
      <c r="A9683" s="203"/>
      <c r="B9683" s="203"/>
      <c r="C9683" s="203"/>
      <c r="D9683" s="203"/>
      <c r="E9683" s="203"/>
      <c r="F9683" s="203"/>
    </row>
    <row r="9684" spans="1:6" x14ac:dyDescent="0.25">
      <c r="A9684" s="203"/>
      <c r="B9684" s="203"/>
      <c r="C9684" s="203"/>
      <c r="D9684" s="203"/>
      <c r="E9684" s="203"/>
      <c r="F9684" s="203"/>
    </row>
    <row r="9685" spans="1:6" x14ac:dyDescent="0.25">
      <c r="A9685" s="203"/>
      <c r="B9685" s="203"/>
      <c r="C9685" s="203"/>
      <c r="D9685" s="203"/>
      <c r="E9685" s="203"/>
      <c r="F9685" s="203"/>
    </row>
    <row r="9686" spans="1:6" x14ac:dyDescent="0.25">
      <c r="A9686" s="203"/>
      <c r="B9686" s="203"/>
      <c r="C9686" s="203"/>
      <c r="D9686" s="203"/>
      <c r="E9686" s="203"/>
      <c r="F9686" s="203"/>
    </row>
    <row r="9687" spans="1:6" x14ac:dyDescent="0.25">
      <c r="A9687" s="203"/>
      <c r="B9687" s="203"/>
      <c r="C9687" s="203"/>
      <c r="D9687" s="203"/>
      <c r="E9687" s="203"/>
      <c r="F9687" s="203"/>
    </row>
    <row r="9688" spans="1:6" x14ac:dyDescent="0.25">
      <c r="A9688" s="203"/>
      <c r="B9688" s="203"/>
      <c r="C9688" s="203"/>
      <c r="D9688" s="203"/>
      <c r="E9688" s="203"/>
      <c r="F9688" s="203"/>
    </row>
    <row r="9689" spans="1:6" x14ac:dyDescent="0.25">
      <c r="A9689" s="203"/>
      <c r="B9689" s="203"/>
      <c r="C9689" s="203"/>
      <c r="D9689" s="203"/>
      <c r="E9689" s="203"/>
      <c r="F9689" s="203"/>
    </row>
    <row r="9690" spans="1:6" x14ac:dyDescent="0.25">
      <c r="A9690" s="203"/>
      <c r="B9690" s="203"/>
      <c r="C9690" s="203"/>
      <c r="D9690" s="203"/>
      <c r="E9690" s="203"/>
      <c r="F9690" s="203"/>
    </row>
    <row r="9691" spans="1:6" x14ac:dyDescent="0.25">
      <c r="A9691" s="203"/>
      <c r="B9691" s="203"/>
      <c r="C9691" s="203"/>
      <c r="D9691" s="203"/>
      <c r="E9691" s="203"/>
      <c r="F9691" s="203"/>
    </row>
    <row r="9692" spans="1:6" x14ac:dyDescent="0.25">
      <c r="A9692" s="203"/>
      <c r="B9692" s="203"/>
      <c r="C9692" s="203"/>
      <c r="D9692" s="203"/>
      <c r="E9692" s="203"/>
      <c r="F9692" s="203"/>
    </row>
    <row r="9693" spans="1:6" x14ac:dyDescent="0.25">
      <c r="A9693" s="203"/>
      <c r="B9693" s="203"/>
      <c r="C9693" s="203"/>
      <c r="D9693" s="203"/>
      <c r="E9693" s="203"/>
      <c r="F9693" s="203"/>
    </row>
    <row r="9694" spans="1:6" x14ac:dyDescent="0.25">
      <c r="A9694" s="203"/>
      <c r="B9694" s="203"/>
      <c r="C9694" s="203"/>
      <c r="D9694" s="203"/>
      <c r="E9694" s="203"/>
      <c r="F9694" s="203"/>
    </row>
    <row r="9695" spans="1:6" x14ac:dyDescent="0.25">
      <c r="A9695" s="203"/>
      <c r="B9695" s="203"/>
      <c r="C9695" s="203"/>
      <c r="D9695" s="203"/>
      <c r="E9695" s="203"/>
      <c r="F9695" s="203"/>
    </row>
    <row r="9696" spans="1:6" x14ac:dyDescent="0.25">
      <c r="A9696" s="203"/>
      <c r="B9696" s="203"/>
      <c r="C9696" s="203"/>
      <c r="D9696" s="203"/>
      <c r="E9696" s="203"/>
      <c r="F9696" s="203"/>
    </row>
    <row r="9697" spans="1:6" x14ac:dyDescent="0.25">
      <c r="A9697" s="203"/>
      <c r="B9697" s="203"/>
      <c r="C9697" s="203"/>
      <c r="D9697" s="203"/>
      <c r="E9697" s="203"/>
      <c r="F9697" s="203"/>
    </row>
    <row r="9698" spans="1:6" x14ac:dyDescent="0.25">
      <c r="A9698" s="203"/>
      <c r="B9698" s="203"/>
      <c r="C9698" s="203"/>
      <c r="D9698" s="203"/>
      <c r="E9698" s="203"/>
      <c r="F9698" s="203"/>
    </row>
    <row r="9699" spans="1:6" x14ac:dyDescent="0.25">
      <c r="A9699" s="203"/>
      <c r="B9699" s="203"/>
      <c r="C9699" s="203"/>
      <c r="D9699" s="203"/>
      <c r="E9699" s="203"/>
      <c r="F9699" s="203"/>
    </row>
    <row r="9700" spans="1:6" x14ac:dyDescent="0.25">
      <c r="A9700" s="203"/>
      <c r="B9700" s="203"/>
      <c r="C9700" s="203"/>
      <c r="D9700" s="203"/>
      <c r="E9700" s="203"/>
      <c r="F9700" s="203"/>
    </row>
    <row r="9701" spans="1:6" x14ac:dyDescent="0.25">
      <c r="A9701" s="203"/>
      <c r="B9701" s="203"/>
      <c r="C9701" s="203"/>
      <c r="D9701" s="203"/>
      <c r="E9701" s="203"/>
      <c r="F9701" s="203"/>
    </row>
    <row r="9702" spans="1:6" x14ac:dyDescent="0.25">
      <c r="A9702" s="203"/>
      <c r="B9702" s="203"/>
      <c r="C9702" s="203"/>
      <c r="D9702" s="203"/>
      <c r="E9702" s="203"/>
      <c r="F9702" s="203"/>
    </row>
    <row r="9703" spans="1:6" x14ac:dyDescent="0.25">
      <c r="A9703" s="203"/>
      <c r="B9703" s="203"/>
      <c r="C9703" s="203"/>
      <c r="D9703" s="203"/>
      <c r="E9703" s="203"/>
      <c r="F9703" s="203"/>
    </row>
    <row r="9704" spans="1:6" x14ac:dyDescent="0.25">
      <c r="A9704" s="203"/>
      <c r="B9704" s="203"/>
      <c r="C9704" s="203"/>
      <c r="D9704" s="203"/>
      <c r="E9704" s="203"/>
      <c r="F9704" s="203"/>
    </row>
    <row r="9705" spans="1:6" x14ac:dyDescent="0.25">
      <c r="A9705" s="203"/>
      <c r="B9705" s="203"/>
      <c r="C9705" s="203"/>
      <c r="D9705" s="203"/>
      <c r="E9705" s="203"/>
      <c r="F9705" s="203"/>
    </row>
    <row r="9706" spans="1:6" x14ac:dyDescent="0.25">
      <c r="A9706" s="203"/>
      <c r="B9706" s="203"/>
      <c r="C9706" s="203"/>
      <c r="D9706" s="203"/>
      <c r="E9706" s="203"/>
      <c r="F9706" s="203"/>
    </row>
    <row r="9707" spans="1:6" x14ac:dyDescent="0.25">
      <c r="A9707" s="203"/>
      <c r="B9707" s="203"/>
      <c r="C9707" s="203"/>
      <c r="D9707" s="203"/>
      <c r="E9707" s="203"/>
      <c r="F9707" s="203"/>
    </row>
    <row r="9708" spans="1:6" x14ac:dyDescent="0.25">
      <c r="A9708" s="203"/>
      <c r="B9708" s="203"/>
      <c r="C9708" s="203"/>
      <c r="D9708" s="203"/>
      <c r="E9708" s="203"/>
      <c r="F9708" s="203"/>
    </row>
    <row r="9709" spans="1:6" x14ac:dyDescent="0.25">
      <c r="A9709" s="203"/>
      <c r="B9709" s="203"/>
      <c r="C9709" s="203"/>
      <c r="D9709" s="203"/>
      <c r="E9709" s="203"/>
      <c r="F9709" s="203"/>
    </row>
    <row r="9710" spans="1:6" x14ac:dyDescent="0.25">
      <c r="A9710" s="203"/>
      <c r="B9710" s="203"/>
      <c r="C9710" s="203"/>
      <c r="D9710" s="203"/>
      <c r="E9710" s="203"/>
      <c r="F9710" s="203"/>
    </row>
    <row r="9711" spans="1:6" x14ac:dyDescent="0.25">
      <c r="A9711" s="203"/>
      <c r="B9711" s="203"/>
      <c r="C9711" s="203"/>
      <c r="D9711" s="203"/>
      <c r="E9711" s="203"/>
      <c r="F9711" s="203"/>
    </row>
    <row r="9712" spans="1:6" x14ac:dyDescent="0.25">
      <c r="A9712" s="203"/>
      <c r="B9712" s="203"/>
      <c r="C9712" s="203"/>
      <c r="D9712" s="203"/>
      <c r="E9712" s="203"/>
      <c r="F9712" s="203"/>
    </row>
    <row r="9713" spans="1:6" x14ac:dyDescent="0.25">
      <c r="A9713" s="203"/>
      <c r="B9713" s="203"/>
      <c r="C9713" s="203"/>
      <c r="D9713" s="203"/>
      <c r="E9713" s="203"/>
      <c r="F9713" s="203"/>
    </row>
    <row r="9714" spans="1:6" x14ac:dyDescent="0.25">
      <c r="A9714" s="203"/>
      <c r="B9714" s="203"/>
      <c r="C9714" s="203"/>
      <c r="D9714" s="203"/>
      <c r="E9714" s="203"/>
      <c r="F9714" s="203"/>
    </row>
    <row r="9715" spans="1:6" x14ac:dyDescent="0.25">
      <c r="A9715" s="203"/>
      <c r="B9715" s="203"/>
      <c r="C9715" s="203"/>
      <c r="D9715" s="203"/>
      <c r="E9715" s="203"/>
      <c r="F9715" s="203"/>
    </row>
    <row r="9716" spans="1:6" x14ac:dyDescent="0.25">
      <c r="A9716" s="203"/>
      <c r="B9716" s="203"/>
      <c r="C9716" s="203"/>
      <c r="D9716" s="203"/>
      <c r="E9716" s="203"/>
      <c r="F9716" s="203"/>
    </row>
    <row r="9717" spans="1:6" x14ac:dyDescent="0.25">
      <c r="A9717" s="203"/>
      <c r="B9717" s="203"/>
      <c r="C9717" s="203"/>
      <c r="D9717" s="203"/>
      <c r="E9717" s="203"/>
      <c r="F9717" s="203"/>
    </row>
    <row r="9718" spans="1:6" x14ac:dyDescent="0.25">
      <c r="A9718" s="203"/>
      <c r="B9718" s="203"/>
      <c r="C9718" s="203"/>
      <c r="D9718" s="203"/>
      <c r="E9718" s="203"/>
      <c r="F9718" s="203"/>
    </row>
    <row r="9719" spans="1:6" x14ac:dyDescent="0.25">
      <c r="A9719" s="203"/>
      <c r="B9719" s="203"/>
      <c r="C9719" s="203"/>
      <c r="D9719" s="203"/>
      <c r="E9719" s="203"/>
      <c r="F9719" s="203"/>
    </row>
    <row r="9720" spans="1:6" x14ac:dyDescent="0.25">
      <c r="A9720" s="203"/>
      <c r="B9720" s="203"/>
      <c r="C9720" s="203"/>
      <c r="D9720" s="203"/>
      <c r="E9720" s="203"/>
      <c r="F9720" s="203"/>
    </row>
    <row r="9721" spans="1:6" x14ac:dyDescent="0.25">
      <c r="A9721" s="203"/>
      <c r="B9721" s="203"/>
      <c r="C9721" s="203"/>
      <c r="D9721" s="203"/>
      <c r="E9721" s="203"/>
      <c r="F9721" s="203"/>
    </row>
    <row r="9722" spans="1:6" x14ac:dyDescent="0.25">
      <c r="A9722" s="203"/>
      <c r="B9722" s="203"/>
      <c r="C9722" s="203"/>
      <c r="D9722" s="203"/>
      <c r="E9722" s="203"/>
      <c r="F9722" s="203"/>
    </row>
    <row r="9723" spans="1:6" x14ac:dyDescent="0.25">
      <c r="A9723" s="203"/>
      <c r="B9723" s="203"/>
      <c r="C9723" s="203"/>
      <c r="D9723" s="203"/>
      <c r="E9723" s="203"/>
      <c r="F9723" s="203"/>
    </row>
    <row r="9724" spans="1:6" x14ac:dyDescent="0.25">
      <c r="A9724" s="203"/>
      <c r="B9724" s="203"/>
      <c r="C9724" s="203"/>
      <c r="D9724" s="203"/>
      <c r="E9724" s="203"/>
      <c r="F9724" s="203"/>
    </row>
    <row r="9725" spans="1:6" x14ac:dyDescent="0.25">
      <c r="A9725" s="203"/>
      <c r="B9725" s="203"/>
      <c r="C9725" s="203"/>
      <c r="D9725" s="203"/>
      <c r="E9725" s="203"/>
      <c r="F9725" s="203"/>
    </row>
    <row r="9726" spans="1:6" x14ac:dyDescent="0.25">
      <c r="A9726" s="203"/>
      <c r="B9726" s="203"/>
      <c r="C9726" s="203"/>
      <c r="D9726" s="203"/>
      <c r="E9726" s="203"/>
      <c r="F9726" s="203"/>
    </row>
    <row r="9727" spans="1:6" x14ac:dyDescent="0.25">
      <c r="A9727" s="203"/>
      <c r="B9727" s="203"/>
      <c r="C9727" s="203"/>
      <c r="D9727" s="203"/>
      <c r="E9727" s="203"/>
      <c r="F9727" s="203"/>
    </row>
    <row r="9728" spans="1:6" x14ac:dyDescent="0.25">
      <c r="A9728" s="203"/>
      <c r="B9728" s="203"/>
      <c r="C9728" s="203"/>
      <c r="D9728" s="203"/>
      <c r="E9728" s="203"/>
      <c r="F9728" s="203"/>
    </row>
    <row r="9729" spans="1:6" x14ac:dyDescent="0.25">
      <c r="A9729" s="203"/>
      <c r="B9729" s="203"/>
      <c r="C9729" s="203"/>
      <c r="D9729" s="203"/>
      <c r="E9729" s="203"/>
      <c r="F9729" s="203"/>
    </row>
    <row r="9730" spans="1:6" x14ac:dyDescent="0.25">
      <c r="A9730" s="203"/>
      <c r="B9730" s="203"/>
      <c r="C9730" s="203"/>
      <c r="D9730" s="203"/>
      <c r="E9730" s="203"/>
      <c r="F9730" s="203"/>
    </row>
    <row r="9731" spans="1:6" x14ac:dyDescent="0.25">
      <c r="A9731" s="203"/>
      <c r="B9731" s="203"/>
      <c r="C9731" s="203"/>
      <c r="D9731" s="203"/>
      <c r="E9731" s="203"/>
      <c r="F9731" s="203"/>
    </row>
    <row r="9732" spans="1:6" x14ac:dyDescent="0.25">
      <c r="A9732" s="203"/>
      <c r="B9732" s="203"/>
      <c r="C9732" s="203"/>
      <c r="D9732" s="203"/>
      <c r="E9732" s="203"/>
      <c r="F9732" s="203"/>
    </row>
    <row r="9733" spans="1:6" x14ac:dyDescent="0.25">
      <c r="A9733" s="203"/>
      <c r="B9733" s="203"/>
      <c r="C9733" s="203"/>
      <c r="D9733" s="203"/>
      <c r="E9733" s="203"/>
      <c r="F9733" s="203"/>
    </row>
    <row r="9734" spans="1:6" x14ac:dyDescent="0.25">
      <c r="A9734" s="203"/>
      <c r="B9734" s="203"/>
      <c r="C9734" s="203"/>
      <c r="D9734" s="203"/>
      <c r="E9734" s="203"/>
      <c r="F9734" s="203"/>
    </row>
    <row r="9735" spans="1:6" x14ac:dyDescent="0.25">
      <c r="A9735" s="203"/>
      <c r="B9735" s="203"/>
      <c r="C9735" s="203"/>
      <c r="D9735" s="203"/>
      <c r="E9735" s="203"/>
      <c r="F9735" s="203"/>
    </row>
    <row r="9736" spans="1:6" x14ac:dyDescent="0.25">
      <c r="A9736" s="203"/>
      <c r="B9736" s="203"/>
      <c r="C9736" s="203"/>
      <c r="D9736" s="203"/>
      <c r="E9736" s="203"/>
      <c r="F9736" s="203"/>
    </row>
    <row r="9737" spans="1:6" x14ac:dyDescent="0.25">
      <c r="A9737" s="203"/>
      <c r="B9737" s="203"/>
      <c r="C9737" s="203"/>
      <c r="D9737" s="203"/>
      <c r="E9737" s="203"/>
      <c r="F9737" s="203"/>
    </row>
    <row r="9738" spans="1:6" x14ac:dyDescent="0.25">
      <c r="A9738" s="203"/>
      <c r="B9738" s="203"/>
      <c r="C9738" s="203"/>
      <c r="D9738" s="203"/>
      <c r="E9738" s="203"/>
      <c r="F9738" s="203"/>
    </row>
    <row r="9739" spans="1:6" x14ac:dyDescent="0.25">
      <c r="A9739" s="203"/>
      <c r="B9739" s="203"/>
      <c r="C9739" s="203"/>
      <c r="D9739" s="203"/>
      <c r="E9739" s="203"/>
      <c r="F9739" s="203"/>
    </row>
    <row r="9740" spans="1:6" x14ac:dyDescent="0.25">
      <c r="A9740" s="203"/>
      <c r="B9740" s="203"/>
      <c r="C9740" s="203"/>
      <c r="D9740" s="203"/>
      <c r="E9740" s="203"/>
      <c r="F9740" s="203"/>
    </row>
    <row r="9741" spans="1:6" x14ac:dyDescent="0.25">
      <c r="A9741" s="203"/>
      <c r="B9741" s="203"/>
      <c r="C9741" s="203"/>
      <c r="D9741" s="203"/>
      <c r="E9741" s="203"/>
      <c r="F9741" s="203"/>
    </row>
    <row r="9742" spans="1:6" x14ac:dyDescent="0.25">
      <c r="A9742" s="203"/>
      <c r="B9742" s="203"/>
      <c r="C9742" s="203"/>
      <c r="D9742" s="203"/>
      <c r="E9742" s="203"/>
      <c r="F9742" s="203"/>
    </row>
    <row r="9743" spans="1:6" x14ac:dyDescent="0.25">
      <c r="A9743" s="203"/>
      <c r="B9743" s="203"/>
      <c r="C9743" s="203"/>
      <c r="D9743" s="203"/>
      <c r="E9743" s="203"/>
      <c r="F9743" s="203"/>
    </row>
    <row r="9744" spans="1:6" x14ac:dyDescent="0.25">
      <c r="A9744" s="203"/>
      <c r="B9744" s="203"/>
      <c r="C9744" s="203"/>
      <c r="D9744" s="203"/>
      <c r="E9744" s="203"/>
      <c r="F9744" s="203"/>
    </row>
    <row r="9745" spans="1:6" x14ac:dyDescent="0.25">
      <c r="A9745" s="203"/>
      <c r="B9745" s="203"/>
      <c r="C9745" s="203"/>
      <c r="D9745" s="203"/>
      <c r="E9745" s="203"/>
      <c r="F9745" s="203"/>
    </row>
    <row r="9746" spans="1:6" x14ac:dyDescent="0.25">
      <c r="A9746" s="203"/>
      <c r="B9746" s="203"/>
      <c r="C9746" s="203"/>
      <c r="D9746" s="203"/>
      <c r="E9746" s="203"/>
      <c r="F9746" s="203"/>
    </row>
    <row r="9747" spans="1:6" x14ac:dyDescent="0.25">
      <c r="A9747" s="203"/>
      <c r="B9747" s="203"/>
      <c r="C9747" s="203"/>
      <c r="D9747" s="203"/>
      <c r="E9747" s="203"/>
      <c r="F9747" s="203"/>
    </row>
    <row r="9748" spans="1:6" x14ac:dyDescent="0.25">
      <c r="A9748" s="203"/>
      <c r="B9748" s="203"/>
      <c r="C9748" s="203"/>
      <c r="D9748" s="203"/>
      <c r="E9748" s="203"/>
      <c r="F9748" s="203"/>
    </row>
    <row r="9749" spans="1:6" x14ac:dyDescent="0.25">
      <c r="A9749" s="203"/>
      <c r="B9749" s="203"/>
      <c r="C9749" s="203"/>
      <c r="D9749" s="203"/>
      <c r="E9749" s="203"/>
      <c r="F9749" s="203"/>
    </row>
    <row r="9750" spans="1:6" x14ac:dyDescent="0.25">
      <c r="A9750" s="203"/>
      <c r="B9750" s="203"/>
      <c r="C9750" s="203"/>
      <c r="D9750" s="203"/>
      <c r="E9750" s="203"/>
      <c r="F9750" s="203"/>
    </row>
    <row r="9751" spans="1:6" x14ac:dyDescent="0.25">
      <c r="A9751" s="203"/>
      <c r="B9751" s="203"/>
      <c r="C9751" s="203"/>
      <c r="D9751" s="203"/>
      <c r="E9751" s="203"/>
      <c r="F9751" s="203"/>
    </row>
    <row r="9752" spans="1:6" x14ac:dyDescent="0.25">
      <c r="A9752" s="203"/>
      <c r="B9752" s="203"/>
      <c r="C9752" s="203"/>
      <c r="D9752" s="203"/>
      <c r="E9752" s="203"/>
      <c r="F9752" s="203"/>
    </row>
    <row r="9753" spans="1:6" x14ac:dyDescent="0.25">
      <c r="A9753" s="203"/>
      <c r="B9753" s="203"/>
      <c r="C9753" s="203"/>
      <c r="D9753" s="203"/>
      <c r="E9753" s="203"/>
      <c r="F9753" s="203"/>
    </row>
    <row r="9754" spans="1:6" x14ac:dyDescent="0.25">
      <c r="A9754" s="203"/>
      <c r="B9754" s="203"/>
      <c r="C9754" s="203"/>
      <c r="D9754" s="203"/>
      <c r="E9754" s="203"/>
      <c r="F9754" s="203"/>
    </row>
    <row r="9755" spans="1:6" x14ac:dyDescent="0.25">
      <c r="A9755" s="203"/>
      <c r="B9755" s="203"/>
      <c r="C9755" s="203"/>
      <c r="D9755" s="203"/>
      <c r="E9755" s="203"/>
      <c r="F9755" s="203"/>
    </row>
    <row r="9756" spans="1:6" x14ac:dyDescent="0.25">
      <c r="A9756" s="203"/>
      <c r="B9756" s="203"/>
      <c r="C9756" s="203"/>
      <c r="D9756" s="203"/>
      <c r="E9756" s="203"/>
      <c r="F9756" s="203"/>
    </row>
    <row r="9757" spans="1:6" x14ac:dyDescent="0.25">
      <c r="A9757" s="203"/>
      <c r="B9757" s="203"/>
      <c r="C9757" s="203"/>
      <c r="D9757" s="203"/>
      <c r="E9757" s="203"/>
      <c r="F9757" s="203"/>
    </row>
    <row r="9758" spans="1:6" x14ac:dyDescent="0.25">
      <c r="A9758" s="203"/>
      <c r="B9758" s="203"/>
      <c r="C9758" s="203"/>
      <c r="D9758" s="203"/>
      <c r="E9758" s="203"/>
      <c r="F9758" s="203"/>
    </row>
    <row r="9759" spans="1:6" x14ac:dyDescent="0.25">
      <c r="A9759" s="203"/>
      <c r="B9759" s="203"/>
      <c r="C9759" s="203"/>
      <c r="D9759" s="203"/>
      <c r="E9759" s="203"/>
      <c r="F9759" s="203"/>
    </row>
    <row r="9760" spans="1:6" x14ac:dyDescent="0.25">
      <c r="A9760" s="203"/>
      <c r="B9760" s="203"/>
      <c r="C9760" s="203"/>
      <c r="D9760" s="203"/>
      <c r="E9760" s="203"/>
      <c r="F9760" s="203"/>
    </row>
    <row r="9761" spans="1:6" x14ac:dyDescent="0.25">
      <c r="A9761" s="203"/>
      <c r="B9761" s="203"/>
      <c r="C9761" s="203"/>
      <c r="D9761" s="203"/>
      <c r="E9761" s="203"/>
      <c r="F9761" s="203"/>
    </row>
    <row r="9762" spans="1:6" x14ac:dyDescent="0.25">
      <c r="A9762" s="203"/>
      <c r="B9762" s="203"/>
      <c r="C9762" s="203"/>
      <c r="D9762" s="203"/>
      <c r="E9762" s="203"/>
      <c r="F9762" s="203"/>
    </row>
    <row r="9763" spans="1:6" x14ac:dyDescent="0.25">
      <c r="A9763" s="203"/>
      <c r="B9763" s="203"/>
      <c r="C9763" s="203"/>
      <c r="D9763" s="203"/>
      <c r="E9763" s="203"/>
      <c r="F9763" s="203"/>
    </row>
    <row r="9764" spans="1:6" x14ac:dyDescent="0.25">
      <c r="A9764" s="203"/>
      <c r="B9764" s="203"/>
      <c r="C9764" s="203"/>
      <c r="D9764" s="203"/>
      <c r="E9764" s="203"/>
      <c r="F9764" s="203"/>
    </row>
    <row r="9765" spans="1:6" x14ac:dyDescent="0.25">
      <c r="A9765" s="203"/>
      <c r="B9765" s="203"/>
      <c r="C9765" s="203"/>
      <c r="D9765" s="203"/>
      <c r="E9765" s="203"/>
      <c r="F9765" s="203"/>
    </row>
    <row r="9766" spans="1:6" x14ac:dyDescent="0.25">
      <c r="A9766" s="203"/>
      <c r="B9766" s="203"/>
      <c r="C9766" s="203"/>
      <c r="D9766" s="203"/>
      <c r="E9766" s="203"/>
      <c r="F9766" s="203"/>
    </row>
    <row r="9767" spans="1:6" x14ac:dyDescent="0.25">
      <c r="A9767" s="203"/>
      <c r="B9767" s="203"/>
      <c r="C9767" s="203"/>
      <c r="D9767" s="203"/>
      <c r="E9767" s="203"/>
      <c r="F9767" s="203"/>
    </row>
    <row r="9768" spans="1:6" x14ac:dyDescent="0.25">
      <c r="A9768" s="203"/>
      <c r="B9768" s="203"/>
      <c r="C9768" s="203"/>
      <c r="D9768" s="203"/>
      <c r="E9768" s="203"/>
      <c r="F9768" s="203"/>
    </row>
    <row r="9769" spans="1:6" x14ac:dyDescent="0.25">
      <c r="A9769" s="203"/>
      <c r="B9769" s="203"/>
      <c r="C9769" s="203"/>
      <c r="D9769" s="203"/>
      <c r="E9769" s="203"/>
      <c r="F9769" s="203"/>
    </row>
    <row r="9770" spans="1:6" x14ac:dyDescent="0.25">
      <c r="A9770" s="203"/>
      <c r="B9770" s="203"/>
      <c r="C9770" s="203"/>
      <c r="D9770" s="203"/>
      <c r="E9770" s="203"/>
      <c r="F9770" s="203"/>
    </row>
    <row r="9771" spans="1:6" x14ac:dyDescent="0.25">
      <c r="A9771" s="203"/>
      <c r="B9771" s="203"/>
      <c r="C9771" s="203"/>
      <c r="D9771" s="203"/>
      <c r="E9771" s="203"/>
      <c r="F9771" s="203"/>
    </row>
    <row r="9772" spans="1:6" x14ac:dyDescent="0.25">
      <c r="A9772" s="203"/>
      <c r="B9772" s="203"/>
      <c r="C9772" s="203"/>
      <c r="D9772" s="203"/>
      <c r="E9772" s="203"/>
      <c r="F9772" s="203"/>
    </row>
    <row r="9773" spans="1:6" x14ac:dyDescent="0.25">
      <c r="A9773" s="203"/>
      <c r="B9773" s="203"/>
      <c r="C9773" s="203"/>
      <c r="D9773" s="203"/>
      <c r="E9773" s="203"/>
      <c r="F9773" s="203"/>
    </row>
    <row r="9774" spans="1:6" x14ac:dyDescent="0.25">
      <c r="A9774" s="203"/>
      <c r="B9774" s="203"/>
      <c r="C9774" s="203"/>
      <c r="D9774" s="203"/>
      <c r="E9774" s="203"/>
      <c r="F9774" s="203"/>
    </row>
    <row r="9775" spans="1:6" x14ac:dyDescent="0.25">
      <c r="A9775" s="203"/>
      <c r="B9775" s="203"/>
      <c r="C9775" s="203"/>
      <c r="D9775" s="203"/>
      <c r="E9775" s="203"/>
      <c r="F9775" s="203"/>
    </row>
    <row r="9776" spans="1:6" x14ac:dyDescent="0.25">
      <c r="A9776" s="203"/>
      <c r="B9776" s="203"/>
      <c r="C9776" s="203"/>
      <c r="D9776" s="203"/>
      <c r="E9776" s="203"/>
      <c r="F9776" s="203"/>
    </row>
    <row r="9777" spans="1:6" x14ac:dyDescent="0.25">
      <c r="A9777" s="203"/>
      <c r="B9777" s="203"/>
      <c r="C9777" s="203"/>
      <c r="D9777" s="203"/>
      <c r="E9777" s="203"/>
      <c r="F9777" s="203"/>
    </row>
    <row r="9778" spans="1:6" x14ac:dyDescent="0.25">
      <c r="A9778" s="203"/>
      <c r="B9778" s="203"/>
      <c r="C9778" s="203"/>
      <c r="D9778" s="203"/>
      <c r="E9778" s="203"/>
      <c r="F9778" s="203"/>
    </row>
    <row r="9779" spans="1:6" x14ac:dyDescent="0.25">
      <c r="A9779" s="203"/>
      <c r="B9779" s="203"/>
      <c r="C9779" s="203"/>
      <c r="D9779" s="203"/>
      <c r="E9779" s="203"/>
      <c r="F9779" s="203"/>
    </row>
    <row r="9780" spans="1:6" x14ac:dyDescent="0.25">
      <c r="A9780" s="203"/>
      <c r="B9780" s="203"/>
      <c r="C9780" s="203"/>
      <c r="D9780" s="203"/>
      <c r="E9780" s="203"/>
      <c r="F9780" s="203"/>
    </row>
    <row r="9781" spans="1:6" x14ac:dyDescent="0.25">
      <c r="A9781" s="203"/>
      <c r="B9781" s="203"/>
      <c r="C9781" s="203"/>
      <c r="D9781" s="203"/>
      <c r="E9781" s="203"/>
      <c r="F9781" s="203"/>
    </row>
    <row r="9782" spans="1:6" x14ac:dyDescent="0.25">
      <c r="A9782" s="203"/>
      <c r="B9782" s="203"/>
      <c r="C9782" s="203"/>
      <c r="D9782" s="203"/>
      <c r="E9782" s="203"/>
      <c r="F9782" s="203"/>
    </row>
    <row r="9783" spans="1:6" x14ac:dyDescent="0.25">
      <c r="A9783" s="203"/>
      <c r="B9783" s="203"/>
      <c r="C9783" s="203"/>
      <c r="D9783" s="203"/>
      <c r="E9783" s="203"/>
      <c r="F9783" s="203"/>
    </row>
    <row r="9784" spans="1:6" x14ac:dyDescent="0.25">
      <c r="A9784" s="203"/>
      <c r="B9784" s="203"/>
      <c r="C9784" s="203"/>
      <c r="D9784" s="203"/>
      <c r="E9784" s="203"/>
      <c r="F9784" s="203"/>
    </row>
    <row r="9785" spans="1:6" x14ac:dyDescent="0.25">
      <c r="A9785" s="203"/>
      <c r="B9785" s="203"/>
      <c r="C9785" s="203"/>
      <c r="D9785" s="203"/>
      <c r="E9785" s="203"/>
      <c r="F9785" s="203"/>
    </row>
    <row r="9786" spans="1:6" x14ac:dyDescent="0.25">
      <c r="A9786" s="203"/>
      <c r="B9786" s="203"/>
      <c r="C9786" s="203"/>
      <c r="D9786" s="203"/>
      <c r="E9786" s="203"/>
      <c r="F9786" s="203"/>
    </row>
    <row r="9787" spans="1:6" x14ac:dyDescent="0.25">
      <c r="A9787" s="203"/>
      <c r="B9787" s="203"/>
      <c r="C9787" s="203"/>
      <c r="D9787" s="203"/>
      <c r="E9787" s="203"/>
      <c r="F9787" s="203"/>
    </row>
    <row r="9788" spans="1:6" x14ac:dyDescent="0.25">
      <c r="A9788" s="203"/>
      <c r="B9788" s="203"/>
      <c r="C9788" s="203"/>
      <c r="D9788" s="203"/>
      <c r="E9788" s="203"/>
      <c r="F9788" s="203"/>
    </row>
    <row r="9789" spans="1:6" x14ac:dyDescent="0.25">
      <c r="A9789" s="203"/>
      <c r="B9789" s="203"/>
      <c r="C9789" s="203"/>
      <c r="D9789" s="203"/>
      <c r="E9789" s="203"/>
      <c r="F9789" s="203"/>
    </row>
    <row r="9790" spans="1:6" x14ac:dyDescent="0.25">
      <c r="A9790" s="203"/>
      <c r="B9790" s="203"/>
      <c r="C9790" s="203"/>
      <c r="D9790" s="203"/>
      <c r="E9790" s="203"/>
      <c r="F9790" s="203"/>
    </row>
    <row r="9791" spans="1:6" x14ac:dyDescent="0.25">
      <c r="A9791" s="203"/>
      <c r="B9791" s="203"/>
      <c r="C9791" s="203"/>
      <c r="D9791" s="203"/>
      <c r="E9791" s="203"/>
      <c r="F9791" s="203"/>
    </row>
    <row r="9792" spans="1:6" x14ac:dyDescent="0.25">
      <c r="A9792" s="203"/>
      <c r="B9792" s="203"/>
      <c r="C9792" s="203"/>
      <c r="D9792" s="203"/>
      <c r="E9792" s="203"/>
      <c r="F9792" s="203"/>
    </row>
    <row r="9793" spans="1:6" x14ac:dyDescent="0.25">
      <c r="A9793" s="203"/>
      <c r="B9793" s="203"/>
      <c r="C9793" s="203"/>
      <c r="D9793" s="203"/>
      <c r="E9793" s="203"/>
      <c r="F9793" s="203"/>
    </row>
    <row r="9794" spans="1:6" x14ac:dyDescent="0.25">
      <c r="A9794" s="203"/>
      <c r="B9794" s="203"/>
      <c r="C9794" s="203"/>
      <c r="D9794" s="203"/>
      <c r="E9794" s="203"/>
      <c r="F9794" s="203"/>
    </row>
    <row r="9795" spans="1:6" x14ac:dyDescent="0.25">
      <c r="A9795" s="203"/>
      <c r="B9795" s="203"/>
      <c r="C9795" s="203"/>
      <c r="D9795" s="203"/>
      <c r="E9795" s="203"/>
      <c r="F9795" s="203"/>
    </row>
    <row r="9796" spans="1:6" x14ac:dyDescent="0.25">
      <c r="A9796" s="203"/>
      <c r="B9796" s="203"/>
      <c r="C9796" s="203"/>
      <c r="D9796" s="203"/>
      <c r="E9796" s="203"/>
      <c r="F9796" s="203"/>
    </row>
    <row r="9797" spans="1:6" x14ac:dyDescent="0.25">
      <c r="A9797" s="203"/>
      <c r="B9797" s="203"/>
      <c r="C9797" s="203"/>
      <c r="D9797" s="203"/>
      <c r="E9797" s="203"/>
      <c r="F9797" s="203"/>
    </row>
    <row r="9798" spans="1:6" x14ac:dyDescent="0.25">
      <c r="A9798" s="203"/>
      <c r="B9798" s="203"/>
      <c r="C9798" s="203"/>
      <c r="D9798" s="203"/>
      <c r="E9798" s="203"/>
      <c r="F9798" s="203"/>
    </row>
    <row r="9799" spans="1:6" x14ac:dyDescent="0.25">
      <c r="A9799" s="203"/>
      <c r="B9799" s="203"/>
      <c r="C9799" s="203"/>
      <c r="D9799" s="203"/>
      <c r="E9799" s="203"/>
      <c r="F9799" s="203"/>
    </row>
    <row r="9800" spans="1:6" x14ac:dyDescent="0.25">
      <c r="A9800" s="203"/>
      <c r="B9800" s="203"/>
      <c r="C9800" s="203"/>
      <c r="D9800" s="203"/>
      <c r="E9800" s="203"/>
      <c r="F9800" s="203"/>
    </row>
    <row r="9801" spans="1:6" x14ac:dyDescent="0.25">
      <c r="A9801" s="203"/>
      <c r="B9801" s="203"/>
      <c r="C9801" s="203"/>
      <c r="D9801" s="203"/>
      <c r="E9801" s="203"/>
      <c r="F9801" s="203"/>
    </row>
    <row r="9802" spans="1:6" x14ac:dyDescent="0.25">
      <c r="A9802" s="203"/>
      <c r="B9802" s="203"/>
      <c r="C9802" s="203"/>
      <c r="D9802" s="203"/>
      <c r="E9802" s="203"/>
      <c r="F9802" s="203"/>
    </row>
    <row r="9803" spans="1:6" x14ac:dyDescent="0.25">
      <c r="A9803" s="203"/>
      <c r="B9803" s="203"/>
      <c r="C9803" s="203"/>
      <c r="D9803" s="203"/>
      <c r="E9803" s="203"/>
      <c r="F9803" s="203"/>
    </row>
    <row r="9804" spans="1:6" x14ac:dyDescent="0.25">
      <c r="A9804" s="203"/>
      <c r="B9804" s="203"/>
      <c r="C9804" s="203"/>
      <c r="D9804" s="203"/>
      <c r="E9804" s="203"/>
      <c r="F9804" s="203"/>
    </row>
    <row r="9805" spans="1:6" x14ac:dyDescent="0.25">
      <c r="A9805" s="203"/>
      <c r="B9805" s="203"/>
      <c r="C9805" s="203"/>
      <c r="D9805" s="203"/>
      <c r="E9805" s="203"/>
      <c r="F9805" s="203"/>
    </row>
    <row r="9806" spans="1:6" x14ac:dyDescent="0.25">
      <c r="A9806" s="203"/>
      <c r="B9806" s="203"/>
      <c r="C9806" s="203"/>
      <c r="D9806" s="203"/>
      <c r="E9806" s="203"/>
      <c r="F9806" s="203"/>
    </row>
    <row r="9807" spans="1:6" x14ac:dyDescent="0.25">
      <c r="A9807" s="203"/>
      <c r="B9807" s="203"/>
      <c r="C9807" s="203"/>
      <c r="D9807" s="203"/>
      <c r="E9807" s="203"/>
      <c r="F9807" s="203"/>
    </row>
    <row r="9808" spans="1:6" x14ac:dyDescent="0.25">
      <c r="A9808" s="203"/>
      <c r="B9808" s="203"/>
      <c r="C9808" s="203"/>
      <c r="D9808" s="203"/>
      <c r="E9808" s="203"/>
      <c r="F9808" s="203"/>
    </row>
    <row r="9809" spans="1:6" x14ac:dyDescent="0.25">
      <c r="A9809" s="203"/>
      <c r="B9809" s="203"/>
      <c r="C9809" s="203"/>
      <c r="D9809" s="203"/>
      <c r="E9809" s="203"/>
      <c r="F9809" s="203"/>
    </row>
    <row r="9810" spans="1:6" x14ac:dyDescent="0.25">
      <c r="A9810" s="203"/>
      <c r="B9810" s="203"/>
      <c r="C9810" s="203"/>
      <c r="D9810" s="203"/>
      <c r="E9810" s="203"/>
      <c r="F9810" s="203"/>
    </row>
    <row r="9811" spans="1:6" x14ac:dyDescent="0.25">
      <c r="A9811" s="203"/>
      <c r="B9811" s="203"/>
      <c r="C9811" s="203"/>
      <c r="D9811" s="203"/>
      <c r="E9811" s="203"/>
      <c r="F9811" s="203"/>
    </row>
    <row r="9812" spans="1:6" x14ac:dyDescent="0.25">
      <c r="A9812" s="203"/>
      <c r="B9812" s="203"/>
      <c r="C9812" s="203"/>
      <c r="D9812" s="203"/>
      <c r="E9812" s="203"/>
      <c r="F9812" s="203"/>
    </row>
    <row r="9813" spans="1:6" x14ac:dyDescent="0.25">
      <c r="A9813" s="203"/>
      <c r="B9813" s="203"/>
      <c r="C9813" s="203"/>
      <c r="D9813" s="203"/>
      <c r="E9813" s="203"/>
      <c r="F9813" s="203"/>
    </row>
    <row r="9814" spans="1:6" x14ac:dyDescent="0.25">
      <c r="A9814" s="203"/>
      <c r="B9814" s="203"/>
      <c r="C9814" s="203"/>
      <c r="D9814" s="203"/>
      <c r="E9814" s="203"/>
      <c r="F9814" s="203"/>
    </row>
    <row r="9815" spans="1:6" x14ac:dyDescent="0.25">
      <c r="A9815" s="203"/>
      <c r="B9815" s="203"/>
      <c r="C9815" s="203"/>
      <c r="D9815" s="203"/>
      <c r="E9815" s="203"/>
      <c r="F9815" s="203"/>
    </row>
    <row r="9816" spans="1:6" x14ac:dyDescent="0.25">
      <c r="A9816" s="203"/>
      <c r="B9816" s="203"/>
      <c r="C9816" s="203"/>
      <c r="D9816" s="203"/>
      <c r="E9816" s="203"/>
      <c r="F9816" s="203"/>
    </row>
    <row r="9817" spans="1:6" x14ac:dyDescent="0.25">
      <c r="A9817" s="203"/>
      <c r="B9817" s="203"/>
      <c r="C9817" s="203"/>
      <c r="D9817" s="203"/>
      <c r="E9817" s="203"/>
      <c r="F9817" s="203"/>
    </row>
    <row r="9818" spans="1:6" x14ac:dyDescent="0.25">
      <c r="A9818" s="203"/>
      <c r="B9818" s="203"/>
      <c r="C9818" s="203"/>
      <c r="D9818" s="203"/>
      <c r="E9818" s="203"/>
      <c r="F9818" s="203"/>
    </row>
    <row r="9819" spans="1:6" x14ac:dyDescent="0.25">
      <c r="A9819" s="203"/>
      <c r="B9819" s="203"/>
      <c r="C9819" s="203"/>
      <c r="D9819" s="203"/>
      <c r="E9819" s="203"/>
      <c r="F9819" s="203"/>
    </row>
    <row r="9820" spans="1:6" x14ac:dyDescent="0.25">
      <c r="A9820" s="203"/>
      <c r="B9820" s="203"/>
      <c r="C9820" s="203"/>
      <c r="D9820" s="203"/>
      <c r="E9820" s="203"/>
      <c r="F9820" s="203"/>
    </row>
    <row r="9821" spans="1:6" x14ac:dyDescent="0.25">
      <c r="A9821" s="203"/>
      <c r="B9821" s="203"/>
      <c r="C9821" s="203"/>
      <c r="D9821" s="203"/>
      <c r="E9821" s="203"/>
      <c r="F9821" s="203"/>
    </row>
    <row r="9822" spans="1:6" x14ac:dyDescent="0.25">
      <c r="A9822" s="203"/>
      <c r="B9822" s="203"/>
      <c r="C9822" s="203"/>
      <c r="D9822" s="203"/>
      <c r="E9822" s="203"/>
      <c r="F9822" s="203"/>
    </row>
    <row r="9823" spans="1:6" x14ac:dyDescent="0.25">
      <c r="A9823" s="203"/>
      <c r="B9823" s="203"/>
      <c r="C9823" s="203"/>
      <c r="D9823" s="203"/>
      <c r="E9823" s="203"/>
      <c r="F9823" s="203"/>
    </row>
    <row r="9824" spans="1:6" x14ac:dyDescent="0.25">
      <c r="A9824" s="203"/>
      <c r="B9824" s="203"/>
      <c r="C9824" s="203"/>
      <c r="D9824" s="203"/>
      <c r="E9824" s="203"/>
      <c r="F9824" s="203"/>
    </row>
    <row r="9825" spans="1:6" x14ac:dyDescent="0.25">
      <c r="A9825" s="203"/>
      <c r="B9825" s="203"/>
      <c r="C9825" s="203"/>
      <c r="D9825" s="203"/>
      <c r="E9825" s="203"/>
      <c r="F9825" s="203"/>
    </row>
    <row r="9826" spans="1:6" x14ac:dyDescent="0.25">
      <c r="A9826" s="203"/>
      <c r="B9826" s="203"/>
      <c r="C9826" s="203"/>
      <c r="D9826" s="203"/>
      <c r="E9826" s="203"/>
      <c r="F9826" s="203"/>
    </row>
    <row r="9827" spans="1:6" x14ac:dyDescent="0.25">
      <c r="A9827" s="203"/>
      <c r="B9827" s="203"/>
      <c r="C9827" s="203"/>
      <c r="D9827" s="203"/>
      <c r="E9827" s="203"/>
      <c r="F9827" s="203"/>
    </row>
    <row r="9828" spans="1:6" x14ac:dyDescent="0.25">
      <c r="A9828" s="203"/>
      <c r="B9828" s="203"/>
      <c r="C9828" s="203"/>
      <c r="D9828" s="203"/>
      <c r="E9828" s="203"/>
      <c r="F9828" s="203"/>
    </row>
    <row r="9829" spans="1:6" x14ac:dyDescent="0.25">
      <c r="A9829" s="203"/>
      <c r="B9829" s="203"/>
      <c r="C9829" s="203"/>
      <c r="D9829" s="203"/>
      <c r="E9829" s="203"/>
      <c r="F9829" s="203"/>
    </row>
    <row r="9830" spans="1:6" x14ac:dyDescent="0.25">
      <c r="A9830" s="203"/>
      <c r="B9830" s="203"/>
      <c r="C9830" s="203"/>
      <c r="D9830" s="203"/>
      <c r="E9830" s="203"/>
      <c r="F9830" s="203"/>
    </row>
    <row r="9831" spans="1:6" x14ac:dyDescent="0.25">
      <c r="A9831" s="203"/>
      <c r="B9831" s="203"/>
      <c r="C9831" s="203"/>
      <c r="D9831" s="203"/>
      <c r="E9831" s="203"/>
      <c r="F9831" s="203"/>
    </row>
    <row r="9832" spans="1:6" x14ac:dyDescent="0.25">
      <c r="A9832" s="203"/>
      <c r="B9832" s="203"/>
      <c r="C9832" s="203"/>
      <c r="D9832" s="203"/>
      <c r="E9832" s="203"/>
      <c r="F9832" s="203"/>
    </row>
    <row r="9833" spans="1:6" x14ac:dyDescent="0.25">
      <c r="A9833" s="203"/>
      <c r="B9833" s="203"/>
      <c r="C9833" s="203"/>
      <c r="D9833" s="203"/>
      <c r="E9833" s="203"/>
      <c r="F9833" s="203"/>
    </row>
    <row r="9834" spans="1:6" x14ac:dyDescent="0.25">
      <c r="A9834" s="203"/>
      <c r="B9834" s="203"/>
      <c r="C9834" s="203"/>
      <c r="D9834" s="203"/>
      <c r="E9834" s="203"/>
      <c r="F9834" s="203"/>
    </row>
    <row r="9835" spans="1:6" x14ac:dyDescent="0.25">
      <c r="A9835" s="203"/>
      <c r="B9835" s="203"/>
      <c r="C9835" s="203"/>
      <c r="D9835" s="203"/>
      <c r="E9835" s="203"/>
      <c r="F9835" s="203"/>
    </row>
    <row r="9836" spans="1:6" x14ac:dyDescent="0.25">
      <c r="A9836" s="203"/>
      <c r="B9836" s="203"/>
      <c r="C9836" s="203"/>
      <c r="D9836" s="203"/>
      <c r="E9836" s="203"/>
      <c r="F9836" s="203"/>
    </row>
    <row r="9837" spans="1:6" x14ac:dyDescent="0.25">
      <c r="A9837" s="203"/>
      <c r="B9837" s="203"/>
      <c r="C9837" s="203"/>
      <c r="D9837" s="203"/>
      <c r="E9837" s="203"/>
      <c r="F9837" s="203"/>
    </row>
    <row r="9838" spans="1:6" x14ac:dyDescent="0.25">
      <c r="A9838" s="203"/>
      <c r="B9838" s="203"/>
      <c r="C9838" s="203"/>
      <c r="D9838" s="203"/>
      <c r="E9838" s="203"/>
      <c r="F9838" s="203"/>
    </row>
    <row r="9839" spans="1:6" x14ac:dyDescent="0.25">
      <c r="A9839" s="203"/>
      <c r="B9839" s="203"/>
      <c r="C9839" s="203"/>
      <c r="D9839" s="203"/>
      <c r="E9839" s="203"/>
      <c r="F9839" s="203"/>
    </row>
    <row r="9840" spans="1:6" x14ac:dyDescent="0.25">
      <c r="A9840" s="203"/>
      <c r="B9840" s="203"/>
      <c r="C9840" s="203"/>
      <c r="D9840" s="203"/>
      <c r="E9840" s="203"/>
      <c r="F9840" s="203"/>
    </row>
    <row r="9841" spans="1:6" x14ac:dyDescent="0.25">
      <c r="A9841" s="203"/>
      <c r="B9841" s="203"/>
      <c r="C9841" s="203"/>
      <c r="D9841" s="203"/>
      <c r="E9841" s="203"/>
      <c r="F9841" s="203"/>
    </row>
    <row r="9842" spans="1:6" x14ac:dyDescent="0.25">
      <c r="A9842" s="203"/>
      <c r="B9842" s="203"/>
      <c r="C9842" s="203"/>
      <c r="D9842" s="203"/>
      <c r="E9842" s="203"/>
      <c r="F9842" s="203"/>
    </row>
    <row r="9843" spans="1:6" x14ac:dyDescent="0.25">
      <c r="A9843" s="203"/>
      <c r="B9843" s="203"/>
      <c r="C9843" s="203"/>
      <c r="D9843" s="203"/>
      <c r="E9843" s="203"/>
      <c r="F9843" s="203"/>
    </row>
    <row r="9844" spans="1:6" x14ac:dyDescent="0.25">
      <c r="A9844" s="203"/>
      <c r="B9844" s="203"/>
      <c r="C9844" s="203"/>
      <c r="D9844" s="203"/>
      <c r="E9844" s="203"/>
      <c r="F9844" s="203"/>
    </row>
    <row r="9845" spans="1:6" x14ac:dyDescent="0.25">
      <c r="A9845" s="203"/>
      <c r="B9845" s="203"/>
      <c r="C9845" s="203"/>
      <c r="D9845" s="203"/>
      <c r="E9845" s="203"/>
      <c r="F9845" s="203"/>
    </row>
    <row r="9846" spans="1:6" x14ac:dyDescent="0.25">
      <c r="A9846" s="203"/>
      <c r="B9846" s="203"/>
      <c r="C9846" s="203"/>
      <c r="D9846" s="203"/>
      <c r="E9846" s="203"/>
      <c r="F9846" s="203"/>
    </row>
    <row r="9847" spans="1:6" x14ac:dyDescent="0.25">
      <c r="A9847" s="203"/>
      <c r="B9847" s="203"/>
      <c r="C9847" s="203"/>
      <c r="D9847" s="203"/>
      <c r="E9847" s="203"/>
      <c r="F9847" s="203"/>
    </row>
    <row r="9848" spans="1:6" x14ac:dyDescent="0.25">
      <c r="A9848" s="203"/>
      <c r="B9848" s="203"/>
      <c r="C9848" s="203"/>
      <c r="D9848" s="203"/>
      <c r="E9848" s="203"/>
      <c r="F9848" s="203"/>
    </row>
    <row r="9849" spans="1:6" x14ac:dyDescent="0.25">
      <c r="A9849" s="203"/>
      <c r="B9849" s="203"/>
      <c r="C9849" s="203"/>
      <c r="D9849" s="203"/>
      <c r="E9849" s="203"/>
      <c r="F9849" s="203"/>
    </row>
    <row r="9850" spans="1:6" x14ac:dyDescent="0.25">
      <c r="A9850" s="203"/>
      <c r="B9850" s="203"/>
      <c r="C9850" s="203"/>
      <c r="D9850" s="203"/>
      <c r="E9850" s="203"/>
      <c r="F9850" s="203"/>
    </row>
    <row r="9851" spans="1:6" x14ac:dyDescent="0.25">
      <c r="A9851" s="203"/>
      <c r="B9851" s="203"/>
      <c r="C9851" s="203"/>
      <c r="D9851" s="203"/>
      <c r="E9851" s="203"/>
      <c r="F9851" s="203"/>
    </row>
    <row r="9852" spans="1:6" x14ac:dyDescent="0.25">
      <c r="A9852" s="203"/>
      <c r="B9852" s="203"/>
      <c r="C9852" s="203"/>
      <c r="D9852" s="203"/>
      <c r="E9852" s="203"/>
      <c r="F9852" s="203"/>
    </row>
    <row r="9853" spans="1:6" x14ac:dyDescent="0.25">
      <c r="A9853" s="203"/>
      <c r="B9853" s="203"/>
      <c r="C9853" s="203"/>
      <c r="D9853" s="203"/>
      <c r="E9853" s="203"/>
      <c r="F9853" s="203"/>
    </row>
    <row r="9854" spans="1:6" x14ac:dyDescent="0.25">
      <c r="A9854" s="203"/>
      <c r="B9854" s="203"/>
      <c r="C9854" s="203"/>
      <c r="D9854" s="203"/>
      <c r="E9854" s="203"/>
      <c r="F9854" s="203"/>
    </row>
    <row r="9855" spans="1:6" x14ac:dyDescent="0.25">
      <c r="A9855" s="203"/>
      <c r="B9855" s="203"/>
      <c r="C9855" s="203"/>
      <c r="D9855" s="203"/>
      <c r="E9855" s="203"/>
      <c r="F9855" s="203"/>
    </row>
    <row r="9856" spans="1:6" x14ac:dyDescent="0.25">
      <c r="A9856" s="203"/>
      <c r="B9856" s="203"/>
      <c r="C9856" s="203"/>
      <c r="D9856" s="203"/>
      <c r="E9856" s="203"/>
      <c r="F9856" s="203"/>
    </row>
    <row r="9857" spans="1:6" x14ac:dyDescent="0.25">
      <c r="A9857" s="203"/>
      <c r="B9857" s="203"/>
      <c r="C9857" s="203"/>
      <c r="D9857" s="203"/>
      <c r="E9857" s="203"/>
      <c r="F9857" s="203"/>
    </row>
    <row r="9858" spans="1:6" x14ac:dyDescent="0.25">
      <c r="A9858" s="203"/>
      <c r="B9858" s="203"/>
      <c r="C9858" s="203"/>
      <c r="D9858" s="203"/>
      <c r="E9858" s="203"/>
      <c r="F9858" s="203"/>
    </row>
    <row r="9859" spans="1:6" x14ac:dyDescent="0.25">
      <c r="A9859" s="203"/>
      <c r="B9859" s="203"/>
      <c r="C9859" s="203"/>
      <c r="D9859" s="203"/>
      <c r="E9859" s="203"/>
      <c r="F9859" s="203"/>
    </row>
    <row r="9860" spans="1:6" x14ac:dyDescent="0.25">
      <c r="A9860" s="203"/>
      <c r="B9860" s="203"/>
      <c r="C9860" s="203"/>
      <c r="D9860" s="203"/>
      <c r="E9860" s="203"/>
      <c r="F9860" s="203"/>
    </row>
    <row r="9861" spans="1:6" x14ac:dyDescent="0.25">
      <c r="A9861" s="203"/>
      <c r="B9861" s="203"/>
      <c r="C9861" s="203"/>
      <c r="D9861" s="203"/>
      <c r="E9861" s="203"/>
      <c r="F9861" s="203"/>
    </row>
    <row r="9862" spans="1:6" x14ac:dyDescent="0.25">
      <c r="A9862" s="203"/>
      <c r="B9862" s="203"/>
      <c r="C9862" s="203"/>
      <c r="D9862" s="203"/>
      <c r="E9862" s="203"/>
      <c r="F9862" s="203"/>
    </row>
    <row r="9863" spans="1:6" x14ac:dyDescent="0.25">
      <c r="A9863" s="203"/>
      <c r="B9863" s="203"/>
      <c r="C9863" s="203"/>
      <c r="D9863" s="203"/>
      <c r="E9863" s="203"/>
      <c r="F9863" s="203"/>
    </row>
    <row r="9864" spans="1:6" x14ac:dyDescent="0.25">
      <c r="A9864" s="203"/>
      <c r="B9864" s="203"/>
      <c r="C9864" s="203"/>
      <c r="D9864" s="203"/>
      <c r="E9864" s="203"/>
      <c r="F9864" s="203"/>
    </row>
    <row r="9865" spans="1:6" x14ac:dyDescent="0.25">
      <c r="A9865" s="203"/>
      <c r="B9865" s="203"/>
      <c r="C9865" s="203"/>
      <c r="D9865" s="203"/>
      <c r="E9865" s="203"/>
      <c r="F9865" s="203"/>
    </row>
    <row r="9866" spans="1:6" x14ac:dyDescent="0.25">
      <c r="A9866" s="203"/>
      <c r="B9866" s="203"/>
      <c r="C9866" s="203"/>
      <c r="D9866" s="203"/>
      <c r="E9866" s="203"/>
      <c r="F9866" s="203"/>
    </row>
    <row r="9867" spans="1:6" x14ac:dyDescent="0.25">
      <c r="A9867" s="203"/>
      <c r="B9867" s="203"/>
      <c r="C9867" s="203"/>
      <c r="D9867" s="203"/>
      <c r="E9867" s="203"/>
      <c r="F9867" s="203"/>
    </row>
    <row r="9868" spans="1:6" x14ac:dyDescent="0.25">
      <c r="A9868" s="203"/>
      <c r="B9868" s="203"/>
      <c r="C9868" s="203"/>
      <c r="D9868" s="203"/>
      <c r="E9868" s="203"/>
      <c r="F9868" s="203"/>
    </row>
    <row r="9869" spans="1:6" x14ac:dyDescent="0.25">
      <c r="A9869" s="203"/>
      <c r="B9869" s="203"/>
      <c r="C9869" s="203"/>
      <c r="D9869" s="203"/>
      <c r="E9869" s="203"/>
      <c r="F9869" s="203"/>
    </row>
    <row r="9870" spans="1:6" x14ac:dyDescent="0.25">
      <c r="A9870" s="203"/>
      <c r="B9870" s="203"/>
      <c r="C9870" s="203"/>
      <c r="D9870" s="203"/>
      <c r="E9870" s="203"/>
      <c r="F9870" s="203"/>
    </row>
    <row r="9871" spans="1:6" x14ac:dyDescent="0.25">
      <c r="A9871" s="203"/>
      <c r="B9871" s="203"/>
      <c r="C9871" s="203"/>
      <c r="D9871" s="203"/>
      <c r="E9871" s="203"/>
      <c r="F9871" s="203"/>
    </row>
    <row r="9872" spans="1:6" x14ac:dyDescent="0.25">
      <c r="A9872" s="203"/>
      <c r="B9872" s="203"/>
      <c r="C9872" s="203"/>
      <c r="D9872" s="203"/>
      <c r="E9872" s="203"/>
      <c r="F9872" s="203"/>
    </row>
    <row r="9873" spans="1:6" x14ac:dyDescent="0.25">
      <c r="A9873" s="203"/>
      <c r="B9873" s="203"/>
      <c r="C9873" s="203"/>
      <c r="D9873" s="203"/>
      <c r="E9873" s="203"/>
      <c r="F9873" s="203"/>
    </row>
    <row r="9874" spans="1:6" x14ac:dyDescent="0.25">
      <c r="A9874" s="203"/>
      <c r="B9874" s="203"/>
      <c r="C9874" s="203"/>
      <c r="D9874" s="203"/>
      <c r="E9874" s="203"/>
      <c r="F9874" s="203"/>
    </row>
    <row r="9875" spans="1:6" x14ac:dyDescent="0.25">
      <c r="A9875" s="203"/>
      <c r="B9875" s="203"/>
      <c r="C9875" s="203"/>
      <c r="D9875" s="203"/>
      <c r="E9875" s="203"/>
      <c r="F9875" s="203"/>
    </row>
    <row r="9876" spans="1:6" x14ac:dyDescent="0.25">
      <c r="A9876" s="203"/>
      <c r="B9876" s="203"/>
      <c r="C9876" s="203"/>
      <c r="D9876" s="203"/>
      <c r="E9876" s="203"/>
      <c r="F9876" s="203"/>
    </row>
    <row r="9877" spans="1:6" x14ac:dyDescent="0.25">
      <c r="A9877" s="203"/>
      <c r="B9877" s="203"/>
      <c r="C9877" s="203"/>
      <c r="D9877" s="203"/>
      <c r="E9877" s="203"/>
      <c r="F9877" s="203"/>
    </row>
    <row r="9878" spans="1:6" x14ac:dyDescent="0.25">
      <c r="A9878" s="203"/>
      <c r="B9878" s="203"/>
      <c r="C9878" s="203"/>
      <c r="D9878" s="203"/>
      <c r="E9878" s="203"/>
      <c r="F9878" s="203"/>
    </row>
    <row r="9879" spans="1:6" x14ac:dyDescent="0.25">
      <c r="A9879" s="203"/>
      <c r="B9879" s="203"/>
      <c r="C9879" s="203"/>
      <c r="D9879" s="203"/>
      <c r="E9879" s="203"/>
      <c r="F9879" s="203"/>
    </row>
    <row r="9880" spans="1:6" x14ac:dyDescent="0.25">
      <c r="A9880" s="203"/>
      <c r="B9880" s="203"/>
      <c r="C9880" s="203"/>
      <c r="D9880" s="203"/>
      <c r="E9880" s="203"/>
      <c r="F9880" s="203"/>
    </row>
    <row r="9881" spans="1:6" x14ac:dyDescent="0.25">
      <c r="A9881" s="203"/>
      <c r="B9881" s="203"/>
      <c r="C9881" s="203"/>
      <c r="D9881" s="203"/>
      <c r="E9881" s="203"/>
      <c r="F9881" s="203"/>
    </row>
    <row r="9882" spans="1:6" x14ac:dyDescent="0.25">
      <c r="A9882" s="203"/>
      <c r="B9882" s="203"/>
      <c r="C9882" s="203"/>
      <c r="D9882" s="203"/>
      <c r="E9882" s="203"/>
      <c r="F9882" s="203"/>
    </row>
    <row r="9883" spans="1:6" x14ac:dyDescent="0.25">
      <c r="A9883" s="203"/>
      <c r="B9883" s="203"/>
      <c r="C9883" s="203"/>
      <c r="D9883" s="203"/>
      <c r="E9883" s="203"/>
      <c r="F9883" s="203"/>
    </row>
    <row r="9884" spans="1:6" x14ac:dyDescent="0.25">
      <c r="A9884" s="203"/>
      <c r="B9884" s="203"/>
      <c r="C9884" s="203"/>
      <c r="D9884" s="203"/>
      <c r="E9884" s="203"/>
      <c r="F9884" s="203"/>
    </row>
    <row r="9885" spans="1:6" x14ac:dyDescent="0.25">
      <c r="A9885" s="203"/>
      <c r="B9885" s="203"/>
      <c r="C9885" s="203"/>
      <c r="D9885" s="203"/>
      <c r="E9885" s="203"/>
      <c r="F9885" s="203"/>
    </row>
    <row r="9886" spans="1:6" x14ac:dyDescent="0.25">
      <c r="A9886" s="203"/>
      <c r="B9886" s="203"/>
      <c r="C9886" s="203"/>
      <c r="D9886" s="203"/>
      <c r="E9886" s="203"/>
      <c r="F9886" s="203"/>
    </row>
    <row r="9887" spans="1:6" x14ac:dyDescent="0.25">
      <c r="A9887" s="203"/>
      <c r="B9887" s="203"/>
      <c r="C9887" s="203"/>
      <c r="D9887" s="203"/>
      <c r="E9887" s="203"/>
      <c r="F9887" s="203"/>
    </row>
    <row r="9888" spans="1:6" x14ac:dyDescent="0.25">
      <c r="A9888" s="203"/>
      <c r="B9888" s="203"/>
      <c r="C9888" s="203"/>
      <c r="D9888" s="203"/>
      <c r="E9888" s="203"/>
      <c r="F9888" s="203"/>
    </row>
    <row r="9889" spans="1:6" x14ac:dyDescent="0.25">
      <c r="A9889" s="203"/>
      <c r="B9889" s="203"/>
      <c r="C9889" s="203"/>
      <c r="D9889" s="203"/>
      <c r="E9889" s="203"/>
      <c r="F9889" s="203"/>
    </row>
    <row r="9890" spans="1:6" x14ac:dyDescent="0.25">
      <c r="A9890" s="203"/>
      <c r="B9890" s="203"/>
      <c r="C9890" s="203"/>
      <c r="D9890" s="203"/>
      <c r="E9890" s="203"/>
      <c r="F9890" s="203"/>
    </row>
    <row r="9891" spans="1:6" x14ac:dyDescent="0.25">
      <c r="A9891" s="203"/>
      <c r="B9891" s="203"/>
      <c r="C9891" s="203"/>
      <c r="D9891" s="203"/>
      <c r="E9891" s="203"/>
      <c r="F9891" s="203"/>
    </row>
    <row r="9892" spans="1:6" x14ac:dyDescent="0.25">
      <c r="A9892" s="203"/>
      <c r="B9892" s="203"/>
      <c r="C9892" s="203"/>
      <c r="D9892" s="203"/>
      <c r="E9892" s="203"/>
      <c r="F9892" s="203"/>
    </row>
    <row r="9893" spans="1:6" x14ac:dyDescent="0.25">
      <c r="A9893" s="203"/>
      <c r="B9893" s="203"/>
      <c r="C9893" s="203"/>
      <c r="D9893" s="203"/>
      <c r="E9893" s="203"/>
      <c r="F9893" s="203"/>
    </row>
    <row r="9894" spans="1:6" x14ac:dyDescent="0.25">
      <c r="A9894" s="203"/>
      <c r="B9894" s="203"/>
      <c r="C9894" s="203"/>
      <c r="D9894" s="203"/>
      <c r="E9894" s="203"/>
      <c r="F9894" s="203"/>
    </row>
    <row r="9895" spans="1:6" x14ac:dyDescent="0.25">
      <c r="A9895" s="203"/>
      <c r="B9895" s="203"/>
      <c r="C9895" s="203"/>
      <c r="D9895" s="203"/>
      <c r="E9895" s="203"/>
      <c r="F9895" s="203"/>
    </row>
    <row r="9896" spans="1:6" x14ac:dyDescent="0.25">
      <c r="A9896" s="203"/>
      <c r="B9896" s="203"/>
      <c r="C9896" s="203"/>
      <c r="D9896" s="203"/>
      <c r="E9896" s="203"/>
      <c r="F9896" s="203"/>
    </row>
    <row r="9897" spans="1:6" x14ac:dyDescent="0.25">
      <c r="A9897" s="203"/>
      <c r="B9897" s="203"/>
      <c r="C9897" s="203"/>
      <c r="D9897" s="203"/>
      <c r="E9897" s="203"/>
      <c r="F9897" s="203"/>
    </row>
    <row r="9898" spans="1:6" x14ac:dyDescent="0.25">
      <c r="A9898" s="203"/>
      <c r="B9898" s="203"/>
      <c r="C9898" s="203"/>
      <c r="D9898" s="203"/>
      <c r="E9898" s="203"/>
      <c r="F9898" s="203"/>
    </row>
    <row r="9899" spans="1:6" x14ac:dyDescent="0.25">
      <c r="A9899" s="203"/>
      <c r="B9899" s="203"/>
      <c r="C9899" s="203"/>
      <c r="D9899" s="203"/>
      <c r="E9899" s="203"/>
      <c r="F9899" s="203"/>
    </row>
    <row r="9900" spans="1:6" x14ac:dyDescent="0.25">
      <c r="A9900" s="203"/>
      <c r="B9900" s="203"/>
      <c r="C9900" s="203"/>
      <c r="D9900" s="203"/>
      <c r="E9900" s="203"/>
      <c r="F9900" s="203"/>
    </row>
    <row r="9901" spans="1:6" x14ac:dyDescent="0.25">
      <c r="A9901" s="203"/>
      <c r="B9901" s="203"/>
      <c r="C9901" s="203"/>
      <c r="D9901" s="203"/>
      <c r="E9901" s="203"/>
      <c r="F9901" s="203"/>
    </row>
    <row r="9902" spans="1:6" x14ac:dyDescent="0.25">
      <c r="A9902" s="203"/>
      <c r="B9902" s="203"/>
      <c r="C9902" s="203"/>
      <c r="D9902" s="203"/>
      <c r="E9902" s="203"/>
      <c r="F9902" s="203"/>
    </row>
    <row r="9903" spans="1:6" x14ac:dyDescent="0.25">
      <c r="A9903" s="203"/>
      <c r="B9903" s="203"/>
      <c r="C9903" s="203"/>
      <c r="D9903" s="203"/>
      <c r="E9903" s="203"/>
      <c r="F9903" s="203"/>
    </row>
    <row r="9904" spans="1:6" x14ac:dyDescent="0.25">
      <c r="A9904" s="203"/>
      <c r="B9904" s="203"/>
      <c r="C9904" s="203"/>
      <c r="D9904" s="203"/>
      <c r="E9904" s="203"/>
      <c r="F9904" s="203"/>
    </row>
    <row r="9905" spans="1:6" x14ac:dyDescent="0.25">
      <c r="A9905" s="203"/>
      <c r="B9905" s="203"/>
      <c r="C9905" s="203"/>
      <c r="D9905" s="203"/>
      <c r="E9905" s="203"/>
      <c r="F9905" s="203"/>
    </row>
    <row r="9906" spans="1:6" x14ac:dyDescent="0.25">
      <c r="A9906" s="203"/>
      <c r="B9906" s="203"/>
      <c r="C9906" s="203"/>
      <c r="D9906" s="203"/>
      <c r="E9906" s="203"/>
      <c r="F9906" s="203"/>
    </row>
    <row r="9907" spans="1:6" x14ac:dyDescent="0.25">
      <c r="A9907" s="203"/>
      <c r="B9907" s="203"/>
      <c r="C9907" s="203"/>
      <c r="D9907" s="203"/>
      <c r="E9907" s="203"/>
      <c r="F9907" s="203"/>
    </row>
    <row r="9908" spans="1:6" x14ac:dyDescent="0.25">
      <c r="A9908" s="203"/>
      <c r="B9908" s="203"/>
      <c r="C9908" s="203"/>
      <c r="D9908" s="203"/>
      <c r="E9908" s="203"/>
      <c r="F9908" s="203"/>
    </row>
    <row r="9909" spans="1:6" x14ac:dyDescent="0.25">
      <c r="A9909" s="203"/>
      <c r="B9909" s="203"/>
      <c r="C9909" s="203"/>
      <c r="D9909" s="203"/>
      <c r="E9909" s="203"/>
      <c r="F9909" s="203"/>
    </row>
    <row r="9910" spans="1:6" x14ac:dyDescent="0.25">
      <c r="A9910" s="203"/>
      <c r="B9910" s="203"/>
      <c r="C9910" s="203"/>
      <c r="D9910" s="203"/>
      <c r="E9910" s="203"/>
      <c r="F9910" s="203"/>
    </row>
    <row r="9911" spans="1:6" x14ac:dyDescent="0.25">
      <c r="A9911" s="203"/>
      <c r="B9911" s="203"/>
      <c r="C9911" s="203"/>
      <c r="D9911" s="203"/>
      <c r="E9911" s="203"/>
      <c r="F9911" s="203"/>
    </row>
    <row r="9912" spans="1:6" x14ac:dyDescent="0.25">
      <c r="A9912" s="203"/>
      <c r="B9912" s="203"/>
      <c r="C9912" s="203"/>
      <c r="D9912" s="203"/>
      <c r="E9912" s="203"/>
      <c r="F9912" s="203"/>
    </row>
    <row r="9913" spans="1:6" x14ac:dyDescent="0.25">
      <c r="A9913" s="203"/>
      <c r="B9913" s="203"/>
      <c r="C9913" s="203"/>
      <c r="D9913" s="203"/>
      <c r="E9913" s="203"/>
      <c r="F9913" s="203"/>
    </row>
    <row r="9914" spans="1:6" x14ac:dyDescent="0.25">
      <c r="A9914" s="203"/>
      <c r="B9914" s="203"/>
      <c r="C9914" s="203"/>
      <c r="D9914" s="203"/>
      <c r="E9914" s="203"/>
      <c r="F9914" s="203"/>
    </row>
    <row r="9915" spans="1:6" x14ac:dyDescent="0.25">
      <c r="A9915" s="203"/>
      <c r="B9915" s="203"/>
      <c r="C9915" s="203"/>
      <c r="D9915" s="203"/>
      <c r="E9915" s="203"/>
      <c r="F9915" s="203"/>
    </row>
    <row r="9916" spans="1:6" x14ac:dyDescent="0.25">
      <c r="A9916" s="203"/>
      <c r="B9916" s="203"/>
      <c r="C9916" s="203"/>
      <c r="D9916" s="203"/>
      <c r="E9916" s="203"/>
      <c r="F9916" s="203"/>
    </row>
    <row r="9917" spans="1:6" x14ac:dyDescent="0.25">
      <c r="A9917" s="203"/>
      <c r="B9917" s="203"/>
      <c r="C9917" s="203"/>
      <c r="D9917" s="203"/>
      <c r="E9917" s="203"/>
      <c r="F9917" s="203"/>
    </row>
    <row r="9918" spans="1:6" x14ac:dyDescent="0.25">
      <c r="A9918" s="203"/>
      <c r="B9918" s="203"/>
      <c r="C9918" s="203"/>
      <c r="D9918" s="203"/>
      <c r="E9918" s="203"/>
      <c r="F9918" s="203"/>
    </row>
    <row r="9919" spans="1:6" x14ac:dyDescent="0.25">
      <c r="A9919" s="203"/>
      <c r="B9919" s="203"/>
      <c r="C9919" s="203"/>
      <c r="D9919" s="203"/>
      <c r="E9919" s="203"/>
      <c r="F9919" s="203"/>
    </row>
    <row r="9920" spans="1:6" x14ac:dyDescent="0.25">
      <c r="A9920" s="203"/>
      <c r="B9920" s="203"/>
      <c r="C9920" s="203"/>
      <c r="D9920" s="203"/>
      <c r="E9920" s="203"/>
      <c r="F9920" s="203"/>
    </row>
    <row r="9921" spans="1:6" x14ac:dyDescent="0.25">
      <c r="A9921" s="203"/>
      <c r="B9921" s="203"/>
      <c r="C9921" s="203"/>
      <c r="D9921" s="203"/>
      <c r="E9921" s="203"/>
      <c r="F9921" s="203"/>
    </row>
    <row r="9922" spans="1:6" x14ac:dyDescent="0.25">
      <c r="A9922" s="203"/>
      <c r="B9922" s="203"/>
      <c r="C9922" s="203"/>
      <c r="D9922" s="203"/>
      <c r="E9922" s="203"/>
      <c r="F9922" s="203"/>
    </row>
    <row r="9923" spans="1:6" x14ac:dyDescent="0.25">
      <c r="A9923" s="203"/>
      <c r="B9923" s="203"/>
      <c r="C9923" s="203"/>
      <c r="D9923" s="203"/>
      <c r="E9923" s="203"/>
      <c r="F9923" s="203"/>
    </row>
    <row r="9924" spans="1:6" x14ac:dyDescent="0.25">
      <c r="A9924" s="203"/>
      <c r="B9924" s="203"/>
      <c r="C9924" s="203"/>
      <c r="D9924" s="203"/>
      <c r="E9924" s="203"/>
      <c r="F9924" s="203"/>
    </row>
    <row r="9925" spans="1:6" x14ac:dyDescent="0.25">
      <c r="A9925" s="203"/>
      <c r="B9925" s="203"/>
      <c r="C9925" s="203"/>
      <c r="D9925" s="203"/>
      <c r="E9925" s="203"/>
      <c r="F9925" s="203"/>
    </row>
    <row r="9926" spans="1:6" x14ac:dyDescent="0.25">
      <c r="A9926" s="203"/>
      <c r="B9926" s="203"/>
      <c r="C9926" s="203"/>
      <c r="D9926" s="203"/>
      <c r="E9926" s="203"/>
      <c r="F9926" s="203"/>
    </row>
    <row r="9927" spans="1:6" x14ac:dyDescent="0.25">
      <c r="A9927" s="203"/>
      <c r="B9927" s="203"/>
      <c r="C9927" s="203"/>
      <c r="D9927" s="203"/>
      <c r="E9927" s="203"/>
      <c r="F9927" s="203"/>
    </row>
    <row r="9928" spans="1:6" x14ac:dyDescent="0.25">
      <c r="A9928" s="203"/>
      <c r="B9928" s="203"/>
      <c r="C9928" s="203"/>
      <c r="D9928" s="203"/>
      <c r="E9928" s="203"/>
      <c r="F9928" s="203"/>
    </row>
    <row r="9929" spans="1:6" x14ac:dyDescent="0.25">
      <c r="A9929" s="203"/>
      <c r="B9929" s="203"/>
      <c r="C9929" s="203"/>
      <c r="D9929" s="203"/>
      <c r="E9929" s="203"/>
      <c r="F9929" s="203"/>
    </row>
    <row r="9930" spans="1:6" x14ac:dyDescent="0.25">
      <c r="A9930" s="203"/>
      <c r="B9930" s="203"/>
      <c r="C9930" s="203"/>
      <c r="D9930" s="203"/>
      <c r="E9930" s="203"/>
      <c r="F9930" s="203"/>
    </row>
    <row r="9931" spans="1:6" x14ac:dyDescent="0.25">
      <c r="A9931" s="203"/>
      <c r="B9931" s="203"/>
      <c r="C9931" s="203"/>
      <c r="D9931" s="203"/>
      <c r="E9931" s="203"/>
      <c r="F9931" s="203"/>
    </row>
    <row r="9932" spans="1:6" x14ac:dyDescent="0.25">
      <c r="A9932" s="203"/>
      <c r="B9932" s="203"/>
      <c r="C9932" s="203"/>
      <c r="D9932" s="203"/>
      <c r="E9932" s="203"/>
      <c r="F9932" s="203"/>
    </row>
    <row r="9933" spans="1:6" x14ac:dyDescent="0.25">
      <c r="A9933" s="203"/>
      <c r="B9933" s="203"/>
      <c r="C9933" s="203"/>
      <c r="D9933" s="203"/>
      <c r="E9933" s="203"/>
      <c r="F9933" s="203"/>
    </row>
    <row r="9934" spans="1:6" x14ac:dyDescent="0.25">
      <c r="A9934" s="203"/>
      <c r="B9934" s="203"/>
      <c r="C9934" s="203"/>
      <c r="D9934" s="203"/>
      <c r="E9934" s="203"/>
      <c r="F9934" s="203"/>
    </row>
    <row r="9935" spans="1:6" x14ac:dyDescent="0.25">
      <c r="A9935" s="203"/>
      <c r="B9935" s="203"/>
      <c r="C9935" s="203"/>
      <c r="D9935" s="203"/>
      <c r="E9935" s="203"/>
      <c r="F9935" s="203"/>
    </row>
    <row r="9936" spans="1:6" x14ac:dyDescent="0.25">
      <c r="A9936" s="203"/>
      <c r="B9936" s="203"/>
      <c r="C9936" s="203"/>
      <c r="D9936" s="203"/>
      <c r="E9936" s="203"/>
      <c r="F9936" s="203"/>
    </row>
    <row r="9937" spans="1:6" x14ac:dyDescent="0.25">
      <c r="A9937" s="203"/>
      <c r="B9937" s="203"/>
      <c r="C9937" s="203"/>
      <c r="D9937" s="203"/>
      <c r="E9937" s="203"/>
      <c r="F9937" s="203"/>
    </row>
    <row r="9938" spans="1:6" x14ac:dyDescent="0.25">
      <c r="A9938" s="203"/>
      <c r="B9938" s="203"/>
      <c r="C9938" s="203"/>
      <c r="D9938" s="203"/>
      <c r="E9938" s="203"/>
      <c r="F9938" s="203"/>
    </row>
    <row r="9939" spans="1:6" x14ac:dyDescent="0.25">
      <c r="A9939" s="203"/>
      <c r="B9939" s="203"/>
      <c r="C9939" s="203"/>
      <c r="D9939" s="203"/>
      <c r="E9939" s="203"/>
      <c r="F9939" s="203"/>
    </row>
    <row r="9940" spans="1:6" x14ac:dyDescent="0.25">
      <c r="A9940" s="203"/>
      <c r="B9940" s="203"/>
      <c r="C9940" s="203"/>
      <c r="D9940" s="203"/>
      <c r="E9940" s="203"/>
      <c r="F9940" s="203"/>
    </row>
    <row r="9941" spans="1:6" x14ac:dyDescent="0.25">
      <c r="A9941" s="203"/>
      <c r="B9941" s="203"/>
      <c r="C9941" s="203"/>
      <c r="D9941" s="203"/>
      <c r="E9941" s="203"/>
      <c r="F9941" s="203"/>
    </row>
    <row r="9942" spans="1:6" x14ac:dyDescent="0.25">
      <c r="A9942" s="203"/>
      <c r="B9942" s="203"/>
      <c r="C9942" s="203"/>
      <c r="D9942" s="203"/>
      <c r="E9942" s="203"/>
      <c r="F9942" s="203"/>
    </row>
    <row r="9943" spans="1:6" x14ac:dyDescent="0.25">
      <c r="A9943" s="203"/>
      <c r="B9943" s="203"/>
      <c r="C9943" s="203"/>
      <c r="D9943" s="203"/>
      <c r="E9943" s="203"/>
      <c r="F9943" s="203"/>
    </row>
    <row r="9944" spans="1:6" x14ac:dyDescent="0.25">
      <c r="A9944" s="203"/>
      <c r="B9944" s="203"/>
      <c r="C9944" s="203"/>
      <c r="D9944" s="203"/>
      <c r="E9944" s="203"/>
      <c r="F9944" s="203"/>
    </row>
    <row r="9945" spans="1:6" x14ac:dyDescent="0.25">
      <c r="A9945" s="203"/>
      <c r="B9945" s="203"/>
      <c r="C9945" s="203"/>
      <c r="D9945" s="203"/>
      <c r="E9945" s="203"/>
      <c r="F9945" s="203"/>
    </row>
    <row r="9946" spans="1:6" x14ac:dyDescent="0.25">
      <c r="A9946" s="203"/>
      <c r="B9946" s="203"/>
      <c r="C9946" s="203"/>
      <c r="D9946" s="203"/>
      <c r="E9946" s="203"/>
      <c r="F9946" s="203"/>
    </row>
    <row r="9947" spans="1:6" x14ac:dyDescent="0.25">
      <c r="A9947" s="203"/>
      <c r="B9947" s="203"/>
      <c r="C9947" s="203"/>
      <c r="D9947" s="203"/>
      <c r="E9947" s="203"/>
      <c r="F9947" s="203"/>
    </row>
    <row r="9948" spans="1:6" x14ac:dyDescent="0.25">
      <c r="A9948" s="203"/>
      <c r="B9948" s="203"/>
      <c r="C9948" s="203"/>
      <c r="D9948" s="203"/>
      <c r="E9948" s="203"/>
      <c r="F9948" s="203"/>
    </row>
    <row r="9949" spans="1:6" x14ac:dyDescent="0.25">
      <c r="A9949" s="203"/>
      <c r="B9949" s="203"/>
      <c r="C9949" s="203"/>
      <c r="D9949" s="203"/>
      <c r="E9949" s="203"/>
      <c r="F9949" s="203"/>
    </row>
    <row r="9950" spans="1:6" x14ac:dyDescent="0.25">
      <c r="A9950" s="203"/>
      <c r="B9950" s="203"/>
      <c r="C9950" s="203"/>
      <c r="D9950" s="203"/>
      <c r="E9950" s="203"/>
      <c r="F9950" s="203"/>
    </row>
    <row r="9951" spans="1:6" x14ac:dyDescent="0.25">
      <c r="A9951" s="203"/>
      <c r="B9951" s="203"/>
      <c r="C9951" s="203"/>
      <c r="D9951" s="203"/>
      <c r="E9951" s="203"/>
      <c r="F9951" s="203"/>
    </row>
    <row r="9952" spans="1:6" x14ac:dyDescent="0.25">
      <c r="A9952" s="203"/>
      <c r="B9952" s="203"/>
      <c r="C9952" s="203"/>
      <c r="D9952" s="203"/>
      <c r="E9952" s="203"/>
      <c r="F9952" s="203"/>
    </row>
    <row r="9953" spans="1:6" x14ac:dyDescent="0.25">
      <c r="A9953" s="203"/>
      <c r="B9953" s="203"/>
      <c r="C9953" s="203"/>
      <c r="D9953" s="203"/>
      <c r="E9953" s="203"/>
      <c r="F9953" s="203"/>
    </row>
    <row r="9954" spans="1:6" x14ac:dyDescent="0.25">
      <c r="A9954" s="203"/>
      <c r="B9954" s="203"/>
      <c r="C9954" s="203"/>
      <c r="D9954" s="203"/>
      <c r="E9954" s="203"/>
      <c r="F9954" s="203"/>
    </row>
    <row r="9955" spans="1:6" x14ac:dyDescent="0.25">
      <c r="A9955" s="203"/>
      <c r="B9955" s="203"/>
      <c r="C9955" s="203"/>
      <c r="D9955" s="203"/>
      <c r="E9955" s="203"/>
      <c r="F9955" s="203"/>
    </row>
    <row r="9956" spans="1:6" x14ac:dyDescent="0.25">
      <c r="A9956" s="203"/>
      <c r="B9956" s="203"/>
      <c r="C9956" s="203"/>
      <c r="D9956" s="203"/>
      <c r="E9956" s="203"/>
      <c r="F9956" s="203"/>
    </row>
    <row r="9957" spans="1:6" x14ac:dyDescent="0.25">
      <c r="A9957" s="203"/>
      <c r="B9957" s="203"/>
      <c r="C9957" s="203"/>
      <c r="D9957" s="203"/>
      <c r="E9957" s="203"/>
      <c r="F9957" s="203"/>
    </row>
    <row r="9958" spans="1:6" x14ac:dyDescent="0.25">
      <c r="A9958" s="203"/>
      <c r="B9958" s="203"/>
      <c r="C9958" s="203"/>
      <c r="D9958" s="203"/>
      <c r="E9958" s="203"/>
      <c r="F9958" s="203"/>
    </row>
    <row r="9959" spans="1:6" x14ac:dyDescent="0.25">
      <c r="A9959" s="203"/>
      <c r="B9959" s="203"/>
      <c r="C9959" s="203"/>
      <c r="D9959" s="203"/>
      <c r="E9959" s="203"/>
      <c r="F9959" s="203"/>
    </row>
    <row r="9960" spans="1:6" x14ac:dyDescent="0.25">
      <c r="A9960" s="203"/>
      <c r="B9960" s="203"/>
      <c r="C9960" s="203"/>
      <c r="D9960" s="203"/>
      <c r="E9960" s="203"/>
      <c r="F9960" s="203"/>
    </row>
    <row r="9961" spans="1:6" x14ac:dyDescent="0.25">
      <c r="A9961" s="203"/>
      <c r="B9961" s="203"/>
      <c r="C9961" s="203"/>
      <c r="D9961" s="203"/>
      <c r="E9961" s="203"/>
      <c r="F9961" s="203"/>
    </row>
    <row r="9962" spans="1:6" x14ac:dyDescent="0.25">
      <c r="A9962" s="203"/>
      <c r="B9962" s="203"/>
      <c r="C9962" s="203"/>
      <c r="D9962" s="203"/>
      <c r="E9962" s="203"/>
      <c r="F9962" s="203"/>
    </row>
    <row r="9963" spans="1:6" x14ac:dyDescent="0.25">
      <c r="A9963" s="203"/>
      <c r="B9963" s="203"/>
      <c r="C9963" s="203"/>
      <c r="D9963" s="203"/>
      <c r="E9963" s="203"/>
      <c r="F9963" s="203"/>
    </row>
    <row r="9964" spans="1:6" x14ac:dyDescent="0.25">
      <c r="A9964" s="203"/>
      <c r="B9964" s="203"/>
      <c r="C9964" s="203"/>
      <c r="D9964" s="203"/>
      <c r="E9964" s="203"/>
      <c r="F9964" s="203"/>
    </row>
    <row r="9965" spans="1:6" x14ac:dyDescent="0.25">
      <c r="A9965" s="203"/>
      <c r="B9965" s="203"/>
      <c r="C9965" s="203"/>
      <c r="D9965" s="203"/>
      <c r="E9965" s="203"/>
      <c r="F9965" s="203"/>
    </row>
    <row r="9966" spans="1:6" x14ac:dyDescent="0.25">
      <c r="A9966" s="203"/>
      <c r="B9966" s="203"/>
      <c r="C9966" s="203"/>
      <c r="D9966" s="203"/>
      <c r="E9966" s="203"/>
      <c r="F9966" s="203"/>
    </row>
    <row r="9967" spans="1:6" x14ac:dyDescent="0.25">
      <c r="A9967" s="203"/>
      <c r="B9967" s="203"/>
      <c r="C9967" s="203"/>
      <c r="D9967" s="203"/>
      <c r="E9967" s="203"/>
      <c r="F9967" s="203"/>
    </row>
    <row r="9968" spans="1:6" x14ac:dyDescent="0.25">
      <c r="A9968" s="203"/>
      <c r="B9968" s="203"/>
      <c r="C9968" s="203"/>
      <c r="D9968" s="203"/>
      <c r="E9968" s="203"/>
      <c r="F9968" s="203"/>
    </row>
    <row r="9969" spans="1:6" x14ac:dyDescent="0.25">
      <c r="A9969" s="203"/>
      <c r="B9969" s="203"/>
      <c r="C9969" s="203"/>
      <c r="D9969" s="203"/>
      <c r="E9969" s="203"/>
      <c r="F9969" s="203"/>
    </row>
    <row r="9970" spans="1:6" x14ac:dyDescent="0.25">
      <c r="A9970" s="203"/>
      <c r="B9970" s="203"/>
      <c r="C9970" s="203"/>
      <c r="D9970" s="203"/>
      <c r="E9970" s="203"/>
      <c r="F9970" s="203"/>
    </row>
    <row r="9971" spans="1:6" x14ac:dyDescent="0.25">
      <c r="A9971" s="203"/>
      <c r="B9971" s="203"/>
      <c r="C9971" s="203"/>
      <c r="D9971" s="203"/>
      <c r="E9971" s="203"/>
      <c r="F9971" s="203"/>
    </row>
    <row r="9972" spans="1:6" x14ac:dyDescent="0.25">
      <c r="A9972" s="203"/>
      <c r="B9972" s="203"/>
      <c r="C9972" s="203"/>
      <c r="D9972" s="203"/>
      <c r="E9972" s="203"/>
      <c r="F9972" s="203"/>
    </row>
    <row r="9973" spans="1:6" x14ac:dyDescent="0.25">
      <c r="A9973" s="203"/>
      <c r="B9973" s="203"/>
      <c r="C9973" s="203"/>
      <c r="D9973" s="203"/>
      <c r="E9973" s="203"/>
      <c r="F9973" s="203"/>
    </row>
    <row r="9974" spans="1:6" x14ac:dyDescent="0.25">
      <c r="A9974" s="203"/>
      <c r="B9974" s="203"/>
      <c r="C9974" s="203"/>
      <c r="D9974" s="203"/>
      <c r="E9974" s="203"/>
      <c r="F9974" s="203"/>
    </row>
    <row r="9975" spans="1:6" x14ac:dyDescent="0.25">
      <c r="A9975" s="203"/>
      <c r="B9975" s="203"/>
      <c r="C9975" s="203"/>
      <c r="D9975" s="203"/>
      <c r="E9975" s="203"/>
      <c r="F9975" s="203"/>
    </row>
    <row r="9976" spans="1:6" x14ac:dyDescent="0.25">
      <c r="A9976" s="203"/>
      <c r="B9976" s="203"/>
      <c r="C9976" s="203"/>
      <c r="D9976" s="203"/>
      <c r="E9976" s="203"/>
      <c r="F9976" s="203"/>
    </row>
    <row r="9977" spans="1:6" x14ac:dyDescent="0.25">
      <c r="A9977" s="203"/>
      <c r="B9977" s="203"/>
      <c r="C9977" s="203"/>
      <c r="D9977" s="203"/>
      <c r="E9977" s="203"/>
      <c r="F9977" s="203"/>
    </row>
    <row r="9978" spans="1:6" x14ac:dyDescent="0.25">
      <c r="A9978" s="203"/>
      <c r="B9978" s="203"/>
      <c r="C9978" s="203"/>
      <c r="D9978" s="203"/>
      <c r="E9978" s="203"/>
      <c r="F9978" s="203"/>
    </row>
    <row r="9979" spans="1:6" x14ac:dyDescent="0.25">
      <c r="A9979" s="203"/>
      <c r="B9979" s="203"/>
      <c r="C9979" s="203"/>
      <c r="D9979" s="203"/>
      <c r="E9979" s="203"/>
      <c r="F9979" s="203"/>
    </row>
    <row r="9980" spans="1:6" x14ac:dyDescent="0.25">
      <c r="A9980" s="203"/>
      <c r="B9980" s="203"/>
      <c r="C9980" s="203"/>
      <c r="D9980" s="203"/>
      <c r="E9980" s="203"/>
      <c r="F9980" s="203"/>
    </row>
    <row r="9981" spans="1:6" x14ac:dyDescent="0.25">
      <c r="A9981" s="203"/>
      <c r="B9981" s="203"/>
      <c r="C9981" s="203"/>
      <c r="D9981" s="203"/>
      <c r="E9981" s="203"/>
      <c r="F9981" s="203"/>
    </row>
    <row r="9982" spans="1:6" x14ac:dyDescent="0.25">
      <c r="A9982" s="203"/>
      <c r="B9982" s="203"/>
      <c r="C9982" s="203"/>
      <c r="D9982" s="203"/>
      <c r="E9982" s="203"/>
      <c r="F9982" s="203"/>
    </row>
    <row r="9983" spans="1:6" x14ac:dyDescent="0.25">
      <c r="A9983" s="203"/>
      <c r="B9983" s="203"/>
      <c r="C9983" s="203"/>
      <c r="D9983" s="203"/>
      <c r="E9983" s="203"/>
      <c r="F9983" s="203"/>
    </row>
    <row r="9984" spans="1:6" x14ac:dyDescent="0.25">
      <c r="A9984" s="203"/>
      <c r="B9984" s="203"/>
      <c r="C9984" s="203"/>
      <c r="D9984" s="203"/>
      <c r="E9984" s="203"/>
      <c r="F9984" s="203"/>
    </row>
    <row r="9985" spans="1:6" x14ac:dyDescent="0.25">
      <c r="A9985" s="203"/>
      <c r="B9985" s="203"/>
      <c r="C9985" s="203"/>
      <c r="D9985" s="203"/>
      <c r="E9985" s="203"/>
      <c r="F9985" s="203"/>
    </row>
    <row r="9986" spans="1:6" x14ac:dyDescent="0.25">
      <c r="A9986" s="203"/>
      <c r="B9986" s="203"/>
      <c r="C9986" s="203"/>
      <c r="D9986" s="203"/>
      <c r="E9986" s="203"/>
      <c r="F9986" s="203"/>
    </row>
    <row r="9987" spans="1:6" x14ac:dyDescent="0.25">
      <c r="A9987" s="203"/>
      <c r="B9987" s="203"/>
      <c r="C9987" s="203"/>
      <c r="D9987" s="203"/>
      <c r="E9987" s="203"/>
      <c r="F9987" s="203"/>
    </row>
    <row r="9988" spans="1:6" x14ac:dyDescent="0.25">
      <c r="A9988" s="203"/>
      <c r="B9988" s="203"/>
      <c r="C9988" s="203"/>
      <c r="D9988" s="203"/>
      <c r="E9988" s="203"/>
      <c r="F9988" s="203"/>
    </row>
    <row r="9989" spans="1:6" x14ac:dyDescent="0.25">
      <c r="A9989" s="203"/>
      <c r="B9989" s="203"/>
      <c r="C9989" s="203"/>
      <c r="D9989" s="203"/>
      <c r="E9989" s="203"/>
      <c r="F9989" s="203"/>
    </row>
    <row r="9990" spans="1:6" x14ac:dyDescent="0.25">
      <c r="A9990" s="203"/>
      <c r="B9990" s="203"/>
      <c r="C9990" s="203"/>
      <c r="D9990" s="203"/>
      <c r="E9990" s="203"/>
      <c r="F9990" s="203"/>
    </row>
    <row r="9991" spans="1:6" x14ac:dyDescent="0.25">
      <c r="A9991" s="203"/>
      <c r="B9991" s="203"/>
      <c r="C9991" s="203"/>
      <c r="D9991" s="203"/>
      <c r="E9991" s="203"/>
      <c r="F9991" s="203"/>
    </row>
    <row r="9992" spans="1:6" x14ac:dyDescent="0.25">
      <c r="A9992" s="203"/>
      <c r="B9992" s="203"/>
      <c r="C9992" s="203"/>
      <c r="D9992" s="203"/>
      <c r="E9992" s="203"/>
      <c r="F9992" s="203"/>
    </row>
    <row r="9993" spans="1:6" x14ac:dyDescent="0.25">
      <c r="A9993" s="203"/>
      <c r="B9993" s="203"/>
      <c r="C9993" s="203"/>
      <c r="D9993" s="203"/>
      <c r="E9993" s="203"/>
      <c r="F9993" s="203"/>
    </row>
    <row r="9994" spans="1:6" x14ac:dyDescent="0.25">
      <c r="A9994" s="203"/>
      <c r="B9994" s="203"/>
      <c r="C9994" s="203"/>
      <c r="D9994" s="203"/>
      <c r="E9994" s="203"/>
      <c r="F9994" s="203"/>
    </row>
    <row r="9995" spans="1:6" x14ac:dyDescent="0.25">
      <c r="A9995" s="203"/>
      <c r="B9995" s="203"/>
      <c r="C9995" s="203"/>
      <c r="D9995" s="203"/>
      <c r="E9995" s="203"/>
      <c r="F9995" s="203"/>
    </row>
    <row r="9996" spans="1:6" x14ac:dyDescent="0.25">
      <c r="A9996" s="203"/>
      <c r="B9996" s="203"/>
      <c r="C9996" s="203"/>
      <c r="D9996" s="203"/>
      <c r="E9996" s="203"/>
      <c r="F9996" s="203"/>
    </row>
    <row r="9997" spans="1:6" x14ac:dyDescent="0.25">
      <c r="A9997" s="203"/>
      <c r="B9997" s="203"/>
      <c r="C9997" s="203"/>
      <c r="D9997" s="203"/>
      <c r="E9997" s="203"/>
      <c r="F9997" s="203"/>
    </row>
    <row r="9998" spans="1:6" x14ac:dyDescent="0.25">
      <c r="A9998" s="203"/>
      <c r="B9998" s="203"/>
      <c r="C9998" s="203"/>
      <c r="D9998" s="203"/>
      <c r="E9998" s="203"/>
      <c r="F9998" s="203"/>
    </row>
    <row r="9999" spans="1:6" x14ac:dyDescent="0.25">
      <c r="A9999" s="203"/>
      <c r="B9999" s="203"/>
      <c r="C9999" s="203"/>
      <c r="D9999" s="203"/>
      <c r="E9999" s="203"/>
      <c r="F9999" s="203"/>
    </row>
    <row r="10000" spans="1:6" x14ac:dyDescent="0.25">
      <c r="A10000" s="203"/>
      <c r="B10000" s="203"/>
      <c r="C10000" s="203"/>
      <c r="D10000" s="203"/>
      <c r="E10000" s="203"/>
      <c r="F10000" s="203"/>
    </row>
    <row r="10001" spans="1:6" x14ac:dyDescent="0.25">
      <c r="A10001" s="203"/>
      <c r="B10001" s="203"/>
      <c r="C10001" s="203"/>
      <c r="D10001" s="203"/>
      <c r="E10001" s="203"/>
      <c r="F10001" s="203"/>
    </row>
    <row r="10002" spans="1:6" x14ac:dyDescent="0.25">
      <c r="A10002" s="203"/>
      <c r="B10002" s="203"/>
      <c r="C10002" s="203"/>
      <c r="D10002" s="203"/>
      <c r="E10002" s="203"/>
      <c r="F10002" s="203"/>
    </row>
    <row r="10003" spans="1:6" x14ac:dyDescent="0.25">
      <c r="A10003" s="203"/>
      <c r="B10003" s="203"/>
      <c r="C10003" s="203"/>
      <c r="D10003" s="203"/>
      <c r="E10003" s="203"/>
      <c r="F10003" s="203"/>
    </row>
    <row r="10004" spans="1:6" x14ac:dyDescent="0.25">
      <c r="A10004" s="203"/>
      <c r="B10004" s="203"/>
      <c r="C10004" s="203"/>
      <c r="D10004" s="203"/>
      <c r="E10004" s="203"/>
      <c r="F10004" s="203"/>
    </row>
    <row r="10005" spans="1:6" x14ac:dyDescent="0.25">
      <c r="A10005" s="203"/>
      <c r="B10005" s="203"/>
      <c r="C10005" s="203"/>
      <c r="D10005" s="203"/>
      <c r="E10005" s="203"/>
      <c r="F10005" s="203"/>
    </row>
    <row r="10006" spans="1:6" x14ac:dyDescent="0.25">
      <c r="A10006" s="203"/>
      <c r="B10006" s="203"/>
      <c r="C10006" s="203"/>
      <c r="D10006" s="203"/>
      <c r="E10006" s="203"/>
      <c r="F10006" s="203"/>
    </row>
    <row r="10007" spans="1:6" x14ac:dyDescent="0.25">
      <c r="A10007" s="203"/>
      <c r="B10007" s="203"/>
      <c r="C10007" s="203"/>
      <c r="D10007" s="203"/>
      <c r="E10007" s="203"/>
      <c r="F10007" s="203"/>
    </row>
    <row r="10008" spans="1:6" x14ac:dyDescent="0.25">
      <c r="A10008" s="203"/>
      <c r="B10008" s="203"/>
      <c r="C10008" s="203"/>
      <c r="D10008" s="203"/>
      <c r="E10008" s="203"/>
      <c r="F10008" s="203"/>
    </row>
    <row r="10009" spans="1:6" x14ac:dyDescent="0.25">
      <c r="A10009" s="203"/>
      <c r="B10009" s="203"/>
      <c r="C10009" s="203"/>
      <c r="D10009" s="203"/>
      <c r="E10009" s="203"/>
      <c r="F10009" s="203"/>
    </row>
    <row r="10010" spans="1:6" x14ac:dyDescent="0.25">
      <c r="A10010" s="203"/>
      <c r="B10010" s="203"/>
      <c r="C10010" s="203"/>
      <c r="D10010" s="203"/>
      <c r="E10010" s="203"/>
      <c r="F10010" s="203"/>
    </row>
    <row r="10011" spans="1:6" x14ac:dyDescent="0.25">
      <c r="A10011" s="203"/>
      <c r="B10011" s="203"/>
      <c r="C10011" s="203"/>
      <c r="D10011" s="203"/>
      <c r="E10011" s="203"/>
      <c r="F10011" s="203"/>
    </row>
    <row r="10012" spans="1:6" x14ac:dyDescent="0.25">
      <c r="A10012" s="203"/>
      <c r="B10012" s="203"/>
      <c r="C10012" s="203"/>
      <c r="D10012" s="203"/>
      <c r="E10012" s="203"/>
      <c r="F10012" s="203"/>
    </row>
    <row r="10013" spans="1:6" x14ac:dyDescent="0.25">
      <c r="A10013" s="203"/>
      <c r="B10013" s="203"/>
      <c r="C10013" s="203"/>
      <c r="D10013" s="203"/>
      <c r="E10013" s="203"/>
      <c r="F10013" s="203"/>
    </row>
    <row r="10014" spans="1:6" x14ac:dyDescent="0.25">
      <c r="A10014" s="203"/>
      <c r="B10014" s="203"/>
      <c r="C10014" s="203"/>
      <c r="D10014" s="203"/>
      <c r="E10014" s="203"/>
      <c r="F10014" s="203"/>
    </row>
    <row r="10015" spans="1:6" x14ac:dyDescent="0.25">
      <c r="A10015" s="203"/>
      <c r="B10015" s="203"/>
      <c r="C10015" s="203"/>
      <c r="D10015" s="203"/>
      <c r="E10015" s="203"/>
      <c r="F10015" s="203"/>
    </row>
    <row r="10016" spans="1:6" x14ac:dyDescent="0.25">
      <c r="A10016" s="203"/>
      <c r="B10016" s="203"/>
      <c r="C10016" s="203"/>
      <c r="D10016" s="203"/>
      <c r="E10016" s="203"/>
      <c r="F10016" s="203"/>
    </row>
    <row r="10017" spans="1:6" x14ac:dyDescent="0.25">
      <c r="A10017" s="203"/>
      <c r="B10017" s="203"/>
      <c r="C10017" s="203"/>
      <c r="D10017" s="203"/>
      <c r="E10017" s="203"/>
      <c r="F10017" s="203"/>
    </row>
    <row r="10018" spans="1:6" x14ac:dyDescent="0.25">
      <c r="A10018" s="203"/>
      <c r="B10018" s="203"/>
      <c r="C10018" s="203"/>
      <c r="D10018" s="203"/>
      <c r="E10018" s="203"/>
      <c r="F10018" s="203"/>
    </row>
    <row r="10019" spans="1:6" x14ac:dyDescent="0.25">
      <c r="A10019" s="203"/>
      <c r="B10019" s="203"/>
      <c r="C10019" s="203"/>
      <c r="D10019" s="203"/>
      <c r="E10019" s="203"/>
      <c r="F10019" s="203"/>
    </row>
    <row r="10020" spans="1:6" x14ac:dyDescent="0.25">
      <c r="A10020" s="203"/>
      <c r="B10020" s="203"/>
      <c r="C10020" s="203"/>
      <c r="D10020" s="203"/>
      <c r="E10020" s="203"/>
      <c r="F10020" s="203"/>
    </row>
    <row r="10021" spans="1:6" x14ac:dyDescent="0.25">
      <c r="A10021" s="203"/>
      <c r="B10021" s="203"/>
      <c r="C10021" s="203"/>
      <c r="D10021" s="203"/>
      <c r="E10021" s="203"/>
      <c r="F10021" s="203"/>
    </row>
    <row r="10022" spans="1:6" x14ac:dyDescent="0.25">
      <c r="A10022" s="203"/>
      <c r="B10022" s="203"/>
      <c r="C10022" s="203"/>
      <c r="D10022" s="203"/>
      <c r="E10022" s="203"/>
      <c r="F10022" s="203"/>
    </row>
    <row r="10023" spans="1:6" x14ac:dyDescent="0.25">
      <c r="A10023" s="203"/>
      <c r="B10023" s="203"/>
      <c r="C10023" s="203"/>
      <c r="D10023" s="203"/>
      <c r="E10023" s="203"/>
      <c r="F10023" s="203"/>
    </row>
    <row r="10024" spans="1:6" x14ac:dyDescent="0.25">
      <c r="A10024" s="203"/>
      <c r="B10024" s="203"/>
      <c r="C10024" s="203"/>
      <c r="D10024" s="203"/>
      <c r="E10024" s="203"/>
      <c r="F10024" s="203"/>
    </row>
    <row r="10025" spans="1:6" x14ac:dyDescent="0.25">
      <c r="A10025" s="203"/>
      <c r="B10025" s="203"/>
      <c r="C10025" s="203"/>
      <c r="D10025" s="203"/>
      <c r="E10025" s="203"/>
      <c r="F10025" s="203"/>
    </row>
    <row r="10026" spans="1:6" x14ac:dyDescent="0.25">
      <c r="A10026" s="203"/>
      <c r="B10026" s="203"/>
      <c r="C10026" s="203"/>
      <c r="D10026" s="203"/>
      <c r="E10026" s="203"/>
      <c r="F10026" s="203"/>
    </row>
    <row r="10027" spans="1:6" x14ac:dyDescent="0.25">
      <c r="A10027" s="203"/>
      <c r="B10027" s="203"/>
      <c r="C10027" s="203"/>
      <c r="D10027" s="203"/>
      <c r="E10027" s="203"/>
      <c r="F10027" s="203"/>
    </row>
    <row r="10028" spans="1:6" x14ac:dyDescent="0.25">
      <c r="A10028" s="203"/>
      <c r="B10028" s="203"/>
      <c r="C10028" s="203"/>
      <c r="D10028" s="203"/>
      <c r="E10028" s="203"/>
      <c r="F10028" s="203"/>
    </row>
    <row r="10029" spans="1:6" x14ac:dyDescent="0.25">
      <c r="A10029" s="203"/>
      <c r="B10029" s="203"/>
      <c r="C10029" s="203"/>
      <c r="D10029" s="203"/>
      <c r="E10029" s="203"/>
      <c r="F10029" s="203"/>
    </row>
    <row r="10030" spans="1:6" x14ac:dyDescent="0.25">
      <c r="A10030" s="203"/>
      <c r="B10030" s="203"/>
      <c r="C10030" s="203"/>
      <c r="D10030" s="203"/>
      <c r="E10030" s="203"/>
      <c r="F10030" s="203"/>
    </row>
    <row r="10031" spans="1:6" x14ac:dyDescent="0.25">
      <c r="A10031" s="203"/>
      <c r="B10031" s="203"/>
      <c r="C10031" s="203"/>
      <c r="D10031" s="203"/>
      <c r="E10031" s="203"/>
      <c r="F10031" s="203"/>
    </row>
    <row r="10032" spans="1:6" x14ac:dyDescent="0.25">
      <c r="A10032" s="203"/>
      <c r="B10032" s="203"/>
      <c r="C10032" s="203"/>
      <c r="D10032" s="203"/>
      <c r="E10032" s="203"/>
      <c r="F10032" s="203"/>
    </row>
    <row r="10033" spans="1:6" x14ac:dyDescent="0.25">
      <c r="A10033" s="203"/>
      <c r="B10033" s="203"/>
      <c r="C10033" s="203"/>
      <c r="D10033" s="203"/>
      <c r="E10033" s="203"/>
      <c r="F10033" s="203"/>
    </row>
    <row r="10034" spans="1:6" x14ac:dyDescent="0.25">
      <c r="A10034" s="203"/>
      <c r="B10034" s="203"/>
      <c r="C10034" s="203"/>
      <c r="D10034" s="203"/>
      <c r="E10034" s="203"/>
      <c r="F10034" s="203"/>
    </row>
    <row r="10035" spans="1:6" x14ac:dyDescent="0.25">
      <c r="A10035" s="203"/>
      <c r="B10035" s="203"/>
      <c r="C10035" s="203"/>
      <c r="D10035" s="203"/>
      <c r="E10035" s="203"/>
      <c r="F10035" s="203"/>
    </row>
    <row r="10036" spans="1:6" x14ac:dyDescent="0.25">
      <c r="A10036" s="203"/>
      <c r="B10036" s="203"/>
      <c r="C10036" s="203"/>
      <c r="D10036" s="203"/>
      <c r="E10036" s="203"/>
      <c r="F10036" s="203"/>
    </row>
    <row r="10037" spans="1:6" x14ac:dyDescent="0.25">
      <c r="A10037" s="203"/>
      <c r="B10037" s="203"/>
      <c r="C10037" s="203"/>
      <c r="D10037" s="203"/>
      <c r="E10037" s="203"/>
      <c r="F10037" s="203"/>
    </row>
    <row r="10038" spans="1:6" x14ac:dyDescent="0.25">
      <c r="A10038" s="203"/>
      <c r="B10038" s="203"/>
      <c r="C10038" s="203"/>
      <c r="D10038" s="203"/>
      <c r="E10038" s="203"/>
      <c r="F10038" s="203"/>
    </row>
    <row r="10039" spans="1:6" x14ac:dyDescent="0.25">
      <c r="A10039" s="203"/>
      <c r="B10039" s="203"/>
      <c r="C10039" s="203"/>
      <c r="D10039" s="203"/>
      <c r="E10039" s="203"/>
      <c r="F10039" s="203"/>
    </row>
    <row r="10040" spans="1:6" x14ac:dyDescent="0.25">
      <c r="A10040" s="203"/>
      <c r="B10040" s="203"/>
      <c r="C10040" s="203"/>
      <c r="D10040" s="203"/>
      <c r="E10040" s="203"/>
      <c r="F10040" s="203"/>
    </row>
    <row r="10041" spans="1:6" x14ac:dyDescent="0.25">
      <c r="A10041" s="203"/>
      <c r="B10041" s="203"/>
      <c r="C10041" s="203"/>
      <c r="D10041" s="203"/>
      <c r="E10041" s="203"/>
      <c r="F10041" s="203"/>
    </row>
    <row r="10042" spans="1:6" x14ac:dyDescent="0.25">
      <c r="A10042" s="203"/>
      <c r="B10042" s="203"/>
      <c r="C10042" s="203"/>
      <c r="D10042" s="203"/>
      <c r="E10042" s="203"/>
      <c r="F10042" s="203"/>
    </row>
    <row r="10043" spans="1:6" x14ac:dyDescent="0.25">
      <c r="A10043" s="203"/>
      <c r="B10043" s="203"/>
      <c r="C10043" s="203"/>
      <c r="D10043" s="203"/>
      <c r="E10043" s="203"/>
      <c r="F10043" s="203"/>
    </row>
    <row r="10044" spans="1:6" x14ac:dyDescent="0.25">
      <c r="A10044" s="203"/>
      <c r="B10044" s="203"/>
      <c r="C10044" s="203"/>
      <c r="D10044" s="203"/>
      <c r="E10044" s="203"/>
      <c r="F10044" s="203"/>
    </row>
    <row r="10045" spans="1:6" x14ac:dyDescent="0.25">
      <c r="A10045" s="203"/>
      <c r="B10045" s="203"/>
      <c r="C10045" s="203"/>
      <c r="D10045" s="203"/>
      <c r="E10045" s="203"/>
      <c r="F10045" s="203"/>
    </row>
    <row r="10046" spans="1:6" x14ac:dyDescent="0.25">
      <c r="A10046" s="203"/>
      <c r="B10046" s="203"/>
      <c r="C10046" s="203"/>
      <c r="D10046" s="203"/>
      <c r="E10046" s="203"/>
      <c r="F10046" s="203"/>
    </row>
    <row r="10047" spans="1:6" x14ac:dyDescent="0.25">
      <c r="A10047" s="203"/>
      <c r="B10047" s="203"/>
      <c r="C10047" s="203"/>
      <c r="D10047" s="203"/>
      <c r="E10047" s="203"/>
      <c r="F10047" s="203"/>
    </row>
    <row r="10048" spans="1:6" x14ac:dyDescent="0.25">
      <c r="A10048" s="203"/>
      <c r="B10048" s="203"/>
      <c r="C10048" s="203"/>
      <c r="D10048" s="203"/>
      <c r="E10048" s="203"/>
      <c r="F10048" s="203"/>
    </row>
    <row r="10049" spans="1:6" x14ac:dyDescent="0.25">
      <c r="A10049" s="203"/>
      <c r="B10049" s="203"/>
      <c r="C10049" s="203"/>
      <c r="D10049" s="203"/>
      <c r="E10049" s="203"/>
      <c r="F10049" s="203"/>
    </row>
    <row r="10050" spans="1:6" x14ac:dyDescent="0.25">
      <c r="A10050" s="203"/>
      <c r="B10050" s="203"/>
      <c r="C10050" s="203"/>
      <c r="D10050" s="203"/>
      <c r="E10050" s="203"/>
      <c r="F10050" s="203"/>
    </row>
    <row r="10051" spans="1:6" x14ac:dyDescent="0.25">
      <c r="A10051" s="203"/>
      <c r="B10051" s="203"/>
      <c r="C10051" s="203"/>
      <c r="D10051" s="203"/>
      <c r="E10051" s="203"/>
      <c r="F10051" s="203"/>
    </row>
    <row r="10052" spans="1:6" x14ac:dyDescent="0.25">
      <c r="A10052" s="203"/>
      <c r="B10052" s="203"/>
      <c r="C10052" s="203"/>
      <c r="D10052" s="203"/>
      <c r="E10052" s="203"/>
      <c r="F10052" s="203"/>
    </row>
    <row r="10053" spans="1:6" x14ac:dyDescent="0.25">
      <c r="A10053" s="203"/>
      <c r="B10053" s="203"/>
      <c r="C10053" s="203"/>
      <c r="D10053" s="203"/>
      <c r="E10053" s="203"/>
      <c r="F10053" s="203"/>
    </row>
    <row r="10054" spans="1:6" x14ac:dyDescent="0.25">
      <c r="A10054" s="203"/>
      <c r="B10054" s="203"/>
      <c r="C10054" s="203"/>
      <c r="D10054" s="203"/>
      <c r="E10054" s="203"/>
      <c r="F10054" s="203"/>
    </row>
    <row r="10055" spans="1:6" x14ac:dyDescent="0.25">
      <c r="A10055" s="203"/>
      <c r="B10055" s="203"/>
      <c r="C10055" s="203"/>
      <c r="D10055" s="203"/>
      <c r="E10055" s="203"/>
      <c r="F10055" s="203"/>
    </row>
    <row r="10056" spans="1:6" x14ac:dyDescent="0.25">
      <c r="A10056" s="203"/>
      <c r="B10056" s="203"/>
      <c r="C10056" s="203"/>
      <c r="D10056" s="203"/>
      <c r="E10056" s="203"/>
      <c r="F10056" s="203"/>
    </row>
    <row r="10057" spans="1:6" x14ac:dyDescent="0.25">
      <c r="A10057" s="203"/>
      <c r="B10057" s="203"/>
      <c r="C10057" s="203"/>
      <c r="D10057" s="203"/>
      <c r="E10057" s="203"/>
      <c r="F10057" s="203"/>
    </row>
    <row r="10058" spans="1:6" x14ac:dyDescent="0.25">
      <c r="A10058" s="203"/>
      <c r="B10058" s="203"/>
      <c r="C10058" s="203"/>
      <c r="D10058" s="203"/>
      <c r="E10058" s="203"/>
      <c r="F10058" s="203"/>
    </row>
    <row r="10059" spans="1:6" x14ac:dyDescent="0.25">
      <c r="A10059" s="203"/>
      <c r="B10059" s="203"/>
      <c r="C10059" s="203"/>
      <c r="D10059" s="203"/>
      <c r="E10059" s="203"/>
      <c r="F10059" s="203"/>
    </row>
    <row r="10060" spans="1:6" x14ac:dyDescent="0.25">
      <c r="A10060" s="203"/>
      <c r="B10060" s="203"/>
      <c r="C10060" s="203"/>
      <c r="D10060" s="203"/>
      <c r="E10060" s="203"/>
      <c r="F10060" s="203"/>
    </row>
    <row r="10061" spans="1:6" x14ac:dyDescent="0.25">
      <c r="A10061" s="203"/>
      <c r="B10061" s="203"/>
      <c r="C10061" s="203"/>
      <c r="D10061" s="203"/>
      <c r="E10061" s="203"/>
      <c r="F10061" s="203"/>
    </row>
    <row r="10062" spans="1:6" x14ac:dyDescent="0.25">
      <c r="A10062" s="203"/>
      <c r="B10062" s="203"/>
      <c r="C10062" s="203"/>
      <c r="D10062" s="203"/>
      <c r="E10062" s="203"/>
      <c r="F10062" s="203"/>
    </row>
    <row r="10063" spans="1:6" x14ac:dyDescent="0.25">
      <c r="A10063" s="203"/>
      <c r="B10063" s="203"/>
      <c r="C10063" s="203"/>
      <c r="D10063" s="203"/>
      <c r="E10063" s="203"/>
      <c r="F10063" s="203"/>
    </row>
    <row r="10064" spans="1:6" x14ac:dyDescent="0.25">
      <c r="A10064" s="203"/>
      <c r="B10064" s="203"/>
      <c r="C10064" s="203"/>
      <c r="D10064" s="203"/>
      <c r="E10064" s="203"/>
      <c r="F10064" s="203"/>
    </row>
    <row r="10065" spans="1:6" x14ac:dyDescent="0.25">
      <c r="A10065" s="203"/>
      <c r="B10065" s="203"/>
      <c r="C10065" s="203"/>
      <c r="D10065" s="203"/>
      <c r="E10065" s="203"/>
      <c r="F10065" s="203"/>
    </row>
    <row r="10066" spans="1:6" x14ac:dyDescent="0.25">
      <c r="A10066" s="203"/>
      <c r="B10066" s="203"/>
      <c r="C10066" s="203"/>
      <c r="D10066" s="203"/>
      <c r="E10066" s="203"/>
      <c r="F10066" s="203"/>
    </row>
    <row r="10067" spans="1:6" x14ac:dyDescent="0.25">
      <c r="A10067" s="203"/>
      <c r="B10067" s="203"/>
      <c r="C10067" s="203"/>
      <c r="D10067" s="203"/>
      <c r="E10067" s="203"/>
      <c r="F10067" s="203"/>
    </row>
    <row r="10068" spans="1:6" x14ac:dyDescent="0.25">
      <c r="A10068" s="203"/>
      <c r="B10068" s="203"/>
      <c r="C10068" s="203"/>
      <c r="D10068" s="203"/>
      <c r="E10068" s="203"/>
      <c r="F10068" s="203"/>
    </row>
    <row r="10069" spans="1:6" x14ac:dyDescent="0.25">
      <c r="A10069" s="203"/>
      <c r="B10069" s="203"/>
      <c r="C10069" s="203"/>
      <c r="D10069" s="203"/>
      <c r="E10069" s="203"/>
      <c r="F10069" s="203"/>
    </row>
    <row r="10070" spans="1:6" x14ac:dyDescent="0.25">
      <c r="A10070" s="203"/>
      <c r="B10070" s="203"/>
      <c r="C10070" s="203"/>
      <c r="D10070" s="203"/>
      <c r="E10070" s="203"/>
      <c r="F10070" s="203"/>
    </row>
    <row r="10071" spans="1:6" x14ac:dyDescent="0.25">
      <c r="A10071" s="203"/>
      <c r="B10071" s="203"/>
      <c r="C10071" s="203"/>
      <c r="D10071" s="203"/>
      <c r="E10071" s="203"/>
      <c r="F10071" s="203"/>
    </row>
    <row r="10072" spans="1:6" x14ac:dyDescent="0.25">
      <c r="A10072" s="203"/>
      <c r="B10072" s="203"/>
      <c r="C10072" s="203"/>
      <c r="D10072" s="203"/>
      <c r="E10072" s="203"/>
      <c r="F10072" s="203"/>
    </row>
    <row r="10073" spans="1:6" x14ac:dyDescent="0.25">
      <c r="A10073" s="203"/>
      <c r="B10073" s="203"/>
      <c r="C10073" s="203"/>
      <c r="D10073" s="203"/>
      <c r="E10073" s="203"/>
      <c r="F10073" s="203"/>
    </row>
    <row r="10074" spans="1:6" x14ac:dyDescent="0.25">
      <c r="A10074" s="203"/>
      <c r="B10074" s="203"/>
      <c r="C10074" s="203"/>
      <c r="D10074" s="203"/>
      <c r="E10074" s="203"/>
      <c r="F10074" s="203"/>
    </row>
    <row r="10075" spans="1:6" x14ac:dyDescent="0.25">
      <c r="A10075" s="203"/>
      <c r="B10075" s="203"/>
      <c r="C10075" s="203"/>
      <c r="D10075" s="203"/>
      <c r="E10075" s="203"/>
      <c r="F10075" s="203"/>
    </row>
    <row r="10076" spans="1:6" x14ac:dyDescent="0.25">
      <c r="A10076" s="203"/>
      <c r="B10076" s="203"/>
      <c r="C10076" s="203"/>
      <c r="D10076" s="203"/>
      <c r="E10076" s="203"/>
      <c r="F10076" s="203"/>
    </row>
    <row r="10077" spans="1:6" x14ac:dyDescent="0.25">
      <c r="A10077" s="203"/>
      <c r="B10077" s="203"/>
      <c r="C10077" s="203"/>
      <c r="D10077" s="203"/>
      <c r="E10077" s="203"/>
      <c r="F10077" s="203"/>
    </row>
    <row r="10078" spans="1:6" x14ac:dyDescent="0.25">
      <c r="A10078" s="203"/>
      <c r="B10078" s="203"/>
      <c r="C10078" s="203"/>
      <c r="D10078" s="203"/>
      <c r="E10078" s="203"/>
      <c r="F10078" s="203"/>
    </row>
    <row r="10079" spans="1:6" x14ac:dyDescent="0.25">
      <c r="A10079" s="203"/>
      <c r="B10079" s="203"/>
      <c r="C10079" s="203"/>
      <c r="D10079" s="203"/>
      <c r="E10079" s="203"/>
      <c r="F10079" s="203"/>
    </row>
    <row r="10080" spans="1:6" x14ac:dyDescent="0.25">
      <c r="A10080" s="203"/>
      <c r="B10080" s="203"/>
      <c r="C10080" s="203"/>
      <c r="D10080" s="203"/>
      <c r="E10080" s="203"/>
      <c r="F10080" s="203"/>
    </row>
    <row r="10081" spans="1:6" x14ac:dyDescent="0.25">
      <c r="A10081" s="203"/>
      <c r="B10081" s="203"/>
      <c r="C10081" s="203"/>
      <c r="D10081" s="203"/>
      <c r="E10081" s="203"/>
      <c r="F10081" s="203"/>
    </row>
    <row r="10082" spans="1:6" x14ac:dyDescent="0.25">
      <c r="A10082" s="203"/>
      <c r="B10082" s="203"/>
      <c r="C10082" s="203"/>
      <c r="D10082" s="203"/>
      <c r="E10082" s="203"/>
      <c r="F10082" s="203"/>
    </row>
    <row r="10083" spans="1:6" x14ac:dyDescent="0.25">
      <c r="A10083" s="203"/>
      <c r="B10083" s="203"/>
      <c r="C10083" s="203"/>
      <c r="D10083" s="203"/>
      <c r="E10083" s="203"/>
      <c r="F10083" s="203"/>
    </row>
    <row r="10084" spans="1:6" x14ac:dyDescent="0.25">
      <c r="A10084" s="203"/>
      <c r="B10084" s="203"/>
      <c r="C10084" s="203"/>
      <c r="D10084" s="203"/>
      <c r="E10084" s="203"/>
      <c r="F10084" s="203"/>
    </row>
    <row r="10085" spans="1:6" x14ac:dyDescent="0.25">
      <c r="A10085" s="203"/>
      <c r="B10085" s="203"/>
      <c r="C10085" s="203"/>
      <c r="D10085" s="203"/>
      <c r="E10085" s="203"/>
      <c r="F10085" s="203"/>
    </row>
    <row r="10086" spans="1:6" x14ac:dyDescent="0.25">
      <c r="A10086" s="203"/>
      <c r="B10086" s="203"/>
      <c r="C10086" s="203"/>
      <c r="D10086" s="203"/>
      <c r="E10086" s="203"/>
      <c r="F10086" s="203"/>
    </row>
    <row r="10087" spans="1:6" x14ac:dyDescent="0.25">
      <c r="A10087" s="203"/>
      <c r="B10087" s="203"/>
      <c r="C10087" s="203"/>
      <c r="D10087" s="203"/>
      <c r="E10087" s="203"/>
      <c r="F10087" s="203"/>
    </row>
    <row r="10088" spans="1:6" x14ac:dyDescent="0.25">
      <c r="A10088" s="203"/>
      <c r="B10088" s="203"/>
      <c r="C10088" s="203"/>
      <c r="D10088" s="203"/>
      <c r="E10088" s="203"/>
      <c r="F10088" s="203"/>
    </row>
    <row r="10089" spans="1:6" x14ac:dyDescent="0.25">
      <c r="A10089" s="203"/>
      <c r="B10089" s="203"/>
      <c r="C10089" s="203"/>
      <c r="D10089" s="203"/>
      <c r="E10089" s="203"/>
      <c r="F10089" s="203"/>
    </row>
    <row r="10090" spans="1:6" x14ac:dyDescent="0.25">
      <c r="A10090" s="203"/>
      <c r="B10090" s="203"/>
      <c r="C10090" s="203"/>
      <c r="D10090" s="203"/>
      <c r="E10090" s="203"/>
      <c r="F10090" s="203"/>
    </row>
    <row r="10091" spans="1:6" x14ac:dyDescent="0.25">
      <c r="A10091" s="203"/>
      <c r="B10091" s="203"/>
      <c r="C10091" s="203"/>
      <c r="D10091" s="203"/>
      <c r="E10091" s="203"/>
      <c r="F10091" s="203"/>
    </row>
    <row r="10092" spans="1:6" x14ac:dyDescent="0.25">
      <c r="A10092" s="203"/>
      <c r="B10092" s="203"/>
      <c r="C10092" s="203"/>
      <c r="D10092" s="203"/>
      <c r="E10092" s="203"/>
      <c r="F10092" s="203"/>
    </row>
    <row r="10093" spans="1:6" x14ac:dyDescent="0.25">
      <c r="A10093" s="203"/>
      <c r="B10093" s="203"/>
      <c r="C10093" s="203"/>
      <c r="D10093" s="203"/>
      <c r="E10093" s="203"/>
      <c r="F10093" s="203"/>
    </row>
    <row r="10094" spans="1:6" x14ac:dyDescent="0.25">
      <c r="A10094" s="203"/>
      <c r="B10094" s="203"/>
      <c r="C10094" s="203"/>
      <c r="D10094" s="203"/>
      <c r="E10094" s="203"/>
      <c r="F10094" s="203"/>
    </row>
    <row r="10095" spans="1:6" x14ac:dyDescent="0.25">
      <c r="A10095" s="203"/>
      <c r="B10095" s="203"/>
      <c r="C10095" s="203"/>
      <c r="D10095" s="203"/>
      <c r="E10095" s="203"/>
      <c r="F10095" s="203"/>
    </row>
    <row r="10096" spans="1:6" x14ac:dyDescent="0.25">
      <c r="A10096" s="203"/>
      <c r="B10096" s="203"/>
      <c r="C10096" s="203"/>
      <c r="D10096" s="203"/>
      <c r="E10096" s="203"/>
      <c r="F10096" s="203"/>
    </row>
    <row r="10097" spans="1:6" x14ac:dyDescent="0.25">
      <c r="A10097" s="203"/>
      <c r="B10097" s="203"/>
      <c r="C10097" s="203"/>
      <c r="D10097" s="203"/>
      <c r="E10097" s="203"/>
      <c r="F10097" s="203"/>
    </row>
    <row r="10098" spans="1:6" x14ac:dyDescent="0.25">
      <c r="A10098" s="203"/>
      <c r="B10098" s="203"/>
      <c r="C10098" s="203"/>
      <c r="D10098" s="203"/>
      <c r="E10098" s="203"/>
      <c r="F10098" s="203"/>
    </row>
    <row r="10099" spans="1:6" x14ac:dyDescent="0.25">
      <c r="A10099" s="203"/>
      <c r="B10099" s="203"/>
      <c r="C10099" s="203"/>
      <c r="D10099" s="203"/>
      <c r="E10099" s="203"/>
      <c r="F10099" s="203"/>
    </row>
    <row r="10100" spans="1:6" x14ac:dyDescent="0.25">
      <c r="A10100" s="203"/>
      <c r="B10100" s="203"/>
      <c r="C10100" s="203"/>
      <c r="D10100" s="203"/>
      <c r="E10100" s="203"/>
      <c r="F10100" s="203"/>
    </row>
    <row r="10101" spans="1:6" x14ac:dyDescent="0.25">
      <c r="A10101" s="203"/>
      <c r="B10101" s="203"/>
      <c r="C10101" s="203"/>
      <c r="D10101" s="203"/>
      <c r="E10101" s="203"/>
      <c r="F10101" s="203"/>
    </row>
    <row r="10102" spans="1:6" x14ac:dyDescent="0.25">
      <c r="A10102" s="203"/>
      <c r="B10102" s="203"/>
      <c r="C10102" s="203"/>
      <c r="D10102" s="203"/>
      <c r="E10102" s="203"/>
      <c r="F10102" s="203"/>
    </row>
    <row r="10103" spans="1:6" x14ac:dyDescent="0.25">
      <c r="A10103" s="203"/>
      <c r="B10103" s="203"/>
      <c r="C10103" s="203"/>
      <c r="D10103" s="203"/>
      <c r="E10103" s="203"/>
      <c r="F10103" s="203"/>
    </row>
    <row r="10104" spans="1:6" x14ac:dyDescent="0.25">
      <c r="A10104" s="203"/>
      <c r="B10104" s="203"/>
      <c r="C10104" s="203"/>
      <c r="D10104" s="203"/>
      <c r="E10104" s="203"/>
      <c r="F10104" s="203"/>
    </row>
    <row r="10105" spans="1:6" x14ac:dyDescent="0.25">
      <c r="A10105" s="203"/>
      <c r="B10105" s="203"/>
      <c r="C10105" s="203"/>
      <c r="D10105" s="203"/>
      <c r="E10105" s="203"/>
      <c r="F10105" s="203"/>
    </row>
    <row r="10106" spans="1:6" x14ac:dyDescent="0.25">
      <c r="A10106" s="203"/>
      <c r="B10106" s="203"/>
      <c r="C10106" s="203"/>
      <c r="D10106" s="203"/>
      <c r="E10106" s="203"/>
      <c r="F10106" s="203"/>
    </row>
    <row r="10107" spans="1:6" x14ac:dyDescent="0.25">
      <c r="A10107" s="203"/>
      <c r="B10107" s="203"/>
      <c r="C10107" s="203"/>
      <c r="D10107" s="203"/>
      <c r="E10107" s="203"/>
      <c r="F10107" s="203"/>
    </row>
    <row r="10108" spans="1:6" x14ac:dyDescent="0.25">
      <c r="A10108" s="203"/>
      <c r="B10108" s="203"/>
      <c r="C10108" s="203"/>
      <c r="D10108" s="203"/>
      <c r="E10108" s="203"/>
      <c r="F10108" s="203"/>
    </row>
    <row r="10109" spans="1:6" x14ac:dyDescent="0.25">
      <c r="A10109" s="203"/>
      <c r="B10109" s="203"/>
      <c r="C10109" s="203"/>
      <c r="D10109" s="203"/>
      <c r="E10109" s="203"/>
      <c r="F10109" s="203"/>
    </row>
    <row r="10110" spans="1:6" x14ac:dyDescent="0.25">
      <c r="A10110" s="203"/>
      <c r="B10110" s="203"/>
      <c r="C10110" s="203"/>
      <c r="D10110" s="203"/>
      <c r="E10110" s="203"/>
      <c r="F10110" s="203"/>
    </row>
    <row r="10111" spans="1:6" x14ac:dyDescent="0.25">
      <c r="A10111" s="203"/>
      <c r="B10111" s="203"/>
      <c r="C10111" s="203"/>
      <c r="D10111" s="203"/>
      <c r="E10111" s="203"/>
      <c r="F10111" s="203"/>
    </row>
    <row r="10112" spans="1:6" x14ac:dyDescent="0.25">
      <c r="A10112" s="203"/>
      <c r="B10112" s="203"/>
      <c r="C10112" s="203"/>
      <c r="D10112" s="203"/>
      <c r="E10112" s="203"/>
      <c r="F10112" s="203"/>
    </row>
    <row r="10113" spans="1:6" x14ac:dyDescent="0.25">
      <c r="A10113" s="203"/>
      <c r="B10113" s="203"/>
      <c r="C10113" s="203"/>
      <c r="D10113" s="203"/>
      <c r="E10113" s="203"/>
      <c r="F10113" s="203"/>
    </row>
    <row r="10114" spans="1:6" x14ac:dyDescent="0.25">
      <c r="A10114" s="203"/>
      <c r="B10114" s="203"/>
      <c r="C10114" s="203"/>
      <c r="D10114" s="203"/>
      <c r="E10114" s="203"/>
      <c r="F10114" s="203"/>
    </row>
    <row r="10115" spans="1:6" x14ac:dyDescent="0.25">
      <c r="A10115" s="203"/>
      <c r="B10115" s="203"/>
      <c r="C10115" s="203"/>
      <c r="D10115" s="203"/>
      <c r="E10115" s="203"/>
      <c r="F10115" s="203"/>
    </row>
    <row r="10116" spans="1:6" x14ac:dyDescent="0.25">
      <c r="A10116" s="203"/>
      <c r="B10116" s="203"/>
      <c r="C10116" s="203"/>
      <c r="D10116" s="203"/>
      <c r="E10116" s="203"/>
      <c r="F10116" s="203"/>
    </row>
    <row r="10117" spans="1:6" x14ac:dyDescent="0.25">
      <c r="A10117" s="203"/>
      <c r="B10117" s="203"/>
      <c r="C10117" s="203"/>
      <c r="D10117" s="203"/>
      <c r="E10117" s="203"/>
      <c r="F10117" s="203"/>
    </row>
    <row r="10118" spans="1:6" x14ac:dyDescent="0.25">
      <c r="A10118" s="203"/>
      <c r="B10118" s="203"/>
      <c r="C10118" s="203"/>
      <c r="D10118" s="203"/>
      <c r="E10118" s="203"/>
      <c r="F10118" s="203"/>
    </row>
    <row r="10119" spans="1:6" x14ac:dyDescent="0.25">
      <c r="A10119" s="203"/>
      <c r="B10119" s="203"/>
      <c r="C10119" s="203"/>
      <c r="D10119" s="203"/>
      <c r="E10119" s="203"/>
      <c r="F10119" s="203"/>
    </row>
    <row r="10120" spans="1:6" x14ac:dyDescent="0.25">
      <c r="A10120" s="203"/>
      <c r="B10120" s="203"/>
      <c r="C10120" s="203"/>
      <c r="D10120" s="203"/>
      <c r="E10120" s="203"/>
      <c r="F10120" s="203"/>
    </row>
    <row r="10121" spans="1:6" x14ac:dyDescent="0.25">
      <c r="A10121" s="203"/>
      <c r="B10121" s="203"/>
      <c r="C10121" s="203"/>
      <c r="D10121" s="203"/>
      <c r="E10121" s="203"/>
      <c r="F10121" s="203"/>
    </row>
    <row r="10122" spans="1:6" x14ac:dyDescent="0.25">
      <c r="A10122" s="203"/>
      <c r="B10122" s="203"/>
      <c r="C10122" s="203"/>
      <c r="D10122" s="203"/>
      <c r="E10122" s="203"/>
      <c r="F10122" s="203"/>
    </row>
    <row r="10123" spans="1:6" x14ac:dyDescent="0.25">
      <c r="A10123" s="203"/>
      <c r="B10123" s="203"/>
      <c r="C10123" s="203"/>
      <c r="D10123" s="203"/>
      <c r="E10123" s="203"/>
      <c r="F10123" s="203"/>
    </row>
    <row r="10124" spans="1:6" x14ac:dyDescent="0.25">
      <c r="A10124" s="203"/>
      <c r="B10124" s="203"/>
      <c r="C10124" s="203"/>
      <c r="D10124" s="203"/>
      <c r="E10124" s="203"/>
      <c r="F10124" s="203"/>
    </row>
    <row r="10125" spans="1:6" x14ac:dyDescent="0.25">
      <c r="A10125" s="203"/>
      <c r="B10125" s="203"/>
      <c r="C10125" s="203"/>
      <c r="D10125" s="203"/>
      <c r="E10125" s="203"/>
      <c r="F10125" s="203"/>
    </row>
    <row r="10126" spans="1:6" x14ac:dyDescent="0.25">
      <c r="A10126" s="203"/>
      <c r="B10126" s="203"/>
      <c r="C10126" s="203"/>
      <c r="D10126" s="203"/>
      <c r="E10126" s="203"/>
      <c r="F10126" s="203"/>
    </row>
    <row r="10127" spans="1:6" x14ac:dyDescent="0.25">
      <c r="A10127" s="203"/>
      <c r="B10127" s="203"/>
      <c r="C10127" s="203"/>
      <c r="D10127" s="203"/>
      <c r="E10127" s="203"/>
      <c r="F10127" s="203"/>
    </row>
    <row r="10128" spans="1:6" x14ac:dyDescent="0.25">
      <c r="A10128" s="203"/>
      <c r="B10128" s="203"/>
      <c r="C10128" s="203"/>
      <c r="D10128" s="203"/>
      <c r="E10128" s="203"/>
      <c r="F10128" s="203"/>
    </row>
    <row r="10129" spans="1:6" x14ac:dyDescent="0.25">
      <c r="A10129" s="203"/>
      <c r="B10129" s="203"/>
      <c r="C10129" s="203"/>
      <c r="D10129" s="203"/>
      <c r="E10129" s="203"/>
      <c r="F10129" s="203"/>
    </row>
    <row r="10130" spans="1:6" x14ac:dyDescent="0.25">
      <c r="A10130" s="203"/>
      <c r="B10130" s="203"/>
      <c r="C10130" s="203"/>
      <c r="D10130" s="203"/>
      <c r="E10130" s="203"/>
      <c r="F10130" s="203"/>
    </row>
    <row r="10131" spans="1:6" x14ac:dyDescent="0.25">
      <c r="A10131" s="203"/>
      <c r="B10131" s="203"/>
      <c r="C10131" s="203"/>
      <c r="D10131" s="203"/>
      <c r="E10131" s="203"/>
      <c r="F10131" s="203"/>
    </row>
    <row r="10132" spans="1:6" x14ac:dyDescent="0.25">
      <c r="A10132" s="203"/>
      <c r="B10132" s="203"/>
      <c r="C10132" s="203"/>
      <c r="D10132" s="203"/>
      <c r="E10132" s="203"/>
      <c r="F10132" s="203"/>
    </row>
    <row r="10133" spans="1:6" x14ac:dyDescent="0.25">
      <c r="A10133" s="203"/>
      <c r="B10133" s="203"/>
      <c r="C10133" s="203"/>
      <c r="D10133" s="203"/>
      <c r="E10133" s="203"/>
      <c r="F10133" s="203"/>
    </row>
    <row r="10134" spans="1:6" x14ac:dyDescent="0.25">
      <c r="A10134" s="203"/>
      <c r="B10134" s="203"/>
      <c r="C10134" s="203"/>
      <c r="D10134" s="203"/>
      <c r="E10134" s="203"/>
      <c r="F10134" s="203"/>
    </row>
    <row r="10135" spans="1:6" x14ac:dyDescent="0.25">
      <c r="A10135" s="203"/>
      <c r="B10135" s="203"/>
      <c r="C10135" s="203"/>
      <c r="D10135" s="203"/>
      <c r="E10135" s="203"/>
      <c r="F10135" s="203"/>
    </row>
    <row r="10136" spans="1:6" x14ac:dyDescent="0.25">
      <c r="A10136" s="203"/>
      <c r="B10136" s="203"/>
      <c r="C10136" s="203"/>
      <c r="D10136" s="203"/>
      <c r="E10136" s="203"/>
      <c r="F10136" s="203"/>
    </row>
    <row r="10137" spans="1:6" x14ac:dyDescent="0.25">
      <c r="A10137" s="203"/>
      <c r="B10137" s="203"/>
      <c r="C10137" s="203"/>
      <c r="D10137" s="203"/>
      <c r="E10137" s="203"/>
      <c r="F10137" s="203"/>
    </row>
    <row r="10138" spans="1:6" x14ac:dyDescent="0.25">
      <c r="A10138" s="203"/>
      <c r="B10138" s="203"/>
      <c r="C10138" s="203"/>
      <c r="D10138" s="203"/>
      <c r="E10138" s="203"/>
      <c r="F10138" s="203"/>
    </row>
    <row r="10139" spans="1:6" x14ac:dyDescent="0.25">
      <c r="A10139" s="203"/>
      <c r="B10139" s="203"/>
      <c r="C10139" s="203"/>
      <c r="D10139" s="203"/>
      <c r="E10139" s="203"/>
      <c r="F10139" s="203"/>
    </row>
    <row r="10140" spans="1:6" x14ac:dyDescent="0.25">
      <c r="A10140" s="203"/>
      <c r="B10140" s="203"/>
      <c r="C10140" s="203"/>
      <c r="D10140" s="203"/>
      <c r="E10140" s="203"/>
      <c r="F10140" s="203"/>
    </row>
    <row r="10141" spans="1:6" x14ac:dyDescent="0.25">
      <c r="A10141" s="203"/>
      <c r="B10141" s="203"/>
      <c r="C10141" s="203"/>
      <c r="D10141" s="203"/>
      <c r="E10141" s="203"/>
      <c r="F10141" s="203"/>
    </row>
    <row r="10142" spans="1:6" x14ac:dyDescent="0.25">
      <c r="A10142" s="203"/>
      <c r="B10142" s="203"/>
      <c r="C10142" s="203"/>
      <c r="D10142" s="203"/>
      <c r="E10142" s="203"/>
      <c r="F10142" s="203"/>
    </row>
    <row r="10143" spans="1:6" x14ac:dyDescent="0.25">
      <c r="A10143" s="203"/>
      <c r="B10143" s="203"/>
      <c r="C10143" s="203"/>
      <c r="D10143" s="203"/>
      <c r="E10143" s="203"/>
      <c r="F10143" s="203"/>
    </row>
    <row r="10144" spans="1:6" x14ac:dyDescent="0.25">
      <c r="A10144" s="203"/>
      <c r="B10144" s="203"/>
      <c r="C10144" s="203"/>
      <c r="D10144" s="203"/>
      <c r="E10144" s="203"/>
      <c r="F10144" s="203"/>
    </row>
    <row r="10145" spans="1:6" x14ac:dyDescent="0.25">
      <c r="A10145" s="203"/>
      <c r="B10145" s="203"/>
      <c r="C10145" s="203"/>
      <c r="D10145" s="203"/>
      <c r="E10145" s="203"/>
      <c r="F10145" s="203"/>
    </row>
    <row r="10146" spans="1:6" x14ac:dyDescent="0.25">
      <c r="A10146" s="203"/>
      <c r="B10146" s="203"/>
      <c r="C10146" s="203"/>
      <c r="D10146" s="203"/>
      <c r="E10146" s="203"/>
      <c r="F10146" s="203"/>
    </row>
    <row r="10147" spans="1:6" x14ac:dyDescent="0.25">
      <c r="A10147" s="203"/>
      <c r="B10147" s="203"/>
      <c r="C10147" s="203"/>
      <c r="D10147" s="203"/>
      <c r="E10147" s="203"/>
      <c r="F10147" s="203"/>
    </row>
    <row r="10148" spans="1:6" x14ac:dyDescent="0.25">
      <c r="A10148" s="203"/>
      <c r="B10148" s="203"/>
      <c r="C10148" s="203"/>
      <c r="D10148" s="203"/>
      <c r="E10148" s="203"/>
      <c r="F10148" s="203"/>
    </row>
    <row r="10149" spans="1:6" x14ac:dyDescent="0.25">
      <c r="A10149" s="203"/>
      <c r="B10149" s="203"/>
      <c r="C10149" s="203"/>
      <c r="D10149" s="203"/>
      <c r="E10149" s="203"/>
      <c r="F10149" s="203"/>
    </row>
    <row r="10150" spans="1:6" x14ac:dyDescent="0.25">
      <c r="A10150" s="203"/>
      <c r="B10150" s="203"/>
      <c r="C10150" s="203"/>
      <c r="D10150" s="203"/>
      <c r="E10150" s="203"/>
      <c r="F10150" s="203"/>
    </row>
    <row r="10151" spans="1:6" x14ac:dyDescent="0.25">
      <c r="A10151" s="203"/>
      <c r="B10151" s="203"/>
      <c r="C10151" s="203"/>
      <c r="D10151" s="203"/>
      <c r="E10151" s="203"/>
      <c r="F10151" s="203"/>
    </row>
    <row r="10152" spans="1:6" x14ac:dyDescent="0.25">
      <c r="A10152" s="203"/>
      <c r="B10152" s="203"/>
      <c r="C10152" s="203"/>
      <c r="D10152" s="203"/>
      <c r="E10152" s="203"/>
      <c r="F10152" s="203"/>
    </row>
    <row r="10153" spans="1:6" x14ac:dyDescent="0.25">
      <c r="A10153" s="203"/>
      <c r="B10153" s="203"/>
      <c r="C10153" s="203"/>
      <c r="D10153" s="203"/>
      <c r="E10153" s="203"/>
      <c r="F10153" s="203"/>
    </row>
    <row r="10154" spans="1:6" x14ac:dyDescent="0.25">
      <c r="A10154" s="203"/>
      <c r="B10154" s="203"/>
      <c r="C10154" s="203"/>
      <c r="D10154" s="203"/>
      <c r="E10154" s="203"/>
      <c r="F10154" s="203"/>
    </row>
    <row r="10155" spans="1:6" x14ac:dyDescent="0.25">
      <c r="A10155" s="203"/>
      <c r="B10155" s="203"/>
      <c r="C10155" s="203"/>
      <c r="D10155" s="203"/>
      <c r="E10155" s="203"/>
      <c r="F10155" s="203"/>
    </row>
    <row r="10156" spans="1:6" x14ac:dyDescent="0.25">
      <c r="A10156" s="203"/>
      <c r="B10156" s="203"/>
      <c r="C10156" s="203"/>
      <c r="D10156" s="203"/>
      <c r="E10156" s="203"/>
      <c r="F10156" s="203"/>
    </row>
    <row r="10157" spans="1:6" x14ac:dyDescent="0.25">
      <c r="A10157" s="203"/>
      <c r="B10157" s="203"/>
      <c r="C10157" s="203"/>
      <c r="D10157" s="203"/>
      <c r="E10157" s="203"/>
      <c r="F10157" s="203"/>
    </row>
    <row r="10158" spans="1:6" x14ac:dyDescent="0.25">
      <c r="A10158" s="203"/>
      <c r="B10158" s="203"/>
      <c r="C10158" s="203"/>
      <c r="D10158" s="203"/>
      <c r="E10158" s="203"/>
      <c r="F10158" s="203"/>
    </row>
    <row r="10159" spans="1:6" x14ac:dyDescent="0.25">
      <c r="A10159" s="203"/>
      <c r="B10159" s="203"/>
      <c r="C10159" s="203"/>
      <c r="D10159" s="203"/>
      <c r="E10159" s="203"/>
      <c r="F10159" s="203"/>
    </row>
    <row r="10160" spans="1:6" x14ac:dyDescent="0.25">
      <c r="A10160" s="203"/>
      <c r="B10160" s="203"/>
      <c r="C10160" s="203"/>
      <c r="D10160" s="203"/>
      <c r="E10160" s="203"/>
      <c r="F10160" s="203"/>
    </row>
    <row r="10161" spans="1:6" x14ac:dyDescent="0.25">
      <c r="A10161" s="203"/>
      <c r="B10161" s="203"/>
      <c r="C10161" s="203"/>
      <c r="D10161" s="203"/>
      <c r="E10161" s="203"/>
      <c r="F10161" s="203"/>
    </row>
    <row r="10162" spans="1:6" x14ac:dyDescent="0.25">
      <c r="A10162" s="203"/>
      <c r="B10162" s="203"/>
      <c r="C10162" s="203"/>
      <c r="D10162" s="203"/>
      <c r="E10162" s="203"/>
      <c r="F10162" s="203"/>
    </row>
    <row r="10163" spans="1:6" x14ac:dyDescent="0.25">
      <c r="A10163" s="203"/>
      <c r="B10163" s="203"/>
      <c r="C10163" s="203"/>
      <c r="D10163" s="203"/>
      <c r="E10163" s="203"/>
      <c r="F10163" s="203"/>
    </row>
    <row r="10164" spans="1:6" x14ac:dyDescent="0.25">
      <c r="A10164" s="203"/>
      <c r="B10164" s="203"/>
      <c r="C10164" s="203"/>
      <c r="D10164" s="203"/>
      <c r="E10164" s="203"/>
      <c r="F10164" s="203"/>
    </row>
    <row r="10165" spans="1:6" x14ac:dyDescent="0.25">
      <c r="A10165" s="203"/>
      <c r="B10165" s="203"/>
      <c r="C10165" s="203"/>
      <c r="D10165" s="203"/>
      <c r="E10165" s="203"/>
      <c r="F10165" s="203"/>
    </row>
    <row r="10166" spans="1:6" x14ac:dyDescent="0.25">
      <c r="A10166" s="203"/>
      <c r="B10166" s="203"/>
      <c r="C10166" s="203"/>
      <c r="D10166" s="203"/>
      <c r="E10166" s="203"/>
      <c r="F10166" s="203"/>
    </row>
    <row r="10167" spans="1:6" x14ac:dyDescent="0.25">
      <c r="A10167" s="203"/>
      <c r="B10167" s="203"/>
      <c r="C10167" s="203"/>
      <c r="D10167" s="203"/>
      <c r="E10167" s="203"/>
      <c r="F10167" s="203"/>
    </row>
    <row r="10168" spans="1:6" x14ac:dyDescent="0.25">
      <c r="A10168" s="203"/>
      <c r="B10168" s="203"/>
      <c r="C10168" s="203"/>
      <c r="D10168" s="203"/>
      <c r="E10168" s="203"/>
      <c r="F10168" s="203"/>
    </row>
    <row r="10169" spans="1:6" x14ac:dyDescent="0.25">
      <c r="A10169" s="203"/>
      <c r="B10169" s="203"/>
      <c r="C10169" s="203"/>
      <c r="D10169" s="203"/>
      <c r="E10169" s="203"/>
      <c r="F10169" s="203"/>
    </row>
    <row r="10170" spans="1:6" x14ac:dyDescent="0.25">
      <c r="A10170" s="203"/>
      <c r="B10170" s="203"/>
      <c r="C10170" s="203"/>
      <c r="D10170" s="203"/>
      <c r="E10170" s="203"/>
      <c r="F10170" s="203"/>
    </row>
    <row r="10171" spans="1:6" x14ac:dyDescent="0.25">
      <c r="A10171" s="203"/>
      <c r="B10171" s="203"/>
      <c r="C10171" s="203"/>
      <c r="D10171" s="203"/>
      <c r="E10171" s="203"/>
      <c r="F10171" s="203"/>
    </row>
    <row r="10172" spans="1:6" x14ac:dyDescent="0.25">
      <c r="A10172" s="203"/>
      <c r="B10172" s="203"/>
      <c r="C10172" s="203"/>
      <c r="D10172" s="203"/>
      <c r="E10172" s="203"/>
      <c r="F10172" s="203"/>
    </row>
    <row r="10173" spans="1:6" x14ac:dyDescent="0.25">
      <c r="A10173" s="203"/>
      <c r="B10173" s="203"/>
      <c r="C10173" s="203"/>
      <c r="D10173" s="203"/>
      <c r="E10173" s="203"/>
      <c r="F10173" s="203"/>
    </row>
    <row r="10174" spans="1:6" x14ac:dyDescent="0.25">
      <c r="A10174" s="203"/>
      <c r="B10174" s="203"/>
      <c r="C10174" s="203"/>
      <c r="D10174" s="203"/>
      <c r="E10174" s="203"/>
      <c r="F10174" s="203"/>
    </row>
    <row r="10175" spans="1:6" x14ac:dyDescent="0.25">
      <c r="A10175" s="203"/>
      <c r="B10175" s="203"/>
      <c r="C10175" s="203"/>
      <c r="D10175" s="203"/>
      <c r="E10175" s="203"/>
      <c r="F10175" s="203"/>
    </row>
    <row r="10176" spans="1:6" x14ac:dyDescent="0.25">
      <c r="A10176" s="203"/>
      <c r="B10176" s="203"/>
      <c r="C10176" s="203"/>
      <c r="D10176" s="203"/>
      <c r="E10176" s="203"/>
      <c r="F10176" s="203"/>
    </row>
    <row r="10177" spans="1:6" x14ac:dyDescent="0.25">
      <c r="A10177" s="203"/>
      <c r="B10177" s="203"/>
      <c r="C10177" s="203"/>
      <c r="D10177" s="203"/>
      <c r="E10177" s="203"/>
      <c r="F10177" s="203"/>
    </row>
    <row r="10178" spans="1:6" x14ac:dyDescent="0.25">
      <c r="A10178" s="203"/>
      <c r="B10178" s="203"/>
      <c r="C10178" s="203"/>
      <c r="D10178" s="203"/>
      <c r="E10178" s="203"/>
      <c r="F10178" s="203"/>
    </row>
    <row r="10179" spans="1:6" x14ac:dyDescent="0.25">
      <c r="A10179" s="203"/>
      <c r="B10179" s="203"/>
      <c r="C10179" s="203"/>
      <c r="D10179" s="203"/>
      <c r="E10179" s="203"/>
      <c r="F10179" s="203"/>
    </row>
    <row r="10180" spans="1:6" x14ac:dyDescent="0.25">
      <c r="A10180" s="203"/>
      <c r="B10180" s="203"/>
      <c r="C10180" s="203"/>
      <c r="D10180" s="203"/>
      <c r="E10180" s="203"/>
      <c r="F10180" s="203"/>
    </row>
    <row r="10181" spans="1:6" x14ac:dyDescent="0.25">
      <c r="A10181" s="203"/>
      <c r="B10181" s="203"/>
      <c r="C10181" s="203"/>
      <c r="D10181" s="203"/>
      <c r="E10181" s="203"/>
      <c r="F10181" s="203"/>
    </row>
    <row r="10182" spans="1:6" x14ac:dyDescent="0.25">
      <c r="A10182" s="203"/>
      <c r="B10182" s="203"/>
      <c r="C10182" s="203"/>
      <c r="D10182" s="203"/>
      <c r="E10182" s="203"/>
      <c r="F10182" s="203"/>
    </row>
    <row r="10183" spans="1:6" x14ac:dyDescent="0.25">
      <c r="A10183" s="203"/>
      <c r="B10183" s="203"/>
      <c r="C10183" s="203"/>
      <c r="D10183" s="203"/>
      <c r="E10183" s="203"/>
      <c r="F10183" s="203"/>
    </row>
    <row r="10184" spans="1:6" x14ac:dyDescent="0.25">
      <c r="A10184" s="203"/>
      <c r="B10184" s="203"/>
      <c r="C10184" s="203"/>
      <c r="D10184" s="203"/>
      <c r="E10184" s="203"/>
      <c r="F10184" s="203"/>
    </row>
    <row r="10185" spans="1:6" x14ac:dyDescent="0.25">
      <c r="A10185" s="203"/>
      <c r="B10185" s="203"/>
      <c r="C10185" s="203"/>
      <c r="D10185" s="203"/>
      <c r="E10185" s="203"/>
      <c r="F10185" s="203"/>
    </row>
    <row r="10186" spans="1:6" x14ac:dyDescent="0.25">
      <c r="A10186" s="203"/>
      <c r="B10186" s="203"/>
      <c r="C10186" s="203"/>
      <c r="D10186" s="203"/>
      <c r="E10186" s="203"/>
      <c r="F10186" s="203"/>
    </row>
    <row r="10187" spans="1:6" x14ac:dyDescent="0.25">
      <c r="A10187" s="203"/>
      <c r="B10187" s="203"/>
      <c r="C10187" s="203"/>
      <c r="D10187" s="203"/>
      <c r="E10187" s="203"/>
      <c r="F10187" s="203"/>
    </row>
    <row r="10188" spans="1:6" x14ac:dyDescent="0.25">
      <c r="A10188" s="203"/>
      <c r="B10188" s="203"/>
      <c r="C10188" s="203"/>
      <c r="D10188" s="203"/>
      <c r="E10188" s="203"/>
      <c r="F10188" s="203"/>
    </row>
    <row r="10189" spans="1:6" x14ac:dyDescent="0.25">
      <c r="A10189" s="203"/>
      <c r="B10189" s="203"/>
      <c r="C10189" s="203"/>
      <c r="D10189" s="203"/>
      <c r="E10189" s="203"/>
      <c r="F10189" s="203"/>
    </row>
    <row r="10190" spans="1:6" x14ac:dyDescent="0.25">
      <c r="A10190" s="203"/>
      <c r="B10190" s="203"/>
      <c r="C10190" s="203"/>
      <c r="D10190" s="203"/>
      <c r="E10190" s="203"/>
      <c r="F10190" s="203"/>
    </row>
    <row r="10191" spans="1:6" x14ac:dyDescent="0.25">
      <c r="A10191" s="203"/>
      <c r="B10191" s="203"/>
      <c r="C10191" s="203"/>
      <c r="D10191" s="203"/>
      <c r="E10191" s="203"/>
      <c r="F10191" s="203"/>
    </row>
    <row r="10192" spans="1:6" x14ac:dyDescent="0.25">
      <c r="A10192" s="203"/>
      <c r="B10192" s="203"/>
      <c r="C10192" s="203"/>
      <c r="D10192" s="203"/>
      <c r="E10192" s="203"/>
      <c r="F10192" s="203"/>
    </row>
    <row r="10193" spans="1:6" x14ac:dyDescent="0.25">
      <c r="A10193" s="203"/>
      <c r="B10193" s="203"/>
      <c r="C10193" s="203"/>
      <c r="D10193" s="203"/>
      <c r="E10193" s="203"/>
      <c r="F10193" s="203"/>
    </row>
    <row r="10194" spans="1:6" x14ac:dyDescent="0.25">
      <c r="A10194" s="203"/>
      <c r="B10194" s="203"/>
      <c r="C10194" s="203"/>
      <c r="D10194" s="203"/>
      <c r="E10194" s="203"/>
      <c r="F10194" s="203"/>
    </row>
    <row r="10195" spans="1:6" x14ac:dyDescent="0.25">
      <c r="A10195" s="203"/>
      <c r="B10195" s="203"/>
      <c r="C10195" s="203"/>
      <c r="D10195" s="203"/>
      <c r="E10195" s="203"/>
      <c r="F10195" s="203"/>
    </row>
    <row r="10196" spans="1:6" x14ac:dyDescent="0.25">
      <c r="A10196" s="203"/>
      <c r="B10196" s="203"/>
      <c r="C10196" s="203"/>
      <c r="D10196" s="203"/>
      <c r="E10196" s="203"/>
      <c r="F10196" s="203"/>
    </row>
    <row r="10197" spans="1:6" x14ac:dyDescent="0.25">
      <c r="A10197" s="203"/>
      <c r="B10197" s="203"/>
      <c r="C10197" s="203"/>
      <c r="D10197" s="203"/>
      <c r="E10197" s="203"/>
      <c r="F10197" s="203"/>
    </row>
    <row r="10198" spans="1:6" x14ac:dyDescent="0.25">
      <c r="A10198" s="203"/>
      <c r="B10198" s="203"/>
      <c r="C10198" s="203"/>
      <c r="D10198" s="203"/>
      <c r="E10198" s="203"/>
      <c r="F10198" s="203"/>
    </row>
    <row r="10199" spans="1:6" x14ac:dyDescent="0.25">
      <c r="A10199" s="203"/>
      <c r="B10199" s="203"/>
      <c r="C10199" s="203"/>
      <c r="D10199" s="203"/>
      <c r="E10199" s="203"/>
      <c r="F10199" s="203"/>
    </row>
    <row r="10200" spans="1:6" x14ac:dyDescent="0.25">
      <c r="A10200" s="203"/>
      <c r="B10200" s="203"/>
      <c r="C10200" s="203"/>
      <c r="D10200" s="203"/>
      <c r="E10200" s="203"/>
      <c r="F10200" s="203"/>
    </row>
    <row r="10201" spans="1:6" x14ac:dyDescent="0.25">
      <c r="A10201" s="203"/>
      <c r="B10201" s="203"/>
      <c r="C10201" s="203"/>
      <c r="D10201" s="203"/>
      <c r="E10201" s="203"/>
      <c r="F10201" s="203"/>
    </row>
    <row r="10202" spans="1:6" x14ac:dyDescent="0.25">
      <c r="A10202" s="203"/>
      <c r="B10202" s="203"/>
      <c r="C10202" s="203"/>
      <c r="D10202" s="203"/>
      <c r="E10202" s="203"/>
      <c r="F10202" s="203"/>
    </row>
    <row r="10203" spans="1:6" x14ac:dyDescent="0.25">
      <c r="A10203" s="203"/>
      <c r="B10203" s="203"/>
      <c r="C10203" s="203"/>
      <c r="D10203" s="203"/>
      <c r="E10203" s="203"/>
      <c r="F10203" s="203"/>
    </row>
    <row r="10204" spans="1:6" x14ac:dyDescent="0.25">
      <c r="A10204" s="203"/>
      <c r="B10204" s="203"/>
      <c r="C10204" s="203"/>
      <c r="D10204" s="203"/>
      <c r="E10204" s="203"/>
      <c r="F10204" s="203"/>
    </row>
    <row r="10205" spans="1:6" x14ac:dyDescent="0.25">
      <c r="A10205" s="203"/>
      <c r="B10205" s="203"/>
      <c r="C10205" s="203"/>
      <c r="D10205" s="203"/>
      <c r="E10205" s="203"/>
      <c r="F10205" s="203"/>
    </row>
    <row r="10206" spans="1:6" x14ac:dyDescent="0.25">
      <c r="A10206" s="203"/>
      <c r="B10206" s="203"/>
      <c r="C10206" s="203"/>
      <c r="D10206" s="203"/>
      <c r="E10206" s="203"/>
      <c r="F10206" s="203"/>
    </row>
    <row r="10207" spans="1:6" x14ac:dyDescent="0.25">
      <c r="A10207" s="203"/>
      <c r="B10207" s="203"/>
      <c r="C10207" s="203"/>
      <c r="D10207" s="203"/>
      <c r="E10207" s="203"/>
      <c r="F10207" s="203"/>
    </row>
    <row r="10208" spans="1:6" x14ac:dyDescent="0.25">
      <c r="A10208" s="203"/>
      <c r="B10208" s="203"/>
      <c r="C10208" s="203"/>
      <c r="D10208" s="203"/>
      <c r="E10208" s="203"/>
      <c r="F10208" s="203"/>
    </row>
    <row r="10209" spans="1:6" x14ac:dyDescent="0.25">
      <c r="A10209" s="203"/>
      <c r="B10209" s="203"/>
      <c r="C10209" s="203"/>
      <c r="D10209" s="203"/>
      <c r="E10209" s="203"/>
      <c r="F10209" s="203"/>
    </row>
    <row r="10210" spans="1:6" x14ac:dyDescent="0.25">
      <c r="A10210" s="203"/>
      <c r="B10210" s="203"/>
      <c r="C10210" s="203"/>
      <c r="D10210" s="203"/>
      <c r="E10210" s="203"/>
      <c r="F10210" s="203"/>
    </row>
    <row r="10211" spans="1:6" x14ac:dyDescent="0.25">
      <c r="A10211" s="203"/>
      <c r="B10211" s="203"/>
      <c r="C10211" s="203"/>
      <c r="D10211" s="203"/>
      <c r="E10211" s="203"/>
      <c r="F10211" s="203"/>
    </row>
    <row r="10212" spans="1:6" x14ac:dyDescent="0.25">
      <c r="A10212" s="203"/>
      <c r="B10212" s="203"/>
      <c r="C10212" s="203"/>
      <c r="D10212" s="203"/>
      <c r="E10212" s="203"/>
      <c r="F10212" s="203"/>
    </row>
    <row r="10213" spans="1:6" x14ac:dyDescent="0.25">
      <c r="A10213" s="203"/>
      <c r="B10213" s="203"/>
      <c r="C10213" s="203"/>
      <c r="D10213" s="203"/>
      <c r="E10213" s="203"/>
      <c r="F10213" s="203"/>
    </row>
    <row r="10214" spans="1:6" x14ac:dyDescent="0.25">
      <c r="A10214" s="203"/>
      <c r="B10214" s="203"/>
      <c r="C10214" s="203"/>
      <c r="D10214" s="203"/>
      <c r="E10214" s="203"/>
      <c r="F10214" s="203"/>
    </row>
    <row r="10215" spans="1:6" x14ac:dyDescent="0.25">
      <c r="A10215" s="203"/>
      <c r="B10215" s="203"/>
      <c r="C10215" s="203"/>
      <c r="D10215" s="203"/>
      <c r="E10215" s="203"/>
      <c r="F10215" s="203"/>
    </row>
    <row r="10216" spans="1:6" x14ac:dyDescent="0.25">
      <c r="A10216" s="203"/>
      <c r="B10216" s="203"/>
      <c r="C10216" s="203"/>
      <c r="D10216" s="203"/>
      <c r="E10216" s="203"/>
      <c r="F10216" s="203"/>
    </row>
    <row r="10217" spans="1:6" x14ac:dyDescent="0.25">
      <c r="A10217" s="203"/>
      <c r="B10217" s="203"/>
      <c r="C10217" s="203"/>
      <c r="D10217" s="203"/>
      <c r="E10217" s="203"/>
      <c r="F10217" s="203"/>
    </row>
    <row r="10218" spans="1:6" x14ac:dyDescent="0.25">
      <c r="A10218" s="203"/>
      <c r="B10218" s="203"/>
      <c r="C10218" s="203"/>
      <c r="D10218" s="203"/>
      <c r="E10218" s="203"/>
      <c r="F10218" s="203"/>
    </row>
    <row r="10219" spans="1:6" x14ac:dyDescent="0.25">
      <c r="A10219" s="203"/>
      <c r="B10219" s="203"/>
      <c r="C10219" s="203"/>
      <c r="D10219" s="203"/>
      <c r="E10219" s="203"/>
      <c r="F10219" s="203"/>
    </row>
    <row r="10220" spans="1:6" x14ac:dyDescent="0.25">
      <c r="A10220" s="203"/>
      <c r="B10220" s="203"/>
      <c r="C10220" s="203"/>
      <c r="D10220" s="203"/>
      <c r="E10220" s="203"/>
      <c r="F10220" s="203"/>
    </row>
    <row r="10221" spans="1:6" x14ac:dyDescent="0.25">
      <c r="A10221" s="203"/>
      <c r="B10221" s="203"/>
      <c r="C10221" s="203"/>
      <c r="D10221" s="203"/>
      <c r="E10221" s="203"/>
      <c r="F10221" s="203"/>
    </row>
    <row r="10222" spans="1:6" x14ac:dyDescent="0.25">
      <c r="A10222" s="203"/>
      <c r="B10222" s="203"/>
      <c r="C10222" s="203"/>
      <c r="D10222" s="203"/>
      <c r="E10222" s="203"/>
      <c r="F10222" s="203"/>
    </row>
    <row r="10223" spans="1:6" x14ac:dyDescent="0.25">
      <c r="A10223" s="203"/>
      <c r="B10223" s="203"/>
      <c r="C10223" s="203"/>
      <c r="D10223" s="203"/>
      <c r="E10223" s="203"/>
      <c r="F10223" s="203"/>
    </row>
    <row r="10224" spans="1:6" x14ac:dyDescent="0.25">
      <c r="A10224" s="203"/>
      <c r="B10224" s="203"/>
      <c r="C10224" s="203"/>
      <c r="D10224" s="203"/>
      <c r="E10224" s="203"/>
      <c r="F10224" s="203"/>
    </row>
    <row r="10225" spans="1:6" x14ac:dyDescent="0.25">
      <c r="A10225" s="203"/>
      <c r="B10225" s="203"/>
      <c r="C10225" s="203"/>
      <c r="D10225" s="203"/>
      <c r="E10225" s="203"/>
      <c r="F10225" s="203"/>
    </row>
    <row r="10226" spans="1:6" x14ac:dyDescent="0.25">
      <c r="A10226" s="203"/>
      <c r="B10226" s="203"/>
      <c r="C10226" s="203"/>
      <c r="D10226" s="203"/>
      <c r="E10226" s="203"/>
      <c r="F10226" s="203"/>
    </row>
    <row r="10227" spans="1:6" x14ac:dyDescent="0.25">
      <c r="A10227" s="203"/>
      <c r="B10227" s="203"/>
      <c r="C10227" s="203"/>
      <c r="D10227" s="203"/>
      <c r="E10227" s="203"/>
      <c r="F10227" s="203"/>
    </row>
    <row r="10228" spans="1:6" x14ac:dyDescent="0.25">
      <c r="A10228" s="203"/>
      <c r="B10228" s="203"/>
      <c r="C10228" s="203"/>
      <c r="D10228" s="203"/>
      <c r="E10228" s="203"/>
      <c r="F10228" s="203"/>
    </row>
    <row r="10229" spans="1:6" x14ac:dyDescent="0.25">
      <c r="A10229" s="203"/>
      <c r="B10229" s="203"/>
      <c r="C10229" s="203"/>
      <c r="D10229" s="203"/>
      <c r="E10229" s="203"/>
      <c r="F10229" s="203"/>
    </row>
    <row r="10230" spans="1:6" x14ac:dyDescent="0.25">
      <c r="A10230" s="203"/>
      <c r="B10230" s="203"/>
      <c r="C10230" s="203"/>
      <c r="D10230" s="203"/>
      <c r="E10230" s="203"/>
      <c r="F10230" s="203"/>
    </row>
    <row r="10231" spans="1:6" x14ac:dyDescent="0.25">
      <c r="A10231" s="203"/>
      <c r="B10231" s="203"/>
      <c r="C10231" s="203"/>
      <c r="D10231" s="203"/>
      <c r="E10231" s="203"/>
      <c r="F10231" s="203"/>
    </row>
    <row r="10232" spans="1:6" x14ac:dyDescent="0.25">
      <c r="A10232" s="203"/>
      <c r="B10232" s="203"/>
      <c r="C10232" s="203"/>
      <c r="D10232" s="203"/>
      <c r="E10232" s="203"/>
      <c r="F10232" s="203"/>
    </row>
    <row r="10233" spans="1:6" x14ac:dyDescent="0.25">
      <c r="A10233" s="203"/>
      <c r="B10233" s="203"/>
      <c r="C10233" s="203"/>
      <c r="D10233" s="203"/>
      <c r="E10233" s="203"/>
      <c r="F10233" s="203"/>
    </row>
    <row r="10234" spans="1:6" x14ac:dyDescent="0.25">
      <c r="A10234" s="203"/>
      <c r="B10234" s="203"/>
      <c r="C10234" s="203"/>
      <c r="D10234" s="203"/>
      <c r="E10234" s="203"/>
      <c r="F10234" s="203"/>
    </row>
    <row r="10235" spans="1:6" x14ac:dyDescent="0.25">
      <c r="A10235" s="203"/>
      <c r="B10235" s="203"/>
      <c r="C10235" s="203"/>
      <c r="D10235" s="203"/>
      <c r="E10235" s="203"/>
      <c r="F10235" s="203"/>
    </row>
    <row r="10236" spans="1:6" x14ac:dyDescent="0.25">
      <c r="A10236" s="203"/>
      <c r="B10236" s="203"/>
      <c r="C10236" s="203"/>
      <c r="D10236" s="203"/>
      <c r="E10236" s="203"/>
      <c r="F10236" s="203"/>
    </row>
    <row r="10237" spans="1:6" x14ac:dyDescent="0.25">
      <c r="A10237" s="203"/>
      <c r="B10237" s="203"/>
      <c r="C10237" s="203"/>
      <c r="D10237" s="203"/>
      <c r="E10237" s="203"/>
      <c r="F10237" s="203"/>
    </row>
    <row r="10238" spans="1:6" x14ac:dyDescent="0.25">
      <c r="A10238" s="203"/>
      <c r="B10238" s="203"/>
      <c r="C10238" s="203"/>
      <c r="D10238" s="203"/>
      <c r="E10238" s="203"/>
      <c r="F10238" s="203"/>
    </row>
    <row r="10239" spans="1:6" x14ac:dyDescent="0.25">
      <c r="A10239" s="203"/>
      <c r="B10239" s="203"/>
      <c r="C10239" s="203"/>
      <c r="D10239" s="203"/>
      <c r="E10239" s="203"/>
      <c r="F10239" s="203"/>
    </row>
    <row r="10240" spans="1:6" x14ac:dyDescent="0.25">
      <c r="A10240" s="203"/>
      <c r="B10240" s="203"/>
      <c r="C10240" s="203"/>
      <c r="D10240" s="203"/>
      <c r="E10240" s="203"/>
      <c r="F10240" s="203"/>
    </row>
    <row r="10241" spans="1:6" x14ac:dyDescent="0.25">
      <c r="A10241" s="203"/>
      <c r="B10241" s="203"/>
      <c r="C10241" s="203"/>
      <c r="D10241" s="203"/>
      <c r="E10241" s="203"/>
      <c r="F10241" s="203"/>
    </row>
    <row r="10242" spans="1:6" x14ac:dyDescent="0.25">
      <c r="A10242" s="203"/>
      <c r="B10242" s="203"/>
      <c r="C10242" s="203"/>
      <c r="D10242" s="203"/>
      <c r="E10242" s="203"/>
      <c r="F10242" s="203"/>
    </row>
    <row r="10243" spans="1:6" x14ac:dyDescent="0.25">
      <c r="A10243" s="203"/>
      <c r="B10243" s="203"/>
      <c r="C10243" s="203"/>
      <c r="D10243" s="203"/>
      <c r="E10243" s="203"/>
      <c r="F10243" s="203"/>
    </row>
    <row r="10244" spans="1:6" x14ac:dyDescent="0.25">
      <c r="A10244" s="203"/>
      <c r="B10244" s="203"/>
      <c r="C10244" s="203"/>
      <c r="D10244" s="203"/>
      <c r="E10244" s="203"/>
      <c r="F10244" s="203"/>
    </row>
    <row r="10245" spans="1:6" x14ac:dyDescent="0.25">
      <c r="A10245" s="203"/>
      <c r="B10245" s="203"/>
      <c r="C10245" s="203"/>
      <c r="D10245" s="203"/>
      <c r="E10245" s="203"/>
      <c r="F10245" s="203"/>
    </row>
    <row r="10246" spans="1:6" x14ac:dyDescent="0.25">
      <c r="A10246" s="203"/>
      <c r="B10246" s="203"/>
      <c r="C10246" s="203"/>
      <c r="D10246" s="203"/>
      <c r="E10246" s="203"/>
      <c r="F10246" s="203"/>
    </row>
    <row r="10247" spans="1:6" x14ac:dyDescent="0.25">
      <c r="A10247" s="203"/>
      <c r="B10247" s="203"/>
      <c r="C10247" s="203"/>
      <c r="D10247" s="203"/>
      <c r="E10247" s="203"/>
      <c r="F10247" s="203"/>
    </row>
    <row r="10248" spans="1:6" x14ac:dyDescent="0.25">
      <c r="A10248" s="203"/>
      <c r="B10248" s="203"/>
      <c r="C10248" s="203"/>
      <c r="D10248" s="203"/>
      <c r="E10248" s="203"/>
      <c r="F10248" s="203"/>
    </row>
    <row r="10249" spans="1:6" x14ac:dyDescent="0.25">
      <c r="A10249" s="203"/>
      <c r="B10249" s="203"/>
      <c r="C10249" s="203"/>
      <c r="D10249" s="203"/>
      <c r="E10249" s="203"/>
      <c r="F10249" s="203"/>
    </row>
    <row r="10250" spans="1:6" x14ac:dyDescent="0.25">
      <c r="A10250" s="203"/>
      <c r="B10250" s="203"/>
      <c r="C10250" s="203"/>
      <c r="D10250" s="203"/>
      <c r="E10250" s="203"/>
      <c r="F10250" s="203"/>
    </row>
    <row r="10251" spans="1:6" x14ac:dyDescent="0.25">
      <c r="A10251" s="203"/>
      <c r="B10251" s="203"/>
      <c r="C10251" s="203"/>
      <c r="D10251" s="203"/>
      <c r="E10251" s="203"/>
      <c r="F10251" s="203"/>
    </row>
    <row r="10252" spans="1:6" x14ac:dyDescent="0.25">
      <c r="A10252" s="203"/>
      <c r="B10252" s="203"/>
      <c r="C10252" s="203"/>
      <c r="D10252" s="203"/>
      <c r="E10252" s="203"/>
      <c r="F10252" s="203"/>
    </row>
    <row r="10253" spans="1:6" x14ac:dyDescent="0.25">
      <c r="A10253" s="203"/>
      <c r="B10253" s="203"/>
      <c r="C10253" s="203"/>
      <c r="D10253" s="203"/>
      <c r="E10253" s="203"/>
      <c r="F10253" s="203"/>
    </row>
    <row r="10254" spans="1:6" x14ac:dyDescent="0.25">
      <c r="A10254" s="203"/>
      <c r="B10254" s="203"/>
      <c r="C10254" s="203"/>
      <c r="D10254" s="203"/>
      <c r="E10254" s="203"/>
      <c r="F10254" s="203"/>
    </row>
    <row r="10255" spans="1:6" x14ac:dyDescent="0.25">
      <c r="A10255" s="203"/>
      <c r="B10255" s="203"/>
      <c r="C10255" s="203"/>
      <c r="D10255" s="203"/>
      <c r="E10255" s="203"/>
      <c r="F10255" s="203"/>
    </row>
    <row r="10256" spans="1:6" x14ac:dyDescent="0.25">
      <c r="A10256" s="203"/>
      <c r="B10256" s="203"/>
      <c r="C10256" s="203"/>
      <c r="D10256" s="203"/>
      <c r="E10256" s="203"/>
      <c r="F10256" s="203"/>
    </row>
    <row r="10257" spans="1:6" x14ac:dyDescent="0.25">
      <c r="A10257" s="203"/>
      <c r="B10257" s="203"/>
      <c r="C10257" s="203"/>
      <c r="D10257" s="203"/>
      <c r="E10257" s="203"/>
      <c r="F10257" s="203"/>
    </row>
    <row r="10258" spans="1:6" x14ac:dyDescent="0.25">
      <c r="A10258" s="203"/>
      <c r="B10258" s="203"/>
      <c r="C10258" s="203"/>
      <c r="D10258" s="203"/>
      <c r="E10258" s="203"/>
      <c r="F10258" s="203"/>
    </row>
    <row r="10259" spans="1:6" x14ac:dyDescent="0.25">
      <c r="A10259" s="203"/>
      <c r="B10259" s="203"/>
      <c r="C10259" s="203"/>
      <c r="D10259" s="203"/>
      <c r="E10259" s="203"/>
      <c r="F10259" s="203"/>
    </row>
    <row r="10260" spans="1:6" x14ac:dyDescent="0.25">
      <c r="A10260" s="203"/>
      <c r="B10260" s="203"/>
      <c r="C10260" s="203"/>
      <c r="D10260" s="203"/>
      <c r="E10260" s="203"/>
      <c r="F10260" s="203"/>
    </row>
    <row r="10261" spans="1:6" x14ac:dyDescent="0.25">
      <c r="A10261" s="203"/>
      <c r="B10261" s="203"/>
      <c r="C10261" s="203"/>
      <c r="D10261" s="203"/>
      <c r="E10261" s="203"/>
      <c r="F10261" s="203"/>
    </row>
    <row r="10262" spans="1:6" x14ac:dyDescent="0.25">
      <c r="A10262" s="203"/>
      <c r="B10262" s="203"/>
      <c r="C10262" s="203"/>
      <c r="D10262" s="203"/>
      <c r="E10262" s="203"/>
      <c r="F10262" s="203"/>
    </row>
    <row r="10263" spans="1:6" x14ac:dyDescent="0.25">
      <c r="A10263" s="203"/>
      <c r="B10263" s="203"/>
      <c r="C10263" s="203"/>
      <c r="D10263" s="203"/>
      <c r="E10263" s="203"/>
      <c r="F10263" s="203"/>
    </row>
    <row r="10264" spans="1:6" x14ac:dyDescent="0.25">
      <c r="A10264" s="203"/>
      <c r="B10264" s="203"/>
      <c r="C10264" s="203"/>
      <c r="D10264" s="203"/>
      <c r="E10264" s="203"/>
      <c r="F10264" s="203"/>
    </row>
    <row r="10265" spans="1:6" x14ac:dyDescent="0.25">
      <c r="A10265" s="203"/>
      <c r="B10265" s="203"/>
      <c r="C10265" s="203"/>
      <c r="D10265" s="203"/>
      <c r="E10265" s="203"/>
      <c r="F10265" s="203"/>
    </row>
    <row r="10266" spans="1:6" x14ac:dyDescent="0.25">
      <c r="A10266" s="203"/>
      <c r="B10266" s="203"/>
      <c r="C10266" s="203"/>
      <c r="D10266" s="203"/>
      <c r="E10266" s="203"/>
      <c r="F10266" s="203"/>
    </row>
    <row r="10267" spans="1:6" x14ac:dyDescent="0.25">
      <c r="A10267" s="203"/>
      <c r="B10267" s="203"/>
      <c r="C10267" s="203"/>
      <c r="D10267" s="203"/>
      <c r="E10267" s="203"/>
      <c r="F10267" s="203"/>
    </row>
    <row r="10268" spans="1:6" x14ac:dyDescent="0.25">
      <c r="A10268" s="203"/>
      <c r="B10268" s="203"/>
      <c r="C10268" s="203"/>
      <c r="D10268" s="203"/>
      <c r="E10268" s="203"/>
      <c r="F10268" s="203"/>
    </row>
    <row r="10269" spans="1:6" x14ac:dyDescent="0.25">
      <c r="A10269" s="203"/>
      <c r="B10269" s="203"/>
      <c r="C10269" s="203"/>
      <c r="D10269" s="203"/>
      <c r="E10269" s="203"/>
      <c r="F10269" s="203"/>
    </row>
    <row r="10270" spans="1:6" x14ac:dyDescent="0.25">
      <c r="A10270" s="203"/>
      <c r="B10270" s="203"/>
      <c r="C10270" s="203"/>
      <c r="D10270" s="203"/>
      <c r="E10270" s="203"/>
      <c r="F10270" s="203"/>
    </row>
    <row r="10271" spans="1:6" x14ac:dyDescent="0.25">
      <c r="A10271" s="203"/>
      <c r="B10271" s="203"/>
      <c r="C10271" s="203"/>
      <c r="D10271" s="203"/>
      <c r="E10271" s="203"/>
      <c r="F10271" s="203"/>
    </row>
    <row r="10272" spans="1:6" x14ac:dyDescent="0.25">
      <c r="A10272" s="203"/>
      <c r="B10272" s="203"/>
      <c r="C10272" s="203"/>
      <c r="D10272" s="203"/>
      <c r="E10272" s="203"/>
      <c r="F10272" s="203"/>
    </row>
    <row r="10273" spans="1:6" x14ac:dyDescent="0.25">
      <c r="A10273" s="203"/>
      <c r="B10273" s="203"/>
      <c r="C10273" s="203"/>
      <c r="D10273" s="203"/>
      <c r="E10273" s="203"/>
      <c r="F10273" s="203"/>
    </row>
    <row r="10274" spans="1:6" x14ac:dyDescent="0.25">
      <c r="A10274" s="203"/>
      <c r="B10274" s="203"/>
      <c r="C10274" s="203"/>
      <c r="D10274" s="203"/>
      <c r="E10274" s="203"/>
      <c r="F10274" s="203"/>
    </row>
    <row r="10275" spans="1:6" x14ac:dyDescent="0.25">
      <c r="A10275" s="203"/>
      <c r="B10275" s="203"/>
      <c r="C10275" s="203"/>
      <c r="D10275" s="203"/>
      <c r="E10275" s="203"/>
      <c r="F10275" s="203"/>
    </row>
    <row r="10276" spans="1:6" x14ac:dyDescent="0.25">
      <c r="A10276" s="203"/>
      <c r="B10276" s="203"/>
      <c r="C10276" s="203"/>
      <c r="D10276" s="203"/>
      <c r="E10276" s="203"/>
      <c r="F10276" s="203"/>
    </row>
    <row r="10277" spans="1:6" x14ac:dyDescent="0.25">
      <c r="A10277" s="203"/>
      <c r="B10277" s="203"/>
      <c r="C10277" s="203"/>
      <c r="D10277" s="203"/>
      <c r="E10277" s="203"/>
      <c r="F10277" s="203"/>
    </row>
    <row r="10278" spans="1:6" x14ac:dyDescent="0.25">
      <c r="A10278" s="203"/>
      <c r="B10278" s="203"/>
      <c r="C10278" s="203"/>
      <c r="D10278" s="203"/>
      <c r="E10278" s="203"/>
      <c r="F10278" s="203"/>
    </row>
    <row r="10279" spans="1:6" x14ac:dyDescent="0.25">
      <c r="A10279" s="203"/>
      <c r="B10279" s="203"/>
      <c r="C10279" s="203"/>
      <c r="D10279" s="203"/>
      <c r="E10279" s="203"/>
      <c r="F10279" s="203"/>
    </row>
    <row r="10280" spans="1:6" x14ac:dyDescent="0.25">
      <c r="A10280" s="203"/>
      <c r="B10280" s="203"/>
      <c r="C10280" s="203"/>
      <c r="D10280" s="203"/>
      <c r="E10280" s="203"/>
      <c r="F10280" s="203"/>
    </row>
    <row r="10281" spans="1:6" x14ac:dyDescent="0.25">
      <c r="A10281" s="203"/>
      <c r="B10281" s="203"/>
      <c r="C10281" s="203"/>
      <c r="D10281" s="203"/>
      <c r="E10281" s="203"/>
      <c r="F10281" s="203"/>
    </row>
    <row r="10282" spans="1:6" x14ac:dyDescent="0.25">
      <c r="A10282" s="203"/>
      <c r="B10282" s="203"/>
      <c r="C10282" s="203"/>
      <c r="D10282" s="203"/>
      <c r="E10282" s="203"/>
      <c r="F10282" s="203"/>
    </row>
    <row r="10283" spans="1:6" x14ac:dyDescent="0.25">
      <c r="A10283" s="203"/>
      <c r="B10283" s="203"/>
      <c r="C10283" s="203"/>
      <c r="D10283" s="203"/>
      <c r="E10283" s="203"/>
      <c r="F10283" s="203"/>
    </row>
    <row r="10284" spans="1:6" x14ac:dyDescent="0.25">
      <c r="A10284" s="203"/>
      <c r="B10284" s="203"/>
      <c r="C10284" s="203"/>
      <c r="D10284" s="203"/>
      <c r="E10284" s="203"/>
      <c r="F10284" s="203"/>
    </row>
    <row r="10285" spans="1:6" x14ac:dyDescent="0.25">
      <c r="A10285" s="203"/>
      <c r="B10285" s="203"/>
      <c r="C10285" s="203"/>
      <c r="D10285" s="203"/>
      <c r="E10285" s="203"/>
      <c r="F10285" s="203"/>
    </row>
    <row r="10286" spans="1:6" x14ac:dyDescent="0.25">
      <c r="A10286" s="203"/>
      <c r="B10286" s="203"/>
      <c r="C10286" s="203"/>
      <c r="D10286" s="203"/>
      <c r="E10286" s="203"/>
      <c r="F10286" s="203"/>
    </row>
    <row r="10287" spans="1:6" x14ac:dyDescent="0.25">
      <c r="A10287" s="203"/>
      <c r="B10287" s="203"/>
      <c r="C10287" s="203"/>
      <c r="D10287" s="203"/>
      <c r="E10287" s="203"/>
      <c r="F10287" s="203"/>
    </row>
    <row r="10288" spans="1:6" x14ac:dyDescent="0.25">
      <c r="A10288" s="203"/>
      <c r="B10288" s="203"/>
      <c r="C10288" s="203"/>
      <c r="D10288" s="203"/>
      <c r="E10288" s="203"/>
      <c r="F10288" s="203"/>
    </row>
    <row r="10289" spans="1:6" x14ac:dyDescent="0.25">
      <c r="A10289" s="203"/>
      <c r="B10289" s="203"/>
      <c r="C10289" s="203"/>
      <c r="D10289" s="203"/>
      <c r="E10289" s="203"/>
      <c r="F10289" s="203"/>
    </row>
    <row r="10290" spans="1:6" x14ac:dyDescent="0.25">
      <c r="A10290" s="203"/>
      <c r="B10290" s="203"/>
      <c r="C10290" s="203"/>
      <c r="D10290" s="203"/>
      <c r="E10290" s="203"/>
      <c r="F10290" s="203"/>
    </row>
    <row r="10291" spans="1:6" x14ac:dyDescent="0.25">
      <c r="A10291" s="203"/>
      <c r="B10291" s="203"/>
      <c r="C10291" s="203"/>
      <c r="D10291" s="203"/>
      <c r="E10291" s="203"/>
      <c r="F10291" s="203"/>
    </row>
    <row r="10292" spans="1:6" x14ac:dyDescent="0.25">
      <c r="A10292" s="203"/>
      <c r="B10292" s="203"/>
      <c r="C10292" s="203"/>
      <c r="D10292" s="203"/>
      <c r="E10292" s="203"/>
      <c r="F10292" s="203"/>
    </row>
    <row r="10293" spans="1:6" x14ac:dyDescent="0.25">
      <c r="A10293" s="203"/>
      <c r="B10293" s="203"/>
      <c r="C10293" s="203"/>
      <c r="D10293" s="203"/>
      <c r="E10293" s="203"/>
      <c r="F10293" s="203"/>
    </row>
    <row r="10294" spans="1:6" x14ac:dyDescent="0.25">
      <c r="A10294" s="203"/>
      <c r="B10294" s="203"/>
      <c r="C10294" s="203"/>
      <c r="D10294" s="203"/>
      <c r="E10294" s="203"/>
      <c r="F10294" s="203"/>
    </row>
    <row r="10295" spans="1:6" x14ac:dyDescent="0.25">
      <c r="A10295" s="203"/>
      <c r="B10295" s="203"/>
      <c r="C10295" s="203"/>
      <c r="D10295" s="203"/>
      <c r="E10295" s="203"/>
      <c r="F10295" s="203"/>
    </row>
    <row r="10296" spans="1:6" x14ac:dyDescent="0.25">
      <c r="A10296" s="203"/>
      <c r="B10296" s="203"/>
      <c r="C10296" s="203"/>
      <c r="D10296" s="203"/>
      <c r="E10296" s="203"/>
      <c r="F10296" s="203"/>
    </row>
    <row r="10297" spans="1:6" x14ac:dyDescent="0.25">
      <c r="A10297" s="203"/>
      <c r="B10297" s="203"/>
      <c r="C10297" s="203"/>
      <c r="D10297" s="203"/>
      <c r="E10297" s="203"/>
      <c r="F10297" s="203"/>
    </row>
    <row r="10298" spans="1:6" x14ac:dyDescent="0.25">
      <c r="A10298" s="203"/>
      <c r="B10298" s="203"/>
      <c r="C10298" s="203"/>
      <c r="D10298" s="203"/>
      <c r="E10298" s="203"/>
      <c r="F10298" s="203"/>
    </row>
    <row r="10299" spans="1:6" x14ac:dyDescent="0.25">
      <c r="A10299" s="203"/>
      <c r="B10299" s="203"/>
      <c r="C10299" s="203"/>
      <c r="D10299" s="203"/>
      <c r="E10299" s="203"/>
      <c r="F10299" s="203"/>
    </row>
    <row r="10300" spans="1:6" x14ac:dyDescent="0.25">
      <c r="A10300" s="203"/>
      <c r="B10300" s="203"/>
      <c r="C10300" s="203"/>
      <c r="D10300" s="203"/>
      <c r="E10300" s="203"/>
      <c r="F10300" s="203"/>
    </row>
    <row r="10301" spans="1:6" x14ac:dyDescent="0.25">
      <c r="A10301" s="203"/>
      <c r="B10301" s="203"/>
      <c r="C10301" s="203"/>
      <c r="D10301" s="203"/>
      <c r="E10301" s="203"/>
      <c r="F10301" s="203"/>
    </row>
    <row r="10302" spans="1:6" x14ac:dyDescent="0.25">
      <c r="A10302" s="203"/>
      <c r="B10302" s="203"/>
      <c r="C10302" s="203"/>
      <c r="D10302" s="203"/>
      <c r="E10302" s="203"/>
      <c r="F10302" s="203"/>
    </row>
    <row r="10303" spans="1:6" x14ac:dyDescent="0.25">
      <c r="A10303" s="203"/>
      <c r="B10303" s="203"/>
      <c r="C10303" s="203"/>
      <c r="D10303" s="203"/>
      <c r="E10303" s="203"/>
      <c r="F10303" s="203"/>
    </row>
    <row r="10304" spans="1:6" x14ac:dyDescent="0.25">
      <c r="A10304" s="203"/>
      <c r="B10304" s="203"/>
      <c r="C10304" s="203"/>
      <c r="D10304" s="203"/>
      <c r="E10304" s="203"/>
      <c r="F10304" s="203"/>
    </row>
    <row r="10305" spans="1:6" x14ac:dyDescent="0.25">
      <c r="A10305" s="203"/>
      <c r="B10305" s="203"/>
      <c r="C10305" s="203"/>
      <c r="D10305" s="203"/>
      <c r="E10305" s="203"/>
      <c r="F10305" s="203"/>
    </row>
    <row r="10306" spans="1:6" x14ac:dyDescent="0.25">
      <c r="A10306" s="203"/>
      <c r="B10306" s="203"/>
      <c r="C10306" s="203"/>
      <c r="D10306" s="203"/>
      <c r="E10306" s="203"/>
      <c r="F10306" s="203"/>
    </row>
    <row r="10307" spans="1:6" x14ac:dyDescent="0.25">
      <c r="A10307" s="203"/>
      <c r="B10307" s="203"/>
      <c r="C10307" s="203"/>
      <c r="D10307" s="203"/>
      <c r="E10307" s="203"/>
      <c r="F10307" s="203"/>
    </row>
    <row r="10308" spans="1:6" x14ac:dyDescent="0.25">
      <c r="A10308" s="203"/>
      <c r="B10308" s="203"/>
      <c r="C10308" s="203"/>
      <c r="D10308" s="203"/>
      <c r="E10308" s="203"/>
      <c r="F10308" s="203"/>
    </row>
    <row r="10309" spans="1:6" x14ac:dyDescent="0.25">
      <c r="A10309" s="203"/>
      <c r="B10309" s="203"/>
      <c r="C10309" s="203"/>
      <c r="D10309" s="203"/>
      <c r="E10309" s="203"/>
      <c r="F10309" s="203"/>
    </row>
    <row r="10310" spans="1:6" x14ac:dyDescent="0.25">
      <c r="A10310" s="203"/>
      <c r="B10310" s="203"/>
      <c r="C10310" s="203"/>
      <c r="D10310" s="203"/>
      <c r="E10310" s="203"/>
      <c r="F10310" s="203"/>
    </row>
    <row r="10311" spans="1:6" x14ac:dyDescent="0.25">
      <c r="A10311" s="203"/>
      <c r="B10311" s="203"/>
      <c r="C10311" s="203"/>
      <c r="D10311" s="203"/>
      <c r="E10311" s="203"/>
      <c r="F10311" s="203"/>
    </row>
    <row r="10312" spans="1:6" x14ac:dyDescent="0.25">
      <c r="A10312" s="203"/>
      <c r="B10312" s="203"/>
      <c r="C10312" s="203"/>
      <c r="D10312" s="203"/>
      <c r="E10312" s="203"/>
      <c r="F10312" s="203"/>
    </row>
    <row r="10313" spans="1:6" x14ac:dyDescent="0.25">
      <c r="A10313" s="203"/>
      <c r="B10313" s="203"/>
      <c r="C10313" s="203"/>
      <c r="D10313" s="203"/>
      <c r="E10313" s="203"/>
      <c r="F10313" s="203"/>
    </row>
    <row r="10314" spans="1:6" x14ac:dyDescent="0.25">
      <c r="A10314" s="203"/>
      <c r="B10314" s="203"/>
      <c r="C10314" s="203"/>
      <c r="D10314" s="203"/>
      <c r="E10314" s="203"/>
      <c r="F10314" s="203"/>
    </row>
    <row r="10315" spans="1:6" x14ac:dyDescent="0.25">
      <c r="A10315" s="203"/>
      <c r="B10315" s="203"/>
      <c r="C10315" s="203"/>
      <c r="D10315" s="203"/>
      <c r="E10315" s="203"/>
      <c r="F10315" s="203"/>
    </row>
    <row r="10316" spans="1:6" x14ac:dyDescent="0.25">
      <c r="A10316" s="203"/>
      <c r="B10316" s="203"/>
      <c r="C10316" s="203"/>
      <c r="D10316" s="203"/>
      <c r="E10316" s="203"/>
      <c r="F10316" s="203"/>
    </row>
    <row r="10317" spans="1:6" x14ac:dyDescent="0.25">
      <c r="A10317" s="203"/>
      <c r="B10317" s="203"/>
      <c r="C10317" s="203"/>
      <c r="D10317" s="203"/>
      <c r="E10317" s="203"/>
      <c r="F10317" s="203"/>
    </row>
    <row r="10318" spans="1:6" x14ac:dyDescent="0.25">
      <c r="A10318" s="203"/>
      <c r="B10318" s="203"/>
      <c r="C10318" s="203"/>
      <c r="D10318" s="203"/>
      <c r="E10318" s="203"/>
      <c r="F10318" s="203"/>
    </row>
    <row r="10319" spans="1:6" x14ac:dyDescent="0.25">
      <c r="A10319" s="203"/>
      <c r="B10319" s="203"/>
      <c r="C10319" s="203"/>
      <c r="D10319" s="203"/>
      <c r="E10319" s="203"/>
      <c r="F10319" s="203"/>
    </row>
    <row r="10320" spans="1:6" x14ac:dyDescent="0.25">
      <c r="A10320" s="203"/>
      <c r="B10320" s="203"/>
      <c r="C10320" s="203"/>
      <c r="D10320" s="203"/>
      <c r="E10320" s="203"/>
      <c r="F10320" s="203"/>
    </row>
    <row r="10321" spans="1:6" x14ac:dyDescent="0.25">
      <c r="A10321" s="203"/>
      <c r="B10321" s="203"/>
      <c r="C10321" s="203"/>
      <c r="D10321" s="203"/>
      <c r="E10321" s="203"/>
      <c r="F10321" s="203"/>
    </row>
    <row r="10322" spans="1:6" x14ac:dyDescent="0.25">
      <c r="A10322" s="203"/>
      <c r="B10322" s="203"/>
      <c r="C10322" s="203"/>
      <c r="D10322" s="203"/>
      <c r="E10322" s="203"/>
      <c r="F10322" s="203"/>
    </row>
    <row r="10323" spans="1:6" x14ac:dyDescent="0.25">
      <c r="A10323" s="203"/>
      <c r="B10323" s="203"/>
      <c r="C10323" s="203"/>
      <c r="D10323" s="203"/>
      <c r="E10323" s="203"/>
      <c r="F10323" s="203"/>
    </row>
    <row r="10324" spans="1:6" x14ac:dyDescent="0.25">
      <c r="A10324" s="203"/>
      <c r="B10324" s="203"/>
      <c r="C10324" s="203"/>
      <c r="D10324" s="203"/>
      <c r="E10324" s="203"/>
      <c r="F10324" s="203"/>
    </row>
    <row r="10325" spans="1:6" x14ac:dyDescent="0.25">
      <c r="A10325" s="203"/>
      <c r="B10325" s="203"/>
      <c r="C10325" s="203"/>
      <c r="D10325" s="203"/>
      <c r="E10325" s="203"/>
      <c r="F10325" s="203"/>
    </row>
    <row r="10326" spans="1:6" x14ac:dyDescent="0.25">
      <c r="A10326" s="203"/>
      <c r="B10326" s="203"/>
      <c r="C10326" s="203"/>
      <c r="D10326" s="203"/>
      <c r="E10326" s="203"/>
      <c r="F10326" s="203"/>
    </row>
    <row r="10327" spans="1:6" x14ac:dyDescent="0.25">
      <c r="A10327" s="203"/>
      <c r="B10327" s="203"/>
      <c r="C10327" s="203"/>
      <c r="D10327" s="203"/>
      <c r="E10327" s="203"/>
      <c r="F10327" s="203"/>
    </row>
    <row r="10328" spans="1:6" x14ac:dyDescent="0.25">
      <c r="A10328" s="203"/>
      <c r="B10328" s="203"/>
      <c r="C10328" s="203"/>
      <c r="D10328" s="203"/>
      <c r="E10328" s="203"/>
      <c r="F10328" s="203"/>
    </row>
    <row r="10329" spans="1:6" x14ac:dyDescent="0.25">
      <c r="A10329" s="203"/>
      <c r="B10329" s="203"/>
      <c r="C10329" s="203"/>
      <c r="D10329" s="203"/>
      <c r="E10329" s="203"/>
      <c r="F10329" s="203"/>
    </row>
    <row r="10330" spans="1:6" x14ac:dyDescent="0.25">
      <c r="A10330" s="203"/>
      <c r="B10330" s="203"/>
      <c r="C10330" s="203"/>
      <c r="D10330" s="203"/>
      <c r="E10330" s="203"/>
      <c r="F10330" s="203"/>
    </row>
    <row r="10331" spans="1:6" x14ac:dyDescent="0.25">
      <c r="A10331" s="203"/>
      <c r="B10331" s="203"/>
      <c r="C10331" s="203"/>
      <c r="D10331" s="203"/>
      <c r="E10331" s="203"/>
      <c r="F10331" s="203"/>
    </row>
    <row r="10332" spans="1:6" x14ac:dyDescent="0.25">
      <c r="A10332" s="203"/>
      <c r="B10332" s="203"/>
      <c r="C10332" s="203"/>
      <c r="D10332" s="203"/>
      <c r="E10332" s="203"/>
      <c r="F10332" s="203"/>
    </row>
    <row r="10333" spans="1:6" x14ac:dyDescent="0.25">
      <c r="A10333" s="203"/>
      <c r="B10333" s="203"/>
      <c r="C10333" s="203"/>
      <c r="D10333" s="203"/>
      <c r="E10333" s="203"/>
      <c r="F10333" s="203"/>
    </row>
    <row r="10334" spans="1:6" x14ac:dyDescent="0.25">
      <c r="A10334" s="203"/>
      <c r="B10334" s="203"/>
      <c r="C10334" s="203"/>
      <c r="D10334" s="203"/>
      <c r="E10334" s="203"/>
      <c r="F10334" s="203"/>
    </row>
    <row r="10335" spans="1:6" x14ac:dyDescent="0.25">
      <c r="A10335" s="203"/>
      <c r="B10335" s="203"/>
      <c r="C10335" s="203"/>
      <c r="D10335" s="203"/>
      <c r="E10335" s="203"/>
      <c r="F10335" s="203"/>
    </row>
    <row r="10336" spans="1:6" x14ac:dyDescent="0.25">
      <c r="A10336" s="203"/>
      <c r="B10336" s="203"/>
      <c r="C10336" s="203"/>
      <c r="D10336" s="203"/>
      <c r="E10336" s="203"/>
      <c r="F10336" s="203"/>
    </row>
    <row r="10337" spans="1:6" x14ac:dyDescent="0.25">
      <c r="A10337" s="203"/>
      <c r="B10337" s="203"/>
      <c r="C10337" s="203"/>
      <c r="D10337" s="203"/>
      <c r="E10337" s="203"/>
      <c r="F10337" s="203"/>
    </row>
    <row r="10338" spans="1:6" x14ac:dyDescent="0.25">
      <c r="A10338" s="203"/>
      <c r="B10338" s="203"/>
      <c r="C10338" s="203"/>
      <c r="D10338" s="203"/>
      <c r="E10338" s="203"/>
      <c r="F10338" s="203"/>
    </row>
    <row r="10339" spans="1:6" x14ac:dyDescent="0.25">
      <c r="A10339" s="203"/>
      <c r="B10339" s="203"/>
      <c r="C10339" s="203"/>
      <c r="D10339" s="203"/>
      <c r="E10339" s="203"/>
      <c r="F10339" s="203"/>
    </row>
    <row r="10340" spans="1:6" x14ac:dyDescent="0.25">
      <c r="A10340" s="203"/>
      <c r="B10340" s="203"/>
      <c r="C10340" s="203"/>
      <c r="D10340" s="203"/>
      <c r="E10340" s="203"/>
      <c r="F10340" s="203"/>
    </row>
    <row r="10341" spans="1:6" x14ac:dyDescent="0.25">
      <c r="A10341" s="203"/>
      <c r="B10341" s="203"/>
      <c r="C10341" s="203"/>
      <c r="D10341" s="203"/>
      <c r="E10341" s="203"/>
      <c r="F10341" s="203"/>
    </row>
    <row r="10342" spans="1:6" x14ac:dyDescent="0.25">
      <c r="A10342" s="203"/>
      <c r="B10342" s="203"/>
      <c r="C10342" s="203"/>
      <c r="D10342" s="203"/>
      <c r="E10342" s="203"/>
      <c r="F10342" s="203"/>
    </row>
    <row r="10343" spans="1:6" x14ac:dyDescent="0.25">
      <c r="A10343" s="203"/>
      <c r="B10343" s="203"/>
      <c r="C10343" s="203"/>
      <c r="D10343" s="203"/>
      <c r="E10343" s="203"/>
      <c r="F10343" s="203"/>
    </row>
    <row r="10344" spans="1:6" x14ac:dyDescent="0.25">
      <c r="A10344" s="203"/>
      <c r="B10344" s="203"/>
      <c r="C10344" s="203"/>
      <c r="D10344" s="203"/>
      <c r="E10344" s="203"/>
      <c r="F10344" s="203"/>
    </row>
    <row r="10345" spans="1:6" x14ac:dyDescent="0.25">
      <c r="A10345" s="203"/>
      <c r="B10345" s="203"/>
      <c r="C10345" s="203"/>
      <c r="D10345" s="203"/>
      <c r="E10345" s="203"/>
      <c r="F10345" s="203"/>
    </row>
    <row r="10346" spans="1:6" x14ac:dyDescent="0.25">
      <c r="A10346" s="203"/>
      <c r="B10346" s="203"/>
      <c r="C10346" s="203"/>
      <c r="D10346" s="203"/>
      <c r="E10346" s="203"/>
      <c r="F10346" s="203"/>
    </row>
    <row r="10347" spans="1:6" x14ac:dyDescent="0.25">
      <c r="A10347" s="203"/>
      <c r="B10347" s="203"/>
      <c r="C10347" s="203"/>
      <c r="D10347" s="203"/>
      <c r="E10347" s="203"/>
      <c r="F10347" s="203"/>
    </row>
    <row r="10348" spans="1:6" x14ac:dyDescent="0.25">
      <c r="A10348" s="203"/>
      <c r="B10348" s="203"/>
      <c r="C10348" s="203"/>
      <c r="D10348" s="203"/>
      <c r="E10348" s="203"/>
      <c r="F10348" s="203"/>
    </row>
    <row r="10349" spans="1:6" x14ac:dyDescent="0.25">
      <c r="A10349" s="203"/>
      <c r="B10349" s="203"/>
      <c r="C10349" s="203"/>
      <c r="D10349" s="203"/>
      <c r="E10349" s="203"/>
      <c r="F10349" s="203"/>
    </row>
    <row r="10350" spans="1:6" x14ac:dyDescent="0.25">
      <c r="A10350" s="203"/>
      <c r="B10350" s="203"/>
      <c r="C10350" s="203"/>
      <c r="D10350" s="203"/>
      <c r="E10350" s="203"/>
      <c r="F10350" s="203"/>
    </row>
    <row r="10351" spans="1:6" x14ac:dyDescent="0.25">
      <c r="A10351" s="203"/>
      <c r="B10351" s="203"/>
      <c r="C10351" s="203"/>
      <c r="D10351" s="203"/>
      <c r="E10351" s="203"/>
      <c r="F10351" s="203"/>
    </row>
    <row r="10352" spans="1:6" x14ac:dyDescent="0.25">
      <c r="A10352" s="203"/>
      <c r="B10352" s="203"/>
      <c r="C10352" s="203"/>
      <c r="D10352" s="203"/>
      <c r="E10352" s="203"/>
      <c r="F10352" s="203"/>
    </row>
    <row r="10353" spans="1:6" x14ac:dyDescent="0.25">
      <c r="A10353" s="203"/>
      <c r="B10353" s="203"/>
      <c r="C10353" s="203"/>
      <c r="D10353" s="203"/>
      <c r="E10353" s="203"/>
      <c r="F10353" s="203"/>
    </row>
    <row r="10354" spans="1:6" x14ac:dyDescent="0.25">
      <c r="A10354" s="203"/>
      <c r="B10354" s="203"/>
      <c r="C10354" s="203"/>
      <c r="D10354" s="203"/>
      <c r="E10354" s="203"/>
      <c r="F10354" s="203"/>
    </row>
    <row r="10355" spans="1:6" x14ac:dyDescent="0.25">
      <c r="A10355" s="203"/>
      <c r="B10355" s="203"/>
      <c r="C10355" s="203"/>
      <c r="D10355" s="203"/>
      <c r="E10355" s="203"/>
      <c r="F10355" s="203"/>
    </row>
    <row r="10356" spans="1:6" x14ac:dyDescent="0.25">
      <c r="A10356" s="203"/>
      <c r="B10356" s="203"/>
      <c r="C10356" s="203"/>
      <c r="D10356" s="203"/>
      <c r="E10356" s="203"/>
      <c r="F10356" s="203"/>
    </row>
    <row r="10357" spans="1:6" x14ac:dyDescent="0.25">
      <c r="A10357" s="203"/>
      <c r="B10357" s="203"/>
      <c r="C10357" s="203"/>
      <c r="D10357" s="203"/>
      <c r="E10357" s="203"/>
      <c r="F10357" s="203"/>
    </row>
    <row r="10358" spans="1:6" x14ac:dyDescent="0.25">
      <c r="A10358" s="203"/>
      <c r="B10358" s="203"/>
      <c r="C10358" s="203"/>
      <c r="D10358" s="203"/>
      <c r="E10358" s="203"/>
      <c r="F10358" s="203"/>
    </row>
    <row r="10359" spans="1:6" x14ac:dyDescent="0.25">
      <c r="A10359" s="203"/>
      <c r="B10359" s="203"/>
      <c r="C10359" s="203"/>
      <c r="D10359" s="203"/>
      <c r="E10359" s="203"/>
      <c r="F10359" s="203"/>
    </row>
    <row r="10360" spans="1:6" x14ac:dyDescent="0.25">
      <c r="A10360" s="203"/>
      <c r="B10360" s="203"/>
      <c r="C10360" s="203"/>
      <c r="D10360" s="203"/>
      <c r="E10360" s="203"/>
      <c r="F10360" s="203"/>
    </row>
    <row r="10361" spans="1:6" x14ac:dyDescent="0.25">
      <c r="A10361" s="203"/>
      <c r="B10361" s="203"/>
      <c r="C10361" s="203"/>
      <c r="D10361" s="203"/>
      <c r="E10361" s="203"/>
      <c r="F10361" s="203"/>
    </row>
    <row r="10362" spans="1:6" x14ac:dyDescent="0.25">
      <c r="A10362" s="203"/>
      <c r="B10362" s="203"/>
      <c r="C10362" s="203"/>
      <c r="D10362" s="203"/>
      <c r="E10362" s="203"/>
      <c r="F10362" s="203"/>
    </row>
    <row r="10363" spans="1:6" x14ac:dyDescent="0.25">
      <c r="A10363" s="203"/>
      <c r="B10363" s="203"/>
      <c r="C10363" s="203"/>
      <c r="D10363" s="203"/>
      <c r="E10363" s="203"/>
      <c r="F10363" s="203"/>
    </row>
    <row r="10364" spans="1:6" x14ac:dyDescent="0.25">
      <c r="A10364" s="203"/>
      <c r="B10364" s="203"/>
      <c r="C10364" s="203"/>
      <c r="D10364" s="203"/>
      <c r="E10364" s="203"/>
      <c r="F10364" s="203"/>
    </row>
    <row r="10365" spans="1:6" x14ac:dyDescent="0.25">
      <c r="A10365" s="203"/>
      <c r="B10365" s="203"/>
      <c r="C10365" s="203"/>
      <c r="D10365" s="203"/>
      <c r="E10365" s="203"/>
      <c r="F10365" s="203"/>
    </row>
    <row r="10366" spans="1:6" x14ac:dyDescent="0.25">
      <c r="A10366" s="203"/>
      <c r="B10366" s="203"/>
      <c r="C10366" s="203"/>
      <c r="D10366" s="203"/>
      <c r="E10366" s="203"/>
      <c r="F10366" s="203"/>
    </row>
    <row r="10367" spans="1:6" x14ac:dyDescent="0.25">
      <c r="A10367" s="203"/>
      <c r="B10367" s="203"/>
      <c r="C10367" s="203"/>
      <c r="D10367" s="203"/>
      <c r="E10367" s="203"/>
      <c r="F10367" s="203"/>
    </row>
    <row r="10368" spans="1:6" x14ac:dyDescent="0.25">
      <c r="A10368" s="203"/>
      <c r="B10368" s="203"/>
      <c r="C10368" s="203"/>
      <c r="D10368" s="203"/>
      <c r="E10368" s="203"/>
      <c r="F10368" s="203"/>
    </row>
    <row r="10369" spans="1:6" x14ac:dyDescent="0.25">
      <c r="A10369" s="203"/>
      <c r="B10369" s="203"/>
      <c r="C10369" s="203"/>
      <c r="D10369" s="203"/>
      <c r="E10369" s="203"/>
      <c r="F10369" s="203"/>
    </row>
    <row r="10370" spans="1:6" x14ac:dyDescent="0.25">
      <c r="A10370" s="203"/>
      <c r="B10370" s="203"/>
      <c r="C10370" s="203"/>
      <c r="D10370" s="203"/>
      <c r="E10370" s="203"/>
      <c r="F10370" s="203"/>
    </row>
    <row r="10371" spans="1:6" x14ac:dyDescent="0.25">
      <c r="A10371" s="203"/>
      <c r="B10371" s="203"/>
      <c r="C10371" s="203"/>
      <c r="D10371" s="203"/>
      <c r="E10371" s="203"/>
      <c r="F10371" s="203"/>
    </row>
    <row r="10372" spans="1:6" x14ac:dyDescent="0.25">
      <c r="A10372" s="203"/>
      <c r="B10372" s="203"/>
      <c r="C10372" s="203"/>
      <c r="D10372" s="203"/>
      <c r="E10372" s="203"/>
      <c r="F10372" s="203"/>
    </row>
    <row r="10373" spans="1:6" x14ac:dyDescent="0.25">
      <c r="A10373" s="203"/>
      <c r="B10373" s="203"/>
      <c r="C10373" s="203"/>
      <c r="D10373" s="203"/>
      <c r="E10373" s="203"/>
      <c r="F10373" s="203"/>
    </row>
    <row r="10374" spans="1:6" x14ac:dyDescent="0.25">
      <c r="A10374" s="203"/>
      <c r="B10374" s="203"/>
      <c r="C10374" s="203"/>
      <c r="D10374" s="203"/>
      <c r="E10374" s="203"/>
      <c r="F10374" s="203"/>
    </row>
    <row r="10375" spans="1:6" x14ac:dyDescent="0.25">
      <c r="A10375" s="203"/>
      <c r="B10375" s="203"/>
      <c r="C10375" s="203"/>
      <c r="D10375" s="203"/>
      <c r="E10375" s="203"/>
      <c r="F10375" s="203"/>
    </row>
    <row r="10376" spans="1:6" x14ac:dyDescent="0.25">
      <c r="A10376" s="203"/>
      <c r="B10376" s="203"/>
      <c r="C10376" s="203"/>
      <c r="D10376" s="203"/>
      <c r="E10376" s="203"/>
      <c r="F10376" s="203"/>
    </row>
    <row r="10377" spans="1:6" x14ac:dyDescent="0.25">
      <c r="A10377" s="203"/>
      <c r="B10377" s="203"/>
      <c r="C10377" s="203"/>
      <c r="D10377" s="203"/>
      <c r="E10377" s="203"/>
      <c r="F10377" s="203"/>
    </row>
    <row r="10378" spans="1:6" x14ac:dyDescent="0.25">
      <c r="A10378" s="203"/>
      <c r="B10378" s="203"/>
      <c r="C10378" s="203"/>
      <c r="D10378" s="203"/>
      <c r="E10378" s="203"/>
      <c r="F10378" s="203"/>
    </row>
    <row r="10379" spans="1:6" x14ac:dyDescent="0.25">
      <c r="A10379" s="203"/>
      <c r="B10379" s="203"/>
      <c r="C10379" s="203"/>
      <c r="D10379" s="203"/>
      <c r="E10379" s="203"/>
      <c r="F10379" s="203"/>
    </row>
    <row r="10380" spans="1:6" x14ac:dyDescent="0.25">
      <c r="A10380" s="203"/>
      <c r="B10380" s="203"/>
      <c r="C10380" s="203"/>
      <c r="D10380" s="203"/>
      <c r="E10380" s="203"/>
      <c r="F10380" s="203"/>
    </row>
    <row r="10381" spans="1:6" x14ac:dyDescent="0.25">
      <c r="A10381" s="203"/>
      <c r="B10381" s="203"/>
      <c r="C10381" s="203"/>
      <c r="D10381" s="203"/>
      <c r="E10381" s="203"/>
      <c r="F10381" s="203"/>
    </row>
    <row r="10382" spans="1:6" x14ac:dyDescent="0.25">
      <c r="A10382" s="203"/>
      <c r="B10382" s="203"/>
      <c r="C10382" s="203"/>
      <c r="D10382" s="203"/>
      <c r="E10382" s="203"/>
      <c r="F10382" s="203"/>
    </row>
    <row r="10383" spans="1:6" x14ac:dyDescent="0.25">
      <c r="A10383" s="203"/>
      <c r="B10383" s="203"/>
      <c r="C10383" s="203"/>
      <c r="D10383" s="203"/>
      <c r="E10383" s="203"/>
      <c r="F10383" s="203"/>
    </row>
    <row r="10384" spans="1:6" x14ac:dyDescent="0.25">
      <c r="A10384" s="203"/>
      <c r="B10384" s="203"/>
      <c r="C10384" s="203"/>
      <c r="D10384" s="203"/>
      <c r="E10384" s="203"/>
      <c r="F10384" s="203"/>
    </row>
    <row r="10385" spans="1:6" x14ac:dyDescent="0.25">
      <c r="A10385" s="203"/>
      <c r="B10385" s="203"/>
      <c r="C10385" s="203"/>
      <c r="D10385" s="203"/>
      <c r="E10385" s="203"/>
      <c r="F10385" s="203"/>
    </row>
    <row r="10386" spans="1:6" x14ac:dyDescent="0.25">
      <c r="A10386" s="203"/>
      <c r="B10386" s="203"/>
      <c r="C10386" s="203"/>
      <c r="D10386" s="203"/>
      <c r="E10386" s="203"/>
      <c r="F10386" s="203"/>
    </row>
    <row r="10387" spans="1:6" x14ac:dyDescent="0.25">
      <c r="A10387" s="203"/>
      <c r="B10387" s="203"/>
      <c r="C10387" s="203"/>
      <c r="D10387" s="203"/>
      <c r="E10387" s="203"/>
      <c r="F10387" s="203"/>
    </row>
    <row r="10388" spans="1:6" x14ac:dyDescent="0.25">
      <c r="A10388" s="203"/>
      <c r="B10388" s="203"/>
      <c r="C10388" s="203"/>
      <c r="D10388" s="203"/>
      <c r="E10388" s="203"/>
      <c r="F10388" s="203"/>
    </row>
    <row r="10389" spans="1:6" x14ac:dyDescent="0.25">
      <c r="A10389" s="203"/>
      <c r="B10389" s="203"/>
      <c r="C10389" s="203"/>
      <c r="D10389" s="203"/>
      <c r="E10389" s="203"/>
      <c r="F10389" s="203"/>
    </row>
    <row r="10390" spans="1:6" x14ac:dyDescent="0.25">
      <c r="A10390" s="203"/>
      <c r="B10390" s="203"/>
      <c r="C10390" s="203"/>
      <c r="D10390" s="203"/>
      <c r="E10390" s="203"/>
      <c r="F10390" s="203"/>
    </row>
    <row r="10391" spans="1:6" x14ac:dyDescent="0.25">
      <c r="A10391" s="203"/>
      <c r="B10391" s="203"/>
      <c r="C10391" s="203"/>
      <c r="D10391" s="203"/>
      <c r="E10391" s="203"/>
      <c r="F10391" s="203"/>
    </row>
    <row r="10392" spans="1:6" x14ac:dyDescent="0.25">
      <c r="A10392" s="203"/>
      <c r="B10392" s="203"/>
      <c r="C10392" s="203"/>
      <c r="D10392" s="203"/>
      <c r="E10392" s="203"/>
      <c r="F10392" s="203"/>
    </row>
    <row r="10393" spans="1:6" x14ac:dyDescent="0.25">
      <c r="A10393" s="203"/>
      <c r="B10393" s="203"/>
      <c r="C10393" s="203"/>
      <c r="D10393" s="203"/>
      <c r="E10393" s="203"/>
      <c r="F10393" s="203"/>
    </row>
    <row r="10394" spans="1:6" x14ac:dyDescent="0.25">
      <c r="A10394" s="203"/>
      <c r="B10394" s="203"/>
      <c r="C10394" s="203"/>
      <c r="D10394" s="203"/>
      <c r="E10394" s="203"/>
      <c r="F10394" s="203"/>
    </row>
    <row r="10395" spans="1:6" x14ac:dyDescent="0.25">
      <c r="A10395" s="203"/>
      <c r="B10395" s="203"/>
      <c r="C10395" s="203"/>
      <c r="D10395" s="203"/>
      <c r="E10395" s="203"/>
      <c r="F10395" s="203"/>
    </row>
    <row r="10396" spans="1:6" x14ac:dyDescent="0.25">
      <c r="A10396" s="203"/>
      <c r="B10396" s="203"/>
      <c r="C10396" s="203"/>
      <c r="D10396" s="203"/>
      <c r="E10396" s="203"/>
      <c r="F10396" s="203"/>
    </row>
    <row r="10397" spans="1:6" x14ac:dyDescent="0.25">
      <c r="A10397" s="203"/>
      <c r="B10397" s="203"/>
      <c r="C10397" s="203"/>
      <c r="D10397" s="203"/>
      <c r="E10397" s="203"/>
      <c r="F10397" s="203"/>
    </row>
    <row r="10398" spans="1:6" x14ac:dyDescent="0.25">
      <c r="A10398" s="203"/>
      <c r="B10398" s="203"/>
      <c r="C10398" s="203"/>
      <c r="D10398" s="203"/>
      <c r="E10398" s="203"/>
      <c r="F10398" s="203"/>
    </row>
    <row r="10399" spans="1:6" x14ac:dyDescent="0.25">
      <c r="A10399" s="203"/>
      <c r="B10399" s="203"/>
      <c r="C10399" s="203"/>
      <c r="D10399" s="203"/>
      <c r="E10399" s="203"/>
      <c r="F10399" s="203"/>
    </row>
    <row r="10400" spans="1:6" x14ac:dyDescent="0.25">
      <c r="A10400" s="203"/>
      <c r="B10400" s="203"/>
      <c r="C10400" s="203"/>
      <c r="D10400" s="203"/>
      <c r="E10400" s="203"/>
      <c r="F10400" s="203"/>
    </row>
    <row r="10401" spans="1:6" x14ac:dyDescent="0.25">
      <c r="A10401" s="203"/>
      <c r="B10401" s="203"/>
      <c r="C10401" s="203"/>
      <c r="D10401" s="203"/>
      <c r="E10401" s="203"/>
      <c r="F10401" s="203"/>
    </row>
    <row r="10402" spans="1:6" x14ac:dyDescent="0.25">
      <c r="A10402" s="203"/>
      <c r="B10402" s="203"/>
      <c r="C10402" s="203"/>
      <c r="D10402" s="203"/>
      <c r="E10402" s="203"/>
      <c r="F10402" s="203"/>
    </row>
    <row r="10403" spans="1:6" x14ac:dyDescent="0.25">
      <c r="A10403" s="203"/>
      <c r="B10403" s="203"/>
      <c r="C10403" s="203"/>
      <c r="D10403" s="203"/>
      <c r="E10403" s="203"/>
      <c r="F10403" s="203"/>
    </row>
    <row r="10404" spans="1:6" x14ac:dyDescent="0.25">
      <c r="A10404" s="203"/>
      <c r="B10404" s="203"/>
      <c r="C10404" s="203"/>
      <c r="D10404" s="203"/>
      <c r="E10404" s="203"/>
      <c r="F10404" s="203"/>
    </row>
    <row r="10405" spans="1:6" x14ac:dyDescent="0.25">
      <c r="A10405" s="203"/>
      <c r="B10405" s="203"/>
      <c r="C10405" s="203"/>
      <c r="D10405" s="203"/>
      <c r="E10405" s="203"/>
      <c r="F10405" s="203"/>
    </row>
    <row r="10406" spans="1:6" x14ac:dyDescent="0.25">
      <c r="A10406" s="203"/>
      <c r="B10406" s="203"/>
      <c r="C10406" s="203"/>
      <c r="D10406" s="203"/>
      <c r="E10406" s="203"/>
      <c r="F10406" s="203"/>
    </row>
    <row r="10407" spans="1:6" x14ac:dyDescent="0.25">
      <c r="A10407" s="203"/>
      <c r="B10407" s="203"/>
      <c r="C10407" s="203"/>
      <c r="D10407" s="203"/>
      <c r="E10407" s="203"/>
      <c r="F10407" s="203"/>
    </row>
    <row r="10408" spans="1:6" x14ac:dyDescent="0.25">
      <c r="A10408" s="203"/>
      <c r="B10408" s="203"/>
      <c r="C10408" s="203"/>
      <c r="D10408" s="203"/>
      <c r="E10408" s="203"/>
      <c r="F10408" s="203"/>
    </row>
    <row r="10409" spans="1:6" x14ac:dyDescent="0.25">
      <c r="A10409" s="203"/>
      <c r="B10409" s="203"/>
      <c r="C10409" s="203"/>
      <c r="D10409" s="203"/>
      <c r="E10409" s="203"/>
      <c r="F10409" s="203"/>
    </row>
    <row r="10410" spans="1:6" x14ac:dyDescent="0.25">
      <c r="A10410" s="203"/>
      <c r="B10410" s="203"/>
      <c r="C10410" s="203"/>
      <c r="D10410" s="203"/>
      <c r="E10410" s="203"/>
      <c r="F10410" s="203"/>
    </row>
    <row r="10411" spans="1:6" x14ac:dyDescent="0.25">
      <c r="A10411" s="203"/>
      <c r="B10411" s="203"/>
      <c r="C10411" s="203"/>
      <c r="D10411" s="203"/>
      <c r="E10411" s="203"/>
      <c r="F10411" s="203"/>
    </row>
    <row r="10412" spans="1:6" x14ac:dyDescent="0.25">
      <c r="A10412" s="203"/>
      <c r="B10412" s="203"/>
      <c r="C10412" s="203"/>
      <c r="D10412" s="203"/>
      <c r="E10412" s="203"/>
      <c r="F10412" s="203"/>
    </row>
    <row r="10413" spans="1:6" x14ac:dyDescent="0.25">
      <c r="A10413" s="203"/>
      <c r="B10413" s="203"/>
      <c r="C10413" s="203"/>
      <c r="D10413" s="203"/>
      <c r="E10413" s="203"/>
      <c r="F10413" s="203"/>
    </row>
    <row r="10414" spans="1:6" x14ac:dyDescent="0.25">
      <c r="A10414" s="203"/>
      <c r="B10414" s="203"/>
      <c r="C10414" s="203"/>
      <c r="D10414" s="203"/>
      <c r="E10414" s="203"/>
      <c r="F10414" s="203"/>
    </row>
    <row r="10415" spans="1:6" x14ac:dyDescent="0.25">
      <c r="A10415" s="203"/>
      <c r="B10415" s="203"/>
      <c r="C10415" s="203"/>
      <c r="D10415" s="203"/>
      <c r="E10415" s="203"/>
      <c r="F10415" s="203"/>
    </row>
    <row r="10416" spans="1:6" x14ac:dyDescent="0.25">
      <c r="A10416" s="203"/>
      <c r="B10416" s="203"/>
      <c r="C10416" s="203"/>
      <c r="D10416" s="203"/>
      <c r="E10416" s="203"/>
      <c r="F10416" s="203"/>
    </row>
    <row r="10417" spans="1:6" x14ac:dyDescent="0.25">
      <c r="A10417" s="203"/>
      <c r="B10417" s="203"/>
      <c r="C10417" s="203"/>
      <c r="D10417" s="203"/>
      <c r="E10417" s="203"/>
      <c r="F10417" s="203"/>
    </row>
    <row r="10418" spans="1:6" x14ac:dyDescent="0.25">
      <c r="A10418" s="203"/>
      <c r="B10418" s="203"/>
      <c r="C10418" s="203"/>
      <c r="D10418" s="203"/>
      <c r="E10418" s="203"/>
      <c r="F10418" s="203"/>
    </row>
    <row r="10419" spans="1:6" x14ac:dyDescent="0.25">
      <c r="A10419" s="203"/>
      <c r="B10419" s="203"/>
      <c r="C10419" s="203"/>
      <c r="D10419" s="203"/>
      <c r="E10419" s="203"/>
      <c r="F10419" s="203"/>
    </row>
    <row r="10420" spans="1:6" x14ac:dyDescent="0.25">
      <c r="A10420" s="203"/>
      <c r="B10420" s="203"/>
      <c r="C10420" s="203"/>
      <c r="D10420" s="203"/>
      <c r="E10420" s="203"/>
      <c r="F10420" s="203"/>
    </row>
    <row r="10421" spans="1:6" x14ac:dyDescent="0.25">
      <c r="A10421" s="203"/>
      <c r="B10421" s="203"/>
      <c r="C10421" s="203"/>
      <c r="D10421" s="203"/>
      <c r="E10421" s="203"/>
      <c r="F10421" s="203"/>
    </row>
    <row r="10422" spans="1:6" x14ac:dyDescent="0.25">
      <c r="A10422" s="203"/>
      <c r="B10422" s="203"/>
      <c r="C10422" s="203"/>
      <c r="D10422" s="203"/>
      <c r="E10422" s="203"/>
      <c r="F10422" s="203"/>
    </row>
    <row r="10423" spans="1:6" x14ac:dyDescent="0.25">
      <c r="A10423" s="203"/>
      <c r="B10423" s="203"/>
      <c r="C10423" s="203"/>
      <c r="D10423" s="203"/>
      <c r="E10423" s="203"/>
      <c r="F10423" s="203"/>
    </row>
    <row r="10424" spans="1:6" x14ac:dyDescent="0.25">
      <c r="A10424" s="203"/>
      <c r="B10424" s="203"/>
      <c r="C10424" s="203"/>
      <c r="D10424" s="203"/>
      <c r="E10424" s="203"/>
      <c r="F10424" s="203"/>
    </row>
    <row r="10425" spans="1:6" x14ac:dyDescent="0.25">
      <c r="A10425" s="203"/>
      <c r="B10425" s="203"/>
      <c r="C10425" s="203"/>
      <c r="D10425" s="203"/>
      <c r="E10425" s="203"/>
      <c r="F10425" s="203"/>
    </row>
    <row r="10426" spans="1:6" x14ac:dyDescent="0.25">
      <c r="A10426" s="203"/>
      <c r="B10426" s="203"/>
      <c r="C10426" s="203"/>
      <c r="D10426" s="203"/>
      <c r="E10426" s="203"/>
      <c r="F10426" s="203"/>
    </row>
    <row r="10427" spans="1:6" x14ac:dyDescent="0.25">
      <c r="A10427" s="203"/>
      <c r="B10427" s="203"/>
      <c r="C10427" s="203"/>
      <c r="D10427" s="203"/>
      <c r="E10427" s="203"/>
      <c r="F10427" s="203"/>
    </row>
    <row r="10428" spans="1:6" x14ac:dyDescent="0.25">
      <c r="A10428" s="203"/>
      <c r="B10428" s="203"/>
      <c r="C10428" s="203"/>
      <c r="D10428" s="203"/>
      <c r="E10428" s="203"/>
      <c r="F10428" s="203"/>
    </row>
    <row r="10429" spans="1:6" x14ac:dyDescent="0.25">
      <c r="A10429" s="203"/>
      <c r="B10429" s="203"/>
      <c r="C10429" s="203"/>
      <c r="D10429" s="203"/>
      <c r="E10429" s="203"/>
      <c r="F10429" s="203"/>
    </row>
    <row r="10430" spans="1:6" x14ac:dyDescent="0.25">
      <c r="A10430" s="203"/>
      <c r="B10430" s="203"/>
      <c r="C10430" s="203"/>
      <c r="D10430" s="203"/>
      <c r="E10430" s="203"/>
      <c r="F10430" s="203"/>
    </row>
    <row r="10431" spans="1:6" x14ac:dyDescent="0.25">
      <c r="A10431" s="203"/>
      <c r="B10431" s="203"/>
      <c r="C10431" s="203"/>
      <c r="D10431" s="203"/>
      <c r="E10431" s="203"/>
      <c r="F10431" s="203"/>
    </row>
    <row r="10432" spans="1:6" x14ac:dyDescent="0.25">
      <c r="A10432" s="203"/>
      <c r="B10432" s="203"/>
      <c r="C10432" s="203"/>
      <c r="D10432" s="203"/>
      <c r="E10432" s="203"/>
      <c r="F10432" s="203"/>
    </row>
    <row r="10433" spans="1:6" x14ac:dyDescent="0.25">
      <c r="A10433" s="203"/>
      <c r="B10433" s="203"/>
      <c r="C10433" s="203"/>
      <c r="D10433" s="203"/>
      <c r="E10433" s="203"/>
      <c r="F10433" s="203"/>
    </row>
    <row r="10434" spans="1:6" x14ac:dyDescent="0.25">
      <c r="A10434" s="203"/>
      <c r="B10434" s="203"/>
      <c r="C10434" s="203"/>
      <c r="D10434" s="203"/>
      <c r="E10434" s="203"/>
      <c r="F10434" s="203"/>
    </row>
    <row r="10435" spans="1:6" x14ac:dyDescent="0.25">
      <c r="A10435" s="203"/>
      <c r="B10435" s="203"/>
      <c r="C10435" s="203"/>
      <c r="D10435" s="203"/>
      <c r="E10435" s="203"/>
      <c r="F10435" s="203"/>
    </row>
    <row r="10436" spans="1:6" x14ac:dyDescent="0.25">
      <c r="A10436" s="203"/>
      <c r="B10436" s="203"/>
      <c r="C10436" s="203"/>
      <c r="D10436" s="203"/>
      <c r="E10436" s="203"/>
      <c r="F10436" s="203"/>
    </row>
    <row r="10437" spans="1:6" x14ac:dyDescent="0.25">
      <c r="A10437" s="203"/>
      <c r="B10437" s="203"/>
      <c r="C10437" s="203"/>
      <c r="D10437" s="203"/>
      <c r="E10437" s="203"/>
      <c r="F10437" s="203"/>
    </row>
    <row r="10438" spans="1:6" x14ac:dyDescent="0.25">
      <c r="A10438" s="203"/>
      <c r="B10438" s="203"/>
      <c r="C10438" s="203"/>
      <c r="D10438" s="203"/>
      <c r="E10438" s="203"/>
      <c r="F10438" s="203"/>
    </row>
    <row r="10439" spans="1:6" x14ac:dyDescent="0.25">
      <c r="A10439" s="203"/>
      <c r="B10439" s="203"/>
      <c r="C10439" s="203"/>
      <c r="D10439" s="203"/>
      <c r="E10439" s="203"/>
      <c r="F10439" s="203"/>
    </row>
    <row r="10440" spans="1:6" x14ac:dyDescent="0.25">
      <c r="A10440" s="203"/>
      <c r="B10440" s="203"/>
      <c r="C10440" s="203"/>
      <c r="D10440" s="203"/>
      <c r="E10440" s="203"/>
      <c r="F10440" s="203"/>
    </row>
    <row r="10441" spans="1:6" x14ac:dyDescent="0.25">
      <c r="A10441" s="203"/>
      <c r="B10441" s="203"/>
      <c r="C10441" s="203"/>
      <c r="D10441" s="203"/>
      <c r="E10441" s="203"/>
      <c r="F10441" s="203"/>
    </row>
    <row r="10442" spans="1:6" x14ac:dyDescent="0.25">
      <c r="A10442" s="203"/>
      <c r="B10442" s="203"/>
      <c r="C10442" s="203"/>
      <c r="D10442" s="203"/>
      <c r="E10442" s="203"/>
      <c r="F10442" s="203"/>
    </row>
    <row r="10443" spans="1:6" x14ac:dyDescent="0.25">
      <c r="A10443" s="203"/>
      <c r="B10443" s="203"/>
      <c r="C10443" s="203"/>
      <c r="D10443" s="203"/>
      <c r="E10443" s="203"/>
      <c r="F10443" s="203"/>
    </row>
    <row r="10444" spans="1:6" x14ac:dyDescent="0.25">
      <c r="A10444" s="203"/>
      <c r="B10444" s="203"/>
      <c r="C10444" s="203"/>
      <c r="D10444" s="203"/>
      <c r="E10444" s="203"/>
      <c r="F10444" s="203"/>
    </row>
    <row r="10445" spans="1:6" x14ac:dyDescent="0.25">
      <c r="A10445" s="203"/>
      <c r="B10445" s="203"/>
      <c r="C10445" s="203"/>
      <c r="D10445" s="203"/>
      <c r="E10445" s="203"/>
      <c r="F10445" s="203"/>
    </row>
    <row r="10446" spans="1:6" x14ac:dyDescent="0.25">
      <c r="A10446" s="203"/>
      <c r="B10446" s="203"/>
      <c r="C10446" s="203"/>
      <c r="D10446" s="203"/>
      <c r="E10446" s="203"/>
      <c r="F10446" s="203"/>
    </row>
    <row r="10447" spans="1:6" x14ac:dyDescent="0.25">
      <c r="A10447" s="203"/>
      <c r="B10447" s="203"/>
      <c r="C10447" s="203"/>
      <c r="D10447" s="203"/>
      <c r="E10447" s="203"/>
      <c r="F10447" s="203"/>
    </row>
    <row r="10448" spans="1:6" x14ac:dyDescent="0.25">
      <c r="A10448" s="203"/>
      <c r="B10448" s="203"/>
      <c r="C10448" s="203"/>
      <c r="D10448" s="203"/>
      <c r="E10448" s="203"/>
      <c r="F10448" s="203"/>
    </row>
    <row r="10449" spans="1:6" x14ac:dyDescent="0.25">
      <c r="A10449" s="203"/>
      <c r="B10449" s="203"/>
      <c r="C10449" s="203"/>
      <c r="D10449" s="203"/>
      <c r="E10449" s="203"/>
      <c r="F10449" s="203"/>
    </row>
    <row r="10450" spans="1:6" x14ac:dyDescent="0.25">
      <c r="A10450" s="203"/>
      <c r="B10450" s="203"/>
      <c r="C10450" s="203"/>
      <c r="D10450" s="203"/>
      <c r="E10450" s="203"/>
      <c r="F10450" s="203"/>
    </row>
    <row r="10451" spans="1:6" x14ac:dyDescent="0.25">
      <c r="A10451" s="203"/>
      <c r="B10451" s="203"/>
      <c r="C10451" s="203"/>
      <c r="D10451" s="203"/>
      <c r="E10451" s="203"/>
      <c r="F10451" s="203"/>
    </row>
    <row r="10452" spans="1:6" x14ac:dyDescent="0.25">
      <c r="A10452" s="203"/>
      <c r="B10452" s="203"/>
      <c r="C10452" s="203"/>
      <c r="D10452" s="203"/>
      <c r="E10452" s="203"/>
      <c r="F10452" s="203"/>
    </row>
    <row r="10453" spans="1:6" x14ac:dyDescent="0.25">
      <c r="A10453" s="203"/>
      <c r="B10453" s="203"/>
      <c r="C10453" s="203"/>
      <c r="D10453" s="203"/>
      <c r="E10453" s="203"/>
      <c r="F10453" s="203"/>
    </row>
    <row r="10454" spans="1:6" x14ac:dyDescent="0.25">
      <c r="A10454" s="203"/>
      <c r="B10454" s="203"/>
      <c r="C10454" s="203"/>
      <c r="D10454" s="203"/>
      <c r="E10454" s="203"/>
      <c r="F10454" s="203"/>
    </row>
    <row r="10455" spans="1:6" x14ac:dyDescent="0.25">
      <c r="A10455" s="203"/>
      <c r="B10455" s="203"/>
      <c r="C10455" s="203"/>
      <c r="D10455" s="203"/>
      <c r="E10455" s="203"/>
      <c r="F10455" s="203"/>
    </row>
    <row r="10456" spans="1:6" x14ac:dyDescent="0.25">
      <c r="A10456" s="203"/>
      <c r="B10456" s="203"/>
      <c r="C10456" s="203"/>
      <c r="D10456" s="203"/>
      <c r="E10456" s="203"/>
      <c r="F10456" s="203"/>
    </row>
    <row r="10457" spans="1:6" x14ac:dyDescent="0.25">
      <c r="A10457" s="203"/>
      <c r="B10457" s="203"/>
      <c r="C10457" s="203"/>
      <c r="D10457" s="203"/>
      <c r="E10457" s="203"/>
      <c r="F10457" s="203"/>
    </row>
    <row r="10458" spans="1:6" x14ac:dyDescent="0.25">
      <c r="A10458" s="203"/>
      <c r="B10458" s="203"/>
      <c r="C10458" s="203"/>
      <c r="D10458" s="203"/>
      <c r="E10458" s="203"/>
      <c r="F10458" s="203"/>
    </row>
    <row r="10459" spans="1:6" x14ac:dyDescent="0.25">
      <c r="A10459" s="203"/>
      <c r="B10459" s="203"/>
      <c r="C10459" s="203"/>
      <c r="D10459" s="203"/>
      <c r="E10459" s="203"/>
      <c r="F10459" s="203"/>
    </row>
    <row r="10460" spans="1:6" x14ac:dyDescent="0.25">
      <c r="A10460" s="203"/>
      <c r="B10460" s="203"/>
      <c r="C10460" s="203"/>
      <c r="D10460" s="203"/>
      <c r="E10460" s="203"/>
      <c r="F10460" s="203"/>
    </row>
    <row r="10461" spans="1:6" x14ac:dyDescent="0.25">
      <c r="A10461" s="203"/>
      <c r="B10461" s="203"/>
      <c r="C10461" s="203"/>
      <c r="D10461" s="203"/>
      <c r="E10461" s="203"/>
      <c r="F10461" s="203"/>
    </row>
    <row r="10462" spans="1:6" x14ac:dyDescent="0.25">
      <c r="A10462" s="203"/>
      <c r="B10462" s="203"/>
      <c r="C10462" s="203"/>
      <c r="D10462" s="203"/>
      <c r="E10462" s="203"/>
      <c r="F10462" s="203"/>
    </row>
    <row r="10463" spans="1:6" x14ac:dyDescent="0.25">
      <c r="A10463" s="203"/>
      <c r="B10463" s="203"/>
      <c r="C10463" s="203"/>
      <c r="D10463" s="203"/>
      <c r="E10463" s="203"/>
      <c r="F10463" s="203"/>
    </row>
    <row r="10464" spans="1:6" x14ac:dyDescent="0.25">
      <c r="A10464" s="203"/>
      <c r="B10464" s="203"/>
      <c r="C10464" s="203"/>
      <c r="D10464" s="203"/>
      <c r="E10464" s="203"/>
      <c r="F10464" s="203"/>
    </row>
    <row r="10465" spans="1:6" x14ac:dyDescent="0.25">
      <c r="A10465" s="203"/>
      <c r="B10465" s="203"/>
      <c r="C10465" s="203"/>
      <c r="D10465" s="203"/>
      <c r="E10465" s="203"/>
      <c r="F10465" s="203"/>
    </row>
    <row r="10466" spans="1:6" x14ac:dyDescent="0.25">
      <c r="A10466" s="203"/>
      <c r="B10466" s="203"/>
      <c r="C10466" s="203"/>
      <c r="D10466" s="203"/>
      <c r="E10466" s="203"/>
      <c r="F10466" s="203"/>
    </row>
    <row r="10467" spans="1:6" x14ac:dyDescent="0.25">
      <c r="A10467" s="203"/>
      <c r="B10467" s="203"/>
      <c r="C10467" s="203"/>
      <c r="D10467" s="203"/>
      <c r="E10467" s="203"/>
      <c r="F10467" s="203"/>
    </row>
    <row r="10468" spans="1:6" x14ac:dyDescent="0.25">
      <c r="A10468" s="203"/>
      <c r="B10468" s="203"/>
      <c r="C10468" s="203"/>
      <c r="D10468" s="203"/>
      <c r="E10468" s="203"/>
      <c r="F10468" s="203"/>
    </row>
    <row r="10469" spans="1:6" x14ac:dyDescent="0.25">
      <c r="A10469" s="203"/>
      <c r="B10469" s="203"/>
      <c r="C10469" s="203"/>
      <c r="D10469" s="203"/>
      <c r="E10469" s="203"/>
      <c r="F10469" s="203"/>
    </row>
    <row r="10470" spans="1:6" x14ac:dyDescent="0.25">
      <c r="A10470" s="203"/>
      <c r="B10470" s="203"/>
      <c r="C10470" s="203"/>
      <c r="D10470" s="203"/>
      <c r="E10470" s="203"/>
      <c r="F10470" s="203"/>
    </row>
    <row r="10471" spans="1:6" x14ac:dyDescent="0.25">
      <c r="A10471" s="203"/>
      <c r="B10471" s="203"/>
      <c r="C10471" s="203"/>
      <c r="D10471" s="203"/>
      <c r="E10471" s="203"/>
      <c r="F10471" s="203"/>
    </row>
    <row r="10472" spans="1:6" x14ac:dyDescent="0.25">
      <c r="A10472" s="203"/>
      <c r="B10472" s="203"/>
      <c r="C10472" s="203"/>
      <c r="D10472" s="203"/>
      <c r="E10472" s="203"/>
      <c r="F10472" s="203"/>
    </row>
    <row r="10473" spans="1:6" x14ac:dyDescent="0.25">
      <c r="A10473" s="203"/>
      <c r="B10473" s="203"/>
      <c r="C10473" s="203"/>
      <c r="D10473" s="203"/>
      <c r="E10473" s="203"/>
      <c r="F10473" s="203"/>
    </row>
    <row r="10474" spans="1:6" x14ac:dyDescent="0.25">
      <c r="A10474" s="203"/>
      <c r="B10474" s="203"/>
      <c r="C10474" s="203"/>
      <c r="D10474" s="203"/>
      <c r="E10474" s="203"/>
      <c r="F10474" s="203"/>
    </row>
    <row r="10475" spans="1:6" x14ac:dyDescent="0.25">
      <c r="A10475" s="203"/>
      <c r="B10475" s="203"/>
      <c r="C10475" s="203"/>
      <c r="D10475" s="203"/>
      <c r="E10475" s="203"/>
      <c r="F10475" s="203"/>
    </row>
    <row r="10476" spans="1:6" x14ac:dyDescent="0.25">
      <c r="A10476" s="203"/>
      <c r="B10476" s="203"/>
      <c r="C10476" s="203"/>
      <c r="D10476" s="203"/>
      <c r="E10476" s="203"/>
      <c r="F10476" s="203"/>
    </row>
    <row r="10477" spans="1:6" x14ac:dyDescent="0.25">
      <c r="A10477" s="203"/>
      <c r="B10477" s="203"/>
      <c r="C10477" s="203"/>
      <c r="D10477" s="203"/>
      <c r="E10477" s="203"/>
      <c r="F10477" s="203"/>
    </row>
    <row r="10478" spans="1:6" x14ac:dyDescent="0.25">
      <c r="A10478" s="203"/>
      <c r="B10478" s="203"/>
      <c r="C10478" s="203"/>
      <c r="D10478" s="203"/>
      <c r="E10478" s="203"/>
      <c r="F10478" s="203"/>
    </row>
    <row r="10479" spans="1:6" x14ac:dyDescent="0.25">
      <c r="A10479" s="203"/>
      <c r="B10479" s="203"/>
      <c r="C10479" s="203"/>
      <c r="D10479" s="203"/>
      <c r="E10479" s="203"/>
      <c r="F10479" s="203"/>
    </row>
    <row r="10480" spans="1:6" x14ac:dyDescent="0.25">
      <c r="A10480" s="203"/>
      <c r="B10480" s="203"/>
      <c r="C10480" s="203"/>
      <c r="D10480" s="203"/>
      <c r="E10480" s="203"/>
      <c r="F10480" s="203"/>
    </row>
    <row r="10481" spans="1:6" x14ac:dyDescent="0.25">
      <c r="A10481" s="203"/>
      <c r="B10481" s="203"/>
      <c r="C10481" s="203"/>
      <c r="D10481" s="203"/>
      <c r="E10481" s="203"/>
      <c r="F10481" s="203"/>
    </row>
    <row r="10482" spans="1:6" x14ac:dyDescent="0.25">
      <c r="A10482" s="203"/>
      <c r="B10482" s="203"/>
      <c r="C10482" s="203"/>
      <c r="D10482" s="203"/>
      <c r="E10482" s="203"/>
      <c r="F10482" s="203"/>
    </row>
    <row r="10483" spans="1:6" x14ac:dyDescent="0.25">
      <c r="A10483" s="203"/>
      <c r="B10483" s="203"/>
      <c r="C10483" s="203"/>
      <c r="D10483" s="203"/>
      <c r="E10483" s="203"/>
      <c r="F10483" s="203"/>
    </row>
    <row r="10484" spans="1:6" x14ac:dyDescent="0.25">
      <c r="A10484" s="203"/>
      <c r="B10484" s="203"/>
      <c r="C10484" s="203"/>
      <c r="D10484" s="203"/>
      <c r="E10484" s="203"/>
      <c r="F10484" s="203"/>
    </row>
    <row r="10485" spans="1:6" x14ac:dyDescent="0.25">
      <c r="A10485" s="203"/>
      <c r="B10485" s="203"/>
      <c r="C10485" s="203"/>
      <c r="D10485" s="203"/>
      <c r="E10485" s="203"/>
      <c r="F10485" s="203"/>
    </row>
    <row r="10486" spans="1:6" x14ac:dyDescent="0.25">
      <c r="A10486" s="203"/>
      <c r="B10486" s="203"/>
      <c r="C10486" s="203"/>
      <c r="D10486" s="203"/>
      <c r="E10486" s="203"/>
      <c r="F10486" s="203"/>
    </row>
    <row r="10487" spans="1:6" x14ac:dyDescent="0.25">
      <c r="A10487" s="203"/>
      <c r="B10487" s="203"/>
      <c r="C10487" s="203"/>
      <c r="D10487" s="203"/>
      <c r="E10487" s="203"/>
      <c r="F10487" s="203"/>
    </row>
    <row r="10488" spans="1:6" x14ac:dyDescent="0.25">
      <c r="A10488" s="203"/>
      <c r="B10488" s="203"/>
      <c r="C10488" s="203"/>
      <c r="D10488" s="203"/>
      <c r="E10488" s="203"/>
      <c r="F10488" s="203"/>
    </row>
    <row r="10489" spans="1:6" x14ac:dyDescent="0.25">
      <c r="A10489" s="203"/>
      <c r="B10489" s="203"/>
      <c r="C10489" s="203"/>
      <c r="D10489" s="203"/>
      <c r="E10489" s="203"/>
      <c r="F10489" s="203"/>
    </row>
    <row r="10490" spans="1:6" x14ac:dyDescent="0.25">
      <c r="A10490" s="203"/>
      <c r="B10490" s="203"/>
      <c r="C10490" s="203"/>
      <c r="D10490" s="203"/>
      <c r="E10490" s="203"/>
      <c r="F10490" s="203"/>
    </row>
    <row r="10491" spans="1:6" x14ac:dyDescent="0.25">
      <c r="A10491" s="203"/>
      <c r="B10491" s="203"/>
      <c r="C10491" s="203"/>
      <c r="D10491" s="203"/>
      <c r="E10491" s="203"/>
      <c r="F10491" s="203"/>
    </row>
    <row r="10492" spans="1:6" x14ac:dyDescent="0.25">
      <c r="A10492" s="203"/>
      <c r="B10492" s="203"/>
      <c r="C10492" s="203"/>
      <c r="D10492" s="203"/>
      <c r="E10492" s="203"/>
      <c r="F10492" s="203"/>
    </row>
    <row r="10493" spans="1:6" x14ac:dyDescent="0.25">
      <c r="A10493" s="203"/>
      <c r="B10493" s="203"/>
      <c r="C10493" s="203"/>
      <c r="D10493" s="203"/>
      <c r="E10493" s="203"/>
      <c r="F10493" s="203"/>
    </row>
    <row r="10494" spans="1:6" x14ac:dyDescent="0.25">
      <c r="A10494" s="203"/>
      <c r="B10494" s="203"/>
      <c r="C10494" s="203"/>
      <c r="D10494" s="203"/>
      <c r="E10494" s="203"/>
      <c r="F10494" s="203"/>
    </row>
    <row r="10495" spans="1:6" x14ac:dyDescent="0.25">
      <c r="A10495" s="203"/>
      <c r="B10495" s="203"/>
      <c r="C10495" s="203"/>
      <c r="D10495" s="203"/>
      <c r="E10495" s="203"/>
      <c r="F10495" s="203"/>
    </row>
    <row r="10496" spans="1:6" x14ac:dyDescent="0.25">
      <c r="A10496" s="203"/>
      <c r="B10496" s="203"/>
      <c r="C10496" s="203"/>
      <c r="D10496" s="203"/>
      <c r="E10496" s="203"/>
      <c r="F10496" s="203"/>
    </row>
    <row r="10497" spans="1:6" x14ac:dyDescent="0.25">
      <c r="A10497" s="203"/>
      <c r="B10497" s="203"/>
      <c r="C10497" s="203"/>
      <c r="D10497" s="203"/>
      <c r="E10497" s="203"/>
      <c r="F10497" s="203"/>
    </row>
    <row r="10498" spans="1:6" x14ac:dyDescent="0.25">
      <c r="A10498" s="203"/>
      <c r="B10498" s="203"/>
      <c r="C10498" s="203"/>
      <c r="D10498" s="203"/>
      <c r="E10498" s="203"/>
      <c r="F10498" s="203"/>
    </row>
    <row r="10499" spans="1:6" x14ac:dyDescent="0.25">
      <c r="A10499" s="203"/>
      <c r="B10499" s="203"/>
      <c r="C10499" s="203"/>
      <c r="D10499" s="203"/>
      <c r="E10499" s="203"/>
      <c r="F10499" s="203"/>
    </row>
    <row r="10500" spans="1:6" x14ac:dyDescent="0.25">
      <c r="A10500" s="203"/>
      <c r="B10500" s="203"/>
      <c r="C10500" s="203"/>
      <c r="D10500" s="203"/>
      <c r="E10500" s="203"/>
      <c r="F10500" s="203"/>
    </row>
    <row r="10501" spans="1:6" x14ac:dyDescent="0.25">
      <c r="A10501" s="203"/>
      <c r="B10501" s="203"/>
      <c r="C10501" s="203"/>
      <c r="D10501" s="203"/>
      <c r="E10501" s="203"/>
      <c r="F10501" s="203"/>
    </row>
    <row r="10502" spans="1:6" x14ac:dyDescent="0.25">
      <c r="A10502" s="203"/>
      <c r="B10502" s="203"/>
      <c r="C10502" s="203"/>
      <c r="D10502" s="203"/>
      <c r="E10502" s="203"/>
      <c r="F10502" s="203"/>
    </row>
    <row r="10503" spans="1:6" x14ac:dyDescent="0.25">
      <c r="A10503" s="203"/>
      <c r="B10503" s="203"/>
      <c r="C10503" s="203"/>
      <c r="D10503" s="203"/>
      <c r="E10503" s="203"/>
      <c r="F10503" s="203"/>
    </row>
    <row r="10504" spans="1:6" x14ac:dyDescent="0.25">
      <c r="A10504" s="203"/>
      <c r="B10504" s="203"/>
      <c r="C10504" s="203"/>
      <c r="D10504" s="203"/>
      <c r="E10504" s="203"/>
      <c r="F10504" s="203"/>
    </row>
    <row r="10505" spans="1:6" x14ac:dyDescent="0.25">
      <c r="A10505" s="203"/>
      <c r="B10505" s="203"/>
      <c r="C10505" s="203"/>
      <c r="D10505" s="203"/>
      <c r="E10505" s="203"/>
      <c r="F10505" s="203"/>
    </row>
    <row r="10506" spans="1:6" x14ac:dyDescent="0.25">
      <c r="A10506" s="203"/>
      <c r="B10506" s="203"/>
      <c r="C10506" s="203"/>
      <c r="D10506" s="203"/>
      <c r="E10506" s="203"/>
      <c r="F10506" s="203"/>
    </row>
    <row r="10507" spans="1:6" x14ac:dyDescent="0.25">
      <c r="A10507" s="203"/>
      <c r="B10507" s="203"/>
      <c r="C10507" s="203"/>
      <c r="D10507" s="203"/>
      <c r="E10507" s="203"/>
      <c r="F10507" s="203"/>
    </row>
    <row r="10508" spans="1:6" x14ac:dyDescent="0.25">
      <c r="A10508" s="203"/>
      <c r="B10508" s="203"/>
      <c r="C10508" s="203"/>
      <c r="D10508" s="203"/>
      <c r="E10508" s="203"/>
      <c r="F10508" s="203"/>
    </row>
    <row r="10509" spans="1:6" x14ac:dyDescent="0.25">
      <c r="A10509" s="203"/>
      <c r="B10509" s="203"/>
      <c r="C10509" s="203"/>
      <c r="D10509" s="203"/>
      <c r="E10509" s="203"/>
      <c r="F10509" s="203"/>
    </row>
    <row r="10510" spans="1:6" x14ac:dyDescent="0.25">
      <c r="A10510" s="203"/>
      <c r="B10510" s="203"/>
      <c r="C10510" s="203"/>
      <c r="D10510" s="203"/>
      <c r="E10510" s="203"/>
      <c r="F10510" s="203"/>
    </row>
    <row r="10511" spans="1:6" x14ac:dyDescent="0.25">
      <c r="A10511" s="203"/>
      <c r="B10511" s="203"/>
      <c r="C10511" s="203"/>
      <c r="D10511" s="203"/>
      <c r="E10511" s="203"/>
      <c r="F10511" s="203"/>
    </row>
    <row r="10512" spans="1:6" x14ac:dyDescent="0.25">
      <c r="A10512" s="203"/>
      <c r="B10512" s="203"/>
      <c r="C10512" s="203"/>
      <c r="D10512" s="203"/>
      <c r="E10512" s="203"/>
      <c r="F10512" s="203"/>
    </row>
    <row r="10513" spans="1:6" x14ac:dyDescent="0.25">
      <c r="A10513" s="203"/>
      <c r="B10513" s="203"/>
      <c r="C10513" s="203"/>
      <c r="D10513" s="203"/>
      <c r="E10513" s="203"/>
      <c r="F10513" s="203"/>
    </row>
    <row r="10514" spans="1:6" x14ac:dyDescent="0.25">
      <c r="A10514" s="203"/>
      <c r="B10514" s="203"/>
      <c r="C10514" s="203"/>
      <c r="D10514" s="203"/>
      <c r="E10514" s="203"/>
      <c r="F10514" s="203"/>
    </row>
    <row r="10515" spans="1:6" x14ac:dyDescent="0.25">
      <c r="A10515" s="203"/>
      <c r="B10515" s="203"/>
      <c r="C10515" s="203"/>
      <c r="D10515" s="203"/>
      <c r="E10515" s="203"/>
      <c r="F10515" s="203"/>
    </row>
    <row r="10516" spans="1:6" x14ac:dyDescent="0.25">
      <c r="A10516" s="203"/>
      <c r="B10516" s="203"/>
      <c r="C10516" s="203"/>
      <c r="D10516" s="203"/>
      <c r="E10516" s="203"/>
      <c r="F10516" s="203"/>
    </row>
    <row r="10517" spans="1:6" x14ac:dyDescent="0.25">
      <c r="A10517" s="203"/>
      <c r="B10517" s="203"/>
      <c r="C10517" s="203"/>
      <c r="D10517" s="203"/>
      <c r="E10517" s="203"/>
      <c r="F10517" s="203"/>
    </row>
    <row r="10518" spans="1:6" x14ac:dyDescent="0.25">
      <c r="A10518" s="203"/>
      <c r="B10518" s="203"/>
      <c r="C10518" s="203"/>
      <c r="D10518" s="203"/>
      <c r="E10518" s="203"/>
      <c r="F10518" s="203"/>
    </row>
    <row r="10519" spans="1:6" x14ac:dyDescent="0.25">
      <c r="A10519" s="203"/>
      <c r="B10519" s="203"/>
      <c r="C10519" s="203"/>
      <c r="D10519" s="203"/>
      <c r="E10519" s="203"/>
      <c r="F10519" s="203"/>
    </row>
    <row r="10520" spans="1:6" x14ac:dyDescent="0.25">
      <c r="A10520" s="203"/>
      <c r="B10520" s="203"/>
      <c r="C10520" s="203"/>
      <c r="D10520" s="203"/>
      <c r="E10520" s="203"/>
      <c r="F10520" s="203"/>
    </row>
    <row r="10521" spans="1:6" x14ac:dyDescent="0.25">
      <c r="A10521" s="203"/>
      <c r="B10521" s="203"/>
      <c r="C10521" s="203"/>
      <c r="D10521" s="203"/>
      <c r="E10521" s="203"/>
      <c r="F10521" s="203"/>
    </row>
    <row r="10522" spans="1:6" x14ac:dyDescent="0.25">
      <c r="A10522" s="203"/>
      <c r="B10522" s="203"/>
      <c r="C10522" s="203"/>
      <c r="D10522" s="203"/>
      <c r="E10522" s="203"/>
      <c r="F10522" s="203"/>
    </row>
    <row r="10523" spans="1:6" x14ac:dyDescent="0.25">
      <c r="A10523" s="203"/>
      <c r="B10523" s="203"/>
      <c r="C10523" s="203"/>
      <c r="D10523" s="203"/>
      <c r="E10523" s="203"/>
      <c r="F10523" s="203"/>
    </row>
    <row r="10524" spans="1:6" x14ac:dyDescent="0.25">
      <c r="A10524" s="203"/>
      <c r="B10524" s="203"/>
      <c r="C10524" s="203"/>
      <c r="D10524" s="203"/>
      <c r="E10524" s="203"/>
      <c r="F10524" s="203"/>
    </row>
    <row r="10525" spans="1:6" x14ac:dyDescent="0.25">
      <c r="A10525" s="203"/>
      <c r="B10525" s="203"/>
      <c r="C10525" s="203"/>
      <c r="D10525" s="203"/>
      <c r="E10525" s="203"/>
      <c r="F10525" s="203"/>
    </row>
    <row r="10526" spans="1:6" x14ac:dyDescent="0.25">
      <c r="A10526" s="203"/>
      <c r="B10526" s="203"/>
      <c r="C10526" s="203"/>
      <c r="D10526" s="203"/>
      <c r="E10526" s="203"/>
      <c r="F10526" s="203"/>
    </row>
    <row r="10527" spans="1:6" x14ac:dyDescent="0.25">
      <c r="A10527" s="203"/>
      <c r="B10527" s="203"/>
      <c r="C10527" s="203"/>
      <c r="D10527" s="203"/>
      <c r="E10527" s="203"/>
      <c r="F10527" s="203"/>
    </row>
    <row r="10528" spans="1:6" x14ac:dyDescent="0.25">
      <c r="A10528" s="203"/>
      <c r="B10528" s="203"/>
      <c r="C10528" s="203"/>
      <c r="D10528" s="203"/>
      <c r="E10528" s="203"/>
      <c r="F10528" s="203"/>
    </row>
    <row r="10529" spans="1:6" x14ac:dyDescent="0.25">
      <c r="A10529" s="203"/>
      <c r="B10529" s="203"/>
      <c r="C10529" s="203"/>
      <c r="D10529" s="203"/>
      <c r="E10529" s="203"/>
      <c r="F10529" s="203"/>
    </row>
    <row r="10530" spans="1:6" x14ac:dyDescent="0.25">
      <c r="A10530" s="203"/>
      <c r="B10530" s="203"/>
      <c r="C10530" s="203"/>
      <c r="D10530" s="203"/>
      <c r="E10530" s="203"/>
      <c r="F10530" s="203"/>
    </row>
    <row r="10531" spans="1:6" x14ac:dyDescent="0.25">
      <c r="A10531" s="203"/>
      <c r="B10531" s="203"/>
      <c r="C10531" s="203"/>
      <c r="D10531" s="203"/>
      <c r="E10531" s="203"/>
      <c r="F10531" s="203"/>
    </row>
    <row r="10532" spans="1:6" x14ac:dyDescent="0.25">
      <c r="A10532" s="203"/>
      <c r="B10532" s="203"/>
      <c r="C10532" s="203"/>
      <c r="D10532" s="203"/>
      <c r="E10532" s="203"/>
      <c r="F10532" s="203"/>
    </row>
    <row r="10533" spans="1:6" x14ac:dyDescent="0.25">
      <c r="A10533" s="203"/>
      <c r="B10533" s="203"/>
      <c r="C10533" s="203"/>
      <c r="D10533" s="203"/>
      <c r="E10533" s="203"/>
      <c r="F10533" s="203"/>
    </row>
    <row r="10534" spans="1:6" x14ac:dyDescent="0.25">
      <c r="A10534" s="203"/>
      <c r="B10534" s="203"/>
      <c r="C10534" s="203"/>
      <c r="D10534" s="203"/>
      <c r="E10534" s="203"/>
      <c r="F10534" s="203"/>
    </row>
    <row r="10535" spans="1:6" x14ac:dyDescent="0.25">
      <c r="A10535" s="203"/>
      <c r="B10535" s="203"/>
      <c r="C10535" s="203"/>
      <c r="D10535" s="203"/>
      <c r="E10535" s="203"/>
      <c r="F10535" s="203"/>
    </row>
    <row r="10536" spans="1:6" x14ac:dyDescent="0.25">
      <c r="A10536" s="203"/>
      <c r="B10536" s="203"/>
      <c r="C10536" s="203"/>
      <c r="D10536" s="203"/>
      <c r="E10536" s="203"/>
      <c r="F10536" s="203"/>
    </row>
    <row r="10537" spans="1:6" x14ac:dyDescent="0.25">
      <c r="A10537" s="203"/>
      <c r="B10537" s="203"/>
      <c r="C10537" s="203"/>
      <c r="D10537" s="203"/>
      <c r="E10537" s="203"/>
      <c r="F10537" s="203"/>
    </row>
    <row r="10538" spans="1:6" x14ac:dyDescent="0.25">
      <c r="A10538" s="203"/>
      <c r="B10538" s="203"/>
      <c r="C10538" s="203"/>
      <c r="D10538" s="203"/>
      <c r="E10538" s="203"/>
      <c r="F10538" s="203"/>
    </row>
    <row r="10539" spans="1:6" x14ac:dyDescent="0.25">
      <c r="A10539" s="203"/>
      <c r="B10539" s="203"/>
      <c r="C10539" s="203"/>
      <c r="D10539" s="203"/>
      <c r="E10539" s="203"/>
      <c r="F10539" s="203"/>
    </row>
    <row r="10540" spans="1:6" x14ac:dyDescent="0.25">
      <c r="A10540" s="203"/>
      <c r="B10540" s="203"/>
      <c r="C10540" s="203"/>
      <c r="D10540" s="203"/>
      <c r="E10540" s="203"/>
      <c r="F10540" s="203"/>
    </row>
    <row r="10541" spans="1:6" x14ac:dyDescent="0.25">
      <c r="A10541" s="203"/>
      <c r="B10541" s="203"/>
      <c r="C10541" s="203"/>
      <c r="D10541" s="203"/>
      <c r="E10541" s="203"/>
      <c r="F10541" s="203"/>
    </row>
    <row r="10542" spans="1:6" x14ac:dyDescent="0.25">
      <c r="A10542" s="203"/>
      <c r="B10542" s="203"/>
      <c r="C10542" s="203"/>
      <c r="D10542" s="203"/>
      <c r="E10542" s="203"/>
      <c r="F10542" s="203"/>
    </row>
    <row r="10543" spans="1:6" x14ac:dyDescent="0.25">
      <c r="A10543" s="203"/>
      <c r="B10543" s="203"/>
      <c r="C10543" s="203"/>
      <c r="D10543" s="203"/>
      <c r="E10543" s="203"/>
      <c r="F10543" s="203"/>
    </row>
    <row r="10544" spans="1:6" x14ac:dyDescent="0.25">
      <c r="A10544" s="203"/>
      <c r="B10544" s="203"/>
      <c r="C10544" s="203"/>
      <c r="D10544" s="203"/>
      <c r="E10544" s="203"/>
      <c r="F10544" s="203"/>
    </row>
    <row r="10545" spans="1:6" x14ac:dyDescent="0.25">
      <c r="A10545" s="203"/>
      <c r="B10545" s="203"/>
      <c r="C10545" s="203"/>
      <c r="D10545" s="203"/>
      <c r="E10545" s="203"/>
      <c r="F10545" s="203"/>
    </row>
    <row r="10546" spans="1:6" x14ac:dyDescent="0.25">
      <c r="A10546" s="203"/>
      <c r="B10546" s="203"/>
      <c r="C10546" s="203"/>
      <c r="D10546" s="203"/>
      <c r="E10546" s="203"/>
      <c r="F10546" s="203"/>
    </row>
    <row r="10547" spans="1:6" x14ac:dyDescent="0.25">
      <c r="A10547" s="203"/>
      <c r="B10547" s="203"/>
      <c r="C10547" s="203"/>
      <c r="D10547" s="203"/>
      <c r="E10547" s="203"/>
      <c r="F10547" s="203"/>
    </row>
    <row r="10548" spans="1:6" x14ac:dyDescent="0.25">
      <c r="A10548" s="203"/>
      <c r="B10548" s="203"/>
      <c r="C10548" s="203"/>
      <c r="D10548" s="203"/>
      <c r="E10548" s="203"/>
      <c r="F10548" s="203"/>
    </row>
    <row r="10549" spans="1:6" x14ac:dyDescent="0.25">
      <c r="A10549" s="203"/>
      <c r="B10549" s="203"/>
      <c r="C10549" s="203"/>
      <c r="D10549" s="203"/>
      <c r="E10549" s="203"/>
      <c r="F10549" s="203"/>
    </row>
    <row r="10550" spans="1:6" x14ac:dyDescent="0.25">
      <c r="A10550" s="203"/>
      <c r="B10550" s="203"/>
      <c r="C10550" s="203"/>
      <c r="D10550" s="203"/>
      <c r="E10550" s="203"/>
      <c r="F10550" s="203"/>
    </row>
    <row r="10551" spans="1:6" x14ac:dyDescent="0.25">
      <c r="A10551" s="203"/>
      <c r="B10551" s="203"/>
      <c r="C10551" s="203"/>
      <c r="D10551" s="203"/>
      <c r="E10551" s="203"/>
      <c r="F10551" s="203"/>
    </row>
    <row r="10552" spans="1:6" x14ac:dyDescent="0.25">
      <c r="A10552" s="203"/>
      <c r="B10552" s="203"/>
      <c r="C10552" s="203"/>
      <c r="D10552" s="203"/>
      <c r="E10552" s="203"/>
      <c r="F10552" s="203"/>
    </row>
    <row r="10553" spans="1:6" x14ac:dyDescent="0.25">
      <c r="A10553" s="203"/>
      <c r="B10553" s="203"/>
      <c r="C10553" s="203"/>
      <c r="D10553" s="203"/>
      <c r="E10553" s="203"/>
      <c r="F10553" s="203"/>
    </row>
    <row r="10554" spans="1:6" x14ac:dyDescent="0.25">
      <c r="A10554" s="203"/>
      <c r="B10554" s="203"/>
      <c r="C10554" s="203"/>
      <c r="D10554" s="203"/>
      <c r="E10554" s="203"/>
      <c r="F10554" s="203"/>
    </row>
    <row r="10555" spans="1:6" x14ac:dyDescent="0.25">
      <c r="A10555" s="203"/>
      <c r="B10555" s="203"/>
      <c r="C10555" s="203"/>
      <c r="D10555" s="203"/>
      <c r="E10555" s="203"/>
      <c r="F10555" s="203"/>
    </row>
    <row r="10556" spans="1:6" x14ac:dyDescent="0.25">
      <c r="A10556" s="203"/>
      <c r="B10556" s="203"/>
      <c r="C10556" s="203"/>
      <c r="D10556" s="203"/>
      <c r="E10556" s="203"/>
      <c r="F10556" s="203"/>
    </row>
    <row r="10557" spans="1:6" x14ac:dyDescent="0.25">
      <c r="A10557" s="203"/>
      <c r="B10557" s="203"/>
      <c r="C10557" s="203"/>
      <c r="D10557" s="203"/>
      <c r="E10557" s="203"/>
      <c r="F10557" s="203"/>
    </row>
    <row r="10558" spans="1:6" x14ac:dyDescent="0.25">
      <c r="A10558" s="203"/>
      <c r="B10558" s="203"/>
      <c r="C10558" s="203"/>
      <c r="D10558" s="203"/>
      <c r="E10558" s="203"/>
      <c r="F10558" s="203"/>
    </row>
    <row r="10559" spans="1:6" x14ac:dyDescent="0.25">
      <c r="A10559" s="203"/>
      <c r="B10559" s="203"/>
      <c r="C10559" s="203"/>
      <c r="D10559" s="203"/>
      <c r="E10559" s="203"/>
      <c r="F10559" s="203"/>
    </row>
    <row r="10560" spans="1:6" x14ac:dyDescent="0.25">
      <c r="A10560" s="203"/>
      <c r="B10560" s="203"/>
      <c r="C10560" s="203"/>
      <c r="D10560" s="203"/>
      <c r="E10560" s="203"/>
      <c r="F10560" s="203"/>
    </row>
    <row r="10561" spans="1:6" x14ac:dyDescent="0.25">
      <c r="A10561" s="203"/>
      <c r="B10561" s="203"/>
      <c r="C10561" s="203"/>
      <c r="D10561" s="203"/>
      <c r="E10561" s="203"/>
      <c r="F10561" s="203"/>
    </row>
    <row r="10562" spans="1:6" x14ac:dyDescent="0.25">
      <c r="A10562" s="203"/>
      <c r="B10562" s="203"/>
      <c r="C10562" s="203"/>
      <c r="D10562" s="203"/>
      <c r="E10562" s="203"/>
      <c r="F10562" s="203"/>
    </row>
    <row r="10563" spans="1:6" x14ac:dyDescent="0.25">
      <c r="A10563" s="203"/>
      <c r="B10563" s="203"/>
      <c r="C10563" s="203"/>
      <c r="D10563" s="203"/>
      <c r="E10563" s="203"/>
      <c r="F10563" s="203"/>
    </row>
    <row r="10564" spans="1:6" x14ac:dyDescent="0.25">
      <c r="A10564" s="203"/>
      <c r="B10564" s="203"/>
      <c r="C10564" s="203"/>
      <c r="D10564" s="203"/>
      <c r="E10564" s="203"/>
      <c r="F10564" s="203"/>
    </row>
    <row r="10565" spans="1:6" x14ac:dyDescent="0.25">
      <c r="A10565" s="203"/>
      <c r="B10565" s="203"/>
      <c r="C10565" s="203"/>
      <c r="D10565" s="203"/>
      <c r="E10565" s="203"/>
      <c r="F10565" s="203"/>
    </row>
    <row r="10566" spans="1:6" x14ac:dyDescent="0.25">
      <c r="A10566" s="203"/>
      <c r="B10566" s="203"/>
      <c r="C10566" s="203"/>
      <c r="D10566" s="203"/>
      <c r="E10566" s="203"/>
      <c r="F10566" s="203"/>
    </row>
    <row r="10567" spans="1:6" x14ac:dyDescent="0.25">
      <c r="A10567" s="203"/>
      <c r="B10567" s="203"/>
      <c r="C10567" s="203"/>
      <c r="D10567" s="203"/>
      <c r="E10567" s="203"/>
      <c r="F10567" s="203"/>
    </row>
    <row r="10568" spans="1:6" x14ac:dyDescent="0.25">
      <c r="A10568" s="203"/>
      <c r="B10568" s="203"/>
      <c r="C10568" s="203"/>
      <c r="D10568" s="203"/>
      <c r="E10568" s="203"/>
      <c r="F10568" s="203"/>
    </row>
    <row r="10569" spans="1:6" x14ac:dyDescent="0.25">
      <c r="A10569" s="203"/>
      <c r="B10569" s="203"/>
      <c r="C10569" s="203"/>
      <c r="D10569" s="203"/>
      <c r="E10569" s="203"/>
      <c r="F10569" s="203"/>
    </row>
    <row r="10570" spans="1:6" x14ac:dyDescent="0.25">
      <c r="A10570" s="203"/>
      <c r="B10570" s="203"/>
      <c r="C10570" s="203"/>
      <c r="D10570" s="203"/>
      <c r="E10570" s="203"/>
      <c r="F10570" s="203"/>
    </row>
    <row r="10571" spans="1:6" x14ac:dyDescent="0.25">
      <c r="A10571" s="203"/>
      <c r="B10571" s="203"/>
      <c r="C10571" s="203"/>
      <c r="D10571" s="203"/>
      <c r="E10571" s="203"/>
      <c r="F10571" s="203"/>
    </row>
    <row r="10572" spans="1:6" x14ac:dyDescent="0.25">
      <c r="A10572" s="203"/>
      <c r="B10572" s="203"/>
      <c r="C10572" s="203"/>
      <c r="D10572" s="203"/>
      <c r="E10572" s="203"/>
      <c r="F10572" s="203"/>
    </row>
    <row r="10573" spans="1:6" x14ac:dyDescent="0.25">
      <c r="A10573" s="203"/>
      <c r="B10573" s="203"/>
      <c r="C10573" s="203"/>
      <c r="D10573" s="203"/>
      <c r="E10573" s="203"/>
      <c r="F10573" s="203"/>
    </row>
    <row r="10574" spans="1:6" x14ac:dyDescent="0.25">
      <c r="A10574" s="203"/>
      <c r="B10574" s="203"/>
      <c r="C10574" s="203"/>
      <c r="D10574" s="203"/>
      <c r="E10574" s="203"/>
      <c r="F10574" s="203"/>
    </row>
    <row r="10575" spans="1:6" x14ac:dyDescent="0.25">
      <c r="A10575" s="203"/>
      <c r="B10575" s="203"/>
      <c r="C10575" s="203"/>
      <c r="D10575" s="203"/>
      <c r="E10575" s="203"/>
      <c r="F10575" s="203"/>
    </row>
    <row r="10576" spans="1:6" x14ac:dyDescent="0.25">
      <c r="A10576" s="203"/>
      <c r="B10576" s="203"/>
      <c r="C10576" s="203"/>
      <c r="D10576" s="203"/>
      <c r="E10576" s="203"/>
      <c r="F10576" s="203"/>
    </row>
    <row r="10577" spans="1:6" x14ac:dyDescent="0.25">
      <c r="A10577" s="203"/>
      <c r="B10577" s="203"/>
      <c r="C10577" s="203"/>
      <c r="D10577" s="203"/>
      <c r="E10577" s="203"/>
      <c r="F10577" s="203"/>
    </row>
    <row r="10578" spans="1:6" x14ac:dyDescent="0.25">
      <c r="A10578" s="203"/>
      <c r="B10578" s="203"/>
      <c r="C10578" s="203"/>
      <c r="D10578" s="203"/>
      <c r="E10578" s="203"/>
      <c r="F10578" s="203"/>
    </row>
    <row r="10579" spans="1:6" x14ac:dyDescent="0.25">
      <c r="A10579" s="203"/>
      <c r="B10579" s="203"/>
      <c r="C10579" s="203"/>
      <c r="D10579" s="203"/>
      <c r="E10579" s="203"/>
      <c r="F10579" s="203"/>
    </row>
    <row r="10580" spans="1:6" x14ac:dyDescent="0.25">
      <c r="A10580" s="203"/>
      <c r="B10580" s="203"/>
      <c r="C10580" s="203"/>
      <c r="D10580" s="203"/>
      <c r="E10580" s="203"/>
      <c r="F10580" s="203"/>
    </row>
    <row r="10581" spans="1:6" x14ac:dyDescent="0.25">
      <c r="A10581" s="203"/>
      <c r="B10581" s="203"/>
      <c r="C10581" s="203"/>
      <c r="D10581" s="203"/>
      <c r="E10581" s="203"/>
      <c r="F10581" s="203"/>
    </row>
    <row r="10582" spans="1:6" x14ac:dyDescent="0.25">
      <c r="A10582" s="203"/>
      <c r="B10582" s="203"/>
      <c r="C10582" s="203"/>
      <c r="D10582" s="203"/>
      <c r="E10582" s="203"/>
      <c r="F10582" s="203"/>
    </row>
    <row r="10583" spans="1:6" x14ac:dyDescent="0.25">
      <c r="A10583" s="203"/>
      <c r="B10583" s="203"/>
      <c r="C10583" s="203"/>
      <c r="D10583" s="203"/>
      <c r="E10583" s="203"/>
      <c r="F10583" s="203"/>
    </row>
    <row r="10584" spans="1:6" x14ac:dyDescent="0.25">
      <c r="A10584" s="203"/>
      <c r="B10584" s="203"/>
      <c r="C10584" s="203"/>
      <c r="D10584" s="203"/>
      <c r="E10584" s="203"/>
      <c r="F10584" s="203"/>
    </row>
    <row r="10585" spans="1:6" x14ac:dyDescent="0.25">
      <c r="A10585" s="203"/>
      <c r="B10585" s="203"/>
      <c r="C10585" s="203"/>
      <c r="D10585" s="203"/>
      <c r="E10585" s="203"/>
      <c r="F10585" s="203"/>
    </row>
    <row r="10586" spans="1:6" x14ac:dyDescent="0.25">
      <c r="A10586" s="203"/>
      <c r="B10586" s="203"/>
      <c r="C10586" s="203"/>
      <c r="D10586" s="203"/>
      <c r="E10586" s="203"/>
      <c r="F10586" s="203"/>
    </row>
    <row r="10587" spans="1:6" x14ac:dyDescent="0.25">
      <c r="A10587" s="203"/>
      <c r="B10587" s="203"/>
      <c r="C10587" s="203"/>
      <c r="D10587" s="203"/>
      <c r="E10587" s="203"/>
      <c r="F10587" s="203"/>
    </row>
    <row r="10588" spans="1:6" x14ac:dyDescent="0.25">
      <c r="A10588" s="203"/>
      <c r="B10588" s="203"/>
      <c r="C10588" s="203"/>
      <c r="D10588" s="203"/>
      <c r="E10588" s="203"/>
      <c r="F10588" s="203"/>
    </row>
    <row r="10589" spans="1:6" x14ac:dyDescent="0.25">
      <c r="A10589" s="203"/>
      <c r="B10589" s="203"/>
      <c r="C10589" s="203"/>
      <c r="D10589" s="203"/>
      <c r="E10589" s="203"/>
      <c r="F10589" s="203"/>
    </row>
    <row r="10590" spans="1:6" x14ac:dyDescent="0.25">
      <c r="A10590" s="203"/>
      <c r="B10590" s="203"/>
      <c r="C10590" s="203"/>
      <c r="D10590" s="203"/>
      <c r="E10590" s="203"/>
      <c r="F10590" s="203"/>
    </row>
    <row r="10591" spans="1:6" x14ac:dyDescent="0.25">
      <c r="A10591" s="203"/>
      <c r="B10591" s="203"/>
      <c r="C10591" s="203"/>
      <c r="D10591" s="203"/>
      <c r="E10591" s="203"/>
      <c r="F10591" s="203"/>
    </row>
    <row r="10592" spans="1:6" x14ac:dyDescent="0.25">
      <c r="A10592" s="203"/>
      <c r="B10592" s="203"/>
      <c r="C10592" s="203"/>
      <c r="D10592" s="203"/>
      <c r="E10592" s="203"/>
      <c r="F10592" s="203"/>
    </row>
    <row r="10593" spans="1:6" x14ac:dyDescent="0.25">
      <c r="A10593" s="203"/>
      <c r="B10593" s="203"/>
      <c r="C10593" s="203"/>
      <c r="D10593" s="203"/>
      <c r="E10593" s="203"/>
      <c r="F10593" s="203"/>
    </row>
    <row r="10594" spans="1:6" x14ac:dyDescent="0.25">
      <c r="A10594" s="203"/>
      <c r="B10594" s="203"/>
      <c r="C10594" s="203"/>
      <c r="D10594" s="203"/>
      <c r="E10594" s="203"/>
      <c r="F10594" s="203"/>
    </row>
    <row r="10595" spans="1:6" x14ac:dyDescent="0.25">
      <c r="A10595" s="203"/>
      <c r="B10595" s="203"/>
      <c r="C10595" s="203"/>
      <c r="D10595" s="203"/>
      <c r="E10595" s="203"/>
      <c r="F10595" s="203"/>
    </row>
    <row r="10596" spans="1:6" x14ac:dyDescent="0.25">
      <c r="A10596" s="203"/>
      <c r="B10596" s="203"/>
      <c r="C10596" s="203"/>
      <c r="D10596" s="203"/>
      <c r="E10596" s="203"/>
      <c r="F10596" s="203"/>
    </row>
    <row r="10597" spans="1:6" x14ac:dyDescent="0.25">
      <c r="A10597" s="203"/>
      <c r="B10597" s="203"/>
      <c r="C10597" s="203"/>
      <c r="D10597" s="203"/>
      <c r="E10597" s="203"/>
      <c r="F10597" s="203"/>
    </row>
    <row r="10598" spans="1:6" x14ac:dyDescent="0.25">
      <c r="A10598" s="203"/>
      <c r="B10598" s="203"/>
      <c r="C10598" s="203"/>
      <c r="D10598" s="203"/>
      <c r="E10598" s="203"/>
      <c r="F10598" s="203"/>
    </row>
    <row r="10599" spans="1:6" x14ac:dyDescent="0.25">
      <c r="A10599" s="203"/>
      <c r="B10599" s="203"/>
      <c r="C10599" s="203"/>
      <c r="D10599" s="203"/>
      <c r="E10599" s="203"/>
      <c r="F10599" s="203"/>
    </row>
    <row r="10600" spans="1:6" x14ac:dyDescent="0.25">
      <c r="A10600" s="203"/>
      <c r="B10600" s="203"/>
      <c r="C10600" s="203"/>
      <c r="D10600" s="203"/>
      <c r="E10600" s="203"/>
      <c r="F10600" s="203"/>
    </row>
    <row r="10601" spans="1:6" x14ac:dyDescent="0.25">
      <c r="A10601" s="203"/>
      <c r="B10601" s="203"/>
      <c r="C10601" s="203"/>
      <c r="D10601" s="203"/>
      <c r="E10601" s="203"/>
      <c r="F10601" s="203"/>
    </row>
    <row r="10602" spans="1:6" x14ac:dyDescent="0.25">
      <c r="A10602" s="203"/>
      <c r="B10602" s="203"/>
      <c r="C10602" s="203"/>
      <c r="D10602" s="203"/>
      <c r="E10602" s="203"/>
      <c r="F10602" s="203"/>
    </row>
    <row r="10603" spans="1:6" x14ac:dyDescent="0.25">
      <c r="A10603" s="203"/>
      <c r="B10603" s="203"/>
      <c r="C10603" s="203"/>
      <c r="D10603" s="203"/>
      <c r="E10603" s="203"/>
      <c r="F10603" s="203"/>
    </row>
    <row r="10604" spans="1:6" x14ac:dyDescent="0.25">
      <c r="A10604" s="203"/>
      <c r="B10604" s="203"/>
      <c r="C10604" s="203"/>
      <c r="D10604" s="203"/>
      <c r="E10604" s="203"/>
      <c r="F10604" s="203"/>
    </row>
    <row r="10605" spans="1:6" x14ac:dyDescent="0.25">
      <c r="A10605" s="203"/>
      <c r="B10605" s="203"/>
      <c r="C10605" s="203"/>
      <c r="D10605" s="203"/>
      <c r="E10605" s="203"/>
      <c r="F10605" s="203"/>
    </row>
    <row r="10606" spans="1:6" x14ac:dyDescent="0.25">
      <c r="A10606" s="203"/>
      <c r="B10606" s="203"/>
      <c r="C10606" s="203"/>
      <c r="D10606" s="203"/>
      <c r="E10606" s="203"/>
      <c r="F10606" s="203"/>
    </row>
    <row r="10607" spans="1:6" x14ac:dyDescent="0.25">
      <c r="A10607" s="203"/>
      <c r="B10607" s="203"/>
      <c r="C10607" s="203"/>
      <c r="D10607" s="203"/>
      <c r="E10607" s="203"/>
      <c r="F10607" s="203"/>
    </row>
    <row r="10608" spans="1:6" x14ac:dyDescent="0.25">
      <c r="A10608" s="203"/>
      <c r="B10608" s="203"/>
      <c r="C10608" s="203"/>
      <c r="D10608" s="203"/>
      <c r="E10608" s="203"/>
      <c r="F10608" s="203"/>
    </row>
    <row r="10609" spans="1:6" x14ac:dyDescent="0.25">
      <c r="A10609" s="203"/>
      <c r="B10609" s="203"/>
      <c r="C10609" s="203"/>
      <c r="D10609" s="203"/>
      <c r="E10609" s="203"/>
      <c r="F10609" s="203"/>
    </row>
    <row r="10610" spans="1:6" x14ac:dyDescent="0.25">
      <c r="A10610" s="203"/>
      <c r="B10610" s="203"/>
      <c r="C10610" s="203"/>
      <c r="D10610" s="203"/>
      <c r="E10610" s="203"/>
      <c r="F10610" s="203"/>
    </row>
    <row r="10611" spans="1:6" x14ac:dyDescent="0.25">
      <c r="A10611" s="203"/>
      <c r="B10611" s="203"/>
      <c r="C10611" s="203"/>
      <c r="D10611" s="203"/>
      <c r="E10611" s="203"/>
      <c r="F10611" s="203"/>
    </row>
    <row r="10612" spans="1:6" x14ac:dyDescent="0.25">
      <c r="A10612" s="203"/>
      <c r="B10612" s="203"/>
      <c r="C10612" s="203"/>
      <c r="D10612" s="203"/>
      <c r="E10612" s="203"/>
      <c r="F10612" s="203"/>
    </row>
    <row r="10613" spans="1:6" x14ac:dyDescent="0.25">
      <c r="A10613" s="203"/>
      <c r="B10613" s="203"/>
      <c r="C10613" s="203"/>
      <c r="D10613" s="203"/>
      <c r="E10613" s="203"/>
      <c r="F10613" s="203"/>
    </row>
    <row r="10614" spans="1:6" x14ac:dyDescent="0.25">
      <c r="A10614" s="203"/>
      <c r="B10614" s="203"/>
      <c r="C10614" s="203"/>
      <c r="D10614" s="203"/>
      <c r="E10614" s="203"/>
      <c r="F10614" s="203"/>
    </row>
    <row r="10615" spans="1:6" x14ac:dyDescent="0.25">
      <c r="A10615" s="203"/>
      <c r="B10615" s="203"/>
      <c r="C10615" s="203"/>
      <c r="D10615" s="203"/>
      <c r="E10615" s="203"/>
      <c r="F10615" s="203"/>
    </row>
    <row r="10616" spans="1:6" x14ac:dyDescent="0.25">
      <c r="A10616" s="203"/>
      <c r="B10616" s="203"/>
      <c r="C10616" s="203"/>
      <c r="D10616" s="203"/>
      <c r="E10616" s="203"/>
      <c r="F10616" s="203"/>
    </row>
    <row r="10617" spans="1:6" x14ac:dyDescent="0.25">
      <c r="A10617" s="203"/>
      <c r="B10617" s="203"/>
      <c r="C10617" s="203"/>
      <c r="D10617" s="203"/>
      <c r="E10617" s="203"/>
      <c r="F10617" s="203"/>
    </row>
    <row r="10618" spans="1:6" x14ac:dyDescent="0.25">
      <c r="A10618" s="203"/>
      <c r="B10618" s="203"/>
      <c r="C10618" s="203"/>
      <c r="D10618" s="203"/>
      <c r="E10618" s="203"/>
      <c r="F10618" s="203"/>
    </row>
    <row r="10619" spans="1:6" x14ac:dyDescent="0.25">
      <c r="A10619" s="203"/>
      <c r="B10619" s="203"/>
      <c r="C10619" s="203"/>
      <c r="D10619" s="203"/>
      <c r="E10619" s="203"/>
      <c r="F10619" s="203"/>
    </row>
    <row r="10620" spans="1:6" x14ac:dyDescent="0.25">
      <c r="A10620" s="203"/>
      <c r="B10620" s="203"/>
      <c r="C10620" s="203"/>
      <c r="D10620" s="203"/>
      <c r="E10620" s="203"/>
      <c r="F10620" s="203"/>
    </row>
    <row r="10621" spans="1:6" x14ac:dyDescent="0.25">
      <c r="A10621" s="203"/>
      <c r="B10621" s="203"/>
      <c r="C10621" s="203"/>
      <c r="D10621" s="203"/>
      <c r="E10621" s="203"/>
      <c r="F10621" s="203"/>
    </row>
    <row r="10622" spans="1:6" x14ac:dyDescent="0.25">
      <c r="A10622" s="203"/>
      <c r="B10622" s="203"/>
      <c r="C10622" s="203"/>
      <c r="D10622" s="203"/>
      <c r="E10622" s="203"/>
      <c r="F10622" s="203"/>
    </row>
    <row r="10623" spans="1:6" x14ac:dyDescent="0.25">
      <c r="A10623" s="203"/>
      <c r="B10623" s="203"/>
      <c r="C10623" s="203"/>
      <c r="D10623" s="203"/>
      <c r="E10623" s="203"/>
      <c r="F10623" s="203"/>
    </row>
    <row r="10624" spans="1:6" x14ac:dyDescent="0.25">
      <c r="A10624" s="203"/>
      <c r="B10624" s="203"/>
      <c r="C10624" s="203"/>
      <c r="D10624" s="203"/>
      <c r="E10624" s="203"/>
      <c r="F10624" s="203"/>
    </row>
    <row r="10625" spans="1:6" x14ac:dyDescent="0.25">
      <c r="A10625" s="203"/>
      <c r="B10625" s="203"/>
      <c r="C10625" s="203"/>
      <c r="D10625" s="203"/>
      <c r="E10625" s="203"/>
      <c r="F10625" s="203"/>
    </row>
    <row r="10626" spans="1:6" x14ac:dyDescent="0.25">
      <c r="A10626" s="203"/>
      <c r="B10626" s="203"/>
      <c r="C10626" s="203"/>
      <c r="D10626" s="203"/>
      <c r="E10626" s="203"/>
      <c r="F10626" s="203"/>
    </row>
    <row r="10627" spans="1:6" x14ac:dyDescent="0.25">
      <c r="A10627" s="203"/>
      <c r="B10627" s="203"/>
      <c r="C10627" s="203"/>
      <c r="D10627" s="203"/>
      <c r="E10627" s="203"/>
      <c r="F10627" s="203"/>
    </row>
    <row r="10628" spans="1:6" x14ac:dyDescent="0.25">
      <c r="A10628" s="203"/>
      <c r="B10628" s="203"/>
      <c r="C10628" s="203"/>
      <c r="D10628" s="203"/>
      <c r="E10628" s="203"/>
      <c r="F10628" s="203"/>
    </row>
    <row r="10629" spans="1:6" x14ac:dyDescent="0.25">
      <c r="A10629" s="203"/>
      <c r="B10629" s="203"/>
      <c r="C10629" s="203"/>
      <c r="D10629" s="203"/>
      <c r="E10629" s="203"/>
      <c r="F10629" s="203"/>
    </row>
    <row r="10630" spans="1:6" x14ac:dyDescent="0.25">
      <c r="A10630" s="203"/>
      <c r="B10630" s="203"/>
      <c r="C10630" s="203"/>
      <c r="D10630" s="203"/>
      <c r="E10630" s="203"/>
      <c r="F10630" s="203"/>
    </row>
    <row r="10631" spans="1:6" x14ac:dyDescent="0.25">
      <c r="A10631" s="203"/>
      <c r="B10631" s="203"/>
      <c r="C10631" s="203"/>
      <c r="D10631" s="203"/>
      <c r="E10631" s="203"/>
      <c r="F10631" s="203"/>
    </row>
    <row r="10632" spans="1:6" x14ac:dyDescent="0.25">
      <c r="A10632" s="203"/>
      <c r="B10632" s="203"/>
      <c r="C10632" s="203"/>
      <c r="D10632" s="203"/>
      <c r="E10632" s="203"/>
      <c r="F10632" s="203"/>
    </row>
    <row r="10633" spans="1:6" x14ac:dyDescent="0.25">
      <c r="A10633" s="203"/>
      <c r="B10633" s="203"/>
      <c r="C10633" s="203"/>
      <c r="D10633" s="203"/>
      <c r="E10633" s="203"/>
      <c r="F10633" s="203"/>
    </row>
    <row r="10634" spans="1:6" x14ac:dyDescent="0.25">
      <c r="A10634" s="203"/>
      <c r="B10634" s="203"/>
      <c r="C10634" s="203"/>
      <c r="D10634" s="203"/>
      <c r="E10634" s="203"/>
      <c r="F10634" s="203"/>
    </row>
    <row r="10635" spans="1:6" x14ac:dyDescent="0.25">
      <c r="A10635" s="203"/>
      <c r="B10635" s="203"/>
      <c r="C10635" s="203"/>
      <c r="D10635" s="203"/>
      <c r="E10635" s="203"/>
      <c r="F10635" s="203"/>
    </row>
    <row r="10636" spans="1:6" x14ac:dyDescent="0.25">
      <c r="A10636" s="203"/>
      <c r="B10636" s="203"/>
      <c r="C10636" s="203"/>
      <c r="D10636" s="203"/>
      <c r="E10636" s="203"/>
      <c r="F10636" s="203"/>
    </row>
    <row r="10637" spans="1:6" x14ac:dyDescent="0.25">
      <c r="A10637" s="203"/>
      <c r="B10637" s="203"/>
      <c r="C10637" s="203"/>
      <c r="D10637" s="203"/>
      <c r="E10637" s="203"/>
      <c r="F10637" s="203"/>
    </row>
    <row r="10638" spans="1:6" x14ac:dyDescent="0.25">
      <c r="A10638" s="203"/>
      <c r="B10638" s="203"/>
      <c r="C10638" s="203"/>
      <c r="D10638" s="203"/>
      <c r="E10638" s="203"/>
      <c r="F10638" s="203"/>
    </row>
    <row r="10639" spans="1:6" x14ac:dyDescent="0.25">
      <c r="A10639" s="203"/>
      <c r="B10639" s="203"/>
      <c r="C10639" s="203"/>
      <c r="D10639" s="203"/>
      <c r="E10639" s="203"/>
      <c r="F10639" s="203"/>
    </row>
    <row r="10640" spans="1:6" x14ac:dyDescent="0.25">
      <c r="A10640" s="203"/>
      <c r="B10640" s="203"/>
      <c r="C10640" s="203"/>
      <c r="D10640" s="203"/>
      <c r="E10640" s="203"/>
      <c r="F10640" s="203"/>
    </row>
    <row r="10641" spans="1:6" x14ac:dyDescent="0.25">
      <c r="A10641" s="203"/>
      <c r="B10641" s="203"/>
      <c r="C10641" s="203"/>
      <c r="D10641" s="203"/>
      <c r="E10641" s="203"/>
      <c r="F10641" s="203"/>
    </row>
    <row r="10642" spans="1:6" x14ac:dyDescent="0.25">
      <c r="A10642" s="203"/>
      <c r="B10642" s="203"/>
      <c r="C10642" s="203"/>
      <c r="D10642" s="203"/>
      <c r="E10642" s="203"/>
      <c r="F10642" s="203"/>
    </row>
    <row r="10643" spans="1:6" x14ac:dyDescent="0.25">
      <c r="A10643" s="203"/>
      <c r="B10643" s="203"/>
      <c r="C10643" s="203"/>
      <c r="D10643" s="203"/>
      <c r="E10643" s="203"/>
      <c r="F10643" s="203"/>
    </row>
    <row r="10644" spans="1:6" x14ac:dyDescent="0.25">
      <c r="A10644" s="203"/>
      <c r="B10644" s="203"/>
      <c r="C10644" s="203"/>
      <c r="D10644" s="203"/>
      <c r="E10644" s="203"/>
      <c r="F10644" s="203"/>
    </row>
    <row r="10645" spans="1:6" x14ac:dyDescent="0.25">
      <c r="A10645" s="203"/>
      <c r="B10645" s="203"/>
      <c r="C10645" s="203"/>
      <c r="D10645" s="203"/>
      <c r="E10645" s="203"/>
      <c r="F10645" s="203"/>
    </row>
    <row r="10646" spans="1:6" x14ac:dyDescent="0.25">
      <c r="A10646" s="203"/>
      <c r="B10646" s="203"/>
      <c r="C10646" s="203"/>
      <c r="D10646" s="203"/>
      <c r="E10646" s="203"/>
      <c r="F10646" s="203"/>
    </row>
    <row r="10647" spans="1:6" x14ac:dyDescent="0.25">
      <c r="A10647" s="203"/>
      <c r="B10647" s="203"/>
      <c r="C10647" s="203"/>
      <c r="D10647" s="203"/>
      <c r="E10647" s="203"/>
      <c r="F10647" s="203"/>
    </row>
    <row r="10648" spans="1:6" x14ac:dyDescent="0.25">
      <c r="A10648" s="203"/>
      <c r="B10648" s="203"/>
      <c r="C10648" s="203"/>
      <c r="D10648" s="203"/>
      <c r="E10648" s="203"/>
      <c r="F10648" s="203"/>
    </row>
    <row r="10649" spans="1:6" x14ac:dyDescent="0.25">
      <c r="A10649" s="203"/>
      <c r="B10649" s="203"/>
      <c r="C10649" s="203"/>
      <c r="D10649" s="203"/>
      <c r="E10649" s="203"/>
      <c r="F10649" s="203"/>
    </row>
    <row r="10650" spans="1:6" x14ac:dyDescent="0.25">
      <c r="A10650" s="203"/>
      <c r="B10650" s="203"/>
      <c r="C10650" s="203"/>
      <c r="D10650" s="203"/>
      <c r="E10650" s="203"/>
      <c r="F10650" s="203"/>
    </row>
    <row r="10651" spans="1:6" x14ac:dyDescent="0.25">
      <c r="A10651" s="203"/>
      <c r="B10651" s="203"/>
      <c r="C10651" s="203"/>
      <c r="D10651" s="203"/>
      <c r="E10651" s="203"/>
      <c r="F10651" s="203"/>
    </row>
    <row r="10652" spans="1:6" x14ac:dyDescent="0.25">
      <c r="A10652" s="203"/>
      <c r="B10652" s="203"/>
      <c r="C10652" s="203"/>
      <c r="D10652" s="203"/>
      <c r="E10652" s="203"/>
      <c r="F10652" s="203"/>
    </row>
    <row r="10653" spans="1:6" x14ac:dyDescent="0.25">
      <c r="A10653" s="203"/>
      <c r="B10653" s="203"/>
      <c r="C10653" s="203"/>
      <c r="D10653" s="203"/>
      <c r="E10653" s="203"/>
      <c r="F10653" s="203"/>
    </row>
    <row r="10654" spans="1:6" x14ac:dyDescent="0.25">
      <c r="A10654" s="203"/>
      <c r="B10654" s="203"/>
      <c r="C10654" s="203"/>
      <c r="D10654" s="203"/>
      <c r="E10654" s="203"/>
      <c r="F10654" s="203"/>
    </row>
    <row r="10655" spans="1:6" x14ac:dyDescent="0.25">
      <c r="A10655" s="203"/>
      <c r="B10655" s="203"/>
      <c r="C10655" s="203"/>
      <c r="D10655" s="203"/>
      <c r="E10655" s="203"/>
      <c r="F10655" s="203"/>
    </row>
    <row r="10656" spans="1:6" x14ac:dyDescent="0.25">
      <c r="A10656" s="203"/>
      <c r="B10656" s="203"/>
      <c r="C10656" s="203"/>
      <c r="D10656" s="203"/>
      <c r="E10656" s="203"/>
      <c r="F10656" s="203"/>
    </row>
    <row r="10657" spans="1:6" x14ac:dyDescent="0.25">
      <c r="A10657" s="203"/>
      <c r="B10657" s="203"/>
      <c r="C10657" s="203"/>
      <c r="D10657" s="203"/>
      <c r="E10657" s="203"/>
      <c r="F10657" s="203"/>
    </row>
    <row r="10658" spans="1:6" x14ac:dyDescent="0.25">
      <c r="A10658" s="203"/>
      <c r="B10658" s="203"/>
      <c r="C10658" s="203"/>
      <c r="D10658" s="203"/>
      <c r="E10658" s="203"/>
      <c r="F10658" s="203"/>
    </row>
    <row r="10659" spans="1:6" x14ac:dyDescent="0.25">
      <c r="A10659" s="203"/>
      <c r="B10659" s="203"/>
      <c r="C10659" s="203"/>
      <c r="D10659" s="203"/>
      <c r="E10659" s="203"/>
      <c r="F10659" s="203"/>
    </row>
    <row r="10660" spans="1:6" x14ac:dyDescent="0.25">
      <c r="A10660" s="203"/>
      <c r="B10660" s="203"/>
      <c r="C10660" s="203"/>
      <c r="D10660" s="203"/>
      <c r="E10660" s="203"/>
      <c r="F10660" s="203"/>
    </row>
    <row r="10661" spans="1:6" x14ac:dyDescent="0.25">
      <c r="A10661" s="203"/>
      <c r="B10661" s="203"/>
      <c r="C10661" s="203"/>
      <c r="D10661" s="203"/>
      <c r="E10661" s="203"/>
      <c r="F10661" s="203"/>
    </row>
    <row r="10662" spans="1:6" x14ac:dyDescent="0.25">
      <c r="A10662" s="203"/>
      <c r="B10662" s="203"/>
      <c r="C10662" s="203"/>
      <c r="D10662" s="203"/>
      <c r="E10662" s="203"/>
      <c r="F10662" s="203"/>
    </row>
    <row r="10663" spans="1:6" x14ac:dyDescent="0.25">
      <c r="A10663" s="203"/>
      <c r="B10663" s="203"/>
      <c r="C10663" s="203"/>
      <c r="D10663" s="203"/>
      <c r="E10663" s="203"/>
      <c r="F10663" s="203"/>
    </row>
    <row r="10664" spans="1:6" x14ac:dyDescent="0.25">
      <c r="A10664" s="203"/>
      <c r="B10664" s="203"/>
      <c r="C10664" s="203"/>
      <c r="D10664" s="203"/>
      <c r="E10664" s="203"/>
      <c r="F10664" s="203"/>
    </row>
    <row r="10665" spans="1:6" x14ac:dyDescent="0.25">
      <c r="A10665" s="203"/>
      <c r="B10665" s="203"/>
      <c r="C10665" s="203"/>
      <c r="D10665" s="203"/>
      <c r="E10665" s="203"/>
      <c r="F10665" s="203"/>
    </row>
    <row r="10666" spans="1:6" x14ac:dyDescent="0.25">
      <c r="A10666" s="203"/>
      <c r="B10666" s="203"/>
      <c r="C10666" s="203"/>
      <c r="D10666" s="203"/>
      <c r="E10666" s="203"/>
      <c r="F10666" s="203"/>
    </row>
    <row r="10667" spans="1:6" x14ac:dyDescent="0.25">
      <c r="A10667" s="203"/>
      <c r="B10667" s="203"/>
      <c r="C10667" s="203"/>
      <c r="D10667" s="203"/>
      <c r="E10667" s="203"/>
      <c r="F10667" s="203"/>
    </row>
    <row r="10668" spans="1:6" x14ac:dyDescent="0.25">
      <c r="A10668" s="203"/>
      <c r="B10668" s="203"/>
      <c r="C10668" s="203"/>
      <c r="D10668" s="203"/>
      <c r="E10668" s="203"/>
      <c r="F10668" s="203"/>
    </row>
    <row r="10669" spans="1:6" x14ac:dyDescent="0.25">
      <c r="A10669" s="203"/>
      <c r="B10669" s="203"/>
      <c r="C10669" s="203"/>
      <c r="D10669" s="203"/>
      <c r="E10669" s="203"/>
      <c r="F10669" s="203"/>
    </row>
    <row r="10670" spans="1:6" x14ac:dyDescent="0.25">
      <c r="A10670" s="203"/>
      <c r="B10670" s="203"/>
      <c r="C10670" s="203"/>
      <c r="D10670" s="203"/>
      <c r="E10670" s="203"/>
      <c r="F10670" s="203"/>
    </row>
    <row r="10671" spans="1:6" x14ac:dyDescent="0.25">
      <c r="A10671" s="203"/>
      <c r="B10671" s="203"/>
      <c r="C10671" s="203"/>
      <c r="D10671" s="203"/>
      <c r="E10671" s="203"/>
      <c r="F10671" s="203"/>
    </row>
    <row r="10672" spans="1:6" x14ac:dyDescent="0.25">
      <c r="A10672" s="203"/>
      <c r="B10672" s="203"/>
      <c r="C10672" s="203"/>
      <c r="D10672" s="203"/>
      <c r="E10672" s="203"/>
      <c r="F10672" s="203"/>
    </row>
    <row r="10673" spans="1:6" x14ac:dyDescent="0.25">
      <c r="A10673" s="203"/>
      <c r="B10673" s="203"/>
      <c r="C10673" s="203"/>
      <c r="D10673" s="203"/>
      <c r="E10673" s="203"/>
      <c r="F10673" s="203"/>
    </row>
    <row r="10674" spans="1:6" x14ac:dyDescent="0.25">
      <c r="A10674" s="203"/>
      <c r="B10674" s="203"/>
      <c r="C10674" s="203"/>
      <c r="D10674" s="203"/>
      <c r="E10674" s="203"/>
      <c r="F10674" s="203"/>
    </row>
    <row r="10675" spans="1:6" x14ac:dyDescent="0.25">
      <c r="A10675" s="203"/>
      <c r="B10675" s="203"/>
      <c r="C10675" s="203"/>
      <c r="D10675" s="203"/>
      <c r="E10675" s="203"/>
      <c r="F10675" s="203"/>
    </row>
    <row r="10676" spans="1:6" x14ac:dyDescent="0.25">
      <c r="A10676" s="203"/>
      <c r="B10676" s="203"/>
      <c r="C10676" s="203"/>
      <c r="D10676" s="203"/>
      <c r="E10676" s="203"/>
      <c r="F10676" s="203"/>
    </row>
    <row r="10677" spans="1:6" x14ac:dyDescent="0.25">
      <c r="A10677" s="203"/>
      <c r="B10677" s="203"/>
      <c r="C10677" s="203"/>
      <c r="D10677" s="203"/>
      <c r="E10677" s="203"/>
      <c r="F10677" s="203"/>
    </row>
    <row r="10678" spans="1:6" x14ac:dyDescent="0.25">
      <c r="A10678" s="203"/>
      <c r="B10678" s="203"/>
      <c r="C10678" s="203"/>
      <c r="D10678" s="203"/>
      <c r="E10678" s="203"/>
      <c r="F10678" s="203"/>
    </row>
    <row r="10679" spans="1:6" x14ac:dyDescent="0.25">
      <c r="A10679" s="203"/>
      <c r="B10679" s="203"/>
      <c r="C10679" s="203"/>
      <c r="D10679" s="203"/>
      <c r="E10679" s="203"/>
      <c r="F10679" s="203"/>
    </row>
    <row r="10680" spans="1:6" x14ac:dyDescent="0.25">
      <c r="A10680" s="203"/>
      <c r="B10680" s="203"/>
      <c r="C10680" s="203"/>
      <c r="D10680" s="203"/>
      <c r="E10680" s="203"/>
      <c r="F10680" s="203"/>
    </row>
    <row r="10681" spans="1:6" x14ac:dyDescent="0.25">
      <c r="A10681" s="203"/>
      <c r="B10681" s="203"/>
      <c r="C10681" s="203"/>
      <c r="D10681" s="203"/>
      <c r="E10681" s="203"/>
      <c r="F10681" s="203"/>
    </row>
    <row r="10682" spans="1:6" x14ac:dyDescent="0.25">
      <c r="A10682" s="203"/>
      <c r="B10682" s="203"/>
      <c r="C10682" s="203"/>
      <c r="D10682" s="203"/>
      <c r="E10682" s="203"/>
      <c r="F10682" s="203"/>
    </row>
    <row r="10683" spans="1:6" x14ac:dyDescent="0.25">
      <c r="A10683" s="203"/>
      <c r="B10683" s="203"/>
      <c r="C10683" s="203"/>
      <c r="D10683" s="203"/>
      <c r="E10683" s="203"/>
      <c r="F10683" s="203"/>
    </row>
    <row r="10684" spans="1:6" x14ac:dyDescent="0.25">
      <c r="A10684" s="203"/>
      <c r="B10684" s="203"/>
      <c r="C10684" s="203"/>
      <c r="D10684" s="203"/>
      <c r="E10684" s="203"/>
      <c r="F10684" s="203"/>
    </row>
    <row r="10685" spans="1:6" x14ac:dyDescent="0.25">
      <c r="A10685" s="203"/>
      <c r="B10685" s="203"/>
      <c r="C10685" s="203"/>
      <c r="D10685" s="203"/>
      <c r="E10685" s="203"/>
      <c r="F10685" s="203"/>
    </row>
    <row r="10686" spans="1:6" x14ac:dyDescent="0.25">
      <c r="A10686" s="203"/>
      <c r="B10686" s="203"/>
      <c r="C10686" s="203"/>
      <c r="D10686" s="203"/>
      <c r="E10686" s="203"/>
      <c r="F10686" s="203"/>
    </row>
    <row r="10687" spans="1:6" x14ac:dyDescent="0.25">
      <c r="A10687" s="203"/>
      <c r="B10687" s="203"/>
      <c r="C10687" s="203"/>
      <c r="D10687" s="203"/>
      <c r="E10687" s="203"/>
      <c r="F10687" s="203"/>
    </row>
    <row r="10688" spans="1:6" x14ac:dyDescent="0.25">
      <c r="A10688" s="203"/>
      <c r="B10688" s="203"/>
      <c r="C10688" s="203"/>
      <c r="D10688" s="203"/>
      <c r="E10688" s="203"/>
      <c r="F10688" s="203"/>
    </row>
    <row r="10689" spans="1:6" x14ac:dyDescent="0.25">
      <c r="A10689" s="203"/>
      <c r="B10689" s="203"/>
      <c r="C10689" s="203"/>
      <c r="D10689" s="203"/>
      <c r="E10689" s="203"/>
      <c r="F10689" s="203"/>
    </row>
    <row r="10690" spans="1:6" x14ac:dyDescent="0.25">
      <c r="A10690" s="203"/>
      <c r="B10690" s="203"/>
      <c r="C10690" s="203"/>
      <c r="D10690" s="203"/>
      <c r="E10690" s="203"/>
      <c r="F10690" s="203"/>
    </row>
    <row r="10691" spans="1:6" x14ac:dyDescent="0.25">
      <c r="A10691" s="203"/>
      <c r="B10691" s="203"/>
      <c r="C10691" s="203"/>
      <c r="D10691" s="203"/>
      <c r="E10691" s="203"/>
      <c r="F10691" s="203"/>
    </row>
    <row r="10692" spans="1:6" x14ac:dyDescent="0.25">
      <c r="A10692" s="203"/>
      <c r="B10692" s="203"/>
      <c r="C10692" s="203"/>
      <c r="D10692" s="203"/>
      <c r="E10692" s="203"/>
      <c r="F10692" s="203"/>
    </row>
    <row r="10693" spans="1:6" x14ac:dyDescent="0.25">
      <c r="A10693" s="203"/>
      <c r="B10693" s="203"/>
      <c r="C10693" s="203"/>
      <c r="D10693" s="203"/>
      <c r="E10693" s="203"/>
      <c r="F10693" s="203"/>
    </row>
    <row r="10694" spans="1:6" x14ac:dyDescent="0.25">
      <c r="A10694" s="203"/>
      <c r="B10694" s="203"/>
      <c r="C10694" s="203"/>
      <c r="D10694" s="203"/>
      <c r="E10694" s="203"/>
      <c r="F10694" s="203"/>
    </row>
    <row r="10695" spans="1:6" x14ac:dyDescent="0.25">
      <c r="A10695" s="203"/>
      <c r="B10695" s="203"/>
      <c r="C10695" s="203"/>
      <c r="D10695" s="203"/>
      <c r="E10695" s="203"/>
      <c r="F10695" s="203"/>
    </row>
    <row r="10696" spans="1:6" x14ac:dyDescent="0.25">
      <c r="A10696" s="203"/>
      <c r="B10696" s="203"/>
      <c r="C10696" s="203"/>
      <c r="D10696" s="203"/>
      <c r="E10696" s="203"/>
      <c r="F10696" s="203"/>
    </row>
    <row r="10697" spans="1:6" x14ac:dyDescent="0.25">
      <c r="A10697" s="203"/>
      <c r="B10697" s="203"/>
      <c r="C10697" s="203"/>
      <c r="D10697" s="203"/>
      <c r="E10697" s="203"/>
      <c r="F10697" s="203"/>
    </row>
    <row r="10698" spans="1:6" x14ac:dyDescent="0.25">
      <c r="A10698" s="203"/>
      <c r="B10698" s="203"/>
      <c r="C10698" s="203"/>
      <c r="D10698" s="203"/>
      <c r="E10698" s="203"/>
      <c r="F10698" s="203"/>
    </row>
    <row r="10699" spans="1:6" x14ac:dyDescent="0.25">
      <c r="A10699" s="203"/>
      <c r="B10699" s="203"/>
      <c r="C10699" s="203"/>
      <c r="D10699" s="203"/>
      <c r="E10699" s="203"/>
      <c r="F10699" s="203"/>
    </row>
    <row r="10700" spans="1:6" x14ac:dyDescent="0.25">
      <c r="A10700" s="203"/>
      <c r="B10700" s="203"/>
      <c r="C10700" s="203"/>
      <c r="D10700" s="203"/>
      <c r="E10700" s="203"/>
      <c r="F10700" s="203"/>
    </row>
    <row r="10701" spans="1:6" x14ac:dyDescent="0.25">
      <c r="A10701" s="203"/>
      <c r="B10701" s="203"/>
      <c r="C10701" s="203"/>
      <c r="D10701" s="203"/>
      <c r="E10701" s="203"/>
      <c r="F10701" s="203"/>
    </row>
    <row r="10702" spans="1:6" x14ac:dyDescent="0.25">
      <c r="A10702" s="203"/>
      <c r="B10702" s="203"/>
      <c r="C10702" s="203"/>
      <c r="D10702" s="203"/>
      <c r="E10702" s="203"/>
      <c r="F10702" s="203"/>
    </row>
    <row r="10703" spans="1:6" x14ac:dyDescent="0.25">
      <c r="A10703" s="203"/>
      <c r="B10703" s="203"/>
      <c r="C10703" s="203"/>
      <c r="D10703" s="203"/>
      <c r="E10703" s="203"/>
      <c r="F10703" s="203"/>
    </row>
    <row r="10704" spans="1:6" x14ac:dyDescent="0.25">
      <c r="A10704" s="203"/>
      <c r="B10704" s="203"/>
      <c r="C10704" s="203"/>
      <c r="D10704" s="203"/>
      <c r="E10704" s="203"/>
      <c r="F10704" s="203"/>
    </row>
    <row r="10705" spans="1:6" x14ac:dyDescent="0.25">
      <c r="A10705" s="203"/>
      <c r="B10705" s="203"/>
      <c r="C10705" s="203"/>
      <c r="D10705" s="203"/>
      <c r="E10705" s="203"/>
      <c r="F10705" s="203"/>
    </row>
    <row r="10706" spans="1:6" x14ac:dyDescent="0.25">
      <c r="A10706" s="203"/>
      <c r="B10706" s="203"/>
      <c r="C10706" s="203"/>
      <c r="D10706" s="203"/>
      <c r="E10706" s="203"/>
      <c r="F10706" s="203"/>
    </row>
    <row r="10707" spans="1:6" x14ac:dyDescent="0.25">
      <c r="A10707" s="203"/>
      <c r="B10707" s="203"/>
      <c r="C10707" s="203"/>
      <c r="D10707" s="203"/>
      <c r="E10707" s="203"/>
      <c r="F10707" s="203"/>
    </row>
    <row r="10708" spans="1:6" x14ac:dyDescent="0.25">
      <c r="A10708" s="203"/>
      <c r="B10708" s="203"/>
      <c r="C10708" s="203"/>
      <c r="D10708" s="203"/>
      <c r="E10708" s="203"/>
      <c r="F10708" s="203"/>
    </row>
    <row r="10709" spans="1:6" x14ac:dyDescent="0.25">
      <c r="A10709" s="203"/>
      <c r="B10709" s="203"/>
      <c r="C10709" s="203"/>
      <c r="D10709" s="203"/>
      <c r="E10709" s="203"/>
      <c r="F10709" s="203"/>
    </row>
    <row r="10710" spans="1:6" x14ac:dyDescent="0.25">
      <c r="A10710" s="203"/>
      <c r="B10710" s="203"/>
      <c r="C10710" s="203"/>
      <c r="D10710" s="203"/>
      <c r="E10710" s="203"/>
      <c r="F10710" s="203"/>
    </row>
    <row r="10711" spans="1:6" x14ac:dyDescent="0.25">
      <c r="A10711" s="203"/>
      <c r="B10711" s="203"/>
      <c r="C10711" s="203"/>
      <c r="D10711" s="203"/>
      <c r="E10711" s="203"/>
      <c r="F10711" s="203"/>
    </row>
    <row r="10712" spans="1:6" x14ac:dyDescent="0.25">
      <c r="A10712" s="203"/>
      <c r="B10712" s="203"/>
      <c r="C10712" s="203"/>
      <c r="D10712" s="203"/>
      <c r="E10712" s="203"/>
      <c r="F10712" s="203"/>
    </row>
    <row r="10713" spans="1:6" x14ac:dyDescent="0.25">
      <c r="A10713" s="203"/>
      <c r="B10713" s="203"/>
      <c r="C10713" s="203"/>
      <c r="D10713" s="203"/>
      <c r="E10713" s="203"/>
      <c r="F10713" s="203"/>
    </row>
    <row r="10714" spans="1:6" x14ac:dyDescent="0.25">
      <c r="A10714" s="203"/>
      <c r="B10714" s="203"/>
      <c r="C10714" s="203"/>
      <c r="D10714" s="203"/>
      <c r="E10714" s="203"/>
      <c r="F10714" s="203"/>
    </row>
    <row r="10715" spans="1:6" x14ac:dyDescent="0.25">
      <c r="A10715" s="203"/>
      <c r="B10715" s="203"/>
      <c r="C10715" s="203"/>
      <c r="D10715" s="203"/>
      <c r="E10715" s="203"/>
      <c r="F10715" s="203"/>
    </row>
    <row r="10716" spans="1:6" x14ac:dyDescent="0.25">
      <c r="A10716" s="203"/>
      <c r="B10716" s="203"/>
      <c r="C10716" s="203"/>
      <c r="D10716" s="203"/>
      <c r="E10716" s="203"/>
      <c r="F10716" s="203"/>
    </row>
    <row r="10717" spans="1:6" x14ac:dyDescent="0.25">
      <c r="A10717" s="203"/>
      <c r="B10717" s="203"/>
      <c r="C10717" s="203"/>
      <c r="D10717" s="203"/>
      <c r="E10717" s="203"/>
      <c r="F10717" s="203"/>
    </row>
    <row r="10718" spans="1:6" x14ac:dyDescent="0.25">
      <c r="A10718" s="203"/>
      <c r="B10718" s="203"/>
      <c r="C10718" s="203"/>
      <c r="D10718" s="203"/>
      <c r="E10718" s="203"/>
      <c r="F10718" s="203"/>
    </row>
    <row r="10719" spans="1:6" x14ac:dyDescent="0.25">
      <c r="A10719" s="203"/>
      <c r="B10719" s="203"/>
      <c r="C10719" s="203"/>
      <c r="D10719" s="203"/>
      <c r="E10719" s="203"/>
      <c r="F10719" s="203"/>
    </row>
    <row r="10720" spans="1:6" x14ac:dyDescent="0.25">
      <c r="A10720" s="203"/>
      <c r="B10720" s="203"/>
      <c r="C10720" s="203"/>
      <c r="D10720" s="203"/>
      <c r="E10720" s="203"/>
      <c r="F10720" s="203"/>
    </row>
    <row r="10721" spans="1:6" x14ac:dyDescent="0.25">
      <c r="A10721" s="203"/>
      <c r="B10721" s="203"/>
      <c r="C10721" s="203"/>
      <c r="D10721" s="203"/>
      <c r="E10721" s="203"/>
      <c r="F10721" s="203"/>
    </row>
    <row r="10722" spans="1:6" x14ac:dyDescent="0.25">
      <c r="A10722" s="203"/>
      <c r="B10722" s="203"/>
      <c r="C10722" s="203"/>
      <c r="D10722" s="203"/>
      <c r="E10722" s="203"/>
      <c r="F10722" s="203"/>
    </row>
    <row r="10723" spans="1:6" x14ac:dyDescent="0.25">
      <c r="A10723" s="203"/>
      <c r="B10723" s="203"/>
      <c r="C10723" s="203"/>
      <c r="D10723" s="203"/>
      <c r="E10723" s="203"/>
      <c r="F10723" s="203"/>
    </row>
    <row r="10724" spans="1:6" x14ac:dyDescent="0.25">
      <c r="A10724" s="203"/>
      <c r="B10724" s="203"/>
      <c r="C10724" s="203"/>
      <c r="D10724" s="203"/>
      <c r="E10724" s="203"/>
      <c r="F10724" s="203"/>
    </row>
    <row r="10725" spans="1:6" x14ac:dyDescent="0.25">
      <c r="A10725" s="203"/>
      <c r="B10725" s="203"/>
      <c r="C10725" s="203"/>
      <c r="D10725" s="203"/>
      <c r="E10725" s="203"/>
      <c r="F10725" s="203"/>
    </row>
    <row r="10726" spans="1:6" x14ac:dyDescent="0.25">
      <c r="A10726" s="203"/>
      <c r="B10726" s="203"/>
      <c r="C10726" s="203"/>
      <c r="D10726" s="203"/>
      <c r="E10726" s="203"/>
      <c r="F10726" s="203"/>
    </row>
    <row r="10727" spans="1:6" x14ac:dyDescent="0.25">
      <c r="A10727" s="203"/>
      <c r="B10727" s="203"/>
      <c r="C10727" s="203"/>
      <c r="D10727" s="203"/>
      <c r="E10727" s="203"/>
      <c r="F10727" s="203"/>
    </row>
    <row r="10728" spans="1:6" x14ac:dyDescent="0.25">
      <c r="A10728" s="203"/>
      <c r="B10728" s="203"/>
      <c r="C10728" s="203"/>
      <c r="D10728" s="203"/>
      <c r="E10728" s="203"/>
      <c r="F10728" s="203"/>
    </row>
    <row r="10729" spans="1:6" x14ac:dyDescent="0.25">
      <c r="A10729" s="203"/>
      <c r="B10729" s="203"/>
      <c r="C10729" s="203"/>
      <c r="D10729" s="203"/>
      <c r="E10729" s="203"/>
      <c r="F10729" s="203"/>
    </row>
    <row r="10730" spans="1:6" x14ac:dyDescent="0.25">
      <c r="A10730" s="203"/>
      <c r="B10730" s="203"/>
      <c r="C10730" s="203"/>
      <c r="D10730" s="203"/>
      <c r="E10730" s="203"/>
      <c r="F10730" s="203"/>
    </row>
    <row r="10731" spans="1:6" x14ac:dyDescent="0.25">
      <c r="A10731" s="203"/>
      <c r="B10731" s="203"/>
      <c r="C10731" s="203"/>
      <c r="D10731" s="203"/>
      <c r="E10731" s="203"/>
      <c r="F10731" s="203"/>
    </row>
    <row r="10732" spans="1:6" x14ac:dyDescent="0.25">
      <c r="A10732" s="203"/>
      <c r="B10732" s="203"/>
      <c r="C10732" s="203"/>
      <c r="D10732" s="203"/>
      <c r="E10732" s="203"/>
      <c r="F10732" s="203"/>
    </row>
    <row r="10733" spans="1:6" x14ac:dyDescent="0.25">
      <c r="A10733" s="203"/>
      <c r="B10733" s="203"/>
      <c r="C10733" s="203"/>
      <c r="D10733" s="203"/>
      <c r="E10733" s="203"/>
      <c r="F10733" s="203"/>
    </row>
    <row r="10734" spans="1:6" x14ac:dyDescent="0.25">
      <c r="A10734" s="203"/>
      <c r="B10734" s="203"/>
      <c r="C10734" s="203"/>
      <c r="D10734" s="203"/>
      <c r="E10734" s="203"/>
      <c r="F10734" s="203"/>
    </row>
    <row r="10735" spans="1:6" x14ac:dyDescent="0.25">
      <c r="A10735" s="203"/>
      <c r="B10735" s="203"/>
      <c r="C10735" s="203"/>
      <c r="D10735" s="203"/>
      <c r="E10735" s="203"/>
      <c r="F10735" s="203"/>
    </row>
    <row r="10736" spans="1:6" x14ac:dyDescent="0.25">
      <c r="A10736" s="203"/>
      <c r="B10736" s="203"/>
      <c r="C10736" s="203"/>
      <c r="D10736" s="203"/>
      <c r="E10736" s="203"/>
      <c r="F10736" s="203"/>
    </row>
    <row r="10737" spans="1:6" x14ac:dyDescent="0.25">
      <c r="A10737" s="203"/>
      <c r="B10737" s="203"/>
      <c r="C10737" s="203"/>
      <c r="D10737" s="203"/>
      <c r="E10737" s="203"/>
      <c r="F10737" s="203"/>
    </row>
    <row r="10738" spans="1:6" x14ac:dyDescent="0.25">
      <c r="A10738" s="203"/>
      <c r="B10738" s="203"/>
      <c r="C10738" s="203"/>
      <c r="D10738" s="203"/>
      <c r="E10738" s="203"/>
      <c r="F10738" s="203"/>
    </row>
    <row r="10739" spans="1:6" x14ac:dyDescent="0.25">
      <c r="A10739" s="203"/>
      <c r="B10739" s="203"/>
      <c r="C10739" s="203"/>
      <c r="D10739" s="203"/>
      <c r="E10739" s="203"/>
      <c r="F10739" s="203"/>
    </row>
    <row r="10740" spans="1:6" x14ac:dyDescent="0.25">
      <c r="A10740" s="203"/>
      <c r="B10740" s="203"/>
      <c r="C10740" s="203"/>
      <c r="D10740" s="203"/>
      <c r="E10740" s="203"/>
      <c r="F10740" s="203"/>
    </row>
    <row r="10741" spans="1:6" x14ac:dyDescent="0.25">
      <c r="A10741" s="203"/>
      <c r="B10741" s="203"/>
      <c r="C10741" s="203"/>
      <c r="D10741" s="203"/>
      <c r="E10741" s="203"/>
      <c r="F10741" s="203"/>
    </row>
    <row r="10742" spans="1:6" x14ac:dyDescent="0.25">
      <c r="A10742" s="203"/>
      <c r="B10742" s="203"/>
      <c r="C10742" s="203"/>
      <c r="D10742" s="203"/>
      <c r="E10742" s="203"/>
      <c r="F10742" s="203"/>
    </row>
    <row r="10743" spans="1:6" x14ac:dyDescent="0.25">
      <c r="A10743" s="203"/>
      <c r="B10743" s="203"/>
      <c r="C10743" s="203"/>
      <c r="D10743" s="203"/>
      <c r="E10743" s="203"/>
      <c r="F10743" s="203"/>
    </row>
    <row r="10744" spans="1:6" x14ac:dyDescent="0.25">
      <c r="A10744" s="203"/>
      <c r="B10744" s="203"/>
      <c r="C10744" s="203"/>
      <c r="D10744" s="203"/>
      <c r="E10744" s="203"/>
      <c r="F10744" s="203"/>
    </row>
    <row r="10745" spans="1:6" x14ac:dyDescent="0.25">
      <c r="A10745" s="203"/>
      <c r="B10745" s="203"/>
      <c r="C10745" s="203"/>
      <c r="D10745" s="203"/>
      <c r="E10745" s="203"/>
      <c r="F10745" s="203"/>
    </row>
    <row r="10746" spans="1:6" x14ac:dyDescent="0.25">
      <c r="A10746" s="203"/>
      <c r="B10746" s="203"/>
      <c r="C10746" s="203"/>
      <c r="D10746" s="203"/>
      <c r="E10746" s="203"/>
      <c r="F10746" s="203"/>
    </row>
    <row r="10747" spans="1:6" x14ac:dyDescent="0.25">
      <c r="A10747" s="203"/>
      <c r="B10747" s="203"/>
      <c r="C10747" s="203"/>
      <c r="D10747" s="203"/>
      <c r="E10747" s="203"/>
      <c r="F10747" s="203"/>
    </row>
    <row r="10748" spans="1:6" x14ac:dyDescent="0.25">
      <c r="A10748" s="203"/>
      <c r="B10748" s="203"/>
      <c r="C10748" s="203"/>
      <c r="D10748" s="203"/>
      <c r="E10748" s="203"/>
      <c r="F10748" s="203"/>
    </row>
    <row r="10749" spans="1:6" x14ac:dyDescent="0.25">
      <c r="A10749" s="203"/>
      <c r="B10749" s="203"/>
      <c r="C10749" s="203"/>
      <c r="D10749" s="203"/>
      <c r="E10749" s="203"/>
      <c r="F10749" s="203"/>
    </row>
    <row r="10750" spans="1:6" x14ac:dyDescent="0.25">
      <c r="A10750" s="203"/>
      <c r="B10750" s="203"/>
      <c r="C10750" s="203"/>
      <c r="D10750" s="203"/>
      <c r="E10750" s="203"/>
      <c r="F10750" s="203"/>
    </row>
    <row r="10751" spans="1:6" x14ac:dyDescent="0.25">
      <c r="A10751" s="203"/>
      <c r="B10751" s="203"/>
      <c r="C10751" s="203"/>
      <c r="D10751" s="203"/>
      <c r="E10751" s="203"/>
      <c r="F10751" s="203"/>
    </row>
    <row r="10752" spans="1:6" x14ac:dyDescent="0.25">
      <c r="A10752" s="203"/>
      <c r="B10752" s="203"/>
      <c r="C10752" s="203"/>
      <c r="D10752" s="203"/>
      <c r="E10752" s="203"/>
      <c r="F10752" s="203"/>
    </row>
    <row r="10753" spans="1:6" x14ac:dyDescent="0.25">
      <c r="A10753" s="203"/>
      <c r="B10753" s="203"/>
      <c r="C10753" s="203"/>
      <c r="D10753" s="203"/>
      <c r="E10753" s="203"/>
      <c r="F10753" s="203"/>
    </row>
    <row r="10754" spans="1:6" x14ac:dyDescent="0.25">
      <c r="A10754" s="203"/>
      <c r="B10754" s="203"/>
      <c r="C10754" s="203"/>
      <c r="D10754" s="203"/>
      <c r="E10754" s="203"/>
      <c r="F10754" s="203"/>
    </row>
    <row r="10755" spans="1:6" x14ac:dyDescent="0.25">
      <c r="A10755" s="203"/>
      <c r="B10755" s="203"/>
      <c r="C10755" s="203"/>
      <c r="D10755" s="203"/>
      <c r="E10755" s="203"/>
      <c r="F10755" s="203"/>
    </row>
    <row r="10756" spans="1:6" x14ac:dyDescent="0.25">
      <c r="A10756" s="203"/>
      <c r="B10756" s="203"/>
      <c r="C10756" s="203"/>
      <c r="D10756" s="203"/>
      <c r="E10756" s="203"/>
      <c r="F10756" s="203"/>
    </row>
    <row r="10757" spans="1:6" x14ac:dyDescent="0.25">
      <c r="A10757" s="203"/>
      <c r="B10757" s="203"/>
      <c r="C10757" s="203"/>
      <c r="D10757" s="203"/>
      <c r="E10757" s="203"/>
      <c r="F10757" s="203"/>
    </row>
    <row r="10758" spans="1:6" x14ac:dyDescent="0.25">
      <c r="A10758" s="203"/>
      <c r="B10758" s="203"/>
      <c r="C10758" s="203"/>
      <c r="D10758" s="203"/>
      <c r="E10758" s="203"/>
      <c r="F10758" s="203"/>
    </row>
    <row r="10759" spans="1:6" x14ac:dyDescent="0.25">
      <c r="A10759" s="203"/>
      <c r="B10759" s="203"/>
      <c r="C10759" s="203"/>
      <c r="D10759" s="203"/>
      <c r="E10759" s="203"/>
      <c r="F10759" s="203"/>
    </row>
    <row r="10760" spans="1:6" x14ac:dyDescent="0.25">
      <c r="A10760" s="203"/>
      <c r="B10760" s="203"/>
      <c r="C10760" s="203"/>
      <c r="D10760" s="203"/>
      <c r="E10760" s="203"/>
      <c r="F10760" s="203"/>
    </row>
    <row r="10761" spans="1:6" x14ac:dyDescent="0.25">
      <c r="A10761" s="203"/>
      <c r="B10761" s="203"/>
      <c r="C10761" s="203"/>
      <c r="D10761" s="203"/>
      <c r="E10761" s="203"/>
      <c r="F10761" s="203"/>
    </row>
    <row r="10762" spans="1:6" x14ac:dyDescent="0.25">
      <c r="A10762" s="203"/>
      <c r="B10762" s="203"/>
      <c r="C10762" s="203"/>
      <c r="D10762" s="203"/>
      <c r="E10762" s="203"/>
      <c r="F10762" s="203"/>
    </row>
    <row r="10763" spans="1:6" x14ac:dyDescent="0.25">
      <c r="A10763" s="203"/>
      <c r="B10763" s="203"/>
      <c r="C10763" s="203"/>
      <c r="D10763" s="203"/>
      <c r="E10763" s="203"/>
      <c r="F10763" s="203"/>
    </row>
    <row r="10764" spans="1:6" x14ac:dyDescent="0.25">
      <c r="A10764" s="203"/>
      <c r="B10764" s="203"/>
      <c r="C10764" s="203"/>
      <c r="D10764" s="203"/>
      <c r="E10764" s="203"/>
      <c r="F10764" s="203"/>
    </row>
    <row r="10765" spans="1:6" x14ac:dyDescent="0.25">
      <c r="A10765" s="203"/>
      <c r="B10765" s="203"/>
      <c r="C10765" s="203"/>
      <c r="D10765" s="203"/>
      <c r="E10765" s="203"/>
      <c r="F10765" s="203"/>
    </row>
    <row r="10766" spans="1:6" x14ac:dyDescent="0.25">
      <c r="A10766" s="203"/>
      <c r="B10766" s="203"/>
      <c r="C10766" s="203"/>
      <c r="D10766" s="203"/>
      <c r="E10766" s="203"/>
      <c r="F10766" s="203"/>
    </row>
    <row r="10767" spans="1:6" x14ac:dyDescent="0.25">
      <c r="A10767" s="203"/>
      <c r="B10767" s="203"/>
      <c r="C10767" s="203"/>
      <c r="D10767" s="203"/>
      <c r="E10767" s="203"/>
      <c r="F10767" s="203"/>
    </row>
    <row r="10768" spans="1:6" x14ac:dyDescent="0.25">
      <c r="A10768" s="203"/>
      <c r="B10768" s="203"/>
      <c r="C10768" s="203"/>
      <c r="D10768" s="203"/>
      <c r="E10768" s="203"/>
      <c r="F10768" s="203"/>
    </row>
    <row r="10769" spans="1:6" x14ac:dyDescent="0.25">
      <c r="A10769" s="203"/>
      <c r="B10769" s="203"/>
      <c r="C10769" s="203"/>
      <c r="D10769" s="203"/>
      <c r="E10769" s="203"/>
      <c r="F10769" s="203"/>
    </row>
    <row r="10770" spans="1:6" x14ac:dyDescent="0.25">
      <c r="A10770" s="203"/>
      <c r="B10770" s="203"/>
      <c r="C10770" s="203"/>
      <c r="D10770" s="203"/>
      <c r="E10770" s="203"/>
      <c r="F10770" s="203"/>
    </row>
    <row r="10771" spans="1:6" x14ac:dyDescent="0.25">
      <c r="A10771" s="203"/>
      <c r="B10771" s="203"/>
      <c r="C10771" s="203"/>
      <c r="D10771" s="203"/>
      <c r="E10771" s="203"/>
      <c r="F10771" s="203"/>
    </row>
    <row r="10772" spans="1:6" x14ac:dyDescent="0.25">
      <c r="A10772" s="203"/>
      <c r="B10772" s="203"/>
      <c r="C10772" s="203"/>
      <c r="D10772" s="203"/>
      <c r="E10772" s="203"/>
      <c r="F10772" s="203"/>
    </row>
    <row r="10773" spans="1:6" x14ac:dyDescent="0.25">
      <c r="A10773" s="203"/>
      <c r="B10773" s="203"/>
      <c r="C10773" s="203"/>
      <c r="D10773" s="203"/>
      <c r="E10773" s="203"/>
      <c r="F10773" s="203"/>
    </row>
    <row r="10774" spans="1:6" x14ac:dyDescent="0.25">
      <c r="A10774" s="203"/>
      <c r="B10774" s="203"/>
      <c r="C10774" s="203"/>
      <c r="D10774" s="203"/>
      <c r="E10774" s="203"/>
      <c r="F10774" s="203"/>
    </row>
    <row r="10775" spans="1:6" x14ac:dyDescent="0.25">
      <c r="A10775" s="203"/>
      <c r="B10775" s="203"/>
      <c r="C10775" s="203"/>
      <c r="D10775" s="203"/>
      <c r="E10775" s="203"/>
      <c r="F10775" s="203"/>
    </row>
    <row r="10776" spans="1:6" x14ac:dyDescent="0.25">
      <c r="A10776" s="203"/>
      <c r="B10776" s="203"/>
      <c r="C10776" s="203"/>
      <c r="D10776" s="203"/>
      <c r="E10776" s="203"/>
      <c r="F10776" s="203"/>
    </row>
    <row r="10777" spans="1:6" x14ac:dyDescent="0.25">
      <c r="A10777" s="203"/>
      <c r="B10777" s="203"/>
      <c r="C10777" s="203"/>
      <c r="D10777" s="203"/>
      <c r="E10777" s="203"/>
      <c r="F10777" s="203"/>
    </row>
    <row r="10778" spans="1:6" x14ac:dyDescent="0.25">
      <c r="A10778" s="203"/>
      <c r="B10778" s="203"/>
      <c r="C10778" s="203"/>
      <c r="D10778" s="203"/>
      <c r="E10778" s="203"/>
      <c r="F10778" s="203"/>
    </row>
    <row r="10779" spans="1:6" x14ac:dyDescent="0.25">
      <c r="A10779" s="203"/>
      <c r="B10779" s="203"/>
      <c r="C10779" s="203"/>
      <c r="D10779" s="203"/>
      <c r="E10779" s="203"/>
      <c r="F10779" s="203"/>
    </row>
    <row r="10780" spans="1:6" x14ac:dyDescent="0.25">
      <c r="A10780" s="203"/>
      <c r="B10780" s="203"/>
      <c r="C10780" s="203"/>
      <c r="D10780" s="203"/>
      <c r="E10780" s="203"/>
      <c r="F10780" s="203"/>
    </row>
    <row r="10781" spans="1:6" x14ac:dyDescent="0.25">
      <c r="A10781" s="203"/>
      <c r="B10781" s="203"/>
      <c r="C10781" s="203"/>
      <c r="D10781" s="203"/>
      <c r="E10781" s="203"/>
      <c r="F10781" s="203"/>
    </row>
    <row r="10782" spans="1:6" x14ac:dyDescent="0.25">
      <c r="A10782" s="203"/>
      <c r="B10782" s="203"/>
      <c r="C10782" s="203"/>
      <c r="D10782" s="203"/>
      <c r="E10782" s="203"/>
      <c r="F10782" s="203"/>
    </row>
    <row r="10783" spans="1:6" x14ac:dyDescent="0.25">
      <c r="A10783" s="203"/>
      <c r="B10783" s="203"/>
      <c r="C10783" s="203"/>
      <c r="D10783" s="203"/>
      <c r="E10783" s="203"/>
      <c r="F10783" s="203"/>
    </row>
    <row r="10784" spans="1:6" x14ac:dyDescent="0.25">
      <c r="A10784" s="203"/>
      <c r="B10784" s="203"/>
      <c r="C10784" s="203"/>
      <c r="D10784" s="203"/>
      <c r="E10784" s="203"/>
      <c r="F10784" s="203"/>
    </row>
    <row r="10785" spans="1:6" x14ac:dyDescent="0.25">
      <c r="A10785" s="203"/>
      <c r="B10785" s="203"/>
      <c r="C10785" s="203"/>
      <c r="D10785" s="203"/>
      <c r="E10785" s="203"/>
      <c r="F10785" s="203"/>
    </row>
    <row r="10786" spans="1:6" x14ac:dyDescent="0.25">
      <c r="A10786" s="203"/>
      <c r="B10786" s="203"/>
      <c r="C10786" s="203"/>
      <c r="D10786" s="203"/>
      <c r="E10786" s="203"/>
      <c r="F10786" s="203"/>
    </row>
    <row r="10787" spans="1:6" x14ac:dyDescent="0.25">
      <c r="A10787" s="203"/>
      <c r="B10787" s="203"/>
      <c r="C10787" s="203"/>
      <c r="D10787" s="203"/>
      <c r="E10787" s="203"/>
      <c r="F10787" s="203"/>
    </row>
    <row r="10788" spans="1:6" x14ac:dyDescent="0.25">
      <c r="A10788" s="203"/>
      <c r="B10788" s="203"/>
      <c r="C10788" s="203"/>
      <c r="D10788" s="203"/>
      <c r="E10788" s="203"/>
      <c r="F10788" s="203"/>
    </row>
    <row r="10789" spans="1:6" x14ac:dyDescent="0.25">
      <c r="A10789" s="203"/>
      <c r="B10789" s="203"/>
      <c r="C10789" s="203"/>
      <c r="D10789" s="203"/>
      <c r="E10789" s="203"/>
      <c r="F10789" s="203"/>
    </row>
    <row r="10790" spans="1:6" x14ac:dyDescent="0.25">
      <c r="A10790" s="203"/>
      <c r="B10790" s="203"/>
      <c r="C10790" s="203"/>
      <c r="D10790" s="203"/>
      <c r="E10790" s="203"/>
      <c r="F10790" s="203"/>
    </row>
    <row r="10791" spans="1:6" x14ac:dyDescent="0.25">
      <c r="A10791" s="203"/>
      <c r="B10791" s="203"/>
      <c r="C10791" s="203"/>
      <c r="D10791" s="203"/>
      <c r="E10791" s="203"/>
      <c r="F10791" s="203"/>
    </row>
    <row r="10792" spans="1:6" x14ac:dyDescent="0.25">
      <c r="A10792" s="203"/>
      <c r="B10792" s="203"/>
      <c r="C10792" s="203"/>
      <c r="D10792" s="203"/>
      <c r="E10792" s="203"/>
      <c r="F10792" s="203"/>
    </row>
    <row r="10793" spans="1:6" x14ac:dyDescent="0.25">
      <c r="A10793" s="203"/>
      <c r="B10793" s="203"/>
      <c r="C10793" s="203"/>
      <c r="D10793" s="203"/>
      <c r="E10793" s="203"/>
      <c r="F10793" s="203"/>
    </row>
    <row r="10794" spans="1:6" x14ac:dyDescent="0.25">
      <c r="A10794" s="203"/>
      <c r="B10794" s="203"/>
      <c r="C10794" s="203"/>
      <c r="D10794" s="203"/>
      <c r="E10794" s="203"/>
      <c r="F10794" s="203"/>
    </row>
    <row r="10795" spans="1:6" x14ac:dyDescent="0.25">
      <c r="A10795" s="203"/>
      <c r="B10795" s="203"/>
      <c r="C10795" s="203"/>
      <c r="D10795" s="203"/>
      <c r="E10795" s="203"/>
      <c r="F10795" s="203"/>
    </row>
    <row r="10796" spans="1:6" x14ac:dyDescent="0.25">
      <c r="A10796" s="203"/>
      <c r="B10796" s="203"/>
      <c r="C10796" s="203"/>
      <c r="D10796" s="203"/>
      <c r="E10796" s="203"/>
      <c r="F10796" s="203"/>
    </row>
    <row r="10797" spans="1:6" x14ac:dyDescent="0.25">
      <c r="A10797" s="203"/>
      <c r="B10797" s="203"/>
      <c r="C10797" s="203"/>
      <c r="D10797" s="203"/>
      <c r="E10797" s="203"/>
      <c r="F10797" s="203"/>
    </row>
    <row r="10798" spans="1:6" x14ac:dyDescent="0.25">
      <c r="A10798" s="203"/>
      <c r="B10798" s="203"/>
      <c r="C10798" s="203"/>
      <c r="D10798" s="203"/>
      <c r="E10798" s="203"/>
      <c r="F10798" s="203"/>
    </row>
    <row r="10799" spans="1:6" x14ac:dyDescent="0.25">
      <c r="A10799" s="203"/>
      <c r="B10799" s="203"/>
      <c r="C10799" s="203"/>
      <c r="D10799" s="203"/>
      <c r="E10799" s="203"/>
      <c r="F10799" s="203"/>
    </row>
    <row r="10800" spans="1:6" x14ac:dyDescent="0.25">
      <c r="A10800" s="203"/>
      <c r="B10800" s="203"/>
      <c r="C10800" s="203"/>
      <c r="D10800" s="203"/>
      <c r="E10800" s="203"/>
      <c r="F10800" s="203"/>
    </row>
    <row r="10801" spans="1:6" x14ac:dyDescent="0.25">
      <c r="A10801" s="203"/>
      <c r="B10801" s="203"/>
      <c r="C10801" s="203"/>
      <c r="D10801" s="203"/>
      <c r="E10801" s="203"/>
      <c r="F10801" s="203"/>
    </row>
    <row r="10802" spans="1:6" x14ac:dyDescent="0.25">
      <c r="A10802" s="203"/>
      <c r="B10802" s="203"/>
      <c r="C10802" s="203"/>
      <c r="D10802" s="203"/>
      <c r="E10802" s="203"/>
      <c r="F10802" s="203"/>
    </row>
    <row r="10803" spans="1:6" x14ac:dyDescent="0.25">
      <c r="A10803" s="203"/>
      <c r="B10803" s="203"/>
      <c r="C10803" s="203"/>
      <c r="D10803" s="203"/>
      <c r="E10803" s="203"/>
      <c r="F10803" s="203"/>
    </row>
    <row r="10804" spans="1:6" x14ac:dyDescent="0.25">
      <c r="A10804" s="203"/>
      <c r="B10804" s="203"/>
      <c r="C10804" s="203"/>
      <c r="D10804" s="203"/>
      <c r="E10804" s="203"/>
      <c r="F10804" s="203"/>
    </row>
    <row r="10805" spans="1:6" x14ac:dyDescent="0.25">
      <c r="A10805" s="203"/>
      <c r="B10805" s="203"/>
      <c r="C10805" s="203"/>
      <c r="D10805" s="203"/>
      <c r="E10805" s="203"/>
      <c r="F10805" s="203"/>
    </row>
    <row r="10806" spans="1:6" x14ac:dyDescent="0.25">
      <c r="A10806" s="203"/>
      <c r="B10806" s="203"/>
      <c r="C10806" s="203"/>
      <c r="D10806" s="203"/>
      <c r="E10806" s="203"/>
      <c r="F10806" s="203"/>
    </row>
    <row r="10807" spans="1:6" x14ac:dyDescent="0.25">
      <c r="A10807" s="203"/>
      <c r="B10807" s="203"/>
      <c r="C10807" s="203"/>
      <c r="D10807" s="203"/>
      <c r="E10807" s="203"/>
      <c r="F10807" s="203"/>
    </row>
    <row r="10808" spans="1:6" x14ac:dyDescent="0.25">
      <c r="A10808" s="203"/>
      <c r="B10808" s="203"/>
      <c r="C10808" s="203"/>
      <c r="D10808" s="203"/>
      <c r="E10808" s="203"/>
      <c r="F10808" s="203"/>
    </row>
    <row r="10809" spans="1:6" x14ac:dyDescent="0.25">
      <c r="A10809" s="203"/>
      <c r="B10809" s="203"/>
      <c r="C10809" s="203"/>
      <c r="D10809" s="203"/>
      <c r="E10809" s="203"/>
      <c r="F10809" s="203"/>
    </row>
    <row r="10810" spans="1:6" x14ac:dyDescent="0.25">
      <c r="A10810" s="203"/>
      <c r="B10810" s="203"/>
      <c r="C10810" s="203"/>
      <c r="D10810" s="203"/>
      <c r="E10810" s="203"/>
      <c r="F10810" s="203"/>
    </row>
    <row r="10811" spans="1:6" x14ac:dyDescent="0.25">
      <c r="A10811" s="203"/>
      <c r="B10811" s="203"/>
      <c r="C10811" s="203"/>
      <c r="D10811" s="203"/>
      <c r="E10811" s="203"/>
      <c r="F10811" s="203"/>
    </row>
    <row r="10812" spans="1:6" x14ac:dyDescent="0.25">
      <c r="A10812" s="203"/>
      <c r="B10812" s="203"/>
      <c r="C10812" s="203"/>
      <c r="D10812" s="203"/>
      <c r="E10812" s="203"/>
      <c r="F10812" s="203"/>
    </row>
    <row r="10813" spans="1:6" x14ac:dyDescent="0.25">
      <c r="A10813" s="203"/>
      <c r="B10813" s="203"/>
      <c r="C10813" s="203"/>
      <c r="D10813" s="203"/>
      <c r="E10813" s="203"/>
      <c r="F10813" s="203"/>
    </row>
    <row r="10814" spans="1:6" x14ac:dyDescent="0.25">
      <c r="A10814" s="203"/>
      <c r="B10814" s="203"/>
      <c r="C10814" s="203"/>
      <c r="D10814" s="203"/>
      <c r="E10814" s="203"/>
      <c r="F10814" s="203"/>
    </row>
    <row r="10815" spans="1:6" x14ac:dyDescent="0.25">
      <c r="A10815" s="203"/>
      <c r="B10815" s="203"/>
      <c r="C10815" s="203"/>
      <c r="D10815" s="203"/>
      <c r="E10815" s="203"/>
      <c r="F10815" s="203"/>
    </row>
    <row r="10816" spans="1:6" x14ac:dyDescent="0.25">
      <c r="A10816" s="203"/>
      <c r="B10816" s="203"/>
      <c r="C10816" s="203"/>
      <c r="D10816" s="203"/>
      <c r="E10816" s="203"/>
      <c r="F10816" s="203"/>
    </row>
    <row r="10817" spans="1:6" x14ac:dyDescent="0.25">
      <c r="A10817" s="203"/>
      <c r="B10817" s="203"/>
      <c r="C10817" s="203"/>
      <c r="D10817" s="203"/>
      <c r="E10817" s="203"/>
      <c r="F10817" s="203"/>
    </row>
    <row r="10818" spans="1:6" x14ac:dyDescent="0.25">
      <c r="A10818" s="203"/>
      <c r="B10818" s="203"/>
      <c r="C10818" s="203"/>
      <c r="D10818" s="203"/>
      <c r="E10818" s="203"/>
      <c r="F10818" s="203"/>
    </row>
    <row r="10819" spans="1:6" x14ac:dyDescent="0.25">
      <c r="A10819" s="203"/>
      <c r="B10819" s="203"/>
      <c r="C10819" s="203"/>
      <c r="D10819" s="203"/>
      <c r="E10819" s="203"/>
      <c r="F10819" s="203"/>
    </row>
    <row r="10820" spans="1:6" x14ac:dyDescent="0.25">
      <c r="A10820" s="203"/>
      <c r="B10820" s="203"/>
      <c r="C10820" s="203"/>
      <c r="D10820" s="203"/>
      <c r="E10820" s="203"/>
      <c r="F10820" s="203"/>
    </row>
    <row r="10821" spans="1:6" x14ac:dyDescent="0.25">
      <c r="A10821" s="203"/>
      <c r="B10821" s="203"/>
      <c r="C10821" s="203"/>
      <c r="D10821" s="203"/>
      <c r="E10821" s="203"/>
      <c r="F10821" s="203"/>
    </row>
    <row r="10822" spans="1:6" x14ac:dyDescent="0.25">
      <c r="A10822" s="203"/>
      <c r="B10822" s="203"/>
      <c r="C10822" s="203"/>
      <c r="D10822" s="203"/>
      <c r="E10822" s="203"/>
      <c r="F10822" s="203"/>
    </row>
    <row r="10823" spans="1:6" x14ac:dyDescent="0.25">
      <c r="A10823" s="203"/>
      <c r="B10823" s="203"/>
      <c r="C10823" s="203"/>
      <c r="D10823" s="203"/>
      <c r="E10823" s="203"/>
      <c r="F10823" s="203"/>
    </row>
    <row r="10824" spans="1:6" x14ac:dyDescent="0.25">
      <c r="A10824" s="203"/>
      <c r="B10824" s="203"/>
      <c r="C10824" s="203"/>
      <c r="D10824" s="203"/>
      <c r="E10824" s="203"/>
      <c r="F10824" s="203"/>
    </row>
    <row r="10825" spans="1:6" x14ac:dyDescent="0.25">
      <c r="A10825" s="203"/>
      <c r="B10825" s="203"/>
      <c r="C10825" s="203"/>
      <c r="D10825" s="203"/>
      <c r="E10825" s="203"/>
      <c r="F10825" s="203"/>
    </row>
    <row r="10826" spans="1:6" x14ac:dyDescent="0.25">
      <c r="A10826" s="203"/>
      <c r="B10826" s="203"/>
      <c r="C10826" s="203"/>
      <c r="D10826" s="203"/>
      <c r="E10826" s="203"/>
      <c r="F10826" s="203"/>
    </row>
    <row r="10827" spans="1:6" x14ac:dyDescent="0.25">
      <c r="A10827" s="203"/>
      <c r="B10827" s="203"/>
      <c r="C10827" s="203"/>
      <c r="D10827" s="203"/>
      <c r="E10827" s="203"/>
      <c r="F10827" s="203"/>
    </row>
    <row r="10828" spans="1:6" x14ac:dyDescent="0.25">
      <c r="A10828" s="203"/>
      <c r="B10828" s="203"/>
      <c r="C10828" s="203"/>
      <c r="D10828" s="203"/>
      <c r="E10828" s="203"/>
      <c r="F10828" s="203"/>
    </row>
    <row r="10829" spans="1:6" x14ac:dyDescent="0.25">
      <c r="A10829" s="203"/>
      <c r="B10829" s="203"/>
      <c r="C10829" s="203"/>
      <c r="D10829" s="203"/>
      <c r="E10829" s="203"/>
      <c r="F10829" s="203"/>
    </row>
    <row r="10830" spans="1:6" x14ac:dyDescent="0.25">
      <c r="A10830" s="203"/>
      <c r="B10830" s="203"/>
      <c r="C10830" s="203"/>
      <c r="D10830" s="203"/>
      <c r="E10830" s="203"/>
      <c r="F10830" s="203"/>
    </row>
    <row r="10831" spans="1:6" x14ac:dyDescent="0.25">
      <c r="A10831" s="203"/>
      <c r="B10831" s="203"/>
      <c r="C10831" s="203"/>
      <c r="D10831" s="203"/>
      <c r="E10831" s="203"/>
      <c r="F10831" s="203"/>
    </row>
    <row r="10832" spans="1:6" x14ac:dyDescent="0.25">
      <c r="A10832" s="203"/>
      <c r="B10832" s="203"/>
      <c r="C10832" s="203"/>
      <c r="D10832" s="203"/>
      <c r="E10832" s="203"/>
      <c r="F10832" s="203"/>
    </row>
    <row r="10833" spans="1:6" x14ac:dyDescent="0.25">
      <c r="A10833" s="203"/>
      <c r="B10833" s="203"/>
      <c r="C10833" s="203"/>
      <c r="D10833" s="203"/>
      <c r="E10833" s="203"/>
      <c r="F10833" s="203"/>
    </row>
    <row r="10834" spans="1:6" x14ac:dyDescent="0.25">
      <c r="A10834" s="203"/>
      <c r="B10834" s="203"/>
      <c r="C10834" s="203"/>
      <c r="D10834" s="203"/>
      <c r="E10834" s="203"/>
      <c r="F10834" s="203"/>
    </row>
    <row r="10835" spans="1:6" x14ac:dyDescent="0.25">
      <c r="A10835" s="203"/>
      <c r="B10835" s="203"/>
      <c r="C10835" s="203"/>
      <c r="D10835" s="203"/>
      <c r="E10835" s="203"/>
      <c r="F10835" s="203"/>
    </row>
    <row r="10836" spans="1:6" x14ac:dyDescent="0.25">
      <c r="A10836" s="203"/>
      <c r="B10836" s="203"/>
      <c r="C10836" s="203"/>
      <c r="D10836" s="203"/>
      <c r="E10836" s="203"/>
      <c r="F10836" s="203"/>
    </row>
    <row r="10837" spans="1:6" x14ac:dyDescent="0.25">
      <c r="A10837" s="203"/>
      <c r="B10837" s="203"/>
      <c r="C10837" s="203"/>
      <c r="D10837" s="203"/>
      <c r="E10837" s="203"/>
      <c r="F10837" s="203"/>
    </row>
    <row r="10838" spans="1:6" x14ac:dyDescent="0.25">
      <c r="A10838" s="203"/>
      <c r="B10838" s="203"/>
      <c r="C10838" s="203"/>
      <c r="D10838" s="203"/>
      <c r="E10838" s="203"/>
      <c r="F10838" s="203"/>
    </row>
    <row r="10839" spans="1:6" x14ac:dyDescent="0.25">
      <c r="A10839" s="203"/>
      <c r="B10839" s="203"/>
      <c r="C10839" s="203"/>
      <c r="D10839" s="203"/>
      <c r="E10839" s="203"/>
      <c r="F10839" s="203"/>
    </row>
    <row r="10840" spans="1:6" x14ac:dyDescent="0.25">
      <c r="A10840" s="203"/>
      <c r="B10840" s="203"/>
      <c r="C10840" s="203"/>
      <c r="D10840" s="203"/>
      <c r="E10840" s="203"/>
      <c r="F10840" s="203"/>
    </row>
    <row r="10841" spans="1:6" x14ac:dyDescent="0.25">
      <c r="A10841" s="203"/>
      <c r="B10841" s="203"/>
      <c r="C10841" s="203"/>
      <c r="D10841" s="203"/>
      <c r="E10841" s="203"/>
      <c r="F10841" s="203"/>
    </row>
    <row r="10842" spans="1:6" x14ac:dyDescent="0.25">
      <c r="A10842" s="203"/>
      <c r="B10842" s="203"/>
      <c r="C10842" s="203"/>
      <c r="D10842" s="203"/>
      <c r="E10842" s="203"/>
      <c r="F10842" s="203"/>
    </row>
    <row r="10843" spans="1:6" x14ac:dyDescent="0.25">
      <c r="A10843" s="203"/>
      <c r="B10843" s="203"/>
      <c r="C10843" s="203"/>
      <c r="D10843" s="203"/>
      <c r="E10843" s="203"/>
      <c r="F10843" s="203"/>
    </row>
    <row r="10844" spans="1:6" x14ac:dyDescent="0.25">
      <c r="A10844" s="203"/>
      <c r="B10844" s="203"/>
      <c r="C10844" s="203"/>
      <c r="D10844" s="203"/>
      <c r="E10844" s="203"/>
      <c r="F10844" s="203"/>
    </row>
    <row r="10845" spans="1:6" x14ac:dyDescent="0.25">
      <c r="A10845" s="203"/>
      <c r="B10845" s="203"/>
      <c r="C10845" s="203"/>
      <c r="D10845" s="203"/>
      <c r="E10845" s="203"/>
      <c r="F10845" s="203"/>
    </row>
    <row r="10846" spans="1:6" x14ac:dyDescent="0.25">
      <c r="A10846" s="203"/>
      <c r="B10846" s="203"/>
      <c r="C10846" s="203"/>
      <c r="D10846" s="203"/>
      <c r="E10846" s="203"/>
      <c r="F10846" s="203"/>
    </row>
    <row r="10847" spans="1:6" x14ac:dyDescent="0.25">
      <c r="A10847" s="203"/>
      <c r="B10847" s="203"/>
      <c r="C10847" s="203"/>
      <c r="D10847" s="203"/>
      <c r="E10847" s="203"/>
      <c r="F10847" s="203"/>
    </row>
    <row r="10848" spans="1:6" x14ac:dyDescent="0.25">
      <c r="A10848" s="203"/>
      <c r="B10848" s="203"/>
      <c r="C10848" s="203"/>
      <c r="D10848" s="203"/>
      <c r="E10848" s="203"/>
      <c r="F10848" s="203"/>
    </row>
    <row r="10849" spans="1:6" x14ac:dyDescent="0.25">
      <c r="A10849" s="203"/>
      <c r="B10849" s="203"/>
      <c r="C10849" s="203"/>
      <c r="D10849" s="203"/>
      <c r="E10849" s="203"/>
      <c r="F10849" s="203"/>
    </row>
    <row r="10850" spans="1:6" x14ac:dyDescent="0.25">
      <c r="A10850" s="203"/>
      <c r="B10850" s="203"/>
      <c r="C10850" s="203"/>
      <c r="D10850" s="203"/>
      <c r="E10850" s="203"/>
      <c r="F10850" s="203"/>
    </row>
    <row r="10851" spans="1:6" x14ac:dyDescent="0.25">
      <c r="A10851" s="203"/>
      <c r="B10851" s="203"/>
      <c r="C10851" s="203"/>
      <c r="D10851" s="203"/>
      <c r="E10851" s="203"/>
      <c r="F10851" s="203"/>
    </row>
    <row r="10852" spans="1:6" x14ac:dyDescent="0.25">
      <c r="A10852" s="203"/>
      <c r="B10852" s="203"/>
      <c r="C10852" s="203"/>
      <c r="D10852" s="203"/>
      <c r="E10852" s="203"/>
      <c r="F10852" s="203"/>
    </row>
    <row r="10853" spans="1:6" x14ac:dyDescent="0.25">
      <c r="A10853" s="203"/>
      <c r="B10853" s="203"/>
      <c r="C10853" s="203"/>
      <c r="D10853" s="203"/>
      <c r="E10853" s="203"/>
      <c r="F10853" s="203"/>
    </row>
    <row r="10854" spans="1:6" x14ac:dyDescent="0.25">
      <c r="A10854" s="203"/>
      <c r="B10854" s="203"/>
      <c r="C10854" s="203"/>
      <c r="D10854" s="203"/>
      <c r="E10854" s="203"/>
      <c r="F10854" s="203"/>
    </row>
    <row r="10855" spans="1:6" x14ac:dyDescent="0.25">
      <c r="A10855" s="203"/>
      <c r="B10855" s="203"/>
      <c r="C10855" s="203"/>
      <c r="D10855" s="203"/>
      <c r="E10855" s="203"/>
      <c r="F10855" s="203"/>
    </row>
    <row r="10856" spans="1:6" x14ac:dyDescent="0.25">
      <c r="A10856" s="203"/>
      <c r="B10856" s="203"/>
      <c r="C10856" s="203"/>
      <c r="D10856" s="203"/>
      <c r="E10856" s="203"/>
      <c r="F10856" s="203"/>
    </row>
    <row r="10857" spans="1:6" x14ac:dyDescent="0.25">
      <c r="A10857" s="203"/>
      <c r="B10857" s="203"/>
      <c r="C10857" s="203"/>
      <c r="D10857" s="203"/>
      <c r="E10857" s="203"/>
      <c r="F10857" s="203"/>
    </row>
    <row r="10858" spans="1:6" x14ac:dyDescent="0.25">
      <c r="A10858" s="203"/>
      <c r="B10858" s="203"/>
      <c r="C10858" s="203"/>
      <c r="D10858" s="203"/>
      <c r="E10858" s="203"/>
      <c r="F10858" s="203"/>
    </row>
    <row r="10859" spans="1:6" x14ac:dyDescent="0.25">
      <c r="A10859" s="203"/>
      <c r="B10859" s="203"/>
      <c r="C10859" s="203"/>
      <c r="D10859" s="203"/>
      <c r="E10859" s="203"/>
      <c r="F10859" s="203"/>
    </row>
    <row r="10860" spans="1:6" x14ac:dyDescent="0.25">
      <c r="A10860" s="203"/>
      <c r="B10860" s="203"/>
      <c r="C10860" s="203"/>
      <c r="D10860" s="203"/>
      <c r="E10860" s="203"/>
      <c r="F10860" s="203"/>
    </row>
    <row r="10861" spans="1:6" x14ac:dyDescent="0.25">
      <c r="A10861" s="203"/>
      <c r="B10861" s="203"/>
      <c r="C10861" s="203"/>
      <c r="D10861" s="203"/>
      <c r="E10861" s="203"/>
      <c r="F10861" s="203"/>
    </row>
    <row r="10862" spans="1:6" x14ac:dyDescent="0.25">
      <c r="A10862" s="203"/>
      <c r="B10862" s="203"/>
      <c r="C10862" s="203"/>
      <c r="D10862" s="203"/>
      <c r="E10862" s="203"/>
      <c r="F10862" s="203"/>
    </row>
    <row r="10863" spans="1:6" x14ac:dyDescent="0.25">
      <c r="A10863" s="203"/>
      <c r="B10863" s="203"/>
      <c r="C10863" s="203"/>
      <c r="D10863" s="203"/>
      <c r="E10863" s="203"/>
      <c r="F10863" s="203"/>
    </row>
    <row r="10864" spans="1:6" x14ac:dyDescent="0.25">
      <c r="A10864" s="203"/>
      <c r="B10864" s="203"/>
      <c r="C10864" s="203"/>
      <c r="D10864" s="203"/>
      <c r="E10864" s="203"/>
      <c r="F10864" s="203"/>
    </row>
    <row r="10865" spans="1:6" x14ac:dyDescent="0.25">
      <c r="A10865" s="203"/>
      <c r="B10865" s="203"/>
      <c r="C10865" s="203"/>
      <c r="D10865" s="203"/>
      <c r="E10865" s="203"/>
      <c r="F10865" s="203"/>
    </row>
    <row r="10866" spans="1:6" x14ac:dyDescent="0.25">
      <c r="A10866" s="203"/>
      <c r="B10866" s="203"/>
      <c r="C10866" s="203"/>
      <c r="D10866" s="203"/>
      <c r="E10866" s="203"/>
      <c r="F10866" s="203"/>
    </row>
    <row r="10867" spans="1:6" x14ac:dyDescent="0.25">
      <c r="A10867" s="203"/>
      <c r="B10867" s="203"/>
      <c r="C10867" s="203"/>
      <c r="D10867" s="203"/>
      <c r="E10867" s="203"/>
      <c r="F10867" s="203"/>
    </row>
    <row r="10868" spans="1:6" x14ac:dyDescent="0.25">
      <c r="A10868" s="203"/>
      <c r="B10868" s="203"/>
      <c r="C10868" s="203"/>
      <c r="D10868" s="203"/>
      <c r="E10868" s="203"/>
      <c r="F10868" s="203"/>
    </row>
    <row r="10869" spans="1:6" x14ac:dyDescent="0.25">
      <c r="A10869" s="203"/>
      <c r="B10869" s="203"/>
      <c r="C10869" s="203"/>
      <c r="D10869" s="203"/>
      <c r="E10869" s="203"/>
      <c r="F10869" s="203"/>
    </row>
    <row r="10870" spans="1:6" x14ac:dyDescent="0.25">
      <c r="A10870" s="203"/>
      <c r="B10870" s="203"/>
      <c r="C10870" s="203"/>
      <c r="D10870" s="203"/>
      <c r="E10870" s="203"/>
      <c r="F10870" s="203"/>
    </row>
    <row r="10871" spans="1:6" x14ac:dyDescent="0.25">
      <c r="A10871" s="203"/>
      <c r="B10871" s="203"/>
      <c r="C10871" s="203"/>
      <c r="D10871" s="203"/>
      <c r="E10871" s="203"/>
      <c r="F10871" s="203"/>
    </row>
    <row r="10872" spans="1:6" x14ac:dyDescent="0.25">
      <c r="A10872" s="203"/>
      <c r="B10872" s="203"/>
      <c r="C10872" s="203"/>
      <c r="D10872" s="203"/>
      <c r="E10872" s="203"/>
      <c r="F10872" s="203"/>
    </row>
    <row r="10873" spans="1:6" x14ac:dyDescent="0.25">
      <c r="A10873" s="203"/>
      <c r="B10873" s="203"/>
      <c r="C10873" s="203"/>
      <c r="D10873" s="203"/>
      <c r="E10873" s="203"/>
      <c r="F10873" s="203"/>
    </row>
    <row r="10874" spans="1:6" x14ac:dyDescent="0.25">
      <c r="A10874" s="203"/>
      <c r="B10874" s="203"/>
      <c r="C10874" s="203"/>
      <c r="D10874" s="203"/>
      <c r="E10874" s="203"/>
      <c r="F10874" s="203"/>
    </row>
    <row r="10875" spans="1:6" x14ac:dyDescent="0.25">
      <c r="A10875" s="203"/>
      <c r="B10875" s="203"/>
      <c r="C10875" s="203"/>
      <c r="D10875" s="203"/>
      <c r="E10875" s="203"/>
      <c r="F10875" s="203"/>
    </row>
    <row r="10876" spans="1:6" x14ac:dyDescent="0.25">
      <c r="A10876" s="203"/>
      <c r="B10876" s="203"/>
      <c r="C10876" s="203"/>
      <c r="D10876" s="203"/>
      <c r="E10876" s="203"/>
      <c r="F10876" s="203"/>
    </row>
    <row r="10877" spans="1:6" x14ac:dyDescent="0.25">
      <c r="A10877" s="203"/>
      <c r="B10877" s="203"/>
      <c r="C10877" s="203"/>
      <c r="D10877" s="203"/>
      <c r="E10877" s="203"/>
      <c r="F10877" s="203"/>
    </row>
    <row r="10878" spans="1:6" x14ac:dyDescent="0.25">
      <c r="A10878" s="203"/>
      <c r="B10878" s="203"/>
      <c r="C10878" s="203"/>
      <c r="D10878" s="203"/>
      <c r="E10878" s="203"/>
      <c r="F10878" s="203"/>
    </row>
    <row r="10879" spans="1:6" x14ac:dyDescent="0.25">
      <c r="A10879" s="203"/>
      <c r="B10879" s="203"/>
      <c r="C10879" s="203"/>
      <c r="D10879" s="203"/>
      <c r="E10879" s="203"/>
      <c r="F10879" s="203"/>
    </row>
    <row r="10880" spans="1:6" x14ac:dyDescent="0.25">
      <c r="A10880" s="203"/>
      <c r="B10880" s="203"/>
      <c r="C10880" s="203"/>
      <c r="D10880" s="203"/>
      <c r="E10880" s="203"/>
      <c r="F10880" s="203"/>
    </row>
    <row r="10881" spans="1:6" x14ac:dyDescent="0.25">
      <c r="A10881" s="203"/>
      <c r="B10881" s="203"/>
      <c r="C10881" s="203"/>
      <c r="D10881" s="203"/>
      <c r="E10881" s="203"/>
      <c r="F10881" s="203"/>
    </row>
    <row r="10882" spans="1:6" x14ac:dyDescent="0.25">
      <c r="A10882" s="203"/>
      <c r="B10882" s="203"/>
      <c r="C10882" s="203"/>
      <c r="D10882" s="203"/>
      <c r="E10882" s="203"/>
      <c r="F10882" s="203"/>
    </row>
    <row r="10883" spans="1:6" x14ac:dyDescent="0.25">
      <c r="A10883" s="203"/>
      <c r="B10883" s="203"/>
      <c r="C10883" s="203"/>
      <c r="D10883" s="203"/>
      <c r="E10883" s="203"/>
      <c r="F10883" s="203"/>
    </row>
    <row r="10884" spans="1:6" x14ac:dyDescent="0.25">
      <c r="A10884" s="203"/>
      <c r="B10884" s="203"/>
      <c r="C10884" s="203"/>
      <c r="D10884" s="203"/>
      <c r="E10884" s="203"/>
      <c r="F10884" s="203"/>
    </row>
    <row r="10885" spans="1:6" x14ac:dyDescent="0.25">
      <c r="A10885" s="203"/>
      <c r="B10885" s="203"/>
      <c r="C10885" s="203"/>
      <c r="D10885" s="203"/>
      <c r="E10885" s="203"/>
      <c r="F10885" s="203"/>
    </row>
    <row r="10886" spans="1:6" x14ac:dyDescent="0.25">
      <c r="A10886" s="203"/>
      <c r="B10886" s="203"/>
      <c r="C10886" s="203"/>
      <c r="D10886" s="203"/>
      <c r="E10886" s="203"/>
      <c r="F10886" s="203"/>
    </row>
    <row r="10887" spans="1:6" x14ac:dyDescent="0.25">
      <c r="A10887" s="203"/>
      <c r="B10887" s="203"/>
      <c r="C10887" s="203"/>
      <c r="D10887" s="203"/>
      <c r="E10887" s="203"/>
      <c r="F10887" s="203"/>
    </row>
    <row r="10888" spans="1:6" x14ac:dyDescent="0.25">
      <c r="A10888" s="203"/>
      <c r="B10888" s="203"/>
      <c r="C10888" s="203"/>
      <c r="D10888" s="203"/>
      <c r="E10888" s="203"/>
      <c r="F10888" s="203"/>
    </row>
    <row r="10889" spans="1:6" x14ac:dyDescent="0.25">
      <c r="A10889" s="203"/>
      <c r="B10889" s="203"/>
      <c r="C10889" s="203"/>
      <c r="D10889" s="203"/>
      <c r="E10889" s="203"/>
      <c r="F10889" s="203"/>
    </row>
    <row r="10890" spans="1:6" x14ac:dyDescent="0.25">
      <c r="A10890" s="203"/>
      <c r="B10890" s="203"/>
      <c r="C10890" s="203"/>
      <c r="D10890" s="203"/>
      <c r="E10890" s="203"/>
      <c r="F10890" s="203"/>
    </row>
    <row r="10891" spans="1:6" x14ac:dyDescent="0.25">
      <c r="A10891" s="203"/>
      <c r="B10891" s="203"/>
      <c r="C10891" s="203"/>
      <c r="D10891" s="203"/>
      <c r="E10891" s="203"/>
      <c r="F10891" s="203"/>
    </row>
    <row r="10892" spans="1:6" x14ac:dyDescent="0.25">
      <c r="A10892" s="203"/>
      <c r="B10892" s="203"/>
      <c r="C10892" s="203"/>
      <c r="D10892" s="203"/>
      <c r="E10892" s="203"/>
      <c r="F10892" s="203"/>
    </row>
    <row r="10893" spans="1:6" x14ac:dyDescent="0.25">
      <c r="A10893" s="203"/>
      <c r="B10893" s="203"/>
      <c r="C10893" s="203"/>
      <c r="D10893" s="203"/>
      <c r="E10893" s="203"/>
      <c r="F10893" s="203"/>
    </row>
    <row r="10894" spans="1:6" x14ac:dyDescent="0.25">
      <c r="A10894" s="203"/>
      <c r="B10894" s="203"/>
      <c r="C10894" s="203"/>
      <c r="D10894" s="203"/>
      <c r="E10894" s="203"/>
      <c r="F10894" s="203"/>
    </row>
    <row r="10895" spans="1:6" x14ac:dyDescent="0.25">
      <c r="A10895" s="203"/>
      <c r="B10895" s="203"/>
      <c r="C10895" s="203"/>
      <c r="D10895" s="203"/>
      <c r="E10895" s="203"/>
      <c r="F10895" s="203"/>
    </row>
    <row r="10896" spans="1:6" x14ac:dyDescent="0.25">
      <c r="A10896" s="203"/>
      <c r="B10896" s="203"/>
      <c r="C10896" s="203"/>
      <c r="D10896" s="203"/>
      <c r="E10896" s="203"/>
      <c r="F10896" s="203"/>
    </row>
    <row r="10897" spans="1:6" x14ac:dyDescent="0.25">
      <c r="A10897" s="203"/>
      <c r="B10897" s="203"/>
      <c r="C10897" s="203"/>
      <c r="D10897" s="203"/>
      <c r="E10897" s="203"/>
      <c r="F10897" s="203"/>
    </row>
    <row r="10898" spans="1:6" x14ac:dyDescent="0.25">
      <c r="A10898" s="203"/>
      <c r="B10898" s="203"/>
      <c r="C10898" s="203"/>
      <c r="D10898" s="203"/>
      <c r="E10898" s="203"/>
      <c r="F10898" s="203"/>
    </row>
    <row r="10899" spans="1:6" x14ac:dyDescent="0.25">
      <c r="A10899" s="203"/>
      <c r="B10899" s="203"/>
      <c r="C10899" s="203"/>
      <c r="D10899" s="203"/>
      <c r="E10899" s="203"/>
      <c r="F10899" s="203"/>
    </row>
    <row r="10900" spans="1:6" x14ac:dyDescent="0.25">
      <c r="A10900" s="203"/>
      <c r="B10900" s="203"/>
      <c r="C10900" s="203"/>
      <c r="D10900" s="203"/>
      <c r="E10900" s="203"/>
      <c r="F10900" s="203"/>
    </row>
    <row r="10901" spans="1:6" x14ac:dyDescent="0.25">
      <c r="A10901" s="203"/>
      <c r="B10901" s="203"/>
      <c r="C10901" s="203"/>
      <c r="D10901" s="203"/>
      <c r="E10901" s="203"/>
      <c r="F10901" s="203"/>
    </row>
    <row r="10902" spans="1:6" x14ac:dyDescent="0.25">
      <c r="A10902" s="203"/>
      <c r="B10902" s="203"/>
      <c r="C10902" s="203"/>
      <c r="D10902" s="203"/>
      <c r="E10902" s="203"/>
      <c r="F10902" s="203"/>
    </row>
    <row r="10903" spans="1:6" x14ac:dyDescent="0.25">
      <c r="A10903" s="203"/>
      <c r="B10903" s="203"/>
      <c r="C10903" s="203"/>
      <c r="D10903" s="203"/>
      <c r="E10903" s="203"/>
      <c r="F10903" s="203"/>
    </row>
    <row r="10904" spans="1:6" x14ac:dyDescent="0.25">
      <c r="A10904" s="203"/>
      <c r="B10904" s="203"/>
      <c r="C10904" s="203"/>
      <c r="D10904" s="203"/>
      <c r="E10904" s="203"/>
      <c r="F10904" s="203"/>
    </row>
    <row r="10905" spans="1:6" x14ac:dyDescent="0.25">
      <c r="A10905" s="203"/>
      <c r="B10905" s="203"/>
      <c r="C10905" s="203"/>
      <c r="D10905" s="203"/>
      <c r="E10905" s="203"/>
      <c r="F10905" s="203"/>
    </row>
    <row r="10906" spans="1:6" x14ac:dyDescent="0.25">
      <c r="A10906" s="203"/>
      <c r="B10906" s="203"/>
      <c r="C10906" s="203"/>
      <c r="D10906" s="203"/>
      <c r="E10906" s="203"/>
      <c r="F10906" s="203"/>
    </row>
    <row r="10907" spans="1:6" x14ac:dyDescent="0.25">
      <c r="A10907" s="203"/>
      <c r="B10907" s="203"/>
      <c r="C10907" s="203"/>
      <c r="D10907" s="203"/>
      <c r="E10907" s="203"/>
      <c r="F10907" s="203"/>
    </row>
    <row r="10908" spans="1:6" x14ac:dyDescent="0.25">
      <c r="A10908" s="203"/>
      <c r="B10908" s="203"/>
      <c r="C10908" s="203"/>
      <c r="D10908" s="203"/>
      <c r="E10908" s="203"/>
      <c r="F10908" s="203"/>
    </row>
    <row r="10909" spans="1:6" x14ac:dyDescent="0.25">
      <c r="A10909" s="203"/>
      <c r="B10909" s="203"/>
      <c r="C10909" s="203"/>
      <c r="D10909" s="203"/>
      <c r="E10909" s="203"/>
      <c r="F10909" s="203"/>
    </row>
    <row r="10910" spans="1:6" x14ac:dyDescent="0.25">
      <c r="A10910" s="203"/>
      <c r="B10910" s="203"/>
      <c r="C10910" s="203"/>
      <c r="D10910" s="203"/>
      <c r="E10910" s="203"/>
      <c r="F10910" s="203"/>
    </row>
    <row r="10911" spans="1:6" x14ac:dyDescent="0.25">
      <c r="A10911" s="203"/>
      <c r="B10911" s="203"/>
      <c r="C10911" s="203"/>
      <c r="D10911" s="203"/>
      <c r="E10911" s="203"/>
      <c r="F10911" s="203"/>
    </row>
    <row r="10912" spans="1:6" x14ac:dyDescent="0.25">
      <c r="A10912" s="203"/>
      <c r="B10912" s="203"/>
      <c r="C10912" s="203"/>
      <c r="D10912" s="203"/>
      <c r="E10912" s="203"/>
      <c r="F10912" s="203"/>
    </row>
    <row r="10913" spans="1:6" x14ac:dyDescent="0.25">
      <c r="A10913" s="203"/>
      <c r="B10913" s="203"/>
      <c r="C10913" s="203"/>
      <c r="D10913" s="203"/>
      <c r="E10913" s="203"/>
      <c r="F10913" s="203"/>
    </row>
    <row r="10914" spans="1:6" x14ac:dyDescent="0.25">
      <c r="A10914" s="203"/>
      <c r="B10914" s="203"/>
      <c r="C10914" s="203"/>
      <c r="D10914" s="203"/>
      <c r="E10914" s="203"/>
      <c r="F10914" s="203"/>
    </row>
    <row r="10915" spans="1:6" x14ac:dyDescent="0.25">
      <c r="A10915" s="203"/>
      <c r="B10915" s="203"/>
      <c r="C10915" s="203"/>
      <c r="D10915" s="203"/>
      <c r="E10915" s="203"/>
      <c r="F10915" s="203"/>
    </row>
    <row r="10916" spans="1:6" x14ac:dyDescent="0.25">
      <c r="A10916" s="203"/>
      <c r="B10916" s="203"/>
      <c r="C10916" s="203"/>
      <c r="D10916" s="203"/>
      <c r="E10916" s="203"/>
      <c r="F10916" s="203"/>
    </row>
    <row r="10917" spans="1:6" x14ac:dyDescent="0.25">
      <c r="A10917" s="203"/>
      <c r="B10917" s="203"/>
      <c r="C10917" s="203"/>
      <c r="D10917" s="203"/>
      <c r="E10917" s="203"/>
      <c r="F10917" s="203"/>
    </row>
    <row r="10918" spans="1:6" x14ac:dyDescent="0.25">
      <c r="A10918" s="203"/>
      <c r="B10918" s="203"/>
      <c r="C10918" s="203"/>
      <c r="D10918" s="203"/>
      <c r="E10918" s="203"/>
      <c r="F10918" s="203"/>
    </row>
    <row r="10919" spans="1:6" x14ac:dyDescent="0.25">
      <c r="A10919" s="203"/>
      <c r="B10919" s="203"/>
      <c r="C10919" s="203"/>
      <c r="D10919" s="203"/>
      <c r="E10919" s="203"/>
      <c r="F10919" s="203"/>
    </row>
    <row r="10920" spans="1:6" x14ac:dyDescent="0.25">
      <c r="A10920" s="203"/>
      <c r="B10920" s="203"/>
      <c r="C10920" s="203"/>
      <c r="D10920" s="203"/>
      <c r="E10920" s="203"/>
      <c r="F10920" s="203"/>
    </row>
    <row r="10921" spans="1:6" x14ac:dyDescent="0.25">
      <c r="A10921" s="203"/>
      <c r="B10921" s="203"/>
      <c r="C10921" s="203"/>
      <c r="D10921" s="203"/>
      <c r="E10921" s="203"/>
      <c r="F10921" s="203"/>
    </row>
    <row r="10922" spans="1:6" x14ac:dyDescent="0.25">
      <c r="A10922" s="203"/>
      <c r="B10922" s="203"/>
      <c r="C10922" s="203"/>
      <c r="D10922" s="203"/>
      <c r="E10922" s="203"/>
      <c r="F10922" s="203"/>
    </row>
    <row r="10923" spans="1:6" x14ac:dyDescent="0.25">
      <c r="A10923" s="203"/>
      <c r="B10923" s="203"/>
      <c r="C10923" s="203"/>
      <c r="D10923" s="203"/>
      <c r="E10923" s="203"/>
      <c r="F10923" s="203"/>
    </row>
    <row r="10924" spans="1:6" x14ac:dyDescent="0.25">
      <c r="A10924" s="203"/>
      <c r="B10924" s="203"/>
      <c r="C10924" s="203"/>
      <c r="D10924" s="203"/>
      <c r="E10924" s="203"/>
      <c r="F10924" s="203"/>
    </row>
    <row r="10925" spans="1:6" x14ac:dyDescent="0.25">
      <c r="A10925" s="203"/>
      <c r="B10925" s="203"/>
      <c r="C10925" s="203"/>
      <c r="D10925" s="203"/>
      <c r="E10925" s="203"/>
      <c r="F10925" s="203"/>
    </row>
    <row r="10926" spans="1:6" x14ac:dyDescent="0.25">
      <c r="A10926" s="203"/>
      <c r="B10926" s="203"/>
      <c r="C10926" s="203"/>
      <c r="D10926" s="203"/>
      <c r="E10926" s="203"/>
      <c r="F10926" s="203"/>
    </row>
    <row r="10927" spans="1:6" x14ac:dyDescent="0.25">
      <c r="A10927" s="203"/>
      <c r="B10927" s="203"/>
      <c r="C10927" s="203"/>
      <c r="D10927" s="203"/>
      <c r="E10927" s="203"/>
      <c r="F10927" s="203"/>
    </row>
    <row r="10928" spans="1:6" x14ac:dyDescent="0.25">
      <c r="A10928" s="203"/>
      <c r="B10928" s="203"/>
      <c r="C10928" s="203"/>
      <c r="D10928" s="203"/>
      <c r="E10928" s="203"/>
      <c r="F10928" s="203"/>
    </row>
    <row r="10929" spans="1:6" x14ac:dyDescent="0.25">
      <c r="A10929" s="203"/>
      <c r="B10929" s="203"/>
      <c r="C10929" s="203"/>
      <c r="D10929" s="203"/>
      <c r="E10929" s="203"/>
      <c r="F10929" s="203"/>
    </row>
    <row r="10930" spans="1:6" x14ac:dyDescent="0.25">
      <c r="A10930" s="203"/>
      <c r="B10930" s="203"/>
      <c r="C10930" s="203"/>
      <c r="D10930" s="203"/>
      <c r="E10930" s="203"/>
      <c r="F10930" s="203"/>
    </row>
    <row r="10931" spans="1:6" x14ac:dyDescent="0.25">
      <c r="A10931" s="203"/>
      <c r="B10931" s="203"/>
      <c r="C10931" s="203"/>
      <c r="D10931" s="203"/>
      <c r="E10931" s="203"/>
      <c r="F10931" s="203"/>
    </row>
    <row r="10932" spans="1:6" x14ac:dyDescent="0.25">
      <c r="A10932" s="203"/>
      <c r="B10932" s="203"/>
      <c r="C10932" s="203"/>
      <c r="D10932" s="203"/>
      <c r="E10932" s="203"/>
      <c r="F10932" s="203"/>
    </row>
    <row r="10933" spans="1:6" x14ac:dyDescent="0.25">
      <c r="A10933" s="203"/>
      <c r="B10933" s="203"/>
      <c r="C10933" s="203"/>
      <c r="D10933" s="203"/>
      <c r="E10933" s="203"/>
      <c r="F10933" s="203"/>
    </row>
    <row r="10934" spans="1:6" x14ac:dyDescent="0.25">
      <c r="A10934" s="203"/>
      <c r="B10934" s="203"/>
      <c r="C10934" s="203"/>
      <c r="D10934" s="203"/>
      <c r="E10934" s="203"/>
      <c r="F10934" s="203"/>
    </row>
    <row r="10935" spans="1:6" x14ac:dyDescent="0.25">
      <c r="A10935" s="203"/>
      <c r="B10935" s="203"/>
      <c r="C10935" s="203"/>
      <c r="D10935" s="203"/>
      <c r="E10935" s="203"/>
      <c r="F10935" s="203"/>
    </row>
    <row r="10936" spans="1:6" x14ac:dyDescent="0.25">
      <c r="A10936" s="203"/>
      <c r="B10936" s="203"/>
      <c r="C10936" s="203"/>
      <c r="D10936" s="203"/>
      <c r="E10936" s="203"/>
      <c r="F10936" s="203"/>
    </row>
    <row r="10937" spans="1:6" x14ac:dyDescent="0.25">
      <c r="A10937" s="203"/>
      <c r="B10937" s="203"/>
      <c r="C10937" s="203"/>
      <c r="D10937" s="203"/>
      <c r="E10937" s="203"/>
      <c r="F10937" s="203"/>
    </row>
    <row r="10938" spans="1:6" x14ac:dyDescent="0.25">
      <c r="A10938" s="203"/>
      <c r="B10938" s="203"/>
      <c r="C10938" s="203"/>
      <c r="D10938" s="203"/>
      <c r="E10938" s="203"/>
      <c r="F10938" s="203"/>
    </row>
    <row r="10939" spans="1:6" x14ac:dyDescent="0.25">
      <c r="A10939" s="203"/>
      <c r="B10939" s="203"/>
      <c r="C10939" s="203"/>
      <c r="D10939" s="203"/>
      <c r="E10939" s="203"/>
      <c r="F10939" s="203"/>
    </row>
    <row r="10940" spans="1:6" x14ac:dyDescent="0.25">
      <c r="A10940" s="203"/>
      <c r="B10940" s="203"/>
      <c r="C10940" s="203"/>
      <c r="D10940" s="203"/>
      <c r="E10940" s="203"/>
      <c r="F10940" s="203"/>
    </row>
    <row r="10941" spans="1:6" x14ac:dyDescent="0.25">
      <c r="A10941" s="203"/>
      <c r="B10941" s="203"/>
      <c r="C10941" s="203"/>
      <c r="D10941" s="203"/>
      <c r="E10941" s="203"/>
      <c r="F10941" s="203"/>
    </row>
    <row r="10942" spans="1:6" x14ac:dyDescent="0.25">
      <c r="A10942" s="203"/>
      <c r="B10942" s="203"/>
      <c r="C10942" s="203"/>
      <c r="D10942" s="203"/>
      <c r="E10942" s="203"/>
      <c r="F10942" s="203"/>
    </row>
    <row r="10943" spans="1:6" x14ac:dyDescent="0.25">
      <c r="A10943" s="203"/>
      <c r="B10943" s="203"/>
      <c r="C10943" s="203"/>
      <c r="D10943" s="203"/>
      <c r="E10943" s="203"/>
      <c r="F10943" s="203"/>
    </row>
    <row r="10944" spans="1:6" x14ac:dyDescent="0.25">
      <c r="A10944" s="203"/>
      <c r="B10944" s="203"/>
      <c r="C10944" s="203"/>
      <c r="D10944" s="203"/>
      <c r="E10944" s="203"/>
      <c r="F10944" s="203"/>
    </row>
    <row r="10945" spans="1:6" x14ac:dyDescent="0.25">
      <c r="A10945" s="203"/>
      <c r="B10945" s="203"/>
      <c r="C10945" s="203"/>
      <c r="D10945" s="203"/>
      <c r="E10945" s="203"/>
      <c r="F10945" s="203"/>
    </row>
    <row r="10946" spans="1:6" x14ac:dyDescent="0.25">
      <c r="A10946" s="203"/>
      <c r="B10946" s="203"/>
      <c r="C10946" s="203"/>
      <c r="D10946" s="203"/>
      <c r="E10946" s="203"/>
      <c r="F10946" s="203"/>
    </row>
    <row r="10947" spans="1:6" x14ac:dyDescent="0.25">
      <c r="A10947" s="203"/>
      <c r="B10947" s="203"/>
      <c r="C10947" s="203"/>
      <c r="D10947" s="203"/>
      <c r="E10947" s="203"/>
      <c r="F10947" s="203"/>
    </row>
    <row r="10948" spans="1:6" x14ac:dyDescent="0.25">
      <c r="A10948" s="203"/>
      <c r="B10948" s="203"/>
      <c r="C10948" s="203"/>
      <c r="D10948" s="203"/>
      <c r="E10948" s="203"/>
      <c r="F10948" s="203"/>
    </row>
    <row r="10949" spans="1:6" x14ac:dyDescent="0.25">
      <c r="A10949" s="203"/>
      <c r="B10949" s="203"/>
      <c r="C10949" s="203"/>
      <c r="D10949" s="203"/>
      <c r="E10949" s="203"/>
      <c r="F10949" s="203"/>
    </row>
    <row r="10950" spans="1:6" x14ac:dyDescent="0.25">
      <c r="A10950" s="203"/>
      <c r="B10950" s="203"/>
      <c r="C10950" s="203"/>
      <c r="D10950" s="203"/>
      <c r="E10950" s="203"/>
      <c r="F10950" s="203"/>
    </row>
    <row r="10951" spans="1:6" x14ac:dyDescent="0.25">
      <c r="A10951" s="203"/>
      <c r="B10951" s="203"/>
      <c r="C10951" s="203"/>
      <c r="D10951" s="203"/>
      <c r="E10951" s="203"/>
      <c r="F10951" s="203"/>
    </row>
    <row r="10952" spans="1:6" x14ac:dyDescent="0.25">
      <c r="A10952" s="203"/>
      <c r="B10952" s="203"/>
      <c r="C10952" s="203"/>
      <c r="D10952" s="203"/>
      <c r="E10952" s="203"/>
      <c r="F10952" s="203"/>
    </row>
    <row r="10953" spans="1:6" x14ac:dyDescent="0.25">
      <c r="A10953" s="203"/>
      <c r="B10953" s="203"/>
      <c r="C10953" s="203"/>
      <c r="D10953" s="203"/>
      <c r="E10953" s="203"/>
      <c r="F10953" s="203"/>
    </row>
    <row r="10954" spans="1:6" x14ac:dyDescent="0.25">
      <c r="A10954" s="203"/>
      <c r="B10954" s="203"/>
      <c r="C10954" s="203"/>
      <c r="D10954" s="203"/>
      <c r="E10954" s="203"/>
      <c r="F10954" s="203"/>
    </row>
    <row r="10955" spans="1:6" x14ac:dyDescent="0.25">
      <c r="A10955" s="203"/>
      <c r="B10955" s="203"/>
      <c r="C10955" s="203"/>
      <c r="D10955" s="203"/>
      <c r="E10955" s="203"/>
      <c r="F10955" s="203"/>
    </row>
    <row r="10956" spans="1:6" x14ac:dyDescent="0.25">
      <c r="A10956" s="203"/>
      <c r="B10956" s="203"/>
      <c r="C10956" s="203"/>
      <c r="D10956" s="203"/>
      <c r="E10956" s="203"/>
      <c r="F10956" s="203"/>
    </row>
    <row r="10957" spans="1:6" x14ac:dyDescent="0.25">
      <c r="A10957" s="203"/>
      <c r="B10957" s="203"/>
      <c r="C10957" s="203"/>
      <c r="D10957" s="203"/>
      <c r="E10957" s="203"/>
      <c r="F10957" s="203"/>
    </row>
    <row r="10958" spans="1:6" x14ac:dyDescent="0.25">
      <c r="A10958" s="203"/>
      <c r="B10958" s="203"/>
      <c r="C10958" s="203"/>
      <c r="D10958" s="203"/>
      <c r="E10958" s="203"/>
      <c r="F10958" s="203"/>
    </row>
    <row r="10959" spans="1:6" x14ac:dyDescent="0.25">
      <c r="A10959" s="203"/>
      <c r="B10959" s="203"/>
      <c r="C10959" s="203"/>
      <c r="D10959" s="203"/>
      <c r="E10959" s="203"/>
      <c r="F10959" s="203"/>
    </row>
    <row r="10960" spans="1:6" x14ac:dyDescent="0.25">
      <c r="A10960" s="203"/>
      <c r="B10960" s="203"/>
      <c r="C10960" s="203"/>
      <c r="D10960" s="203"/>
      <c r="E10960" s="203"/>
      <c r="F10960" s="203"/>
    </row>
    <row r="10961" spans="1:6" x14ac:dyDescent="0.25">
      <c r="A10961" s="203"/>
      <c r="B10961" s="203"/>
      <c r="C10961" s="203"/>
      <c r="D10961" s="203"/>
      <c r="E10961" s="203"/>
      <c r="F10961" s="203"/>
    </row>
    <row r="10962" spans="1:6" x14ac:dyDescent="0.25">
      <c r="A10962" s="203"/>
      <c r="B10962" s="203"/>
      <c r="C10962" s="203"/>
      <c r="D10962" s="203"/>
      <c r="E10962" s="203"/>
      <c r="F10962" s="203"/>
    </row>
    <row r="10963" spans="1:6" x14ac:dyDescent="0.25">
      <c r="A10963" s="203"/>
      <c r="B10963" s="203"/>
      <c r="C10963" s="203"/>
      <c r="D10963" s="203"/>
      <c r="E10963" s="203"/>
      <c r="F10963" s="203"/>
    </row>
    <row r="10964" spans="1:6" x14ac:dyDescent="0.25">
      <c r="A10964" s="203"/>
      <c r="B10964" s="203"/>
      <c r="C10964" s="203"/>
      <c r="D10964" s="203"/>
      <c r="E10964" s="203"/>
      <c r="F10964" s="203"/>
    </row>
    <row r="10965" spans="1:6" x14ac:dyDescent="0.25">
      <c r="A10965" s="203"/>
      <c r="B10965" s="203"/>
      <c r="C10965" s="203"/>
      <c r="D10965" s="203"/>
      <c r="E10965" s="203"/>
      <c r="F10965" s="203"/>
    </row>
    <row r="10966" spans="1:6" x14ac:dyDescent="0.25">
      <c r="A10966" s="203"/>
      <c r="B10966" s="203"/>
      <c r="C10966" s="203"/>
      <c r="D10966" s="203"/>
      <c r="E10966" s="203"/>
      <c r="F10966" s="203"/>
    </row>
    <row r="10967" spans="1:6" x14ac:dyDescent="0.25">
      <c r="A10967" s="203"/>
      <c r="B10967" s="203"/>
      <c r="C10967" s="203"/>
      <c r="D10967" s="203"/>
      <c r="E10967" s="203"/>
      <c r="F10967" s="203"/>
    </row>
    <row r="10968" spans="1:6" x14ac:dyDescent="0.25">
      <c r="A10968" s="203"/>
      <c r="B10968" s="203"/>
      <c r="C10968" s="203"/>
      <c r="D10968" s="203"/>
      <c r="E10968" s="203"/>
      <c r="F10968" s="203"/>
    </row>
    <row r="10969" spans="1:6" x14ac:dyDescent="0.25">
      <c r="A10969" s="203"/>
      <c r="B10969" s="203"/>
      <c r="C10969" s="203"/>
      <c r="D10969" s="203"/>
      <c r="E10969" s="203"/>
      <c r="F10969" s="203"/>
    </row>
    <row r="10970" spans="1:6" x14ac:dyDescent="0.25">
      <c r="A10970" s="203"/>
      <c r="B10970" s="203"/>
      <c r="C10970" s="203"/>
      <c r="D10970" s="203"/>
      <c r="E10970" s="203"/>
      <c r="F10970" s="203"/>
    </row>
    <row r="10971" spans="1:6" x14ac:dyDescent="0.25">
      <c r="A10971" s="203"/>
      <c r="B10971" s="203"/>
      <c r="C10971" s="203"/>
      <c r="D10971" s="203"/>
      <c r="E10971" s="203"/>
      <c r="F10971" s="203"/>
    </row>
    <row r="10972" spans="1:6" x14ac:dyDescent="0.25">
      <c r="A10972" s="203"/>
      <c r="B10972" s="203"/>
      <c r="C10972" s="203"/>
      <c r="D10972" s="203"/>
      <c r="E10972" s="203"/>
      <c r="F10972" s="203"/>
    </row>
    <row r="10973" spans="1:6" x14ac:dyDescent="0.25">
      <c r="A10973" s="203"/>
      <c r="B10973" s="203"/>
      <c r="C10973" s="203"/>
      <c r="D10973" s="203"/>
      <c r="E10973" s="203"/>
      <c r="F10973" s="203"/>
    </row>
    <row r="10974" spans="1:6" x14ac:dyDescent="0.25">
      <c r="A10974" s="203"/>
      <c r="B10974" s="203"/>
      <c r="C10974" s="203"/>
      <c r="D10974" s="203"/>
      <c r="E10974" s="203"/>
      <c r="F10974" s="203"/>
    </row>
    <row r="10975" spans="1:6" x14ac:dyDescent="0.25">
      <c r="A10975" s="203"/>
      <c r="B10975" s="203"/>
      <c r="C10975" s="203"/>
      <c r="D10975" s="203"/>
      <c r="E10975" s="203"/>
      <c r="F10975" s="203"/>
    </row>
    <row r="10976" spans="1:6" x14ac:dyDescent="0.25">
      <c r="A10976" s="203"/>
      <c r="B10976" s="203"/>
      <c r="C10976" s="203"/>
      <c r="D10976" s="203"/>
      <c r="E10976" s="203"/>
      <c r="F10976" s="203"/>
    </row>
    <row r="10977" spans="1:6" x14ac:dyDescent="0.25">
      <c r="A10977" s="203"/>
      <c r="B10977" s="203"/>
      <c r="C10977" s="203"/>
      <c r="D10977" s="203"/>
      <c r="E10977" s="203"/>
      <c r="F10977" s="203"/>
    </row>
    <row r="10978" spans="1:6" x14ac:dyDescent="0.25">
      <c r="A10978" s="203"/>
      <c r="B10978" s="203"/>
      <c r="C10978" s="203"/>
      <c r="D10978" s="203"/>
      <c r="E10978" s="203"/>
      <c r="F10978" s="203"/>
    </row>
    <row r="10979" spans="1:6" x14ac:dyDescent="0.25">
      <c r="A10979" s="203"/>
      <c r="B10979" s="203"/>
      <c r="C10979" s="203"/>
      <c r="D10979" s="203"/>
      <c r="E10979" s="203"/>
      <c r="F10979" s="203"/>
    </row>
    <row r="10980" spans="1:6" x14ac:dyDescent="0.25">
      <c r="A10980" s="203"/>
      <c r="B10980" s="203"/>
      <c r="C10980" s="203"/>
      <c r="D10980" s="203"/>
      <c r="E10980" s="203"/>
      <c r="F10980" s="203"/>
    </row>
    <row r="10981" spans="1:6" x14ac:dyDescent="0.25">
      <c r="A10981" s="203"/>
      <c r="B10981" s="203"/>
      <c r="C10981" s="203"/>
      <c r="D10981" s="203"/>
      <c r="E10981" s="203"/>
      <c r="F10981" s="203"/>
    </row>
    <row r="10982" spans="1:6" x14ac:dyDescent="0.25">
      <c r="A10982" s="203"/>
      <c r="B10982" s="203"/>
      <c r="C10982" s="203"/>
      <c r="D10982" s="203"/>
      <c r="E10982" s="203"/>
      <c r="F10982" s="203"/>
    </row>
    <row r="10983" spans="1:6" x14ac:dyDescent="0.25">
      <c r="A10983" s="203"/>
      <c r="B10983" s="203"/>
      <c r="C10983" s="203"/>
      <c r="D10983" s="203"/>
      <c r="E10983" s="203"/>
      <c r="F10983" s="203"/>
    </row>
    <row r="10984" spans="1:6" x14ac:dyDescent="0.25">
      <c r="A10984" s="203"/>
      <c r="B10984" s="203"/>
      <c r="C10984" s="203"/>
      <c r="D10984" s="203"/>
      <c r="E10984" s="203"/>
      <c r="F10984" s="203"/>
    </row>
    <row r="10985" spans="1:6" x14ac:dyDescent="0.25">
      <c r="A10985" s="203"/>
      <c r="B10985" s="203"/>
      <c r="C10985" s="203"/>
      <c r="D10985" s="203"/>
      <c r="E10985" s="203"/>
      <c r="F10985" s="203"/>
    </row>
    <row r="10986" spans="1:6" x14ac:dyDescent="0.25">
      <c r="A10986" s="203"/>
      <c r="B10986" s="203"/>
      <c r="C10986" s="203"/>
      <c r="D10986" s="203"/>
      <c r="E10986" s="203"/>
      <c r="F10986" s="203"/>
    </row>
    <row r="10987" spans="1:6" x14ac:dyDescent="0.25">
      <c r="A10987" s="203"/>
      <c r="B10987" s="203"/>
      <c r="C10987" s="203"/>
      <c r="D10987" s="203"/>
      <c r="E10987" s="203"/>
      <c r="F10987" s="203"/>
    </row>
    <row r="10988" spans="1:6" x14ac:dyDescent="0.25">
      <c r="A10988" s="203"/>
      <c r="B10988" s="203"/>
      <c r="C10988" s="203"/>
      <c r="D10988" s="203"/>
      <c r="E10988" s="203"/>
      <c r="F10988" s="203"/>
    </row>
    <row r="10989" spans="1:6" x14ac:dyDescent="0.25">
      <c r="A10989" s="203"/>
      <c r="B10989" s="203"/>
      <c r="C10989" s="203"/>
      <c r="D10989" s="203"/>
      <c r="E10989" s="203"/>
      <c r="F10989" s="203"/>
    </row>
    <row r="10990" spans="1:6" x14ac:dyDescent="0.25">
      <c r="A10990" s="203"/>
      <c r="B10990" s="203"/>
      <c r="C10990" s="203"/>
      <c r="D10990" s="203"/>
      <c r="E10990" s="203"/>
      <c r="F10990" s="203"/>
    </row>
    <row r="10991" spans="1:6" x14ac:dyDescent="0.25">
      <c r="A10991" s="203"/>
      <c r="B10991" s="203"/>
      <c r="C10991" s="203"/>
      <c r="D10991" s="203"/>
      <c r="E10991" s="203"/>
      <c r="F10991" s="203"/>
    </row>
    <row r="10992" spans="1:6" x14ac:dyDescent="0.25">
      <c r="A10992" s="203"/>
      <c r="B10992" s="203"/>
      <c r="C10992" s="203"/>
      <c r="D10992" s="203"/>
      <c r="E10992" s="203"/>
      <c r="F10992" s="203"/>
    </row>
    <row r="10993" spans="1:6" x14ac:dyDescent="0.25">
      <c r="A10993" s="203"/>
      <c r="B10993" s="203"/>
      <c r="C10993" s="203"/>
      <c r="D10993" s="203"/>
      <c r="E10993" s="203"/>
      <c r="F10993" s="203"/>
    </row>
    <row r="10994" spans="1:6" x14ac:dyDescent="0.25">
      <c r="A10994" s="203"/>
      <c r="B10994" s="203"/>
      <c r="C10994" s="203"/>
      <c r="D10994" s="203"/>
      <c r="E10994" s="203"/>
      <c r="F10994" s="203"/>
    </row>
    <row r="10995" spans="1:6" x14ac:dyDescent="0.25">
      <c r="A10995" s="203"/>
      <c r="B10995" s="203"/>
      <c r="C10995" s="203"/>
      <c r="D10995" s="203"/>
      <c r="E10995" s="203"/>
      <c r="F10995" s="203"/>
    </row>
    <row r="10996" spans="1:6" x14ac:dyDescent="0.25">
      <c r="A10996" s="203"/>
      <c r="B10996" s="203"/>
      <c r="C10996" s="203"/>
      <c r="D10996" s="203"/>
      <c r="E10996" s="203"/>
      <c r="F10996" s="203"/>
    </row>
    <row r="10997" spans="1:6" x14ac:dyDescent="0.25">
      <c r="A10997" s="203"/>
      <c r="B10997" s="203"/>
      <c r="C10997" s="203"/>
      <c r="D10997" s="203"/>
      <c r="E10997" s="203"/>
      <c r="F10997" s="203"/>
    </row>
    <row r="10998" spans="1:6" x14ac:dyDescent="0.25">
      <c r="A10998" s="203"/>
      <c r="B10998" s="203"/>
      <c r="C10998" s="203"/>
      <c r="D10998" s="203"/>
      <c r="E10998" s="203"/>
      <c r="F10998" s="203"/>
    </row>
    <row r="10999" spans="1:6" x14ac:dyDescent="0.25">
      <c r="A10999" s="203"/>
      <c r="B10999" s="203"/>
      <c r="C10999" s="203"/>
      <c r="D10999" s="203"/>
      <c r="E10999" s="203"/>
      <c r="F10999" s="203"/>
    </row>
    <row r="11000" spans="1:6" x14ac:dyDescent="0.25">
      <c r="A11000" s="203"/>
      <c r="B11000" s="203"/>
      <c r="C11000" s="203"/>
      <c r="D11000" s="203"/>
      <c r="E11000" s="203"/>
      <c r="F11000" s="203"/>
    </row>
    <row r="11001" spans="1:6" x14ac:dyDescent="0.25">
      <c r="A11001" s="203"/>
      <c r="B11001" s="203"/>
      <c r="C11001" s="203"/>
      <c r="D11001" s="203"/>
      <c r="E11001" s="203"/>
      <c r="F11001" s="203"/>
    </row>
    <row r="11002" spans="1:6" x14ac:dyDescent="0.25">
      <c r="A11002" s="203"/>
      <c r="B11002" s="203"/>
      <c r="C11002" s="203"/>
      <c r="D11002" s="203"/>
      <c r="E11002" s="203"/>
      <c r="F11002" s="203"/>
    </row>
    <row r="11003" spans="1:6" x14ac:dyDescent="0.25">
      <c r="A11003" s="203"/>
      <c r="B11003" s="203"/>
      <c r="C11003" s="203"/>
      <c r="D11003" s="203"/>
      <c r="E11003" s="203"/>
      <c r="F11003" s="203"/>
    </row>
    <row r="11004" spans="1:6" x14ac:dyDescent="0.25">
      <c r="A11004" s="203"/>
      <c r="B11004" s="203"/>
      <c r="C11004" s="203"/>
      <c r="D11004" s="203"/>
      <c r="E11004" s="203"/>
      <c r="F11004" s="203"/>
    </row>
    <row r="11005" spans="1:6" x14ac:dyDescent="0.25">
      <c r="A11005" s="203"/>
      <c r="B11005" s="203"/>
      <c r="C11005" s="203"/>
      <c r="D11005" s="203"/>
      <c r="E11005" s="203"/>
      <c r="F11005" s="203"/>
    </row>
    <row r="11006" spans="1:6" x14ac:dyDescent="0.25">
      <c r="A11006" s="203"/>
      <c r="B11006" s="203"/>
      <c r="C11006" s="203"/>
      <c r="D11006" s="203"/>
      <c r="E11006" s="203"/>
      <c r="F11006" s="203"/>
    </row>
    <row r="11007" spans="1:6" x14ac:dyDescent="0.25">
      <c r="A11007" s="203"/>
      <c r="B11007" s="203"/>
      <c r="C11007" s="203"/>
      <c r="D11007" s="203"/>
      <c r="E11007" s="203"/>
      <c r="F11007" s="203"/>
    </row>
    <row r="11008" spans="1:6" x14ac:dyDescent="0.25">
      <c r="A11008" s="203"/>
      <c r="B11008" s="203"/>
      <c r="C11008" s="203"/>
      <c r="D11008" s="203"/>
      <c r="E11008" s="203"/>
      <c r="F11008" s="203"/>
    </row>
    <row r="11009" spans="1:6" x14ac:dyDescent="0.25">
      <c r="A11009" s="203"/>
      <c r="B11009" s="203"/>
      <c r="C11009" s="203"/>
      <c r="D11009" s="203"/>
      <c r="E11009" s="203"/>
      <c r="F11009" s="203"/>
    </row>
    <row r="11010" spans="1:6" x14ac:dyDescent="0.25">
      <c r="A11010" s="203"/>
      <c r="B11010" s="203"/>
      <c r="C11010" s="203"/>
      <c r="D11010" s="203"/>
      <c r="E11010" s="203"/>
      <c r="F11010" s="203"/>
    </row>
    <row r="11011" spans="1:6" x14ac:dyDescent="0.25">
      <c r="A11011" s="203"/>
      <c r="B11011" s="203"/>
      <c r="C11011" s="203"/>
      <c r="D11011" s="203"/>
      <c r="E11011" s="203"/>
      <c r="F11011" s="203"/>
    </row>
    <row r="11012" spans="1:6" x14ac:dyDescent="0.25">
      <c r="A11012" s="203"/>
      <c r="B11012" s="203"/>
      <c r="C11012" s="203"/>
      <c r="D11012" s="203"/>
      <c r="E11012" s="203"/>
      <c r="F11012" s="203"/>
    </row>
    <row r="11013" spans="1:6" x14ac:dyDescent="0.25">
      <c r="A11013" s="203"/>
      <c r="B11013" s="203"/>
      <c r="C11013" s="203"/>
      <c r="D11013" s="203"/>
      <c r="E11013" s="203"/>
      <c r="F11013" s="203"/>
    </row>
    <row r="11014" spans="1:6" x14ac:dyDescent="0.25">
      <c r="A11014" s="203"/>
      <c r="B11014" s="203"/>
      <c r="C11014" s="203"/>
      <c r="D11014" s="203"/>
      <c r="E11014" s="203"/>
      <c r="F11014" s="203"/>
    </row>
    <row r="11015" spans="1:6" x14ac:dyDescent="0.25">
      <c r="A11015" s="203"/>
      <c r="B11015" s="203"/>
      <c r="C11015" s="203"/>
      <c r="D11015" s="203"/>
      <c r="E11015" s="203"/>
      <c r="F11015" s="203"/>
    </row>
    <row r="11016" spans="1:6" x14ac:dyDescent="0.25">
      <c r="A11016" s="203"/>
      <c r="B11016" s="203"/>
      <c r="C11016" s="203"/>
      <c r="D11016" s="203"/>
      <c r="E11016" s="203"/>
      <c r="F11016" s="203"/>
    </row>
    <row r="11017" spans="1:6" x14ac:dyDescent="0.25">
      <c r="A11017" s="203"/>
      <c r="B11017" s="203"/>
      <c r="C11017" s="203"/>
      <c r="D11017" s="203"/>
      <c r="E11017" s="203"/>
      <c r="F11017" s="203"/>
    </row>
    <row r="11018" spans="1:6" x14ac:dyDescent="0.25">
      <c r="A11018" s="203"/>
      <c r="B11018" s="203"/>
      <c r="C11018" s="203"/>
      <c r="D11018" s="203"/>
      <c r="E11018" s="203"/>
      <c r="F11018" s="203"/>
    </row>
    <row r="11019" spans="1:6" x14ac:dyDescent="0.25">
      <c r="A11019" s="203"/>
      <c r="B11019" s="203"/>
      <c r="C11019" s="203"/>
      <c r="D11019" s="203"/>
      <c r="E11019" s="203"/>
      <c r="F11019" s="203"/>
    </row>
    <row r="11020" spans="1:6" x14ac:dyDescent="0.25">
      <c r="A11020" s="203"/>
      <c r="B11020" s="203"/>
      <c r="C11020" s="203"/>
      <c r="D11020" s="203"/>
      <c r="E11020" s="203"/>
      <c r="F11020" s="203"/>
    </row>
    <row r="11021" spans="1:6" x14ac:dyDescent="0.25">
      <c r="A11021" s="203"/>
      <c r="B11021" s="203"/>
      <c r="C11021" s="203"/>
      <c r="D11021" s="203"/>
      <c r="E11021" s="203"/>
      <c r="F11021" s="203"/>
    </row>
    <row r="11022" spans="1:6" x14ac:dyDescent="0.25">
      <c r="A11022" s="203"/>
      <c r="B11022" s="203"/>
      <c r="C11022" s="203"/>
      <c r="D11022" s="203"/>
      <c r="E11022" s="203"/>
      <c r="F11022" s="203"/>
    </row>
    <row r="11023" spans="1:6" x14ac:dyDescent="0.25">
      <c r="A11023" s="203"/>
      <c r="B11023" s="203"/>
      <c r="C11023" s="203"/>
      <c r="D11023" s="203"/>
      <c r="E11023" s="203"/>
      <c r="F11023" s="203"/>
    </row>
    <row r="11024" spans="1:6" x14ac:dyDescent="0.25">
      <c r="A11024" s="203"/>
      <c r="B11024" s="203"/>
      <c r="C11024" s="203"/>
      <c r="D11024" s="203"/>
      <c r="E11024" s="203"/>
      <c r="F11024" s="203"/>
    </row>
    <row r="11025" spans="1:6" x14ac:dyDescent="0.25">
      <c r="A11025" s="203"/>
      <c r="B11025" s="203"/>
      <c r="C11025" s="203"/>
      <c r="D11025" s="203"/>
      <c r="E11025" s="203"/>
      <c r="F11025" s="203"/>
    </row>
    <row r="11026" spans="1:6" x14ac:dyDescent="0.25">
      <c r="A11026" s="203"/>
      <c r="B11026" s="203"/>
      <c r="C11026" s="203"/>
      <c r="D11026" s="203"/>
      <c r="E11026" s="203"/>
      <c r="F11026" s="203"/>
    </row>
    <row r="11027" spans="1:6" x14ac:dyDescent="0.25">
      <c r="A11027" s="203"/>
      <c r="B11027" s="203"/>
      <c r="C11027" s="203"/>
      <c r="D11027" s="203"/>
      <c r="E11027" s="203"/>
      <c r="F11027" s="203"/>
    </row>
    <row r="11028" spans="1:6" x14ac:dyDescent="0.25">
      <c r="A11028" s="203"/>
      <c r="B11028" s="203"/>
      <c r="C11028" s="203"/>
      <c r="D11028" s="203"/>
      <c r="E11028" s="203"/>
      <c r="F11028" s="203"/>
    </row>
    <row r="11029" spans="1:6" x14ac:dyDescent="0.25">
      <c r="A11029" s="203"/>
      <c r="B11029" s="203"/>
      <c r="C11029" s="203"/>
      <c r="D11029" s="203"/>
      <c r="E11029" s="203"/>
      <c r="F11029" s="203"/>
    </row>
    <row r="11030" spans="1:6" x14ac:dyDescent="0.25">
      <c r="A11030" s="203"/>
      <c r="B11030" s="203"/>
      <c r="C11030" s="203"/>
      <c r="D11030" s="203"/>
      <c r="E11030" s="203"/>
      <c r="F11030" s="203"/>
    </row>
    <row r="11031" spans="1:6" x14ac:dyDescent="0.25">
      <c r="A11031" s="203"/>
      <c r="B11031" s="203"/>
      <c r="C11031" s="203"/>
      <c r="D11031" s="203"/>
      <c r="E11031" s="203"/>
      <c r="F11031" s="203"/>
    </row>
    <row r="11032" spans="1:6" x14ac:dyDescent="0.25">
      <c r="A11032" s="203"/>
      <c r="B11032" s="203"/>
      <c r="C11032" s="203"/>
      <c r="D11032" s="203"/>
      <c r="E11032" s="203"/>
      <c r="F11032" s="203"/>
    </row>
    <row r="11033" spans="1:6" x14ac:dyDescent="0.25">
      <c r="A11033" s="203"/>
      <c r="B11033" s="203"/>
      <c r="C11033" s="203"/>
      <c r="D11033" s="203"/>
      <c r="E11033" s="203"/>
      <c r="F11033" s="203"/>
    </row>
    <row r="11034" spans="1:6" x14ac:dyDescent="0.25">
      <c r="A11034" s="203"/>
      <c r="B11034" s="203"/>
      <c r="C11034" s="203"/>
      <c r="D11034" s="203"/>
      <c r="E11034" s="203"/>
      <c r="F11034" s="203"/>
    </row>
    <row r="11035" spans="1:6" x14ac:dyDescent="0.25">
      <c r="A11035" s="203"/>
      <c r="B11035" s="203"/>
      <c r="C11035" s="203"/>
      <c r="D11035" s="203"/>
      <c r="E11035" s="203"/>
      <c r="F11035" s="203"/>
    </row>
    <row r="11036" spans="1:6" x14ac:dyDescent="0.25">
      <c r="A11036" s="203"/>
      <c r="B11036" s="203"/>
      <c r="C11036" s="203"/>
      <c r="D11036" s="203"/>
      <c r="E11036" s="203"/>
      <c r="F11036" s="203"/>
    </row>
    <row r="11037" spans="1:6" x14ac:dyDescent="0.25">
      <c r="A11037" s="203"/>
      <c r="B11037" s="203"/>
      <c r="C11037" s="203"/>
      <c r="D11037" s="203"/>
      <c r="E11037" s="203"/>
      <c r="F11037" s="203"/>
    </row>
    <row r="11038" spans="1:6" x14ac:dyDescent="0.25">
      <c r="A11038" s="203"/>
      <c r="B11038" s="203"/>
      <c r="C11038" s="203"/>
      <c r="D11038" s="203"/>
      <c r="E11038" s="203"/>
      <c r="F11038" s="203"/>
    </row>
    <row r="11039" spans="1:6" x14ac:dyDescent="0.25">
      <c r="A11039" s="203"/>
      <c r="B11039" s="203"/>
      <c r="C11039" s="203"/>
      <c r="D11039" s="203"/>
      <c r="E11039" s="203"/>
      <c r="F11039" s="203"/>
    </row>
    <row r="11040" spans="1:6" x14ac:dyDescent="0.25">
      <c r="A11040" s="203"/>
      <c r="B11040" s="203"/>
      <c r="C11040" s="203"/>
      <c r="D11040" s="203"/>
      <c r="E11040" s="203"/>
      <c r="F11040" s="203"/>
    </row>
    <row r="11041" spans="1:6" x14ac:dyDescent="0.25">
      <c r="A11041" s="203"/>
      <c r="B11041" s="203"/>
      <c r="C11041" s="203"/>
      <c r="D11041" s="203"/>
      <c r="E11041" s="203"/>
      <c r="F11041" s="203"/>
    </row>
    <row r="11042" spans="1:6" x14ac:dyDescent="0.25">
      <c r="A11042" s="203"/>
      <c r="B11042" s="203"/>
      <c r="C11042" s="203"/>
      <c r="D11042" s="203"/>
      <c r="E11042" s="203"/>
      <c r="F11042" s="203"/>
    </row>
    <row r="11043" spans="1:6" x14ac:dyDescent="0.25">
      <c r="A11043" s="203"/>
      <c r="B11043" s="203"/>
      <c r="C11043" s="203"/>
      <c r="D11043" s="203"/>
      <c r="E11043" s="203"/>
      <c r="F11043" s="203"/>
    </row>
    <row r="11044" spans="1:6" x14ac:dyDescent="0.25">
      <c r="A11044" s="203"/>
      <c r="B11044" s="203"/>
      <c r="C11044" s="203"/>
      <c r="D11044" s="203"/>
      <c r="E11044" s="203"/>
      <c r="F11044" s="203"/>
    </row>
    <row r="11045" spans="1:6" x14ac:dyDescent="0.25">
      <c r="A11045" s="203"/>
      <c r="B11045" s="203"/>
      <c r="C11045" s="203"/>
      <c r="D11045" s="203"/>
      <c r="E11045" s="203"/>
      <c r="F11045" s="203"/>
    </row>
    <row r="11046" spans="1:6" x14ac:dyDescent="0.25">
      <c r="A11046" s="203"/>
      <c r="B11046" s="203"/>
      <c r="C11046" s="203"/>
      <c r="D11046" s="203"/>
      <c r="E11046" s="203"/>
      <c r="F11046" s="203"/>
    </row>
    <row r="11047" spans="1:6" x14ac:dyDescent="0.25">
      <c r="A11047" s="203"/>
      <c r="B11047" s="203"/>
      <c r="C11047" s="203"/>
      <c r="D11047" s="203"/>
      <c r="E11047" s="203"/>
      <c r="F11047" s="203"/>
    </row>
    <row r="11048" spans="1:6" x14ac:dyDescent="0.25">
      <c r="A11048" s="203"/>
      <c r="B11048" s="203"/>
      <c r="C11048" s="203"/>
      <c r="D11048" s="203"/>
      <c r="E11048" s="203"/>
      <c r="F11048" s="203"/>
    </row>
    <row r="11049" spans="1:6" x14ac:dyDescent="0.25">
      <c r="A11049" s="203"/>
      <c r="B11049" s="203"/>
      <c r="C11049" s="203"/>
      <c r="D11049" s="203"/>
      <c r="E11049" s="203"/>
      <c r="F11049" s="203"/>
    </row>
    <row r="11050" spans="1:6" x14ac:dyDescent="0.25">
      <c r="A11050" s="203"/>
      <c r="B11050" s="203"/>
      <c r="C11050" s="203"/>
      <c r="D11050" s="203"/>
      <c r="E11050" s="203"/>
      <c r="F11050" s="203"/>
    </row>
    <row r="11051" spans="1:6" x14ac:dyDescent="0.25">
      <c r="A11051" s="203"/>
      <c r="B11051" s="203"/>
      <c r="C11051" s="203"/>
      <c r="D11051" s="203"/>
      <c r="E11051" s="203"/>
      <c r="F11051" s="203"/>
    </row>
    <row r="11052" spans="1:6" x14ac:dyDescent="0.25">
      <c r="A11052" s="203"/>
      <c r="B11052" s="203"/>
      <c r="C11052" s="203"/>
      <c r="D11052" s="203"/>
      <c r="E11052" s="203"/>
      <c r="F11052" s="203"/>
    </row>
    <row r="11053" spans="1:6" x14ac:dyDescent="0.25">
      <c r="A11053" s="203"/>
      <c r="B11053" s="203"/>
      <c r="C11053" s="203"/>
      <c r="D11053" s="203"/>
      <c r="E11053" s="203"/>
      <c r="F11053" s="203"/>
    </row>
    <row r="11054" spans="1:6" x14ac:dyDescent="0.25">
      <c r="A11054" s="203"/>
      <c r="B11054" s="203"/>
      <c r="C11054" s="203"/>
      <c r="D11054" s="203"/>
      <c r="E11054" s="203"/>
      <c r="F11054" s="203"/>
    </row>
    <row r="11055" spans="1:6" x14ac:dyDescent="0.25">
      <c r="A11055" s="203"/>
      <c r="B11055" s="203"/>
      <c r="C11055" s="203"/>
      <c r="D11055" s="203"/>
      <c r="E11055" s="203"/>
      <c r="F11055" s="203"/>
    </row>
    <row r="11056" spans="1:6" x14ac:dyDescent="0.25">
      <c r="A11056" s="203"/>
      <c r="B11056" s="203"/>
      <c r="C11056" s="203"/>
      <c r="D11056" s="203"/>
      <c r="E11056" s="203"/>
      <c r="F11056" s="203"/>
    </row>
    <row r="11057" spans="1:6" x14ac:dyDescent="0.25">
      <c r="A11057" s="203"/>
      <c r="B11057" s="203"/>
      <c r="C11057" s="203"/>
      <c r="D11057" s="203"/>
      <c r="E11057" s="203"/>
      <c r="F11057" s="203"/>
    </row>
    <row r="11058" spans="1:6" x14ac:dyDescent="0.25">
      <c r="A11058" s="203"/>
      <c r="B11058" s="203"/>
      <c r="C11058" s="203"/>
      <c r="D11058" s="203"/>
      <c r="E11058" s="203"/>
      <c r="F11058" s="203"/>
    </row>
    <row r="11059" spans="1:6" x14ac:dyDescent="0.25">
      <c r="A11059" s="203"/>
      <c r="B11059" s="203"/>
      <c r="C11059" s="203"/>
      <c r="D11059" s="203"/>
      <c r="E11059" s="203"/>
      <c r="F11059" s="203"/>
    </row>
    <row r="11060" spans="1:6" x14ac:dyDescent="0.25">
      <c r="A11060" s="203"/>
      <c r="B11060" s="203"/>
      <c r="C11060" s="203"/>
      <c r="D11060" s="203"/>
      <c r="E11060" s="203"/>
      <c r="F11060" s="203"/>
    </row>
    <row r="11061" spans="1:6" x14ac:dyDescent="0.25">
      <c r="A11061" s="203"/>
      <c r="B11061" s="203"/>
      <c r="C11061" s="203"/>
      <c r="D11061" s="203"/>
      <c r="E11061" s="203"/>
      <c r="F11061" s="203"/>
    </row>
    <row r="11062" spans="1:6" x14ac:dyDescent="0.25">
      <c r="A11062" s="203"/>
      <c r="B11062" s="203"/>
      <c r="C11062" s="203"/>
      <c r="D11062" s="203"/>
      <c r="E11062" s="203"/>
      <c r="F11062" s="203"/>
    </row>
    <row r="11063" spans="1:6" x14ac:dyDescent="0.25">
      <c r="A11063" s="203"/>
      <c r="B11063" s="203"/>
      <c r="C11063" s="203"/>
      <c r="D11063" s="203"/>
      <c r="E11063" s="203"/>
      <c r="F11063" s="203"/>
    </row>
    <row r="11064" spans="1:6" x14ac:dyDescent="0.25">
      <c r="A11064" s="203"/>
      <c r="B11064" s="203"/>
      <c r="C11064" s="203"/>
      <c r="D11064" s="203"/>
      <c r="E11064" s="203"/>
      <c r="F11064" s="203"/>
    </row>
    <row r="11065" spans="1:6" x14ac:dyDescent="0.25">
      <c r="A11065" s="203"/>
      <c r="B11065" s="203"/>
      <c r="C11065" s="203"/>
      <c r="D11065" s="203"/>
      <c r="E11065" s="203"/>
      <c r="F11065" s="203"/>
    </row>
    <row r="11066" spans="1:6" x14ac:dyDescent="0.25">
      <c r="A11066" s="203"/>
      <c r="B11066" s="203"/>
      <c r="C11066" s="203"/>
      <c r="D11066" s="203"/>
      <c r="E11066" s="203"/>
      <c r="F11066" s="203"/>
    </row>
    <row r="11067" spans="1:6" x14ac:dyDescent="0.25">
      <c r="A11067" s="203"/>
      <c r="B11067" s="203"/>
      <c r="C11067" s="203"/>
      <c r="D11067" s="203"/>
      <c r="E11067" s="203"/>
      <c r="F11067" s="203"/>
    </row>
    <row r="11068" spans="1:6" x14ac:dyDescent="0.25">
      <c r="A11068" s="203"/>
      <c r="B11068" s="203"/>
      <c r="C11068" s="203"/>
      <c r="D11068" s="203"/>
      <c r="E11068" s="203"/>
      <c r="F11068" s="203"/>
    </row>
    <row r="11069" spans="1:6" x14ac:dyDescent="0.25">
      <c r="A11069" s="203"/>
      <c r="B11069" s="203"/>
      <c r="C11069" s="203"/>
      <c r="D11069" s="203"/>
      <c r="E11069" s="203"/>
      <c r="F11069" s="203"/>
    </row>
    <row r="11070" spans="1:6" x14ac:dyDescent="0.25">
      <c r="A11070" s="203"/>
      <c r="B11070" s="203"/>
      <c r="C11070" s="203"/>
      <c r="D11070" s="203"/>
      <c r="E11070" s="203"/>
      <c r="F11070" s="203"/>
    </row>
    <row r="11071" spans="1:6" x14ac:dyDescent="0.25">
      <c r="A11071" s="203"/>
      <c r="B11071" s="203"/>
      <c r="C11071" s="203"/>
      <c r="D11071" s="203"/>
      <c r="E11071" s="203"/>
      <c r="F11071" s="203"/>
    </row>
    <row r="11072" spans="1:6" x14ac:dyDescent="0.25">
      <c r="A11072" s="203"/>
      <c r="B11072" s="203"/>
      <c r="C11072" s="203"/>
      <c r="D11072" s="203"/>
      <c r="E11072" s="203"/>
      <c r="F11072" s="203"/>
    </row>
    <row r="11073" spans="1:6" x14ac:dyDescent="0.25">
      <c r="A11073" s="203"/>
      <c r="B11073" s="203"/>
      <c r="C11073" s="203"/>
      <c r="D11073" s="203"/>
      <c r="E11073" s="203"/>
      <c r="F11073" s="203"/>
    </row>
    <row r="11074" spans="1:6" x14ac:dyDescent="0.25">
      <c r="A11074" s="203"/>
      <c r="B11074" s="203"/>
      <c r="C11074" s="203"/>
      <c r="D11074" s="203"/>
      <c r="E11074" s="203"/>
      <c r="F11074" s="203"/>
    </row>
    <row r="11075" spans="1:6" x14ac:dyDescent="0.25">
      <c r="A11075" s="203"/>
      <c r="B11075" s="203"/>
      <c r="C11075" s="203"/>
      <c r="D11075" s="203"/>
      <c r="E11075" s="203"/>
      <c r="F11075" s="203"/>
    </row>
    <row r="11076" spans="1:6" x14ac:dyDescent="0.25">
      <c r="A11076" s="203"/>
      <c r="B11076" s="203"/>
      <c r="C11076" s="203"/>
      <c r="D11076" s="203"/>
      <c r="E11076" s="203"/>
      <c r="F11076" s="203"/>
    </row>
    <row r="11077" spans="1:6" x14ac:dyDescent="0.25">
      <c r="A11077" s="203"/>
      <c r="B11077" s="203"/>
      <c r="C11077" s="203"/>
      <c r="D11077" s="203"/>
      <c r="E11077" s="203"/>
      <c r="F11077" s="203"/>
    </row>
    <row r="11078" spans="1:6" x14ac:dyDescent="0.25">
      <c r="A11078" s="203"/>
      <c r="B11078" s="203"/>
      <c r="C11078" s="203"/>
      <c r="D11078" s="203"/>
      <c r="E11078" s="203"/>
      <c r="F11078" s="203"/>
    </row>
    <row r="11079" spans="1:6" x14ac:dyDescent="0.25">
      <c r="A11079" s="203"/>
      <c r="B11079" s="203"/>
      <c r="C11079" s="203"/>
      <c r="D11079" s="203"/>
      <c r="E11079" s="203"/>
      <c r="F11079" s="203"/>
    </row>
    <row r="11080" spans="1:6" x14ac:dyDescent="0.25">
      <c r="A11080" s="203"/>
      <c r="B11080" s="203"/>
      <c r="C11080" s="203"/>
      <c r="D11080" s="203"/>
      <c r="E11080" s="203"/>
      <c r="F11080" s="203"/>
    </row>
    <row r="11081" spans="1:6" x14ac:dyDescent="0.25">
      <c r="A11081" s="203"/>
      <c r="B11081" s="203"/>
      <c r="C11081" s="203"/>
      <c r="D11081" s="203"/>
      <c r="E11081" s="203"/>
      <c r="F11081" s="203"/>
    </row>
    <row r="11082" spans="1:6" x14ac:dyDescent="0.25">
      <c r="A11082" s="203"/>
      <c r="B11082" s="203"/>
      <c r="C11082" s="203"/>
      <c r="D11082" s="203"/>
      <c r="E11082" s="203"/>
      <c r="F11082" s="203"/>
    </row>
    <row r="11083" spans="1:6" x14ac:dyDescent="0.25">
      <c r="A11083" s="203"/>
      <c r="B11083" s="203"/>
      <c r="C11083" s="203"/>
      <c r="D11083" s="203"/>
      <c r="E11083" s="203"/>
      <c r="F11083" s="203"/>
    </row>
    <row r="11084" spans="1:6" x14ac:dyDescent="0.25">
      <c r="A11084" s="203"/>
      <c r="B11084" s="203"/>
      <c r="C11084" s="203"/>
      <c r="D11084" s="203"/>
      <c r="E11084" s="203"/>
      <c r="F11084" s="203"/>
    </row>
    <row r="11085" spans="1:6" x14ac:dyDescent="0.25">
      <c r="A11085" s="203"/>
      <c r="B11085" s="203"/>
      <c r="C11085" s="203"/>
      <c r="D11085" s="203"/>
      <c r="E11085" s="203"/>
      <c r="F11085" s="203"/>
    </row>
    <row r="11086" spans="1:6" x14ac:dyDescent="0.25">
      <c r="A11086" s="203"/>
      <c r="B11086" s="203"/>
      <c r="C11086" s="203"/>
      <c r="D11086" s="203"/>
      <c r="E11086" s="203"/>
      <c r="F11086" s="203"/>
    </row>
    <row r="11087" spans="1:6" x14ac:dyDescent="0.25">
      <c r="A11087" s="203"/>
      <c r="B11087" s="203"/>
      <c r="C11087" s="203"/>
      <c r="D11087" s="203"/>
      <c r="E11087" s="203"/>
      <c r="F11087" s="203"/>
    </row>
    <row r="11088" spans="1:6" x14ac:dyDescent="0.25">
      <c r="A11088" s="203"/>
      <c r="B11088" s="203"/>
      <c r="C11088" s="203"/>
      <c r="D11088" s="203"/>
      <c r="E11088" s="203"/>
      <c r="F11088" s="203"/>
    </row>
    <row r="11089" spans="1:6" x14ac:dyDescent="0.25">
      <c r="A11089" s="203"/>
      <c r="B11089" s="203"/>
      <c r="C11089" s="203"/>
      <c r="D11089" s="203"/>
      <c r="E11089" s="203"/>
      <c r="F11089" s="203"/>
    </row>
    <row r="11090" spans="1:6" x14ac:dyDescent="0.25">
      <c r="A11090" s="203"/>
      <c r="B11090" s="203"/>
      <c r="C11090" s="203"/>
      <c r="D11090" s="203"/>
      <c r="E11090" s="203"/>
      <c r="F11090" s="203"/>
    </row>
    <row r="11091" spans="1:6" x14ac:dyDescent="0.25">
      <c r="A11091" s="203"/>
      <c r="B11091" s="203"/>
      <c r="C11091" s="203"/>
      <c r="D11091" s="203"/>
      <c r="E11091" s="203"/>
      <c r="F11091" s="203"/>
    </row>
    <row r="11092" spans="1:6" x14ac:dyDescent="0.25">
      <c r="A11092" s="203"/>
      <c r="B11092" s="203"/>
      <c r="C11092" s="203"/>
      <c r="D11092" s="203"/>
      <c r="E11092" s="203"/>
      <c r="F11092" s="203"/>
    </row>
    <row r="11093" spans="1:6" x14ac:dyDescent="0.25">
      <c r="A11093" s="203"/>
      <c r="B11093" s="203"/>
      <c r="C11093" s="203"/>
      <c r="D11093" s="203"/>
      <c r="E11093" s="203"/>
      <c r="F11093" s="203"/>
    </row>
    <row r="11094" spans="1:6" x14ac:dyDescent="0.25">
      <c r="A11094" s="203"/>
      <c r="B11094" s="203"/>
      <c r="C11094" s="203"/>
      <c r="D11094" s="203"/>
      <c r="E11094" s="203"/>
      <c r="F11094" s="203"/>
    </row>
    <row r="11095" spans="1:6" x14ac:dyDescent="0.25">
      <c r="A11095" s="203"/>
      <c r="B11095" s="203"/>
      <c r="C11095" s="203"/>
      <c r="D11095" s="203"/>
      <c r="E11095" s="203"/>
      <c r="F11095" s="203"/>
    </row>
    <row r="11096" spans="1:6" x14ac:dyDescent="0.25">
      <c r="A11096" s="203"/>
      <c r="B11096" s="203"/>
      <c r="C11096" s="203"/>
      <c r="D11096" s="203"/>
      <c r="E11096" s="203"/>
      <c r="F11096" s="203"/>
    </row>
    <row r="11097" spans="1:6" x14ac:dyDescent="0.25">
      <c r="A11097" s="203"/>
      <c r="B11097" s="203"/>
      <c r="C11097" s="203"/>
      <c r="D11097" s="203"/>
      <c r="E11097" s="203"/>
      <c r="F11097" s="203"/>
    </row>
    <row r="11098" spans="1:6" x14ac:dyDescent="0.25">
      <c r="A11098" s="203"/>
      <c r="B11098" s="203"/>
      <c r="C11098" s="203"/>
      <c r="D11098" s="203"/>
      <c r="E11098" s="203"/>
      <c r="F11098" s="203"/>
    </row>
    <row r="11099" spans="1:6" x14ac:dyDescent="0.25">
      <c r="A11099" s="203"/>
      <c r="B11099" s="203"/>
      <c r="C11099" s="203"/>
      <c r="D11099" s="203"/>
      <c r="E11099" s="203"/>
      <c r="F11099" s="203"/>
    </row>
    <row r="11100" spans="1:6" x14ac:dyDescent="0.25">
      <c r="A11100" s="203"/>
      <c r="B11100" s="203"/>
      <c r="C11100" s="203"/>
      <c r="D11100" s="203"/>
      <c r="E11100" s="203"/>
      <c r="F11100" s="203"/>
    </row>
    <row r="11101" spans="1:6" x14ac:dyDescent="0.25">
      <c r="A11101" s="203"/>
      <c r="B11101" s="203"/>
      <c r="C11101" s="203"/>
      <c r="D11101" s="203"/>
      <c r="E11101" s="203"/>
      <c r="F11101" s="203"/>
    </row>
    <row r="11102" spans="1:6" x14ac:dyDescent="0.25">
      <c r="A11102" s="203"/>
      <c r="B11102" s="203"/>
      <c r="C11102" s="203"/>
      <c r="D11102" s="203"/>
      <c r="E11102" s="203"/>
      <c r="F11102" s="203"/>
    </row>
    <row r="11103" spans="1:6" x14ac:dyDescent="0.25">
      <c r="A11103" s="203"/>
      <c r="B11103" s="203"/>
      <c r="C11103" s="203"/>
      <c r="D11103" s="203"/>
      <c r="E11103" s="203"/>
      <c r="F11103" s="203"/>
    </row>
    <row r="11104" spans="1:6" x14ac:dyDescent="0.25">
      <c r="A11104" s="203"/>
      <c r="B11104" s="203"/>
      <c r="C11104" s="203"/>
      <c r="D11104" s="203"/>
      <c r="E11104" s="203"/>
      <c r="F11104" s="203"/>
    </row>
    <row r="11105" spans="1:6" x14ac:dyDescent="0.25">
      <c r="A11105" s="203"/>
      <c r="B11105" s="203"/>
      <c r="C11105" s="203"/>
      <c r="D11105" s="203"/>
      <c r="E11105" s="203"/>
      <c r="F11105" s="203"/>
    </row>
    <row r="11106" spans="1:6" x14ac:dyDescent="0.25">
      <c r="A11106" s="203"/>
      <c r="B11106" s="203"/>
      <c r="C11106" s="203"/>
      <c r="D11106" s="203"/>
      <c r="E11106" s="203"/>
      <c r="F11106" s="203"/>
    </row>
    <row r="11107" spans="1:6" x14ac:dyDescent="0.25">
      <c r="A11107" s="203"/>
      <c r="B11107" s="203"/>
      <c r="C11107" s="203"/>
      <c r="D11107" s="203"/>
      <c r="E11107" s="203"/>
      <c r="F11107" s="203"/>
    </row>
    <row r="11108" spans="1:6" x14ac:dyDescent="0.25">
      <c r="A11108" s="203"/>
      <c r="B11108" s="203"/>
      <c r="C11108" s="203"/>
      <c r="D11108" s="203"/>
      <c r="E11108" s="203"/>
      <c r="F11108" s="203"/>
    </row>
    <row r="11109" spans="1:6" x14ac:dyDescent="0.25">
      <c r="A11109" s="203"/>
      <c r="B11109" s="203"/>
      <c r="C11109" s="203"/>
      <c r="D11109" s="203"/>
      <c r="E11109" s="203"/>
      <c r="F11109" s="203"/>
    </row>
    <row r="11110" spans="1:6" x14ac:dyDescent="0.25">
      <c r="A11110" s="203"/>
      <c r="B11110" s="203"/>
      <c r="C11110" s="203"/>
      <c r="D11110" s="203"/>
      <c r="E11110" s="203"/>
      <c r="F11110" s="203"/>
    </row>
    <row r="11111" spans="1:6" x14ac:dyDescent="0.25">
      <c r="A11111" s="203"/>
      <c r="B11111" s="203"/>
      <c r="C11111" s="203"/>
      <c r="D11111" s="203"/>
      <c r="E11111" s="203"/>
      <c r="F11111" s="203"/>
    </row>
    <row r="11112" spans="1:6" x14ac:dyDescent="0.25">
      <c r="A11112" s="203"/>
      <c r="B11112" s="203"/>
      <c r="C11112" s="203"/>
      <c r="D11112" s="203"/>
      <c r="E11112" s="203"/>
      <c r="F11112" s="203"/>
    </row>
    <row r="11113" spans="1:6" x14ac:dyDescent="0.25">
      <c r="A11113" s="203"/>
      <c r="B11113" s="203"/>
      <c r="C11113" s="203"/>
      <c r="D11113" s="203"/>
      <c r="E11113" s="203"/>
      <c r="F11113" s="203"/>
    </row>
    <row r="11114" spans="1:6" x14ac:dyDescent="0.25">
      <c r="A11114" s="203"/>
      <c r="B11114" s="203"/>
      <c r="C11114" s="203"/>
      <c r="D11114" s="203"/>
      <c r="E11114" s="203"/>
      <c r="F11114" s="203"/>
    </row>
    <row r="11115" spans="1:6" x14ac:dyDescent="0.25">
      <c r="A11115" s="203"/>
      <c r="B11115" s="203"/>
      <c r="C11115" s="203"/>
      <c r="D11115" s="203"/>
      <c r="E11115" s="203"/>
      <c r="F11115" s="203"/>
    </row>
    <row r="11116" spans="1:6" x14ac:dyDescent="0.25">
      <c r="A11116" s="203"/>
      <c r="B11116" s="203"/>
      <c r="C11116" s="203"/>
      <c r="D11116" s="203"/>
      <c r="E11116" s="203"/>
      <c r="F11116" s="203"/>
    </row>
    <row r="11117" spans="1:6" x14ac:dyDescent="0.25">
      <c r="A11117" s="203"/>
      <c r="B11117" s="203"/>
      <c r="C11117" s="203"/>
      <c r="D11117" s="203"/>
      <c r="E11117" s="203"/>
      <c r="F11117" s="203"/>
    </row>
    <row r="11118" spans="1:6" x14ac:dyDescent="0.25">
      <c r="A11118" s="203"/>
      <c r="B11118" s="203"/>
      <c r="C11118" s="203"/>
      <c r="D11118" s="203"/>
      <c r="E11118" s="203"/>
      <c r="F11118" s="203"/>
    </row>
    <row r="11119" spans="1:6" x14ac:dyDescent="0.25">
      <c r="A11119" s="203"/>
      <c r="B11119" s="203"/>
      <c r="C11119" s="203"/>
      <c r="D11119" s="203"/>
      <c r="E11119" s="203"/>
      <c r="F11119" s="203"/>
    </row>
    <row r="11120" spans="1:6" x14ac:dyDescent="0.25">
      <c r="A11120" s="203"/>
      <c r="B11120" s="203"/>
      <c r="C11120" s="203"/>
      <c r="D11120" s="203"/>
      <c r="E11120" s="203"/>
      <c r="F11120" s="203"/>
    </row>
    <row r="11121" spans="1:6" x14ac:dyDescent="0.25">
      <c r="A11121" s="203"/>
      <c r="B11121" s="203"/>
      <c r="C11121" s="203"/>
      <c r="D11121" s="203"/>
      <c r="E11121" s="203"/>
      <c r="F11121" s="203"/>
    </row>
    <row r="11122" spans="1:6" x14ac:dyDescent="0.25">
      <c r="A11122" s="203"/>
      <c r="B11122" s="203"/>
      <c r="C11122" s="203"/>
      <c r="D11122" s="203"/>
      <c r="E11122" s="203"/>
      <c r="F11122" s="203"/>
    </row>
    <row r="11123" spans="1:6" x14ac:dyDescent="0.25">
      <c r="A11123" s="203"/>
      <c r="B11123" s="203"/>
      <c r="C11123" s="203"/>
      <c r="D11123" s="203"/>
      <c r="E11123" s="203"/>
      <c r="F11123" s="203"/>
    </row>
    <row r="11124" spans="1:6" x14ac:dyDescent="0.25">
      <c r="A11124" s="203"/>
      <c r="B11124" s="203"/>
      <c r="C11124" s="203"/>
      <c r="D11124" s="203"/>
      <c r="E11124" s="203"/>
      <c r="F11124" s="203"/>
    </row>
    <row r="11125" spans="1:6" x14ac:dyDescent="0.25">
      <c r="A11125" s="203"/>
      <c r="B11125" s="203"/>
      <c r="C11125" s="203"/>
      <c r="D11125" s="203"/>
      <c r="E11125" s="203"/>
      <c r="F11125" s="203"/>
    </row>
    <row r="11126" spans="1:6" x14ac:dyDescent="0.25">
      <c r="A11126" s="203"/>
      <c r="B11126" s="203"/>
      <c r="C11126" s="203"/>
      <c r="D11126" s="203"/>
      <c r="E11126" s="203"/>
      <c r="F11126" s="203"/>
    </row>
    <row r="11127" spans="1:6" x14ac:dyDescent="0.25">
      <c r="A11127" s="203"/>
      <c r="B11127" s="203"/>
      <c r="C11127" s="203"/>
      <c r="D11127" s="203"/>
      <c r="E11127" s="203"/>
      <c r="F11127" s="203"/>
    </row>
    <row r="11128" spans="1:6" x14ac:dyDescent="0.25">
      <c r="A11128" s="203"/>
      <c r="B11128" s="203"/>
      <c r="C11128" s="203"/>
      <c r="D11128" s="203"/>
      <c r="E11128" s="203"/>
      <c r="F11128" s="203"/>
    </row>
    <row r="11129" spans="1:6" x14ac:dyDescent="0.25">
      <c r="A11129" s="203"/>
      <c r="B11129" s="203"/>
      <c r="C11129" s="203"/>
      <c r="D11129" s="203"/>
      <c r="E11129" s="203"/>
      <c r="F11129" s="203"/>
    </row>
    <row r="11130" spans="1:6" x14ac:dyDescent="0.25">
      <c r="A11130" s="203"/>
      <c r="B11130" s="203"/>
      <c r="C11130" s="203"/>
      <c r="D11130" s="203"/>
      <c r="E11130" s="203"/>
      <c r="F11130" s="203"/>
    </row>
    <row r="11131" spans="1:6" x14ac:dyDescent="0.25">
      <c r="A11131" s="203"/>
      <c r="B11131" s="203"/>
      <c r="C11131" s="203"/>
      <c r="D11131" s="203"/>
      <c r="E11131" s="203"/>
      <c r="F11131" s="203"/>
    </row>
    <row r="11132" spans="1:6" x14ac:dyDescent="0.25">
      <c r="A11132" s="203"/>
      <c r="B11132" s="203"/>
      <c r="C11132" s="203"/>
      <c r="D11132" s="203"/>
      <c r="E11132" s="203"/>
      <c r="F11132" s="203"/>
    </row>
    <row r="11133" spans="1:6" x14ac:dyDescent="0.25">
      <c r="A11133" s="203"/>
      <c r="B11133" s="203"/>
      <c r="C11133" s="203"/>
      <c r="D11133" s="203"/>
      <c r="E11133" s="203"/>
      <c r="F11133" s="203"/>
    </row>
    <row r="11134" spans="1:6" x14ac:dyDescent="0.25">
      <c r="A11134" s="203"/>
      <c r="B11134" s="203"/>
      <c r="C11134" s="203"/>
      <c r="D11134" s="203"/>
      <c r="E11134" s="203"/>
      <c r="F11134" s="203"/>
    </row>
    <row r="11135" spans="1:6" x14ac:dyDescent="0.25">
      <c r="A11135" s="203"/>
      <c r="B11135" s="203"/>
      <c r="C11135" s="203"/>
      <c r="D11135" s="203"/>
      <c r="E11135" s="203"/>
      <c r="F11135" s="203"/>
    </row>
    <row r="11136" spans="1:6" x14ac:dyDescent="0.25">
      <c r="A11136" s="203"/>
      <c r="B11136" s="203"/>
      <c r="C11136" s="203"/>
      <c r="D11136" s="203"/>
      <c r="E11136" s="203"/>
      <c r="F11136" s="203"/>
    </row>
    <row r="11137" spans="1:6" x14ac:dyDescent="0.25">
      <c r="A11137" s="203"/>
      <c r="B11137" s="203"/>
      <c r="C11137" s="203"/>
      <c r="D11137" s="203"/>
      <c r="E11137" s="203"/>
      <c r="F11137" s="203"/>
    </row>
    <row r="11138" spans="1:6" x14ac:dyDescent="0.25">
      <c r="A11138" s="203"/>
      <c r="B11138" s="203"/>
      <c r="C11138" s="203"/>
      <c r="D11138" s="203"/>
      <c r="E11138" s="203"/>
      <c r="F11138" s="203"/>
    </row>
    <row r="11139" spans="1:6" x14ac:dyDescent="0.25">
      <c r="A11139" s="203"/>
      <c r="B11139" s="203"/>
      <c r="C11139" s="203"/>
      <c r="D11139" s="203"/>
      <c r="E11139" s="203"/>
      <c r="F11139" s="203"/>
    </row>
    <row r="11140" spans="1:6" x14ac:dyDescent="0.25">
      <c r="A11140" s="203"/>
      <c r="B11140" s="203"/>
      <c r="C11140" s="203"/>
      <c r="D11140" s="203"/>
      <c r="E11140" s="203"/>
      <c r="F11140" s="203"/>
    </row>
    <row r="11141" spans="1:6" x14ac:dyDescent="0.25">
      <c r="A11141" s="203"/>
      <c r="B11141" s="203"/>
      <c r="C11141" s="203"/>
      <c r="D11141" s="203"/>
      <c r="E11141" s="203"/>
      <c r="F11141" s="203"/>
    </row>
    <row r="11142" spans="1:6" x14ac:dyDescent="0.25">
      <c r="A11142" s="203"/>
      <c r="B11142" s="203"/>
      <c r="C11142" s="203"/>
      <c r="D11142" s="203"/>
      <c r="E11142" s="203"/>
      <c r="F11142" s="203"/>
    </row>
    <row r="11143" spans="1:6" x14ac:dyDescent="0.25">
      <c r="A11143" s="203"/>
      <c r="B11143" s="203"/>
      <c r="C11143" s="203"/>
      <c r="D11143" s="203"/>
      <c r="E11143" s="203"/>
      <c r="F11143" s="203"/>
    </row>
    <row r="11144" spans="1:6" x14ac:dyDescent="0.25">
      <c r="A11144" s="203"/>
      <c r="B11144" s="203"/>
      <c r="C11144" s="203"/>
      <c r="D11144" s="203"/>
      <c r="E11144" s="203"/>
      <c r="F11144" s="203"/>
    </row>
    <row r="11145" spans="1:6" x14ac:dyDescent="0.25">
      <c r="A11145" s="203"/>
      <c r="B11145" s="203"/>
      <c r="C11145" s="203"/>
      <c r="D11145" s="203"/>
      <c r="E11145" s="203"/>
      <c r="F11145" s="203"/>
    </row>
    <row r="11146" spans="1:6" x14ac:dyDescent="0.25">
      <c r="A11146" s="203"/>
      <c r="B11146" s="203"/>
      <c r="C11146" s="203"/>
      <c r="D11146" s="203"/>
      <c r="E11146" s="203"/>
      <c r="F11146" s="203"/>
    </row>
    <row r="11147" spans="1:6" x14ac:dyDescent="0.25">
      <c r="A11147" s="203"/>
      <c r="B11147" s="203"/>
      <c r="C11147" s="203"/>
      <c r="D11147" s="203"/>
      <c r="E11147" s="203"/>
      <c r="F11147" s="203"/>
    </row>
    <row r="11148" spans="1:6" x14ac:dyDescent="0.25">
      <c r="A11148" s="203"/>
      <c r="B11148" s="203"/>
      <c r="C11148" s="203"/>
      <c r="D11148" s="203"/>
      <c r="E11148" s="203"/>
      <c r="F11148" s="203"/>
    </row>
    <row r="11149" spans="1:6" x14ac:dyDescent="0.25">
      <c r="A11149" s="203"/>
      <c r="B11149" s="203"/>
      <c r="C11149" s="203"/>
      <c r="D11149" s="203"/>
      <c r="E11149" s="203"/>
      <c r="F11149" s="203"/>
    </row>
    <row r="11150" spans="1:6" x14ac:dyDescent="0.25">
      <c r="A11150" s="203"/>
      <c r="B11150" s="203"/>
      <c r="C11150" s="203"/>
      <c r="D11150" s="203"/>
      <c r="E11150" s="203"/>
      <c r="F11150" s="203"/>
    </row>
    <row r="11151" spans="1:6" x14ac:dyDescent="0.25">
      <c r="A11151" s="203"/>
      <c r="B11151" s="203"/>
      <c r="C11151" s="203"/>
      <c r="D11151" s="203"/>
      <c r="E11151" s="203"/>
      <c r="F11151" s="203"/>
    </row>
    <row r="11152" spans="1:6" x14ac:dyDescent="0.25">
      <c r="A11152" s="203"/>
      <c r="B11152" s="203"/>
      <c r="C11152" s="203"/>
      <c r="D11152" s="203"/>
      <c r="E11152" s="203"/>
      <c r="F11152" s="203"/>
    </row>
    <row r="11153" spans="1:6" x14ac:dyDescent="0.25">
      <c r="A11153" s="203"/>
      <c r="B11153" s="203"/>
      <c r="C11153" s="203"/>
      <c r="D11153" s="203"/>
      <c r="E11153" s="203"/>
      <c r="F11153" s="203"/>
    </row>
    <row r="11154" spans="1:6" x14ac:dyDescent="0.25">
      <c r="A11154" s="203"/>
      <c r="B11154" s="203"/>
      <c r="C11154" s="203"/>
      <c r="D11154" s="203"/>
      <c r="E11154" s="203"/>
      <c r="F11154" s="203"/>
    </row>
    <row r="11155" spans="1:6" x14ac:dyDescent="0.25">
      <c r="A11155" s="203"/>
      <c r="B11155" s="203"/>
      <c r="C11155" s="203"/>
      <c r="D11155" s="203"/>
      <c r="E11155" s="203"/>
      <c r="F11155" s="203"/>
    </row>
    <row r="11156" spans="1:6" x14ac:dyDescent="0.25">
      <c r="A11156" s="203"/>
      <c r="B11156" s="203"/>
      <c r="C11156" s="203"/>
      <c r="D11156" s="203"/>
      <c r="E11156" s="203"/>
      <c r="F11156" s="203"/>
    </row>
    <row r="11157" spans="1:6" x14ac:dyDescent="0.25">
      <c r="A11157" s="203"/>
      <c r="B11157" s="203"/>
      <c r="C11157" s="203"/>
      <c r="D11157" s="203"/>
      <c r="E11157" s="203"/>
      <c r="F11157" s="203"/>
    </row>
    <row r="11158" spans="1:6" x14ac:dyDescent="0.25">
      <c r="A11158" s="203"/>
      <c r="B11158" s="203"/>
      <c r="C11158" s="203"/>
      <c r="D11158" s="203"/>
      <c r="E11158" s="203"/>
      <c r="F11158" s="203"/>
    </row>
    <row r="11159" spans="1:6" x14ac:dyDescent="0.25">
      <c r="A11159" s="203"/>
      <c r="B11159" s="203"/>
      <c r="C11159" s="203"/>
      <c r="D11159" s="203"/>
      <c r="E11159" s="203"/>
      <c r="F11159" s="203"/>
    </row>
    <row r="11160" spans="1:6" x14ac:dyDescent="0.25">
      <c r="A11160" s="203"/>
      <c r="B11160" s="203"/>
      <c r="C11160" s="203"/>
      <c r="D11160" s="203"/>
      <c r="E11160" s="203"/>
      <c r="F11160" s="203"/>
    </row>
    <row r="11161" spans="1:6" x14ac:dyDescent="0.25">
      <c r="A11161" s="203"/>
      <c r="B11161" s="203"/>
      <c r="C11161" s="203"/>
      <c r="D11161" s="203"/>
      <c r="E11161" s="203"/>
      <c r="F11161" s="203"/>
    </row>
    <row r="11162" spans="1:6" x14ac:dyDescent="0.25">
      <c r="A11162" s="203"/>
      <c r="B11162" s="203"/>
      <c r="C11162" s="203"/>
      <c r="D11162" s="203"/>
      <c r="E11162" s="203"/>
      <c r="F11162" s="203"/>
    </row>
    <row r="11163" spans="1:6" x14ac:dyDescent="0.25">
      <c r="A11163" s="203"/>
      <c r="B11163" s="203"/>
      <c r="C11163" s="203"/>
      <c r="D11163" s="203"/>
      <c r="E11163" s="203"/>
      <c r="F11163" s="203"/>
    </row>
    <row r="11164" spans="1:6" x14ac:dyDescent="0.25">
      <c r="A11164" s="203"/>
      <c r="B11164" s="203"/>
      <c r="C11164" s="203"/>
      <c r="D11164" s="203"/>
      <c r="E11164" s="203"/>
      <c r="F11164" s="203"/>
    </row>
    <row r="11165" spans="1:6" x14ac:dyDescent="0.25">
      <c r="A11165" s="203"/>
      <c r="B11165" s="203"/>
      <c r="C11165" s="203"/>
      <c r="D11165" s="203"/>
      <c r="E11165" s="203"/>
      <c r="F11165" s="203"/>
    </row>
    <row r="11166" spans="1:6" x14ac:dyDescent="0.25">
      <c r="A11166" s="203"/>
      <c r="B11166" s="203"/>
      <c r="C11166" s="203"/>
      <c r="D11166" s="203"/>
      <c r="E11166" s="203"/>
      <c r="F11166" s="203"/>
    </row>
    <row r="11167" spans="1:6" x14ac:dyDescent="0.25">
      <c r="A11167" s="203"/>
      <c r="B11167" s="203"/>
      <c r="C11167" s="203"/>
      <c r="D11167" s="203"/>
      <c r="E11167" s="203"/>
      <c r="F11167" s="203"/>
    </row>
    <row r="11168" spans="1:6" x14ac:dyDescent="0.25">
      <c r="A11168" s="203"/>
      <c r="B11168" s="203"/>
      <c r="C11168" s="203"/>
      <c r="D11168" s="203"/>
      <c r="E11168" s="203"/>
      <c r="F11168" s="203"/>
    </row>
    <row r="11169" spans="1:6" x14ac:dyDescent="0.25">
      <c r="A11169" s="203"/>
      <c r="B11169" s="203"/>
      <c r="C11169" s="203"/>
      <c r="D11169" s="203"/>
      <c r="E11169" s="203"/>
      <c r="F11169" s="203"/>
    </row>
    <row r="11170" spans="1:6" x14ac:dyDescent="0.25">
      <c r="A11170" s="203"/>
      <c r="B11170" s="203"/>
      <c r="C11170" s="203"/>
      <c r="D11170" s="203"/>
      <c r="E11170" s="203"/>
      <c r="F11170" s="203"/>
    </row>
    <row r="11171" spans="1:6" x14ac:dyDescent="0.25">
      <c r="A11171" s="203"/>
      <c r="B11171" s="203"/>
      <c r="C11171" s="203"/>
      <c r="D11171" s="203"/>
      <c r="E11171" s="203"/>
      <c r="F11171" s="203"/>
    </row>
    <row r="11172" spans="1:6" x14ac:dyDescent="0.25">
      <c r="A11172" s="203"/>
      <c r="B11172" s="203"/>
      <c r="C11172" s="203"/>
      <c r="D11172" s="203"/>
      <c r="E11172" s="203"/>
      <c r="F11172" s="203"/>
    </row>
    <row r="11173" spans="1:6" x14ac:dyDescent="0.25">
      <c r="A11173" s="203"/>
      <c r="B11173" s="203"/>
      <c r="C11173" s="203"/>
      <c r="D11173" s="203"/>
      <c r="E11173" s="203"/>
      <c r="F11173" s="203"/>
    </row>
    <row r="11174" spans="1:6" x14ac:dyDescent="0.25">
      <c r="A11174" s="203"/>
      <c r="B11174" s="203"/>
      <c r="C11174" s="203"/>
      <c r="D11174" s="203"/>
      <c r="E11174" s="203"/>
      <c r="F11174" s="203"/>
    </row>
    <row r="11175" spans="1:6" x14ac:dyDescent="0.25">
      <c r="A11175" s="203"/>
      <c r="B11175" s="203"/>
      <c r="C11175" s="203"/>
      <c r="D11175" s="203"/>
      <c r="E11175" s="203"/>
      <c r="F11175" s="203"/>
    </row>
    <row r="11176" spans="1:6" x14ac:dyDescent="0.25">
      <c r="A11176" s="203"/>
      <c r="B11176" s="203"/>
      <c r="C11176" s="203"/>
      <c r="D11176" s="203"/>
      <c r="E11176" s="203"/>
      <c r="F11176" s="203"/>
    </row>
    <row r="11177" spans="1:6" x14ac:dyDescent="0.25">
      <c r="A11177" s="203"/>
      <c r="B11177" s="203"/>
      <c r="C11177" s="203"/>
      <c r="D11177" s="203"/>
      <c r="E11177" s="203"/>
      <c r="F11177" s="203"/>
    </row>
    <row r="11178" spans="1:6" x14ac:dyDescent="0.25">
      <c r="A11178" s="203"/>
      <c r="B11178" s="203"/>
      <c r="C11178" s="203"/>
      <c r="D11178" s="203"/>
      <c r="E11178" s="203"/>
      <c r="F11178" s="203"/>
    </row>
    <row r="11179" spans="1:6" x14ac:dyDescent="0.25">
      <c r="A11179" s="203"/>
      <c r="B11179" s="203"/>
      <c r="C11179" s="203"/>
      <c r="D11179" s="203"/>
      <c r="E11179" s="203"/>
      <c r="F11179" s="203"/>
    </row>
    <row r="11180" spans="1:6" x14ac:dyDescent="0.25">
      <c r="A11180" s="203"/>
      <c r="B11180" s="203"/>
      <c r="C11180" s="203"/>
      <c r="D11180" s="203"/>
      <c r="E11180" s="203"/>
      <c r="F11180" s="203"/>
    </row>
    <row r="11181" spans="1:6" x14ac:dyDescent="0.25">
      <c r="A11181" s="203"/>
      <c r="B11181" s="203"/>
      <c r="C11181" s="203"/>
      <c r="D11181" s="203"/>
      <c r="E11181" s="203"/>
      <c r="F11181" s="203"/>
    </row>
    <row r="11182" spans="1:6" x14ac:dyDescent="0.25">
      <c r="A11182" s="203"/>
      <c r="B11182" s="203"/>
      <c r="C11182" s="203"/>
      <c r="D11182" s="203"/>
      <c r="E11182" s="203"/>
      <c r="F11182" s="203"/>
    </row>
    <row r="11183" spans="1:6" x14ac:dyDescent="0.25">
      <c r="A11183" s="203"/>
      <c r="B11183" s="203"/>
      <c r="C11183" s="203"/>
      <c r="D11183" s="203"/>
      <c r="E11183" s="203"/>
      <c r="F11183" s="203"/>
    </row>
    <row r="11184" spans="1:6" x14ac:dyDescent="0.25">
      <c r="A11184" s="203"/>
      <c r="B11184" s="203"/>
      <c r="C11184" s="203"/>
      <c r="D11184" s="203"/>
      <c r="E11184" s="203"/>
      <c r="F11184" s="203"/>
    </row>
    <row r="11185" spans="1:6" x14ac:dyDescent="0.25">
      <c r="A11185" s="203"/>
      <c r="B11185" s="203"/>
      <c r="C11185" s="203"/>
      <c r="D11185" s="203"/>
      <c r="E11185" s="203"/>
      <c r="F11185" s="203"/>
    </row>
    <row r="11186" spans="1:6" x14ac:dyDescent="0.25">
      <c r="A11186" s="203"/>
      <c r="B11186" s="203"/>
      <c r="C11186" s="203"/>
      <c r="D11186" s="203"/>
      <c r="E11186" s="203"/>
      <c r="F11186" s="203"/>
    </row>
    <row r="11187" spans="1:6" x14ac:dyDescent="0.25">
      <c r="A11187" s="203"/>
      <c r="B11187" s="203"/>
      <c r="C11187" s="203"/>
      <c r="D11187" s="203"/>
      <c r="E11187" s="203"/>
      <c r="F11187" s="203"/>
    </row>
    <row r="11188" spans="1:6" x14ac:dyDescent="0.25">
      <c r="A11188" s="203"/>
      <c r="B11188" s="203"/>
      <c r="C11188" s="203"/>
      <c r="D11188" s="203"/>
      <c r="E11188" s="203"/>
      <c r="F11188" s="203"/>
    </row>
    <row r="11189" spans="1:6" x14ac:dyDescent="0.25">
      <c r="A11189" s="203"/>
      <c r="B11189" s="203"/>
      <c r="C11189" s="203"/>
      <c r="D11189" s="203"/>
      <c r="E11189" s="203"/>
      <c r="F11189" s="203"/>
    </row>
    <row r="11190" spans="1:6" x14ac:dyDescent="0.25">
      <c r="A11190" s="203"/>
      <c r="B11190" s="203"/>
      <c r="C11190" s="203"/>
      <c r="D11190" s="203"/>
      <c r="E11190" s="203"/>
      <c r="F11190" s="203"/>
    </row>
    <row r="11191" spans="1:6" x14ac:dyDescent="0.25">
      <c r="A11191" s="203"/>
      <c r="B11191" s="203"/>
      <c r="C11191" s="203"/>
      <c r="D11191" s="203"/>
      <c r="E11191" s="203"/>
      <c r="F11191" s="203"/>
    </row>
    <row r="11192" spans="1:6" x14ac:dyDescent="0.25">
      <c r="A11192" s="203"/>
      <c r="B11192" s="203"/>
      <c r="C11192" s="203"/>
      <c r="D11192" s="203"/>
      <c r="E11192" s="203"/>
      <c r="F11192" s="203"/>
    </row>
    <row r="11193" spans="1:6" x14ac:dyDescent="0.25">
      <c r="A11193" s="203"/>
      <c r="B11193" s="203"/>
      <c r="C11193" s="203"/>
      <c r="D11193" s="203"/>
      <c r="E11193" s="203"/>
      <c r="F11193" s="203"/>
    </row>
    <row r="11194" spans="1:6" x14ac:dyDescent="0.25">
      <c r="A11194" s="203"/>
      <c r="B11194" s="203"/>
      <c r="C11194" s="203"/>
      <c r="D11194" s="203"/>
      <c r="E11194" s="203"/>
      <c r="F11194" s="203"/>
    </row>
    <row r="11195" spans="1:6" x14ac:dyDescent="0.25">
      <c r="A11195" s="203"/>
      <c r="B11195" s="203"/>
      <c r="C11195" s="203"/>
      <c r="D11195" s="203"/>
      <c r="E11195" s="203"/>
      <c r="F11195" s="203"/>
    </row>
    <row r="11196" spans="1:6" x14ac:dyDescent="0.25">
      <c r="A11196" s="203"/>
      <c r="B11196" s="203"/>
      <c r="C11196" s="203"/>
      <c r="D11196" s="203"/>
      <c r="E11196" s="203"/>
      <c r="F11196" s="203"/>
    </row>
    <row r="11197" spans="1:6" x14ac:dyDescent="0.25">
      <c r="A11197" s="203"/>
      <c r="B11197" s="203"/>
      <c r="C11197" s="203"/>
      <c r="D11197" s="203"/>
      <c r="E11197" s="203"/>
      <c r="F11197" s="203"/>
    </row>
    <row r="11198" spans="1:6" x14ac:dyDescent="0.25">
      <c r="A11198" s="203"/>
      <c r="B11198" s="203"/>
      <c r="C11198" s="203"/>
      <c r="D11198" s="203"/>
      <c r="E11198" s="203"/>
      <c r="F11198" s="203"/>
    </row>
    <row r="11199" spans="1:6" x14ac:dyDescent="0.25">
      <c r="A11199" s="203"/>
      <c r="B11199" s="203"/>
      <c r="C11199" s="203"/>
      <c r="D11199" s="203"/>
      <c r="E11199" s="203"/>
      <c r="F11199" s="203"/>
    </row>
    <row r="11200" spans="1:6" x14ac:dyDescent="0.25">
      <c r="A11200" s="203"/>
      <c r="B11200" s="203"/>
      <c r="C11200" s="203"/>
      <c r="D11200" s="203"/>
      <c r="E11200" s="203"/>
      <c r="F11200" s="203"/>
    </row>
    <row r="11201" spans="1:6" x14ac:dyDescent="0.25">
      <c r="A11201" s="203"/>
      <c r="B11201" s="203"/>
      <c r="C11201" s="203"/>
      <c r="D11201" s="203"/>
      <c r="E11201" s="203"/>
      <c r="F11201" s="203"/>
    </row>
    <row r="11202" spans="1:6" x14ac:dyDescent="0.25">
      <c r="A11202" s="203"/>
      <c r="B11202" s="203"/>
      <c r="C11202" s="203"/>
      <c r="D11202" s="203"/>
      <c r="E11202" s="203"/>
      <c r="F11202" s="203"/>
    </row>
    <row r="11203" spans="1:6" x14ac:dyDescent="0.25">
      <c r="A11203" s="203"/>
      <c r="B11203" s="203"/>
      <c r="C11203" s="203"/>
      <c r="D11203" s="203"/>
      <c r="E11203" s="203"/>
      <c r="F11203" s="203"/>
    </row>
    <row r="11204" spans="1:6" x14ac:dyDescent="0.25">
      <c r="A11204" s="203"/>
      <c r="B11204" s="203"/>
      <c r="C11204" s="203"/>
      <c r="D11204" s="203"/>
      <c r="E11204" s="203"/>
      <c r="F11204" s="203"/>
    </row>
    <row r="11205" spans="1:6" x14ac:dyDescent="0.25">
      <c r="A11205" s="203"/>
      <c r="B11205" s="203"/>
      <c r="C11205" s="203"/>
      <c r="D11205" s="203"/>
      <c r="E11205" s="203"/>
      <c r="F11205" s="203"/>
    </row>
    <row r="11206" spans="1:6" x14ac:dyDescent="0.25">
      <c r="A11206" s="203"/>
      <c r="B11206" s="203"/>
      <c r="C11206" s="203"/>
      <c r="D11206" s="203"/>
      <c r="E11206" s="203"/>
      <c r="F11206" s="203"/>
    </row>
    <row r="11207" spans="1:6" x14ac:dyDescent="0.25">
      <c r="A11207" s="203"/>
      <c r="B11207" s="203"/>
      <c r="C11207" s="203"/>
      <c r="D11207" s="203"/>
      <c r="E11207" s="203"/>
      <c r="F11207" s="203"/>
    </row>
    <row r="11208" spans="1:6" x14ac:dyDescent="0.25">
      <c r="A11208" s="203"/>
      <c r="B11208" s="203"/>
      <c r="C11208" s="203"/>
      <c r="D11208" s="203"/>
      <c r="E11208" s="203"/>
      <c r="F11208" s="203"/>
    </row>
    <row r="11209" spans="1:6" x14ac:dyDescent="0.25">
      <c r="A11209" s="203"/>
      <c r="B11209" s="203"/>
      <c r="C11209" s="203"/>
      <c r="D11209" s="203"/>
      <c r="E11209" s="203"/>
      <c r="F11209" s="203"/>
    </row>
    <row r="11210" spans="1:6" x14ac:dyDescent="0.25">
      <c r="A11210" s="203"/>
      <c r="B11210" s="203"/>
      <c r="C11210" s="203"/>
      <c r="D11210" s="203"/>
      <c r="E11210" s="203"/>
      <c r="F11210" s="203"/>
    </row>
    <row r="11211" spans="1:6" x14ac:dyDescent="0.25">
      <c r="A11211" s="203"/>
      <c r="B11211" s="203"/>
      <c r="C11211" s="203"/>
      <c r="D11211" s="203"/>
      <c r="E11211" s="203"/>
      <c r="F11211" s="203"/>
    </row>
    <row r="11212" spans="1:6" x14ac:dyDescent="0.25">
      <c r="A11212" s="203"/>
      <c r="B11212" s="203"/>
      <c r="C11212" s="203"/>
      <c r="D11212" s="203"/>
      <c r="E11212" s="203"/>
      <c r="F11212" s="203"/>
    </row>
    <row r="11213" spans="1:6" x14ac:dyDescent="0.25">
      <c r="A11213" s="203"/>
      <c r="B11213" s="203"/>
      <c r="C11213" s="203"/>
      <c r="D11213" s="203"/>
      <c r="E11213" s="203"/>
      <c r="F11213" s="203"/>
    </row>
    <row r="11214" spans="1:6" x14ac:dyDescent="0.25">
      <c r="A11214" s="203"/>
      <c r="B11214" s="203"/>
      <c r="C11214" s="203"/>
      <c r="D11214" s="203"/>
      <c r="E11214" s="203"/>
      <c r="F11214" s="203"/>
    </row>
    <row r="11215" spans="1:6" x14ac:dyDescent="0.25">
      <c r="A11215" s="203"/>
      <c r="B11215" s="203"/>
      <c r="C11215" s="203"/>
      <c r="D11215" s="203"/>
      <c r="E11215" s="203"/>
      <c r="F11215" s="203"/>
    </row>
    <row r="11216" spans="1:6" x14ac:dyDescent="0.25">
      <c r="A11216" s="203"/>
      <c r="B11216" s="203"/>
      <c r="C11216" s="203"/>
      <c r="D11216" s="203"/>
      <c r="E11216" s="203"/>
      <c r="F11216" s="203"/>
    </row>
    <row r="11217" spans="1:6" x14ac:dyDescent="0.25">
      <c r="A11217" s="203"/>
      <c r="B11217" s="203"/>
      <c r="C11217" s="203"/>
      <c r="D11217" s="203"/>
      <c r="E11217" s="203"/>
      <c r="F11217" s="203"/>
    </row>
    <row r="11218" spans="1:6" x14ac:dyDescent="0.25">
      <c r="A11218" s="203"/>
      <c r="B11218" s="203"/>
      <c r="C11218" s="203"/>
      <c r="D11218" s="203"/>
      <c r="E11218" s="203"/>
      <c r="F11218" s="203"/>
    </row>
    <row r="11219" spans="1:6" x14ac:dyDescent="0.25">
      <c r="A11219" s="203"/>
      <c r="B11219" s="203"/>
      <c r="C11219" s="203"/>
      <c r="D11219" s="203"/>
      <c r="E11219" s="203"/>
      <c r="F11219" s="203"/>
    </row>
    <row r="11220" spans="1:6" x14ac:dyDescent="0.25">
      <c r="A11220" s="203"/>
      <c r="B11220" s="203"/>
      <c r="C11220" s="203"/>
      <c r="D11220" s="203"/>
      <c r="E11220" s="203"/>
      <c r="F11220" s="203"/>
    </row>
    <row r="11221" spans="1:6" x14ac:dyDescent="0.25">
      <c r="A11221" s="203"/>
      <c r="B11221" s="203"/>
      <c r="C11221" s="203"/>
      <c r="D11221" s="203"/>
      <c r="E11221" s="203"/>
      <c r="F11221" s="203"/>
    </row>
    <row r="11222" spans="1:6" x14ac:dyDescent="0.25">
      <c r="A11222" s="203"/>
      <c r="B11222" s="203"/>
      <c r="C11222" s="203"/>
      <c r="D11222" s="203"/>
      <c r="E11222" s="203"/>
      <c r="F11222" s="203"/>
    </row>
    <row r="11223" spans="1:6" x14ac:dyDescent="0.25">
      <c r="A11223" s="203"/>
      <c r="B11223" s="203"/>
      <c r="C11223" s="203"/>
      <c r="D11223" s="203"/>
      <c r="E11223" s="203"/>
      <c r="F11223" s="203"/>
    </row>
    <row r="11224" spans="1:6" x14ac:dyDescent="0.25">
      <c r="A11224" s="203"/>
      <c r="B11224" s="203"/>
      <c r="C11224" s="203"/>
      <c r="D11224" s="203"/>
      <c r="E11224" s="203"/>
      <c r="F11224" s="203"/>
    </row>
    <row r="11225" spans="1:6" x14ac:dyDescent="0.25">
      <c r="A11225" s="203"/>
      <c r="B11225" s="203"/>
      <c r="C11225" s="203"/>
      <c r="D11225" s="203"/>
      <c r="E11225" s="203"/>
      <c r="F11225" s="203"/>
    </row>
    <row r="11226" spans="1:6" x14ac:dyDescent="0.25">
      <c r="A11226" s="203"/>
      <c r="B11226" s="203"/>
      <c r="C11226" s="203"/>
      <c r="D11226" s="203"/>
      <c r="E11226" s="203"/>
      <c r="F11226" s="203"/>
    </row>
    <row r="11227" spans="1:6" x14ac:dyDescent="0.25">
      <c r="A11227" s="203"/>
      <c r="B11227" s="203"/>
      <c r="C11227" s="203"/>
      <c r="D11227" s="203"/>
      <c r="E11227" s="203"/>
      <c r="F11227" s="203"/>
    </row>
    <row r="11228" spans="1:6" x14ac:dyDescent="0.25">
      <c r="A11228" s="203"/>
      <c r="B11228" s="203"/>
      <c r="C11228" s="203"/>
      <c r="D11228" s="203"/>
      <c r="E11228" s="203"/>
      <c r="F11228" s="203"/>
    </row>
    <row r="11229" spans="1:6" x14ac:dyDescent="0.25">
      <c r="A11229" s="203"/>
      <c r="B11229" s="203"/>
      <c r="C11229" s="203"/>
      <c r="D11229" s="203"/>
      <c r="E11229" s="203"/>
      <c r="F11229" s="203"/>
    </row>
    <row r="11230" spans="1:6" x14ac:dyDescent="0.25">
      <c r="A11230" s="203"/>
      <c r="B11230" s="203"/>
      <c r="C11230" s="203"/>
      <c r="D11230" s="203"/>
      <c r="E11230" s="203"/>
      <c r="F11230" s="203"/>
    </row>
    <row r="11231" spans="1:6" x14ac:dyDescent="0.25">
      <c r="A11231" s="203"/>
      <c r="B11231" s="203"/>
      <c r="C11231" s="203"/>
      <c r="D11231" s="203"/>
      <c r="E11231" s="203"/>
      <c r="F11231" s="203"/>
    </row>
    <row r="11232" spans="1:6" x14ac:dyDescent="0.25">
      <c r="A11232" s="203"/>
      <c r="B11232" s="203"/>
      <c r="C11232" s="203"/>
      <c r="D11232" s="203"/>
      <c r="E11232" s="203"/>
      <c r="F11232" s="203"/>
    </row>
    <row r="11233" spans="1:6" x14ac:dyDescent="0.25">
      <c r="A11233" s="203"/>
      <c r="B11233" s="203"/>
      <c r="C11233" s="203"/>
      <c r="D11233" s="203"/>
      <c r="E11233" s="203"/>
      <c r="F11233" s="203"/>
    </row>
    <row r="11234" spans="1:6" x14ac:dyDescent="0.25">
      <c r="A11234" s="203"/>
      <c r="B11234" s="203"/>
      <c r="C11234" s="203"/>
      <c r="D11234" s="203"/>
      <c r="E11234" s="203"/>
      <c r="F11234" s="203"/>
    </row>
    <row r="11235" spans="1:6" x14ac:dyDescent="0.25">
      <c r="A11235" s="203"/>
      <c r="B11235" s="203"/>
      <c r="C11235" s="203"/>
      <c r="D11235" s="203"/>
      <c r="E11235" s="203"/>
      <c r="F11235" s="203"/>
    </row>
    <row r="11236" spans="1:6" x14ac:dyDescent="0.25">
      <c r="A11236" s="203"/>
      <c r="B11236" s="203"/>
      <c r="C11236" s="203"/>
      <c r="D11236" s="203"/>
      <c r="E11236" s="203"/>
      <c r="F11236" s="203"/>
    </row>
    <row r="11237" spans="1:6" x14ac:dyDescent="0.25">
      <c r="A11237" s="203"/>
      <c r="B11237" s="203"/>
      <c r="C11237" s="203"/>
      <c r="D11237" s="203"/>
      <c r="E11237" s="203"/>
      <c r="F11237" s="203"/>
    </row>
    <row r="11238" spans="1:6" x14ac:dyDescent="0.25">
      <c r="A11238" s="203"/>
      <c r="B11238" s="203"/>
      <c r="C11238" s="203"/>
      <c r="D11238" s="203"/>
      <c r="E11238" s="203"/>
      <c r="F11238" s="203"/>
    </row>
    <row r="11239" spans="1:6" x14ac:dyDescent="0.25">
      <c r="A11239" s="203"/>
      <c r="B11239" s="203"/>
      <c r="C11239" s="203"/>
      <c r="D11239" s="203"/>
      <c r="E11239" s="203"/>
      <c r="F11239" s="203"/>
    </row>
    <row r="11240" spans="1:6" x14ac:dyDescent="0.25">
      <c r="A11240" s="203"/>
      <c r="B11240" s="203"/>
      <c r="C11240" s="203"/>
      <c r="D11240" s="203"/>
      <c r="E11240" s="203"/>
      <c r="F11240" s="203"/>
    </row>
    <row r="11241" spans="1:6" x14ac:dyDescent="0.25">
      <c r="A11241" s="203"/>
      <c r="B11241" s="203"/>
      <c r="C11241" s="203"/>
      <c r="D11241" s="203"/>
      <c r="E11241" s="203"/>
      <c r="F11241" s="203"/>
    </row>
    <row r="11242" spans="1:6" x14ac:dyDescent="0.25">
      <c r="A11242" s="203"/>
      <c r="B11242" s="203"/>
      <c r="C11242" s="203"/>
      <c r="D11242" s="203"/>
      <c r="E11242" s="203"/>
      <c r="F11242" s="203"/>
    </row>
    <row r="11243" spans="1:6" x14ac:dyDescent="0.25">
      <c r="A11243" s="203"/>
      <c r="B11243" s="203"/>
      <c r="C11243" s="203"/>
      <c r="D11243" s="203"/>
      <c r="E11243" s="203"/>
      <c r="F11243" s="203"/>
    </row>
    <row r="11244" spans="1:6" x14ac:dyDescent="0.25">
      <c r="A11244" s="203"/>
      <c r="B11244" s="203"/>
      <c r="C11244" s="203"/>
      <c r="D11244" s="203"/>
      <c r="E11244" s="203"/>
      <c r="F11244" s="203"/>
    </row>
    <row r="11245" spans="1:6" x14ac:dyDescent="0.25">
      <c r="A11245" s="203"/>
      <c r="B11245" s="203"/>
      <c r="C11245" s="203"/>
      <c r="D11245" s="203"/>
      <c r="E11245" s="203"/>
      <c r="F11245" s="203"/>
    </row>
    <row r="11246" spans="1:6" x14ac:dyDescent="0.25">
      <c r="A11246" s="203"/>
      <c r="B11246" s="203"/>
      <c r="C11246" s="203"/>
      <c r="D11246" s="203"/>
      <c r="E11246" s="203"/>
      <c r="F11246" s="203"/>
    </row>
    <row r="11247" spans="1:6" x14ac:dyDescent="0.25">
      <c r="A11247" s="203"/>
      <c r="B11247" s="203"/>
      <c r="C11247" s="203"/>
      <c r="D11247" s="203"/>
      <c r="E11247" s="203"/>
      <c r="F11247" s="203"/>
    </row>
    <row r="11248" spans="1:6" x14ac:dyDescent="0.25">
      <c r="A11248" s="203"/>
      <c r="B11248" s="203"/>
      <c r="C11248" s="203"/>
      <c r="D11248" s="203"/>
      <c r="E11248" s="203"/>
      <c r="F11248" s="203"/>
    </row>
    <row r="11249" spans="1:6" x14ac:dyDescent="0.25">
      <c r="A11249" s="203"/>
      <c r="B11249" s="203"/>
      <c r="C11249" s="203"/>
      <c r="D11249" s="203"/>
      <c r="E11249" s="203"/>
      <c r="F11249" s="203"/>
    </row>
    <row r="11250" spans="1:6" x14ac:dyDescent="0.25">
      <c r="A11250" s="203"/>
      <c r="B11250" s="203"/>
      <c r="C11250" s="203"/>
      <c r="D11250" s="203"/>
      <c r="E11250" s="203"/>
      <c r="F11250" s="203"/>
    </row>
    <row r="11251" spans="1:6" x14ac:dyDescent="0.25">
      <c r="A11251" s="203"/>
      <c r="B11251" s="203"/>
      <c r="C11251" s="203"/>
      <c r="D11251" s="203"/>
      <c r="E11251" s="203"/>
      <c r="F11251" s="203"/>
    </row>
    <row r="11252" spans="1:6" x14ac:dyDescent="0.25">
      <c r="A11252" s="203"/>
      <c r="B11252" s="203"/>
      <c r="C11252" s="203"/>
      <c r="D11252" s="203"/>
      <c r="E11252" s="203"/>
      <c r="F11252" s="203"/>
    </row>
    <row r="11253" spans="1:6" x14ac:dyDescent="0.25">
      <c r="A11253" s="203"/>
      <c r="B11253" s="203"/>
      <c r="C11253" s="203"/>
      <c r="D11253" s="203"/>
      <c r="E11253" s="203"/>
      <c r="F11253" s="203"/>
    </row>
    <row r="11254" spans="1:6" x14ac:dyDescent="0.25">
      <c r="A11254" s="203"/>
      <c r="B11254" s="203"/>
      <c r="C11254" s="203"/>
      <c r="D11254" s="203"/>
      <c r="E11254" s="203"/>
      <c r="F11254" s="203"/>
    </row>
    <row r="11255" spans="1:6" x14ac:dyDescent="0.25">
      <c r="A11255" s="203"/>
      <c r="B11255" s="203"/>
      <c r="C11255" s="203"/>
      <c r="D11255" s="203"/>
      <c r="E11255" s="203"/>
      <c r="F11255" s="203"/>
    </row>
    <row r="11256" spans="1:6" x14ac:dyDescent="0.25">
      <c r="A11256" s="203"/>
      <c r="B11256" s="203"/>
      <c r="C11256" s="203"/>
      <c r="D11256" s="203"/>
      <c r="E11256" s="203"/>
      <c r="F11256" s="203"/>
    </row>
    <row r="11257" spans="1:6" x14ac:dyDescent="0.25">
      <c r="A11257" s="203"/>
      <c r="B11257" s="203"/>
      <c r="C11257" s="203"/>
      <c r="D11257" s="203"/>
      <c r="E11257" s="203"/>
      <c r="F11257" s="203"/>
    </row>
    <row r="11258" spans="1:6" x14ac:dyDescent="0.25">
      <c r="A11258" s="203"/>
      <c r="B11258" s="203"/>
      <c r="C11258" s="203"/>
      <c r="D11258" s="203"/>
      <c r="E11258" s="203"/>
      <c r="F11258" s="203"/>
    </row>
    <row r="11259" spans="1:6" x14ac:dyDescent="0.25">
      <c r="A11259" s="203"/>
      <c r="B11259" s="203"/>
      <c r="C11259" s="203"/>
      <c r="D11259" s="203"/>
      <c r="E11259" s="203"/>
      <c r="F11259" s="203"/>
    </row>
    <row r="11260" spans="1:6" x14ac:dyDescent="0.25">
      <c r="A11260" s="203"/>
      <c r="B11260" s="203"/>
      <c r="C11260" s="203"/>
      <c r="D11260" s="203"/>
      <c r="E11260" s="203"/>
      <c r="F11260" s="203"/>
    </row>
    <row r="11261" spans="1:6" x14ac:dyDescent="0.25">
      <c r="A11261" s="203"/>
      <c r="B11261" s="203"/>
      <c r="C11261" s="203"/>
      <c r="D11261" s="203"/>
      <c r="E11261" s="203"/>
      <c r="F11261" s="203"/>
    </row>
    <row r="11262" spans="1:6" x14ac:dyDescent="0.25">
      <c r="A11262" s="203"/>
      <c r="B11262" s="203"/>
      <c r="C11262" s="203"/>
      <c r="D11262" s="203"/>
      <c r="E11262" s="203"/>
      <c r="F11262" s="203"/>
    </row>
    <row r="11263" spans="1:6" x14ac:dyDescent="0.25">
      <c r="A11263" s="203"/>
      <c r="B11263" s="203"/>
      <c r="C11263" s="203"/>
      <c r="D11263" s="203"/>
      <c r="E11263" s="203"/>
      <c r="F11263" s="203"/>
    </row>
    <row r="11264" spans="1:6" x14ac:dyDescent="0.25">
      <c r="A11264" s="203"/>
      <c r="B11264" s="203"/>
      <c r="C11264" s="203"/>
      <c r="D11264" s="203"/>
      <c r="E11264" s="203"/>
      <c r="F11264" s="203"/>
    </row>
    <row r="11265" spans="1:6" x14ac:dyDescent="0.25">
      <c r="A11265" s="203"/>
      <c r="B11265" s="203"/>
      <c r="C11265" s="203"/>
      <c r="D11265" s="203"/>
      <c r="E11265" s="203"/>
      <c r="F11265" s="203"/>
    </row>
    <row r="11266" spans="1:6" x14ac:dyDescent="0.25">
      <c r="A11266" s="203"/>
      <c r="B11266" s="203"/>
      <c r="C11266" s="203"/>
      <c r="D11266" s="203"/>
      <c r="E11266" s="203"/>
      <c r="F11266" s="203"/>
    </row>
    <row r="11267" spans="1:6" x14ac:dyDescent="0.25">
      <c r="A11267" s="203"/>
      <c r="B11267" s="203"/>
      <c r="C11267" s="203"/>
      <c r="D11267" s="203"/>
      <c r="E11267" s="203"/>
      <c r="F11267" s="203"/>
    </row>
    <row r="11268" spans="1:6" x14ac:dyDescent="0.25">
      <c r="A11268" s="203"/>
      <c r="B11268" s="203"/>
      <c r="C11268" s="203"/>
      <c r="D11268" s="203"/>
      <c r="E11268" s="203"/>
      <c r="F11268" s="203"/>
    </row>
    <row r="11269" spans="1:6" x14ac:dyDescent="0.25">
      <c r="A11269" s="203"/>
      <c r="B11269" s="203"/>
      <c r="C11269" s="203"/>
      <c r="D11269" s="203"/>
      <c r="E11269" s="203"/>
      <c r="F11269" s="203"/>
    </row>
    <row r="11270" spans="1:6" x14ac:dyDescent="0.25">
      <c r="A11270" s="203"/>
      <c r="B11270" s="203"/>
      <c r="C11270" s="203"/>
      <c r="D11270" s="203"/>
      <c r="E11270" s="203"/>
      <c r="F11270" s="203"/>
    </row>
    <row r="11271" spans="1:6" x14ac:dyDescent="0.25">
      <c r="A11271" s="203"/>
      <c r="B11271" s="203"/>
      <c r="C11271" s="203"/>
      <c r="D11271" s="203"/>
      <c r="E11271" s="203"/>
      <c r="F11271" s="203"/>
    </row>
    <row r="11272" spans="1:6" x14ac:dyDescent="0.25">
      <c r="A11272" s="203"/>
      <c r="B11272" s="203"/>
      <c r="C11272" s="203"/>
      <c r="D11272" s="203"/>
      <c r="E11272" s="203"/>
      <c r="F11272" s="203"/>
    </row>
    <row r="11273" spans="1:6" x14ac:dyDescent="0.25">
      <c r="A11273" s="203"/>
      <c r="B11273" s="203"/>
      <c r="C11273" s="203"/>
      <c r="D11273" s="203"/>
      <c r="E11273" s="203"/>
      <c r="F11273" s="203"/>
    </row>
    <row r="11274" spans="1:6" x14ac:dyDescent="0.25">
      <c r="A11274" s="203"/>
      <c r="B11274" s="203"/>
      <c r="C11274" s="203"/>
      <c r="D11274" s="203"/>
      <c r="E11274" s="203"/>
      <c r="F11274" s="203"/>
    </row>
    <row r="11275" spans="1:6" x14ac:dyDescent="0.25">
      <c r="A11275" s="203"/>
      <c r="B11275" s="203"/>
      <c r="C11275" s="203"/>
      <c r="D11275" s="203"/>
      <c r="E11275" s="203"/>
      <c r="F11275" s="203"/>
    </row>
    <row r="11276" spans="1:6" x14ac:dyDescent="0.25">
      <c r="A11276" s="203"/>
      <c r="B11276" s="203"/>
      <c r="C11276" s="203"/>
      <c r="D11276" s="203"/>
      <c r="E11276" s="203"/>
      <c r="F11276" s="203"/>
    </row>
    <row r="11277" spans="1:6" x14ac:dyDescent="0.25">
      <c r="A11277" s="203"/>
      <c r="B11277" s="203"/>
      <c r="C11277" s="203"/>
      <c r="D11277" s="203"/>
      <c r="E11277" s="203"/>
      <c r="F11277" s="203"/>
    </row>
    <row r="11278" spans="1:6" x14ac:dyDescent="0.25">
      <c r="A11278" s="203"/>
      <c r="B11278" s="203"/>
      <c r="C11278" s="203"/>
      <c r="D11278" s="203"/>
      <c r="E11278" s="203"/>
      <c r="F11278" s="203"/>
    </row>
    <row r="11279" spans="1:6" x14ac:dyDescent="0.25">
      <c r="A11279" s="203"/>
      <c r="B11279" s="203"/>
      <c r="C11279" s="203"/>
      <c r="D11279" s="203"/>
      <c r="E11279" s="203"/>
      <c r="F11279" s="203"/>
    </row>
    <row r="11280" spans="1:6" x14ac:dyDescent="0.25">
      <c r="A11280" s="203"/>
      <c r="B11280" s="203"/>
      <c r="C11280" s="203"/>
      <c r="D11280" s="203"/>
      <c r="E11280" s="203"/>
      <c r="F11280" s="203"/>
    </row>
    <row r="11281" spans="1:6" x14ac:dyDescent="0.25">
      <c r="A11281" s="203"/>
      <c r="B11281" s="203"/>
      <c r="C11281" s="203"/>
      <c r="D11281" s="203"/>
      <c r="E11281" s="203"/>
      <c r="F11281" s="203"/>
    </row>
    <row r="11282" spans="1:6" x14ac:dyDescent="0.25">
      <c r="A11282" s="203"/>
      <c r="B11282" s="203"/>
      <c r="C11282" s="203"/>
      <c r="D11282" s="203"/>
      <c r="E11282" s="203"/>
      <c r="F11282" s="203"/>
    </row>
    <row r="11283" spans="1:6" x14ac:dyDescent="0.25">
      <c r="A11283" s="203"/>
      <c r="B11283" s="203"/>
      <c r="C11283" s="203"/>
      <c r="D11283" s="203"/>
      <c r="E11283" s="203"/>
      <c r="F11283" s="203"/>
    </row>
    <row r="11284" spans="1:6" x14ac:dyDescent="0.25">
      <c r="A11284" s="203"/>
      <c r="B11284" s="203"/>
      <c r="C11284" s="203"/>
      <c r="D11284" s="203"/>
      <c r="E11284" s="203"/>
      <c r="F11284" s="203"/>
    </row>
    <row r="11285" spans="1:6" x14ac:dyDescent="0.25">
      <c r="A11285" s="203"/>
      <c r="B11285" s="203"/>
      <c r="C11285" s="203"/>
      <c r="D11285" s="203"/>
      <c r="E11285" s="203"/>
      <c r="F11285" s="203"/>
    </row>
    <row r="11286" spans="1:6" x14ac:dyDescent="0.25">
      <c r="A11286" s="203"/>
      <c r="B11286" s="203"/>
      <c r="C11286" s="203"/>
      <c r="D11286" s="203"/>
      <c r="E11286" s="203"/>
      <c r="F11286" s="203"/>
    </row>
    <row r="11287" spans="1:6" x14ac:dyDescent="0.25">
      <c r="A11287" s="203"/>
      <c r="B11287" s="203"/>
      <c r="C11287" s="203"/>
      <c r="D11287" s="203"/>
      <c r="E11287" s="203"/>
      <c r="F11287" s="203"/>
    </row>
    <row r="11288" spans="1:6" x14ac:dyDescent="0.25">
      <c r="A11288" s="203"/>
      <c r="B11288" s="203"/>
      <c r="C11288" s="203"/>
      <c r="D11288" s="203"/>
      <c r="E11288" s="203"/>
      <c r="F11288" s="203"/>
    </row>
    <row r="11289" spans="1:6" x14ac:dyDescent="0.25">
      <c r="A11289" s="203"/>
      <c r="B11289" s="203"/>
      <c r="C11289" s="203"/>
      <c r="D11289" s="203"/>
      <c r="E11289" s="203"/>
      <c r="F11289" s="203"/>
    </row>
    <row r="11290" spans="1:6" x14ac:dyDescent="0.25">
      <c r="A11290" s="203"/>
      <c r="B11290" s="203"/>
      <c r="C11290" s="203"/>
      <c r="D11290" s="203"/>
      <c r="E11290" s="203"/>
      <c r="F11290" s="203"/>
    </row>
    <row r="11291" spans="1:6" x14ac:dyDescent="0.25">
      <c r="A11291" s="203"/>
      <c r="B11291" s="203"/>
      <c r="C11291" s="203"/>
      <c r="D11291" s="203"/>
      <c r="E11291" s="203"/>
      <c r="F11291" s="203"/>
    </row>
    <row r="11292" spans="1:6" x14ac:dyDescent="0.25">
      <c r="A11292" s="203"/>
      <c r="B11292" s="203"/>
      <c r="C11292" s="203"/>
      <c r="D11292" s="203"/>
      <c r="E11292" s="203"/>
      <c r="F11292" s="203"/>
    </row>
    <row r="11293" spans="1:6" x14ac:dyDescent="0.25">
      <c r="A11293" s="203"/>
      <c r="B11293" s="203"/>
      <c r="C11293" s="203"/>
      <c r="D11293" s="203"/>
      <c r="E11293" s="203"/>
      <c r="F11293" s="203"/>
    </row>
    <row r="11294" spans="1:6" x14ac:dyDescent="0.25">
      <c r="A11294" s="203"/>
      <c r="B11294" s="203"/>
      <c r="C11294" s="203"/>
      <c r="D11294" s="203"/>
      <c r="E11294" s="203"/>
      <c r="F11294" s="203"/>
    </row>
    <row r="11295" spans="1:6" x14ac:dyDescent="0.25">
      <c r="A11295" s="203"/>
      <c r="B11295" s="203"/>
      <c r="C11295" s="203"/>
      <c r="D11295" s="203"/>
      <c r="E11295" s="203"/>
      <c r="F11295" s="203"/>
    </row>
    <row r="11296" spans="1:6" x14ac:dyDescent="0.25">
      <c r="A11296" s="203"/>
      <c r="B11296" s="203"/>
      <c r="C11296" s="203"/>
      <c r="D11296" s="203"/>
      <c r="E11296" s="203"/>
      <c r="F11296" s="203"/>
    </row>
    <row r="11297" spans="1:6" x14ac:dyDescent="0.25">
      <c r="A11297" s="203"/>
      <c r="B11297" s="203"/>
      <c r="C11297" s="203"/>
      <c r="D11297" s="203"/>
      <c r="E11297" s="203"/>
      <c r="F11297" s="203"/>
    </row>
    <row r="11298" spans="1:6" x14ac:dyDescent="0.25">
      <c r="A11298" s="203"/>
      <c r="B11298" s="203"/>
      <c r="C11298" s="203"/>
      <c r="D11298" s="203"/>
      <c r="E11298" s="203"/>
      <c r="F11298" s="203"/>
    </row>
    <row r="11299" spans="1:6" x14ac:dyDescent="0.25">
      <c r="A11299" s="203"/>
      <c r="B11299" s="203"/>
      <c r="C11299" s="203"/>
      <c r="D11299" s="203"/>
      <c r="E11299" s="203"/>
      <c r="F11299" s="203"/>
    </row>
    <row r="11300" spans="1:6" x14ac:dyDescent="0.25">
      <c r="A11300" s="203"/>
      <c r="B11300" s="203"/>
      <c r="C11300" s="203"/>
      <c r="D11300" s="203"/>
      <c r="E11300" s="203"/>
      <c r="F11300" s="203"/>
    </row>
    <row r="11301" spans="1:6" x14ac:dyDescent="0.25">
      <c r="A11301" s="203"/>
      <c r="B11301" s="203"/>
      <c r="C11301" s="203"/>
      <c r="D11301" s="203"/>
      <c r="E11301" s="203"/>
      <c r="F11301" s="203"/>
    </row>
    <row r="11302" spans="1:6" x14ac:dyDescent="0.25">
      <c r="A11302" s="203"/>
      <c r="B11302" s="203"/>
      <c r="C11302" s="203"/>
      <c r="D11302" s="203"/>
      <c r="E11302" s="203"/>
      <c r="F11302" s="203"/>
    </row>
    <row r="11303" spans="1:6" x14ac:dyDescent="0.25">
      <c r="A11303" s="203"/>
      <c r="B11303" s="203"/>
      <c r="C11303" s="203"/>
      <c r="D11303" s="203"/>
      <c r="E11303" s="203"/>
      <c r="F11303" s="203"/>
    </row>
    <row r="11304" spans="1:6" x14ac:dyDescent="0.25">
      <c r="A11304" s="203"/>
      <c r="B11304" s="203"/>
      <c r="C11304" s="203"/>
      <c r="D11304" s="203"/>
      <c r="E11304" s="203"/>
      <c r="F11304" s="203"/>
    </row>
    <row r="11305" spans="1:6" x14ac:dyDescent="0.25">
      <c r="A11305" s="203"/>
      <c r="B11305" s="203"/>
      <c r="C11305" s="203"/>
      <c r="D11305" s="203"/>
      <c r="E11305" s="203"/>
      <c r="F11305" s="203"/>
    </row>
    <row r="11306" spans="1:6" x14ac:dyDescent="0.25">
      <c r="A11306" s="203"/>
      <c r="B11306" s="203"/>
      <c r="C11306" s="203"/>
      <c r="D11306" s="203"/>
      <c r="E11306" s="203"/>
      <c r="F11306" s="203"/>
    </row>
    <row r="11307" spans="1:6" x14ac:dyDescent="0.25">
      <c r="A11307" s="203"/>
      <c r="B11307" s="203"/>
      <c r="C11307" s="203"/>
      <c r="D11307" s="203"/>
      <c r="E11307" s="203"/>
      <c r="F11307" s="203"/>
    </row>
    <row r="11308" spans="1:6" x14ac:dyDescent="0.25">
      <c r="A11308" s="203"/>
      <c r="B11308" s="203"/>
      <c r="C11308" s="203"/>
      <c r="D11308" s="203"/>
      <c r="E11308" s="203"/>
      <c r="F11308" s="203"/>
    </row>
    <row r="11309" spans="1:6" x14ac:dyDescent="0.25">
      <c r="A11309" s="203"/>
      <c r="B11309" s="203"/>
      <c r="C11309" s="203"/>
      <c r="D11309" s="203"/>
      <c r="E11309" s="203"/>
      <c r="F11309" s="203"/>
    </row>
    <row r="11310" spans="1:6" x14ac:dyDescent="0.25">
      <c r="A11310" s="203"/>
      <c r="B11310" s="203"/>
      <c r="C11310" s="203"/>
      <c r="D11310" s="203"/>
      <c r="E11310" s="203"/>
      <c r="F11310" s="203"/>
    </row>
    <row r="11311" spans="1:6" x14ac:dyDescent="0.25">
      <c r="A11311" s="203"/>
      <c r="B11311" s="203"/>
      <c r="C11311" s="203"/>
      <c r="D11311" s="203"/>
      <c r="E11311" s="203"/>
      <c r="F11311" s="203"/>
    </row>
    <row r="11312" spans="1:6" x14ac:dyDescent="0.25">
      <c r="A11312" s="203"/>
      <c r="B11312" s="203"/>
      <c r="C11312" s="203"/>
      <c r="D11312" s="203"/>
      <c r="E11312" s="203"/>
      <c r="F11312" s="203"/>
    </row>
    <row r="11313" spans="1:6" x14ac:dyDescent="0.25">
      <c r="A11313" s="203"/>
      <c r="B11313" s="203"/>
      <c r="C11313" s="203"/>
      <c r="D11313" s="203"/>
      <c r="E11313" s="203"/>
      <c r="F11313" s="203"/>
    </row>
    <row r="11314" spans="1:6" x14ac:dyDescent="0.25">
      <c r="A11314" s="203"/>
      <c r="B11314" s="203"/>
      <c r="C11314" s="203"/>
      <c r="D11314" s="203"/>
      <c r="E11314" s="203"/>
      <c r="F11314" s="203"/>
    </row>
    <row r="11315" spans="1:6" x14ac:dyDescent="0.25">
      <c r="A11315" s="203"/>
      <c r="B11315" s="203"/>
      <c r="C11315" s="203"/>
      <c r="D11315" s="203"/>
      <c r="E11315" s="203"/>
      <c r="F11315" s="203"/>
    </row>
    <row r="11316" spans="1:6" x14ac:dyDescent="0.25">
      <c r="A11316" s="203"/>
      <c r="B11316" s="203"/>
      <c r="C11316" s="203"/>
      <c r="D11316" s="203"/>
      <c r="E11316" s="203"/>
      <c r="F11316" s="203"/>
    </row>
    <row r="11317" spans="1:6" x14ac:dyDescent="0.25">
      <c r="A11317" s="203"/>
      <c r="B11317" s="203"/>
      <c r="C11317" s="203"/>
      <c r="D11317" s="203"/>
      <c r="E11317" s="203"/>
      <c r="F11317" s="203"/>
    </row>
    <row r="11318" spans="1:6" x14ac:dyDescent="0.25">
      <c r="A11318" s="203"/>
      <c r="B11318" s="203"/>
      <c r="C11318" s="203"/>
      <c r="D11318" s="203"/>
      <c r="E11318" s="203"/>
      <c r="F11318" s="203"/>
    </row>
    <row r="11319" spans="1:6" x14ac:dyDescent="0.25">
      <c r="A11319" s="203"/>
      <c r="B11319" s="203"/>
      <c r="C11319" s="203"/>
      <c r="D11319" s="203"/>
      <c r="E11319" s="203"/>
      <c r="F11319" s="203"/>
    </row>
    <row r="11320" spans="1:6" x14ac:dyDescent="0.25">
      <c r="A11320" s="203"/>
      <c r="B11320" s="203"/>
      <c r="C11320" s="203"/>
      <c r="D11320" s="203"/>
      <c r="E11320" s="203"/>
      <c r="F11320" s="203"/>
    </row>
    <row r="11321" spans="1:6" x14ac:dyDescent="0.25">
      <c r="A11321" s="203"/>
      <c r="B11321" s="203"/>
      <c r="C11321" s="203"/>
      <c r="D11321" s="203"/>
      <c r="E11321" s="203"/>
      <c r="F11321" s="203"/>
    </row>
    <row r="11322" spans="1:6" x14ac:dyDescent="0.25">
      <c r="A11322" s="203"/>
      <c r="B11322" s="203"/>
      <c r="C11322" s="203"/>
      <c r="D11322" s="203"/>
      <c r="E11322" s="203"/>
      <c r="F11322" s="203"/>
    </row>
    <row r="11323" spans="1:6" x14ac:dyDescent="0.25">
      <c r="A11323" s="203"/>
      <c r="B11323" s="203"/>
      <c r="C11323" s="203"/>
      <c r="D11323" s="203"/>
      <c r="E11323" s="203"/>
      <c r="F11323" s="203"/>
    </row>
    <row r="11324" spans="1:6" x14ac:dyDescent="0.25">
      <c r="A11324" s="203"/>
      <c r="B11324" s="203"/>
      <c r="C11324" s="203"/>
      <c r="D11324" s="203"/>
      <c r="E11324" s="203"/>
      <c r="F11324" s="203"/>
    </row>
    <row r="11325" spans="1:6" x14ac:dyDescent="0.25">
      <c r="A11325" s="203"/>
      <c r="B11325" s="203"/>
      <c r="C11325" s="203"/>
      <c r="D11325" s="203"/>
      <c r="E11325" s="203"/>
      <c r="F11325" s="203"/>
    </row>
    <row r="11326" spans="1:6" x14ac:dyDescent="0.25">
      <c r="A11326" s="203"/>
      <c r="B11326" s="203"/>
      <c r="C11326" s="203"/>
      <c r="D11326" s="203"/>
      <c r="E11326" s="203"/>
      <c r="F11326" s="203"/>
    </row>
    <row r="11327" spans="1:6" x14ac:dyDescent="0.25">
      <c r="A11327" s="203"/>
      <c r="B11327" s="203"/>
      <c r="C11327" s="203"/>
      <c r="D11327" s="203"/>
      <c r="E11327" s="203"/>
      <c r="F11327" s="203"/>
    </row>
    <row r="11328" spans="1:6" x14ac:dyDescent="0.25">
      <c r="A11328" s="203"/>
      <c r="B11328" s="203"/>
      <c r="C11328" s="203"/>
      <c r="D11328" s="203"/>
      <c r="E11328" s="203"/>
      <c r="F11328" s="203"/>
    </row>
    <row r="11329" spans="1:6" x14ac:dyDescent="0.25">
      <c r="A11329" s="203"/>
      <c r="B11329" s="203"/>
      <c r="C11329" s="203"/>
      <c r="D11329" s="203"/>
      <c r="E11329" s="203"/>
      <c r="F11329" s="203"/>
    </row>
    <row r="11330" spans="1:6" x14ac:dyDescent="0.25">
      <c r="A11330" s="203"/>
      <c r="B11330" s="203"/>
      <c r="C11330" s="203"/>
      <c r="D11330" s="203"/>
      <c r="E11330" s="203"/>
      <c r="F11330" s="203"/>
    </row>
    <row r="11331" spans="1:6" x14ac:dyDescent="0.25">
      <c r="A11331" s="203"/>
      <c r="B11331" s="203"/>
      <c r="C11331" s="203"/>
      <c r="D11331" s="203"/>
      <c r="E11331" s="203"/>
      <c r="F11331" s="203"/>
    </row>
    <row r="11332" spans="1:6" x14ac:dyDescent="0.25">
      <c r="A11332" s="203"/>
      <c r="B11332" s="203"/>
      <c r="C11332" s="203"/>
      <c r="D11332" s="203"/>
      <c r="E11332" s="203"/>
      <c r="F11332" s="203"/>
    </row>
    <row r="11333" spans="1:6" x14ac:dyDescent="0.25">
      <c r="A11333" s="203"/>
      <c r="B11333" s="203"/>
      <c r="C11333" s="203"/>
      <c r="D11333" s="203"/>
      <c r="E11333" s="203"/>
      <c r="F11333" s="203"/>
    </row>
    <row r="11334" spans="1:6" x14ac:dyDescent="0.25">
      <c r="A11334" s="203"/>
      <c r="B11334" s="203"/>
      <c r="C11334" s="203"/>
      <c r="D11334" s="203"/>
      <c r="E11334" s="203"/>
      <c r="F11334" s="203"/>
    </row>
    <row r="11335" spans="1:6" x14ac:dyDescent="0.25">
      <c r="A11335" s="203"/>
      <c r="B11335" s="203"/>
      <c r="C11335" s="203"/>
      <c r="D11335" s="203"/>
      <c r="E11335" s="203"/>
      <c r="F11335" s="203"/>
    </row>
    <row r="11336" spans="1:6" x14ac:dyDescent="0.25">
      <c r="A11336" s="203"/>
      <c r="B11336" s="203"/>
      <c r="C11336" s="203"/>
      <c r="D11336" s="203"/>
      <c r="E11336" s="203"/>
      <c r="F11336" s="203"/>
    </row>
    <row r="11337" spans="1:6" x14ac:dyDescent="0.25">
      <c r="A11337" s="203"/>
      <c r="B11337" s="203"/>
      <c r="C11337" s="203"/>
      <c r="D11337" s="203"/>
      <c r="E11337" s="203"/>
      <c r="F11337" s="203"/>
    </row>
    <row r="11338" spans="1:6" x14ac:dyDescent="0.25">
      <c r="A11338" s="203"/>
      <c r="B11338" s="203"/>
      <c r="C11338" s="203"/>
      <c r="D11338" s="203"/>
      <c r="E11338" s="203"/>
      <c r="F11338" s="203"/>
    </row>
    <row r="11339" spans="1:6" x14ac:dyDescent="0.25">
      <c r="A11339" s="203"/>
      <c r="B11339" s="203"/>
      <c r="C11339" s="203"/>
      <c r="D11339" s="203"/>
      <c r="E11339" s="203"/>
      <c r="F11339" s="203"/>
    </row>
    <row r="11340" spans="1:6" x14ac:dyDescent="0.25">
      <c r="A11340" s="203"/>
      <c r="B11340" s="203"/>
      <c r="C11340" s="203"/>
      <c r="D11340" s="203"/>
      <c r="E11340" s="203"/>
      <c r="F11340" s="203"/>
    </row>
    <row r="11341" spans="1:6" x14ac:dyDescent="0.25">
      <c r="A11341" s="203"/>
      <c r="B11341" s="203"/>
      <c r="C11341" s="203"/>
      <c r="D11341" s="203"/>
      <c r="E11341" s="203"/>
      <c r="F11341" s="203"/>
    </row>
    <row r="11342" spans="1:6" x14ac:dyDescent="0.25">
      <c r="A11342" s="203"/>
      <c r="B11342" s="203"/>
      <c r="C11342" s="203"/>
      <c r="D11342" s="203"/>
      <c r="E11342" s="203"/>
      <c r="F11342" s="203"/>
    </row>
    <row r="11343" spans="1:6" x14ac:dyDescent="0.25">
      <c r="A11343" s="203"/>
      <c r="B11343" s="203"/>
      <c r="C11343" s="203"/>
      <c r="D11343" s="203"/>
      <c r="E11343" s="203"/>
      <c r="F11343" s="203"/>
    </row>
    <row r="11344" spans="1:6" x14ac:dyDescent="0.25">
      <c r="A11344" s="203"/>
      <c r="B11344" s="203"/>
      <c r="C11344" s="203"/>
      <c r="D11344" s="203"/>
      <c r="E11344" s="203"/>
      <c r="F11344" s="203"/>
    </row>
    <row r="11345" spans="1:6" x14ac:dyDescent="0.25">
      <c r="A11345" s="203"/>
      <c r="B11345" s="203"/>
      <c r="C11345" s="203"/>
      <c r="D11345" s="203"/>
      <c r="E11345" s="203"/>
      <c r="F11345" s="203"/>
    </row>
    <row r="11346" spans="1:6" x14ac:dyDescent="0.25">
      <c r="A11346" s="203"/>
      <c r="B11346" s="203"/>
      <c r="C11346" s="203"/>
      <c r="D11346" s="203"/>
      <c r="E11346" s="203"/>
      <c r="F11346" s="203"/>
    </row>
    <row r="11347" spans="1:6" x14ac:dyDescent="0.25">
      <c r="A11347" s="203"/>
      <c r="B11347" s="203"/>
      <c r="C11347" s="203"/>
      <c r="D11347" s="203"/>
      <c r="E11347" s="203"/>
      <c r="F11347" s="203"/>
    </row>
    <row r="11348" spans="1:6" x14ac:dyDescent="0.25">
      <c r="A11348" s="203"/>
      <c r="B11348" s="203"/>
      <c r="C11348" s="203"/>
      <c r="D11348" s="203"/>
      <c r="E11348" s="203"/>
      <c r="F11348" s="203"/>
    </row>
    <row r="11349" spans="1:6" x14ac:dyDescent="0.25">
      <c r="A11349" s="203"/>
      <c r="B11349" s="203"/>
      <c r="C11349" s="203"/>
      <c r="D11349" s="203"/>
      <c r="E11349" s="203"/>
      <c r="F11349" s="203"/>
    </row>
    <row r="11350" spans="1:6" x14ac:dyDescent="0.25">
      <c r="A11350" s="203"/>
      <c r="B11350" s="203"/>
      <c r="C11350" s="203"/>
      <c r="D11350" s="203"/>
      <c r="E11350" s="203"/>
      <c r="F11350" s="203"/>
    </row>
    <row r="11351" spans="1:6" x14ac:dyDescent="0.25">
      <c r="A11351" s="203"/>
      <c r="B11351" s="203"/>
      <c r="C11351" s="203"/>
      <c r="D11351" s="203"/>
      <c r="E11351" s="203"/>
      <c r="F11351" s="203"/>
    </row>
    <row r="11352" spans="1:6" x14ac:dyDescent="0.25">
      <c r="A11352" s="203"/>
      <c r="B11352" s="203"/>
      <c r="C11352" s="203"/>
      <c r="D11352" s="203"/>
      <c r="E11352" s="203"/>
      <c r="F11352" s="203"/>
    </row>
    <row r="11353" spans="1:6" x14ac:dyDescent="0.25">
      <c r="A11353" s="203"/>
      <c r="B11353" s="203"/>
      <c r="C11353" s="203"/>
      <c r="D11353" s="203"/>
      <c r="E11353" s="203"/>
      <c r="F11353" s="203"/>
    </row>
    <row r="11354" spans="1:6" x14ac:dyDescent="0.25">
      <c r="A11354" s="203"/>
      <c r="B11354" s="203"/>
      <c r="C11354" s="203"/>
      <c r="D11354" s="203"/>
      <c r="E11354" s="203"/>
      <c r="F11354" s="203"/>
    </row>
    <row r="11355" spans="1:6" x14ac:dyDescent="0.25">
      <c r="A11355" s="203"/>
      <c r="B11355" s="203"/>
      <c r="C11355" s="203"/>
      <c r="D11355" s="203"/>
      <c r="E11355" s="203"/>
      <c r="F11355" s="203"/>
    </row>
    <row r="11356" spans="1:6" x14ac:dyDescent="0.25">
      <c r="A11356" s="203"/>
      <c r="B11356" s="203"/>
      <c r="C11356" s="203"/>
      <c r="D11356" s="203"/>
      <c r="E11356" s="203"/>
      <c r="F11356" s="203"/>
    </row>
    <row r="11357" spans="1:6" x14ac:dyDescent="0.25">
      <c r="A11357" s="203"/>
      <c r="B11357" s="203"/>
      <c r="C11357" s="203"/>
      <c r="D11357" s="203"/>
      <c r="E11357" s="203"/>
      <c r="F11357" s="203"/>
    </row>
    <row r="11358" spans="1:6" x14ac:dyDescent="0.25">
      <c r="A11358" s="203"/>
      <c r="B11358" s="203"/>
      <c r="C11358" s="203"/>
      <c r="D11358" s="203"/>
      <c r="E11358" s="203"/>
      <c r="F11358" s="203"/>
    </row>
    <row r="11359" spans="1:6" x14ac:dyDescent="0.25">
      <c r="A11359" s="203"/>
      <c r="B11359" s="203"/>
      <c r="C11359" s="203"/>
      <c r="D11359" s="203"/>
      <c r="E11359" s="203"/>
      <c r="F11359" s="203"/>
    </row>
    <row r="11360" spans="1:6" x14ac:dyDescent="0.25">
      <c r="A11360" s="203"/>
      <c r="B11360" s="203"/>
      <c r="C11360" s="203"/>
      <c r="D11360" s="203"/>
      <c r="E11360" s="203"/>
      <c r="F11360" s="203"/>
    </row>
    <row r="11361" spans="1:6" x14ac:dyDescent="0.25">
      <c r="A11361" s="203"/>
      <c r="B11361" s="203"/>
      <c r="C11361" s="203"/>
      <c r="D11361" s="203"/>
      <c r="E11361" s="203"/>
      <c r="F11361" s="203"/>
    </row>
    <row r="11362" spans="1:6" x14ac:dyDescent="0.25">
      <c r="A11362" s="203"/>
      <c r="B11362" s="203"/>
      <c r="C11362" s="203"/>
      <c r="D11362" s="203"/>
      <c r="E11362" s="203"/>
      <c r="F11362" s="203"/>
    </row>
    <row r="11363" spans="1:6" x14ac:dyDescent="0.25">
      <c r="A11363" s="203"/>
      <c r="B11363" s="203"/>
      <c r="C11363" s="203"/>
      <c r="D11363" s="203"/>
      <c r="E11363" s="203"/>
      <c r="F11363" s="203"/>
    </row>
    <row r="11364" spans="1:6" x14ac:dyDescent="0.25">
      <c r="A11364" s="203"/>
      <c r="B11364" s="203"/>
      <c r="C11364" s="203"/>
      <c r="D11364" s="203"/>
      <c r="E11364" s="203"/>
      <c r="F11364" s="203"/>
    </row>
    <row r="11365" spans="1:6" x14ac:dyDescent="0.25">
      <c r="A11365" s="203"/>
      <c r="B11365" s="203"/>
      <c r="C11365" s="203"/>
      <c r="D11365" s="203"/>
      <c r="E11365" s="203"/>
      <c r="F11365" s="203"/>
    </row>
    <row r="11366" spans="1:6" x14ac:dyDescent="0.25">
      <c r="A11366" s="203"/>
      <c r="B11366" s="203"/>
      <c r="C11366" s="203"/>
      <c r="D11366" s="203"/>
      <c r="E11366" s="203"/>
      <c r="F11366" s="203"/>
    </row>
    <row r="11367" spans="1:6" x14ac:dyDescent="0.25">
      <c r="A11367" s="203"/>
      <c r="B11367" s="203"/>
      <c r="C11367" s="203"/>
      <c r="D11367" s="203"/>
      <c r="E11367" s="203"/>
      <c r="F11367" s="203"/>
    </row>
    <row r="11368" spans="1:6" x14ac:dyDescent="0.25">
      <c r="A11368" s="203"/>
      <c r="B11368" s="203"/>
      <c r="C11368" s="203"/>
      <c r="D11368" s="203"/>
      <c r="E11368" s="203"/>
      <c r="F11368" s="203"/>
    </row>
    <row r="11369" spans="1:6" x14ac:dyDescent="0.25">
      <c r="A11369" s="203"/>
      <c r="B11369" s="203"/>
      <c r="C11369" s="203"/>
      <c r="D11369" s="203"/>
      <c r="E11369" s="203"/>
      <c r="F11369" s="203"/>
    </row>
    <row r="11370" spans="1:6" x14ac:dyDescent="0.25">
      <c r="A11370" s="203"/>
      <c r="B11370" s="203"/>
      <c r="C11370" s="203"/>
      <c r="D11370" s="203"/>
      <c r="E11370" s="203"/>
      <c r="F11370" s="203"/>
    </row>
    <row r="11371" spans="1:6" x14ac:dyDescent="0.25">
      <c r="A11371" s="203"/>
      <c r="B11371" s="203"/>
      <c r="C11371" s="203"/>
      <c r="D11371" s="203"/>
      <c r="E11371" s="203"/>
      <c r="F11371" s="203"/>
    </row>
    <row r="11372" spans="1:6" x14ac:dyDescent="0.25">
      <c r="A11372" s="203"/>
      <c r="B11372" s="203"/>
      <c r="C11372" s="203"/>
      <c r="D11372" s="203"/>
      <c r="E11372" s="203"/>
      <c r="F11372" s="203"/>
    </row>
    <row r="11373" spans="1:6" x14ac:dyDescent="0.25">
      <c r="A11373" s="203"/>
      <c r="B11373" s="203"/>
      <c r="C11373" s="203"/>
      <c r="D11373" s="203"/>
      <c r="E11373" s="203"/>
      <c r="F11373" s="203"/>
    </row>
    <row r="11374" spans="1:6" x14ac:dyDescent="0.25">
      <c r="A11374" s="203"/>
      <c r="B11374" s="203"/>
      <c r="C11374" s="203"/>
      <c r="D11374" s="203"/>
      <c r="E11374" s="203"/>
      <c r="F11374" s="203"/>
    </row>
    <row r="11375" spans="1:6" x14ac:dyDescent="0.25">
      <c r="A11375" s="203"/>
      <c r="B11375" s="203"/>
      <c r="C11375" s="203"/>
      <c r="D11375" s="203"/>
      <c r="E11375" s="203"/>
      <c r="F11375" s="203"/>
    </row>
    <row r="11376" spans="1:6" x14ac:dyDescent="0.25">
      <c r="A11376" s="203"/>
      <c r="B11376" s="203"/>
      <c r="C11376" s="203"/>
      <c r="D11376" s="203"/>
      <c r="E11376" s="203"/>
      <c r="F11376" s="203"/>
    </row>
    <row r="11377" spans="1:6" x14ac:dyDescent="0.25">
      <c r="A11377" s="203"/>
      <c r="B11377" s="203"/>
      <c r="C11377" s="203"/>
      <c r="D11377" s="203"/>
      <c r="E11377" s="203"/>
      <c r="F11377" s="203"/>
    </row>
    <row r="11378" spans="1:6" x14ac:dyDescent="0.25">
      <c r="A11378" s="203"/>
      <c r="B11378" s="203"/>
      <c r="C11378" s="203"/>
      <c r="D11378" s="203"/>
      <c r="E11378" s="203"/>
      <c r="F11378" s="203"/>
    </row>
    <row r="11379" spans="1:6" x14ac:dyDescent="0.25">
      <c r="A11379" s="203"/>
      <c r="B11379" s="203"/>
      <c r="C11379" s="203"/>
      <c r="D11379" s="203"/>
      <c r="E11379" s="203"/>
      <c r="F11379" s="203"/>
    </row>
    <row r="11380" spans="1:6" x14ac:dyDescent="0.25">
      <c r="A11380" s="203"/>
      <c r="B11380" s="203"/>
      <c r="C11380" s="203"/>
      <c r="D11380" s="203"/>
      <c r="E11380" s="203"/>
      <c r="F11380" s="203"/>
    </row>
    <row r="11381" spans="1:6" x14ac:dyDescent="0.25">
      <c r="A11381" s="203"/>
      <c r="B11381" s="203"/>
      <c r="C11381" s="203"/>
      <c r="D11381" s="203"/>
      <c r="E11381" s="203"/>
      <c r="F11381" s="203"/>
    </row>
    <row r="11382" spans="1:6" x14ac:dyDescent="0.25">
      <c r="A11382" s="203"/>
      <c r="B11382" s="203"/>
      <c r="C11382" s="203"/>
      <c r="D11382" s="203"/>
      <c r="E11382" s="203"/>
      <c r="F11382" s="203"/>
    </row>
    <row r="11383" spans="1:6" x14ac:dyDescent="0.25">
      <c r="A11383" s="203"/>
      <c r="B11383" s="203"/>
      <c r="C11383" s="203"/>
      <c r="D11383" s="203"/>
      <c r="E11383" s="203"/>
      <c r="F11383" s="203"/>
    </row>
    <row r="11384" spans="1:6" x14ac:dyDescent="0.25">
      <c r="A11384" s="203"/>
      <c r="B11384" s="203"/>
      <c r="C11384" s="203"/>
      <c r="D11384" s="203"/>
      <c r="E11384" s="203"/>
      <c r="F11384" s="203"/>
    </row>
    <row r="11385" spans="1:6" x14ac:dyDescent="0.25">
      <c r="A11385" s="203"/>
      <c r="B11385" s="203"/>
      <c r="C11385" s="203"/>
      <c r="D11385" s="203"/>
      <c r="E11385" s="203"/>
      <c r="F11385" s="203"/>
    </row>
    <row r="11386" spans="1:6" x14ac:dyDescent="0.25">
      <c r="A11386" s="203"/>
      <c r="B11386" s="203"/>
      <c r="C11386" s="203"/>
      <c r="D11386" s="203"/>
      <c r="E11386" s="203"/>
      <c r="F11386" s="203"/>
    </row>
    <row r="11387" spans="1:6" x14ac:dyDescent="0.25">
      <c r="A11387" s="203"/>
      <c r="B11387" s="203"/>
      <c r="C11387" s="203"/>
      <c r="D11387" s="203"/>
      <c r="E11387" s="203"/>
      <c r="F11387" s="203"/>
    </row>
    <row r="11388" spans="1:6" x14ac:dyDescent="0.25">
      <c r="A11388" s="203"/>
      <c r="B11388" s="203"/>
      <c r="C11388" s="203"/>
      <c r="D11388" s="203"/>
      <c r="E11388" s="203"/>
      <c r="F11388" s="203"/>
    </row>
    <row r="11389" spans="1:6" x14ac:dyDescent="0.25">
      <c r="A11389" s="203"/>
      <c r="B11389" s="203"/>
      <c r="C11389" s="203"/>
      <c r="D11389" s="203"/>
      <c r="E11389" s="203"/>
      <c r="F11389" s="203"/>
    </row>
    <row r="11390" spans="1:6" x14ac:dyDescent="0.25">
      <c r="A11390" s="203"/>
      <c r="B11390" s="203"/>
      <c r="C11390" s="203"/>
      <c r="D11390" s="203"/>
      <c r="E11390" s="203"/>
      <c r="F11390" s="203"/>
    </row>
    <row r="11391" spans="1:6" x14ac:dyDescent="0.25">
      <c r="A11391" s="203"/>
      <c r="B11391" s="203"/>
      <c r="C11391" s="203"/>
      <c r="D11391" s="203"/>
      <c r="E11391" s="203"/>
      <c r="F11391" s="203"/>
    </row>
    <row r="11392" spans="1:6" x14ac:dyDescent="0.25">
      <c r="A11392" s="203"/>
      <c r="B11392" s="203"/>
      <c r="C11392" s="203"/>
      <c r="D11392" s="203"/>
      <c r="E11392" s="203"/>
      <c r="F11392" s="203"/>
    </row>
    <row r="11393" spans="1:6" x14ac:dyDescent="0.25">
      <c r="A11393" s="203"/>
      <c r="B11393" s="203"/>
      <c r="C11393" s="203"/>
      <c r="D11393" s="203"/>
      <c r="E11393" s="203"/>
      <c r="F11393" s="203"/>
    </row>
    <row r="11394" spans="1:6" x14ac:dyDescent="0.25">
      <c r="A11394" s="203"/>
      <c r="B11394" s="203"/>
      <c r="C11394" s="203"/>
      <c r="D11394" s="203"/>
      <c r="E11394" s="203"/>
      <c r="F11394" s="203"/>
    </row>
    <row r="11395" spans="1:6" x14ac:dyDescent="0.25">
      <c r="A11395" s="203"/>
      <c r="B11395" s="203"/>
      <c r="C11395" s="203"/>
      <c r="D11395" s="203"/>
      <c r="E11395" s="203"/>
      <c r="F11395" s="203"/>
    </row>
    <row r="11396" spans="1:6" x14ac:dyDescent="0.25">
      <c r="A11396" s="203"/>
      <c r="B11396" s="203"/>
      <c r="C11396" s="203"/>
      <c r="D11396" s="203"/>
      <c r="E11396" s="203"/>
      <c r="F11396" s="203"/>
    </row>
    <row r="11397" spans="1:6" x14ac:dyDescent="0.25">
      <c r="A11397" s="203"/>
      <c r="B11397" s="203"/>
      <c r="C11397" s="203"/>
      <c r="D11397" s="203"/>
      <c r="E11397" s="203"/>
      <c r="F11397" s="203"/>
    </row>
    <row r="11398" spans="1:6" x14ac:dyDescent="0.25">
      <c r="A11398" s="203"/>
      <c r="B11398" s="203"/>
      <c r="C11398" s="203"/>
      <c r="D11398" s="203"/>
      <c r="E11398" s="203"/>
      <c r="F11398" s="203"/>
    </row>
    <row r="11399" spans="1:6" x14ac:dyDescent="0.25">
      <c r="A11399" s="203"/>
      <c r="B11399" s="203"/>
      <c r="C11399" s="203"/>
      <c r="D11399" s="203"/>
      <c r="E11399" s="203"/>
      <c r="F11399" s="203"/>
    </row>
    <row r="11400" spans="1:6" x14ac:dyDescent="0.25">
      <c r="A11400" s="203"/>
      <c r="B11400" s="203"/>
      <c r="C11400" s="203"/>
      <c r="D11400" s="203"/>
      <c r="E11400" s="203"/>
      <c r="F11400" s="203"/>
    </row>
    <row r="11401" spans="1:6" x14ac:dyDescent="0.25">
      <c r="A11401" s="203"/>
      <c r="B11401" s="203"/>
      <c r="C11401" s="203"/>
      <c r="D11401" s="203"/>
      <c r="E11401" s="203"/>
      <c r="F11401" s="203"/>
    </row>
    <row r="11402" spans="1:6" x14ac:dyDescent="0.25">
      <c r="A11402" s="203"/>
      <c r="B11402" s="203"/>
      <c r="C11402" s="203"/>
      <c r="D11402" s="203"/>
      <c r="E11402" s="203"/>
      <c r="F11402" s="203"/>
    </row>
    <row r="11403" spans="1:6" x14ac:dyDescent="0.25">
      <c r="A11403" s="203"/>
      <c r="B11403" s="203"/>
      <c r="C11403" s="203"/>
      <c r="D11403" s="203"/>
      <c r="E11403" s="203"/>
      <c r="F11403" s="203"/>
    </row>
    <row r="11404" spans="1:6" x14ac:dyDescent="0.25">
      <c r="A11404" s="203"/>
      <c r="B11404" s="203"/>
      <c r="C11404" s="203"/>
      <c r="D11404" s="203"/>
      <c r="E11404" s="203"/>
      <c r="F11404" s="203"/>
    </row>
    <row r="11405" spans="1:6" x14ac:dyDescent="0.25">
      <c r="A11405" s="203"/>
      <c r="B11405" s="203"/>
      <c r="C11405" s="203"/>
      <c r="D11405" s="203"/>
      <c r="E11405" s="203"/>
      <c r="F11405" s="203"/>
    </row>
    <row r="11406" spans="1:6" x14ac:dyDescent="0.25">
      <c r="A11406" s="203"/>
      <c r="B11406" s="203"/>
      <c r="C11406" s="203"/>
      <c r="D11406" s="203"/>
      <c r="E11406" s="203"/>
      <c r="F11406" s="203"/>
    </row>
    <row r="11407" spans="1:6" x14ac:dyDescent="0.25">
      <c r="A11407" s="203"/>
      <c r="B11407" s="203"/>
      <c r="C11407" s="203"/>
      <c r="D11407" s="203"/>
      <c r="E11407" s="203"/>
      <c r="F11407" s="203"/>
    </row>
    <row r="11408" spans="1:6" x14ac:dyDescent="0.25">
      <c r="A11408" s="203"/>
      <c r="B11408" s="203"/>
      <c r="C11408" s="203"/>
      <c r="D11408" s="203"/>
      <c r="E11408" s="203"/>
      <c r="F11408" s="203"/>
    </row>
    <row r="11409" spans="1:6" x14ac:dyDescent="0.25">
      <c r="A11409" s="203"/>
      <c r="B11409" s="203"/>
      <c r="C11409" s="203"/>
      <c r="D11409" s="203"/>
      <c r="E11409" s="203"/>
      <c r="F11409" s="203"/>
    </row>
    <row r="11410" spans="1:6" x14ac:dyDescent="0.25">
      <c r="A11410" s="203"/>
      <c r="B11410" s="203"/>
      <c r="C11410" s="203"/>
      <c r="D11410" s="203"/>
      <c r="E11410" s="203"/>
      <c r="F11410" s="203"/>
    </row>
    <row r="11411" spans="1:6" x14ac:dyDescent="0.25">
      <c r="A11411" s="203"/>
      <c r="B11411" s="203"/>
      <c r="C11411" s="203"/>
      <c r="D11411" s="203"/>
      <c r="E11411" s="203"/>
      <c r="F11411" s="203"/>
    </row>
    <row r="11412" spans="1:6" x14ac:dyDescent="0.25">
      <c r="A11412" s="203"/>
      <c r="B11412" s="203"/>
      <c r="C11412" s="203"/>
      <c r="D11412" s="203"/>
      <c r="E11412" s="203"/>
      <c r="F11412" s="203"/>
    </row>
    <row r="11413" spans="1:6" x14ac:dyDescent="0.25">
      <c r="A11413" s="203"/>
      <c r="B11413" s="203"/>
      <c r="C11413" s="203"/>
      <c r="D11413" s="203"/>
      <c r="E11413" s="203"/>
      <c r="F11413" s="203"/>
    </row>
    <row r="11414" spans="1:6" x14ac:dyDescent="0.25">
      <c r="A11414" s="203"/>
      <c r="B11414" s="203"/>
      <c r="C11414" s="203"/>
      <c r="D11414" s="203"/>
      <c r="E11414" s="203"/>
      <c r="F11414" s="203"/>
    </row>
    <row r="11415" spans="1:6" x14ac:dyDescent="0.25">
      <c r="A11415" s="203"/>
      <c r="B11415" s="203"/>
      <c r="C11415" s="203"/>
      <c r="D11415" s="203"/>
      <c r="E11415" s="203"/>
      <c r="F11415" s="203"/>
    </row>
    <row r="11416" spans="1:6" x14ac:dyDescent="0.25">
      <c r="A11416" s="203"/>
      <c r="B11416" s="203"/>
      <c r="C11416" s="203"/>
      <c r="D11416" s="203"/>
      <c r="E11416" s="203"/>
      <c r="F11416" s="203"/>
    </row>
    <row r="11417" spans="1:6" x14ac:dyDescent="0.25">
      <c r="A11417" s="203"/>
      <c r="B11417" s="203"/>
      <c r="C11417" s="203"/>
      <c r="D11417" s="203"/>
      <c r="E11417" s="203"/>
      <c r="F11417" s="203"/>
    </row>
    <row r="11418" spans="1:6" x14ac:dyDescent="0.25">
      <c r="A11418" s="203"/>
      <c r="B11418" s="203"/>
      <c r="C11418" s="203"/>
      <c r="D11418" s="203"/>
      <c r="E11418" s="203"/>
      <c r="F11418" s="203"/>
    </row>
    <row r="11419" spans="1:6" x14ac:dyDescent="0.25">
      <c r="A11419" s="203"/>
      <c r="B11419" s="203"/>
      <c r="C11419" s="203"/>
      <c r="D11419" s="203"/>
      <c r="E11419" s="203"/>
      <c r="F11419" s="203"/>
    </row>
    <row r="11420" spans="1:6" x14ac:dyDescent="0.25">
      <c r="A11420" s="203"/>
      <c r="B11420" s="203"/>
      <c r="C11420" s="203"/>
      <c r="D11420" s="203"/>
      <c r="E11420" s="203"/>
      <c r="F11420" s="203"/>
    </row>
    <row r="11421" spans="1:6" x14ac:dyDescent="0.25">
      <c r="A11421" s="203"/>
      <c r="B11421" s="203"/>
      <c r="C11421" s="203"/>
      <c r="D11421" s="203"/>
      <c r="E11421" s="203"/>
      <c r="F11421" s="203"/>
    </row>
    <row r="11422" spans="1:6" x14ac:dyDescent="0.25">
      <c r="A11422" s="203"/>
      <c r="B11422" s="203"/>
      <c r="C11422" s="203"/>
      <c r="D11422" s="203"/>
      <c r="E11422" s="203"/>
      <c r="F11422" s="203"/>
    </row>
    <row r="11423" spans="1:6" x14ac:dyDescent="0.25">
      <c r="A11423" s="203"/>
      <c r="B11423" s="203"/>
      <c r="C11423" s="203"/>
      <c r="D11423" s="203"/>
      <c r="E11423" s="203"/>
      <c r="F11423" s="203"/>
    </row>
    <row r="11424" spans="1:6" x14ac:dyDescent="0.25">
      <c r="A11424" s="203"/>
      <c r="B11424" s="203"/>
      <c r="C11424" s="203"/>
      <c r="D11424" s="203"/>
      <c r="E11424" s="203"/>
      <c r="F11424" s="203"/>
    </row>
    <row r="11425" spans="1:6" x14ac:dyDescent="0.25">
      <c r="A11425" s="203"/>
      <c r="B11425" s="203"/>
      <c r="C11425" s="203"/>
      <c r="D11425" s="203"/>
      <c r="E11425" s="203"/>
      <c r="F11425" s="203"/>
    </row>
    <row r="11426" spans="1:6" x14ac:dyDescent="0.25">
      <c r="A11426" s="203"/>
      <c r="B11426" s="203"/>
      <c r="C11426" s="203"/>
      <c r="D11426" s="203"/>
      <c r="E11426" s="203"/>
      <c r="F11426" s="203"/>
    </row>
    <row r="11427" spans="1:6" x14ac:dyDescent="0.25">
      <c r="A11427" s="203"/>
      <c r="B11427" s="203"/>
      <c r="C11427" s="203"/>
      <c r="D11427" s="203"/>
      <c r="E11427" s="203"/>
      <c r="F11427" s="203"/>
    </row>
    <row r="11428" spans="1:6" x14ac:dyDescent="0.25">
      <c r="A11428" s="203"/>
      <c r="B11428" s="203"/>
      <c r="C11428" s="203"/>
      <c r="D11428" s="203"/>
      <c r="E11428" s="203"/>
      <c r="F11428" s="203"/>
    </row>
    <row r="11429" spans="1:6" x14ac:dyDescent="0.25">
      <c r="A11429" s="203"/>
      <c r="B11429" s="203"/>
      <c r="C11429" s="203"/>
      <c r="D11429" s="203"/>
      <c r="E11429" s="203"/>
      <c r="F11429" s="203"/>
    </row>
    <row r="11430" spans="1:6" x14ac:dyDescent="0.25">
      <c r="A11430" s="203"/>
      <c r="B11430" s="203"/>
      <c r="C11430" s="203"/>
      <c r="D11430" s="203"/>
      <c r="E11430" s="203"/>
      <c r="F11430" s="203"/>
    </row>
    <row r="11431" spans="1:6" x14ac:dyDescent="0.25">
      <c r="A11431" s="203"/>
      <c r="B11431" s="203"/>
      <c r="C11431" s="203"/>
      <c r="D11431" s="203"/>
      <c r="E11431" s="203"/>
      <c r="F11431" s="203"/>
    </row>
    <row r="11432" spans="1:6" x14ac:dyDescent="0.25">
      <c r="A11432" s="203"/>
      <c r="B11432" s="203"/>
      <c r="C11432" s="203"/>
      <c r="D11432" s="203"/>
      <c r="E11432" s="203"/>
      <c r="F11432" s="203"/>
    </row>
    <row r="11433" spans="1:6" x14ac:dyDescent="0.25">
      <c r="A11433" s="203"/>
      <c r="B11433" s="203"/>
      <c r="C11433" s="203"/>
      <c r="D11433" s="203"/>
      <c r="E11433" s="203"/>
      <c r="F11433" s="203"/>
    </row>
    <row r="11434" spans="1:6" x14ac:dyDescent="0.25">
      <c r="A11434" s="203"/>
      <c r="B11434" s="203"/>
      <c r="C11434" s="203"/>
      <c r="D11434" s="203"/>
      <c r="E11434" s="203"/>
      <c r="F11434" s="203"/>
    </row>
    <row r="11435" spans="1:6" x14ac:dyDescent="0.25">
      <c r="A11435" s="203"/>
      <c r="B11435" s="203"/>
      <c r="C11435" s="203"/>
      <c r="D11435" s="203"/>
      <c r="E11435" s="203"/>
      <c r="F11435" s="203"/>
    </row>
    <row r="11436" spans="1:6" x14ac:dyDescent="0.25">
      <c r="A11436" s="203"/>
      <c r="B11436" s="203"/>
      <c r="C11436" s="203"/>
      <c r="D11436" s="203"/>
      <c r="E11436" s="203"/>
      <c r="F11436" s="203"/>
    </row>
    <row r="11437" spans="1:6" x14ac:dyDescent="0.25">
      <c r="A11437" s="203"/>
      <c r="B11437" s="203"/>
      <c r="C11437" s="203"/>
      <c r="D11437" s="203"/>
      <c r="E11437" s="203"/>
      <c r="F11437" s="203"/>
    </row>
    <row r="11438" spans="1:6" x14ac:dyDescent="0.25">
      <c r="A11438" s="203"/>
      <c r="B11438" s="203"/>
      <c r="C11438" s="203"/>
      <c r="D11438" s="203"/>
      <c r="E11438" s="203"/>
      <c r="F11438" s="203"/>
    </row>
    <row r="11439" spans="1:6" x14ac:dyDescent="0.25">
      <c r="A11439" s="203"/>
      <c r="B11439" s="203"/>
      <c r="C11439" s="203"/>
      <c r="D11439" s="203"/>
      <c r="E11439" s="203"/>
      <c r="F11439" s="203"/>
    </row>
    <row r="11440" spans="1:6" x14ac:dyDescent="0.25">
      <c r="A11440" s="203"/>
      <c r="B11440" s="203"/>
      <c r="C11440" s="203"/>
      <c r="D11440" s="203"/>
      <c r="E11440" s="203"/>
      <c r="F11440" s="203"/>
    </row>
    <row r="11441" spans="1:6" x14ac:dyDescent="0.25">
      <c r="A11441" s="203"/>
      <c r="B11441" s="203"/>
      <c r="C11441" s="203"/>
      <c r="D11441" s="203"/>
      <c r="E11441" s="203"/>
      <c r="F11441" s="203"/>
    </row>
    <row r="11442" spans="1:6" x14ac:dyDescent="0.25">
      <c r="A11442" s="203"/>
      <c r="B11442" s="203"/>
      <c r="C11442" s="203"/>
      <c r="D11442" s="203"/>
      <c r="E11442" s="203"/>
      <c r="F11442" s="203"/>
    </row>
    <row r="11443" spans="1:6" x14ac:dyDescent="0.25">
      <c r="A11443" s="203"/>
      <c r="B11443" s="203"/>
      <c r="C11443" s="203"/>
      <c r="D11443" s="203"/>
      <c r="E11443" s="203"/>
      <c r="F11443" s="203"/>
    </row>
    <row r="11444" spans="1:6" x14ac:dyDescent="0.25">
      <c r="A11444" s="203"/>
      <c r="B11444" s="203"/>
      <c r="C11444" s="203"/>
      <c r="D11444" s="203"/>
      <c r="E11444" s="203"/>
      <c r="F11444" s="203"/>
    </row>
    <row r="11445" spans="1:6" x14ac:dyDescent="0.25">
      <c r="A11445" s="203"/>
      <c r="B11445" s="203"/>
      <c r="C11445" s="203"/>
      <c r="D11445" s="203"/>
      <c r="E11445" s="203"/>
      <c r="F11445" s="203"/>
    </row>
    <row r="11446" spans="1:6" x14ac:dyDescent="0.25">
      <c r="A11446" s="203"/>
      <c r="B11446" s="203"/>
      <c r="C11446" s="203"/>
      <c r="D11446" s="203"/>
      <c r="E11446" s="203"/>
      <c r="F11446" s="203"/>
    </row>
    <row r="11447" spans="1:6" x14ac:dyDescent="0.25">
      <c r="A11447" s="203"/>
      <c r="B11447" s="203"/>
      <c r="C11447" s="203"/>
      <c r="D11447" s="203"/>
      <c r="E11447" s="203"/>
      <c r="F11447" s="203"/>
    </row>
    <row r="11448" spans="1:6" x14ac:dyDescent="0.25">
      <c r="A11448" s="203"/>
      <c r="B11448" s="203"/>
      <c r="C11448" s="203"/>
      <c r="D11448" s="203"/>
      <c r="E11448" s="203"/>
      <c r="F11448" s="203"/>
    </row>
    <row r="11449" spans="1:6" x14ac:dyDescent="0.25">
      <c r="A11449" s="203"/>
      <c r="B11449" s="203"/>
      <c r="C11449" s="203"/>
      <c r="D11449" s="203"/>
      <c r="E11449" s="203"/>
      <c r="F11449" s="203"/>
    </row>
    <row r="11450" spans="1:6" x14ac:dyDescent="0.25">
      <c r="A11450" s="203"/>
      <c r="B11450" s="203"/>
      <c r="C11450" s="203"/>
      <c r="D11450" s="203"/>
      <c r="E11450" s="203"/>
      <c r="F11450" s="203"/>
    </row>
    <row r="11451" spans="1:6" x14ac:dyDescent="0.25">
      <c r="A11451" s="203"/>
      <c r="B11451" s="203"/>
      <c r="C11451" s="203"/>
      <c r="D11451" s="203"/>
      <c r="E11451" s="203"/>
      <c r="F11451" s="203"/>
    </row>
    <row r="11452" spans="1:6" x14ac:dyDescent="0.25">
      <c r="A11452" s="203"/>
      <c r="B11452" s="203"/>
      <c r="C11452" s="203"/>
      <c r="D11452" s="203"/>
      <c r="E11452" s="203"/>
      <c r="F11452" s="203"/>
    </row>
    <row r="11453" spans="1:6" x14ac:dyDescent="0.25">
      <c r="A11453" s="203"/>
      <c r="B11453" s="203"/>
      <c r="C11453" s="203"/>
      <c r="D11453" s="203"/>
      <c r="E11453" s="203"/>
      <c r="F11453" s="203"/>
    </row>
    <row r="11454" spans="1:6" x14ac:dyDescent="0.25">
      <c r="A11454" s="203"/>
      <c r="B11454" s="203"/>
      <c r="C11454" s="203"/>
      <c r="D11454" s="203"/>
      <c r="E11454" s="203"/>
      <c r="F11454" s="203"/>
    </row>
    <row r="11455" spans="1:6" x14ac:dyDescent="0.25">
      <c r="A11455" s="203"/>
      <c r="B11455" s="203"/>
      <c r="C11455" s="203"/>
      <c r="D11455" s="203"/>
      <c r="E11455" s="203"/>
      <c r="F11455" s="203"/>
    </row>
    <row r="11456" spans="1:6" x14ac:dyDescent="0.25">
      <c r="A11456" s="203"/>
      <c r="B11456" s="203"/>
      <c r="C11456" s="203"/>
      <c r="D11456" s="203"/>
      <c r="E11456" s="203"/>
      <c r="F11456" s="203"/>
    </row>
    <row r="11457" spans="1:6" x14ac:dyDescent="0.25">
      <c r="A11457" s="203"/>
      <c r="B11457" s="203"/>
      <c r="C11457" s="203"/>
      <c r="D11457" s="203"/>
      <c r="E11457" s="203"/>
      <c r="F11457" s="203"/>
    </row>
    <row r="11458" spans="1:6" x14ac:dyDescent="0.25">
      <c r="A11458" s="203"/>
      <c r="B11458" s="203"/>
      <c r="C11458" s="203"/>
      <c r="D11458" s="203"/>
      <c r="E11458" s="203"/>
      <c r="F11458" s="203"/>
    </row>
    <row r="11459" spans="1:6" x14ac:dyDescent="0.25">
      <c r="A11459" s="203"/>
      <c r="B11459" s="203"/>
      <c r="C11459" s="203"/>
      <c r="D11459" s="203"/>
      <c r="E11459" s="203"/>
      <c r="F11459" s="203"/>
    </row>
    <row r="11460" spans="1:6" x14ac:dyDescent="0.25">
      <c r="A11460" s="203"/>
      <c r="B11460" s="203"/>
      <c r="C11460" s="203"/>
      <c r="D11460" s="203"/>
      <c r="E11460" s="203"/>
      <c r="F11460" s="203"/>
    </row>
    <row r="11461" spans="1:6" x14ac:dyDescent="0.25">
      <c r="A11461" s="203"/>
      <c r="B11461" s="203"/>
      <c r="C11461" s="203"/>
      <c r="D11461" s="203"/>
      <c r="E11461" s="203"/>
      <c r="F11461" s="203"/>
    </row>
    <row r="11462" spans="1:6" x14ac:dyDescent="0.25">
      <c r="A11462" s="203"/>
      <c r="B11462" s="203"/>
      <c r="C11462" s="203"/>
      <c r="D11462" s="203"/>
      <c r="E11462" s="203"/>
      <c r="F11462" s="203"/>
    </row>
    <row r="11463" spans="1:6" x14ac:dyDescent="0.25">
      <c r="A11463" s="203"/>
      <c r="B11463" s="203"/>
      <c r="C11463" s="203"/>
      <c r="D11463" s="203"/>
      <c r="E11463" s="203"/>
      <c r="F11463" s="203"/>
    </row>
    <row r="11464" spans="1:6" x14ac:dyDescent="0.25">
      <c r="A11464" s="203"/>
      <c r="B11464" s="203"/>
      <c r="C11464" s="203"/>
      <c r="D11464" s="203"/>
      <c r="E11464" s="203"/>
      <c r="F11464" s="203"/>
    </row>
    <row r="11465" spans="1:6" x14ac:dyDescent="0.25">
      <c r="A11465" s="203"/>
      <c r="B11465" s="203"/>
      <c r="C11465" s="203"/>
      <c r="D11465" s="203"/>
      <c r="E11465" s="203"/>
      <c r="F11465" s="203"/>
    </row>
    <row r="11466" spans="1:6" x14ac:dyDescent="0.25">
      <c r="A11466" s="203"/>
      <c r="B11466" s="203"/>
      <c r="C11466" s="203"/>
      <c r="D11466" s="203"/>
      <c r="E11466" s="203"/>
      <c r="F11466" s="203"/>
    </row>
    <row r="11467" spans="1:6" x14ac:dyDescent="0.25">
      <c r="A11467" s="203"/>
      <c r="B11467" s="203"/>
      <c r="C11467" s="203"/>
      <c r="D11467" s="203"/>
      <c r="E11467" s="203"/>
      <c r="F11467" s="203"/>
    </row>
    <row r="11468" spans="1:6" x14ac:dyDescent="0.25">
      <c r="A11468" s="203"/>
      <c r="B11468" s="203"/>
      <c r="C11468" s="203"/>
      <c r="D11468" s="203"/>
      <c r="E11468" s="203"/>
      <c r="F11468" s="203"/>
    </row>
    <row r="11469" spans="1:6" x14ac:dyDescent="0.25">
      <c r="A11469" s="203"/>
      <c r="B11469" s="203"/>
      <c r="C11469" s="203"/>
      <c r="D11469" s="203"/>
      <c r="E11469" s="203"/>
      <c r="F11469" s="203"/>
    </row>
    <row r="11470" spans="1:6" x14ac:dyDescent="0.25">
      <c r="A11470" s="203"/>
      <c r="B11470" s="203"/>
      <c r="C11470" s="203"/>
      <c r="D11470" s="203"/>
      <c r="E11470" s="203"/>
      <c r="F11470" s="203"/>
    </row>
    <row r="11471" spans="1:6" x14ac:dyDescent="0.25">
      <c r="A11471" s="203"/>
      <c r="B11471" s="203"/>
      <c r="C11471" s="203"/>
      <c r="D11471" s="203"/>
      <c r="E11471" s="203"/>
      <c r="F11471" s="203"/>
    </row>
    <row r="11472" spans="1:6" x14ac:dyDescent="0.25">
      <c r="A11472" s="203"/>
      <c r="B11472" s="203"/>
      <c r="C11472" s="203"/>
      <c r="D11472" s="203"/>
      <c r="E11472" s="203"/>
      <c r="F11472" s="203"/>
    </row>
    <row r="11473" spans="1:6" x14ac:dyDescent="0.25">
      <c r="A11473" s="203"/>
      <c r="B11473" s="203"/>
      <c r="C11473" s="203"/>
      <c r="D11473" s="203"/>
      <c r="E11473" s="203"/>
      <c r="F11473" s="203"/>
    </row>
    <row r="11474" spans="1:6" x14ac:dyDescent="0.25">
      <c r="A11474" s="203"/>
      <c r="B11474" s="203"/>
      <c r="C11474" s="203"/>
      <c r="D11474" s="203"/>
      <c r="E11474" s="203"/>
      <c r="F11474" s="203"/>
    </row>
    <row r="11475" spans="1:6" x14ac:dyDescent="0.25">
      <c r="A11475" s="203"/>
      <c r="B11475" s="203"/>
      <c r="C11475" s="203"/>
      <c r="D11475" s="203"/>
      <c r="E11475" s="203"/>
      <c r="F11475" s="203"/>
    </row>
    <row r="11476" spans="1:6" x14ac:dyDescent="0.25">
      <c r="A11476" s="203"/>
      <c r="B11476" s="203"/>
      <c r="C11476" s="203"/>
      <c r="D11476" s="203"/>
      <c r="E11476" s="203"/>
      <c r="F11476" s="203"/>
    </row>
    <row r="11477" spans="1:6" x14ac:dyDescent="0.25">
      <c r="A11477" s="203"/>
      <c r="B11477" s="203"/>
      <c r="C11477" s="203"/>
      <c r="D11477" s="203"/>
      <c r="E11477" s="203"/>
      <c r="F11477" s="203"/>
    </row>
    <row r="11478" spans="1:6" x14ac:dyDescent="0.25">
      <c r="A11478" s="203"/>
      <c r="B11478" s="203"/>
      <c r="C11478" s="203"/>
      <c r="D11478" s="203"/>
      <c r="E11478" s="203"/>
      <c r="F11478" s="203"/>
    </row>
    <row r="11479" spans="1:6" x14ac:dyDescent="0.25">
      <c r="A11479" s="203"/>
      <c r="B11479" s="203"/>
      <c r="C11479" s="203"/>
      <c r="D11479" s="203"/>
      <c r="E11479" s="203"/>
      <c r="F11479" s="203"/>
    </row>
    <row r="11480" spans="1:6" x14ac:dyDescent="0.25">
      <c r="A11480" s="203"/>
      <c r="B11480" s="203"/>
      <c r="C11480" s="203"/>
      <c r="D11480" s="203"/>
      <c r="E11480" s="203"/>
      <c r="F11480" s="203"/>
    </row>
    <row r="11481" spans="1:6" x14ac:dyDescent="0.25">
      <c r="A11481" s="203"/>
      <c r="B11481" s="203"/>
      <c r="C11481" s="203"/>
      <c r="D11481" s="203"/>
      <c r="E11481" s="203"/>
      <c r="F11481" s="203"/>
    </row>
    <row r="11482" spans="1:6" x14ac:dyDescent="0.25">
      <c r="A11482" s="203"/>
      <c r="B11482" s="203"/>
      <c r="C11482" s="203"/>
      <c r="D11482" s="203"/>
      <c r="E11482" s="203"/>
      <c r="F11482" s="203"/>
    </row>
    <row r="11483" spans="1:6" x14ac:dyDescent="0.25">
      <c r="A11483" s="203"/>
      <c r="B11483" s="203"/>
      <c r="C11483" s="203"/>
      <c r="D11483" s="203"/>
      <c r="E11483" s="203"/>
      <c r="F11483" s="203"/>
    </row>
    <row r="11484" spans="1:6" x14ac:dyDescent="0.25">
      <c r="A11484" s="203"/>
      <c r="B11484" s="203"/>
      <c r="C11484" s="203"/>
      <c r="D11484" s="203"/>
      <c r="E11484" s="203"/>
      <c r="F11484" s="203"/>
    </row>
    <row r="11485" spans="1:6" x14ac:dyDescent="0.25">
      <c r="A11485" s="203"/>
      <c r="B11485" s="203"/>
      <c r="C11485" s="203"/>
      <c r="D11485" s="203"/>
      <c r="E11485" s="203"/>
      <c r="F11485" s="203"/>
    </row>
    <row r="11486" spans="1:6" x14ac:dyDescent="0.25">
      <c r="A11486" s="203"/>
      <c r="B11486" s="203"/>
      <c r="C11486" s="203"/>
      <c r="D11486" s="203"/>
      <c r="E11486" s="203"/>
      <c r="F11486" s="203"/>
    </row>
    <row r="11487" spans="1:6" x14ac:dyDescent="0.25">
      <c r="A11487" s="203"/>
      <c r="B11487" s="203"/>
      <c r="C11487" s="203"/>
      <c r="D11487" s="203"/>
      <c r="E11487" s="203"/>
      <c r="F11487" s="203"/>
    </row>
    <row r="11488" spans="1:6" x14ac:dyDescent="0.25">
      <c r="A11488" s="203"/>
      <c r="B11488" s="203"/>
      <c r="C11488" s="203"/>
      <c r="D11488" s="203"/>
      <c r="E11488" s="203"/>
      <c r="F11488" s="203"/>
    </row>
    <row r="11489" spans="1:6" x14ac:dyDescent="0.25">
      <c r="A11489" s="203"/>
      <c r="B11489" s="203"/>
      <c r="C11489" s="203"/>
      <c r="D11489" s="203"/>
      <c r="E11489" s="203"/>
      <c r="F11489" s="203"/>
    </row>
    <row r="11490" spans="1:6" x14ac:dyDescent="0.25">
      <c r="A11490" s="203"/>
      <c r="B11490" s="203"/>
      <c r="C11490" s="203"/>
      <c r="D11490" s="203"/>
      <c r="E11490" s="203"/>
      <c r="F11490" s="203"/>
    </row>
    <row r="11491" spans="1:6" x14ac:dyDescent="0.25">
      <c r="A11491" s="203"/>
      <c r="B11491" s="203"/>
      <c r="C11491" s="203"/>
      <c r="D11491" s="203"/>
      <c r="E11491" s="203"/>
      <c r="F11491" s="203"/>
    </row>
    <row r="11492" spans="1:6" x14ac:dyDescent="0.25">
      <c r="A11492" s="203"/>
      <c r="B11492" s="203"/>
      <c r="C11492" s="203"/>
      <c r="D11492" s="203"/>
      <c r="E11492" s="203"/>
      <c r="F11492" s="203"/>
    </row>
    <row r="11493" spans="1:6" x14ac:dyDescent="0.25">
      <c r="A11493" s="203"/>
      <c r="B11493" s="203"/>
      <c r="C11493" s="203"/>
      <c r="D11493" s="203"/>
      <c r="E11493" s="203"/>
      <c r="F11493" s="203"/>
    </row>
    <row r="11494" spans="1:6" x14ac:dyDescent="0.25">
      <c r="A11494" s="203"/>
      <c r="B11494" s="203"/>
      <c r="C11494" s="203"/>
      <c r="D11494" s="203"/>
      <c r="E11494" s="203"/>
      <c r="F11494" s="203"/>
    </row>
    <row r="11495" spans="1:6" x14ac:dyDescent="0.25">
      <c r="A11495" s="203"/>
      <c r="B11495" s="203"/>
      <c r="C11495" s="203"/>
      <c r="D11495" s="203"/>
      <c r="E11495" s="203"/>
      <c r="F11495" s="203"/>
    </row>
    <row r="11496" spans="1:6" x14ac:dyDescent="0.25">
      <c r="A11496" s="203"/>
      <c r="B11496" s="203"/>
      <c r="C11496" s="203"/>
      <c r="D11496" s="203"/>
      <c r="E11496" s="203"/>
      <c r="F11496" s="203"/>
    </row>
    <row r="11497" spans="1:6" x14ac:dyDescent="0.25">
      <c r="A11497" s="203"/>
      <c r="B11497" s="203"/>
      <c r="C11497" s="203"/>
      <c r="D11497" s="203"/>
      <c r="E11497" s="203"/>
      <c r="F11497" s="203"/>
    </row>
    <row r="11498" spans="1:6" x14ac:dyDescent="0.25">
      <c r="A11498" s="203"/>
      <c r="B11498" s="203"/>
      <c r="C11498" s="203"/>
      <c r="D11498" s="203"/>
      <c r="E11498" s="203"/>
      <c r="F11498" s="203"/>
    </row>
    <row r="11499" spans="1:6" x14ac:dyDescent="0.25">
      <c r="A11499" s="203"/>
      <c r="B11499" s="203"/>
      <c r="C11499" s="203"/>
      <c r="D11499" s="203"/>
      <c r="E11499" s="203"/>
      <c r="F11499" s="203"/>
    </row>
    <row r="11500" spans="1:6" x14ac:dyDescent="0.25">
      <c r="A11500" s="203"/>
      <c r="B11500" s="203"/>
      <c r="C11500" s="203"/>
      <c r="D11500" s="203"/>
      <c r="E11500" s="203"/>
      <c r="F11500" s="203"/>
    </row>
    <row r="11501" spans="1:6" x14ac:dyDescent="0.25">
      <c r="A11501" s="203"/>
      <c r="B11501" s="203"/>
      <c r="C11501" s="203"/>
      <c r="D11501" s="203"/>
      <c r="E11501" s="203"/>
      <c r="F11501" s="203"/>
    </row>
    <row r="11502" spans="1:6" x14ac:dyDescent="0.25">
      <c r="A11502" s="203"/>
      <c r="B11502" s="203"/>
      <c r="C11502" s="203"/>
      <c r="D11502" s="203"/>
      <c r="E11502" s="203"/>
      <c r="F11502" s="203"/>
    </row>
    <row r="11503" spans="1:6" x14ac:dyDescent="0.25">
      <c r="A11503" s="203"/>
      <c r="B11503" s="203"/>
      <c r="C11503" s="203"/>
      <c r="D11503" s="203"/>
      <c r="E11503" s="203"/>
      <c r="F11503" s="203"/>
    </row>
    <row r="11504" spans="1:6" x14ac:dyDescent="0.25">
      <c r="A11504" s="203"/>
      <c r="B11504" s="203"/>
      <c r="C11504" s="203"/>
      <c r="D11504" s="203"/>
      <c r="E11504" s="203"/>
      <c r="F11504" s="203"/>
    </row>
    <row r="11505" spans="1:6" x14ac:dyDescent="0.25">
      <c r="A11505" s="203"/>
      <c r="B11505" s="203"/>
      <c r="C11505" s="203"/>
      <c r="D11505" s="203"/>
      <c r="E11505" s="203"/>
      <c r="F11505" s="203"/>
    </row>
    <row r="11506" spans="1:6" x14ac:dyDescent="0.25">
      <c r="A11506" s="203"/>
      <c r="B11506" s="203"/>
      <c r="C11506" s="203"/>
      <c r="D11506" s="203"/>
      <c r="E11506" s="203"/>
      <c r="F11506" s="203"/>
    </row>
    <row r="11507" spans="1:6" x14ac:dyDescent="0.25">
      <c r="A11507" s="203"/>
      <c r="B11507" s="203"/>
      <c r="C11507" s="203"/>
      <c r="D11507" s="203"/>
      <c r="E11507" s="203"/>
      <c r="F11507" s="203"/>
    </row>
    <row r="11508" spans="1:6" x14ac:dyDescent="0.25">
      <c r="A11508" s="203"/>
      <c r="B11508" s="203"/>
      <c r="C11508" s="203"/>
      <c r="D11508" s="203"/>
      <c r="E11508" s="203"/>
      <c r="F11508" s="203"/>
    </row>
    <row r="11509" spans="1:6" x14ac:dyDescent="0.25">
      <c r="A11509" s="203"/>
      <c r="B11509" s="203"/>
      <c r="C11509" s="203"/>
      <c r="D11509" s="203"/>
      <c r="E11509" s="203"/>
      <c r="F11509" s="203"/>
    </row>
    <row r="11510" spans="1:6" x14ac:dyDescent="0.25">
      <c r="A11510" s="203"/>
      <c r="B11510" s="203"/>
      <c r="C11510" s="203"/>
      <c r="D11510" s="203"/>
      <c r="E11510" s="203"/>
      <c r="F11510" s="203"/>
    </row>
    <row r="11511" spans="1:6" x14ac:dyDescent="0.25">
      <c r="A11511" s="203"/>
      <c r="B11511" s="203"/>
      <c r="C11511" s="203"/>
      <c r="D11511" s="203"/>
      <c r="E11511" s="203"/>
      <c r="F11511" s="203"/>
    </row>
    <row r="11512" spans="1:6" x14ac:dyDescent="0.25">
      <c r="A11512" s="203"/>
      <c r="B11512" s="203"/>
      <c r="C11512" s="203"/>
      <c r="D11512" s="203"/>
      <c r="E11512" s="203"/>
      <c r="F11512" s="203"/>
    </row>
    <row r="11513" spans="1:6" x14ac:dyDescent="0.25">
      <c r="A11513" s="203"/>
      <c r="B11513" s="203"/>
      <c r="C11513" s="203"/>
      <c r="D11513" s="203"/>
      <c r="E11513" s="203"/>
      <c r="F11513" s="203"/>
    </row>
    <row r="11514" spans="1:6" x14ac:dyDescent="0.25">
      <c r="A11514" s="203"/>
      <c r="B11514" s="203"/>
      <c r="C11514" s="203"/>
      <c r="D11514" s="203"/>
      <c r="E11514" s="203"/>
      <c r="F11514" s="203"/>
    </row>
    <row r="11515" spans="1:6" x14ac:dyDescent="0.25">
      <c r="A11515" s="203"/>
      <c r="B11515" s="203"/>
      <c r="C11515" s="203"/>
      <c r="D11515" s="203"/>
      <c r="E11515" s="203"/>
      <c r="F11515" s="203"/>
    </row>
    <row r="11516" spans="1:6" x14ac:dyDescent="0.25">
      <c r="A11516" s="203"/>
      <c r="B11516" s="203"/>
      <c r="C11516" s="203"/>
      <c r="D11516" s="203"/>
      <c r="E11516" s="203"/>
      <c r="F11516" s="203"/>
    </row>
    <row r="11517" spans="1:6" x14ac:dyDescent="0.25">
      <c r="A11517" s="203"/>
      <c r="B11517" s="203"/>
      <c r="C11517" s="203"/>
      <c r="D11517" s="203"/>
      <c r="E11517" s="203"/>
      <c r="F11517" s="203"/>
    </row>
    <row r="11518" spans="1:6" x14ac:dyDescent="0.25">
      <c r="A11518" s="203"/>
      <c r="B11518" s="203"/>
      <c r="C11518" s="203"/>
      <c r="D11518" s="203"/>
      <c r="E11518" s="203"/>
      <c r="F11518" s="203"/>
    </row>
    <row r="11519" spans="1:6" x14ac:dyDescent="0.25">
      <c r="A11519" s="203"/>
      <c r="B11519" s="203"/>
      <c r="C11519" s="203"/>
      <c r="D11519" s="203"/>
      <c r="E11519" s="203"/>
      <c r="F11519" s="203"/>
    </row>
    <row r="11520" spans="1:6" x14ac:dyDescent="0.25">
      <c r="A11520" s="203"/>
      <c r="B11520" s="203"/>
      <c r="C11520" s="203"/>
      <c r="D11520" s="203"/>
      <c r="E11520" s="203"/>
      <c r="F11520" s="203"/>
    </row>
    <row r="11521" spans="1:6" x14ac:dyDescent="0.25">
      <c r="A11521" s="203"/>
      <c r="B11521" s="203"/>
      <c r="C11521" s="203"/>
      <c r="D11521" s="203"/>
      <c r="E11521" s="203"/>
      <c r="F11521" s="203"/>
    </row>
    <row r="11522" spans="1:6" x14ac:dyDescent="0.25">
      <c r="A11522" s="203"/>
      <c r="B11522" s="203"/>
      <c r="C11522" s="203"/>
      <c r="D11522" s="203"/>
      <c r="E11522" s="203"/>
      <c r="F11522" s="203"/>
    </row>
    <row r="11523" spans="1:6" x14ac:dyDescent="0.25">
      <c r="A11523" s="203"/>
      <c r="B11523" s="203"/>
      <c r="C11523" s="203"/>
      <c r="D11523" s="203"/>
      <c r="E11523" s="203"/>
      <c r="F11523" s="203"/>
    </row>
    <row r="11524" spans="1:6" x14ac:dyDescent="0.25">
      <c r="A11524" s="203"/>
      <c r="B11524" s="203"/>
      <c r="C11524" s="203"/>
      <c r="D11524" s="203"/>
      <c r="E11524" s="203"/>
      <c r="F11524" s="203"/>
    </row>
    <row r="11525" spans="1:6" x14ac:dyDescent="0.25">
      <c r="A11525" s="203"/>
      <c r="B11525" s="203"/>
      <c r="C11525" s="203"/>
      <c r="D11525" s="203"/>
      <c r="E11525" s="203"/>
      <c r="F11525" s="203"/>
    </row>
    <row r="11526" spans="1:6" x14ac:dyDescent="0.25">
      <c r="A11526" s="203"/>
      <c r="B11526" s="203"/>
      <c r="C11526" s="203"/>
      <c r="D11526" s="203"/>
      <c r="E11526" s="203"/>
      <c r="F11526" s="203"/>
    </row>
    <row r="11527" spans="1:6" x14ac:dyDescent="0.25">
      <c r="A11527" s="203"/>
      <c r="B11527" s="203"/>
      <c r="C11527" s="203"/>
      <c r="D11527" s="203"/>
      <c r="E11527" s="203"/>
      <c r="F11527" s="203"/>
    </row>
    <row r="11528" spans="1:6" x14ac:dyDescent="0.25">
      <c r="A11528" s="203"/>
      <c r="B11528" s="203"/>
      <c r="C11528" s="203"/>
      <c r="D11528" s="203"/>
      <c r="E11528" s="203"/>
      <c r="F11528" s="203"/>
    </row>
    <row r="11529" spans="1:6" x14ac:dyDescent="0.25">
      <c r="A11529" s="203"/>
      <c r="B11529" s="203"/>
      <c r="C11529" s="203"/>
      <c r="D11529" s="203"/>
      <c r="E11529" s="203"/>
      <c r="F11529" s="203"/>
    </row>
    <row r="11530" spans="1:6" x14ac:dyDescent="0.25">
      <c r="A11530" s="203"/>
      <c r="B11530" s="203"/>
      <c r="C11530" s="203"/>
      <c r="D11530" s="203"/>
      <c r="E11530" s="203"/>
      <c r="F11530" s="203"/>
    </row>
    <row r="11531" spans="1:6" x14ac:dyDescent="0.25">
      <c r="A11531" s="203"/>
      <c r="B11531" s="203"/>
      <c r="C11531" s="203"/>
      <c r="D11531" s="203"/>
      <c r="E11531" s="203"/>
      <c r="F11531" s="203"/>
    </row>
    <row r="11532" spans="1:6" x14ac:dyDescent="0.25">
      <c r="A11532" s="203"/>
      <c r="B11532" s="203"/>
      <c r="C11532" s="203"/>
      <c r="D11532" s="203"/>
      <c r="E11532" s="203"/>
      <c r="F11532" s="203"/>
    </row>
    <row r="11533" spans="1:6" x14ac:dyDescent="0.25">
      <c r="A11533" s="203"/>
      <c r="B11533" s="203"/>
      <c r="C11533" s="203"/>
      <c r="D11533" s="203"/>
      <c r="E11533" s="203"/>
      <c r="F11533" s="203"/>
    </row>
    <row r="11534" spans="1:6" x14ac:dyDescent="0.25">
      <c r="A11534" s="203"/>
      <c r="B11534" s="203"/>
      <c r="C11534" s="203"/>
      <c r="D11534" s="203"/>
      <c r="E11534" s="203"/>
      <c r="F11534" s="203"/>
    </row>
    <row r="11535" spans="1:6" x14ac:dyDescent="0.25">
      <c r="A11535" s="203"/>
      <c r="B11535" s="203"/>
      <c r="C11535" s="203"/>
      <c r="D11535" s="203"/>
      <c r="E11535" s="203"/>
      <c r="F11535" s="203"/>
    </row>
    <row r="11536" spans="1:6" x14ac:dyDescent="0.25">
      <c r="A11536" s="203"/>
      <c r="B11536" s="203"/>
      <c r="C11536" s="203"/>
      <c r="D11536" s="203"/>
      <c r="E11536" s="203"/>
      <c r="F11536" s="203"/>
    </row>
    <row r="11537" spans="1:6" x14ac:dyDescent="0.25">
      <c r="A11537" s="203"/>
      <c r="B11537" s="203"/>
      <c r="C11537" s="203"/>
      <c r="D11537" s="203"/>
      <c r="E11537" s="203"/>
      <c r="F11537" s="203"/>
    </row>
    <row r="11538" spans="1:6" x14ac:dyDescent="0.25">
      <c r="A11538" s="203"/>
      <c r="B11538" s="203"/>
      <c r="C11538" s="203"/>
      <c r="D11538" s="203"/>
      <c r="E11538" s="203"/>
      <c r="F11538" s="203"/>
    </row>
    <row r="11539" spans="1:6" x14ac:dyDescent="0.25">
      <c r="A11539" s="203"/>
      <c r="B11539" s="203"/>
      <c r="C11539" s="203"/>
      <c r="D11539" s="203"/>
      <c r="E11539" s="203"/>
      <c r="F11539" s="203"/>
    </row>
    <row r="11540" spans="1:6" x14ac:dyDescent="0.25">
      <c r="A11540" s="203"/>
      <c r="B11540" s="203"/>
      <c r="C11540" s="203"/>
      <c r="D11540" s="203"/>
      <c r="E11540" s="203"/>
      <c r="F11540" s="203"/>
    </row>
    <row r="11541" spans="1:6" x14ac:dyDescent="0.25">
      <c r="A11541" s="203"/>
      <c r="B11541" s="203"/>
      <c r="C11541" s="203"/>
      <c r="D11541" s="203"/>
      <c r="E11541" s="203"/>
      <c r="F11541" s="203"/>
    </row>
    <row r="11542" spans="1:6" x14ac:dyDescent="0.25">
      <c r="A11542" s="203"/>
      <c r="B11542" s="203"/>
      <c r="C11542" s="203"/>
      <c r="D11542" s="203"/>
      <c r="E11542" s="203"/>
      <c r="F11542" s="203"/>
    </row>
    <row r="11543" spans="1:6" x14ac:dyDescent="0.25">
      <c r="A11543" s="203"/>
      <c r="B11543" s="203"/>
      <c r="C11543" s="203"/>
      <c r="D11543" s="203"/>
      <c r="E11543" s="203"/>
      <c r="F11543" s="203"/>
    </row>
    <row r="11544" spans="1:6" x14ac:dyDescent="0.25">
      <c r="A11544" s="203"/>
      <c r="B11544" s="203"/>
      <c r="C11544" s="203"/>
      <c r="D11544" s="203"/>
      <c r="E11544" s="203"/>
      <c r="F11544" s="203"/>
    </row>
    <row r="11545" spans="1:6" x14ac:dyDescent="0.25">
      <c r="A11545" s="203"/>
      <c r="B11545" s="203"/>
      <c r="C11545" s="203"/>
      <c r="D11545" s="203"/>
      <c r="E11545" s="203"/>
      <c r="F11545" s="203"/>
    </row>
    <row r="11546" spans="1:6" x14ac:dyDescent="0.25">
      <c r="A11546" s="203"/>
      <c r="B11546" s="203"/>
      <c r="C11546" s="203"/>
      <c r="D11546" s="203"/>
      <c r="E11546" s="203"/>
      <c r="F11546" s="203"/>
    </row>
    <row r="11547" spans="1:6" x14ac:dyDescent="0.25">
      <c r="A11547" s="203"/>
      <c r="B11547" s="203"/>
      <c r="C11547" s="203"/>
      <c r="D11547" s="203"/>
      <c r="E11547" s="203"/>
      <c r="F11547" s="203"/>
    </row>
    <row r="11548" spans="1:6" x14ac:dyDescent="0.25">
      <c r="A11548" s="203"/>
      <c r="B11548" s="203"/>
      <c r="C11548" s="203"/>
      <c r="D11548" s="203"/>
      <c r="E11548" s="203"/>
      <c r="F11548" s="203"/>
    </row>
    <row r="11549" spans="1:6" x14ac:dyDescent="0.25">
      <c r="A11549" s="203"/>
      <c r="B11549" s="203"/>
      <c r="C11549" s="203"/>
      <c r="D11549" s="203"/>
      <c r="E11549" s="203"/>
      <c r="F11549" s="203"/>
    </row>
    <row r="11550" spans="1:6" x14ac:dyDescent="0.25">
      <c r="A11550" s="203"/>
      <c r="B11550" s="203"/>
      <c r="C11550" s="203"/>
      <c r="D11550" s="203"/>
      <c r="E11550" s="203"/>
      <c r="F11550" s="203"/>
    </row>
    <row r="11551" spans="1:6" x14ac:dyDescent="0.25">
      <c r="A11551" s="203"/>
      <c r="B11551" s="203"/>
      <c r="C11551" s="203"/>
      <c r="D11551" s="203"/>
      <c r="E11551" s="203"/>
      <c r="F11551" s="203"/>
    </row>
    <row r="11552" spans="1:6" x14ac:dyDescent="0.25">
      <c r="A11552" s="203"/>
      <c r="B11552" s="203"/>
      <c r="C11552" s="203"/>
      <c r="D11552" s="203"/>
      <c r="E11552" s="203"/>
      <c r="F11552" s="203"/>
    </row>
    <row r="11553" spans="1:6" x14ac:dyDescent="0.25">
      <c r="A11553" s="203"/>
      <c r="B11553" s="203"/>
      <c r="C11553" s="203"/>
      <c r="D11553" s="203"/>
      <c r="E11553" s="203"/>
      <c r="F11553" s="203"/>
    </row>
    <row r="11554" spans="1:6" x14ac:dyDescent="0.25">
      <c r="A11554" s="203"/>
      <c r="B11554" s="203"/>
      <c r="C11554" s="203"/>
      <c r="D11554" s="203"/>
      <c r="E11554" s="203"/>
      <c r="F11554" s="203"/>
    </row>
    <row r="11555" spans="1:6" x14ac:dyDescent="0.25">
      <c r="A11555" s="203"/>
      <c r="B11555" s="203"/>
      <c r="C11555" s="203"/>
      <c r="D11555" s="203"/>
      <c r="E11555" s="203"/>
      <c r="F11555" s="203"/>
    </row>
    <row r="11556" spans="1:6" x14ac:dyDescent="0.25">
      <c r="A11556" s="203"/>
      <c r="B11556" s="203"/>
      <c r="C11556" s="203"/>
      <c r="D11556" s="203"/>
      <c r="E11556" s="203"/>
      <c r="F11556" s="203"/>
    </row>
    <row r="11557" spans="1:6" x14ac:dyDescent="0.25">
      <c r="A11557" s="203"/>
      <c r="B11557" s="203"/>
      <c r="C11557" s="203"/>
      <c r="D11557" s="203"/>
      <c r="E11557" s="203"/>
      <c r="F11557" s="203"/>
    </row>
    <row r="11558" spans="1:6" x14ac:dyDescent="0.25">
      <c r="A11558" s="203"/>
      <c r="B11558" s="203"/>
      <c r="C11558" s="203"/>
      <c r="D11558" s="203"/>
      <c r="E11558" s="203"/>
      <c r="F11558" s="203"/>
    </row>
    <row r="11559" spans="1:6" x14ac:dyDescent="0.25">
      <c r="A11559" s="203"/>
      <c r="B11559" s="203"/>
      <c r="C11559" s="203"/>
      <c r="D11559" s="203"/>
      <c r="E11559" s="203"/>
      <c r="F11559" s="203"/>
    </row>
    <row r="11560" spans="1:6" x14ac:dyDescent="0.25">
      <c r="A11560" s="203"/>
      <c r="B11560" s="203"/>
      <c r="C11560" s="203"/>
      <c r="D11560" s="203"/>
      <c r="E11560" s="203"/>
      <c r="F11560" s="203"/>
    </row>
    <row r="11561" spans="1:6" x14ac:dyDescent="0.25">
      <c r="A11561" s="203"/>
      <c r="B11561" s="203"/>
      <c r="C11561" s="203"/>
      <c r="D11561" s="203"/>
      <c r="E11561" s="203"/>
      <c r="F11561" s="203"/>
    </row>
    <row r="11562" spans="1:6" x14ac:dyDescent="0.25">
      <c r="A11562" s="203"/>
      <c r="B11562" s="203"/>
      <c r="C11562" s="203"/>
      <c r="D11562" s="203"/>
      <c r="E11562" s="203"/>
      <c r="F11562" s="203"/>
    </row>
    <row r="11563" spans="1:6" x14ac:dyDescent="0.25">
      <c r="A11563" s="203"/>
      <c r="B11563" s="203"/>
      <c r="C11563" s="203"/>
      <c r="D11563" s="203"/>
      <c r="E11563" s="203"/>
      <c r="F11563" s="203"/>
    </row>
    <row r="11564" spans="1:6" x14ac:dyDescent="0.25">
      <c r="A11564" s="203"/>
      <c r="B11564" s="203"/>
      <c r="C11564" s="203"/>
      <c r="D11564" s="203"/>
      <c r="E11564" s="203"/>
      <c r="F11564" s="203"/>
    </row>
    <row r="11565" spans="1:6" x14ac:dyDescent="0.25">
      <c r="A11565" s="203"/>
      <c r="B11565" s="203"/>
      <c r="C11565" s="203"/>
      <c r="D11565" s="203"/>
      <c r="E11565" s="203"/>
      <c r="F11565" s="203"/>
    </row>
    <row r="11566" spans="1:6" x14ac:dyDescent="0.25">
      <c r="A11566" s="203"/>
      <c r="B11566" s="203"/>
      <c r="C11566" s="203"/>
      <c r="D11566" s="203"/>
      <c r="E11566" s="203"/>
      <c r="F11566" s="203"/>
    </row>
    <row r="11567" spans="1:6" x14ac:dyDescent="0.25">
      <c r="A11567" s="203"/>
      <c r="B11567" s="203"/>
      <c r="C11567" s="203"/>
      <c r="D11567" s="203"/>
      <c r="E11567" s="203"/>
      <c r="F11567" s="203"/>
    </row>
    <row r="11568" spans="1:6" x14ac:dyDescent="0.25">
      <c r="A11568" s="203"/>
      <c r="B11568" s="203"/>
      <c r="C11568" s="203"/>
      <c r="D11568" s="203"/>
      <c r="E11568" s="203"/>
      <c r="F11568" s="203"/>
    </row>
    <row r="11569" spans="1:6" x14ac:dyDescent="0.25">
      <c r="A11569" s="203"/>
      <c r="B11569" s="203"/>
      <c r="C11569" s="203"/>
      <c r="D11569" s="203"/>
      <c r="E11569" s="203"/>
      <c r="F11569" s="203"/>
    </row>
    <row r="11570" spans="1:6" x14ac:dyDescent="0.25">
      <c r="A11570" s="203"/>
      <c r="B11570" s="203"/>
      <c r="C11570" s="203"/>
      <c r="D11570" s="203"/>
      <c r="E11570" s="203"/>
      <c r="F11570" s="203"/>
    </row>
    <row r="11571" spans="1:6" x14ac:dyDescent="0.25">
      <c r="A11571" s="203"/>
      <c r="B11571" s="203"/>
      <c r="C11571" s="203"/>
      <c r="D11571" s="203"/>
      <c r="E11571" s="203"/>
      <c r="F11571" s="203"/>
    </row>
    <row r="11572" spans="1:6" x14ac:dyDescent="0.25">
      <c r="A11572" s="203"/>
      <c r="B11572" s="203"/>
      <c r="C11572" s="203"/>
      <c r="D11572" s="203"/>
      <c r="E11572" s="203"/>
      <c r="F11572" s="203"/>
    </row>
    <row r="11573" spans="1:6" x14ac:dyDescent="0.25">
      <c r="A11573" s="203"/>
      <c r="B11573" s="203"/>
      <c r="C11573" s="203"/>
      <c r="D11573" s="203"/>
      <c r="E11573" s="203"/>
      <c r="F11573" s="203"/>
    </row>
    <row r="11574" spans="1:6" x14ac:dyDescent="0.25">
      <c r="A11574" s="203"/>
      <c r="B11574" s="203"/>
      <c r="C11574" s="203"/>
      <c r="D11574" s="203"/>
      <c r="E11574" s="203"/>
      <c r="F11574" s="203"/>
    </row>
    <row r="11575" spans="1:6" x14ac:dyDescent="0.25">
      <c r="A11575" s="203"/>
      <c r="B11575" s="203"/>
      <c r="C11575" s="203"/>
      <c r="D11575" s="203"/>
      <c r="E11575" s="203"/>
      <c r="F11575" s="203"/>
    </row>
    <row r="11576" spans="1:6" x14ac:dyDescent="0.25">
      <c r="A11576" s="203"/>
      <c r="B11576" s="203"/>
      <c r="C11576" s="203"/>
      <c r="D11576" s="203"/>
      <c r="E11576" s="203"/>
      <c r="F11576" s="203"/>
    </row>
    <row r="11577" spans="1:6" x14ac:dyDescent="0.25">
      <c r="A11577" s="203"/>
      <c r="B11577" s="203"/>
      <c r="C11577" s="203"/>
      <c r="D11577" s="203"/>
      <c r="E11577" s="203"/>
      <c r="F11577" s="203"/>
    </row>
    <row r="11578" spans="1:6" x14ac:dyDescent="0.25">
      <c r="A11578" s="203"/>
      <c r="B11578" s="203"/>
      <c r="C11578" s="203"/>
      <c r="D11578" s="203"/>
      <c r="E11578" s="203"/>
      <c r="F11578" s="203"/>
    </row>
    <row r="11579" spans="1:6" x14ac:dyDescent="0.25">
      <c r="A11579" s="203"/>
      <c r="B11579" s="203"/>
      <c r="C11579" s="203"/>
      <c r="D11579" s="203"/>
      <c r="E11579" s="203"/>
      <c r="F11579" s="203"/>
    </row>
    <row r="11580" spans="1:6" x14ac:dyDescent="0.25">
      <c r="A11580" s="203"/>
      <c r="B11580" s="203"/>
      <c r="C11580" s="203"/>
      <c r="D11580" s="203"/>
      <c r="E11580" s="203"/>
      <c r="F11580" s="203"/>
    </row>
    <row r="11581" spans="1:6" x14ac:dyDescent="0.25">
      <c r="A11581" s="203"/>
      <c r="B11581" s="203"/>
      <c r="C11581" s="203"/>
      <c r="D11581" s="203"/>
      <c r="E11581" s="203"/>
      <c r="F11581" s="203"/>
    </row>
    <row r="11582" spans="1:6" x14ac:dyDescent="0.25">
      <c r="A11582" s="203"/>
      <c r="B11582" s="203"/>
      <c r="C11582" s="203"/>
      <c r="D11582" s="203"/>
      <c r="E11582" s="203"/>
      <c r="F11582" s="203"/>
    </row>
    <row r="11583" spans="1:6" x14ac:dyDescent="0.25">
      <c r="A11583" s="203"/>
      <c r="B11583" s="203"/>
      <c r="C11583" s="203"/>
      <c r="D11583" s="203"/>
      <c r="E11583" s="203"/>
      <c r="F11583" s="203"/>
    </row>
    <row r="11584" spans="1:6" x14ac:dyDescent="0.25">
      <c r="A11584" s="203"/>
      <c r="B11584" s="203"/>
      <c r="C11584" s="203"/>
      <c r="D11584" s="203"/>
      <c r="E11584" s="203"/>
      <c r="F11584" s="203"/>
    </row>
    <row r="11585" spans="1:6" x14ac:dyDescent="0.25">
      <c r="A11585" s="203"/>
      <c r="B11585" s="203"/>
      <c r="C11585" s="203"/>
      <c r="D11585" s="203"/>
      <c r="E11585" s="203"/>
      <c r="F11585" s="203"/>
    </row>
    <row r="11586" spans="1:6" x14ac:dyDescent="0.25">
      <c r="A11586" s="203"/>
      <c r="B11586" s="203"/>
      <c r="C11586" s="203"/>
      <c r="D11586" s="203"/>
      <c r="E11586" s="203"/>
      <c r="F11586" s="203"/>
    </row>
    <row r="11587" spans="1:6" x14ac:dyDescent="0.25">
      <c r="A11587" s="203"/>
      <c r="B11587" s="203"/>
      <c r="C11587" s="203"/>
      <c r="D11587" s="203"/>
      <c r="E11587" s="203"/>
      <c r="F11587" s="203"/>
    </row>
    <row r="11588" spans="1:6" x14ac:dyDescent="0.25">
      <c r="A11588" s="203"/>
      <c r="B11588" s="203"/>
      <c r="C11588" s="203"/>
      <c r="D11588" s="203"/>
      <c r="E11588" s="203"/>
      <c r="F11588" s="203"/>
    </row>
    <row r="11589" spans="1:6" x14ac:dyDescent="0.25">
      <c r="A11589" s="203"/>
      <c r="B11589" s="203"/>
      <c r="C11589" s="203"/>
      <c r="D11589" s="203"/>
      <c r="E11589" s="203"/>
      <c r="F11589" s="203"/>
    </row>
    <row r="11590" spans="1:6" x14ac:dyDescent="0.25">
      <c r="A11590" s="203"/>
      <c r="B11590" s="203"/>
      <c r="C11590" s="203"/>
      <c r="D11590" s="203"/>
      <c r="E11590" s="203"/>
      <c r="F11590" s="203"/>
    </row>
    <row r="11591" spans="1:6" x14ac:dyDescent="0.25">
      <c r="A11591" s="203"/>
      <c r="B11591" s="203"/>
      <c r="C11591" s="203"/>
      <c r="D11591" s="203"/>
      <c r="E11591" s="203"/>
      <c r="F11591" s="203"/>
    </row>
    <row r="11592" spans="1:6" x14ac:dyDescent="0.25">
      <c r="A11592" s="203"/>
      <c r="B11592" s="203"/>
      <c r="C11592" s="203"/>
      <c r="D11592" s="203"/>
      <c r="E11592" s="203"/>
      <c r="F11592" s="203"/>
    </row>
    <row r="11593" spans="1:6" x14ac:dyDescent="0.25">
      <c r="A11593" s="203"/>
      <c r="B11593" s="203"/>
      <c r="C11593" s="203"/>
      <c r="D11593" s="203"/>
      <c r="E11593" s="203"/>
      <c r="F11593" s="203"/>
    </row>
    <row r="11594" spans="1:6" x14ac:dyDescent="0.25">
      <c r="A11594" s="203"/>
      <c r="B11594" s="203"/>
      <c r="C11594" s="203"/>
      <c r="D11594" s="203"/>
      <c r="E11594" s="203"/>
      <c r="F11594" s="203"/>
    </row>
    <row r="11595" spans="1:6" x14ac:dyDescent="0.25">
      <c r="A11595" s="203"/>
      <c r="B11595" s="203"/>
      <c r="C11595" s="203"/>
      <c r="D11595" s="203"/>
      <c r="E11595" s="203"/>
      <c r="F11595" s="203"/>
    </row>
    <row r="11596" spans="1:6" x14ac:dyDescent="0.25">
      <c r="A11596" s="203"/>
      <c r="B11596" s="203"/>
      <c r="C11596" s="203"/>
      <c r="D11596" s="203"/>
      <c r="E11596" s="203"/>
      <c r="F11596" s="203"/>
    </row>
    <row r="11597" spans="1:6" x14ac:dyDescent="0.25">
      <c r="A11597" s="203"/>
      <c r="B11597" s="203"/>
      <c r="C11597" s="203"/>
      <c r="D11597" s="203"/>
      <c r="E11597" s="203"/>
      <c r="F11597" s="203"/>
    </row>
    <row r="11598" spans="1:6" x14ac:dyDescent="0.25">
      <c r="A11598" s="203"/>
      <c r="B11598" s="203"/>
      <c r="C11598" s="203"/>
      <c r="D11598" s="203"/>
      <c r="E11598" s="203"/>
      <c r="F11598" s="203"/>
    </row>
    <row r="11599" spans="1:6" x14ac:dyDescent="0.25">
      <c r="A11599" s="203"/>
      <c r="B11599" s="203"/>
      <c r="C11599" s="203"/>
      <c r="D11599" s="203"/>
      <c r="E11599" s="203"/>
      <c r="F11599" s="203"/>
    </row>
    <row r="11600" spans="1:6" x14ac:dyDescent="0.25">
      <c r="A11600" s="203"/>
      <c r="B11600" s="203"/>
      <c r="C11600" s="203"/>
      <c r="D11600" s="203"/>
      <c r="E11600" s="203"/>
      <c r="F11600" s="203"/>
    </row>
    <row r="11601" spans="1:6" x14ac:dyDescent="0.25">
      <c r="A11601" s="203"/>
      <c r="B11601" s="203"/>
      <c r="C11601" s="203"/>
      <c r="D11601" s="203"/>
      <c r="E11601" s="203"/>
      <c r="F11601" s="203"/>
    </row>
    <row r="11602" spans="1:6" x14ac:dyDescent="0.25">
      <c r="A11602" s="203"/>
      <c r="B11602" s="203"/>
      <c r="C11602" s="203"/>
      <c r="D11602" s="203"/>
      <c r="E11602" s="203"/>
      <c r="F11602" s="203"/>
    </row>
    <row r="11603" spans="1:6" x14ac:dyDescent="0.25">
      <c r="A11603" s="203"/>
      <c r="B11603" s="203"/>
      <c r="C11603" s="203"/>
      <c r="D11603" s="203"/>
      <c r="E11603" s="203"/>
      <c r="F11603" s="203"/>
    </row>
    <row r="11604" spans="1:6" x14ac:dyDescent="0.25">
      <c r="A11604" s="203"/>
      <c r="B11604" s="203"/>
      <c r="C11604" s="203"/>
      <c r="D11604" s="203"/>
      <c r="E11604" s="203"/>
      <c r="F11604" s="203"/>
    </row>
    <row r="11605" spans="1:6" x14ac:dyDescent="0.25">
      <c r="A11605" s="203"/>
      <c r="B11605" s="203"/>
      <c r="C11605" s="203"/>
      <c r="D11605" s="203"/>
      <c r="E11605" s="203"/>
      <c r="F11605" s="203"/>
    </row>
    <row r="11606" spans="1:6" x14ac:dyDescent="0.25">
      <c r="A11606" s="203"/>
      <c r="B11606" s="203"/>
      <c r="C11606" s="203"/>
      <c r="D11606" s="203"/>
      <c r="E11606" s="203"/>
      <c r="F11606" s="203"/>
    </row>
    <row r="11607" spans="1:6" x14ac:dyDescent="0.25">
      <c r="A11607" s="203"/>
      <c r="B11607" s="203"/>
      <c r="C11607" s="203"/>
      <c r="D11607" s="203"/>
      <c r="E11607" s="203"/>
      <c r="F11607" s="203"/>
    </row>
    <row r="11608" spans="1:6" x14ac:dyDescent="0.25">
      <c r="A11608" s="203"/>
      <c r="B11608" s="203"/>
      <c r="C11608" s="203"/>
      <c r="D11608" s="203"/>
      <c r="E11608" s="203"/>
      <c r="F11608" s="203"/>
    </row>
    <row r="11609" spans="1:6" x14ac:dyDescent="0.25">
      <c r="A11609" s="203"/>
      <c r="B11609" s="203"/>
      <c r="C11609" s="203"/>
      <c r="D11609" s="203"/>
      <c r="E11609" s="203"/>
      <c r="F11609" s="203"/>
    </row>
    <row r="11610" spans="1:6" x14ac:dyDescent="0.25">
      <c r="A11610" s="203"/>
      <c r="B11610" s="203"/>
      <c r="C11610" s="203"/>
      <c r="D11610" s="203"/>
      <c r="E11610" s="203"/>
      <c r="F11610" s="203"/>
    </row>
    <row r="11611" spans="1:6" x14ac:dyDescent="0.25">
      <c r="A11611" s="203"/>
      <c r="B11611" s="203"/>
      <c r="C11611" s="203"/>
      <c r="D11611" s="203"/>
      <c r="E11611" s="203"/>
      <c r="F11611" s="203"/>
    </row>
    <row r="11612" spans="1:6" x14ac:dyDescent="0.25">
      <c r="A11612" s="203"/>
      <c r="B11612" s="203"/>
      <c r="C11612" s="203"/>
      <c r="D11612" s="203"/>
      <c r="E11612" s="203"/>
      <c r="F11612" s="203"/>
    </row>
    <row r="11613" spans="1:6" x14ac:dyDescent="0.25">
      <c r="A11613" s="203"/>
      <c r="B11613" s="203"/>
      <c r="C11613" s="203"/>
      <c r="D11613" s="203"/>
      <c r="E11613" s="203"/>
      <c r="F11613" s="203"/>
    </row>
    <row r="11614" spans="1:6" x14ac:dyDescent="0.25">
      <c r="A11614" s="203"/>
      <c r="B11614" s="203"/>
      <c r="C11614" s="203"/>
      <c r="D11614" s="203"/>
      <c r="E11614" s="203"/>
      <c r="F11614" s="203"/>
    </row>
    <row r="11615" spans="1:6" x14ac:dyDescent="0.25">
      <c r="A11615" s="203"/>
      <c r="B11615" s="203"/>
      <c r="C11615" s="203"/>
      <c r="D11615" s="203"/>
      <c r="E11615" s="203"/>
      <c r="F11615" s="203"/>
    </row>
    <row r="11616" spans="1:6" x14ac:dyDescent="0.25">
      <c r="A11616" s="203"/>
      <c r="B11616" s="203"/>
      <c r="C11616" s="203"/>
      <c r="D11616" s="203"/>
      <c r="E11616" s="203"/>
      <c r="F11616" s="203"/>
    </row>
    <row r="11617" spans="1:6" x14ac:dyDescent="0.25">
      <c r="A11617" s="203"/>
      <c r="B11617" s="203"/>
      <c r="C11617" s="203"/>
      <c r="D11617" s="203"/>
      <c r="E11617" s="203"/>
      <c r="F11617" s="203"/>
    </row>
    <row r="11618" spans="1:6" x14ac:dyDescent="0.25">
      <c r="A11618" s="203"/>
      <c r="B11618" s="203"/>
      <c r="C11618" s="203"/>
      <c r="D11618" s="203"/>
      <c r="E11618" s="203"/>
      <c r="F11618" s="203"/>
    </row>
    <row r="11619" spans="1:6" x14ac:dyDescent="0.25">
      <c r="A11619" s="203"/>
      <c r="B11619" s="203"/>
      <c r="C11619" s="203"/>
      <c r="D11619" s="203"/>
      <c r="E11619" s="203"/>
      <c r="F11619" s="203"/>
    </row>
    <row r="11620" spans="1:6" x14ac:dyDescent="0.25">
      <c r="A11620" s="203"/>
      <c r="B11620" s="203"/>
      <c r="C11620" s="203"/>
      <c r="D11620" s="203"/>
      <c r="E11620" s="203"/>
      <c r="F11620" s="203"/>
    </row>
    <row r="11621" spans="1:6" x14ac:dyDescent="0.25">
      <c r="A11621" s="203"/>
      <c r="B11621" s="203"/>
      <c r="C11621" s="203"/>
      <c r="D11621" s="203"/>
      <c r="E11621" s="203"/>
      <c r="F11621" s="203"/>
    </row>
    <row r="11622" spans="1:6" x14ac:dyDescent="0.25">
      <c r="A11622" s="203"/>
      <c r="B11622" s="203"/>
      <c r="C11622" s="203"/>
      <c r="D11622" s="203"/>
      <c r="E11622" s="203"/>
      <c r="F11622" s="203"/>
    </row>
    <row r="11623" spans="1:6" x14ac:dyDescent="0.25">
      <c r="A11623" s="203"/>
      <c r="B11623" s="203"/>
      <c r="C11623" s="203"/>
      <c r="D11623" s="203"/>
      <c r="E11623" s="203"/>
      <c r="F11623" s="203"/>
    </row>
    <row r="11624" spans="1:6" x14ac:dyDescent="0.25">
      <c r="A11624" s="203"/>
      <c r="B11624" s="203"/>
      <c r="C11624" s="203"/>
      <c r="D11624" s="203"/>
      <c r="E11624" s="203"/>
      <c r="F11624" s="203"/>
    </row>
    <row r="11625" spans="1:6" x14ac:dyDescent="0.25">
      <c r="A11625" s="203"/>
      <c r="B11625" s="203"/>
      <c r="C11625" s="203"/>
      <c r="D11625" s="203"/>
      <c r="E11625" s="203"/>
      <c r="F11625" s="203"/>
    </row>
    <row r="11626" spans="1:6" x14ac:dyDescent="0.25">
      <c r="A11626" s="203"/>
      <c r="B11626" s="203"/>
      <c r="C11626" s="203"/>
      <c r="D11626" s="203"/>
      <c r="E11626" s="203"/>
      <c r="F11626" s="203"/>
    </row>
    <row r="11627" spans="1:6" x14ac:dyDescent="0.25">
      <c r="A11627" s="203"/>
      <c r="B11627" s="203"/>
      <c r="C11627" s="203"/>
      <c r="D11627" s="203"/>
      <c r="E11627" s="203"/>
      <c r="F11627" s="203"/>
    </row>
    <row r="11628" spans="1:6" x14ac:dyDescent="0.25">
      <c r="A11628" s="203"/>
      <c r="B11628" s="203"/>
      <c r="C11628" s="203"/>
      <c r="D11628" s="203"/>
      <c r="E11628" s="203"/>
      <c r="F11628" s="203"/>
    </row>
    <row r="11629" spans="1:6" x14ac:dyDescent="0.25">
      <c r="A11629" s="203"/>
      <c r="B11629" s="203"/>
      <c r="C11629" s="203"/>
      <c r="D11629" s="203"/>
      <c r="E11629" s="203"/>
      <c r="F11629" s="203"/>
    </row>
    <row r="11630" spans="1:6" x14ac:dyDescent="0.25">
      <c r="A11630" s="203"/>
      <c r="B11630" s="203"/>
      <c r="C11630" s="203"/>
      <c r="D11630" s="203"/>
      <c r="E11630" s="203"/>
      <c r="F11630" s="203"/>
    </row>
    <row r="11631" spans="1:6" x14ac:dyDescent="0.25">
      <c r="A11631" s="203"/>
      <c r="B11631" s="203"/>
      <c r="C11631" s="203"/>
      <c r="D11631" s="203"/>
      <c r="E11631" s="203"/>
      <c r="F11631" s="203"/>
    </row>
    <row r="11632" spans="1:6" x14ac:dyDescent="0.25">
      <c r="A11632" s="203"/>
      <c r="B11632" s="203"/>
      <c r="C11632" s="203"/>
      <c r="D11632" s="203"/>
      <c r="E11632" s="203"/>
      <c r="F11632" s="203"/>
    </row>
    <row r="11633" spans="1:6" x14ac:dyDescent="0.25">
      <c r="A11633" s="203"/>
      <c r="B11633" s="203"/>
      <c r="C11633" s="203"/>
      <c r="D11633" s="203"/>
      <c r="E11633" s="203"/>
      <c r="F11633" s="203"/>
    </row>
    <row r="11634" spans="1:6" x14ac:dyDescent="0.25">
      <c r="A11634" s="203"/>
      <c r="B11634" s="203"/>
      <c r="C11634" s="203"/>
      <c r="D11634" s="203"/>
      <c r="E11634" s="203"/>
      <c r="F11634" s="203"/>
    </row>
    <row r="11635" spans="1:6" x14ac:dyDescent="0.25">
      <c r="A11635" s="203"/>
      <c r="B11635" s="203"/>
      <c r="C11635" s="203"/>
      <c r="D11635" s="203"/>
      <c r="E11635" s="203"/>
      <c r="F11635" s="203"/>
    </row>
    <row r="11636" spans="1:6" x14ac:dyDescent="0.25">
      <c r="A11636" s="203"/>
      <c r="B11636" s="203"/>
      <c r="C11636" s="203"/>
      <c r="D11636" s="203"/>
      <c r="E11636" s="203"/>
      <c r="F11636" s="203"/>
    </row>
    <row r="11637" spans="1:6" x14ac:dyDescent="0.25">
      <c r="A11637" s="203"/>
      <c r="B11637" s="203"/>
      <c r="C11637" s="203"/>
      <c r="D11637" s="203"/>
      <c r="E11637" s="203"/>
      <c r="F11637" s="203"/>
    </row>
    <row r="11638" spans="1:6" x14ac:dyDescent="0.25">
      <c r="A11638" s="203"/>
      <c r="B11638" s="203"/>
      <c r="C11638" s="203"/>
      <c r="D11638" s="203"/>
      <c r="E11638" s="203"/>
      <c r="F11638" s="203"/>
    </row>
    <row r="11639" spans="1:6" x14ac:dyDescent="0.25">
      <c r="A11639" s="203"/>
      <c r="B11639" s="203"/>
      <c r="C11639" s="203"/>
      <c r="D11639" s="203"/>
      <c r="E11639" s="203"/>
      <c r="F11639" s="203"/>
    </row>
    <row r="11640" spans="1:6" x14ac:dyDescent="0.25">
      <c r="A11640" s="203"/>
      <c r="B11640" s="203"/>
      <c r="C11640" s="203"/>
      <c r="D11640" s="203"/>
      <c r="E11640" s="203"/>
      <c r="F11640" s="203"/>
    </row>
    <row r="11641" spans="1:6" x14ac:dyDescent="0.25">
      <c r="A11641" s="203"/>
      <c r="B11641" s="203"/>
      <c r="C11641" s="203"/>
      <c r="D11641" s="203"/>
      <c r="E11641" s="203"/>
      <c r="F11641" s="203"/>
    </row>
    <row r="11642" spans="1:6" x14ac:dyDescent="0.25">
      <c r="A11642" s="203"/>
      <c r="B11642" s="203"/>
      <c r="C11642" s="203"/>
      <c r="D11642" s="203"/>
      <c r="E11642" s="203"/>
      <c r="F11642" s="203"/>
    </row>
    <row r="11643" spans="1:6" x14ac:dyDescent="0.25">
      <c r="A11643" s="203"/>
      <c r="B11643" s="203"/>
      <c r="C11643" s="203"/>
      <c r="D11643" s="203"/>
      <c r="E11643" s="203"/>
      <c r="F11643" s="203"/>
    </row>
    <row r="11644" spans="1:6" x14ac:dyDescent="0.25">
      <c r="A11644" s="203"/>
      <c r="B11644" s="203"/>
      <c r="C11644" s="203"/>
      <c r="D11644" s="203"/>
      <c r="E11644" s="203"/>
      <c r="F11644" s="203"/>
    </row>
    <row r="11645" spans="1:6" x14ac:dyDescent="0.25">
      <c r="A11645" s="203"/>
      <c r="B11645" s="203"/>
      <c r="C11645" s="203"/>
      <c r="D11645" s="203"/>
      <c r="E11645" s="203"/>
      <c r="F11645" s="203"/>
    </row>
    <row r="11646" spans="1:6" x14ac:dyDescent="0.25">
      <c r="A11646" s="203"/>
      <c r="B11646" s="203"/>
      <c r="C11646" s="203"/>
      <c r="D11646" s="203"/>
      <c r="E11646" s="203"/>
      <c r="F11646" s="203"/>
    </row>
    <row r="11647" spans="1:6" x14ac:dyDescent="0.25">
      <c r="A11647" s="203"/>
      <c r="B11647" s="203"/>
      <c r="C11647" s="203"/>
      <c r="D11647" s="203"/>
      <c r="E11647" s="203"/>
      <c r="F11647" s="203"/>
    </row>
    <row r="11648" spans="1:6" x14ac:dyDescent="0.25">
      <c r="A11648" s="203"/>
      <c r="B11648" s="203"/>
      <c r="C11648" s="203"/>
      <c r="D11648" s="203"/>
      <c r="E11648" s="203"/>
      <c r="F11648" s="203"/>
    </row>
    <row r="11649" spans="1:6" x14ac:dyDescent="0.25">
      <c r="A11649" s="203"/>
      <c r="B11649" s="203"/>
      <c r="C11649" s="203"/>
      <c r="D11649" s="203"/>
      <c r="E11649" s="203"/>
      <c r="F11649" s="203"/>
    </row>
    <row r="11650" spans="1:6" x14ac:dyDescent="0.25">
      <c r="A11650" s="203"/>
      <c r="B11650" s="203"/>
      <c r="C11650" s="203"/>
      <c r="D11650" s="203"/>
      <c r="E11650" s="203"/>
      <c r="F11650" s="203"/>
    </row>
    <row r="11651" spans="1:6" x14ac:dyDescent="0.25">
      <c r="A11651" s="203"/>
      <c r="B11651" s="203"/>
      <c r="C11651" s="203"/>
      <c r="D11651" s="203"/>
      <c r="E11651" s="203"/>
      <c r="F11651" s="203"/>
    </row>
    <row r="11652" spans="1:6" x14ac:dyDescent="0.25">
      <c r="A11652" s="203"/>
      <c r="B11652" s="203"/>
      <c r="C11652" s="203"/>
      <c r="D11652" s="203"/>
      <c r="E11652" s="203"/>
      <c r="F11652" s="203"/>
    </row>
    <row r="11653" spans="1:6" x14ac:dyDescent="0.25">
      <c r="A11653" s="203"/>
      <c r="B11653" s="203"/>
      <c r="C11653" s="203"/>
      <c r="D11653" s="203"/>
      <c r="E11653" s="203"/>
      <c r="F11653" s="203"/>
    </row>
    <row r="11654" spans="1:6" x14ac:dyDescent="0.25">
      <c r="A11654" s="203"/>
      <c r="B11654" s="203"/>
      <c r="C11654" s="203"/>
      <c r="D11654" s="203"/>
      <c r="E11654" s="203"/>
      <c r="F11654" s="203"/>
    </row>
    <row r="11655" spans="1:6" x14ac:dyDescent="0.25">
      <c r="A11655" s="203"/>
      <c r="B11655" s="203"/>
      <c r="C11655" s="203"/>
      <c r="D11655" s="203"/>
      <c r="E11655" s="203"/>
      <c r="F11655" s="203"/>
    </row>
    <row r="11656" spans="1:6" x14ac:dyDescent="0.25">
      <c r="A11656" s="203"/>
      <c r="B11656" s="203"/>
      <c r="C11656" s="203"/>
      <c r="D11656" s="203"/>
      <c r="E11656" s="203"/>
      <c r="F11656" s="203"/>
    </row>
    <row r="11657" spans="1:6" x14ac:dyDescent="0.25">
      <c r="A11657" s="203"/>
      <c r="B11657" s="203"/>
      <c r="C11657" s="203"/>
      <c r="D11657" s="203"/>
      <c r="E11657" s="203"/>
      <c r="F11657" s="203"/>
    </row>
    <row r="11658" spans="1:6" x14ac:dyDescent="0.25">
      <c r="A11658" s="203"/>
      <c r="B11658" s="203"/>
      <c r="C11658" s="203"/>
      <c r="D11658" s="203"/>
      <c r="E11658" s="203"/>
      <c r="F11658" s="203"/>
    </row>
    <row r="11659" spans="1:6" x14ac:dyDescent="0.25">
      <c r="A11659" s="203"/>
      <c r="B11659" s="203"/>
      <c r="C11659" s="203"/>
      <c r="D11659" s="203"/>
      <c r="E11659" s="203"/>
      <c r="F11659" s="203"/>
    </row>
    <row r="11660" spans="1:6" x14ac:dyDescent="0.25">
      <c r="A11660" s="203"/>
      <c r="B11660" s="203"/>
      <c r="C11660" s="203"/>
      <c r="D11660" s="203"/>
      <c r="E11660" s="203"/>
      <c r="F11660" s="203"/>
    </row>
    <row r="11661" spans="1:6" x14ac:dyDescent="0.25">
      <c r="A11661" s="203"/>
      <c r="B11661" s="203"/>
      <c r="C11661" s="203"/>
      <c r="D11661" s="203"/>
      <c r="E11661" s="203"/>
      <c r="F11661" s="203"/>
    </row>
    <row r="11662" spans="1:6" x14ac:dyDescent="0.25">
      <c r="A11662" s="203"/>
      <c r="B11662" s="203"/>
      <c r="C11662" s="203"/>
      <c r="D11662" s="203"/>
      <c r="E11662" s="203"/>
      <c r="F11662" s="203"/>
    </row>
    <row r="11663" spans="1:6" x14ac:dyDescent="0.25">
      <c r="A11663" s="203"/>
      <c r="B11663" s="203"/>
      <c r="C11663" s="203"/>
      <c r="D11663" s="203"/>
      <c r="E11663" s="203"/>
      <c r="F11663" s="203"/>
    </row>
    <row r="11664" spans="1:6" x14ac:dyDescent="0.25">
      <c r="A11664" s="203"/>
      <c r="B11664" s="203"/>
      <c r="C11664" s="203"/>
      <c r="D11664" s="203"/>
      <c r="E11664" s="203"/>
      <c r="F11664" s="203"/>
    </row>
    <row r="11665" spans="1:6" x14ac:dyDescent="0.25">
      <c r="A11665" s="203"/>
      <c r="B11665" s="203"/>
      <c r="C11665" s="203"/>
      <c r="D11665" s="203"/>
      <c r="E11665" s="203"/>
      <c r="F11665" s="203"/>
    </row>
    <row r="11666" spans="1:6" x14ac:dyDescent="0.25">
      <c r="A11666" s="203"/>
      <c r="B11666" s="203"/>
      <c r="C11666" s="203"/>
      <c r="D11666" s="203"/>
      <c r="E11666" s="203"/>
      <c r="F11666" s="203"/>
    </row>
    <row r="11667" spans="1:6" x14ac:dyDescent="0.25">
      <c r="A11667" s="203"/>
      <c r="B11667" s="203"/>
      <c r="C11667" s="203"/>
      <c r="D11667" s="203"/>
      <c r="E11667" s="203"/>
      <c r="F11667" s="203"/>
    </row>
    <row r="11668" spans="1:6" x14ac:dyDescent="0.25">
      <c r="A11668" s="203"/>
      <c r="B11668" s="203"/>
      <c r="C11668" s="203"/>
      <c r="D11668" s="203"/>
      <c r="E11668" s="203"/>
      <c r="F11668" s="203"/>
    </row>
    <row r="11669" spans="1:6" x14ac:dyDescent="0.25">
      <c r="A11669" s="203"/>
      <c r="B11669" s="203"/>
      <c r="C11669" s="203"/>
      <c r="D11669" s="203"/>
      <c r="E11669" s="203"/>
      <c r="F11669" s="203"/>
    </row>
    <row r="11670" spans="1:6" x14ac:dyDescent="0.25">
      <c r="A11670" s="203"/>
      <c r="B11670" s="203"/>
      <c r="C11670" s="203"/>
      <c r="D11670" s="203"/>
      <c r="E11670" s="203"/>
      <c r="F11670" s="203"/>
    </row>
    <row r="11671" spans="1:6" x14ac:dyDescent="0.25">
      <c r="A11671" s="203"/>
      <c r="B11671" s="203"/>
      <c r="C11671" s="203"/>
      <c r="D11671" s="203"/>
      <c r="E11671" s="203"/>
      <c r="F11671" s="203"/>
    </row>
    <row r="11672" spans="1:6" x14ac:dyDescent="0.25">
      <c r="A11672" s="203"/>
      <c r="B11672" s="203"/>
      <c r="C11672" s="203"/>
      <c r="D11672" s="203"/>
      <c r="E11672" s="203"/>
      <c r="F11672" s="203"/>
    </row>
    <row r="11673" spans="1:6" x14ac:dyDescent="0.25">
      <c r="A11673" s="203"/>
      <c r="B11673" s="203"/>
      <c r="C11673" s="203"/>
      <c r="D11673" s="203"/>
      <c r="E11673" s="203"/>
      <c r="F11673" s="203"/>
    </row>
    <row r="11674" spans="1:6" x14ac:dyDescent="0.25">
      <c r="A11674" s="203"/>
      <c r="B11674" s="203"/>
      <c r="C11674" s="203"/>
      <c r="D11674" s="203"/>
      <c r="E11674" s="203"/>
      <c r="F11674" s="203"/>
    </row>
    <row r="11675" spans="1:6" x14ac:dyDescent="0.25">
      <c r="A11675" s="203"/>
      <c r="B11675" s="203"/>
      <c r="C11675" s="203"/>
      <c r="D11675" s="203"/>
      <c r="E11675" s="203"/>
      <c r="F11675" s="203"/>
    </row>
    <row r="11676" spans="1:6" x14ac:dyDescent="0.25">
      <c r="A11676" s="203"/>
      <c r="B11676" s="203"/>
      <c r="C11676" s="203"/>
      <c r="D11676" s="203"/>
      <c r="E11676" s="203"/>
      <c r="F11676" s="203"/>
    </row>
    <row r="11677" spans="1:6" x14ac:dyDescent="0.25">
      <c r="A11677" s="203"/>
      <c r="B11677" s="203"/>
      <c r="C11677" s="203"/>
      <c r="D11677" s="203"/>
      <c r="E11677" s="203"/>
      <c r="F11677" s="203"/>
    </row>
    <row r="11678" spans="1:6" x14ac:dyDescent="0.25">
      <c r="A11678" s="203"/>
      <c r="B11678" s="203"/>
      <c r="C11678" s="203"/>
      <c r="D11678" s="203"/>
      <c r="E11678" s="203"/>
      <c r="F11678" s="203"/>
    </row>
    <row r="11679" spans="1:6" x14ac:dyDescent="0.25">
      <c r="A11679" s="203"/>
      <c r="B11679" s="203"/>
      <c r="C11679" s="203"/>
      <c r="D11679" s="203"/>
      <c r="E11679" s="203"/>
      <c r="F11679" s="203"/>
    </row>
    <row r="11680" spans="1:6" x14ac:dyDescent="0.25">
      <c r="A11680" s="203"/>
      <c r="B11680" s="203"/>
      <c r="C11680" s="203"/>
      <c r="D11680" s="203"/>
      <c r="E11680" s="203"/>
      <c r="F11680" s="203"/>
    </row>
    <row r="11681" spans="1:6" x14ac:dyDescent="0.25">
      <c r="A11681" s="203"/>
      <c r="B11681" s="203"/>
      <c r="C11681" s="203"/>
      <c r="D11681" s="203"/>
      <c r="E11681" s="203"/>
      <c r="F11681" s="203"/>
    </row>
    <row r="11682" spans="1:6" x14ac:dyDescent="0.25">
      <c r="A11682" s="203"/>
      <c r="B11682" s="203"/>
      <c r="C11682" s="203"/>
      <c r="D11682" s="203"/>
      <c r="E11682" s="203"/>
      <c r="F11682" s="203"/>
    </row>
    <row r="11683" spans="1:6" x14ac:dyDescent="0.25">
      <c r="A11683" s="203"/>
      <c r="B11683" s="203"/>
      <c r="C11683" s="203"/>
      <c r="D11683" s="203"/>
      <c r="E11683" s="203"/>
      <c r="F11683" s="203"/>
    </row>
    <row r="11684" spans="1:6" x14ac:dyDescent="0.25">
      <c r="A11684" s="203"/>
      <c r="B11684" s="203"/>
      <c r="C11684" s="203"/>
      <c r="D11684" s="203"/>
      <c r="E11684" s="203"/>
      <c r="F11684" s="203"/>
    </row>
    <row r="11685" spans="1:6" x14ac:dyDescent="0.25">
      <c r="A11685" s="203"/>
      <c r="B11685" s="203"/>
      <c r="C11685" s="203"/>
      <c r="D11685" s="203"/>
      <c r="E11685" s="203"/>
      <c r="F11685" s="203"/>
    </row>
    <row r="11686" spans="1:6" x14ac:dyDescent="0.25">
      <c r="A11686" s="203"/>
      <c r="B11686" s="203"/>
      <c r="C11686" s="203"/>
      <c r="D11686" s="203"/>
      <c r="E11686" s="203"/>
      <c r="F11686" s="203"/>
    </row>
    <row r="11687" spans="1:6" x14ac:dyDescent="0.25">
      <c r="A11687" s="203"/>
      <c r="B11687" s="203"/>
      <c r="C11687" s="203"/>
      <c r="D11687" s="203"/>
      <c r="E11687" s="203"/>
      <c r="F11687" s="203"/>
    </row>
    <row r="11688" spans="1:6" x14ac:dyDescent="0.25">
      <c r="A11688" s="203"/>
      <c r="B11688" s="203"/>
      <c r="C11688" s="203"/>
      <c r="D11688" s="203"/>
      <c r="E11688" s="203"/>
      <c r="F11688" s="203"/>
    </row>
    <row r="11689" spans="1:6" x14ac:dyDescent="0.25">
      <c r="A11689" s="203"/>
      <c r="B11689" s="203"/>
      <c r="C11689" s="203"/>
      <c r="D11689" s="203"/>
      <c r="E11689" s="203"/>
      <c r="F11689" s="203"/>
    </row>
    <row r="11690" spans="1:6" x14ac:dyDescent="0.25">
      <c r="A11690" s="203"/>
      <c r="B11690" s="203"/>
      <c r="C11690" s="203"/>
      <c r="D11690" s="203"/>
      <c r="E11690" s="203"/>
      <c r="F11690" s="203"/>
    </row>
    <row r="11691" spans="1:6" x14ac:dyDescent="0.25">
      <c r="A11691" s="203"/>
      <c r="B11691" s="203"/>
      <c r="C11691" s="203"/>
      <c r="D11691" s="203"/>
      <c r="E11691" s="203"/>
      <c r="F11691" s="203"/>
    </row>
    <row r="11692" spans="1:6" x14ac:dyDescent="0.25">
      <c r="A11692" s="203"/>
      <c r="B11692" s="203"/>
      <c r="C11692" s="203"/>
      <c r="D11692" s="203"/>
      <c r="E11692" s="203"/>
      <c r="F11692" s="203"/>
    </row>
    <row r="11693" spans="1:6" x14ac:dyDescent="0.25">
      <c r="A11693" s="203"/>
      <c r="B11693" s="203"/>
      <c r="C11693" s="203"/>
      <c r="D11693" s="203"/>
      <c r="E11693" s="203"/>
      <c r="F11693" s="203"/>
    </row>
    <row r="11694" spans="1:6" x14ac:dyDescent="0.25">
      <c r="A11694" s="203"/>
      <c r="B11694" s="203"/>
      <c r="C11694" s="203"/>
      <c r="D11694" s="203"/>
      <c r="E11694" s="203"/>
      <c r="F11694" s="203"/>
    </row>
    <row r="11695" spans="1:6" x14ac:dyDescent="0.25">
      <c r="A11695" s="203"/>
      <c r="B11695" s="203"/>
      <c r="C11695" s="203"/>
      <c r="D11695" s="203"/>
      <c r="E11695" s="203"/>
      <c r="F11695" s="203"/>
    </row>
    <row r="11696" spans="1:6" x14ac:dyDescent="0.25">
      <c r="A11696" s="203"/>
      <c r="B11696" s="203"/>
      <c r="C11696" s="203"/>
      <c r="D11696" s="203"/>
      <c r="E11696" s="203"/>
      <c r="F11696" s="203"/>
    </row>
    <row r="11697" spans="1:6" x14ac:dyDescent="0.25">
      <c r="A11697" s="203"/>
      <c r="B11697" s="203"/>
      <c r="C11697" s="203"/>
      <c r="D11697" s="203"/>
      <c r="E11697" s="203"/>
      <c r="F11697" s="203"/>
    </row>
    <row r="11698" spans="1:6" x14ac:dyDescent="0.25">
      <c r="A11698" s="203"/>
      <c r="B11698" s="203"/>
      <c r="C11698" s="203"/>
      <c r="D11698" s="203"/>
      <c r="E11698" s="203"/>
      <c r="F11698" s="203"/>
    </row>
    <row r="11699" spans="1:6" x14ac:dyDescent="0.25">
      <c r="A11699" s="203"/>
      <c r="B11699" s="203"/>
      <c r="C11699" s="203"/>
      <c r="D11699" s="203"/>
      <c r="E11699" s="203"/>
      <c r="F11699" s="203"/>
    </row>
    <row r="11700" spans="1:6" x14ac:dyDescent="0.25">
      <c r="A11700" s="203"/>
      <c r="B11700" s="203"/>
      <c r="C11700" s="203"/>
      <c r="D11700" s="203"/>
      <c r="E11700" s="203"/>
      <c r="F11700" s="203"/>
    </row>
    <row r="11701" spans="1:6" x14ac:dyDescent="0.25">
      <c r="A11701" s="203"/>
      <c r="B11701" s="203"/>
      <c r="C11701" s="203"/>
      <c r="D11701" s="203"/>
      <c r="E11701" s="203"/>
      <c r="F11701" s="203"/>
    </row>
    <row r="11702" spans="1:6" x14ac:dyDescent="0.25">
      <c r="A11702" s="203"/>
      <c r="B11702" s="203"/>
      <c r="C11702" s="203"/>
      <c r="D11702" s="203"/>
      <c r="E11702" s="203"/>
      <c r="F11702" s="203"/>
    </row>
    <row r="11703" spans="1:6" x14ac:dyDescent="0.25">
      <c r="A11703" s="203"/>
      <c r="B11703" s="203"/>
      <c r="C11703" s="203"/>
      <c r="D11703" s="203"/>
      <c r="E11703" s="203"/>
      <c r="F11703" s="203"/>
    </row>
    <row r="11704" spans="1:6" x14ac:dyDescent="0.25">
      <c r="A11704" s="203"/>
      <c r="B11704" s="203"/>
      <c r="C11704" s="203"/>
      <c r="D11704" s="203"/>
      <c r="E11704" s="203"/>
      <c r="F11704" s="203"/>
    </row>
    <row r="11705" spans="1:6" x14ac:dyDescent="0.25">
      <c r="A11705" s="203"/>
      <c r="B11705" s="203"/>
      <c r="C11705" s="203"/>
      <c r="D11705" s="203"/>
      <c r="E11705" s="203"/>
      <c r="F11705" s="203"/>
    </row>
    <row r="11706" spans="1:6" x14ac:dyDescent="0.25">
      <c r="A11706" s="203"/>
      <c r="B11706" s="203"/>
      <c r="C11706" s="203"/>
      <c r="D11706" s="203"/>
      <c r="E11706" s="203"/>
      <c r="F11706" s="203"/>
    </row>
    <row r="11707" spans="1:6" x14ac:dyDescent="0.25">
      <c r="A11707" s="203"/>
      <c r="B11707" s="203"/>
      <c r="C11707" s="203"/>
      <c r="D11707" s="203"/>
      <c r="E11707" s="203"/>
      <c r="F11707" s="203"/>
    </row>
    <row r="11708" spans="1:6" x14ac:dyDescent="0.25">
      <c r="A11708" s="203"/>
      <c r="B11708" s="203"/>
      <c r="C11708" s="203"/>
      <c r="D11708" s="203"/>
      <c r="E11708" s="203"/>
      <c r="F11708" s="203"/>
    </row>
    <row r="11709" spans="1:6" x14ac:dyDescent="0.25">
      <c r="A11709" s="203"/>
      <c r="B11709" s="203"/>
      <c r="C11709" s="203"/>
      <c r="D11709" s="203"/>
      <c r="E11709" s="203"/>
      <c r="F11709" s="203"/>
    </row>
    <row r="11710" spans="1:6" x14ac:dyDescent="0.25">
      <c r="A11710" s="203"/>
      <c r="B11710" s="203"/>
      <c r="C11710" s="203"/>
      <c r="D11710" s="203"/>
      <c r="E11710" s="203"/>
      <c r="F11710" s="203"/>
    </row>
    <row r="11711" spans="1:6" x14ac:dyDescent="0.25">
      <c r="A11711" s="203"/>
      <c r="B11711" s="203"/>
      <c r="C11711" s="203"/>
      <c r="D11711" s="203"/>
      <c r="E11711" s="203"/>
      <c r="F11711" s="203"/>
    </row>
    <row r="11712" spans="1:6" x14ac:dyDescent="0.25">
      <c r="A11712" s="203"/>
      <c r="B11712" s="203"/>
      <c r="C11712" s="203"/>
      <c r="D11712" s="203"/>
      <c r="E11712" s="203"/>
      <c r="F11712" s="203"/>
    </row>
    <row r="11713" spans="1:6" x14ac:dyDescent="0.25">
      <c r="A11713" s="203"/>
      <c r="B11713" s="203"/>
      <c r="C11713" s="203"/>
      <c r="D11713" s="203"/>
      <c r="E11713" s="203"/>
      <c r="F11713" s="203"/>
    </row>
    <row r="11714" spans="1:6" x14ac:dyDescent="0.25">
      <c r="A11714" s="203"/>
      <c r="B11714" s="203"/>
      <c r="C11714" s="203"/>
      <c r="D11714" s="203"/>
      <c r="E11714" s="203"/>
      <c r="F11714" s="203"/>
    </row>
    <row r="11715" spans="1:6" x14ac:dyDescent="0.25">
      <c r="A11715" s="203"/>
      <c r="B11715" s="203"/>
      <c r="C11715" s="203"/>
      <c r="D11715" s="203"/>
      <c r="E11715" s="203"/>
      <c r="F11715" s="203"/>
    </row>
    <row r="11716" spans="1:6" x14ac:dyDescent="0.25">
      <c r="A11716" s="203"/>
      <c r="B11716" s="203"/>
      <c r="C11716" s="203"/>
      <c r="D11716" s="203"/>
      <c r="E11716" s="203"/>
      <c r="F11716" s="203"/>
    </row>
    <row r="11717" spans="1:6" x14ac:dyDescent="0.25">
      <c r="A11717" s="203"/>
      <c r="B11717" s="203"/>
      <c r="C11717" s="203"/>
      <c r="D11717" s="203"/>
      <c r="E11717" s="203"/>
      <c r="F11717" s="203"/>
    </row>
    <row r="11718" spans="1:6" x14ac:dyDescent="0.25">
      <c r="A11718" s="203"/>
      <c r="B11718" s="203"/>
      <c r="C11718" s="203"/>
      <c r="D11718" s="203"/>
      <c r="E11718" s="203"/>
      <c r="F11718" s="203"/>
    </row>
    <row r="11719" spans="1:6" x14ac:dyDescent="0.25">
      <c r="A11719" s="203"/>
      <c r="B11719" s="203"/>
      <c r="C11719" s="203"/>
      <c r="D11719" s="203"/>
      <c r="E11719" s="203"/>
      <c r="F11719" s="203"/>
    </row>
    <row r="11720" spans="1:6" x14ac:dyDescent="0.25">
      <c r="A11720" s="203"/>
      <c r="B11720" s="203"/>
      <c r="C11720" s="203"/>
      <c r="D11720" s="203"/>
      <c r="E11720" s="203"/>
      <c r="F11720" s="203"/>
    </row>
    <row r="11721" spans="1:6" x14ac:dyDescent="0.25">
      <c r="A11721" s="203"/>
      <c r="B11721" s="203"/>
      <c r="C11721" s="203"/>
      <c r="D11721" s="203"/>
      <c r="E11721" s="203"/>
      <c r="F11721" s="203"/>
    </row>
    <row r="11722" spans="1:6" x14ac:dyDescent="0.25">
      <c r="A11722" s="203"/>
      <c r="B11722" s="203"/>
      <c r="C11722" s="203"/>
      <c r="D11722" s="203"/>
      <c r="E11722" s="203"/>
      <c r="F11722" s="203"/>
    </row>
    <row r="11723" spans="1:6" x14ac:dyDescent="0.25">
      <c r="A11723" s="203"/>
      <c r="B11723" s="203"/>
      <c r="C11723" s="203"/>
      <c r="D11723" s="203"/>
      <c r="E11723" s="203"/>
      <c r="F11723" s="203"/>
    </row>
    <row r="11724" spans="1:6" x14ac:dyDescent="0.25">
      <c r="A11724" s="203"/>
      <c r="B11724" s="203"/>
      <c r="C11724" s="203"/>
      <c r="D11724" s="203"/>
      <c r="E11724" s="203"/>
      <c r="F11724" s="203"/>
    </row>
    <row r="11725" spans="1:6" x14ac:dyDescent="0.25">
      <c r="A11725" s="203"/>
      <c r="B11725" s="203"/>
      <c r="C11725" s="203"/>
      <c r="D11725" s="203"/>
      <c r="E11725" s="203"/>
      <c r="F11725" s="203"/>
    </row>
    <row r="11726" spans="1:6" x14ac:dyDescent="0.25">
      <c r="A11726" s="203"/>
      <c r="B11726" s="203"/>
      <c r="C11726" s="203"/>
      <c r="D11726" s="203"/>
      <c r="E11726" s="203"/>
      <c r="F11726" s="203"/>
    </row>
    <row r="11727" spans="1:6" x14ac:dyDescent="0.25">
      <c r="A11727" s="203"/>
      <c r="B11727" s="203"/>
      <c r="C11727" s="203"/>
      <c r="D11727" s="203"/>
      <c r="E11727" s="203"/>
      <c r="F11727" s="203"/>
    </row>
    <row r="11728" spans="1:6" x14ac:dyDescent="0.25">
      <c r="A11728" s="203"/>
      <c r="B11728" s="203"/>
      <c r="C11728" s="203"/>
      <c r="D11728" s="203"/>
      <c r="E11728" s="203"/>
      <c r="F11728" s="203"/>
    </row>
    <row r="11729" spans="1:6" x14ac:dyDescent="0.25">
      <c r="A11729" s="203"/>
      <c r="B11729" s="203"/>
      <c r="C11729" s="203"/>
      <c r="D11729" s="203"/>
      <c r="E11729" s="203"/>
      <c r="F11729" s="203"/>
    </row>
    <row r="11730" spans="1:6" x14ac:dyDescent="0.25">
      <c r="A11730" s="203"/>
      <c r="B11730" s="203"/>
      <c r="C11730" s="203"/>
      <c r="D11730" s="203"/>
      <c r="E11730" s="203"/>
      <c r="F11730" s="203"/>
    </row>
    <row r="11731" spans="1:6" x14ac:dyDescent="0.25">
      <c r="A11731" s="203"/>
      <c r="B11731" s="203"/>
      <c r="C11731" s="203"/>
      <c r="D11731" s="203"/>
      <c r="E11731" s="203"/>
      <c r="F11731" s="203"/>
    </row>
    <row r="11732" spans="1:6" x14ac:dyDescent="0.25">
      <c r="A11732" s="203"/>
      <c r="B11732" s="203"/>
      <c r="C11732" s="203"/>
      <c r="D11732" s="203"/>
      <c r="E11732" s="203"/>
      <c r="F11732" s="203"/>
    </row>
    <row r="11733" spans="1:6" x14ac:dyDescent="0.25">
      <c r="A11733" s="203"/>
      <c r="B11733" s="203"/>
      <c r="C11733" s="203"/>
      <c r="D11733" s="203"/>
      <c r="E11733" s="203"/>
      <c r="F11733" s="203"/>
    </row>
    <row r="11734" spans="1:6" x14ac:dyDescent="0.25">
      <c r="A11734" s="203"/>
      <c r="B11734" s="203"/>
      <c r="C11734" s="203"/>
      <c r="D11734" s="203"/>
      <c r="E11734" s="203"/>
      <c r="F11734" s="203"/>
    </row>
    <row r="11735" spans="1:6" x14ac:dyDescent="0.25">
      <c r="A11735" s="203"/>
      <c r="B11735" s="203"/>
      <c r="C11735" s="203"/>
      <c r="D11735" s="203"/>
      <c r="E11735" s="203"/>
      <c r="F11735" s="203"/>
    </row>
    <row r="11736" spans="1:6" x14ac:dyDescent="0.25">
      <c r="A11736" s="203"/>
      <c r="B11736" s="203"/>
      <c r="C11736" s="203"/>
      <c r="D11736" s="203"/>
      <c r="E11736" s="203"/>
      <c r="F11736" s="203"/>
    </row>
    <row r="11737" spans="1:6" x14ac:dyDescent="0.25">
      <c r="A11737" s="203"/>
      <c r="B11737" s="203"/>
      <c r="C11737" s="203"/>
      <c r="D11737" s="203"/>
      <c r="E11737" s="203"/>
      <c r="F11737" s="203"/>
    </row>
    <row r="11738" spans="1:6" x14ac:dyDescent="0.25">
      <c r="A11738" s="203"/>
      <c r="B11738" s="203"/>
      <c r="C11738" s="203"/>
      <c r="D11738" s="203"/>
      <c r="E11738" s="203"/>
      <c r="F11738" s="203"/>
    </row>
    <row r="11739" spans="1:6" x14ac:dyDescent="0.25">
      <c r="A11739" s="203"/>
      <c r="B11739" s="203"/>
      <c r="C11739" s="203"/>
      <c r="D11739" s="203"/>
      <c r="E11739" s="203"/>
      <c r="F11739" s="203"/>
    </row>
    <row r="11740" spans="1:6" x14ac:dyDescent="0.25">
      <c r="A11740" s="203"/>
      <c r="B11740" s="203"/>
      <c r="C11740" s="203"/>
      <c r="D11740" s="203"/>
      <c r="E11740" s="203"/>
      <c r="F11740" s="203"/>
    </row>
    <row r="11741" spans="1:6" x14ac:dyDescent="0.25">
      <c r="A11741" s="203"/>
      <c r="B11741" s="203"/>
      <c r="C11741" s="203"/>
      <c r="D11741" s="203"/>
      <c r="E11741" s="203"/>
      <c r="F11741" s="203"/>
    </row>
    <row r="11742" spans="1:6" x14ac:dyDescent="0.25">
      <c r="A11742" s="203"/>
      <c r="B11742" s="203"/>
      <c r="C11742" s="203"/>
      <c r="D11742" s="203"/>
      <c r="E11742" s="203"/>
      <c r="F11742" s="203"/>
    </row>
    <row r="11743" spans="1:6" x14ac:dyDescent="0.25">
      <c r="A11743" s="203"/>
      <c r="B11743" s="203"/>
      <c r="C11743" s="203"/>
      <c r="D11743" s="203"/>
      <c r="E11743" s="203"/>
      <c r="F11743" s="203"/>
    </row>
    <row r="11744" spans="1:6" x14ac:dyDescent="0.25">
      <c r="A11744" s="203"/>
      <c r="B11744" s="203"/>
      <c r="C11744" s="203"/>
      <c r="D11744" s="203"/>
      <c r="E11744" s="203"/>
      <c r="F11744" s="203"/>
    </row>
    <row r="11745" spans="1:6" x14ac:dyDescent="0.25">
      <c r="A11745" s="203"/>
      <c r="B11745" s="203"/>
      <c r="C11745" s="203"/>
      <c r="D11745" s="203"/>
      <c r="E11745" s="203"/>
      <c r="F11745" s="203"/>
    </row>
    <row r="11746" spans="1:6" x14ac:dyDescent="0.25">
      <c r="A11746" s="203"/>
      <c r="B11746" s="203"/>
      <c r="C11746" s="203"/>
      <c r="D11746" s="203"/>
      <c r="E11746" s="203"/>
      <c r="F11746" s="203"/>
    </row>
    <row r="11747" spans="1:6" x14ac:dyDescent="0.25">
      <c r="A11747" s="203"/>
      <c r="B11747" s="203"/>
      <c r="C11747" s="203"/>
      <c r="D11747" s="203"/>
      <c r="E11747" s="203"/>
      <c r="F11747" s="203"/>
    </row>
    <row r="11748" spans="1:6" x14ac:dyDescent="0.25">
      <c r="A11748" s="203"/>
      <c r="B11748" s="203"/>
      <c r="C11748" s="203"/>
      <c r="D11748" s="203"/>
      <c r="E11748" s="203"/>
      <c r="F11748" s="203"/>
    </row>
    <row r="11749" spans="1:6" x14ac:dyDescent="0.25">
      <c r="A11749" s="203"/>
      <c r="B11749" s="203"/>
      <c r="C11749" s="203"/>
      <c r="D11749" s="203"/>
      <c r="E11749" s="203"/>
      <c r="F11749" s="203"/>
    </row>
    <row r="11750" spans="1:6" x14ac:dyDescent="0.25">
      <c r="A11750" s="203"/>
      <c r="B11750" s="203"/>
      <c r="C11750" s="203"/>
      <c r="D11750" s="203"/>
      <c r="E11750" s="203"/>
      <c r="F11750" s="203"/>
    </row>
    <row r="11751" spans="1:6" x14ac:dyDescent="0.25">
      <c r="A11751" s="203"/>
      <c r="B11751" s="203"/>
      <c r="C11751" s="203"/>
      <c r="D11751" s="203"/>
      <c r="E11751" s="203"/>
      <c r="F11751" s="203"/>
    </row>
    <row r="11752" spans="1:6" x14ac:dyDescent="0.25">
      <c r="A11752" s="203"/>
      <c r="B11752" s="203"/>
      <c r="C11752" s="203"/>
      <c r="D11752" s="203"/>
      <c r="E11752" s="203"/>
      <c r="F11752" s="203"/>
    </row>
    <row r="11753" spans="1:6" x14ac:dyDescent="0.25">
      <c r="A11753" s="203"/>
      <c r="B11753" s="203"/>
      <c r="C11753" s="203"/>
      <c r="D11753" s="203"/>
      <c r="E11753" s="203"/>
      <c r="F11753" s="203"/>
    </row>
    <row r="11754" spans="1:6" x14ac:dyDescent="0.25">
      <c r="A11754" s="203"/>
      <c r="B11754" s="203"/>
      <c r="C11754" s="203"/>
      <c r="D11754" s="203"/>
      <c r="E11754" s="203"/>
      <c r="F11754" s="203"/>
    </row>
    <row r="11755" spans="1:6" x14ac:dyDescent="0.25">
      <c r="A11755" s="203"/>
      <c r="B11755" s="203"/>
      <c r="C11755" s="203"/>
      <c r="D11755" s="203"/>
      <c r="E11755" s="203"/>
      <c r="F11755" s="203"/>
    </row>
    <row r="11756" spans="1:6" x14ac:dyDescent="0.25">
      <c r="A11756" s="203"/>
      <c r="B11756" s="203"/>
      <c r="C11756" s="203"/>
      <c r="D11756" s="203"/>
      <c r="E11756" s="203"/>
      <c r="F11756" s="203"/>
    </row>
    <row r="11757" spans="1:6" x14ac:dyDescent="0.25">
      <c r="A11757" s="203"/>
      <c r="B11757" s="203"/>
      <c r="C11757" s="203"/>
      <c r="D11757" s="203"/>
      <c r="E11757" s="203"/>
      <c r="F11757" s="203"/>
    </row>
    <row r="11758" spans="1:6" x14ac:dyDescent="0.25">
      <c r="A11758" s="203"/>
      <c r="B11758" s="203"/>
      <c r="C11758" s="203"/>
      <c r="D11758" s="203"/>
      <c r="E11758" s="203"/>
      <c r="F11758" s="203"/>
    </row>
    <row r="11759" spans="1:6" x14ac:dyDescent="0.25">
      <c r="A11759" s="203"/>
      <c r="B11759" s="203"/>
      <c r="C11759" s="203"/>
      <c r="D11759" s="203"/>
      <c r="E11759" s="203"/>
      <c r="F11759" s="203"/>
    </row>
    <row r="11760" spans="1:6" x14ac:dyDescent="0.25">
      <c r="A11760" s="203"/>
      <c r="B11760" s="203"/>
      <c r="C11760" s="203"/>
      <c r="D11760" s="203"/>
      <c r="E11760" s="203"/>
      <c r="F11760" s="203"/>
    </row>
    <row r="11761" spans="1:6" x14ac:dyDescent="0.25">
      <c r="A11761" s="203"/>
      <c r="B11761" s="203"/>
      <c r="C11761" s="203"/>
      <c r="D11761" s="203"/>
      <c r="E11761" s="203"/>
      <c r="F11761" s="203"/>
    </row>
    <row r="11762" spans="1:6" x14ac:dyDescent="0.25">
      <c r="A11762" s="203"/>
      <c r="B11762" s="203"/>
      <c r="C11762" s="203"/>
      <c r="D11762" s="203"/>
      <c r="E11762" s="203"/>
      <c r="F11762" s="203"/>
    </row>
    <row r="11763" spans="1:6" x14ac:dyDescent="0.25">
      <c r="A11763" s="203"/>
      <c r="B11763" s="203"/>
      <c r="C11763" s="203"/>
      <c r="D11763" s="203"/>
      <c r="E11763" s="203"/>
      <c r="F11763" s="203"/>
    </row>
    <row r="11764" spans="1:6" x14ac:dyDescent="0.25">
      <c r="A11764" s="203"/>
      <c r="B11764" s="203"/>
      <c r="C11764" s="203"/>
      <c r="D11764" s="203"/>
      <c r="E11764" s="203"/>
      <c r="F11764" s="203"/>
    </row>
    <row r="11765" spans="1:6" x14ac:dyDescent="0.25">
      <c r="A11765" s="203"/>
      <c r="B11765" s="203"/>
      <c r="C11765" s="203"/>
      <c r="D11765" s="203"/>
      <c r="E11765" s="203"/>
      <c r="F11765" s="203"/>
    </row>
    <row r="11766" spans="1:6" x14ac:dyDescent="0.25">
      <c r="A11766" s="203"/>
      <c r="B11766" s="203"/>
      <c r="C11766" s="203"/>
      <c r="D11766" s="203"/>
      <c r="E11766" s="203"/>
      <c r="F11766" s="203"/>
    </row>
    <row r="11767" spans="1:6" x14ac:dyDescent="0.25">
      <c r="A11767" s="203"/>
      <c r="B11767" s="203"/>
      <c r="C11767" s="203"/>
      <c r="D11767" s="203"/>
      <c r="E11767" s="203"/>
      <c r="F11767" s="203"/>
    </row>
    <row r="11768" spans="1:6" x14ac:dyDescent="0.25">
      <c r="A11768" s="203"/>
      <c r="B11768" s="203"/>
      <c r="C11768" s="203"/>
      <c r="D11768" s="203"/>
      <c r="E11768" s="203"/>
      <c r="F11768" s="203"/>
    </row>
    <row r="11769" spans="1:6" x14ac:dyDescent="0.25">
      <c r="A11769" s="203"/>
      <c r="B11769" s="203"/>
      <c r="C11769" s="203"/>
      <c r="D11769" s="203"/>
      <c r="E11769" s="203"/>
      <c r="F11769" s="203"/>
    </row>
    <row r="11770" spans="1:6" x14ac:dyDescent="0.25">
      <c r="A11770" s="203"/>
      <c r="B11770" s="203"/>
      <c r="C11770" s="203"/>
      <c r="D11770" s="203"/>
      <c r="E11770" s="203"/>
      <c r="F11770" s="203"/>
    </row>
    <row r="11771" spans="1:6" x14ac:dyDescent="0.25">
      <c r="A11771" s="203"/>
      <c r="B11771" s="203"/>
      <c r="C11771" s="203"/>
      <c r="D11771" s="203"/>
      <c r="E11771" s="203"/>
      <c r="F11771" s="203"/>
    </row>
    <row r="11772" spans="1:6" x14ac:dyDescent="0.25">
      <c r="A11772" s="203"/>
      <c r="B11772" s="203"/>
      <c r="C11772" s="203"/>
      <c r="D11772" s="203"/>
      <c r="E11772" s="203"/>
      <c r="F11772" s="203"/>
    </row>
    <row r="11773" spans="1:6" x14ac:dyDescent="0.25">
      <c r="A11773" s="203"/>
      <c r="B11773" s="203"/>
      <c r="C11773" s="203"/>
      <c r="D11773" s="203"/>
      <c r="E11773" s="203"/>
      <c r="F11773" s="203"/>
    </row>
    <row r="11774" spans="1:6" x14ac:dyDescent="0.25">
      <c r="A11774" s="203"/>
      <c r="B11774" s="203"/>
      <c r="C11774" s="203"/>
      <c r="D11774" s="203"/>
      <c r="E11774" s="203"/>
      <c r="F11774" s="203"/>
    </row>
    <row r="11775" spans="1:6" x14ac:dyDescent="0.25">
      <c r="A11775" s="203"/>
      <c r="B11775" s="203"/>
      <c r="C11775" s="203"/>
      <c r="D11775" s="203"/>
      <c r="E11775" s="203"/>
      <c r="F11775" s="203"/>
    </row>
    <row r="11776" spans="1:6" x14ac:dyDescent="0.25">
      <c r="A11776" s="203"/>
      <c r="B11776" s="203"/>
      <c r="C11776" s="203"/>
      <c r="D11776" s="203"/>
      <c r="E11776" s="203"/>
      <c r="F11776" s="203"/>
    </row>
    <row r="11777" spans="1:6" x14ac:dyDescent="0.25">
      <c r="A11777" s="203"/>
      <c r="B11777" s="203"/>
      <c r="C11777" s="203"/>
      <c r="D11777" s="203"/>
      <c r="E11777" s="203"/>
      <c r="F11777" s="203"/>
    </row>
    <row r="11778" spans="1:6" x14ac:dyDescent="0.25">
      <c r="A11778" s="203"/>
      <c r="B11778" s="203"/>
      <c r="C11778" s="203"/>
      <c r="D11778" s="203"/>
      <c r="E11778" s="203"/>
      <c r="F11778" s="203"/>
    </row>
    <row r="11779" spans="1:6" x14ac:dyDescent="0.25">
      <c r="A11779" s="203"/>
      <c r="B11779" s="203"/>
      <c r="C11779" s="203"/>
      <c r="D11779" s="203"/>
      <c r="E11779" s="203"/>
      <c r="F11779" s="203"/>
    </row>
    <row r="11780" spans="1:6" x14ac:dyDescent="0.25">
      <c r="A11780" s="203"/>
      <c r="B11780" s="203"/>
      <c r="C11780" s="203"/>
      <c r="D11780" s="203"/>
      <c r="E11780" s="203"/>
      <c r="F11780" s="203"/>
    </row>
    <row r="11781" spans="1:6" x14ac:dyDescent="0.25">
      <c r="A11781" s="203"/>
      <c r="B11781" s="203"/>
      <c r="C11781" s="203"/>
      <c r="D11781" s="203"/>
      <c r="E11781" s="203"/>
      <c r="F11781" s="203"/>
    </row>
    <row r="11782" spans="1:6" x14ac:dyDescent="0.25">
      <c r="A11782" s="203"/>
      <c r="B11782" s="203"/>
      <c r="C11782" s="203"/>
      <c r="D11782" s="203"/>
      <c r="E11782" s="203"/>
      <c r="F11782" s="203"/>
    </row>
    <row r="11783" spans="1:6" x14ac:dyDescent="0.25">
      <c r="A11783" s="203"/>
      <c r="B11783" s="203"/>
      <c r="C11783" s="203"/>
      <c r="D11783" s="203"/>
      <c r="E11783" s="203"/>
      <c r="F11783" s="203"/>
    </row>
    <row r="11784" spans="1:6" x14ac:dyDescent="0.25">
      <c r="A11784" s="203"/>
      <c r="B11784" s="203"/>
      <c r="C11784" s="203"/>
      <c r="D11784" s="203"/>
      <c r="E11784" s="203"/>
      <c r="F11784" s="203"/>
    </row>
    <row r="11785" spans="1:6" x14ac:dyDescent="0.25">
      <c r="A11785" s="203"/>
      <c r="B11785" s="203"/>
      <c r="C11785" s="203"/>
      <c r="D11785" s="203"/>
      <c r="E11785" s="203"/>
      <c r="F11785" s="203"/>
    </row>
    <row r="11786" spans="1:6" x14ac:dyDescent="0.25">
      <c r="A11786" s="203"/>
      <c r="B11786" s="203"/>
      <c r="C11786" s="203"/>
      <c r="D11786" s="203"/>
      <c r="E11786" s="203"/>
      <c r="F11786" s="203"/>
    </row>
    <row r="11787" spans="1:6" x14ac:dyDescent="0.25">
      <c r="A11787" s="203"/>
      <c r="B11787" s="203"/>
      <c r="C11787" s="203"/>
      <c r="D11787" s="203"/>
      <c r="E11787" s="203"/>
      <c r="F11787" s="203"/>
    </row>
    <row r="11788" spans="1:6" x14ac:dyDescent="0.25">
      <c r="A11788" s="203"/>
      <c r="B11788" s="203"/>
      <c r="C11788" s="203"/>
      <c r="D11788" s="203"/>
      <c r="E11788" s="203"/>
      <c r="F11788" s="203"/>
    </row>
    <row r="11789" spans="1:6" x14ac:dyDescent="0.25">
      <c r="A11789" s="203"/>
      <c r="B11789" s="203"/>
      <c r="C11789" s="203"/>
      <c r="D11789" s="203"/>
      <c r="E11789" s="203"/>
      <c r="F11789" s="203"/>
    </row>
    <row r="11790" spans="1:6" x14ac:dyDescent="0.25">
      <c r="A11790" s="203"/>
      <c r="B11790" s="203"/>
      <c r="C11790" s="203"/>
      <c r="D11790" s="203"/>
      <c r="E11790" s="203"/>
      <c r="F11790" s="203"/>
    </row>
    <row r="11791" spans="1:6" x14ac:dyDescent="0.25">
      <c r="A11791" s="203"/>
      <c r="B11791" s="203"/>
      <c r="C11791" s="203"/>
      <c r="D11791" s="203"/>
      <c r="E11791" s="203"/>
      <c r="F11791" s="203"/>
    </row>
    <row r="11792" spans="1:6" x14ac:dyDescent="0.25">
      <c r="A11792" s="203"/>
      <c r="B11792" s="203"/>
      <c r="C11792" s="203"/>
      <c r="D11792" s="203"/>
      <c r="E11792" s="203"/>
      <c r="F11792" s="203"/>
    </row>
    <row r="11793" spans="1:6" x14ac:dyDescent="0.25">
      <c r="A11793" s="203"/>
      <c r="B11793" s="203"/>
      <c r="C11793" s="203"/>
      <c r="D11793" s="203"/>
      <c r="E11793" s="203"/>
      <c r="F11793" s="203"/>
    </row>
    <row r="11794" spans="1:6" x14ac:dyDescent="0.25">
      <c r="A11794" s="203"/>
      <c r="B11794" s="203"/>
      <c r="C11794" s="203"/>
      <c r="D11794" s="203"/>
      <c r="E11794" s="203"/>
      <c r="F11794" s="203"/>
    </row>
    <row r="11795" spans="1:6" x14ac:dyDescent="0.25">
      <c r="A11795" s="203"/>
      <c r="B11795" s="203"/>
      <c r="C11795" s="203"/>
      <c r="D11795" s="203"/>
      <c r="E11795" s="203"/>
      <c r="F11795" s="203"/>
    </row>
    <row r="11796" spans="1:6" x14ac:dyDescent="0.25">
      <c r="A11796" s="203"/>
      <c r="B11796" s="203"/>
      <c r="C11796" s="203"/>
      <c r="D11796" s="203"/>
      <c r="E11796" s="203"/>
      <c r="F11796" s="203"/>
    </row>
    <row r="11797" spans="1:6" x14ac:dyDescent="0.25">
      <c r="A11797" s="203"/>
      <c r="B11797" s="203"/>
      <c r="C11797" s="203"/>
      <c r="D11797" s="203"/>
      <c r="E11797" s="203"/>
      <c r="F11797" s="203"/>
    </row>
    <row r="11798" spans="1:6" x14ac:dyDescent="0.25">
      <c r="A11798" s="203"/>
      <c r="B11798" s="203"/>
      <c r="C11798" s="203"/>
      <c r="D11798" s="203"/>
      <c r="E11798" s="203"/>
      <c r="F11798" s="203"/>
    </row>
    <row r="11799" spans="1:6" x14ac:dyDescent="0.25">
      <c r="A11799" s="203"/>
      <c r="B11799" s="203"/>
      <c r="C11799" s="203"/>
      <c r="D11799" s="203"/>
      <c r="E11799" s="203"/>
      <c r="F11799" s="203"/>
    </row>
    <row r="11800" spans="1:6" x14ac:dyDescent="0.25">
      <c r="A11800" s="203"/>
      <c r="B11800" s="203"/>
      <c r="C11800" s="203"/>
      <c r="D11800" s="203"/>
      <c r="E11800" s="203"/>
      <c r="F11800" s="203"/>
    </row>
    <row r="11801" spans="1:6" x14ac:dyDescent="0.25">
      <c r="A11801" s="203"/>
      <c r="B11801" s="203"/>
      <c r="C11801" s="203"/>
      <c r="D11801" s="203"/>
      <c r="E11801" s="203"/>
      <c r="F11801" s="203"/>
    </row>
    <row r="11802" spans="1:6" x14ac:dyDescent="0.25">
      <c r="A11802" s="203"/>
      <c r="B11802" s="203"/>
      <c r="C11802" s="203"/>
      <c r="D11802" s="203"/>
      <c r="E11802" s="203"/>
      <c r="F11802" s="203"/>
    </row>
    <row r="11803" spans="1:6" x14ac:dyDescent="0.25">
      <c r="A11803" s="203"/>
      <c r="B11803" s="203"/>
      <c r="C11803" s="203"/>
      <c r="D11803" s="203"/>
      <c r="E11803" s="203"/>
      <c r="F11803" s="203"/>
    </row>
    <row r="11804" spans="1:6" x14ac:dyDescent="0.25">
      <c r="A11804" s="203"/>
      <c r="B11804" s="203"/>
      <c r="C11804" s="203"/>
      <c r="D11804" s="203"/>
      <c r="E11804" s="203"/>
      <c r="F11804" s="203"/>
    </row>
    <row r="11805" spans="1:6" x14ac:dyDescent="0.25">
      <c r="A11805" s="203"/>
      <c r="B11805" s="203"/>
      <c r="C11805" s="203"/>
      <c r="D11805" s="203"/>
      <c r="E11805" s="203"/>
      <c r="F11805" s="203"/>
    </row>
    <row r="11806" spans="1:6" x14ac:dyDescent="0.25">
      <c r="A11806" s="203"/>
      <c r="B11806" s="203"/>
      <c r="C11806" s="203"/>
      <c r="D11806" s="203"/>
      <c r="E11806" s="203"/>
      <c r="F11806" s="203"/>
    </row>
    <row r="11807" spans="1:6" x14ac:dyDescent="0.25">
      <c r="A11807" s="203"/>
      <c r="B11807" s="203"/>
      <c r="C11807" s="203"/>
      <c r="D11807" s="203"/>
      <c r="E11807" s="203"/>
      <c r="F11807" s="203"/>
    </row>
    <row r="11808" spans="1:6" x14ac:dyDescent="0.25">
      <c r="A11808" s="203"/>
      <c r="B11808" s="203"/>
      <c r="C11808" s="203"/>
      <c r="D11808" s="203"/>
      <c r="E11808" s="203"/>
      <c r="F11808" s="203"/>
    </row>
    <row r="11809" spans="1:6" x14ac:dyDescent="0.25">
      <c r="A11809" s="203"/>
      <c r="B11809" s="203"/>
      <c r="C11809" s="203"/>
      <c r="D11809" s="203"/>
      <c r="E11809" s="203"/>
      <c r="F11809" s="203"/>
    </row>
    <row r="11810" spans="1:6" x14ac:dyDescent="0.25">
      <c r="A11810" s="203"/>
      <c r="B11810" s="203"/>
      <c r="C11810" s="203"/>
      <c r="D11810" s="203"/>
      <c r="E11810" s="203"/>
      <c r="F11810" s="203"/>
    </row>
    <row r="11811" spans="1:6" x14ac:dyDescent="0.25">
      <c r="A11811" s="203"/>
      <c r="B11811" s="203"/>
      <c r="C11811" s="203"/>
      <c r="D11811" s="203"/>
      <c r="E11811" s="203"/>
      <c r="F11811" s="203"/>
    </row>
    <row r="11812" spans="1:6" x14ac:dyDescent="0.25">
      <c r="A11812" s="203"/>
      <c r="B11812" s="203"/>
      <c r="C11812" s="203"/>
      <c r="D11812" s="203"/>
      <c r="E11812" s="203"/>
      <c r="F11812" s="203"/>
    </row>
    <row r="11813" spans="1:6" x14ac:dyDescent="0.25">
      <c r="A11813" s="203"/>
      <c r="B11813" s="203"/>
      <c r="C11813" s="203"/>
      <c r="D11813" s="203"/>
      <c r="E11813" s="203"/>
      <c r="F11813" s="203"/>
    </row>
    <row r="11814" spans="1:6" x14ac:dyDescent="0.25">
      <c r="A11814" s="203"/>
      <c r="B11814" s="203"/>
      <c r="C11814" s="203"/>
      <c r="D11814" s="203"/>
      <c r="E11814" s="203"/>
      <c r="F11814" s="203"/>
    </row>
    <row r="11815" spans="1:6" x14ac:dyDescent="0.25">
      <c r="A11815" s="203"/>
      <c r="B11815" s="203"/>
      <c r="C11815" s="203"/>
      <c r="D11815" s="203"/>
      <c r="E11815" s="203"/>
      <c r="F11815" s="203"/>
    </row>
    <row r="11816" spans="1:6" x14ac:dyDescent="0.25">
      <c r="A11816" s="203"/>
      <c r="B11816" s="203"/>
      <c r="C11816" s="203"/>
      <c r="D11816" s="203"/>
      <c r="E11816" s="203"/>
      <c r="F11816" s="203"/>
    </row>
    <row r="11817" spans="1:6" x14ac:dyDescent="0.25">
      <c r="A11817" s="203"/>
      <c r="B11817" s="203"/>
      <c r="C11817" s="203"/>
      <c r="D11817" s="203"/>
      <c r="E11817" s="203"/>
      <c r="F11817" s="203"/>
    </row>
    <row r="11818" spans="1:6" x14ac:dyDescent="0.25">
      <c r="A11818" s="203"/>
      <c r="B11818" s="203"/>
      <c r="C11818" s="203"/>
      <c r="D11818" s="203"/>
      <c r="E11818" s="203"/>
      <c r="F11818" s="203"/>
    </row>
    <row r="11819" spans="1:6" x14ac:dyDescent="0.25">
      <c r="A11819" s="203"/>
      <c r="B11819" s="203"/>
      <c r="C11819" s="203"/>
      <c r="D11819" s="203"/>
      <c r="E11819" s="203"/>
      <c r="F11819" s="203"/>
    </row>
    <row r="11820" spans="1:6" x14ac:dyDescent="0.25">
      <c r="A11820" s="203"/>
      <c r="B11820" s="203"/>
      <c r="C11820" s="203"/>
      <c r="D11820" s="203"/>
      <c r="E11820" s="203"/>
      <c r="F11820" s="203"/>
    </row>
    <row r="11821" spans="1:6" x14ac:dyDescent="0.25">
      <c r="A11821" s="203"/>
      <c r="B11821" s="203"/>
      <c r="C11821" s="203"/>
      <c r="D11821" s="203"/>
      <c r="E11821" s="203"/>
      <c r="F11821" s="203"/>
    </row>
    <row r="11822" spans="1:6" x14ac:dyDescent="0.25">
      <c r="A11822" s="203"/>
      <c r="B11822" s="203"/>
      <c r="C11822" s="203"/>
      <c r="D11822" s="203"/>
      <c r="E11822" s="203"/>
      <c r="F11822" s="203"/>
    </row>
    <row r="11823" spans="1:6" x14ac:dyDescent="0.25">
      <c r="A11823" s="203"/>
      <c r="B11823" s="203"/>
      <c r="C11823" s="203"/>
      <c r="D11823" s="203"/>
      <c r="E11823" s="203"/>
      <c r="F11823" s="203"/>
    </row>
    <row r="11824" spans="1:6" x14ac:dyDescent="0.25">
      <c r="A11824" s="203"/>
      <c r="B11824" s="203"/>
      <c r="C11824" s="203"/>
      <c r="D11824" s="203"/>
      <c r="E11824" s="203"/>
      <c r="F11824" s="203"/>
    </row>
    <row r="11825" spans="1:6" x14ac:dyDescent="0.25">
      <c r="A11825" s="203"/>
      <c r="B11825" s="203"/>
      <c r="C11825" s="203"/>
      <c r="D11825" s="203"/>
      <c r="E11825" s="203"/>
      <c r="F11825" s="203"/>
    </row>
    <row r="11826" spans="1:6" x14ac:dyDescent="0.25">
      <c r="A11826" s="203"/>
      <c r="B11826" s="203"/>
      <c r="C11826" s="203"/>
      <c r="D11826" s="203"/>
      <c r="E11826" s="203"/>
      <c r="F11826" s="203"/>
    </row>
    <row r="11827" spans="1:6" x14ac:dyDescent="0.25">
      <c r="A11827" s="203"/>
      <c r="B11827" s="203"/>
      <c r="C11827" s="203"/>
      <c r="D11827" s="203"/>
      <c r="E11827" s="203"/>
      <c r="F11827" s="203"/>
    </row>
    <row r="11828" spans="1:6" x14ac:dyDescent="0.25">
      <c r="A11828" s="203"/>
      <c r="B11828" s="203"/>
      <c r="C11828" s="203"/>
      <c r="D11828" s="203"/>
      <c r="E11828" s="203"/>
      <c r="F11828" s="203"/>
    </row>
    <row r="11829" spans="1:6" x14ac:dyDescent="0.25">
      <c r="A11829" s="203"/>
      <c r="B11829" s="203"/>
      <c r="C11829" s="203"/>
      <c r="D11829" s="203"/>
      <c r="E11829" s="203"/>
      <c r="F11829" s="203"/>
    </row>
    <row r="11830" spans="1:6" x14ac:dyDescent="0.25">
      <c r="A11830" s="203"/>
      <c r="B11830" s="203"/>
      <c r="C11830" s="203"/>
      <c r="D11830" s="203"/>
      <c r="E11830" s="203"/>
      <c r="F11830" s="203"/>
    </row>
    <row r="11831" spans="1:6" x14ac:dyDescent="0.25">
      <c r="A11831" s="203"/>
      <c r="B11831" s="203"/>
      <c r="C11831" s="203"/>
      <c r="D11831" s="203"/>
      <c r="E11831" s="203"/>
      <c r="F11831" s="203"/>
    </row>
    <row r="11832" spans="1:6" x14ac:dyDescent="0.25">
      <c r="A11832" s="203"/>
      <c r="B11832" s="203"/>
      <c r="C11832" s="203"/>
      <c r="D11832" s="203"/>
      <c r="E11832" s="203"/>
      <c r="F11832" s="203"/>
    </row>
    <row r="11833" spans="1:6" x14ac:dyDescent="0.25">
      <c r="A11833" s="203"/>
      <c r="B11833" s="203"/>
      <c r="C11833" s="203"/>
      <c r="D11833" s="203"/>
      <c r="E11833" s="203"/>
      <c r="F11833" s="203"/>
    </row>
    <row r="11834" spans="1:6" x14ac:dyDescent="0.25">
      <c r="A11834" s="203"/>
      <c r="B11834" s="203"/>
      <c r="C11834" s="203"/>
      <c r="D11834" s="203"/>
      <c r="E11834" s="203"/>
      <c r="F11834" s="203"/>
    </row>
    <row r="11835" spans="1:6" x14ac:dyDescent="0.25">
      <c r="A11835" s="203"/>
      <c r="B11835" s="203"/>
      <c r="C11835" s="203"/>
      <c r="D11835" s="203"/>
      <c r="E11835" s="203"/>
      <c r="F11835" s="203"/>
    </row>
    <row r="11836" spans="1:6" x14ac:dyDescent="0.25">
      <c r="A11836" s="203"/>
      <c r="B11836" s="203"/>
      <c r="C11836" s="203"/>
      <c r="D11836" s="203"/>
      <c r="E11836" s="203"/>
      <c r="F11836" s="203"/>
    </row>
    <row r="11837" spans="1:6" x14ac:dyDescent="0.25">
      <c r="A11837" s="203"/>
      <c r="B11837" s="203"/>
      <c r="C11837" s="203"/>
      <c r="D11837" s="203"/>
      <c r="E11837" s="203"/>
      <c r="F11837" s="203"/>
    </row>
    <row r="11838" spans="1:6" x14ac:dyDescent="0.25">
      <c r="A11838" s="203"/>
      <c r="B11838" s="203"/>
      <c r="C11838" s="203"/>
      <c r="D11838" s="203"/>
      <c r="E11838" s="203"/>
      <c r="F11838" s="203"/>
    </row>
    <row r="11839" spans="1:6" x14ac:dyDescent="0.25">
      <c r="A11839" s="203"/>
      <c r="B11839" s="203"/>
      <c r="C11839" s="203"/>
      <c r="D11839" s="203"/>
      <c r="E11839" s="203"/>
      <c r="F11839" s="203"/>
    </row>
    <row r="11840" spans="1:6" x14ac:dyDescent="0.25">
      <c r="A11840" s="203"/>
      <c r="B11840" s="203"/>
      <c r="C11840" s="203"/>
      <c r="D11840" s="203"/>
      <c r="E11840" s="203"/>
      <c r="F11840" s="203"/>
    </row>
    <row r="11841" spans="1:6" x14ac:dyDescent="0.25">
      <c r="A11841" s="203"/>
      <c r="B11841" s="203"/>
      <c r="C11841" s="203"/>
      <c r="D11841" s="203"/>
      <c r="E11841" s="203"/>
      <c r="F11841" s="203"/>
    </row>
    <row r="11842" spans="1:6" x14ac:dyDescent="0.25">
      <c r="A11842" s="203"/>
      <c r="B11842" s="203"/>
      <c r="C11842" s="203"/>
      <c r="D11842" s="203"/>
      <c r="E11842" s="203"/>
      <c r="F11842" s="203"/>
    </row>
    <row r="11843" spans="1:6" x14ac:dyDescent="0.25">
      <c r="A11843" s="203"/>
      <c r="B11843" s="203"/>
      <c r="C11843" s="203"/>
      <c r="D11843" s="203"/>
      <c r="E11843" s="203"/>
      <c r="F11843" s="203"/>
    </row>
    <row r="11844" spans="1:6" x14ac:dyDescent="0.25">
      <c r="A11844" s="203"/>
      <c r="B11844" s="203"/>
      <c r="C11844" s="203"/>
      <c r="D11844" s="203"/>
      <c r="E11844" s="203"/>
      <c r="F11844" s="203"/>
    </row>
    <row r="11845" spans="1:6" x14ac:dyDescent="0.25">
      <c r="A11845" s="203"/>
      <c r="B11845" s="203"/>
      <c r="C11845" s="203"/>
      <c r="D11845" s="203"/>
      <c r="E11845" s="203"/>
      <c r="F11845" s="203"/>
    </row>
    <row r="11846" spans="1:6" x14ac:dyDescent="0.25">
      <c r="A11846" s="203"/>
      <c r="B11846" s="203"/>
      <c r="C11846" s="203"/>
      <c r="D11846" s="203"/>
      <c r="E11846" s="203"/>
      <c r="F11846" s="203"/>
    </row>
    <row r="11847" spans="1:6" x14ac:dyDescent="0.25">
      <c r="A11847" s="203"/>
      <c r="B11847" s="203"/>
      <c r="C11847" s="203"/>
      <c r="D11847" s="203"/>
      <c r="E11847" s="203"/>
      <c r="F11847" s="203"/>
    </row>
    <row r="11848" spans="1:6" x14ac:dyDescent="0.25">
      <c r="A11848" s="203"/>
      <c r="B11848" s="203"/>
      <c r="C11848" s="203"/>
      <c r="D11848" s="203"/>
      <c r="E11848" s="203"/>
      <c r="F11848" s="203"/>
    </row>
    <row r="11849" spans="1:6" x14ac:dyDescent="0.25">
      <c r="A11849" s="203"/>
      <c r="B11849" s="203"/>
      <c r="C11849" s="203"/>
      <c r="D11849" s="203"/>
      <c r="E11849" s="203"/>
      <c r="F11849" s="203"/>
    </row>
    <row r="11850" spans="1:6" x14ac:dyDescent="0.25">
      <c r="A11850" s="203"/>
      <c r="B11850" s="203"/>
      <c r="C11850" s="203"/>
      <c r="D11850" s="203"/>
      <c r="E11850" s="203"/>
      <c r="F11850" s="203"/>
    </row>
    <row r="11851" spans="1:6" x14ac:dyDescent="0.25">
      <c r="A11851" s="203"/>
      <c r="B11851" s="203"/>
      <c r="C11851" s="203"/>
      <c r="D11851" s="203"/>
      <c r="E11851" s="203"/>
      <c r="F11851" s="203"/>
    </row>
    <row r="11852" spans="1:6" x14ac:dyDescent="0.25">
      <c r="A11852" s="203"/>
      <c r="B11852" s="203"/>
      <c r="C11852" s="203"/>
      <c r="D11852" s="203"/>
      <c r="E11852" s="203"/>
      <c r="F11852" s="203"/>
    </row>
    <row r="11853" spans="1:6" x14ac:dyDescent="0.25">
      <c r="A11853" s="203"/>
      <c r="B11853" s="203"/>
      <c r="C11853" s="203"/>
      <c r="D11853" s="203"/>
      <c r="E11853" s="203"/>
      <c r="F11853" s="203"/>
    </row>
    <row r="11854" spans="1:6" x14ac:dyDescent="0.25">
      <c r="A11854" s="203"/>
      <c r="B11854" s="203"/>
      <c r="C11854" s="203"/>
      <c r="D11854" s="203"/>
      <c r="E11854" s="203"/>
      <c r="F11854" s="203"/>
    </row>
    <row r="11855" spans="1:6" x14ac:dyDescent="0.25">
      <c r="A11855" s="203"/>
      <c r="B11855" s="203"/>
      <c r="C11855" s="203"/>
      <c r="D11855" s="203"/>
      <c r="E11855" s="203"/>
      <c r="F11855" s="203"/>
    </row>
    <row r="11856" spans="1:6" x14ac:dyDescent="0.25">
      <c r="A11856" s="203"/>
      <c r="B11856" s="203"/>
      <c r="C11856" s="203"/>
      <c r="D11856" s="203"/>
      <c r="E11856" s="203"/>
      <c r="F11856" s="203"/>
    </row>
    <row r="11857" spans="1:6" x14ac:dyDescent="0.25">
      <c r="A11857" s="203"/>
      <c r="B11857" s="203"/>
      <c r="C11857" s="203"/>
      <c r="D11857" s="203"/>
      <c r="E11857" s="203"/>
      <c r="F11857" s="203"/>
    </row>
    <row r="11858" spans="1:6" x14ac:dyDescent="0.25">
      <c r="A11858" s="203"/>
      <c r="B11858" s="203"/>
      <c r="C11858" s="203"/>
      <c r="D11858" s="203"/>
      <c r="E11858" s="203"/>
      <c r="F11858" s="203"/>
    </row>
    <row r="11859" spans="1:6" x14ac:dyDescent="0.25">
      <c r="A11859" s="203"/>
      <c r="B11859" s="203"/>
      <c r="C11859" s="203"/>
      <c r="D11859" s="203"/>
      <c r="E11859" s="203"/>
      <c r="F11859" s="203"/>
    </row>
    <row r="11860" spans="1:6" x14ac:dyDescent="0.25">
      <c r="A11860" s="203"/>
      <c r="B11860" s="203"/>
      <c r="C11860" s="203"/>
      <c r="D11860" s="203"/>
      <c r="E11860" s="203"/>
      <c r="F11860" s="203"/>
    </row>
    <row r="11861" spans="1:6" x14ac:dyDescent="0.25">
      <c r="A11861" s="203"/>
      <c r="B11861" s="203"/>
      <c r="C11861" s="203"/>
      <c r="D11861" s="203"/>
      <c r="E11861" s="203"/>
      <c r="F11861" s="203"/>
    </row>
    <row r="11862" spans="1:6" x14ac:dyDescent="0.25">
      <c r="A11862" s="203"/>
      <c r="B11862" s="203"/>
      <c r="C11862" s="203"/>
      <c r="D11862" s="203"/>
      <c r="E11862" s="203"/>
      <c r="F11862" s="203"/>
    </row>
    <row r="11863" spans="1:6" x14ac:dyDescent="0.25">
      <c r="A11863" s="203"/>
      <c r="B11863" s="203"/>
      <c r="C11863" s="203"/>
      <c r="D11863" s="203"/>
      <c r="E11863" s="203"/>
      <c r="F11863" s="203"/>
    </row>
    <row r="11864" spans="1:6" x14ac:dyDescent="0.25">
      <c r="A11864" s="203"/>
      <c r="B11864" s="203"/>
      <c r="C11864" s="203"/>
      <c r="D11864" s="203"/>
      <c r="E11864" s="203"/>
      <c r="F11864" s="203"/>
    </row>
    <row r="11865" spans="1:6" x14ac:dyDescent="0.25">
      <c r="A11865" s="203"/>
      <c r="B11865" s="203"/>
      <c r="C11865" s="203"/>
      <c r="D11865" s="203"/>
      <c r="E11865" s="203"/>
      <c r="F11865" s="203"/>
    </row>
    <row r="11866" spans="1:6" x14ac:dyDescent="0.25">
      <c r="A11866" s="203"/>
      <c r="B11866" s="203"/>
      <c r="C11866" s="203"/>
      <c r="D11866" s="203"/>
      <c r="E11866" s="203"/>
      <c r="F11866" s="203"/>
    </row>
    <row r="11867" spans="1:6" x14ac:dyDescent="0.25">
      <c r="A11867" s="203"/>
      <c r="B11867" s="203"/>
      <c r="C11867" s="203"/>
      <c r="D11867" s="203"/>
      <c r="E11867" s="203"/>
      <c r="F11867" s="203"/>
    </row>
    <row r="11868" spans="1:6" x14ac:dyDescent="0.25">
      <c r="A11868" s="203"/>
      <c r="B11868" s="203"/>
      <c r="C11868" s="203"/>
      <c r="D11868" s="203"/>
      <c r="E11868" s="203"/>
      <c r="F11868" s="203"/>
    </row>
    <row r="11869" spans="1:6" x14ac:dyDescent="0.25">
      <c r="A11869" s="203"/>
      <c r="B11869" s="203"/>
      <c r="C11869" s="203"/>
      <c r="D11869" s="203"/>
      <c r="E11869" s="203"/>
      <c r="F11869" s="203"/>
    </row>
    <row r="11870" spans="1:6" x14ac:dyDescent="0.25">
      <c r="A11870" s="203"/>
      <c r="B11870" s="203"/>
      <c r="C11870" s="203"/>
      <c r="D11870" s="203"/>
      <c r="E11870" s="203"/>
      <c r="F11870" s="203"/>
    </row>
    <row r="11871" spans="1:6" x14ac:dyDescent="0.25">
      <c r="A11871" s="203"/>
      <c r="B11871" s="203"/>
      <c r="C11871" s="203"/>
      <c r="D11871" s="203"/>
      <c r="E11871" s="203"/>
      <c r="F11871" s="203"/>
    </row>
    <row r="11872" spans="1:6" x14ac:dyDescent="0.25">
      <c r="A11872" s="203"/>
      <c r="B11872" s="203"/>
      <c r="C11872" s="203"/>
      <c r="D11872" s="203"/>
      <c r="E11872" s="203"/>
      <c r="F11872" s="203"/>
    </row>
    <row r="11873" spans="1:6" x14ac:dyDescent="0.25">
      <c r="A11873" s="203"/>
      <c r="B11873" s="203"/>
      <c r="C11873" s="203"/>
      <c r="D11873" s="203"/>
      <c r="E11873" s="203"/>
      <c r="F11873" s="203"/>
    </row>
    <row r="11874" spans="1:6" x14ac:dyDescent="0.25">
      <c r="A11874" s="203"/>
      <c r="B11874" s="203"/>
      <c r="C11874" s="203"/>
      <c r="D11874" s="203"/>
      <c r="E11874" s="203"/>
      <c r="F11874" s="203"/>
    </row>
    <row r="11875" spans="1:6" x14ac:dyDescent="0.25">
      <c r="A11875" s="203"/>
      <c r="B11875" s="203"/>
      <c r="C11875" s="203"/>
      <c r="D11875" s="203"/>
      <c r="E11875" s="203"/>
      <c r="F11875" s="203"/>
    </row>
    <row r="11876" spans="1:6" x14ac:dyDescent="0.25">
      <c r="A11876" s="203"/>
      <c r="B11876" s="203"/>
      <c r="C11876" s="203"/>
      <c r="D11876" s="203"/>
      <c r="E11876" s="203"/>
      <c r="F11876" s="203"/>
    </row>
    <row r="11877" spans="1:6" x14ac:dyDescent="0.25">
      <c r="A11877" s="203"/>
      <c r="B11877" s="203"/>
      <c r="C11877" s="203"/>
      <c r="D11877" s="203"/>
      <c r="E11877" s="203"/>
      <c r="F11877" s="203"/>
    </row>
    <row r="11878" spans="1:6" x14ac:dyDescent="0.25">
      <c r="A11878" s="203"/>
      <c r="B11878" s="203"/>
      <c r="C11878" s="203"/>
      <c r="D11878" s="203"/>
      <c r="E11878" s="203"/>
      <c r="F11878" s="203"/>
    </row>
    <row r="11879" spans="1:6" x14ac:dyDescent="0.25">
      <c r="A11879" s="203"/>
      <c r="B11879" s="203"/>
      <c r="C11879" s="203"/>
      <c r="D11879" s="203"/>
      <c r="E11879" s="203"/>
      <c r="F11879" s="203"/>
    </row>
    <row r="11880" spans="1:6" x14ac:dyDescent="0.25">
      <c r="A11880" s="203"/>
      <c r="B11880" s="203"/>
      <c r="C11880" s="203"/>
      <c r="D11880" s="203"/>
      <c r="E11880" s="203"/>
      <c r="F11880" s="203"/>
    </row>
    <row r="11881" spans="1:6" x14ac:dyDescent="0.25">
      <c r="A11881" s="203"/>
      <c r="B11881" s="203"/>
      <c r="C11881" s="203"/>
      <c r="D11881" s="203"/>
      <c r="E11881" s="203"/>
      <c r="F11881" s="203"/>
    </row>
    <row r="11882" spans="1:6" x14ac:dyDescent="0.25">
      <c r="A11882" s="203"/>
      <c r="B11882" s="203"/>
      <c r="C11882" s="203"/>
      <c r="D11882" s="203"/>
      <c r="E11882" s="203"/>
      <c r="F11882" s="203"/>
    </row>
    <row r="11883" spans="1:6" x14ac:dyDescent="0.25">
      <c r="A11883" s="203"/>
      <c r="B11883" s="203"/>
      <c r="C11883" s="203"/>
      <c r="D11883" s="203"/>
      <c r="E11883" s="203"/>
      <c r="F11883" s="203"/>
    </row>
    <row r="11884" spans="1:6" x14ac:dyDescent="0.25">
      <c r="A11884" s="203"/>
      <c r="B11884" s="203"/>
      <c r="C11884" s="203"/>
      <c r="D11884" s="203"/>
      <c r="E11884" s="203"/>
      <c r="F11884" s="203"/>
    </row>
    <row r="11885" spans="1:6" x14ac:dyDescent="0.25">
      <c r="A11885" s="203"/>
      <c r="B11885" s="203"/>
      <c r="C11885" s="203"/>
      <c r="D11885" s="203"/>
      <c r="E11885" s="203"/>
      <c r="F11885" s="203"/>
    </row>
    <row r="11886" spans="1:6" x14ac:dyDescent="0.25">
      <c r="A11886" s="203"/>
      <c r="B11886" s="203"/>
      <c r="C11886" s="203"/>
      <c r="D11886" s="203"/>
      <c r="E11886" s="203"/>
      <c r="F11886" s="203"/>
    </row>
    <row r="11887" spans="1:6" x14ac:dyDescent="0.25">
      <c r="A11887" s="203"/>
      <c r="B11887" s="203"/>
      <c r="C11887" s="203"/>
      <c r="D11887" s="203"/>
      <c r="E11887" s="203"/>
      <c r="F11887" s="203"/>
    </row>
    <row r="11888" spans="1:6" x14ac:dyDescent="0.25">
      <c r="A11888" s="203"/>
      <c r="B11888" s="203"/>
      <c r="C11888" s="203"/>
      <c r="D11888" s="203"/>
      <c r="E11888" s="203"/>
      <c r="F11888" s="203"/>
    </row>
    <row r="11889" spans="1:6" x14ac:dyDescent="0.25">
      <c r="A11889" s="203"/>
      <c r="B11889" s="203"/>
      <c r="C11889" s="203"/>
      <c r="D11889" s="203"/>
      <c r="E11889" s="203"/>
      <c r="F11889" s="203"/>
    </row>
    <row r="11890" spans="1:6" x14ac:dyDescent="0.25">
      <c r="A11890" s="203"/>
      <c r="B11890" s="203"/>
      <c r="C11890" s="203"/>
      <c r="D11890" s="203"/>
      <c r="E11890" s="203"/>
      <c r="F11890" s="203"/>
    </row>
    <row r="11891" spans="1:6" x14ac:dyDescent="0.25">
      <c r="A11891" s="203"/>
      <c r="B11891" s="203"/>
      <c r="C11891" s="203"/>
      <c r="D11891" s="203"/>
      <c r="E11891" s="203"/>
      <c r="F11891" s="203"/>
    </row>
    <row r="11892" spans="1:6" x14ac:dyDescent="0.25">
      <c r="A11892" s="203"/>
      <c r="B11892" s="203"/>
      <c r="C11892" s="203"/>
      <c r="D11892" s="203"/>
      <c r="E11892" s="203"/>
      <c r="F11892" s="203"/>
    </row>
    <row r="11893" spans="1:6" x14ac:dyDescent="0.25">
      <c r="A11893" s="203"/>
      <c r="B11893" s="203"/>
      <c r="C11893" s="203"/>
      <c r="D11893" s="203"/>
      <c r="E11893" s="203"/>
      <c r="F11893" s="203"/>
    </row>
    <row r="11894" spans="1:6" x14ac:dyDescent="0.25">
      <c r="A11894" s="203"/>
      <c r="B11894" s="203"/>
      <c r="C11894" s="203"/>
      <c r="D11894" s="203"/>
      <c r="E11894" s="203"/>
      <c r="F11894" s="203"/>
    </row>
    <row r="11895" spans="1:6" x14ac:dyDescent="0.25">
      <c r="A11895" s="203"/>
      <c r="B11895" s="203"/>
      <c r="C11895" s="203"/>
      <c r="D11895" s="203"/>
      <c r="E11895" s="203"/>
      <c r="F11895" s="203"/>
    </row>
    <row r="11896" spans="1:6" x14ac:dyDescent="0.25">
      <c r="A11896" s="203"/>
      <c r="B11896" s="203"/>
      <c r="C11896" s="203"/>
      <c r="D11896" s="203"/>
      <c r="E11896" s="203"/>
      <c r="F11896" s="203"/>
    </row>
    <row r="11897" spans="1:6" x14ac:dyDescent="0.25">
      <c r="A11897" s="203"/>
      <c r="B11897" s="203"/>
      <c r="C11897" s="203"/>
      <c r="D11897" s="203"/>
      <c r="E11897" s="203"/>
      <c r="F11897" s="203"/>
    </row>
    <row r="11898" spans="1:6" x14ac:dyDescent="0.25">
      <c r="A11898" s="203"/>
      <c r="B11898" s="203"/>
      <c r="C11898" s="203"/>
      <c r="D11898" s="203"/>
      <c r="E11898" s="203"/>
      <c r="F11898" s="203"/>
    </row>
    <row r="11899" spans="1:6" x14ac:dyDescent="0.25">
      <c r="A11899" s="203"/>
      <c r="B11899" s="203"/>
      <c r="C11899" s="203"/>
      <c r="D11899" s="203"/>
      <c r="E11899" s="203"/>
      <c r="F11899" s="203"/>
    </row>
    <row r="11900" spans="1:6" x14ac:dyDescent="0.25">
      <c r="A11900" s="203"/>
      <c r="B11900" s="203"/>
      <c r="C11900" s="203"/>
      <c r="D11900" s="203"/>
      <c r="E11900" s="203"/>
      <c r="F11900" s="203"/>
    </row>
    <row r="11901" spans="1:6" x14ac:dyDescent="0.25">
      <c r="A11901" s="203"/>
      <c r="B11901" s="203"/>
      <c r="C11901" s="203"/>
      <c r="D11901" s="203"/>
      <c r="E11901" s="203"/>
      <c r="F11901" s="203"/>
    </row>
    <row r="11902" spans="1:6" x14ac:dyDescent="0.25">
      <c r="A11902" s="203"/>
      <c r="B11902" s="203"/>
      <c r="C11902" s="203"/>
      <c r="D11902" s="203"/>
      <c r="E11902" s="203"/>
      <c r="F11902" s="203"/>
    </row>
    <row r="11903" spans="1:6" x14ac:dyDescent="0.25">
      <c r="A11903" s="203"/>
      <c r="B11903" s="203"/>
      <c r="C11903" s="203"/>
      <c r="D11903" s="203"/>
      <c r="E11903" s="203"/>
      <c r="F11903" s="203"/>
    </row>
    <row r="11904" spans="1:6" x14ac:dyDescent="0.25">
      <c r="A11904" s="203"/>
      <c r="B11904" s="203"/>
      <c r="C11904" s="203"/>
      <c r="D11904" s="203"/>
      <c r="E11904" s="203"/>
      <c r="F11904" s="203"/>
    </row>
    <row r="11905" spans="1:6" x14ac:dyDescent="0.25">
      <c r="A11905" s="203"/>
      <c r="B11905" s="203"/>
      <c r="C11905" s="203"/>
      <c r="D11905" s="203"/>
      <c r="E11905" s="203"/>
      <c r="F11905" s="203"/>
    </row>
    <row r="11906" spans="1:6" x14ac:dyDescent="0.25">
      <c r="A11906" s="203"/>
      <c r="B11906" s="203"/>
      <c r="C11906" s="203"/>
      <c r="D11906" s="203"/>
      <c r="E11906" s="203"/>
      <c r="F11906" s="203"/>
    </row>
    <row r="11907" spans="1:6" x14ac:dyDescent="0.25">
      <c r="A11907" s="203"/>
      <c r="B11907" s="203"/>
      <c r="C11907" s="203"/>
      <c r="D11907" s="203"/>
      <c r="E11907" s="203"/>
      <c r="F11907" s="203"/>
    </row>
    <row r="11908" spans="1:6" x14ac:dyDescent="0.25">
      <c r="A11908" s="203"/>
      <c r="B11908" s="203"/>
      <c r="C11908" s="203"/>
      <c r="D11908" s="203"/>
      <c r="E11908" s="203"/>
      <c r="F11908" s="203"/>
    </row>
    <row r="11909" spans="1:6" x14ac:dyDescent="0.25">
      <c r="A11909" s="203"/>
      <c r="B11909" s="203"/>
      <c r="C11909" s="203"/>
      <c r="D11909" s="203"/>
      <c r="E11909" s="203"/>
      <c r="F11909" s="203"/>
    </row>
    <row r="11910" spans="1:6" x14ac:dyDescent="0.25">
      <c r="A11910" s="203"/>
      <c r="B11910" s="203"/>
      <c r="C11910" s="203"/>
      <c r="D11910" s="203"/>
      <c r="E11910" s="203"/>
      <c r="F11910" s="203"/>
    </row>
    <row r="11911" spans="1:6" x14ac:dyDescent="0.25">
      <c r="A11911" s="203"/>
      <c r="B11911" s="203"/>
      <c r="C11911" s="203"/>
      <c r="D11911" s="203"/>
      <c r="E11911" s="203"/>
      <c r="F11911" s="203"/>
    </row>
    <row r="11912" spans="1:6" x14ac:dyDescent="0.25">
      <c r="A11912" s="203"/>
      <c r="B11912" s="203"/>
      <c r="C11912" s="203"/>
      <c r="D11912" s="203"/>
      <c r="E11912" s="203"/>
      <c r="F11912" s="203"/>
    </row>
    <row r="11913" spans="1:6" x14ac:dyDescent="0.25">
      <c r="A11913" s="203"/>
      <c r="B11913" s="203"/>
      <c r="C11913" s="203"/>
      <c r="D11913" s="203"/>
      <c r="E11913" s="203"/>
      <c r="F11913" s="203"/>
    </row>
    <row r="11914" spans="1:6" x14ac:dyDescent="0.25">
      <c r="A11914" s="203"/>
      <c r="B11914" s="203"/>
      <c r="C11914" s="203"/>
      <c r="D11914" s="203"/>
      <c r="E11914" s="203"/>
      <c r="F11914" s="203"/>
    </row>
    <row r="11915" spans="1:6" x14ac:dyDescent="0.25">
      <c r="A11915" s="203"/>
      <c r="B11915" s="203"/>
      <c r="C11915" s="203"/>
      <c r="D11915" s="203"/>
      <c r="E11915" s="203"/>
      <c r="F11915" s="203"/>
    </row>
    <row r="11916" spans="1:6" x14ac:dyDescent="0.25">
      <c r="A11916" s="203"/>
      <c r="B11916" s="203"/>
      <c r="C11916" s="203"/>
      <c r="D11916" s="203"/>
      <c r="E11916" s="203"/>
      <c r="F11916" s="203"/>
    </row>
    <row r="11917" spans="1:6" x14ac:dyDescent="0.25">
      <c r="A11917" s="203"/>
      <c r="B11917" s="203"/>
      <c r="C11917" s="203"/>
      <c r="D11917" s="203"/>
      <c r="E11917" s="203"/>
      <c r="F11917" s="203"/>
    </row>
    <row r="11918" spans="1:6" x14ac:dyDescent="0.25">
      <c r="A11918" s="203"/>
      <c r="B11918" s="203"/>
      <c r="C11918" s="203"/>
      <c r="D11918" s="203"/>
      <c r="E11918" s="203"/>
      <c r="F11918" s="203"/>
    </row>
    <row r="11919" spans="1:6" x14ac:dyDescent="0.25">
      <c r="A11919" s="203"/>
      <c r="B11919" s="203"/>
      <c r="C11919" s="203"/>
      <c r="D11919" s="203"/>
      <c r="E11919" s="203"/>
      <c r="F11919" s="203"/>
    </row>
    <row r="11920" spans="1:6" x14ac:dyDescent="0.25">
      <c r="A11920" s="203"/>
      <c r="B11920" s="203"/>
      <c r="C11920" s="203"/>
      <c r="D11920" s="203"/>
      <c r="E11920" s="203"/>
      <c r="F11920" s="203"/>
    </row>
    <row r="11921" spans="1:6" x14ac:dyDescent="0.25">
      <c r="A11921" s="203"/>
      <c r="B11921" s="203"/>
      <c r="C11921" s="203"/>
      <c r="D11921" s="203"/>
      <c r="E11921" s="203"/>
      <c r="F11921" s="203"/>
    </row>
    <row r="11922" spans="1:6" x14ac:dyDescent="0.25">
      <c r="A11922" s="203"/>
      <c r="B11922" s="203"/>
      <c r="C11922" s="203"/>
      <c r="D11922" s="203"/>
      <c r="E11922" s="203"/>
      <c r="F11922" s="203"/>
    </row>
    <row r="11923" spans="1:6" x14ac:dyDescent="0.25">
      <c r="A11923" s="203"/>
      <c r="B11923" s="203"/>
      <c r="C11923" s="203"/>
      <c r="D11923" s="203"/>
      <c r="E11923" s="203"/>
      <c r="F11923" s="203"/>
    </row>
    <row r="11924" spans="1:6" x14ac:dyDescent="0.25">
      <c r="A11924" s="203"/>
      <c r="B11924" s="203"/>
      <c r="C11924" s="203"/>
      <c r="D11924" s="203"/>
      <c r="E11924" s="203"/>
      <c r="F11924" s="203"/>
    </row>
    <row r="11925" spans="1:6" x14ac:dyDescent="0.25">
      <c r="A11925" s="203"/>
      <c r="B11925" s="203"/>
      <c r="C11925" s="203"/>
      <c r="D11925" s="203"/>
      <c r="E11925" s="203"/>
      <c r="F11925" s="203"/>
    </row>
    <row r="11926" spans="1:6" x14ac:dyDescent="0.25">
      <c r="A11926" s="203"/>
      <c r="B11926" s="203"/>
      <c r="C11926" s="203"/>
      <c r="D11926" s="203"/>
      <c r="E11926" s="203"/>
      <c r="F11926" s="203"/>
    </row>
    <row r="11927" spans="1:6" x14ac:dyDescent="0.25">
      <c r="A11927" s="203"/>
      <c r="B11927" s="203"/>
      <c r="C11927" s="203"/>
      <c r="D11927" s="203"/>
      <c r="E11927" s="203"/>
      <c r="F11927" s="203"/>
    </row>
    <row r="11928" spans="1:6" x14ac:dyDescent="0.25">
      <c r="A11928" s="203"/>
      <c r="B11928" s="203"/>
      <c r="C11928" s="203"/>
      <c r="D11928" s="203"/>
      <c r="E11928" s="203"/>
      <c r="F11928" s="203"/>
    </row>
    <row r="11929" spans="1:6" x14ac:dyDescent="0.25">
      <c r="A11929" s="203"/>
      <c r="B11929" s="203"/>
      <c r="C11929" s="203"/>
      <c r="D11929" s="203"/>
      <c r="E11929" s="203"/>
      <c r="F11929" s="203"/>
    </row>
    <row r="11930" spans="1:6" x14ac:dyDescent="0.25">
      <c r="A11930" s="203"/>
      <c r="B11930" s="203"/>
      <c r="C11930" s="203"/>
      <c r="D11930" s="203"/>
      <c r="E11930" s="203"/>
      <c r="F11930" s="203"/>
    </row>
    <row r="11931" spans="1:6" x14ac:dyDescent="0.25">
      <c r="A11931" s="203"/>
      <c r="B11931" s="203"/>
      <c r="C11931" s="203"/>
      <c r="D11931" s="203"/>
      <c r="E11931" s="203"/>
      <c r="F11931" s="203"/>
    </row>
    <row r="11932" spans="1:6" x14ac:dyDescent="0.25">
      <c r="A11932" s="203"/>
      <c r="B11932" s="203"/>
      <c r="C11932" s="203"/>
      <c r="D11932" s="203"/>
      <c r="E11932" s="203"/>
      <c r="F11932" s="203"/>
    </row>
    <row r="11933" spans="1:6" x14ac:dyDescent="0.25">
      <c r="A11933" s="203"/>
      <c r="B11933" s="203"/>
      <c r="C11933" s="203"/>
      <c r="D11933" s="203"/>
      <c r="E11933" s="203"/>
      <c r="F11933" s="203"/>
    </row>
    <row r="11934" spans="1:6" x14ac:dyDescent="0.25">
      <c r="A11934" s="203"/>
      <c r="B11934" s="203"/>
      <c r="C11934" s="203"/>
      <c r="D11934" s="203"/>
      <c r="E11934" s="203"/>
      <c r="F11934" s="203"/>
    </row>
    <row r="11935" spans="1:6" x14ac:dyDescent="0.25">
      <c r="A11935" s="203"/>
      <c r="B11935" s="203"/>
      <c r="C11935" s="203"/>
      <c r="D11935" s="203"/>
      <c r="E11935" s="203"/>
      <c r="F11935" s="203"/>
    </row>
    <row r="11936" spans="1:6" x14ac:dyDescent="0.25">
      <c r="A11936" s="203"/>
      <c r="B11936" s="203"/>
      <c r="C11936" s="203"/>
      <c r="D11936" s="203"/>
      <c r="E11936" s="203"/>
      <c r="F11936" s="203"/>
    </row>
    <row r="11937" spans="1:6" x14ac:dyDescent="0.25">
      <c r="A11937" s="203"/>
      <c r="B11937" s="203"/>
      <c r="C11937" s="203"/>
      <c r="D11937" s="203"/>
      <c r="E11937" s="203"/>
      <c r="F11937" s="203"/>
    </row>
    <row r="11938" spans="1:6" x14ac:dyDescent="0.25">
      <c r="A11938" s="203"/>
      <c r="B11938" s="203"/>
      <c r="C11938" s="203"/>
      <c r="D11938" s="203"/>
      <c r="E11938" s="203"/>
      <c r="F11938" s="203"/>
    </row>
    <row r="11939" spans="1:6" x14ac:dyDescent="0.25">
      <c r="A11939" s="203"/>
      <c r="B11939" s="203"/>
      <c r="C11939" s="203"/>
      <c r="D11939" s="203"/>
      <c r="E11939" s="203"/>
      <c r="F11939" s="203"/>
    </row>
    <row r="11940" spans="1:6" x14ac:dyDescent="0.25">
      <c r="A11940" s="203"/>
      <c r="B11940" s="203"/>
      <c r="C11940" s="203"/>
      <c r="D11940" s="203"/>
      <c r="E11940" s="203"/>
      <c r="F11940" s="203"/>
    </row>
    <row r="11941" spans="1:6" x14ac:dyDescent="0.25">
      <c r="A11941" s="203"/>
      <c r="B11941" s="203"/>
      <c r="C11941" s="203"/>
      <c r="D11941" s="203"/>
      <c r="E11941" s="203"/>
      <c r="F11941" s="203"/>
    </row>
    <row r="11942" spans="1:6" x14ac:dyDescent="0.25">
      <c r="A11942" s="203"/>
      <c r="B11942" s="203"/>
      <c r="C11942" s="203"/>
      <c r="D11942" s="203"/>
      <c r="E11942" s="203"/>
      <c r="F11942" s="203"/>
    </row>
    <row r="11943" spans="1:6" x14ac:dyDescent="0.25">
      <c r="A11943" s="203"/>
      <c r="B11943" s="203"/>
      <c r="C11943" s="203"/>
      <c r="D11943" s="203"/>
      <c r="E11943" s="203"/>
      <c r="F11943" s="203"/>
    </row>
    <row r="11944" spans="1:6" x14ac:dyDescent="0.25">
      <c r="A11944" s="203"/>
      <c r="B11944" s="203"/>
      <c r="C11944" s="203"/>
      <c r="D11944" s="203"/>
      <c r="E11944" s="203"/>
      <c r="F11944" s="203"/>
    </row>
    <row r="11945" spans="1:6" x14ac:dyDescent="0.25">
      <c r="A11945" s="203"/>
      <c r="B11945" s="203"/>
      <c r="C11945" s="203"/>
      <c r="D11945" s="203"/>
      <c r="E11945" s="203"/>
      <c r="F11945" s="203"/>
    </row>
    <row r="11946" spans="1:6" x14ac:dyDescent="0.25">
      <c r="A11946" s="203"/>
      <c r="B11946" s="203"/>
      <c r="C11946" s="203"/>
      <c r="D11946" s="203"/>
      <c r="E11946" s="203"/>
      <c r="F11946" s="203"/>
    </row>
    <row r="11947" spans="1:6" x14ac:dyDescent="0.25">
      <c r="A11947" s="203"/>
      <c r="B11947" s="203"/>
      <c r="C11947" s="203"/>
      <c r="D11947" s="203"/>
      <c r="E11947" s="203"/>
      <c r="F11947" s="203"/>
    </row>
    <row r="11948" spans="1:6" x14ac:dyDescent="0.25">
      <c r="A11948" s="203"/>
      <c r="B11948" s="203"/>
      <c r="C11948" s="203"/>
      <c r="D11948" s="203"/>
      <c r="E11948" s="203"/>
      <c r="F11948" s="203"/>
    </row>
    <row r="11949" spans="1:6" x14ac:dyDescent="0.25">
      <c r="A11949" s="203"/>
      <c r="B11949" s="203"/>
      <c r="C11949" s="203"/>
      <c r="D11949" s="203"/>
      <c r="E11949" s="203"/>
      <c r="F11949" s="203"/>
    </row>
    <row r="11950" spans="1:6" x14ac:dyDescent="0.25">
      <c r="A11950" s="203"/>
      <c r="B11950" s="203"/>
      <c r="C11950" s="203"/>
      <c r="D11950" s="203"/>
      <c r="E11950" s="203"/>
      <c r="F11950" s="203"/>
    </row>
    <row r="11951" spans="1:6" x14ac:dyDescent="0.25">
      <c r="A11951" s="203"/>
      <c r="B11951" s="203"/>
      <c r="C11951" s="203"/>
      <c r="D11951" s="203"/>
      <c r="E11951" s="203"/>
      <c r="F11951" s="203"/>
    </row>
    <row r="11952" spans="1:6" x14ac:dyDescent="0.25">
      <c r="A11952" s="203"/>
      <c r="B11952" s="203"/>
      <c r="C11952" s="203"/>
      <c r="D11952" s="203"/>
      <c r="E11952" s="203"/>
      <c r="F11952" s="203"/>
    </row>
    <row r="11953" spans="1:6" x14ac:dyDescent="0.25">
      <c r="A11953" s="203"/>
      <c r="B11953" s="203"/>
      <c r="C11953" s="203"/>
      <c r="D11953" s="203"/>
      <c r="E11953" s="203"/>
      <c r="F11953" s="203"/>
    </row>
    <row r="11954" spans="1:6" x14ac:dyDescent="0.25">
      <c r="A11954" s="203"/>
      <c r="B11954" s="203"/>
      <c r="C11954" s="203"/>
      <c r="D11954" s="203"/>
      <c r="E11954" s="203"/>
      <c r="F11954" s="203"/>
    </row>
    <row r="11955" spans="1:6" x14ac:dyDescent="0.25">
      <c r="A11955" s="203"/>
      <c r="B11955" s="203"/>
      <c r="C11955" s="203"/>
      <c r="D11955" s="203"/>
      <c r="E11955" s="203"/>
      <c r="F11955" s="203"/>
    </row>
    <row r="11956" spans="1:6" x14ac:dyDescent="0.25">
      <c r="A11956" s="203"/>
      <c r="B11956" s="203"/>
      <c r="C11956" s="203"/>
      <c r="D11956" s="203"/>
      <c r="E11956" s="203"/>
      <c r="F11956" s="203"/>
    </row>
    <row r="11957" spans="1:6" x14ac:dyDescent="0.25">
      <c r="A11957" s="203"/>
      <c r="B11957" s="203"/>
      <c r="C11957" s="203"/>
      <c r="D11957" s="203"/>
      <c r="E11957" s="203"/>
      <c r="F11957" s="203"/>
    </row>
    <row r="11958" spans="1:6" x14ac:dyDescent="0.25">
      <c r="A11958" s="203"/>
      <c r="B11958" s="203"/>
      <c r="C11958" s="203"/>
      <c r="D11958" s="203"/>
      <c r="E11958" s="203"/>
      <c r="F11958" s="203"/>
    </row>
    <row r="11959" spans="1:6" x14ac:dyDescent="0.25">
      <c r="A11959" s="203"/>
      <c r="B11959" s="203"/>
      <c r="C11959" s="203"/>
      <c r="D11959" s="203"/>
      <c r="E11959" s="203"/>
      <c r="F11959" s="203"/>
    </row>
    <row r="11960" spans="1:6" x14ac:dyDescent="0.25">
      <c r="A11960" s="203"/>
      <c r="B11960" s="203"/>
      <c r="C11960" s="203"/>
      <c r="D11960" s="203"/>
      <c r="E11960" s="203"/>
      <c r="F11960" s="203"/>
    </row>
    <row r="11961" spans="1:6" x14ac:dyDescent="0.25">
      <c r="A11961" s="203"/>
      <c r="B11961" s="203"/>
      <c r="C11961" s="203"/>
      <c r="D11961" s="203"/>
      <c r="E11961" s="203"/>
      <c r="F11961" s="203"/>
    </row>
    <row r="11962" spans="1:6" x14ac:dyDescent="0.25">
      <c r="A11962" s="203"/>
      <c r="B11962" s="203"/>
      <c r="C11962" s="203"/>
      <c r="D11962" s="203"/>
      <c r="E11962" s="203"/>
      <c r="F11962" s="203"/>
    </row>
    <row r="11963" spans="1:6" x14ac:dyDescent="0.25">
      <c r="A11963" s="203"/>
      <c r="B11963" s="203"/>
      <c r="C11963" s="203"/>
      <c r="D11963" s="203"/>
      <c r="E11963" s="203"/>
      <c r="F11963" s="203"/>
    </row>
    <row r="11964" spans="1:6" x14ac:dyDescent="0.25">
      <c r="A11964" s="203"/>
      <c r="B11964" s="203"/>
      <c r="C11964" s="203"/>
      <c r="D11964" s="203"/>
      <c r="E11964" s="203"/>
      <c r="F11964" s="203"/>
    </row>
    <row r="11965" spans="1:6" x14ac:dyDescent="0.25">
      <c r="A11965" s="203"/>
      <c r="B11965" s="203"/>
      <c r="C11965" s="203"/>
      <c r="D11965" s="203"/>
      <c r="E11965" s="203"/>
      <c r="F11965" s="203"/>
    </row>
    <row r="11966" spans="1:6" x14ac:dyDescent="0.25">
      <c r="A11966" s="203"/>
      <c r="B11966" s="203"/>
      <c r="C11966" s="203"/>
      <c r="D11966" s="203"/>
      <c r="E11966" s="203"/>
      <c r="F11966" s="203"/>
    </row>
    <row r="11967" spans="1:6" x14ac:dyDescent="0.25">
      <c r="A11967" s="203"/>
      <c r="B11967" s="203"/>
      <c r="C11967" s="203"/>
      <c r="D11967" s="203"/>
      <c r="E11967" s="203"/>
      <c r="F11967" s="203"/>
    </row>
    <row r="11968" spans="1:6" x14ac:dyDescent="0.25">
      <c r="A11968" s="203"/>
      <c r="B11968" s="203"/>
      <c r="C11968" s="203"/>
      <c r="D11968" s="203"/>
      <c r="E11968" s="203"/>
      <c r="F11968" s="203"/>
    </row>
    <row r="11969" spans="1:6" x14ac:dyDescent="0.25">
      <c r="A11969" s="203"/>
      <c r="B11969" s="203"/>
      <c r="C11969" s="203"/>
      <c r="D11969" s="203"/>
      <c r="E11969" s="203"/>
      <c r="F11969" s="203"/>
    </row>
    <row r="11970" spans="1:6" x14ac:dyDescent="0.25">
      <c r="A11970" s="203"/>
      <c r="B11970" s="203"/>
      <c r="C11970" s="203"/>
      <c r="D11970" s="203"/>
      <c r="E11970" s="203"/>
      <c r="F11970" s="203"/>
    </row>
    <row r="11971" spans="1:6" x14ac:dyDescent="0.25">
      <c r="A11971" s="203"/>
      <c r="B11971" s="203"/>
      <c r="C11971" s="203"/>
      <c r="D11971" s="203"/>
      <c r="E11971" s="203"/>
      <c r="F11971" s="203"/>
    </row>
    <row r="11972" spans="1:6" x14ac:dyDescent="0.25">
      <c r="A11972" s="203"/>
      <c r="B11972" s="203"/>
      <c r="C11972" s="203"/>
      <c r="D11972" s="203"/>
      <c r="E11972" s="203"/>
      <c r="F11972" s="203"/>
    </row>
    <row r="11973" spans="1:6" x14ac:dyDescent="0.25">
      <c r="A11973" s="203"/>
      <c r="B11973" s="203"/>
      <c r="C11973" s="203"/>
      <c r="D11973" s="203"/>
      <c r="E11973" s="203"/>
      <c r="F11973" s="203"/>
    </row>
    <row r="11974" spans="1:6" x14ac:dyDescent="0.25">
      <c r="A11974" s="203"/>
      <c r="B11974" s="203"/>
      <c r="C11974" s="203"/>
      <c r="D11974" s="203"/>
      <c r="E11974" s="203"/>
      <c r="F11974" s="203"/>
    </row>
    <row r="11975" spans="1:6" x14ac:dyDescent="0.25">
      <c r="A11975" s="203"/>
      <c r="B11975" s="203"/>
      <c r="C11975" s="203"/>
      <c r="D11975" s="203"/>
      <c r="E11975" s="203"/>
      <c r="F11975" s="203"/>
    </row>
    <row r="11976" spans="1:6" x14ac:dyDescent="0.25">
      <c r="A11976" s="203"/>
      <c r="B11976" s="203"/>
      <c r="C11976" s="203"/>
      <c r="D11976" s="203"/>
      <c r="E11976" s="203"/>
      <c r="F11976" s="203"/>
    </row>
    <row r="11977" spans="1:6" x14ac:dyDescent="0.25">
      <c r="A11977" s="203"/>
      <c r="B11977" s="203"/>
      <c r="C11977" s="203"/>
      <c r="D11977" s="203"/>
      <c r="E11977" s="203"/>
      <c r="F11977" s="203"/>
    </row>
    <row r="11978" spans="1:6" x14ac:dyDescent="0.25">
      <c r="A11978" s="203"/>
      <c r="B11978" s="203"/>
      <c r="C11978" s="203"/>
      <c r="D11978" s="203"/>
      <c r="E11978" s="203"/>
      <c r="F11978" s="203"/>
    </row>
    <row r="11979" spans="1:6" x14ac:dyDescent="0.25">
      <c r="A11979" s="203"/>
      <c r="B11979" s="203"/>
      <c r="C11979" s="203"/>
      <c r="D11979" s="203"/>
      <c r="E11979" s="203"/>
      <c r="F11979" s="203"/>
    </row>
    <row r="11980" spans="1:6" x14ac:dyDescent="0.25">
      <c r="A11980" s="203"/>
      <c r="B11980" s="203"/>
      <c r="C11980" s="203"/>
      <c r="D11980" s="203"/>
      <c r="E11980" s="203"/>
      <c r="F11980" s="203"/>
    </row>
    <row r="11981" spans="1:6" x14ac:dyDescent="0.25">
      <c r="A11981" s="203"/>
      <c r="B11981" s="203"/>
      <c r="C11981" s="203"/>
      <c r="D11981" s="203"/>
      <c r="E11981" s="203"/>
      <c r="F11981" s="203"/>
    </row>
    <row r="11982" spans="1:6" x14ac:dyDescent="0.25">
      <c r="A11982" s="203"/>
      <c r="B11982" s="203"/>
      <c r="C11982" s="203"/>
      <c r="D11982" s="203"/>
      <c r="E11982" s="203"/>
      <c r="F11982" s="203"/>
    </row>
    <row r="11983" spans="1:6" x14ac:dyDescent="0.25">
      <c r="A11983" s="203"/>
      <c r="B11983" s="203"/>
      <c r="C11983" s="203"/>
      <c r="D11983" s="203"/>
      <c r="E11983" s="203"/>
      <c r="F11983" s="203"/>
    </row>
    <row r="11984" spans="1:6" x14ac:dyDescent="0.25">
      <c r="A11984" s="203"/>
      <c r="B11984" s="203"/>
      <c r="C11984" s="203"/>
      <c r="D11984" s="203"/>
      <c r="E11984" s="203"/>
      <c r="F11984" s="203"/>
    </row>
    <row r="11985" spans="1:6" x14ac:dyDescent="0.25">
      <c r="A11985" s="203"/>
      <c r="B11985" s="203"/>
      <c r="C11985" s="203"/>
      <c r="D11985" s="203"/>
      <c r="E11985" s="203"/>
      <c r="F11985" s="203"/>
    </row>
    <row r="11986" spans="1:6" x14ac:dyDescent="0.25">
      <c r="A11986" s="203"/>
      <c r="B11986" s="203"/>
      <c r="C11986" s="203"/>
      <c r="D11986" s="203"/>
      <c r="E11986" s="203"/>
      <c r="F11986" s="203"/>
    </row>
    <row r="11987" spans="1:6" x14ac:dyDescent="0.25">
      <c r="A11987" s="203"/>
      <c r="B11987" s="203"/>
      <c r="C11987" s="203"/>
      <c r="D11987" s="203"/>
      <c r="E11987" s="203"/>
      <c r="F11987" s="203"/>
    </row>
    <row r="11988" spans="1:6" x14ac:dyDescent="0.25">
      <c r="A11988" s="203"/>
      <c r="B11988" s="203"/>
      <c r="C11988" s="203"/>
      <c r="D11988" s="203"/>
      <c r="E11988" s="203"/>
      <c r="F11988" s="203"/>
    </row>
    <row r="11989" spans="1:6" x14ac:dyDescent="0.25">
      <c r="A11989" s="203"/>
      <c r="B11989" s="203"/>
      <c r="C11989" s="203"/>
      <c r="D11989" s="203"/>
      <c r="E11989" s="203"/>
      <c r="F11989" s="203"/>
    </row>
    <row r="11990" spans="1:6" x14ac:dyDescent="0.25">
      <c r="A11990" s="203"/>
      <c r="B11990" s="203"/>
      <c r="C11990" s="203"/>
      <c r="D11990" s="203"/>
      <c r="E11990" s="203"/>
      <c r="F11990" s="203"/>
    </row>
    <row r="11991" spans="1:6" x14ac:dyDescent="0.25">
      <c r="A11991" s="203"/>
      <c r="B11991" s="203"/>
      <c r="C11991" s="203"/>
      <c r="D11991" s="203"/>
      <c r="E11991" s="203"/>
      <c r="F11991" s="203"/>
    </row>
    <row r="11992" spans="1:6" x14ac:dyDescent="0.25">
      <c r="A11992" s="203"/>
      <c r="B11992" s="203"/>
      <c r="C11992" s="203"/>
      <c r="D11992" s="203"/>
      <c r="E11992" s="203"/>
      <c r="F11992" s="203"/>
    </row>
    <row r="11993" spans="1:6" x14ac:dyDescent="0.25">
      <c r="A11993" s="203"/>
      <c r="B11993" s="203"/>
      <c r="C11993" s="203"/>
      <c r="D11993" s="203"/>
      <c r="E11993" s="203"/>
      <c r="F11993" s="203"/>
    </row>
    <row r="11994" spans="1:6" x14ac:dyDescent="0.25">
      <c r="A11994" s="203"/>
      <c r="B11994" s="203"/>
      <c r="C11994" s="203"/>
      <c r="D11994" s="203"/>
      <c r="E11994" s="203"/>
      <c r="F11994" s="203"/>
    </row>
    <row r="11995" spans="1:6" x14ac:dyDescent="0.25">
      <c r="A11995" s="203"/>
      <c r="B11995" s="203"/>
      <c r="C11995" s="203"/>
      <c r="D11995" s="203"/>
      <c r="E11995" s="203"/>
      <c r="F11995" s="203"/>
    </row>
    <row r="11996" spans="1:6" x14ac:dyDescent="0.25">
      <c r="A11996" s="203"/>
      <c r="B11996" s="203"/>
      <c r="C11996" s="203"/>
      <c r="D11996" s="203"/>
      <c r="E11996" s="203"/>
      <c r="F11996" s="203"/>
    </row>
    <row r="11997" spans="1:6" x14ac:dyDescent="0.25">
      <c r="A11997" s="203"/>
      <c r="B11997" s="203"/>
      <c r="C11997" s="203"/>
      <c r="D11997" s="203"/>
      <c r="E11997" s="203"/>
      <c r="F11997" s="203"/>
    </row>
    <row r="11998" spans="1:6" x14ac:dyDescent="0.25">
      <c r="A11998" s="203"/>
      <c r="B11998" s="203"/>
      <c r="C11998" s="203"/>
      <c r="D11998" s="203"/>
      <c r="E11998" s="203"/>
      <c r="F11998" s="203"/>
    </row>
    <row r="11999" spans="1:6" x14ac:dyDescent="0.25">
      <c r="A11999" s="203"/>
      <c r="B11999" s="203"/>
      <c r="C11999" s="203"/>
      <c r="D11999" s="203"/>
      <c r="E11999" s="203"/>
      <c r="F11999" s="203"/>
    </row>
    <row r="12000" spans="1:6" x14ac:dyDescent="0.25">
      <c r="A12000" s="203"/>
      <c r="B12000" s="203"/>
      <c r="C12000" s="203"/>
      <c r="D12000" s="203"/>
      <c r="E12000" s="203"/>
      <c r="F12000" s="203"/>
    </row>
    <row r="12001" spans="1:6" x14ac:dyDescent="0.25">
      <c r="A12001" s="203"/>
      <c r="B12001" s="203"/>
      <c r="C12001" s="203"/>
      <c r="D12001" s="203"/>
      <c r="E12001" s="203"/>
      <c r="F12001" s="203"/>
    </row>
    <row r="12002" spans="1:6" x14ac:dyDescent="0.25">
      <c r="A12002" s="203"/>
      <c r="B12002" s="203"/>
      <c r="C12002" s="203"/>
      <c r="D12002" s="203"/>
      <c r="E12002" s="203"/>
      <c r="F12002" s="203"/>
    </row>
    <row r="12003" spans="1:6" x14ac:dyDescent="0.25">
      <c r="A12003" s="203"/>
      <c r="B12003" s="203"/>
      <c r="C12003" s="203"/>
      <c r="D12003" s="203"/>
      <c r="E12003" s="203"/>
      <c r="F12003" s="203"/>
    </row>
    <row r="12004" spans="1:6" x14ac:dyDescent="0.25">
      <c r="A12004" s="203"/>
      <c r="B12004" s="203"/>
      <c r="C12004" s="203"/>
      <c r="D12004" s="203"/>
      <c r="E12004" s="203"/>
      <c r="F12004" s="203"/>
    </row>
    <row r="12005" spans="1:6" x14ac:dyDescent="0.25">
      <c r="A12005" s="203"/>
      <c r="B12005" s="203"/>
      <c r="C12005" s="203"/>
      <c r="D12005" s="203"/>
      <c r="E12005" s="203"/>
      <c r="F12005" s="203"/>
    </row>
    <row r="12006" spans="1:6" x14ac:dyDescent="0.25">
      <c r="A12006" s="203"/>
      <c r="B12006" s="203"/>
      <c r="C12006" s="203"/>
      <c r="D12006" s="203"/>
      <c r="E12006" s="203"/>
      <c r="F12006" s="203"/>
    </row>
    <row r="12007" spans="1:6" x14ac:dyDescent="0.25">
      <c r="A12007" s="203"/>
      <c r="B12007" s="203"/>
      <c r="C12007" s="203"/>
      <c r="D12007" s="203"/>
      <c r="E12007" s="203"/>
      <c r="F12007" s="203"/>
    </row>
    <row r="12008" spans="1:6" x14ac:dyDescent="0.25">
      <c r="A12008" s="203"/>
      <c r="B12008" s="203"/>
      <c r="C12008" s="203"/>
      <c r="D12008" s="203"/>
      <c r="E12008" s="203"/>
      <c r="F12008" s="203"/>
    </row>
    <row r="12009" spans="1:6" x14ac:dyDescent="0.25">
      <c r="A12009" s="203"/>
      <c r="B12009" s="203"/>
      <c r="C12009" s="203"/>
      <c r="D12009" s="203"/>
      <c r="E12009" s="203"/>
      <c r="F12009" s="203"/>
    </row>
    <row r="12010" spans="1:6" x14ac:dyDescent="0.25">
      <c r="A12010" s="203"/>
      <c r="B12010" s="203"/>
      <c r="C12010" s="203"/>
      <c r="D12010" s="203"/>
      <c r="E12010" s="203"/>
      <c r="F12010" s="203"/>
    </row>
    <row r="12011" spans="1:6" x14ac:dyDescent="0.25">
      <c r="A12011" s="203"/>
      <c r="B12011" s="203"/>
      <c r="C12011" s="203"/>
      <c r="D12011" s="203"/>
      <c r="E12011" s="203"/>
      <c r="F12011" s="203"/>
    </row>
    <row r="12012" spans="1:6" x14ac:dyDescent="0.25">
      <c r="A12012" s="203"/>
      <c r="B12012" s="203"/>
      <c r="C12012" s="203"/>
      <c r="D12012" s="203"/>
      <c r="E12012" s="203"/>
      <c r="F12012" s="203"/>
    </row>
    <row r="12013" spans="1:6" x14ac:dyDescent="0.25">
      <c r="A12013" s="203"/>
      <c r="B12013" s="203"/>
      <c r="C12013" s="203"/>
      <c r="D12013" s="203"/>
      <c r="E12013" s="203"/>
      <c r="F12013" s="203"/>
    </row>
    <row r="12014" spans="1:6" x14ac:dyDescent="0.25">
      <c r="A12014" s="203"/>
      <c r="B12014" s="203"/>
      <c r="C12014" s="203"/>
      <c r="D12014" s="203"/>
      <c r="E12014" s="203"/>
      <c r="F12014" s="203"/>
    </row>
    <row r="12015" spans="1:6" x14ac:dyDescent="0.25">
      <c r="A12015" s="203"/>
      <c r="B12015" s="203"/>
      <c r="C12015" s="203"/>
      <c r="D12015" s="203"/>
      <c r="E12015" s="203"/>
      <c r="F12015" s="203"/>
    </row>
    <row r="12016" spans="1:6" x14ac:dyDescent="0.25">
      <c r="A12016" s="203"/>
      <c r="B12016" s="203"/>
      <c r="C12016" s="203"/>
      <c r="D12016" s="203"/>
      <c r="E12016" s="203"/>
      <c r="F12016" s="203"/>
    </row>
    <row r="12017" spans="1:6" x14ac:dyDescent="0.25">
      <c r="A12017" s="203"/>
      <c r="B12017" s="203"/>
      <c r="C12017" s="203"/>
      <c r="D12017" s="203"/>
      <c r="E12017" s="203"/>
      <c r="F12017" s="203"/>
    </row>
    <row r="12018" spans="1:6" x14ac:dyDescent="0.25">
      <c r="A12018" s="203"/>
      <c r="B12018" s="203"/>
      <c r="C12018" s="203"/>
      <c r="D12018" s="203"/>
      <c r="E12018" s="203"/>
      <c r="F12018" s="203"/>
    </row>
    <row r="12019" spans="1:6" x14ac:dyDescent="0.25">
      <c r="A12019" s="203"/>
      <c r="B12019" s="203"/>
      <c r="C12019" s="203"/>
      <c r="D12019" s="203"/>
      <c r="E12019" s="203"/>
      <c r="F12019" s="203"/>
    </row>
    <row r="12020" spans="1:6" x14ac:dyDescent="0.25">
      <c r="A12020" s="203"/>
      <c r="B12020" s="203"/>
      <c r="C12020" s="203"/>
      <c r="D12020" s="203"/>
      <c r="E12020" s="203"/>
      <c r="F12020" s="203"/>
    </row>
    <row r="12021" spans="1:6" x14ac:dyDescent="0.25">
      <c r="A12021" s="203"/>
      <c r="B12021" s="203"/>
      <c r="C12021" s="203"/>
      <c r="D12021" s="203"/>
      <c r="E12021" s="203"/>
      <c r="F12021" s="203"/>
    </row>
    <row r="12022" spans="1:6" x14ac:dyDescent="0.25">
      <c r="A12022" s="203"/>
      <c r="B12022" s="203"/>
      <c r="C12022" s="203"/>
      <c r="D12022" s="203"/>
      <c r="E12022" s="203"/>
      <c r="F12022" s="203"/>
    </row>
    <row r="12023" spans="1:6" x14ac:dyDescent="0.25">
      <c r="A12023" s="203"/>
      <c r="B12023" s="203"/>
      <c r="C12023" s="203"/>
      <c r="D12023" s="203"/>
      <c r="E12023" s="203"/>
      <c r="F12023" s="203"/>
    </row>
    <row r="12024" spans="1:6" x14ac:dyDescent="0.25">
      <c r="A12024" s="203"/>
      <c r="B12024" s="203"/>
      <c r="C12024" s="203"/>
      <c r="D12024" s="203"/>
      <c r="E12024" s="203"/>
      <c r="F12024" s="203"/>
    </row>
    <row r="12025" spans="1:6" x14ac:dyDescent="0.25">
      <c r="A12025" s="203"/>
      <c r="B12025" s="203"/>
      <c r="C12025" s="203"/>
      <c r="D12025" s="203"/>
      <c r="E12025" s="203"/>
      <c r="F12025" s="203"/>
    </row>
    <row r="12026" spans="1:6" x14ac:dyDescent="0.25">
      <c r="A12026" s="203"/>
      <c r="B12026" s="203"/>
      <c r="C12026" s="203"/>
      <c r="D12026" s="203"/>
      <c r="E12026" s="203"/>
      <c r="F12026" s="203"/>
    </row>
    <row r="12027" spans="1:6" x14ac:dyDescent="0.25">
      <c r="A12027" s="203"/>
      <c r="B12027" s="203"/>
      <c r="C12027" s="203"/>
      <c r="D12027" s="203"/>
      <c r="E12027" s="203"/>
      <c r="F12027" s="203"/>
    </row>
    <row r="12028" spans="1:6" x14ac:dyDescent="0.25">
      <c r="A12028" s="203"/>
      <c r="B12028" s="203"/>
      <c r="C12028" s="203"/>
      <c r="D12028" s="203"/>
      <c r="E12028" s="203"/>
      <c r="F12028" s="203"/>
    </row>
    <row r="12029" spans="1:6" x14ac:dyDescent="0.25">
      <c r="A12029" s="203"/>
      <c r="B12029" s="203"/>
      <c r="C12029" s="203"/>
      <c r="D12029" s="203"/>
      <c r="E12029" s="203"/>
      <c r="F12029" s="203"/>
    </row>
    <row r="12030" spans="1:6" x14ac:dyDescent="0.25">
      <c r="A12030" s="203"/>
      <c r="B12030" s="203"/>
      <c r="C12030" s="203"/>
      <c r="D12030" s="203"/>
      <c r="E12030" s="203"/>
      <c r="F12030" s="203"/>
    </row>
    <row r="12031" spans="1:6" x14ac:dyDescent="0.25">
      <c r="A12031" s="203"/>
      <c r="B12031" s="203"/>
      <c r="C12031" s="203"/>
      <c r="D12031" s="203"/>
      <c r="E12031" s="203"/>
      <c r="F12031" s="203"/>
    </row>
    <row r="12032" spans="1:6" x14ac:dyDescent="0.25">
      <c r="A12032" s="203"/>
      <c r="B12032" s="203"/>
      <c r="C12032" s="203"/>
      <c r="D12032" s="203"/>
      <c r="E12032" s="203"/>
      <c r="F12032" s="203"/>
    </row>
    <row r="12033" spans="1:6" x14ac:dyDescent="0.25">
      <c r="A12033" s="203"/>
      <c r="B12033" s="203"/>
      <c r="C12033" s="203"/>
      <c r="D12033" s="203"/>
      <c r="E12033" s="203"/>
      <c r="F12033" s="203"/>
    </row>
    <row r="12034" spans="1:6" x14ac:dyDescent="0.25">
      <c r="A12034" s="203"/>
      <c r="B12034" s="203"/>
      <c r="C12034" s="203"/>
      <c r="D12034" s="203"/>
      <c r="E12034" s="203"/>
      <c r="F12034" s="203"/>
    </row>
    <row r="12035" spans="1:6" x14ac:dyDescent="0.25">
      <c r="A12035" s="203"/>
      <c r="B12035" s="203"/>
      <c r="C12035" s="203"/>
      <c r="D12035" s="203"/>
      <c r="E12035" s="203"/>
      <c r="F12035" s="203"/>
    </row>
    <row r="12036" spans="1:6" x14ac:dyDescent="0.25">
      <c r="A12036" s="203"/>
      <c r="B12036" s="203"/>
      <c r="C12036" s="203"/>
      <c r="D12036" s="203"/>
      <c r="E12036" s="203"/>
      <c r="F12036" s="203"/>
    </row>
    <row r="12037" spans="1:6" x14ac:dyDescent="0.25">
      <c r="A12037" s="203"/>
      <c r="B12037" s="203"/>
      <c r="C12037" s="203"/>
      <c r="D12037" s="203"/>
      <c r="E12037" s="203"/>
      <c r="F12037" s="203"/>
    </row>
    <row r="12038" spans="1:6" x14ac:dyDescent="0.25">
      <c r="A12038" s="203"/>
      <c r="B12038" s="203"/>
      <c r="C12038" s="203"/>
      <c r="D12038" s="203"/>
      <c r="E12038" s="203"/>
      <c r="F12038" s="203"/>
    </row>
    <row r="12039" spans="1:6" x14ac:dyDescent="0.25">
      <c r="A12039" s="203"/>
      <c r="B12039" s="203"/>
      <c r="C12039" s="203"/>
      <c r="D12039" s="203"/>
      <c r="E12039" s="203"/>
      <c r="F12039" s="203"/>
    </row>
    <row r="12040" spans="1:6" x14ac:dyDescent="0.25">
      <c r="A12040" s="203"/>
      <c r="B12040" s="203"/>
      <c r="C12040" s="203"/>
      <c r="D12040" s="203"/>
      <c r="E12040" s="203"/>
      <c r="F12040" s="203"/>
    </row>
    <row r="12041" spans="1:6" x14ac:dyDescent="0.25">
      <c r="A12041" s="203"/>
      <c r="B12041" s="203"/>
      <c r="C12041" s="203"/>
      <c r="D12041" s="203"/>
      <c r="E12041" s="203"/>
      <c r="F12041" s="203"/>
    </row>
    <row r="12042" spans="1:6" x14ac:dyDescent="0.25">
      <c r="A12042" s="203"/>
      <c r="B12042" s="203"/>
      <c r="C12042" s="203"/>
      <c r="D12042" s="203"/>
      <c r="E12042" s="203"/>
      <c r="F12042" s="203"/>
    </row>
    <row r="12043" spans="1:6" x14ac:dyDescent="0.25">
      <c r="A12043" s="203"/>
      <c r="B12043" s="203"/>
      <c r="C12043" s="203"/>
      <c r="D12043" s="203"/>
      <c r="E12043" s="203"/>
      <c r="F12043" s="203"/>
    </row>
    <row r="12044" spans="1:6" x14ac:dyDescent="0.25">
      <c r="A12044" s="203"/>
      <c r="B12044" s="203"/>
      <c r="C12044" s="203"/>
      <c r="D12044" s="203"/>
      <c r="E12044" s="203"/>
      <c r="F12044" s="203"/>
    </row>
    <row r="12045" spans="1:6" x14ac:dyDescent="0.25">
      <c r="A12045" s="203"/>
      <c r="B12045" s="203"/>
      <c r="C12045" s="203"/>
      <c r="D12045" s="203"/>
      <c r="E12045" s="203"/>
      <c r="F12045" s="203"/>
    </row>
    <row r="12046" spans="1:6" x14ac:dyDescent="0.25">
      <c r="A12046" s="203"/>
      <c r="B12046" s="203"/>
      <c r="C12046" s="203"/>
      <c r="D12046" s="203"/>
      <c r="E12046" s="203"/>
      <c r="F12046" s="203"/>
    </row>
    <row r="12047" spans="1:6" x14ac:dyDescent="0.25">
      <c r="A12047" s="203"/>
      <c r="B12047" s="203"/>
      <c r="C12047" s="203"/>
      <c r="D12047" s="203"/>
      <c r="E12047" s="203"/>
      <c r="F12047" s="203"/>
    </row>
    <row r="12048" spans="1:6" x14ac:dyDescent="0.25">
      <c r="A12048" s="203"/>
      <c r="B12048" s="203"/>
      <c r="C12048" s="203"/>
      <c r="D12048" s="203"/>
      <c r="E12048" s="203"/>
      <c r="F12048" s="203"/>
    </row>
    <row r="12049" spans="1:6" x14ac:dyDescent="0.25">
      <c r="A12049" s="203"/>
      <c r="B12049" s="203"/>
      <c r="C12049" s="203"/>
      <c r="D12049" s="203"/>
      <c r="E12049" s="203"/>
      <c r="F12049" s="203"/>
    </row>
    <row r="12050" spans="1:6" x14ac:dyDescent="0.25">
      <c r="A12050" s="203"/>
      <c r="B12050" s="203"/>
      <c r="C12050" s="203"/>
      <c r="D12050" s="203"/>
      <c r="E12050" s="203"/>
      <c r="F12050" s="203"/>
    </row>
    <row r="12051" spans="1:6" x14ac:dyDescent="0.25">
      <c r="A12051" s="203"/>
      <c r="B12051" s="203"/>
      <c r="C12051" s="203"/>
      <c r="D12051" s="203"/>
      <c r="E12051" s="203"/>
      <c r="F12051" s="203"/>
    </row>
    <row r="12052" spans="1:6" x14ac:dyDescent="0.25">
      <c r="A12052" s="203"/>
      <c r="B12052" s="203"/>
      <c r="C12052" s="203"/>
      <c r="D12052" s="203"/>
      <c r="E12052" s="203"/>
      <c r="F12052" s="203"/>
    </row>
    <row r="12053" spans="1:6" x14ac:dyDescent="0.25">
      <c r="A12053" s="203"/>
      <c r="B12053" s="203"/>
      <c r="C12053" s="203"/>
      <c r="D12053" s="203"/>
      <c r="E12053" s="203"/>
      <c r="F12053" s="203"/>
    </row>
    <row r="12054" spans="1:6" x14ac:dyDescent="0.25">
      <c r="A12054" s="203"/>
      <c r="B12054" s="203"/>
      <c r="C12054" s="203"/>
      <c r="D12054" s="203"/>
      <c r="E12054" s="203"/>
      <c r="F12054" s="203"/>
    </row>
    <row r="12055" spans="1:6" x14ac:dyDescent="0.25">
      <c r="A12055" s="203"/>
      <c r="B12055" s="203"/>
      <c r="C12055" s="203"/>
      <c r="D12055" s="203"/>
      <c r="E12055" s="203"/>
      <c r="F12055" s="203"/>
    </row>
    <row r="12056" spans="1:6" x14ac:dyDescent="0.25">
      <c r="A12056" s="203"/>
      <c r="B12056" s="203"/>
      <c r="C12056" s="203"/>
      <c r="D12056" s="203"/>
      <c r="E12056" s="203"/>
      <c r="F12056" s="203"/>
    </row>
    <row r="12057" spans="1:6" x14ac:dyDescent="0.25">
      <c r="A12057" s="203"/>
      <c r="B12057" s="203"/>
      <c r="C12057" s="203"/>
      <c r="D12057" s="203"/>
      <c r="E12057" s="203"/>
      <c r="F12057" s="203"/>
    </row>
    <row r="12058" spans="1:6" x14ac:dyDescent="0.25">
      <c r="A12058" s="203"/>
      <c r="B12058" s="203"/>
      <c r="C12058" s="203"/>
      <c r="D12058" s="203"/>
      <c r="E12058" s="203"/>
      <c r="F12058" s="203"/>
    </row>
    <row r="12059" spans="1:6" x14ac:dyDescent="0.25">
      <c r="A12059" s="203"/>
      <c r="B12059" s="203"/>
      <c r="C12059" s="203"/>
      <c r="D12059" s="203"/>
      <c r="E12059" s="203"/>
      <c r="F12059" s="203"/>
    </row>
    <row r="12060" spans="1:6" x14ac:dyDescent="0.25">
      <c r="A12060" s="203"/>
      <c r="B12060" s="203"/>
      <c r="C12060" s="203"/>
      <c r="D12060" s="203"/>
      <c r="E12060" s="203"/>
      <c r="F12060" s="203"/>
    </row>
    <row r="12061" spans="1:6" x14ac:dyDescent="0.25">
      <c r="A12061" s="203"/>
      <c r="B12061" s="203"/>
      <c r="C12061" s="203"/>
      <c r="D12061" s="203"/>
      <c r="E12061" s="203"/>
      <c r="F12061" s="203"/>
    </row>
    <row r="12062" spans="1:6" x14ac:dyDescent="0.25">
      <c r="A12062" s="203"/>
      <c r="B12062" s="203"/>
      <c r="C12062" s="203"/>
      <c r="D12062" s="203"/>
      <c r="E12062" s="203"/>
      <c r="F12062" s="203"/>
    </row>
    <row r="12063" spans="1:6" x14ac:dyDescent="0.25">
      <c r="A12063" s="203"/>
      <c r="B12063" s="203"/>
      <c r="C12063" s="203"/>
      <c r="D12063" s="203"/>
      <c r="E12063" s="203"/>
      <c r="F12063" s="203"/>
    </row>
    <row r="12064" spans="1:6" x14ac:dyDescent="0.25">
      <c r="A12064" s="203"/>
      <c r="B12064" s="203"/>
      <c r="C12064" s="203"/>
      <c r="D12064" s="203"/>
      <c r="E12064" s="203"/>
      <c r="F12064" s="203"/>
    </row>
    <row r="12065" spans="1:6" x14ac:dyDescent="0.25">
      <c r="A12065" s="203"/>
      <c r="B12065" s="203"/>
      <c r="C12065" s="203"/>
      <c r="D12065" s="203"/>
      <c r="E12065" s="203"/>
      <c r="F12065" s="203"/>
    </row>
    <row r="12066" spans="1:6" x14ac:dyDescent="0.25">
      <c r="A12066" s="203"/>
      <c r="B12066" s="203"/>
      <c r="C12066" s="203"/>
      <c r="D12066" s="203"/>
      <c r="E12066" s="203"/>
      <c r="F12066" s="203"/>
    </row>
    <row r="12067" spans="1:6" x14ac:dyDescent="0.25">
      <c r="A12067" s="203"/>
      <c r="B12067" s="203"/>
      <c r="C12067" s="203"/>
      <c r="D12067" s="203"/>
      <c r="E12067" s="203"/>
      <c r="F12067" s="203"/>
    </row>
    <row r="12068" spans="1:6" x14ac:dyDescent="0.25">
      <c r="A12068" s="203"/>
      <c r="B12068" s="203"/>
      <c r="C12068" s="203"/>
      <c r="D12068" s="203"/>
      <c r="E12068" s="203"/>
      <c r="F12068" s="203"/>
    </row>
    <row r="12069" spans="1:6" x14ac:dyDescent="0.25">
      <c r="A12069" s="203"/>
      <c r="B12069" s="203"/>
      <c r="C12069" s="203"/>
      <c r="D12069" s="203"/>
      <c r="E12069" s="203"/>
      <c r="F12069" s="203"/>
    </row>
    <row r="12070" spans="1:6" x14ac:dyDescent="0.25">
      <c r="A12070" s="203"/>
      <c r="B12070" s="203"/>
      <c r="C12070" s="203"/>
      <c r="D12070" s="203"/>
      <c r="E12070" s="203"/>
      <c r="F12070" s="203"/>
    </row>
    <row r="12071" spans="1:6" x14ac:dyDescent="0.25">
      <c r="A12071" s="203"/>
      <c r="B12071" s="203"/>
      <c r="C12071" s="203"/>
      <c r="D12071" s="203"/>
      <c r="E12071" s="203"/>
      <c r="F12071" s="203"/>
    </row>
    <row r="12072" spans="1:6" x14ac:dyDescent="0.25">
      <c r="A12072" s="203"/>
      <c r="B12072" s="203"/>
      <c r="C12072" s="203"/>
      <c r="D12072" s="203"/>
      <c r="E12072" s="203"/>
      <c r="F12072" s="203"/>
    </row>
    <row r="12073" spans="1:6" x14ac:dyDescent="0.25">
      <c r="A12073" s="203"/>
      <c r="B12073" s="203"/>
      <c r="C12073" s="203"/>
      <c r="D12073" s="203"/>
      <c r="E12073" s="203"/>
      <c r="F12073" s="203"/>
    </row>
    <row r="12074" spans="1:6" x14ac:dyDescent="0.25">
      <c r="A12074" s="203"/>
      <c r="B12074" s="203"/>
      <c r="C12074" s="203"/>
      <c r="D12074" s="203"/>
      <c r="E12074" s="203"/>
      <c r="F12074" s="203"/>
    </row>
    <row r="12075" spans="1:6" x14ac:dyDescent="0.25">
      <c r="A12075" s="203"/>
      <c r="B12075" s="203"/>
      <c r="C12075" s="203"/>
      <c r="D12075" s="203"/>
      <c r="E12075" s="203"/>
      <c r="F12075" s="203"/>
    </row>
    <row r="12076" spans="1:6" x14ac:dyDescent="0.25">
      <c r="A12076" s="203"/>
      <c r="B12076" s="203"/>
      <c r="C12076" s="203"/>
      <c r="D12076" s="203"/>
      <c r="E12076" s="203"/>
      <c r="F12076" s="203"/>
    </row>
    <row r="12077" spans="1:6" x14ac:dyDescent="0.25">
      <c r="A12077" s="203"/>
      <c r="B12077" s="203"/>
      <c r="C12077" s="203"/>
      <c r="D12077" s="203"/>
      <c r="E12077" s="203"/>
      <c r="F12077" s="203"/>
    </row>
    <row r="12078" spans="1:6" x14ac:dyDescent="0.25">
      <c r="A12078" s="203"/>
      <c r="B12078" s="203"/>
      <c r="C12078" s="203"/>
      <c r="D12078" s="203"/>
      <c r="E12078" s="203"/>
      <c r="F12078" s="203"/>
    </row>
    <row r="12079" spans="1:6" x14ac:dyDescent="0.25">
      <c r="A12079" s="203"/>
      <c r="B12079" s="203"/>
      <c r="C12079" s="203"/>
      <c r="D12079" s="203"/>
      <c r="E12079" s="203"/>
      <c r="F12079" s="203"/>
    </row>
    <row r="12080" spans="1:6" x14ac:dyDescent="0.25">
      <c r="A12080" s="203"/>
      <c r="B12080" s="203"/>
      <c r="C12080" s="203"/>
      <c r="D12080" s="203"/>
      <c r="E12080" s="203"/>
      <c r="F12080" s="203"/>
    </row>
    <row r="12081" spans="1:6" x14ac:dyDescent="0.25">
      <c r="A12081" s="203"/>
      <c r="B12081" s="203"/>
      <c r="C12081" s="203"/>
      <c r="D12081" s="203"/>
      <c r="E12081" s="203"/>
      <c r="F12081" s="203"/>
    </row>
    <row r="12082" spans="1:6" x14ac:dyDescent="0.25">
      <c r="A12082" s="203"/>
      <c r="B12082" s="203"/>
      <c r="C12082" s="203"/>
      <c r="D12082" s="203"/>
      <c r="E12082" s="203"/>
      <c r="F12082" s="203"/>
    </row>
    <row r="12083" spans="1:6" x14ac:dyDescent="0.25">
      <c r="A12083" s="203"/>
      <c r="B12083" s="203"/>
      <c r="C12083" s="203"/>
      <c r="D12083" s="203"/>
      <c r="E12083" s="203"/>
      <c r="F12083" s="203"/>
    </row>
    <row r="12084" spans="1:6" x14ac:dyDescent="0.25">
      <c r="A12084" s="203"/>
      <c r="B12084" s="203"/>
      <c r="C12084" s="203"/>
      <c r="D12084" s="203"/>
      <c r="E12084" s="203"/>
      <c r="F12084" s="203"/>
    </row>
    <row r="12085" spans="1:6" x14ac:dyDescent="0.25">
      <c r="A12085" s="203"/>
      <c r="B12085" s="203"/>
      <c r="C12085" s="203"/>
      <c r="D12085" s="203"/>
      <c r="E12085" s="203"/>
      <c r="F12085" s="203"/>
    </row>
    <row r="12086" spans="1:6" x14ac:dyDescent="0.25">
      <c r="A12086" s="203"/>
      <c r="B12086" s="203"/>
      <c r="C12086" s="203"/>
      <c r="D12086" s="203"/>
      <c r="E12086" s="203"/>
      <c r="F12086" s="203"/>
    </row>
    <row r="12087" spans="1:6" x14ac:dyDescent="0.25">
      <c r="A12087" s="203"/>
      <c r="B12087" s="203"/>
      <c r="C12087" s="203"/>
      <c r="D12087" s="203"/>
      <c r="E12087" s="203"/>
      <c r="F12087" s="203"/>
    </row>
    <row r="12088" spans="1:6" x14ac:dyDescent="0.25">
      <c r="A12088" s="203"/>
      <c r="B12088" s="203"/>
      <c r="C12088" s="203"/>
      <c r="D12088" s="203"/>
      <c r="E12088" s="203"/>
      <c r="F12088" s="203"/>
    </row>
    <row r="12089" spans="1:6" x14ac:dyDescent="0.25">
      <c r="A12089" s="203"/>
      <c r="B12089" s="203"/>
      <c r="C12089" s="203"/>
      <c r="D12089" s="203"/>
      <c r="E12089" s="203"/>
      <c r="F12089" s="203"/>
    </row>
    <row r="12090" spans="1:6" x14ac:dyDescent="0.25">
      <c r="A12090" s="203"/>
      <c r="B12090" s="203"/>
      <c r="C12090" s="203"/>
      <c r="D12090" s="203"/>
      <c r="E12090" s="203"/>
      <c r="F12090" s="203"/>
    </row>
    <row r="12091" spans="1:6" x14ac:dyDescent="0.25">
      <c r="A12091" s="203"/>
      <c r="B12091" s="203"/>
      <c r="C12091" s="203"/>
      <c r="D12091" s="203"/>
      <c r="E12091" s="203"/>
      <c r="F12091" s="203"/>
    </row>
    <row r="12092" spans="1:6" x14ac:dyDescent="0.25">
      <c r="A12092" s="203"/>
      <c r="B12092" s="203"/>
      <c r="C12092" s="203"/>
      <c r="D12092" s="203"/>
      <c r="E12092" s="203"/>
      <c r="F12092" s="203"/>
    </row>
    <row r="12093" spans="1:6" x14ac:dyDescent="0.25">
      <c r="A12093" s="203"/>
      <c r="B12093" s="203"/>
      <c r="C12093" s="203"/>
      <c r="D12093" s="203"/>
      <c r="E12093" s="203"/>
      <c r="F12093" s="203"/>
    </row>
    <row r="12094" spans="1:6" x14ac:dyDescent="0.25">
      <c r="A12094" s="203"/>
      <c r="B12094" s="203"/>
      <c r="C12094" s="203"/>
      <c r="D12094" s="203"/>
      <c r="E12094" s="203"/>
      <c r="F12094" s="203"/>
    </row>
    <row r="12095" spans="1:6" x14ac:dyDescent="0.25">
      <c r="A12095" s="203"/>
      <c r="B12095" s="203"/>
      <c r="C12095" s="203"/>
      <c r="D12095" s="203"/>
      <c r="E12095" s="203"/>
      <c r="F12095" s="203"/>
    </row>
    <row r="12096" spans="1:6" x14ac:dyDescent="0.25">
      <c r="A12096" s="203"/>
      <c r="B12096" s="203"/>
      <c r="C12096" s="203"/>
      <c r="D12096" s="203"/>
      <c r="E12096" s="203"/>
      <c r="F12096" s="203"/>
    </row>
    <row r="12097" spans="1:6" x14ac:dyDescent="0.25">
      <c r="A12097" s="203"/>
      <c r="B12097" s="203"/>
      <c r="C12097" s="203"/>
      <c r="D12097" s="203"/>
      <c r="E12097" s="203"/>
      <c r="F12097" s="203"/>
    </row>
    <row r="12098" spans="1:6" x14ac:dyDescent="0.25">
      <c r="A12098" s="203"/>
      <c r="B12098" s="203"/>
      <c r="C12098" s="203"/>
      <c r="D12098" s="203"/>
      <c r="E12098" s="203"/>
      <c r="F12098" s="203"/>
    </row>
    <row r="12099" spans="1:6" x14ac:dyDescent="0.25">
      <c r="A12099" s="203"/>
      <c r="B12099" s="203"/>
      <c r="C12099" s="203"/>
      <c r="D12099" s="203"/>
      <c r="E12099" s="203"/>
      <c r="F12099" s="203"/>
    </row>
    <row r="12100" spans="1:6" x14ac:dyDescent="0.25">
      <c r="A12100" s="203"/>
      <c r="B12100" s="203"/>
      <c r="C12100" s="203"/>
      <c r="D12100" s="203"/>
      <c r="E12100" s="203"/>
      <c r="F12100" s="203"/>
    </row>
    <row r="12101" spans="1:6" x14ac:dyDescent="0.25">
      <c r="A12101" s="203"/>
      <c r="B12101" s="203"/>
      <c r="C12101" s="203"/>
      <c r="D12101" s="203"/>
      <c r="E12101" s="203"/>
      <c r="F12101" s="203"/>
    </row>
    <row r="12102" spans="1:6" x14ac:dyDescent="0.25">
      <c r="A12102" s="203"/>
      <c r="B12102" s="203"/>
      <c r="C12102" s="203"/>
      <c r="D12102" s="203"/>
      <c r="E12102" s="203"/>
      <c r="F12102" s="203"/>
    </row>
    <row r="12103" spans="1:6" x14ac:dyDescent="0.25">
      <c r="A12103" s="203"/>
      <c r="B12103" s="203"/>
      <c r="C12103" s="203"/>
      <c r="D12103" s="203"/>
      <c r="E12103" s="203"/>
      <c r="F12103" s="203"/>
    </row>
    <row r="12104" spans="1:6" x14ac:dyDescent="0.25">
      <c r="A12104" s="203"/>
      <c r="B12104" s="203"/>
      <c r="C12104" s="203"/>
      <c r="D12104" s="203"/>
      <c r="E12104" s="203"/>
      <c r="F12104" s="203"/>
    </row>
    <row r="12105" spans="1:6" x14ac:dyDescent="0.25">
      <c r="A12105" s="203"/>
      <c r="B12105" s="203"/>
      <c r="C12105" s="203"/>
      <c r="D12105" s="203"/>
      <c r="E12105" s="203"/>
      <c r="F12105" s="203"/>
    </row>
    <row r="12106" spans="1:6" x14ac:dyDescent="0.25">
      <c r="A12106" s="203"/>
      <c r="B12106" s="203"/>
      <c r="C12106" s="203"/>
      <c r="D12106" s="203"/>
      <c r="E12106" s="203"/>
      <c r="F12106" s="203"/>
    </row>
    <row r="12107" spans="1:6" x14ac:dyDescent="0.25">
      <c r="A12107" s="203"/>
      <c r="B12107" s="203"/>
      <c r="C12107" s="203"/>
      <c r="D12107" s="203"/>
      <c r="E12107" s="203"/>
      <c r="F12107" s="203"/>
    </row>
    <row r="12108" spans="1:6" x14ac:dyDescent="0.25">
      <c r="A12108" s="203"/>
      <c r="B12108" s="203"/>
      <c r="C12108" s="203"/>
      <c r="D12108" s="203"/>
      <c r="E12108" s="203"/>
      <c r="F12108" s="203"/>
    </row>
    <row r="12109" spans="1:6" x14ac:dyDescent="0.25">
      <c r="A12109" s="203"/>
      <c r="B12109" s="203"/>
      <c r="C12109" s="203"/>
      <c r="D12109" s="203"/>
      <c r="E12109" s="203"/>
      <c r="F12109" s="203"/>
    </row>
    <row r="12110" spans="1:6" x14ac:dyDescent="0.25">
      <c r="A12110" s="203"/>
      <c r="B12110" s="203"/>
      <c r="C12110" s="203"/>
      <c r="D12110" s="203"/>
      <c r="E12110" s="203"/>
      <c r="F12110" s="203"/>
    </row>
    <row r="12111" spans="1:6" x14ac:dyDescent="0.25">
      <c r="A12111" s="203"/>
      <c r="B12111" s="203"/>
      <c r="C12111" s="203"/>
      <c r="D12111" s="203"/>
      <c r="E12111" s="203"/>
      <c r="F12111" s="203"/>
    </row>
    <row r="12112" spans="1:6" x14ac:dyDescent="0.25">
      <c r="A12112" s="203"/>
      <c r="B12112" s="203"/>
      <c r="C12112" s="203"/>
      <c r="D12112" s="203"/>
      <c r="E12112" s="203"/>
      <c r="F12112" s="203"/>
    </row>
    <row r="12113" spans="1:6" x14ac:dyDescent="0.25">
      <c r="A12113" s="203"/>
      <c r="B12113" s="203"/>
      <c r="C12113" s="203"/>
      <c r="D12113" s="203"/>
      <c r="E12113" s="203"/>
      <c r="F12113" s="203"/>
    </row>
    <row r="12114" spans="1:6" x14ac:dyDescent="0.25">
      <c r="A12114" s="203"/>
      <c r="B12114" s="203"/>
      <c r="C12114" s="203"/>
      <c r="D12114" s="203"/>
      <c r="E12114" s="203"/>
      <c r="F12114" s="203"/>
    </row>
    <row r="12115" spans="1:6" x14ac:dyDescent="0.25">
      <c r="A12115" s="203"/>
      <c r="B12115" s="203"/>
      <c r="C12115" s="203"/>
      <c r="D12115" s="203"/>
      <c r="E12115" s="203"/>
      <c r="F12115" s="203"/>
    </row>
    <row r="12116" spans="1:6" x14ac:dyDescent="0.25">
      <c r="A12116" s="203"/>
      <c r="B12116" s="203"/>
      <c r="C12116" s="203"/>
      <c r="D12116" s="203"/>
      <c r="E12116" s="203"/>
      <c r="F12116" s="203"/>
    </row>
    <row r="12117" spans="1:6" x14ac:dyDescent="0.25">
      <c r="A12117" s="203"/>
      <c r="B12117" s="203"/>
      <c r="C12117" s="203"/>
      <c r="D12117" s="203"/>
      <c r="E12117" s="203"/>
      <c r="F12117" s="203"/>
    </row>
    <row r="12118" spans="1:6" x14ac:dyDescent="0.25">
      <c r="A12118" s="203"/>
      <c r="B12118" s="203"/>
      <c r="C12118" s="203"/>
      <c r="D12118" s="203"/>
      <c r="E12118" s="203"/>
      <c r="F12118" s="203"/>
    </row>
    <row r="12119" spans="1:6" x14ac:dyDescent="0.25">
      <c r="A12119" s="203"/>
      <c r="B12119" s="203"/>
      <c r="C12119" s="203"/>
      <c r="D12119" s="203"/>
      <c r="E12119" s="203"/>
      <c r="F12119" s="203"/>
    </row>
    <row r="12120" spans="1:6" x14ac:dyDescent="0.25">
      <c r="A12120" s="203"/>
      <c r="B12120" s="203"/>
      <c r="C12120" s="203"/>
      <c r="D12120" s="203"/>
      <c r="E12120" s="203"/>
      <c r="F12120" s="203"/>
    </row>
    <row r="12121" spans="1:6" x14ac:dyDescent="0.25">
      <c r="A12121" s="203"/>
      <c r="B12121" s="203"/>
      <c r="C12121" s="203"/>
      <c r="D12121" s="203"/>
      <c r="E12121" s="203"/>
      <c r="F12121" s="203"/>
    </row>
    <row r="12122" spans="1:6" x14ac:dyDescent="0.25">
      <c r="A12122" s="203"/>
      <c r="B12122" s="203"/>
      <c r="C12122" s="203"/>
      <c r="D12122" s="203"/>
      <c r="E12122" s="203"/>
      <c r="F12122" s="203"/>
    </row>
    <row r="12123" spans="1:6" x14ac:dyDescent="0.25">
      <c r="A12123" s="203"/>
      <c r="B12123" s="203"/>
      <c r="C12123" s="203"/>
      <c r="D12123" s="203"/>
      <c r="E12123" s="203"/>
      <c r="F12123" s="203"/>
    </row>
    <row r="12124" spans="1:6" x14ac:dyDescent="0.25">
      <c r="A12124" s="203"/>
      <c r="B12124" s="203"/>
      <c r="C12124" s="203"/>
      <c r="D12124" s="203"/>
      <c r="E12124" s="203"/>
      <c r="F12124" s="203"/>
    </row>
    <row r="12125" spans="1:6" x14ac:dyDescent="0.25">
      <c r="A12125" s="203"/>
      <c r="B12125" s="203"/>
      <c r="C12125" s="203"/>
      <c r="D12125" s="203"/>
      <c r="E12125" s="203"/>
      <c r="F12125" s="203"/>
    </row>
    <row r="12126" spans="1:6" x14ac:dyDescent="0.25">
      <c r="A12126" s="203"/>
      <c r="B12126" s="203"/>
      <c r="C12126" s="203"/>
      <c r="D12126" s="203"/>
      <c r="E12126" s="203"/>
      <c r="F12126" s="203"/>
    </row>
    <row r="12127" spans="1:6" x14ac:dyDescent="0.25">
      <c r="A12127" s="203"/>
      <c r="B12127" s="203"/>
      <c r="C12127" s="203"/>
      <c r="D12127" s="203"/>
      <c r="E12127" s="203"/>
      <c r="F12127" s="203"/>
    </row>
    <row r="12128" spans="1:6" x14ac:dyDescent="0.25">
      <c r="A12128" s="203"/>
      <c r="B12128" s="203"/>
      <c r="C12128" s="203"/>
      <c r="D12128" s="203"/>
      <c r="E12128" s="203"/>
      <c r="F12128" s="203"/>
    </row>
    <row r="12129" spans="1:6" x14ac:dyDescent="0.25">
      <c r="A12129" s="203"/>
      <c r="B12129" s="203"/>
      <c r="C12129" s="203"/>
      <c r="D12129" s="203"/>
      <c r="E12129" s="203"/>
      <c r="F12129" s="203"/>
    </row>
    <row r="12130" spans="1:6" x14ac:dyDescent="0.25">
      <c r="A12130" s="203"/>
      <c r="B12130" s="203"/>
      <c r="C12130" s="203"/>
      <c r="D12130" s="203"/>
      <c r="E12130" s="203"/>
      <c r="F12130" s="203"/>
    </row>
    <row r="12131" spans="1:6" x14ac:dyDescent="0.25">
      <c r="A12131" s="203"/>
      <c r="B12131" s="203"/>
      <c r="C12131" s="203"/>
      <c r="D12131" s="203"/>
      <c r="E12131" s="203"/>
      <c r="F12131" s="203"/>
    </row>
    <row r="12132" spans="1:6" x14ac:dyDescent="0.25">
      <c r="A12132" s="203"/>
      <c r="B12132" s="203"/>
      <c r="C12132" s="203"/>
      <c r="D12132" s="203"/>
      <c r="E12132" s="203"/>
      <c r="F12132" s="203"/>
    </row>
    <row r="12133" spans="1:6" x14ac:dyDescent="0.25">
      <c r="A12133" s="203"/>
      <c r="B12133" s="203"/>
      <c r="C12133" s="203"/>
      <c r="D12133" s="203"/>
      <c r="E12133" s="203"/>
      <c r="F12133" s="203"/>
    </row>
    <row r="12134" spans="1:6" x14ac:dyDescent="0.25">
      <c r="A12134" s="203"/>
      <c r="B12134" s="203"/>
      <c r="C12134" s="203"/>
      <c r="D12134" s="203"/>
      <c r="E12134" s="203"/>
      <c r="F12134" s="203"/>
    </row>
    <row r="12135" spans="1:6" x14ac:dyDescent="0.25">
      <c r="A12135" s="203"/>
      <c r="B12135" s="203"/>
      <c r="C12135" s="203"/>
      <c r="D12135" s="203"/>
      <c r="E12135" s="203"/>
      <c r="F12135" s="203"/>
    </row>
    <row r="12136" spans="1:6" x14ac:dyDescent="0.25">
      <c r="A12136" s="203"/>
      <c r="B12136" s="203"/>
      <c r="C12136" s="203"/>
      <c r="D12136" s="203"/>
      <c r="E12136" s="203"/>
      <c r="F12136" s="203"/>
    </row>
    <row r="12137" spans="1:6" x14ac:dyDescent="0.25">
      <c r="A12137" s="203"/>
      <c r="B12137" s="203"/>
      <c r="C12137" s="203"/>
      <c r="D12137" s="203"/>
      <c r="E12137" s="203"/>
      <c r="F12137" s="203"/>
    </row>
    <row r="12138" spans="1:6" x14ac:dyDescent="0.25">
      <c r="A12138" s="203"/>
      <c r="B12138" s="203"/>
      <c r="C12138" s="203"/>
      <c r="D12138" s="203"/>
      <c r="E12138" s="203"/>
      <c r="F12138" s="203"/>
    </row>
    <row r="12139" spans="1:6" x14ac:dyDescent="0.25">
      <c r="A12139" s="203"/>
      <c r="B12139" s="203"/>
      <c r="C12139" s="203"/>
      <c r="D12139" s="203"/>
      <c r="E12139" s="203"/>
      <c r="F12139" s="203"/>
    </row>
    <row r="12140" spans="1:6" x14ac:dyDescent="0.25">
      <c r="A12140" s="203"/>
      <c r="B12140" s="203"/>
      <c r="C12140" s="203"/>
      <c r="D12140" s="203"/>
      <c r="E12140" s="203"/>
      <c r="F12140" s="203"/>
    </row>
    <row r="12141" spans="1:6" x14ac:dyDescent="0.25">
      <c r="A12141" s="203"/>
      <c r="B12141" s="203"/>
      <c r="C12141" s="203"/>
      <c r="D12141" s="203"/>
      <c r="E12141" s="203"/>
      <c r="F12141" s="203"/>
    </row>
    <row r="12142" spans="1:6" x14ac:dyDescent="0.25">
      <c r="A12142" s="203"/>
      <c r="B12142" s="203"/>
      <c r="C12142" s="203"/>
      <c r="D12142" s="203"/>
      <c r="E12142" s="203"/>
      <c r="F12142" s="203"/>
    </row>
    <row r="12143" spans="1:6" x14ac:dyDescent="0.25">
      <c r="A12143" s="203"/>
      <c r="B12143" s="203"/>
      <c r="C12143" s="203"/>
      <c r="D12143" s="203"/>
      <c r="E12143" s="203"/>
      <c r="F12143" s="203"/>
    </row>
    <row r="12144" spans="1:6" x14ac:dyDescent="0.25">
      <c r="A12144" s="203"/>
      <c r="B12144" s="203"/>
      <c r="C12144" s="203"/>
      <c r="D12144" s="203"/>
      <c r="E12144" s="203"/>
      <c r="F12144" s="203"/>
    </row>
    <row r="12145" spans="1:6" x14ac:dyDescent="0.25">
      <c r="A12145" s="203"/>
      <c r="B12145" s="203"/>
      <c r="C12145" s="203"/>
      <c r="D12145" s="203"/>
      <c r="E12145" s="203"/>
      <c r="F12145" s="203"/>
    </row>
    <row r="12146" spans="1:6" x14ac:dyDescent="0.25">
      <c r="A12146" s="203"/>
      <c r="B12146" s="203"/>
      <c r="C12146" s="203"/>
      <c r="D12146" s="203"/>
      <c r="E12146" s="203"/>
      <c r="F12146" s="203"/>
    </row>
    <row r="12147" spans="1:6" x14ac:dyDescent="0.25">
      <c r="A12147" s="203"/>
      <c r="B12147" s="203"/>
      <c r="C12147" s="203"/>
      <c r="D12147" s="203"/>
      <c r="E12147" s="203"/>
      <c r="F12147" s="203"/>
    </row>
    <row r="12148" spans="1:6" x14ac:dyDescent="0.25">
      <c r="A12148" s="203"/>
      <c r="B12148" s="203"/>
      <c r="C12148" s="203"/>
      <c r="D12148" s="203"/>
      <c r="E12148" s="203"/>
      <c r="F12148" s="203"/>
    </row>
    <row r="12149" spans="1:6" x14ac:dyDescent="0.25">
      <c r="A12149" s="203"/>
      <c r="B12149" s="203"/>
      <c r="C12149" s="203"/>
      <c r="D12149" s="203"/>
      <c r="E12149" s="203"/>
      <c r="F12149" s="203"/>
    </row>
    <row r="12150" spans="1:6" x14ac:dyDescent="0.25">
      <c r="A12150" s="203"/>
      <c r="B12150" s="203"/>
      <c r="C12150" s="203"/>
      <c r="D12150" s="203"/>
      <c r="E12150" s="203"/>
      <c r="F12150" s="203"/>
    </row>
    <row r="12151" spans="1:6" x14ac:dyDescent="0.25">
      <c r="A12151" s="203"/>
      <c r="B12151" s="203"/>
      <c r="C12151" s="203"/>
      <c r="D12151" s="203"/>
      <c r="E12151" s="203"/>
      <c r="F12151" s="203"/>
    </row>
    <row r="12152" spans="1:6" x14ac:dyDescent="0.25">
      <c r="A12152" s="203"/>
      <c r="B12152" s="203"/>
      <c r="C12152" s="203"/>
      <c r="D12152" s="203"/>
      <c r="E12152" s="203"/>
      <c r="F12152" s="203"/>
    </row>
    <row r="12153" spans="1:6" x14ac:dyDescent="0.25">
      <c r="A12153" s="203"/>
      <c r="B12153" s="203"/>
      <c r="C12153" s="203"/>
      <c r="D12153" s="203"/>
      <c r="E12153" s="203"/>
      <c r="F12153" s="203"/>
    </row>
    <row r="12154" spans="1:6" x14ac:dyDescent="0.25">
      <c r="A12154" s="203"/>
      <c r="B12154" s="203"/>
      <c r="C12154" s="203"/>
      <c r="D12154" s="203"/>
      <c r="E12154" s="203"/>
      <c r="F12154" s="203"/>
    </row>
    <row r="12155" spans="1:6" x14ac:dyDescent="0.25">
      <c r="A12155" s="203"/>
      <c r="B12155" s="203"/>
      <c r="C12155" s="203"/>
      <c r="D12155" s="203"/>
      <c r="E12155" s="203"/>
      <c r="F12155" s="203"/>
    </row>
    <row r="12156" spans="1:6" x14ac:dyDescent="0.25">
      <c r="A12156" s="203"/>
      <c r="B12156" s="203"/>
      <c r="C12156" s="203"/>
      <c r="D12156" s="203"/>
      <c r="E12156" s="203"/>
      <c r="F12156" s="203"/>
    </row>
    <row r="12157" spans="1:6" x14ac:dyDescent="0.25">
      <c r="A12157" s="203"/>
      <c r="B12157" s="203"/>
      <c r="C12157" s="203"/>
      <c r="D12157" s="203"/>
      <c r="E12157" s="203"/>
      <c r="F12157" s="203"/>
    </row>
    <row r="12158" spans="1:6" x14ac:dyDescent="0.25">
      <c r="A12158" s="203"/>
      <c r="B12158" s="203"/>
      <c r="C12158" s="203"/>
      <c r="D12158" s="203"/>
      <c r="E12158" s="203"/>
      <c r="F12158" s="203"/>
    </row>
    <row r="12159" spans="1:6" x14ac:dyDescent="0.25">
      <c r="A12159" s="203"/>
      <c r="B12159" s="203"/>
      <c r="C12159" s="203"/>
      <c r="D12159" s="203"/>
      <c r="E12159" s="203"/>
      <c r="F12159" s="203"/>
    </row>
    <row r="12160" spans="1:6" x14ac:dyDescent="0.25">
      <c r="A12160" s="203"/>
      <c r="B12160" s="203"/>
      <c r="C12160" s="203"/>
      <c r="D12160" s="203"/>
      <c r="E12160" s="203"/>
      <c r="F12160" s="203"/>
    </row>
    <row r="12161" spans="1:6" x14ac:dyDescent="0.25">
      <c r="A12161" s="203"/>
      <c r="B12161" s="203"/>
      <c r="C12161" s="203"/>
      <c r="D12161" s="203"/>
      <c r="E12161" s="203"/>
      <c r="F12161" s="203"/>
    </row>
    <row r="12162" spans="1:6" x14ac:dyDescent="0.25">
      <c r="A12162" s="203"/>
      <c r="B12162" s="203"/>
      <c r="C12162" s="203"/>
      <c r="D12162" s="203"/>
      <c r="E12162" s="203"/>
      <c r="F12162" s="203"/>
    </row>
    <row r="12163" spans="1:6" x14ac:dyDescent="0.25">
      <c r="A12163" s="203"/>
      <c r="B12163" s="203"/>
      <c r="C12163" s="203"/>
      <c r="D12163" s="203"/>
      <c r="E12163" s="203"/>
      <c r="F12163" s="203"/>
    </row>
    <row r="12164" spans="1:6" x14ac:dyDescent="0.25">
      <c r="A12164" s="203"/>
      <c r="B12164" s="203"/>
      <c r="C12164" s="203"/>
      <c r="D12164" s="203"/>
      <c r="E12164" s="203"/>
      <c r="F12164" s="203"/>
    </row>
    <row r="12165" spans="1:6" x14ac:dyDescent="0.25">
      <c r="A12165" s="203"/>
      <c r="B12165" s="203"/>
      <c r="C12165" s="203"/>
      <c r="D12165" s="203"/>
      <c r="E12165" s="203"/>
      <c r="F12165" s="203"/>
    </row>
    <row r="12166" spans="1:6" x14ac:dyDescent="0.25">
      <c r="A12166" s="203"/>
      <c r="B12166" s="203"/>
      <c r="C12166" s="203"/>
      <c r="D12166" s="203"/>
      <c r="E12166" s="203"/>
      <c r="F12166" s="203"/>
    </row>
    <row r="12167" spans="1:6" x14ac:dyDescent="0.25">
      <c r="A12167" s="203"/>
      <c r="B12167" s="203"/>
      <c r="C12167" s="203"/>
      <c r="D12167" s="203"/>
      <c r="E12167" s="203"/>
      <c r="F12167" s="203"/>
    </row>
    <row r="12168" spans="1:6" x14ac:dyDescent="0.25">
      <c r="A12168" s="203"/>
      <c r="B12168" s="203"/>
      <c r="C12168" s="203"/>
      <c r="D12168" s="203"/>
      <c r="E12168" s="203"/>
      <c r="F12168" s="203"/>
    </row>
    <row r="12169" spans="1:6" x14ac:dyDescent="0.25">
      <c r="A12169" s="203"/>
      <c r="B12169" s="203"/>
      <c r="C12169" s="203"/>
      <c r="D12169" s="203"/>
      <c r="E12169" s="203"/>
      <c r="F12169" s="203"/>
    </row>
    <row r="12170" spans="1:6" x14ac:dyDescent="0.25">
      <c r="A12170" s="203"/>
      <c r="B12170" s="203"/>
      <c r="C12170" s="203"/>
      <c r="D12170" s="203"/>
      <c r="E12170" s="203"/>
      <c r="F12170" s="203"/>
    </row>
    <row r="12171" spans="1:6" x14ac:dyDescent="0.25">
      <c r="A12171" s="203"/>
      <c r="B12171" s="203"/>
      <c r="C12171" s="203"/>
      <c r="D12171" s="203"/>
      <c r="E12171" s="203"/>
      <c r="F12171" s="203"/>
    </row>
    <row r="12172" spans="1:6" x14ac:dyDescent="0.25">
      <c r="A12172" s="203"/>
      <c r="B12172" s="203"/>
      <c r="C12172" s="203"/>
      <c r="D12172" s="203"/>
      <c r="E12172" s="203"/>
      <c r="F12172" s="203"/>
    </row>
    <row r="12173" spans="1:6" x14ac:dyDescent="0.25">
      <c r="A12173" s="203"/>
      <c r="B12173" s="203"/>
      <c r="C12173" s="203"/>
      <c r="D12173" s="203"/>
      <c r="E12173" s="203"/>
      <c r="F12173" s="203"/>
    </row>
    <row r="12174" spans="1:6" x14ac:dyDescent="0.25">
      <c r="A12174" s="203"/>
      <c r="B12174" s="203"/>
      <c r="C12174" s="203"/>
      <c r="D12174" s="203"/>
      <c r="E12174" s="203"/>
      <c r="F12174" s="203"/>
    </row>
    <row r="12175" spans="1:6" x14ac:dyDescent="0.25">
      <c r="A12175" s="203"/>
      <c r="B12175" s="203"/>
      <c r="C12175" s="203"/>
      <c r="D12175" s="203"/>
      <c r="E12175" s="203"/>
      <c r="F12175" s="203"/>
    </row>
    <row r="12176" spans="1:6" x14ac:dyDescent="0.25">
      <c r="A12176" s="203"/>
      <c r="B12176" s="203"/>
      <c r="C12176" s="203"/>
      <c r="D12176" s="203"/>
      <c r="E12176" s="203"/>
      <c r="F12176" s="203"/>
    </row>
    <row r="12177" spans="1:6" x14ac:dyDescent="0.25">
      <c r="A12177" s="203"/>
      <c r="B12177" s="203"/>
      <c r="C12177" s="203"/>
      <c r="D12177" s="203"/>
      <c r="E12177" s="203"/>
      <c r="F12177" s="203"/>
    </row>
    <row r="12178" spans="1:6" x14ac:dyDescent="0.25">
      <c r="A12178" s="203"/>
      <c r="B12178" s="203"/>
      <c r="C12178" s="203"/>
      <c r="D12178" s="203"/>
      <c r="E12178" s="203"/>
      <c r="F12178" s="203"/>
    </row>
    <row r="12179" spans="1:6" x14ac:dyDescent="0.25">
      <c r="A12179" s="203"/>
      <c r="B12179" s="203"/>
      <c r="C12179" s="203"/>
      <c r="D12179" s="203"/>
      <c r="E12179" s="203"/>
      <c r="F12179" s="203"/>
    </row>
    <row r="12180" spans="1:6" x14ac:dyDescent="0.25">
      <c r="A12180" s="203"/>
      <c r="B12180" s="203"/>
      <c r="C12180" s="203"/>
      <c r="D12180" s="203"/>
      <c r="E12180" s="203"/>
      <c r="F12180" s="203"/>
    </row>
    <row r="12181" spans="1:6" x14ac:dyDescent="0.25">
      <c r="A12181" s="203"/>
      <c r="B12181" s="203"/>
      <c r="C12181" s="203"/>
      <c r="D12181" s="203"/>
      <c r="E12181" s="203"/>
      <c r="F12181" s="203"/>
    </row>
    <row r="12182" spans="1:6" x14ac:dyDescent="0.25">
      <c r="A12182" s="203"/>
      <c r="B12182" s="203"/>
      <c r="C12182" s="203"/>
      <c r="D12182" s="203"/>
      <c r="E12182" s="203"/>
      <c r="F12182" s="203"/>
    </row>
    <row r="12183" spans="1:6" x14ac:dyDescent="0.25">
      <c r="A12183" s="203"/>
      <c r="B12183" s="203"/>
      <c r="C12183" s="203"/>
      <c r="D12183" s="203"/>
      <c r="E12183" s="203"/>
      <c r="F12183" s="203"/>
    </row>
    <row r="12184" spans="1:6" x14ac:dyDescent="0.25">
      <c r="A12184" s="203"/>
      <c r="B12184" s="203"/>
      <c r="C12184" s="203"/>
      <c r="D12184" s="203"/>
      <c r="E12184" s="203"/>
      <c r="F12184" s="203"/>
    </row>
    <row r="12185" spans="1:6" x14ac:dyDescent="0.25">
      <c r="A12185" s="203"/>
      <c r="B12185" s="203"/>
      <c r="C12185" s="203"/>
      <c r="D12185" s="203"/>
      <c r="E12185" s="203"/>
      <c r="F12185" s="203"/>
    </row>
    <row r="12186" spans="1:6" x14ac:dyDescent="0.25">
      <c r="A12186" s="203"/>
      <c r="B12186" s="203"/>
      <c r="C12186" s="203"/>
      <c r="D12186" s="203"/>
      <c r="E12186" s="203"/>
      <c r="F12186" s="203"/>
    </row>
    <row r="12187" spans="1:6" x14ac:dyDescent="0.25">
      <c r="A12187" s="203"/>
      <c r="B12187" s="203"/>
      <c r="C12187" s="203"/>
      <c r="D12187" s="203"/>
      <c r="E12187" s="203"/>
      <c r="F12187" s="203"/>
    </row>
    <row r="12188" spans="1:6" x14ac:dyDescent="0.25">
      <c r="A12188" s="203"/>
      <c r="B12188" s="203"/>
      <c r="C12188" s="203"/>
      <c r="D12188" s="203"/>
      <c r="E12188" s="203"/>
      <c r="F12188" s="203"/>
    </row>
    <row r="12189" spans="1:6" x14ac:dyDescent="0.25">
      <c r="A12189" s="203"/>
      <c r="B12189" s="203"/>
      <c r="C12189" s="203"/>
      <c r="D12189" s="203"/>
      <c r="E12189" s="203"/>
      <c r="F12189" s="203"/>
    </row>
    <row r="12190" spans="1:6" x14ac:dyDescent="0.25">
      <c r="A12190" s="203"/>
      <c r="B12190" s="203"/>
      <c r="C12190" s="203"/>
      <c r="D12190" s="203"/>
      <c r="E12190" s="203"/>
      <c r="F12190" s="203"/>
    </row>
    <row r="12191" spans="1:6" x14ac:dyDescent="0.25">
      <c r="A12191" s="203"/>
      <c r="B12191" s="203"/>
      <c r="C12191" s="203"/>
      <c r="D12191" s="203"/>
      <c r="E12191" s="203"/>
      <c r="F12191" s="203"/>
    </row>
    <row r="12192" spans="1:6" x14ac:dyDescent="0.25">
      <c r="A12192" s="203"/>
      <c r="B12192" s="203"/>
      <c r="C12192" s="203"/>
      <c r="D12192" s="203"/>
      <c r="E12192" s="203"/>
      <c r="F12192" s="203"/>
    </row>
    <row r="12193" spans="1:6" x14ac:dyDescent="0.25">
      <c r="A12193" s="203"/>
      <c r="B12193" s="203"/>
      <c r="C12193" s="203"/>
      <c r="D12193" s="203"/>
      <c r="E12193" s="203"/>
      <c r="F12193" s="203"/>
    </row>
    <row r="12194" spans="1:6" x14ac:dyDescent="0.25">
      <c r="A12194" s="203"/>
      <c r="B12194" s="203"/>
      <c r="C12194" s="203"/>
      <c r="D12194" s="203"/>
      <c r="E12194" s="203"/>
      <c r="F12194" s="203"/>
    </row>
    <row r="12195" spans="1:6" x14ac:dyDescent="0.25">
      <c r="A12195" s="203"/>
      <c r="B12195" s="203"/>
      <c r="C12195" s="203"/>
      <c r="D12195" s="203"/>
      <c r="E12195" s="203"/>
      <c r="F12195" s="203"/>
    </row>
    <row r="12196" spans="1:6" x14ac:dyDescent="0.25">
      <c r="A12196" s="203"/>
      <c r="B12196" s="203"/>
      <c r="C12196" s="203"/>
      <c r="D12196" s="203"/>
      <c r="E12196" s="203"/>
      <c r="F12196" s="203"/>
    </row>
    <row r="12197" spans="1:6" x14ac:dyDescent="0.25">
      <c r="A12197" s="203"/>
      <c r="B12197" s="203"/>
      <c r="C12197" s="203"/>
      <c r="D12197" s="203"/>
      <c r="E12197" s="203"/>
      <c r="F12197" s="203"/>
    </row>
    <row r="12198" spans="1:6" x14ac:dyDescent="0.25">
      <c r="A12198" s="203"/>
      <c r="B12198" s="203"/>
      <c r="C12198" s="203"/>
      <c r="D12198" s="203"/>
      <c r="E12198" s="203"/>
      <c r="F12198" s="203"/>
    </row>
    <row r="12199" spans="1:6" x14ac:dyDescent="0.25">
      <c r="A12199" s="203"/>
      <c r="B12199" s="203"/>
      <c r="C12199" s="203"/>
      <c r="D12199" s="203"/>
      <c r="E12199" s="203"/>
      <c r="F12199" s="203"/>
    </row>
    <row r="12200" spans="1:6" x14ac:dyDescent="0.25">
      <c r="A12200" s="203"/>
      <c r="B12200" s="203"/>
      <c r="C12200" s="203"/>
      <c r="D12200" s="203"/>
      <c r="E12200" s="203"/>
      <c r="F12200" s="203"/>
    </row>
    <row r="12201" spans="1:6" x14ac:dyDescent="0.25">
      <c r="A12201" s="203"/>
      <c r="B12201" s="203"/>
      <c r="C12201" s="203"/>
      <c r="D12201" s="203"/>
      <c r="E12201" s="203"/>
      <c r="F12201" s="203"/>
    </row>
    <row r="12202" spans="1:6" x14ac:dyDescent="0.25">
      <c r="A12202" s="203"/>
      <c r="B12202" s="203"/>
      <c r="C12202" s="203"/>
      <c r="D12202" s="203"/>
      <c r="E12202" s="203"/>
      <c r="F12202" s="203"/>
    </row>
    <row r="12203" spans="1:6" x14ac:dyDescent="0.25">
      <c r="A12203" s="203"/>
      <c r="B12203" s="203"/>
      <c r="C12203" s="203"/>
      <c r="D12203" s="203"/>
      <c r="E12203" s="203"/>
      <c r="F12203" s="203"/>
    </row>
    <row r="12204" spans="1:6" x14ac:dyDescent="0.25">
      <c r="A12204" s="203"/>
      <c r="B12204" s="203"/>
      <c r="C12204" s="203"/>
      <c r="D12204" s="203"/>
      <c r="E12204" s="203"/>
      <c r="F12204" s="203"/>
    </row>
    <row r="12205" spans="1:6" x14ac:dyDescent="0.25">
      <c r="A12205" s="203"/>
      <c r="B12205" s="203"/>
      <c r="C12205" s="203"/>
      <c r="D12205" s="203"/>
      <c r="E12205" s="203"/>
      <c r="F12205" s="203"/>
    </row>
    <row r="12206" spans="1:6" x14ac:dyDescent="0.25">
      <c r="A12206" s="203"/>
      <c r="B12206" s="203"/>
      <c r="C12206" s="203"/>
      <c r="D12206" s="203"/>
      <c r="E12206" s="203"/>
      <c r="F12206" s="203"/>
    </row>
    <row r="12207" spans="1:6" x14ac:dyDescent="0.25">
      <c r="A12207" s="203"/>
      <c r="B12207" s="203"/>
      <c r="C12207" s="203"/>
      <c r="D12207" s="203"/>
      <c r="E12207" s="203"/>
      <c r="F12207" s="203"/>
    </row>
    <row r="12208" spans="1:6" x14ac:dyDescent="0.25">
      <c r="A12208" s="203"/>
      <c r="B12208" s="203"/>
      <c r="C12208" s="203"/>
      <c r="D12208" s="203"/>
      <c r="E12208" s="203"/>
      <c r="F12208" s="203"/>
    </row>
    <row r="12209" spans="1:6" x14ac:dyDescent="0.25">
      <c r="A12209" s="203"/>
      <c r="B12209" s="203"/>
      <c r="C12209" s="203"/>
      <c r="D12209" s="203"/>
      <c r="E12209" s="203"/>
      <c r="F12209" s="203"/>
    </row>
    <row r="12210" spans="1:6" x14ac:dyDescent="0.25">
      <c r="A12210" s="203"/>
      <c r="B12210" s="203"/>
      <c r="C12210" s="203"/>
      <c r="D12210" s="203"/>
      <c r="E12210" s="203"/>
      <c r="F12210" s="203"/>
    </row>
    <row r="12211" spans="1:6" x14ac:dyDescent="0.25">
      <c r="A12211" s="203"/>
      <c r="B12211" s="203"/>
      <c r="C12211" s="203"/>
      <c r="D12211" s="203"/>
      <c r="E12211" s="203"/>
      <c r="F12211" s="203"/>
    </row>
    <row r="12212" spans="1:6" x14ac:dyDescent="0.25">
      <c r="A12212" s="203"/>
      <c r="B12212" s="203"/>
      <c r="C12212" s="203"/>
      <c r="D12212" s="203"/>
      <c r="E12212" s="203"/>
      <c r="F12212" s="203"/>
    </row>
    <row r="12213" spans="1:6" x14ac:dyDescent="0.25">
      <c r="A12213" s="203"/>
      <c r="B12213" s="203"/>
      <c r="C12213" s="203"/>
      <c r="D12213" s="203"/>
      <c r="E12213" s="203"/>
      <c r="F12213" s="203"/>
    </row>
    <row r="12214" spans="1:6" x14ac:dyDescent="0.25">
      <c r="A12214" s="203"/>
      <c r="B12214" s="203"/>
      <c r="C12214" s="203"/>
      <c r="D12214" s="203"/>
      <c r="E12214" s="203"/>
      <c r="F12214" s="203"/>
    </row>
    <row r="12215" spans="1:6" x14ac:dyDescent="0.25">
      <c r="A12215" s="203"/>
      <c r="B12215" s="203"/>
      <c r="C12215" s="203"/>
      <c r="D12215" s="203"/>
      <c r="E12215" s="203"/>
      <c r="F12215" s="203"/>
    </row>
    <row r="12216" spans="1:6" x14ac:dyDescent="0.25">
      <c r="A12216" s="203"/>
      <c r="B12216" s="203"/>
      <c r="C12216" s="203"/>
      <c r="D12216" s="203"/>
      <c r="E12216" s="203"/>
      <c r="F12216" s="203"/>
    </row>
    <row r="12217" spans="1:6" x14ac:dyDescent="0.25">
      <c r="A12217" s="203"/>
      <c r="B12217" s="203"/>
      <c r="C12217" s="203"/>
      <c r="D12217" s="203"/>
      <c r="E12217" s="203"/>
      <c r="F12217" s="203"/>
    </row>
    <row r="12218" spans="1:6" x14ac:dyDescent="0.25">
      <c r="A12218" s="203"/>
      <c r="B12218" s="203"/>
      <c r="C12218" s="203"/>
      <c r="D12218" s="203"/>
      <c r="E12218" s="203"/>
      <c r="F12218" s="203"/>
    </row>
    <row r="12219" spans="1:6" x14ac:dyDescent="0.25">
      <c r="A12219" s="203"/>
      <c r="B12219" s="203"/>
      <c r="C12219" s="203"/>
      <c r="D12219" s="203"/>
      <c r="E12219" s="203"/>
      <c r="F12219" s="203"/>
    </row>
    <row r="12220" spans="1:6" x14ac:dyDescent="0.25">
      <c r="A12220" s="203"/>
      <c r="B12220" s="203"/>
      <c r="C12220" s="203"/>
      <c r="D12220" s="203"/>
      <c r="E12220" s="203"/>
      <c r="F12220" s="203"/>
    </row>
    <row r="12221" spans="1:6" x14ac:dyDescent="0.25">
      <c r="A12221" s="203"/>
      <c r="B12221" s="203"/>
      <c r="C12221" s="203"/>
      <c r="D12221" s="203"/>
      <c r="E12221" s="203"/>
      <c r="F12221" s="203"/>
    </row>
    <row r="12222" spans="1:6" x14ac:dyDescent="0.25">
      <c r="A12222" s="203"/>
      <c r="B12222" s="203"/>
      <c r="C12222" s="203"/>
      <c r="D12222" s="203"/>
      <c r="E12222" s="203"/>
      <c r="F12222" s="203"/>
    </row>
    <row r="12223" spans="1:6" x14ac:dyDescent="0.25">
      <c r="A12223" s="203"/>
      <c r="B12223" s="203"/>
      <c r="C12223" s="203"/>
      <c r="D12223" s="203"/>
      <c r="E12223" s="203"/>
      <c r="F12223" s="203"/>
    </row>
    <row r="12224" spans="1:6" x14ac:dyDescent="0.25">
      <c r="A12224" s="203"/>
      <c r="B12224" s="203"/>
      <c r="C12224" s="203"/>
      <c r="D12224" s="203"/>
      <c r="E12224" s="203"/>
      <c r="F12224" s="203"/>
    </row>
    <row r="12225" spans="1:6" x14ac:dyDescent="0.25">
      <c r="A12225" s="203"/>
      <c r="B12225" s="203"/>
      <c r="C12225" s="203"/>
      <c r="D12225" s="203"/>
      <c r="E12225" s="203"/>
      <c r="F12225" s="203"/>
    </row>
    <row r="12226" spans="1:6" x14ac:dyDescent="0.25">
      <c r="A12226" s="203"/>
      <c r="B12226" s="203"/>
      <c r="C12226" s="203"/>
      <c r="D12226" s="203"/>
      <c r="E12226" s="203"/>
      <c r="F12226" s="203"/>
    </row>
    <row r="12227" spans="1:6" x14ac:dyDescent="0.25">
      <c r="A12227" s="203"/>
      <c r="B12227" s="203"/>
      <c r="C12227" s="203"/>
      <c r="D12227" s="203"/>
      <c r="E12227" s="203"/>
      <c r="F12227" s="203"/>
    </row>
    <row r="12228" spans="1:6" x14ac:dyDescent="0.25">
      <c r="A12228" s="203"/>
      <c r="B12228" s="203"/>
      <c r="C12228" s="203"/>
      <c r="D12228" s="203"/>
      <c r="E12228" s="203"/>
      <c r="F12228" s="203"/>
    </row>
    <row r="12229" spans="1:6" x14ac:dyDescent="0.25">
      <c r="A12229" s="203"/>
      <c r="B12229" s="203"/>
      <c r="C12229" s="203"/>
      <c r="D12229" s="203"/>
      <c r="E12229" s="203"/>
      <c r="F12229" s="203"/>
    </row>
    <row r="12230" spans="1:6" x14ac:dyDescent="0.25">
      <c r="A12230" s="203"/>
      <c r="B12230" s="203"/>
      <c r="C12230" s="203"/>
      <c r="D12230" s="203"/>
      <c r="E12230" s="203"/>
      <c r="F12230" s="203"/>
    </row>
    <row r="12231" spans="1:6" x14ac:dyDescent="0.25">
      <c r="A12231" s="203"/>
      <c r="B12231" s="203"/>
      <c r="C12231" s="203"/>
      <c r="D12231" s="203"/>
      <c r="E12231" s="203"/>
      <c r="F12231" s="203"/>
    </row>
    <row r="12232" spans="1:6" x14ac:dyDescent="0.25">
      <c r="A12232" s="203"/>
      <c r="B12232" s="203"/>
      <c r="C12232" s="203"/>
      <c r="D12232" s="203"/>
      <c r="E12232" s="203"/>
      <c r="F12232" s="203"/>
    </row>
    <row r="12233" spans="1:6" x14ac:dyDescent="0.25">
      <c r="A12233" s="203"/>
      <c r="B12233" s="203"/>
      <c r="C12233" s="203"/>
      <c r="D12233" s="203"/>
      <c r="E12233" s="203"/>
      <c r="F12233" s="203"/>
    </row>
    <row r="12234" spans="1:6" x14ac:dyDescent="0.25">
      <c r="A12234" s="203"/>
      <c r="B12234" s="203"/>
      <c r="C12234" s="203"/>
      <c r="D12234" s="203"/>
      <c r="E12234" s="203"/>
      <c r="F12234" s="203"/>
    </row>
    <row r="12235" spans="1:6" x14ac:dyDescent="0.25">
      <c r="A12235" s="203"/>
      <c r="B12235" s="203"/>
      <c r="C12235" s="203"/>
      <c r="D12235" s="203"/>
      <c r="E12235" s="203"/>
      <c r="F12235" s="203"/>
    </row>
    <row r="12236" spans="1:6" x14ac:dyDescent="0.25">
      <c r="A12236" s="203"/>
      <c r="B12236" s="203"/>
      <c r="C12236" s="203"/>
      <c r="D12236" s="203"/>
      <c r="E12236" s="203"/>
      <c r="F12236" s="203"/>
    </row>
    <row r="12237" spans="1:6" x14ac:dyDescent="0.25">
      <c r="A12237" s="203"/>
      <c r="B12237" s="203"/>
      <c r="C12237" s="203"/>
      <c r="D12237" s="203"/>
      <c r="E12237" s="203"/>
      <c r="F12237" s="203"/>
    </row>
    <row r="12238" spans="1:6" x14ac:dyDescent="0.25">
      <c r="A12238" s="203"/>
      <c r="B12238" s="203"/>
      <c r="C12238" s="203"/>
      <c r="D12238" s="203"/>
      <c r="E12238" s="203"/>
      <c r="F12238" s="203"/>
    </row>
    <row r="12239" spans="1:6" x14ac:dyDescent="0.25">
      <c r="A12239" s="203"/>
      <c r="B12239" s="203"/>
      <c r="C12239" s="203"/>
      <c r="D12239" s="203"/>
      <c r="E12239" s="203"/>
      <c r="F12239" s="203"/>
    </row>
    <row r="12240" spans="1:6" x14ac:dyDescent="0.25">
      <c r="A12240" s="203"/>
      <c r="B12240" s="203"/>
      <c r="C12240" s="203"/>
      <c r="D12240" s="203"/>
      <c r="E12240" s="203"/>
      <c r="F12240" s="203"/>
    </row>
    <row r="12241" spans="1:6" x14ac:dyDescent="0.25">
      <c r="A12241" s="203"/>
      <c r="B12241" s="203"/>
      <c r="C12241" s="203"/>
      <c r="D12241" s="203"/>
      <c r="E12241" s="203"/>
      <c r="F12241" s="203"/>
    </row>
    <row r="12242" spans="1:6" x14ac:dyDescent="0.25">
      <c r="A12242" s="203"/>
      <c r="B12242" s="203"/>
      <c r="C12242" s="203"/>
      <c r="D12242" s="203"/>
      <c r="E12242" s="203"/>
      <c r="F12242" s="203"/>
    </row>
    <row r="12243" spans="1:6" x14ac:dyDescent="0.25">
      <c r="A12243" s="203"/>
      <c r="B12243" s="203"/>
      <c r="C12243" s="203"/>
      <c r="D12243" s="203"/>
      <c r="E12243" s="203"/>
      <c r="F12243" s="203"/>
    </row>
    <row r="12244" spans="1:6" x14ac:dyDescent="0.25">
      <c r="A12244" s="203"/>
      <c r="B12244" s="203"/>
      <c r="C12244" s="203"/>
      <c r="D12244" s="203"/>
      <c r="E12244" s="203"/>
      <c r="F12244" s="203"/>
    </row>
    <row r="12245" spans="1:6" x14ac:dyDescent="0.25">
      <c r="A12245" s="203"/>
      <c r="B12245" s="203"/>
      <c r="C12245" s="203"/>
      <c r="D12245" s="203"/>
      <c r="E12245" s="203"/>
      <c r="F12245" s="203"/>
    </row>
    <row r="12246" spans="1:6" x14ac:dyDescent="0.25">
      <c r="A12246" s="203"/>
      <c r="B12246" s="203"/>
      <c r="C12246" s="203"/>
      <c r="D12246" s="203"/>
      <c r="E12246" s="203"/>
      <c r="F12246" s="203"/>
    </row>
    <row r="12247" spans="1:6" x14ac:dyDescent="0.25">
      <c r="A12247" s="203"/>
      <c r="B12247" s="203"/>
      <c r="C12247" s="203"/>
      <c r="D12247" s="203"/>
      <c r="E12247" s="203"/>
      <c r="F12247" s="203"/>
    </row>
    <row r="12248" spans="1:6" x14ac:dyDescent="0.25">
      <c r="A12248" s="203"/>
      <c r="B12248" s="203"/>
      <c r="C12248" s="203"/>
      <c r="D12248" s="203"/>
      <c r="E12248" s="203"/>
      <c r="F12248" s="203"/>
    </row>
    <row r="12249" spans="1:6" x14ac:dyDescent="0.25">
      <c r="A12249" s="203"/>
      <c r="B12249" s="203"/>
      <c r="C12249" s="203"/>
      <c r="D12249" s="203"/>
      <c r="E12249" s="203"/>
      <c r="F12249" s="203"/>
    </row>
    <row r="12250" spans="1:6" x14ac:dyDescent="0.25">
      <c r="A12250" s="203"/>
      <c r="B12250" s="203"/>
      <c r="C12250" s="203"/>
      <c r="D12250" s="203"/>
      <c r="E12250" s="203"/>
      <c r="F12250" s="203"/>
    </row>
    <row r="12251" spans="1:6" x14ac:dyDescent="0.25">
      <c r="A12251" s="203"/>
      <c r="B12251" s="203"/>
      <c r="C12251" s="203"/>
      <c r="D12251" s="203"/>
      <c r="E12251" s="203"/>
      <c r="F12251" s="203"/>
    </row>
    <row r="12252" spans="1:6" x14ac:dyDescent="0.25">
      <c r="A12252" s="203"/>
      <c r="B12252" s="203"/>
      <c r="C12252" s="203"/>
      <c r="D12252" s="203"/>
      <c r="E12252" s="203"/>
      <c r="F12252" s="203"/>
    </row>
    <row r="12253" spans="1:6" x14ac:dyDescent="0.25">
      <c r="A12253" s="203"/>
      <c r="B12253" s="203"/>
      <c r="C12253" s="203"/>
      <c r="D12253" s="203"/>
      <c r="E12253" s="203"/>
      <c r="F12253" s="203"/>
    </row>
    <row r="12254" spans="1:6" x14ac:dyDescent="0.25">
      <c r="A12254" s="203"/>
      <c r="B12254" s="203"/>
      <c r="C12254" s="203"/>
      <c r="D12254" s="203"/>
      <c r="E12254" s="203"/>
      <c r="F12254" s="203"/>
    </row>
    <row r="12255" spans="1:6" x14ac:dyDescent="0.25">
      <c r="A12255" s="203"/>
      <c r="B12255" s="203"/>
      <c r="C12255" s="203"/>
      <c r="D12255" s="203"/>
      <c r="E12255" s="203"/>
      <c r="F12255" s="203"/>
    </row>
    <row r="12256" spans="1:6" x14ac:dyDescent="0.25">
      <c r="A12256" s="203"/>
      <c r="B12256" s="203"/>
      <c r="C12256" s="203"/>
      <c r="D12256" s="203"/>
      <c r="E12256" s="203"/>
      <c r="F12256" s="203"/>
    </row>
    <row r="12257" spans="1:6" x14ac:dyDescent="0.25">
      <c r="A12257" s="203"/>
      <c r="B12257" s="203"/>
      <c r="C12257" s="203"/>
      <c r="D12257" s="203"/>
      <c r="E12257" s="203"/>
      <c r="F12257" s="203"/>
    </row>
    <row r="12258" spans="1:6" x14ac:dyDescent="0.25">
      <c r="A12258" s="203"/>
      <c r="B12258" s="203"/>
      <c r="C12258" s="203"/>
      <c r="D12258" s="203"/>
      <c r="E12258" s="203"/>
      <c r="F12258" s="203"/>
    </row>
    <row r="12259" spans="1:6" x14ac:dyDescent="0.25">
      <c r="A12259" s="203"/>
      <c r="B12259" s="203"/>
      <c r="C12259" s="203"/>
      <c r="D12259" s="203"/>
      <c r="E12259" s="203"/>
      <c r="F12259" s="203"/>
    </row>
    <row r="12260" spans="1:6" x14ac:dyDescent="0.25">
      <c r="A12260" s="203"/>
      <c r="B12260" s="203"/>
      <c r="C12260" s="203"/>
      <c r="D12260" s="203"/>
      <c r="E12260" s="203"/>
      <c r="F12260" s="203"/>
    </row>
    <row r="12261" spans="1:6" x14ac:dyDescent="0.25">
      <c r="A12261" s="203"/>
      <c r="B12261" s="203"/>
      <c r="C12261" s="203"/>
      <c r="D12261" s="203"/>
      <c r="E12261" s="203"/>
      <c r="F12261" s="203"/>
    </row>
    <row r="12262" spans="1:6" x14ac:dyDescent="0.25">
      <c r="A12262" s="203"/>
      <c r="B12262" s="203"/>
      <c r="C12262" s="203"/>
      <c r="D12262" s="203"/>
      <c r="E12262" s="203"/>
      <c r="F12262" s="203"/>
    </row>
    <row r="12263" spans="1:6" x14ac:dyDescent="0.25">
      <c r="A12263" s="203"/>
      <c r="B12263" s="203"/>
      <c r="C12263" s="203"/>
      <c r="D12263" s="203"/>
      <c r="E12263" s="203"/>
      <c r="F12263" s="203"/>
    </row>
    <row r="12264" spans="1:6" x14ac:dyDescent="0.25">
      <c r="A12264" s="203"/>
      <c r="B12264" s="203"/>
      <c r="C12264" s="203"/>
      <c r="D12264" s="203"/>
      <c r="E12264" s="203"/>
      <c r="F12264" s="203"/>
    </row>
    <row r="12265" spans="1:6" x14ac:dyDescent="0.25">
      <c r="A12265" s="203"/>
      <c r="B12265" s="203"/>
      <c r="C12265" s="203"/>
      <c r="D12265" s="203"/>
      <c r="E12265" s="203"/>
      <c r="F12265" s="203"/>
    </row>
    <row r="12266" spans="1:6" x14ac:dyDescent="0.25">
      <c r="A12266" s="203"/>
      <c r="B12266" s="203"/>
      <c r="C12266" s="203"/>
      <c r="D12266" s="203"/>
      <c r="E12266" s="203"/>
      <c r="F12266" s="203"/>
    </row>
    <row r="12267" spans="1:6" x14ac:dyDescent="0.25">
      <c r="A12267" s="203"/>
      <c r="B12267" s="203"/>
      <c r="C12267" s="203"/>
      <c r="D12267" s="203"/>
      <c r="E12267" s="203"/>
      <c r="F12267" s="203"/>
    </row>
    <row r="12268" spans="1:6" x14ac:dyDescent="0.25">
      <c r="A12268" s="203"/>
      <c r="B12268" s="203"/>
      <c r="C12268" s="203"/>
      <c r="D12268" s="203"/>
      <c r="E12268" s="203"/>
      <c r="F12268" s="203"/>
    </row>
    <row r="12269" spans="1:6" x14ac:dyDescent="0.25">
      <c r="A12269" s="203"/>
      <c r="B12269" s="203"/>
      <c r="C12269" s="203"/>
      <c r="D12269" s="203"/>
      <c r="E12269" s="203"/>
      <c r="F12269" s="203"/>
    </row>
    <row r="12270" spans="1:6" x14ac:dyDescent="0.25">
      <c r="A12270" s="203"/>
      <c r="B12270" s="203"/>
      <c r="C12270" s="203"/>
      <c r="D12270" s="203"/>
      <c r="E12270" s="203"/>
      <c r="F12270" s="203"/>
    </row>
    <row r="12271" spans="1:6" x14ac:dyDescent="0.25">
      <c r="A12271" s="203"/>
      <c r="B12271" s="203"/>
      <c r="C12271" s="203"/>
      <c r="D12271" s="203"/>
      <c r="E12271" s="203"/>
      <c r="F12271" s="203"/>
    </row>
    <row r="12272" spans="1:6" x14ac:dyDescent="0.25">
      <c r="A12272" s="203"/>
      <c r="B12272" s="203"/>
      <c r="C12272" s="203"/>
      <c r="D12272" s="203"/>
      <c r="E12272" s="203"/>
      <c r="F12272" s="203"/>
    </row>
    <row r="12273" spans="1:6" x14ac:dyDescent="0.25">
      <c r="A12273" s="203"/>
      <c r="B12273" s="203"/>
      <c r="C12273" s="203"/>
      <c r="D12273" s="203"/>
      <c r="E12273" s="203"/>
      <c r="F12273" s="203"/>
    </row>
    <row r="12274" spans="1:6" x14ac:dyDescent="0.25">
      <c r="A12274" s="203"/>
      <c r="B12274" s="203"/>
      <c r="C12274" s="203"/>
      <c r="D12274" s="203"/>
      <c r="E12274" s="203"/>
      <c r="F12274" s="203"/>
    </row>
    <row r="12275" spans="1:6" x14ac:dyDescent="0.25">
      <c r="A12275" s="203"/>
      <c r="B12275" s="203"/>
      <c r="C12275" s="203"/>
      <c r="D12275" s="203"/>
      <c r="E12275" s="203"/>
      <c r="F12275" s="203"/>
    </row>
    <row r="12276" spans="1:6" x14ac:dyDescent="0.25">
      <c r="A12276" s="203"/>
      <c r="B12276" s="203"/>
      <c r="C12276" s="203"/>
      <c r="D12276" s="203"/>
      <c r="E12276" s="203"/>
      <c r="F12276" s="203"/>
    </row>
    <row r="12277" spans="1:6" x14ac:dyDescent="0.25">
      <c r="A12277" s="203"/>
      <c r="B12277" s="203"/>
      <c r="C12277" s="203"/>
      <c r="D12277" s="203"/>
      <c r="E12277" s="203"/>
      <c r="F12277" s="203"/>
    </row>
    <row r="12278" spans="1:6" x14ac:dyDescent="0.25">
      <c r="A12278" s="203"/>
      <c r="B12278" s="203"/>
      <c r="C12278" s="203"/>
      <c r="D12278" s="203"/>
      <c r="E12278" s="203"/>
      <c r="F12278" s="203"/>
    </row>
    <row r="12279" spans="1:6" x14ac:dyDescent="0.25">
      <c r="A12279" s="203"/>
      <c r="B12279" s="203"/>
      <c r="C12279" s="203"/>
      <c r="D12279" s="203"/>
      <c r="E12279" s="203"/>
      <c r="F12279" s="203"/>
    </row>
    <row r="12280" spans="1:6" x14ac:dyDescent="0.25">
      <c r="A12280" s="203"/>
      <c r="B12280" s="203"/>
      <c r="C12280" s="203"/>
      <c r="D12280" s="203"/>
      <c r="E12280" s="203"/>
      <c r="F12280" s="203"/>
    </row>
    <row r="12281" spans="1:6" x14ac:dyDescent="0.25">
      <c r="A12281" s="203"/>
      <c r="B12281" s="203"/>
      <c r="C12281" s="203"/>
      <c r="D12281" s="203"/>
      <c r="E12281" s="203"/>
      <c r="F12281" s="203"/>
    </row>
    <row r="12282" spans="1:6" x14ac:dyDescent="0.25">
      <c r="A12282" s="203"/>
      <c r="B12282" s="203"/>
      <c r="C12282" s="203"/>
      <c r="D12282" s="203"/>
      <c r="E12282" s="203"/>
      <c r="F12282" s="203"/>
    </row>
    <row r="12283" spans="1:6" x14ac:dyDescent="0.25">
      <c r="A12283" s="203"/>
      <c r="B12283" s="203"/>
      <c r="C12283" s="203"/>
      <c r="D12283" s="203"/>
      <c r="E12283" s="203"/>
      <c r="F12283" s="203"/>
    </row>
    <row r="12284" spans="1:6" x14ac:dyDescent="0.25">
      <c r="A12284" s="203"/>
      <c r="B12284" s="203"/>
      <c r="C12284" s="203"/>
      <c r="D12284" s="203"/>
      <c r="E12284" s="203"/>
      <c r="F12284" s="203"/>
    </row>
    <row r="12285" spans="1:6" x14ac:dyDescent="0.25">
      <c r="A12285" s="203"/>
      <c r="B12285" s="203"/>
      <c r="C12285" s="203"/>
      <c r="D12285" s="203"/>
      <c r="E12285" s="203"/>
      <c r="F12285" s="203"/>
    </row>
    <row r="12286" spans="1:6" x14ac:dyDescent="0.25">
      <c r="A12286" s="203"/>
      <c r="B12286" s="203"/>
      <c r="C12286" s="203"/>
      <c r="D12286" s="203"/>
      <c r="E12286" s="203"/>
      <c r="F12286" s="203"/>
    </row>
    <row r="12287" spans="1:6" x14ac:dyDescent="0.25">
      <c r="A12287" s="203"/>
      <c r="B12287" s="203"/>
      <c r="C12287" s="203"/>
      <c r="D12287" s="203"/>
      <c r="E12287" s="203"/>
      <c r="F12287" s="203"/>
    </row>
    <row r="12288" spans="1:6" x14ac:dyDescent="0.25">
      <c r="A12288" s="203"/>
      <c r="B12288" s="203"/>
      <c r="C12288" s="203"/>
      <c r="D12288" s="203"/>
      <c r="E12288" s="203"/>
      <c r="F12288" s="203"/>
    </row>
    <row r="12289" spans="1:6" x14ac:dyDescent="0.25">
      <c r="A12289" s="203"/>
      <c r="B12289" s="203"/>
      <c r="C12289" s="203"/>
      <c r="D12289" s="203"/>
      <c r="E12289" s="203"/>
      <c r="F12289" s="203"/>
    </row>
    <row r="12290" spans="1:6" x14ac:dyDescent="0.25">
      <c r="A12290" s="203"/>
      <c r="B12290" s="203"/>
      <c r="C12290" s="203"/>
      <c r="D12290" s="203"/>
      <c r="E12290" s="203"/>
      <c r="F12290" s="203"/>
    </row>
    <row r="12291" spans="1:6" x14ac:dyDescent="0.25">
      <c r="A12291" s="203"/>
      <c r="B12291" s="203"/>
      <c r="C12291" s="203"/>
      <c r="D12291" s="203"/>
      <c r="E12291" s="203"/>
      <c r="F12291" s="203"/>
    </row>
    <row r="12292" spans="1:6" x14ac:dyDescent="0.25">
      <c r="A12292" s="203"/>
      <c r="B12292" s="203"/>
      <c r="C12292" s="203"/>
      <c r="D12292" s="203"/>
      <c r="E12292" s="203"/>
      <c r="F12292" s="203"/>
    </row>
    <row r="12293" spans="1:6" x14ac:dyDescent="0.25">
      <c r="A12293" s="203"/>
      <c r="B12293" s="203"/>
      <c r="C12293" s="203"/>
      <c r="D12293" s="203"/>
      <c r="E12293" s="203"/>
      <c r="F12293" s="203"/>
    </row>
    <row r="12294" spans="1:6" x14ac:dyDescent="0.25">
      <c r="A12294" s="203"/>
      <c r="B12294" s="203"/>
      <c r="C12294" s="203"/>
      <c r="D12294" s="203"/>
      <c r="E12294" s="203"/>
      <c r="F12294" s="203"/>
    </row>
    <row r="12295" spans="1:6" x14ac:dyDescent="0.25">
      <c r="A12295" s="203"/>
      <c r="B12295" s="203"/>
      <c r="C12295" s="203"/>
      <c r="D12295" s="203"/>
      <c r="E12295" s="203"/>
      <c r="F12295" s="203"/>
    </row>
    <row r="12296" spans="1:6" x14ac:dyDescent="0.25">
      <c r="A12296" s="203"/>
      <c r="B12296" s="203"/>
      <c r="C12296" s="203"/>
      <c r="D12296" s="203"/>
      <c r="E12296" s="203"/>
      <c r="F12296" s="203"/>
    </row>
    <row r="12297" spans="1:6" x14ac:dyDescent="0.25">
      <c r="A12297" s="203"/>
      <c r="B12297" s="203"/>
      <c r="C12297" s="203"/>
      <c r="D12297" s="203"/>
      <c r="E12297" s="203"/>
      <c r="F12297" s="203"/>
    </row>
    <row r="12298" spans="1:6" x14ac:dyDescent="0.25">
      <c r="A12298" s="203"/>
      <c r="B12298" s="203"/>
      <c r="C12298" s="203"/>
      <c r="D12298" s="203"/>
      <c r="E12298" s="203"/>
      <c r="F12298" s="203"/>
    </row>
    <row r="12299" spans="1:6" x14ac:dyDescent="0.25">
      <c r="A12299" s="203"/>
      <c r="B12299" s="203"/>
      <c r="C12299" s="203"/>
      <c r="D12299" s="203"/>
      <c r="E12299" s="203"/>
      <c r="F12299" s="203"/>
    </row>
    <row r="12300" spans="1:6" x14ac:dyDescent="0.25">
      <c r="A12300" s="203"/>
      <c r="B12300" s="203"/>
      <c r="C12300" s="203"/>
      <c r="D12300" s="203"/>
      <c r="E12300" s="203"/>
      <c r="F12300" s="203"/>
    </row>
    <row r="12301" spans="1:6" x14ac:dyDescent="0.25">
      <c r="A12301" s="203"/>
      <c r="B12301" s="203"/>
      <c r="C12301" s="203"/>
      <c r="D12301" s="203"/>
      <c r="E12301" s="203"/>
      <c r="F12301" s="203"/>
    </row>
    <row r="12302" spans="1:6" x14ac:dyDescent="0.25">
      <c r="A12302" s="203"/>
      <c r="B12302" s="203"/>
      <c r="C12302" s="203"/>
      <c r="D12302" s="203"/>
      <c r="E12302" s="203"/>
      <c r="F12302" s="203"/>
    </row>
    <row r="12303" spans="1:6" x14ac:dyDescent="0.25">
      <c r="A12303" s="203"/>
      <c r="B12303" s="203"/>
      <c r="C12303" s="203"/>
      <c r="D12303" s="203"/>
      <c r="E12303" s="203"/>
      <c r="F12303" s="203"/>
    </row>
    <row r="12304" spans="1:6" x14ac:dyDescent="0.25">
      <c r="A12304" s="203"/>
      <c r="B12304" s="203"/>
      <c r="C12304" s="203"/>
      <c r="D12304" s="203"/>
      <c r="E12304" s="203"/>
      <c r="F12304" s="203"/>
    </row>
    <row r="12305" spans="1:6" x14ac:dyDescent="0.25">
      <c r="A12305" s="203"/>
      <c r="B12305" s="203"/>
      <c r="C12305" s="203"/>
      <c r="D12305" s="203"/>
      <c r="E12305" s="203"/>
      <c r="F12305" s="203"/>
    </row>
    <row r="12306" spans="1:6" x14ac:dyDescent="0.25">
      <c r="A12306" s="203"/>
      <c r="B12306" s="203"/>
      <c r="C12306" s="203"/>
      <c r="D12306" s="203"/>
      <c r="E12306" s="203"/>
      <c r="F12306" s="203"/>
    </row>
    <row r="12307" spans="1:6" x14ac:dyDescent="0.25">
      <c r="A12307" s="203"/>
      <c r="B12307" s="203"/>
      <c r="C12307" s="203"/>
      <c r="D12307" s="203"/>
      <c r="E12307" s="203"/>
      <c r="F12307" s="203"/>
    </row>
    <row r="12308" spans="1:6" x14ac:dyDescent="0.25">
      <c r="A12308" s="203"/>
      <c r="B12308" s="203"/>
      <c r="C12308" s="203"/>
      <c r="D12308" s="203"/>
      <c r="E12308" s="203"/>
      <c r="F12308" s="203"/>
    </row>
    <row r="12309" spans="1:6" x14ac:dyDescent="0.25">
      <c r="A12309" s="203"/>
      <c r="B12309" s="203"/>
      <c r="C12309" s="203"/>
      <c r="D12309" s="203"/>
      <c r="E12309" s="203"/>
      <c r="F12309" s="203"/>
    </row>
    <row r="12310" spans="1:6" x14ac:dyDescent="0.25">
      <c r="A12310" s="203"/>
      <c r="B12310" s="203"/>
      <c r="C12310" s="203"/>
      <c r="D12310" s="203"/>
      <c r="E12310" s="203"/>
      <c r="F12310" s="203"/>
    </row>
    <row r="12311" spans="1:6" x14ac:dyDescent="0.25">
      <c r="A12311" s="203"/>
      <c r="B12311" s="203"/>
      <c r="C12311" s="203"/>
      <c r="D12311" s="203"/>
      <c r="E12311" s="203"/>
      <c r="F12311" s="203"/>
    </row>
    <row r="12312" spans="1:6" x14ac:dyDescent="0.25">
      <c r="A12312" s="203"/>
      <c r="B12312" s="203"/>
      <c r="C12312" s="203"/>
      <c r="D12312" s="203"/>
      <c r="E12312" s="203"/>
      <c r="F12312" s="203"/>
    </row>
    <row r="12313" spans="1:6" x14ac:dyDescent="0.25">
      <c r="A12313" s="203"/>
      <c r="B12313" s="203"/>
      <c r="C12313" s="203"/>
      <c r="D12313" s="203"/>
      <c r="E12313" s="203"/>
      <c r="F12313" s="203"/>
    </row>
    <row r="12314" spans="1:6" x14ac:dyDescent="0.25">
      <c r="A12314" s="203"/>
      <c r="B12314" s="203"/>
      <c r="C12314" s="203"/>
      <c r="D12314" s="203"/>
      <c r="E12314" s="203"/>
      <c r="F12314" s="203"/>
    </row>
    <row r="12315" spans="1:6" x14ac:dyDescent="0.25">
      <c r="A12315" s="203"/>
      <c r="B12315" s="203"/>
      <c r="C12315" s="203"/>
      <c r="D12315" s="203"/>
      <c r="E12315" s="203"/>
      <c r="F12315" s="203"/>
    </row>
    <row r="12316" spans="1:6" x14ac:dyDescent="0.25">
      <c r="A12316" s="203"/>
      <c r="B12316" s="203"/>
      <c r="C12316" s="203"/>
      <c r="D12316" s="203"/>
      <c r="E12316" s="203"/>
      <c r="F12316" s="203"/>
    </row>
    <row r="12317" spans="1:6" x14ac:dyDescent="0.25">
      <c r="A12317" s="203"/>
      <c r="B12317" s="203"/>
      <c r="C12317" s="203"/>
      <c r="D12317" s="203"/>
      <c r="E12317" s="203"/>
      <c r="F12317" s="203"/>
    </row>
    <row r="12318" spans="1:6" x14ac:dyDescent="0.25">
      <c r="A12318" s="203"/>
      <c r="B12318" s="203"/>
      <c r="C12318" s="203"/>
      <c r="D12318" s="203"/>
      <c r="E12318" s="203"/>
      <c r="F12318" s="203"/>
    </row>
    <row r="12319" spans="1:6" x14ac:dyDescent="0.25">
      <c r="A12319" s="203"/>
      <c r="B12319" s="203"/>
      <c r="C12319" s="203"/>
      <c r="D12319" s="203"/>
      <c r="E12319" s="203"/>
      <c r="F12319" s="203"/>
    </row>
    <row r="12320" spans="1:6" x14ac:dyDescent="0.25">
      <c r="A12320" s="203"/>
      <c r="B12320" s="203"/>
      <c r="C12320" s="203"/>
      <c r="D12320" s="203"/>
      <c r="E12320" s="203"/>
      <c r="F12320" s="203"/>
    </row>
    <row r="12321" spans="1:6" x14ac:dyDescent="0.25">
      <c r="A12321" s="203"/>
      <c r="B12321" s="203"/>
      <c r="C12321" s="203"/>
      <c r="D12321" s="203"/>
      <c r="E12321" s="203"/>
      <c r="F12321" s="203"/>
    </row>
    <row r="12322" spans="1:6" x14ac:dyDescent="0.25">
      <c r="A12322" s="203"/>
      <c r="B12322" s="203"/>
      <c r="C12322" s="203"/>
      <c r="D12322" s="203"/>
      <c r="E12322" s="203"/>
      <c r="F12322" s="203"/>
    </row>
    <row r="12323" spans="1:6" x14ac:dyDescent="0.25">
      <c r="A12323" s="203"/>
      <c r="B12323" s="203"/>
      <c r="C12323" s="203"/>
      <c r="D12323" s="203"/>
      <c r="E12323" s="203"/>
      <c r="F12323" s="203"/>
    </row>
    <row r="12324" spans="1:6" x14ac:dyDescent="0.25">
      <c r="A12324" s="203"/>
      <c r="B12324" s="203"/>
      <c r="C12324" s="203"/>
      <c r="D12324" s="203"/>
      <c r="E12324" s="203"/>
      <c r="F12324" s="203"/>
    </row>
    <row r="12325" spans="1:6" x14ac:dyDescent="0.25">
      <c r="A12325" s="203"/>
      <c r="B12325" s="203"/>
      <c r="C12325" s="203"/>
      <c r="D12325" s="203"/>
      <c r="E12325" s="203"/>
      <c r="F12325" s="203"/>
    </row>
    <row r="12326" spans="1:6" x14ac:dyDescent="0.25">
      <c r="A12326" s="203"/>
      <c r="B12326" s="203"/>
      <c r="C12326" s="203"/>
      <c r="D12326" s="203"/>
      <c r="E12326" s="203"/>
      <c r="F12326" s="203"/>
    </row>
    <row r="12327" spans="1:6" x14ac:dyDescent="0.25">
      <c r="A12327" s="203"/>
      <c r="B12327" s="203"/>
      <c r="C12327" s="203"/>
      <c r="D12327" s="203"/>
      <c r="E12327" s="203"/>
      <c r="F12327" s="203"/>
    </row>
    <row r="12328" spans="1:6" x14ac:dyDescent="0.25">
      <c r="A12328" s="203"/>
      <c r="B12328" s="203"/>
      <c r="C12328" s="203"/>
      <c r="D12328" s="203"/>
      <c r="E12328" s="203"/>
      <c r="F12328" s="203"/>
    </row>
    <row r="12329" spans="1:6" x14ac:dyDescent="0.25">
      <c r="A12329" s="203"/>
      <c r="B12329" s="203"/>
      <c r="C12329" s="203"/>
      <c r="D12329" s="203"/>
      <c r="E12329" s="203"/>
      <c r="F12329" s="203"/>
    </row>
    <row r="12330" spans="1:6" x14ac:dyDescent="0.25">
      <c r="A12330" s="203"/>
      <c r="B12330" s="203"/>
      <c r="C12330" s="203"/>
      <c r="D12330" s="203"/>
      <c r="E12330" s="203"/>
      <c r="F12330" s="203"/>
    </row>
    <row r="12331" spans="1:6" x14ac:dyDescent="0.25">
      <c r="A12331" s="203"/>
      <c r="B12331" s="203"/>
      <c r="C12331" s="203"/>
      <c r="D12331" s="203"/>
      <c r="E12331" s="203"/>
      <c r="F12331" s="203"/>
    </row>
    <row r="12332" spans="1:6" x14ac:dyDescent="0.25">
      <c r="A12332" s="203"/>
      <c r="B12332" s="203"/>
      <c r="C12332" s="203"/>
      <c r="D12332" s="203"/>
      <c r="E12332" s="203"/>
      <c r="F12332" s="203"/>
    </row>
    <row r="12333" spans="1:6" x14ac:dyDescent="0.25">
      <c r="A12333" s="203"/>
      <c r="B12333" s="203"/>
      <c r="C12333" s="203"/>
      <c r="D12333" s="203"/>
      <c r="E12333" s="203"/>
      <c r="F12333" s="203"/>
    </row>
    <row r="12334" spans="1:6" x14ac:dyDescent="0.25">
      <c r="A12334" s="203"/>
      <c r="B12334" s="203"/>
      <c r="C12334" s="203"/>
      <c r="D12334" s="203"/>
      <c r="E12334" s="203"/>
      <c r="F12334" s="203"/>
    </row>
    <row r="12335" spans="1:6" x14ac:dyDescent="0.25">
      <c r="A12335" s="203"/>
      <c r="B12335" s="203"/>
      <c r="C12335" s="203"/>
      <c r="D12335" s="203"/>
      <c r="E12335" s="203"/>
      <c r="F12335" s="203"/>
    </row>
    <row r="12336" spans="1:6" x14ac:dyDescent="0.25">
      <c r="A12336" s="203"/>
      <c r="B12336" s="203"/>
      <c r="C12336" s="203"/>
      <c r="D12336" s="203"/>
      <c r="E12336" s="203"/>
      <c r="F12336" s="203"/>
    </row>
    <row r="12337" spans="1:6" x14ac:dyDescent="0.25">
      <c r="A12337" s="203"/>
      <c r="B12337" s="203"/>
      <c r="C12337" s="203"/>
      <c r="D12337" s="203"/>
      <c r="E12337" s="203"/>
      <c r="F12337" s="203"/>
    </row>
    <row r="12338" spans="1:6" x14ac:dyDescent="0.25">
      <c r="A12338" s="203"/>
      <c r="B12338" s="203"/>
      <c r="C12338" s="203"/>
      <c r="D12338" s="203"/>
      <c r="E12338" s="203"/>
      <c r="F12338" s="203"/>
    </row>
    <row r="12339" spans="1:6" x14ac:dyDescent="0.25">
      <c r="A12339" s="203"/>
      <c r="B12339" s="203"/>
      <c r="C12339" s="203"/>
      <c r="D12339" s="203"/>
      <c r="E12339" s="203"/>
      <c r="F12339" s="203"/>
    </row>
    <row r="12340" spans="1:6" x14ac:dyDescent="0.25">
      <c r="A12340" s="203"/>
      <c r="B12340" s="203"/>
      <c r="C12340" s="203"/>
      <c r="D12340" s="203"/>
      <c r="E12340" s="203"/>
      <c r="F12340" s="203"/>
    </row>
    <row r="12341" spans="1:6" x14ac:dyDescent="0.25">
      <c r="A12341" s="203"/>
      <c r="B12341" s="203"/>
      <c r="C12341" s="203"/>
      <c r="D12341" s="203"/>
      <c r="E12341" s="203"/>
      <c r="F12341" s="203"/>
    </row>
    <row r="12342" spans="1:6" x14ac:dyDescent="0.25">
      <c r="A12342" s="203"/>
      <c r="B12342" s="203"/>
      <c r="C12342" s="203"/>
      <c r="D12342" s="203"/>
      <c r="E12342" s="203"/>
      <c r="F12342" s="203"/>
    </row>
    <row r="12343" spans="1:6" x14ac:dyDescent="0.25">
      <c r="A12343" s="203"/>
      <c r="B12343" s="203"/>
      <c r="C12343" s="203"/>
      <c r="D12343" s="203"/>
      <c r="E12343" s="203"/>
      <c r="F12343" s="203"/>
    </row>
    <row r="12344" spans="1:6" x14ac:dyDescent="0.25">
      <c r="A12344" s="203"/>
      <c r="B12344" s="203"/>
      <c r="C12344" s="203"/>
      <c r="D12344" s="203"/>
      <c r="E12344" s="203"/>
      <c r="F12344" s="203"/>
    </row>
    <row r="12345" spans="1:6" x14ac:dyDescent="0.25">
      <c r="A12345" s="203"/>
      <c r="B12345" s="203"/>
      <c r="C12345" s="203"/>
      <c r="D12345" s="203"/>
      <c r="E12345" s="203"/>
      <c r="F12345" s="203"/>
    </row>
    <row r="12346" spans="1:6" x14ac:dyDescent="0.25">
      <c r="A12346" s="203"/>
      <c r="B12346" s="203"/>
      <c r="C12346" s="203"/>
      <c r="D12346" s="203"/>
      <c r="E12346" s="203"/>
      <c r="F12346" s="203"/>
    </row>
    <row r="12347" spans="1:6" x14ac:dyDescent="0.25">
      <c r="A12347" s="203"/>
      <c r="B12347" s="203"/>
      <c r="C12347" s="203"/>
      <c r="D12347" s="203"/>
      <c r="E12347" s="203"/>
      <c r="F12347" s="203"/>
    </row>
    <row r="12348" spans="1:6" x14ac:dyDescent="0.25">
      <c r="A12348" s="203"/>
      <c r="B12348" s="203"/>
      <c r="C12348" s="203"/>
      <c r="D12348" s="203"/>
      <c r="E12348" s="203"/>
      <c r="F12348" s="203"/>
    </row>
    <row r="12349" spans="1:6" x14ac:dyDescent="0.25">
      <c r="A12349" s="203"/>
      <c r="B12349" s="203"/>
      <c r="C12349" s="203"/>
      <c r="D12349" s="203"/>
      <c r="E12349" s="203"/>
      <c r="F12349" s="203"/>
    </row>
    <row r="12350" spans="1:6" x14ac:dyDescent="0.25">
      <c r="A12350" s="203"/>
      <c r="B12350" s="203"/>
      <c r="C12350" s="203"/>
      <c r="D12350" s="203"/>
      <c r="E12350" s="203"/>
      <c r="F12350" s="203"/>
    </row>
    <row r="12351" spans="1:6" x14ac:dyDescent="0.25">
      <c r="A12351" s="203"/>
      <c r="B12351" s="203"/>
      <c r="C12351" s="203"/>
      <c r="D12351" s="203"/>
      <c r="E12351" s="203"/>
      <c r="F12351" s="203"/>
    </row>
    <row r="12352" spans="1:6" x14ac:dyDescent="0.25">
      <c r="A12352" s="203"/>
      <c r="B12352" s="203"/>
      <c r="C12352" s="203"/>
      <c r="D12352" s="203"/>
      <c r="E12352" s="203"/>
      <c r="F12352" s="203"/>
    </row>
    <row r="12353" spans="1:6" x14ac:dyDescent="0.25">
      <c r="A12353" s="203"/>
      <c r="B12353" s="203"/>
      <c r="C12353" s="203"/>
      <c r="D12353" s="203"/>
      <c r="E12353" s="203"/>
      <c r="F12353" s="203"/>
    </row>
    <row r="12354" spans="1:6" x14ac:dyDescent="0.25">
      <c r="A12354" s="203"/>
      <c r="B12354" s="203"/>
      <c r="C12354" s="203"/>
      <c r="D12354" s="203"/>
      <c r="E12354" s="203"/>
      <c r="F12354" s="203"/>
    </row>
    <row r="12355" spans="1:6" x14ac:dyDescent="0.25">
      <c r="A12355" s="203"/>
      <c r="B12355" s="203"/>
      <c r="C12355" s="203"/>
      <c r="D12355" s="203"/>
      <c r="E12355" s="203"/>
      <c r="F12355" s="203"/>
    </row>
    <row r="12356" spans="1:6" x14ac:dyDescent="0.25">
      <c r="A12356" s="203"/>
      <c r="B12356" s="203"/>
      <c r="C12356" s="203"/>
      <c r="D12356" s="203"/>
      <c r="E12356" s="203"/>
      <c r="F12356" s="203"/>
    </row>
    <row r="12357" spans="1:6" x14ac:dyDescent="0.25">
      <c r="A12357" s="203"/>
      <c r="B12357" s="203"/>
      <c r="C12357" s="203"/>
      <c r="D12357" s="203"/>
      <c r="E12357" s="203"/>
      <c r="F12357" s="203"/>
    </row>
    <row r="12358" spans="1:6" x14ac:dyDescent="0.25">
      <c r="A12358" s="203"/>
      <c r="B12358" s="203"/>
      <c r="C12358" s="203"/>
      <c r="D12358" s="203"/>
      <c r="E12358" s="203"/>
      <c r="F12358" s="203"/>
    </row>
    <row r="12359" spans="1:6" x14ac:dyDescent="0.25">
      <c r="A12359" s="203"/>
      <c r="B12359" s="203"/>
      <c r="C12359" s="203"/>
      <c r="D12359" s="203"/>
      <c r="E12359" s="203"/>
      <c r="F12359" s="203"/>
    </row>
    <row r="12360" spans="1:6" x14ac:dyDescent="0.25">
      <c r="A12360" s="203"/>
      <c r="B12360" s="203"/>
      <c r="C12360" s="203"/>
      <c r="D12360" s="203"/>
      <c r="E12360" s="203"/>
      <c r="F12360" s="203"/>
    </row>
    <row r="12361" spans="1:6" x14ac:dyDescent="0.25">
      <c r="A12361" s="203"/>
      <c r="B12361" s="203"/>
      <c r="C12361" s="203"/>
      <c r="D12361" s="203"/>
      <c r="E12361" s="203"/>
      <c r="F12361" s="203"/>
    </row>
    <row r="12362" spans="1:6" x14ac:dyDescent="0.25">
      <c r="A12362" s="203"/>
      <c r="B12362" s="203"/>
      <c r="C12362" s="203"/>
      <c r="D12362" s="203"/>
      <c r="E12362" s="203"/>
      <c r="F12362" s="203"/>
    </row>
    <row r="12363" spans="1:6" x14ac:dyDescent="0.25">
      <c r="A12363" s="203"/>
      <c r="B12363" s="203"/>
      <c r="C12363" s="203"/>
      <c r="D12363" s="203"/>
      <c r="E12363" s="203"/>
      <c r="F12363" s="203"/>
    </row>
    <row r="12364" spans="1:6" x14ac:dyDescent="0.25">
      <c r="A12364" s="203"/>
      <c r="B12364" s="203"/>
      <c r="C12364" s="203"/>
      <c r="D12364" s="203"/>
      <c r="E12364" s="203"/>
      <c r="F12364" s="203"/>
    </row>
    <row r="12365" spans="1:6" x14ac:dyDescent="0.25">
      <c r="A12365" s="203"/>
      <c r="B12365" s="203"/>
      <c r="C12365" s="203"/>
      <c r="D12365" s="203"/>
      <c r="E12365" s="203"/>
      <c r="F12365" s="203"/>
    </row>
    <row r="12366" spans="1:6" x14ac:dyDescent="0.25">
      <c r="A12366" s="203"/>
      <c r="B12366" s="203"/>
      <c r="C12366" s="203"/>
      <c r="D12366" s="203"/>
      <c r="E12366" s="203"/>
      <c r="F12366" s="203"/>
    </row>
    <row r="12367" spans="1:6" x14ac:dyDescent="0.25">
      <c r="A12367" s="203"/>
      <c r="B12367" s="203"/>
      <c r="C12367" s="203"/>
      <c r="D12367" s="203"/>
      <c r="E12367" s="203"/>
      <c r="F12367" s="203"/>
    </row>
    <row r="12368" spans="1:6" x14ac:dyDescent="0.25">
      <c r="A12368" s="203"/>
      <c r="B12368" s="203"/>
      <c r="C12368" s="203"/>
      <c r="D12368" s="203"/>
      <c r="E12368" s="203"/>
      <c r="F12368" s="203"/>
    </row>
    <row r="12369" spans="1:6" x14ac:dyDescent="0.25">
      <c r="A12369" s="203"/>
      <c r="B12369" s="203"/>
      <c r="C12369" s="203"/>
      <c r="D12369" s="203"/>
      <c r="E12369" s="203"/>
      <c r="F12369" s="203"/>
    </row>
    <row r="12370" spans="1:6" x14ac:dyDescent="0.25">
      <c r="A12370" s="203"/>
      <c r="B12370" s="203"/>
      <c r="C12370" s="203"/>
      <c r="D12370" s="203"/>
      <c r="E12370" s="203"/>
      <c r="F12370" s="203"/>
    </row>
    <row r="12371" spans="1:6" x14ac:dyDescent="0.25">
      <c r="A12371" s="203"/>
      <c r="B12371" s="203"/>
      <c r="C12371" s="203"/>
      <c r="D12371" s="203"/>
      <c r="E12371" s="203"/>
      <c r="F12371" s="203"/>
    </row>
    <row r="12372" spans="1:6" x14ac:dyDescent="0.25">
      <c r="A12372" s="203"/>
      <c r="B12372" s="203"/>
      <c r="C12372" s="203"/>
      <c r="D12372" s="203"/>
      <c r="E12372" s="203"/>
      <c r="F12372" s="203"/>
    </row>
    <row r="12373" spans="1:6" x14ac:dyDescent="0.25">
      <c r="A12373" s="203"/>
      <c r="B12373" s="203"/>
      <c r="C12373" s="203"/>
      <c r="D12373" s="203"/>
      <c r="E12373" s="203"/>
      <c r="F12373" s="203"/>
    </row>
    <row r="12374" spans="1:6" x14ac:dyDescent="0.25">
      <c r="A12374" s="203"/>
      <c r="B12374" s="203"/>
      <c r="C12374" s="203"/>
      <c r="D12374" s="203"/>
      <c r="E12374" s="203"/>
      <c r="F12374" s="203"/>
    </row>
    <row r="12375" spans="1:6" x14ac:dyDescent="0.25">
      <c r="A12375" s="203"/>
      <c r="B12375" s="203"/>
      <c r="C12375" s="203"/>
      <c r="D12375" s="203"/>
      <c r="E12375" s="203"/>
      <c r="F12375" s="203"/>
    </row>
    <row r="12376" spans="1:6" x14ac:dyDescent="0.25">
      <c r="A12376" s="203"/>
      <c r="B12376" s="203"/>
      <c r="C12376" s="203"/>
      <c r="D12376" s="203"/>
      <c r="E12376" s="203"/>
      <c r="F12376" s="203"/>
    </row>
    <row r="12377" spans="1:6" x14ac:dyDescent="0.25">
      <c r="A12377" s="203"/>
      <c r="B12377" s="203"/>
      <c r="C12377" s="203"/>
      <c r="D12377" s="203"/>
      <c r="E12377" s="203"/>
      <c r="F12377" s="203"/>
    </row>
    <row r="12378" spans="1:6" x14ac:dyDescent="0.25">
      <c r="A12378" s="203"/>
      <c r="B12378" s="203"/>
      <c r="C12378" s="203"/>
      <c r="D12378" s="203"/>
      <c r="E12378" s="203"/>
      <c r="F12378" s="203"/>
    </row>
    <row r="12379" spans="1:6" x14ac:dyDescent="0.25">
      <c r="A12379" s="203"/>
      <c r="B12379" s="203"/>
      <c r="C12379" s="203"/>
      <c r="D12379" s="203"/>
      <c r="E12379" s="203"/>
      <c r="F12379" s="203"/>
    </row>
    <row r="12380" spans="1:6" x14ac:dyDescent="0.25">
      <c r="A12380" s="203"/>
      <c r="B12380" s="203"/>
      <c r="C12380" s="203"/>
      <c r="D12380" s="203"/>
      <c r="E12380" s="203"/>
      <c r="F12380" s="203"/>
    </row>
    <row r="12381" spans="1:6" x14ac:dyDescent="0.25">
      <c r="A12381" s="203"/>
      <c r="B12381" s="203"/>
      <c r="C12381" s="203"/>
      <c r="D12381" s="203"/>
      <c r="E12381" s="203"/>
      <c r="F12381" s="203"/>
    </row>
    <row r="12382" spans="1:6" x14ac:dyDescent="0.25">
      <c r="A12382" s="203"/>
      <c r="B12382" s="203"/>
      <c r="C12382" s="203"/>
      <c r="D12382" s="203"/>
      <c r="E12382" s="203"/>
      <c r="F12382" s="203"/>
    </row>
    <row r="12383" spans="1:6" x14ac:dyDescent="0.25">
      <c r="A12383" s="203"/>
      <c r="B12383" s="203"/>
      <c r="C12383" s="203"/>
      <c r="D12383" s="203"/>
      <c r="E12383" s="203"/>
      <c r="F12383" s="203"/>
    </row>
    <row r="12384" spans="1:6" x14ac:dyDescent="0.25">
      <c r="A12384" s="203"/>
      <c r="B12384" s="203"/>
      <c r="C12384" s="203"/>
      <c r="D12384" s="203"/>
      <c r="E12384" s="203"/>
      <c r="F12384" s="203"/>
    </row>
    <row r="12385" spans="1:6" x14ac:dyDescent="0.25">
      <c r="A12385" s="203"/>
      <c r="B12385" s="203"/>
      <c r="C12385" s="203"/>
      <c r="D12385" s="203"/>
      <c r="E12385" s="203"/>
      <c r="F12385" s="203"/>
    </row>
    <row r="12386" spans="1:6" x14ac:dyDescent="0.25">
      <c r="A12386" s="203"/>
      <c r="B12386" s="203"/>
      <c r="C12386" s="203"/>
      <c r="D12386" s="203"/>
      <c r="E12386" s="203"/>
      <c r="F12386" s="203"/>
    </row>
    <row r="12387" spans="1:6" x14ac:dyDescent="0.25">
      <c r="A12387" s="203"/>
      <c r="B12387" s="203"/>
      <c r="C12387" s="203"/>
      <c r="D12387" s="203"/>
      <c r="E12387" s="203"/>
      <c r="F12387" s="203"/>
    </row>
    <row r="12388" spans="1:6" x14ac:dyDescent="0.25">
      <c r="A12388" s="203"/>
      <c r="B12388" s="203"/>
      <c r="C12388" s="203"/>
      <c r="D12388" s="203"/>
      <c r="E12388" s="203"/>
      <c r="F12388" s="203"/>
    </row>
    <row r="12389" spans="1:6" x14ac:dyDescent="0.25">
      <c r="A12389" s="203"/>
      <c r="B12389" s="203"/>
      <c r="C12389" s="203"/>
      <c r="D12389" s="203"/>
      <c r="E12389" s="203"/>
      <c r="F12389" s="203"/>
    </row>
    <row r="12390" spans="1:6" x14ac:dyDescent="0.25">
      <c r="A12390" s="203"/>
      <c r="B12390" s="203"/>
      <c r="C12390" s="203"/>
      <c r="D12390" s="203"/>
      <c r="E12390" s="203"/>
      <c r="F12390" s="203"/>
    </row>
    <row r="12391" spans="1:6" x14ac:dyDescent="0.25">
      <c r="A12391" s="203"/>
      <c r="B12391" s="203"/>
      <c r="C12391" s="203"/>
      <c r="D12391" s="203"/>
      <c r="E12391" s="203"/>
      <c r="F12391" s="203"/>
    </row>
    <row r="12392" spans="1:6" x14ac:dyDescent="0.25">
      <c r="A12392" s="203"/>
      <c r="B12392" s="203"/>
      <c r="C12392" s="203"/>
      <c r="D12392" s="203"/>
      <c r="E12392" s="203"/>
      <c r="F12392" s="203"/>
    </row>
    <row r="12393" spans="1:6" x14ac:dyDescent="0.25">
      <c r="A12393" s="203"/>
      <c r="B12393" s="203"/>
      <c r="C12393" s="203"/>
      <c r="D12393" s="203"/>
      <c r="E12393" s="203"/>
      <c r="F12393" s="203"/>
    </row>
    <row r="12394" spans="1:6" x14ac:dyDescent="0.25">
      <c r="A12394" s="203"/>
      <c r="B12394" s="203"/>
      <c r="C12394" s="203"/>
      <c r="D12394" s="203"/>
      <c r="E12394" s="203"/>
      <c r="F12394" s="203"/>
    </row>
    <row r="12395" spans="1:6" x14ac:dyDescent="0.25">
      <c r="A12395" s="203"/>
      <c r="B12395" s="203"/>
      <c r="C12395" s="203"/>
      <c r="D12395" s="203"/>
      <c r="E12395" s="203"/>
      <c r="F12395" s="203"/>
    </row>
    <row r="12396" spans="1:6" x14ac:dyDescent="0.25">
      <c r="A12396" s="203"/>
      <c r="B12396" s="203"/>
      <c r="C12396" s="203"/>
      <c r="D12396" s="203"/>
      <c r="E12396" s="203"/>
      <c r="F12396" s="203"/>
    </row>
    <row r="12397" spans="1:6" x14ac:dyDescent="0.25">
      <c r="A12397" s="203"/>
      <c r="B12397" s="203"/>
      <c r="C12397" s="203"/>
      <c r="D12397" s="203"/>
      <c r="E12397" s="203"/>
      <c r="F12397" s="203"/>
    </row>
    <row r="12398" spans="1:6" x14ac:dyDescent="0.25">
      <c r="A12398" s="203"/>
      <c r="B12398" s="203"/>
      <c r="C12398" s="203"/>
      <c r="D12398" s="203"/>
      <c r="E12398" s="203"/>
      <c r="F12398" s="203"/>
    </row>
    <row r="12399" spans="1:6" x14ac:dyDescent="0.25">
      <c r="A12399" s="203"/>
      <c r="B12399" s="203"/>
      <c r="C12399" s="203"/>
      <c r="D12399" s="203"/>
      <c r="E12399" s="203"/>
      <c r="F12399" s="203"/>
    </row>
    <row r="12400" spans="1:6" x14ac:dyDescent="0.25">
      <c r="A12400" s="203"/>
      <c r="B12400" s="203"/>
      <c r="C12400" s="203"/>
      <c r="D12400" s="203"/>
      <c r="E12400" s="203"/>
      <c r="F12400" s="203"/>
    </row>
    <row r="12401" spans="1:6" x14ac:dyDescent="0.25">
      <c r="A12401" s="203"/>
      <c r="B12401" s="203"/>
      <c r="C12401" s="203"/>
      <c r="D12401" s="203"/>
      <c r="E12401" s="203"/>
      <c r="F12401" s="203"/>
    </row>
    <row r="12402" spans="1:6" x14ac:dyDescent="0.25">
      <c r="A12402" s="203"/>
      <c r="B12402" s="203"/>
      <c r="C12402" s="203"/>
      <c r="D12402" s="203"/>
      <c r="E12402" s="203"/>
      <c r="F12402" s="203"/>
    </row>
    <row r="12403" spans="1:6" x14ac:dyDescent="0.25">
      <c r="A12403" s="203"/>
      <c r="B12403" s="203"/>
      <c r="C12403" s="203"/>
      <c r="D12403" s="203"/>
      <c r="E12403" s="203"/>
      <c r="F12403" s="203"/>
    </row>
    <row r="12404" spans="1:6" x14ac:dyDescent="0.25">
      <c r="A12404" s="203"/>
      <c r="B12404" s="203"/>
      <c r="C12404" s="203"/>
      <c r="D12404" s="203"/>
      <c r="E12404" s="203"/>
      <c r="F12404" s="203"/>
    </row>
    <row r="12405" spans="1:6" x14ac:dyDescent="0.25">
      <c r="A12405" s="203"/>
      <c r="B12405" s="203"/>
      <c r="C12405" s="203"/>
      <c r="D12405" s="203"/>
      <c r="E12405" s="203"/>
      <c r="F12405" s="203"/>
    </row>
    <row r="12406" spans="1:6" x14ac:dyDescent="0.25">
      <c r="A12406" s="203"/>
      <c r="B12406" s="203"/>
      <c r="C12406" s="203"/>
      <c r="D12406" s="203"/>
      <c r="E12406" s="203"/>
      <c r="F12406" s="203"/>
    </row>
    <row r="12407" spans="1:6" x14ac:dyDescent="0.25">
      <c r="A12407" s="203"/>
      <c r="B12407" s="203"/>
      <c r="C12407" s="203"/>
      <c r="D12407" s="203"/>
      <c r="E12407" s="203"/>
      <c r="F12407" s="203"/>
    </row>
    <row r="12408" spans="1:6" x14ac:dyDescent="0.25">
      <c r="A12408" s="203"/>
      <c r="B12408" s="203"/>
      <c r="C12408" s="203"/>
      <c r="D12408" s="203"/>
      <c r="E12408" s="203"/>
      <c r="F12408" s="203"/>
    </row>
    <row r="12409" spans="1:6" x14ac:dyDescent="0.25">
      <c r="A12409" s="203"/>
      <c r="B12409" s="203"/>
      <c r="C12409" s="203"/>
      <c r="D12409" s="203"/>
      <c r="E12409" s="203"/>
      <c r="F12409" s="203"/>
    </row>
    <row r="12410" spans="1:6" x14ac:dyDescent="0.25">
      <c r="A12410" s="203"/>
      <c r="B12410" s="203"/>
      <c r="C12410" s="203"/>
      <c r="D12410" s="203"/>
      <c r="E12410" s="203"/>
      <c r="F12410" s="203"/>
    </row>
    <row r="12411" spans="1:6" x14ac:dyDescent="0.25">
      <c r="A12411" s="203"/>
      <c r="B12411" s="203"/>
      <c r="C12411" s="203"/>
      <c r="D12411" s="203"/>
      <c r="E12411" s="203"/>
      <c r="F12411" s="203"/>
    </row>
    <row r="12412" spans="1:6" x14ac:dyDescent="0.25">
      <c r="A12412" s="203"/>
      <c r="B12412" s="203"/>
      <c r="C12412" s="203"/>
      <c r="D12412" s="203"/>
      <c r="E12412" s="203"/>
      <c r="F12412" s="203"/>
    </row>
    <row r="12413" spans="1:6" x14ac:dyDescent="0.25">
      <c r="A12413" s="203"/>
      <c r="B12413" s="203"/>
      <c r="C12413" s="203"/>
      <c r="D12413" s="203"/>
      <c r="E12413" s="203"/>
      <c r="F12413" s="203"/>
    </row>
    <row r="12414" spans="1:6" x14ac:dyDescent="0.25">
      <c r="A12414" s="203"/>
      <c r="B12414" s="203"/>
      <c r="C12414" s="203"/>
      <c r="D12414" s="203"/>
      <c r="E12414" s="203"/>
      <c r="F12414" s="203"/>
    </row>
    <row r="12415" spans="1:6" x14ac:dyDescent="0.25">
      <c r="A12415" s="203"/>
      <c r="B12415" s="203"/>
      <c r="C12415" s="203"/>
      <c r="D12415" s="203"/>
      <c r="E12415" s="203"/>
      <c r="F12415" s="203"/>
    </row>
    <row r="12416" spans="1:6" x14ac:dyDescent="0.25">
      <c r="A12416" s="203"/>
      <c r="B12416" s="203"/>
      <c r="C12416" s="203"/>
      <c r="D12416" s="203"/>
      <c r="E12416" s="203"/>
      <c r="F12416" s="203"/>
    </row>
    <row r="12417" spans="1:6" x14ac:dyDescent="0.25">
      <c r="A12417" s="203"/>
      <c r="B12417" s="203"/>
      <c r="C12417" s="203"/>
      <c r="D12417" s="203"/>
      <c r="E12417" s="203"/>
      <c r="F12417" s="203"/>
    </row>
    <row r="12418" spans="1:6" x14ac:dyDescent="0.25">
      <c r="A12418" s="203"/>
      <c r="B12418" s="203"/>
      <c r="C12418" s="203"/>
      <c r="D12418" s="203"/>
      <c r="E12418" s="203"/>
      <c r="F12418" s="203"/>
    </row>
    <row r="12419" spans="1:6" x14ac:dyDescent="0.25">
      <c r="A12419" s="203"/>
      <c r="B12419" s="203"/>
      <c r="C12419" s="203"/>
      <c r="D12419" s="203"/>
      <c r="E12419" s="203"/>
      <c r="F12419" s="203"/>
    </row>
    <row r="12420" spans="1:6" x14ac:dyDescent="0.25">
      <c r="A12420" s="203"/>
      <c r="B12420" s="203"/>
      <c r="C12420" s="203"/>
      <c r="D12420" s="203"/>
      <c r="E12420" s="203"/>
      <c r="F12420" s="203"/>
    </row>
    <row r="12421" spans="1:6" x14ac:dyDescent="0.25">
      <c r="A12421" s="203"/>
      <c r="B12421" s="203"/>
      <c r="C12421" s="203"/>
      <c r="D12421" s="203"/>
      <c r="E12421" s="203"/>
      <c r="F12421" s="203"/>
    </row>
    <row r="12422" spans="1:6" x14ac:dyDescent="0.25">
      <c r="A12422" s="203"/>
      <c r="B12422" s="203"/>
      <c r="C12422" s="203"/>
      <c r="D12422" s="203"/>
      <c r="E12422" s="203"/>
      <c r="F12422" s="203"/>
    </row>
    <row r="12423" spans="1:6" x14ac:dyDescent="0.25">
      <c r="A12423" s="203"/>
      <c r="B12423" s="203"/>
      <c r="C12423" s="203"/>
      <c r="D12423" s="203"/>
      <c r="E12423" s="203"/>
      <c r="F12423" s="203"/>
    </row>
    <row r="12424" spans="1:6" x14ac:dyDescent="0.25">
      <c r="A12424" s="203"/>
      <c r="B12424" s="203"/>
      <c r="C12424" s="203"/>
      <c r="D12424" s="203"/>
      <c r="E12424" s="203"/>
      <c r="F12424" s="203"/>
    </row>
    <row r="12425" spans="1:6" x14ac:dyDescent="0.25">
      <c r="A12425" s="203"/>
      <c r="B12425" s="203"/>
      <c r="C12425" s="203"/>
      <c r="D12425" s="203"/>
      <c r="E12425" s="203"/>
      <c r="F12425" s="203"/>
    </row>
    <row r="12426" spans="1:6" x14ac:dyDescent="0.25">
      <c r="A12426" s="203"/>
      <c r="B12426" s="203"/>
      <c r="C12426" s="203"/>
      <c r="D12426" s="203"/>
      <c r="E12426" s="203"/>
      <c r="F12426" s="203"/>
    </row>
    <row r="12427" spans="1:6" x14ac:dyDescent="0.25">
      <c r="A12427" s="203"/>
      <c r="B12427" s="203"/>
      <c r="C12427" s="203"/>
      <c r="D12427" s="203"/>
      <c r="E12427" s="203"/>
      <c r="F12427" s="203"/>
    </row>
    <row r="12428" spans="1:6" x14ac:dyDescent="0.25">
      <c r="A12428" s="203"/>
      <c r="B12428" s="203"/>
      <c r="C12428" s="203"/>
      <c r="D12428" s="203"/>
      <c r="E12428" s="203"/>
      <c r="F12428" s="203"/>
    </row>
    <row r="12429" spans="1:6" x14ac:dyDescent="0.25">
      <c r="A12429" s="203"/>
      <c r="B12429" s="203"/>
      <c r="C12429" s="203"/>
      <c r="D12429" s="203"/>
      <c r="E12429" s="203"/>
      <c r="F12429" s="203"/>
    </row>
    <row r="12430" spans="1:6" x14ac:dyDescent="0.25">
      <c r="A12430" s="203"/>
      <c r="B12430" s="203"/>
      <c r="C12430" s="203"/>
      <c r="D12430" s="203"/>
      <c r="E12430" s="203"/>
      <c r="F12430" s="203"/>
    </row>
    <row r="12431" spans="1:6" x14ac:dyDescent="0.25">
      <c r="A12431" s="203"/>
      <c r="B12431" s="203"/>
      <c r="C12431" s="203"/>
      <c r="D12431" s="203"/>
      <c r="E12431" s="203"/>
      <c r="F12431" s="203"/>
    </row>
    <row r="12432" spans="1:6" x14ac:dyDescent="0.25">
      <c r="A12432" s="203"/>
      <c r="B12432" s="203"/>
      <c r="C12432" s="203"/>
      <c r="D12432" s="203"/>
      <c r="E12432" s="203"/>
      <c r="F12432" s="203"/>
    </row>
    <row r="12433" spans="1:6" x14ac:dyDescent="0.25">
      <c r="A12433" s="203"/>
      <c r="B12433" s="203"/>
      <c r="C12433" s="203"/>
      <c r="D12433" s="203"/>
      <c r="E12433" s="203"/>
      <c r="F12433" s="203"/>
    </row>
    <row r="12434" spans="1:6" x14ac:dyDescent="0.25">
      <c r="A12434" s="203"/>
      <c r="B12434" s="203"/>
      <c r="C12434" s="203"/>
      <c r="D12434" s="203"/>
      <c r="E12434" s="203"/>
      <c r="F12434" s="203"/>
    </row>
    <row r="12435" spans="1:6" x14ac:dyDescent="0.25">
      <c r="A12435" s="203"/>
      <c r="B12435" s="203"/>
      <c r="C12435" s="203"/>
      <c r="D12435" s="203"/>
      <c r="E12435" s="203"/>
      <c r="F12435" s="203"/>
    </row>
    <row r="12436" spans="1:6" x14ac:dyDescent="0.25">
      <c r="A12436" s="203"/>
      <c r="B12436" s="203"/>
      <c r="C12436" s="203"/>
      <c r="D12436" s="203"/>
      <c r="E12436" s="203"/>
      <c r="F12436" s="203"/>
    </row>
    <row r="12437" spans="1:6" x14ac:dyDescent="0.25">
      <c r="A12437" s="203"/>
      <c r="B12437" s="203"/>
      <c r="C12437" s="203"/>
      <c r="D12437" s="203"/>
      <c r="E12437" s="203"/>
      <c r="F12437" s="203"/>
    </row>
    <row r="12438" spans="1:6" x14ac:dyDescent="0.25">
      <c r="A12438" s="203"/>
      <c r="B12438" s="203"/>
      <c r="C12438" s="203"/>
      <c r="D12438" s="203"/>
      <c r="E12438" s="203"/>
      <c r="F12438" s="203"/>
    </row>
    <row r="12439" spans="1:6" x14ac:dyDescent="0.25">
      <c r="A12439" s="203"/>
      <c r="B12439" s="203"/>
      <c r="C12439" s="203"/>
      <c r="D12439" s="203"/>
      <c r="E12439" s="203"/>
      <c r="F12439" s="203"/>
    </row>
    <row r="12440" spans="1:6" x14ac:dyDescent="0.25">
      <c r="A12440" s="203"/>
      <c r="B12440" s="203"/>
      <c r="C12440" s="203"/>
      <c r="D12440" s="203"/>
      <c r="E12440" s="203"/>
      <c r="F12440" s="203"/>
    </row>
    <row r="12441" spans="1:6" x14ac:dyDescent="0.25">
      <c r="A12441" s="203"/>
      <c r="B12441" s="203"/>
      <c r="C12441" s="203"/>
      <c r="D12441" s="203"/>
      <c r="E12441" s="203"/>
      <c r="F12441" s="203"/>
    </row>
    <row r="12442" spans="1:6" x14ac:dyDescent="0.25">
      <c r="A12442" s="203"/>
      <c r="B12442" s="203"/>
      <c r="C12442" s="203"/>
      <c r="D12442" s="203"/>
      <c r="E12442" s="203"/>
      <c r="F12442" s="203"/>
    </row>
    <row r="12443" spans="1:6" x14ac:dyDescent="0.25">
      <c r="A12443" s="203"/>
      <c r="B12443" s="203"/>
      <c r="C12443" s="203"/>
      <c r="D12443" s="203"/>
      <c r="E12443" s="203"/>
      <c r="F12443" s="203"/>
    </row>
    <row r="12444" spans="1:6" x14ac:dyDescent="0.25">
      <c r="A12444" s="203"/>
      <c r="B12444" s="203"/>
      <c r="C12444" s="203"/>
      <c r="D12444" s="203"/>
      <c r="E12444" s="203"/>
      <c r="F12444" s="203"/>
    </row>
    <row r="12445" spans="1:6" x14ac:dyDescent="0.25">
      <c r="A12445" s="203"/>
      <c r="B12445" s="203"/>
      <c r="C12445" s="203"/>
      <c r="D12445" s="203"/>
      <c r="E12445" s="203"/>
      <c r="F12445" s="203"/>
    </row>
    <row r="12446" spans="1:6" x14ac:dyDescent="0.25">
      <c r="A12446" s="203"/>
      <c r="B12446" s="203"/>
      <c r="C12446" s="203"/>
      <c r="D12446" s="203"/>
      <c r="E12446" s="203"/>
      <c r="F12446" s="203"/>
    </row>
    <row r="12447" spans="1:6" x14ac:dyDescent="0.25">
      <c r="A12447" s="203"/>
      <c r="B12447" s="203"/>
      <c r="C12447" s="203"/>
      <c r="D12447" s="203"/>
      <c r="E12447" s="203"/>
      <c r="F12447" s="203"/>
    </row>
    <row r="12448" spans="1:6" x14ac:dyDescent="0.25">
      <c r="A12448" s="203"/>
      <c r="B12448" s="203"/>
      <c r="C12448" s="203"/>
      <c r="D12448" s="203"/>
      <c r="E12448" s="203"/>
      <c r="F12448" s="203"/>
    </row>
    <row r="12449" spans="1:6" x14ac:dyDescent="0.25">
      <c r="A12449" s="203"/>
      <c r="B12449" s="203"/>
      <c r="C12449" s="203"/>
      <c r="D12449" s="203"/>
      <c r="E12449" s="203"/>
      <c r="F12449" s="203"/>
    </row>
    <row r="12450" spans="1:6" x14ac:dyDescent="0.25">
      <c r="A12450" s="203"/>
      <c r="B12450" s="203"/>
      <c r="C12450" s="203"/>
      <c r="D12450" s="203"/>
      <c r="E12450" s="203"/>
      <c r="F12450" s="203"/>
    </row>
    <row r="12451" spans="1:6" x14ac:dyDescent="0.25">
      <c r="A12451" s="203"/>
      <c r="B12451" s="203"/>
      <c r="C12451" s="203"/>
      <c r="D12451" s="203"/>
      <c r="E12451" s="203"/>
      <c r="F12451" s="203"/>
    </row>
    <row r="12452" spans="1:6" x14ac:dyDescent="0.25">
      <c r="A12452" s="203"/>
      <c r="B12452" s="203"/>
      <c r="C12452" s="203"/>
      <c r="D12452" s="203"/>
      <c r="E12452" s="203"/>
      <c r="F12452" s="203"/>
    </row>
    <row r="12453" spans="1:6" x14ac:dyDescent="0.25">
      <c r="A12453" s="203"/>
      <c r="B12453" s="203"/>
      <c r="C12453" s="203"/>
      <c r="D12453" s="203"/>
      <c r="E12453" s="203"/>
      <c r="F12453" s="203"/>
    </row>
    <row r="12454" spans="1:6" x14ac:dyDescent="0.25">
      <c r="A12454" s="203"/>
      <c r="B12454" s="203"/>
      <c r="C12454" s="203"/>
      <c r="D12454" s="203"/>
      <c r="E12454" s="203"/>
      <c r="F12454" s="203"/>
    </row>
    <row r="12455" spans="1:6" x14ac:dyDescent="0.25">
      <c r="A12455" s="203"/>
      <c r="B12455" s="203"/>
      <c r="C12455" s="203"/>
      <c r="D12455" s="203"/>
      <c r="E12455" s="203"/>
      <c r="F12455" s="203"/>
    </row>
    <row r="12456" spans="1:6" x14ac:dyDescent="0.25">
      <c r="A12456" s="203"/>
      <c r="B12456" s="203"/>
      <c r="C12456" s="203"/>
      <c r="D12456" s="203"/>
      <c r="E12456" s="203"/>
      <c r="F12456" s="203"/>
    </row>
    <row r="12457" spans="1:6" x14ac:dyDescent="0.25">
      <c r="A12457" s="203"/>
      <c r="B12457" s="203"/>
      <c r="C12457" s="203"/>
      <c r="D12457" s="203"/>
      <c r="E12457" s="203"/>
      <c r="F12457" s="203"/>
    </row>
    <row r="12458" spans="1:6" x14ac:dyDescent="0.25">
      <c r="A12458" s="203"/>
      <c r="B12458" s="203"/>
      <c r="C12458" s="203"/>
      <c r="D12458" s="203"/>
      <c r="E12458" s="203"/>
      <c r="F12458" s="203"/>
    </row>
    <row r="12459" spans="1:6" x14ac:dyDescent="0.25">
      <c r="A12459" s="203"/>
      <c r="B12459" s="203"/>
      <c r="C12459" s="203"/>
      <c r="D12459" s="203"/>
      <c r="E12459" s="203"/>
      <c r="F12459" s="203"/>
    </row>
    <row r="12460" spans="1:6" x14ac:dyDescent="0.25">
      <c r="A12460" s="203"/>
      <c r="B12460" s="203"/>
      <c r="C12460" s="203"/>
      <c r="D12460" s="203"/>
      <c r="E12460" s="203"/>
      <c r="F12460" s="203"/>
    </row>
    <row r="12461" spans="1:6" x14ac:dyDescent="0.25">
      <c r="A12461" s="203"/>
      <c r="B12461" s="203"/>
      <c r="C12461" s="203"/>
      <c r="D12461" s="203"/>
      <c r="E12461" s="203"/>
      <c r="F12461" s="203"/>
    </row>
    <row r="12462" spans="1:6" x14ac:dyDescent="0.25">
      <c r="A12462" s="203"/>
      <c r="B12462" s="203"/>
      <c r="C12462" s="203"/>
      <c r="D12462" s="203"/>
      <c r="E12462" s="203"/>
      <c r="F12462" s="203"/>
    </row>
    <row r="12463" spans="1:6" x14ac:dyDescent="0.25">
      <c r="A12463" s="203"/>
      <c r="B12463" s="203"/>
      <c r="C12463" s="203"/>
      <c r="D12463" s="203"/>
      <c r="E12463" s="203"/>
      <c r="F12463" s="203"/>
    </row>
    <row r="12464" spans="1:6" x14ac:dyDescent="0.25">
      <c r="A12464" s="203"/>
      <c r="B12464" s="203"/>
      <c r="C12464" s="203"/>
      <c r="D12464" s="203"/>
      <c r="E12464" s="203"/>
      <c r="F12464" s="203"/>
    </row>
    <row r="12465" spans="1:6" x14ac:dyDescent="0.25">
      <c r="A12465" s="203"/>
      <c r="B12465" s="203"/>
      <c r="C12465" s="203"/>
      <c r="D12465" s="203"/>
      <c r="E12465" s="203"/>
      <c r="F12465" s="203"/>
    </row>
    <row r="12466" spans="1:6" x14ac:dyDescent="0.25">
      <c r="A12466" s="203"/>
      <c r="B12466" s="203"/>
      <c r="C12466" s="203"/>
      <c r="D12466" s="203"/>
      <c r="E12466" s="203"/>
      <c r="F12466" s="203"/>
    </row>
    <row r="12467" spans="1:6" x14ac:dyDescent="0.25">
      <c r="A12467" s="203"/>
      <c r="B12467" s="203"/>
      <c r="C12467" s="203"/>
      <c r="D12467" s="203"/>
      <c r="E12467" s="203"/>
      <c r="F12467" s="203"/>
    </row>
    <row r="12468" spans="1:6" x14ac:dyDescent="0.25">
      <c r="A12468" s="203"/>
      <c r="B12468" s="203"/>
      <c r="C12468" s="203"/>
      <c r="D12468" s="203"/>
      <c r="E12468" s="203"/>
      <c r="F12468" s="203"/>
    </row>
    <row r="12469" spans="1:6" x14ac:dyDescent="0.25">
      <c r="A12469" s="203"/>
      <c r="B12469" s="203"/>
      <c r="C12469" s="203"/>
      <c r="D12469" s="203"/>
      <c r="E12469" s="203"/>
      <c r="F12469" s="203"/>
    </row>
    <row r="12470" spans="1:6" x14ac:dyDescent="0.25">
      <c r="A12470" s="203"/>
      <c r="B12470" s="203"/>
      <c r="C12470" s="203"/>
      <c r="D12470" s="203"/>
      <c r="E12470" s="203"/>
      <c r="F12470" s="203"/>
    </row>
    <row r="12471" spans="1:6" x14ac:dyDescent="0.25">
      <c r="A12471" s="203"/>
      <c r="B12471" s="203"/>
      <c r="C12471" s="203"/>
      <c r="D12471" s="203"/>
      <c r="E12471" s="203"/>
      <c r="F12471" s="203"/>
    </row>
    <row r="12472" spans="1:6" x14ac:dyDescent="0.25">
      <c r="A12472" s="203"/>
      <c r="B12472" s="203"/>
      <c r="C12472" s="203"/>
      <c r="D12472" s="203"/>
      <c r="E12472" s="203"/>
      <c r="F12472" s="203"/>
    </row>
    <row r="12473" spans="1:6" x14ac:dyDescent="0.25">
      <c r="A12473" s="203"/>
      <c r="B12473" s="203"/>
      <c r="C12473" s="203"/>
      <c r="D12473" s="203"/>
      <c r="E12473" s="203"/>
      <c r="F12473" s="203"/>
    </row>
    <row r="12474" spans="1:6" x14ac:dyDescent="0.25">
      <c r="A12474" s="203"/>
      <c r="B12474" s="203"/>
      <c r="C12474" s="203"/>
      <c r="D12474" s="203"/>
      <c r="E12474" s="203"/>
      <c r="F12474" s="203"/>
    </row>
    <row r="12475" spans="1:6" x14ac:dyDescent="0.25">
      <c r="A12475" s="203"/>
      <c r="B12475" s="203"/>
      <c r="C12475" s="203"/>
      <c r="D12475" s="203"/>
      <c r="E12475" s="203"/>
      <c r="F12475" s="203"/>
    </row>
    <row r="12476" spans="1:6" x14ac:dyDescent="0.25">
      <c r="A12476" s="203"/>
      <c r="B12476" s="203"/>
      <c r="C12476" s="203"/>
      <c r="D12476" s="203"/>
      <c r="E12476" s="203"/>
      <c r="F12476" s="203"/>
    </row>
    <row r="12477" spans="1:6" x14ac:dyDescent="0.25">
      <c r="A12477" s="203"/>
      <c r="B12477" s="203"/>
      <c r="C12477" s="203"/>
      <c r="D12477" s="203"/>
      <c r="E12477" s="203"/>
      <c r="F12477" s="203"/>
    </row>
    <row r="12478" spans="1:6" x14ac:dyDescent="0.25">
      <c r="A12478" s="203"/>
      <c r="B12478" s="203"/>
      <c r="C12478" s="203"/>
      <c r="D12478" s="203"/>
      <c r="E12478" s="203"/>
      <c r="F12478" s="203"/>
    </row>
    <row r="12479" spans="1:6" x14ac:dyDescent="0.25">
      <c r="A12479" s="203"/>
      <c r="B12479" s="203"/>
      <c r="C12479" s="203"/>
      <c r="D12479" s="203"/>
      <c r="E12479" s="203"/>
      <c r="F12479" s="203"/>
    </row>
    <row r="12480" spans="1:6" x14ac:dyDescent="0.25">
      <c r="A12480" s="203"/>
      <c r="B12480" s="203"/>
      <c r="C12480" s="203"/>
      <c r="D12480" s="203"/>
      <c r="E12480" s="203"/>
      <c r="F12480" s="203"/>
    </row>
    <row r="12481" spans="1:6" x14ac:dyDescent="0.25">
      <c r="A12481" s="203"/>
      <c r="B12481" s="203"/>
      <c r="C12481" s="203"/>
      <c r="D12481" s="203"/>
      <c r="E12481" s="203"/>
      <c r="F12481" s="203"/>
    </row>
    <row r="12482" spans="1:6" x14ac:dyDescent="0.25">
      <c r="A12482" s="203"/>
      <c r="B12482" s="203"/>
      <c r="C12482" s="203"/>
      <c r="D12482" s="203"/>
      <c r="E12482" s="203"/>
      <c r="F12482" s="203"/>
    </row>
    <row r="12483" spans="1:6" x14ac:dyDescent="0.25">
      <c r="A12483" s="203"/>
      <c r="B12483" s="203"/>
      <c r="C12483" s="203"/>
      <c r="D12483" s="203"/>
      <c r="E12483" s="203"/>
      <c r="F12483" s="203"/>
    </row>
    <row r="12484" spans="1:6" x14ac:dyDescent="0.25">
      <c r="A12484" s="203"/>
      <c r="B12484" s="203"/>
      <c r="C12484" s="203"/>
      <c r="D12484" s="203"/>
      <c r="E12484" s="203"/>
      <c r="F12484" s="203"/>
    </row>
    <row r="12485" spans="1:6" x14ac:dyDescent="0.25">
      <c r="A12485" s="203"/>
      <c r="B12485" s="203"/>
      <c r="C12485" s="203"/>
      <c r="D12485" s="203"/>
      <c r="E12485" s="203"/>
      <c r="F12485" s="203"/>
    </row>
    <row r="12486" spans="1:6" x14ac:dyDescent="0.25">
      <c r="A12486" s="203"/>
      <c r="B12486" s="203"/>
      <c r="C12486" s="203"/>
      <c r="D12486" s="203"/>
      <c r="E12486" s="203"/>
      <c r="F12486" s="203"/>
    </row>
    <row r="12487" spans="1:6" x14ac:dyDescent="0.25">
      <c r="A12487" s="203"/>
      <c r="B12487" s="203"/>
      <c r="C12487" s="203"/>
      <c r="D12487" s="203"/>
      <c r="E12487" s="203"/>
      <c r="F12487" s="203"/>
    </row>
    <row r="12488" spans="1:6" x14ac:dyDescent="0.25">
      <c r="A12488" s="203"/>
      <c r="B12488" s="203"/>
      <c r="C12488" s="203"/>
      <c r="D12488" s="203"/>
      <c r="E12488" s="203"/>
      <c r="F12488" s="203"/>
    </row>
    <row r="12489" spans="1:6" x14ac:dyDescent="0.25">
      <c r="A12489" s="203"/>
      <c r="B12489" s="203"/>
      <c r="C12489" s="203"/>
      <c r="D12489" s="203"/>
      <c r="E12489" s="203"/>
      <c r="F12489" s="203"/>
    </row>
    <row r="12490" spans="1:6" x14ac:dyDescent="0.25">
      <c r="A12490" s="203"/>
      <c r="B12490" s="203"/>
      <c r="C12490" s="203"/>
      <c r="D12490" s="203"/>
      <c r="E12490" s="203"/>
      <c r="F12490" s="203"/>
    </row>
    <row r="12491" spans="1:6" x14ac:dyDescent="0.25">
      <c r="A12491" s="203"/>
      <c r="B12491" s="203"/>
      <c r="C12491" s="203"/>
      <c r="D12491" s="203"/>
      <c r="E12491" s="203"/>
      <c r="F12491" s="203"/>
    </row>
    <row r="12492" spans="1:6" x14ac:dyDescent="0.25">
      <c r="A12492" s="203"/>
      <c r="B12492" s="203"/>
      <c r="C12492" s="203"/>
      <c r="D12492" s="203"/>
      <c r="E12492" s="203"/>
      <c r="F12492" s="203"/>
    </row>
    <row r="12493" spans="1:6" x14ac:dyDescent="0.25">
      <c r="A12493" s="203"/>
      <c r="B12493" s="203"/>
      <c r="C12493" s="203"/>
      <c r="D12493" s="203"/>
      <c r="E12493" s="203"/>
      <c r="F12493" s="203"/>
    </row>
    <row r="12494" spans="1:6" x14ac:dyDescent="0.25">
      <c r="A12494" s="203"/>
      <c r="B12494" s="203"/>
      <c r="C12494" s="203"/>
      <c r="D12494" s="203"/>
      <c r="E12494" s="203"/>
      <c r="F12494" s="203"/>
    </row>
    <row r="12495" spans="1:6" x14ac:dyDescent="0.25">
      <c r="A12495" s="203"/>
      <c r="B12495" s="203"/>
      <c r="C12495" s="203"/>
      <c r="D12495" s="203"/>
      <c r="E12495" s="203"/>
      <c r="F12495" s="203"/>
    </row>
    <row r="12496" spans="1:6" x14ac:dyDescent="0.25">
      <c r="A12496" s="203"/>
      <c r="B12496" s="203"/>
      <c r="C12496" s="203"/>
      <c r="D12496" s="203"/>
      <c r="E12496" s="203"/>
      <c r="F12496" s="203"/>
    </row>
    <row r="12497" spans="1:6" x14ac:dyDescent="0.25">
      <c r="A12497" s="203"/>
      <c r="B12497" s="203"/>
      <c r="C12497" s="203"/>
      <c r="D12497" s="203"/>
      <c r="E12497" s="203"/>
      <c r="F12497" s="203"/>
    </row>
    <row r="12498" spans="1:6" x14ac:dyDescent="0.25">
      <c r="A12498" s="203"/>
      <c r="B12498" s="203"/>
      <c r="C12498" s="203"/>
      <c r="D12498" s="203"/>
      <c r="E12498" s="203"/>
      <c r="F12498" s="203"/>
    </row>
    <row r="12499" spans="1:6" x14ac:dyDescent="0.25">
      <c r="A12499" s="203"/>
      <c r="B12499" s="203"/>
      <c r="C12499" s="203"/>
      <c r="D12499" s="203"/>
      <c r="E12499" s="203"/>
      <c r="F12499" s="203"/>
    </row>
    <row r="12500" spans="1:6" x14ac:dyDescent="0.25">
      <c r="A12500" s="203"/>
      <c r="B12500" s="203"/>
      <c r="C12500" s="203"/>
      <c r="D12500" s="203"/>
      <c r="E12500" s="203"/>
      <c r="F12500" s="203"/>
    </row>
    <row r="12501" spans="1:6" x14ac:dyDescent="0.25">
      <c r="A12501" s="203"/>
      <c r="B12501" s="203"/>
      <c r="C12501" s="203"/>
      <c r="D12501" s="203"/>
      <c r="E12501" s="203"/>
      <c r="F12501" s="203"/>
    </row>
    <row r="12502" spans="1:6" x14ac:dyDescent="0.25">
      <c r="A12502" s="203"/>
      <c r="B12502" s="203"/>
      <c r="C12502" s="203"/>
      <c r="D12502" s="203"/>
      <c r="E12502" s="203"/>
      <c r="F12502" s="203"/>
    </row>
    <row r="12503" spans="1:6" x14ac:dyDescent="0.25">
      <c r="A12503" s="203"/>
      <c r="B12503" s="203"/>
      <c r="C12503" s="203"/>
      <c r="D12503" s="203"/>
      <c r="E12503" s="203"/>
      <c r="F12503" s="203"/>
    </row>
    <row r="12504" spans="1:6" x14ac:dyDescent="0.25">
      <c r="A12504" s="203"/>
      <c r="B12504" s="203"/>
      <c r="C12504" s="203"/>
      <c r="D12504" s="203"/>
      <c r="E12504" s="203"/>
      <c r="F12504" s="203"/>
    </row>
    <row r="12505" spans="1:6" x14ac:dyDescent="0.25">
      <c r="A12505" s="203"/>
      <c r="B12505" s="203"/>
      <c r="C12505" s="203"/>
      <c r="D12505" s="203"/>
      <c r="E12505" s="203"/>
      <c r="F12505" s="203"/>
    </row>
    <row r="12506" spans="1:6" x14ac:dyDescent="0.25">
      <c r="A12506" s="203"/>
      <c r="B12506" s="203"/>
      <c r="C12506" s="203"/>
      <c r="D12506" s="203"/>
      <c r="E12506" s="203"/>
      <c r="F12506" s="203"/>
    </row>
    <row r="12507" spans="1:6" x14ac:dyDescent="0.25">
      <c r="A12507" s="203"/>
      <c r="B12507" s="203"/>
      <c r="C12507" s="203"/>
      <c r="D12507" s="203"/>
      <c r="E12507" s="203"/>
      <c r="F12507" s="203"/>
    </row>
    <row r="12508" spans="1:6" x14ac:dyDescent="0.25">
      <c r="A12508" s="203"/>
      <c r="B12508" s="203"/>
      <c r="C12508" s="203"/>
      <c r="D12508" s="203"/>
      <c r="E12508" s="203"/>
      <c r="F12508" s="203"/>
    </row>
    <row r="12509" spans="1:6" x14ac:dyDescent="0.25">
      <c r="A12509" s="203"/>
      <c r="B12509" s="203"/>
      <c r="C12509" s="203"/>
      <c r="D12509" s="203"/>
      <c r="E12509" s="203"/>
      <c r="F12509" s="203"/>
    </row>
    <row r="12510" spans="1:6" x14ac:dyDescent="0.25">
      <c r="A12510" s="203"/>
      <c r="B12510" s="203"/>
      <c r="C12510" s="203"/>
      <c r="D12510" s="203"/>
      <c r="E12510" s="203"/>
      <c r="F12510" s="203"/>
    </row>
    <row r="12511" spans="1:6" x14ac:dyDescent="0.25">
      <c r="A12511" s="203"/>
      <c r="B12511" s="203"/>
      <c r="C12511" s="203"/>
      <c r="D12511" s="203"/>
      <c r="E12511" s="203"/>
      <c r="F12511" s="203"/>
    </row>
    <row r="12512" spans="1:6" x14ac:dyDescent="0.25">
      <c r="A12512" s="203"/>
      <c r="B12512" s="203"/>
      <c r="C12512" s="203"/>
      <c r="D12512" s="203"/>
      <c r="E12512" s="203"/>
      <c r="F12512" s="203"/>
    </row>
    <row r="12513" spans="1:6" x14ac:dyDescent="0.25">
      <c r="A12513" s="203"/>
      <c r="B12513" s="203"/>
      <c r="C12513" s="203"/>
      <c r="D12513" s="203"/>
      <c r="E12513" s="203"/>
      <c r="F12513" s="203"/>
    </row>
    <row r="12514" spans="1:6" x14ac:dyDescent="0.25">
      <c r="A12514" s="203"/>
      <c r="B12514" s="203"/>
      <c r="C12514" s="203"/>
      <c r="D12514" s="203"/>
      <c r="E12514" s="203"/>
      <c r="F12514" s="203"/>
    </row>
    <row r="12515" spans="1:6" x14ac:dyDescent="0.25">
      <c r="A12515" s="203"/>
      <c r="B12515" s="203"/>
      <c r="C12515" s="203"/>
      <c r="D12515" s="203"/>
      <c r="E12515" s="203"/>
      <c r="F12515" s="203"/>
    </row>
    <row r="12516" spans="1:6" x14ac:dyDescent="0.25">
      <c r="A12516" s="203"/>
      <c r="B12516" s="203"/>
      <c r="C12516" s="203"/>
      <c r="D12516" s="203"/>
      <c r="E12516" s="203"/>
      <c r="F12516" s="203"/>
    </row>
    <row r="12517" spans="1:6" x14ac:dyDescent="0.25">
      <c r="A12517" s="203"/>
      <c r="B12517" s="203"/>
      <c r="C12517" s="203"/>
      <c r="D12517" s="203"/>
      <c r="E12517" s="203"/>
      <c r="F12517" s="203"/>
    </row>
    <row r="12518" spans="1:6" x14ac:dyDescent="0.25">
      <c r="A12518" s="203"/>
      <c r="B12518" s="203"/>
      <c r="C12518" s="203"/>
      <c r="D12518" s="203"/>
      <c r="E12518" s="203"/>
      <c r="F12518" s="203"/>
    </row>
    <row r="12519" spans="1:6" x14ac:dyDescent="0.25">
      <c r="A12519" s="203"/>
      <c r="B12519" s="203"/>
      <c r="C12519" s="203"/>
      <c r="D12519" s="203"/>
      <c r="E12519" s="203"/>
      <c r="F12519" s="203"/>
    </row>
    <row r="12520" spans="1:6" x14ac:dyDescent="0.25">
      <c r="A12520" s="203"/>
      <c r="B12520" s="203"/>
      <c r="C12520" s="203"/>
      <c r="D12520" s="203"/>
      <c r="E12520" s="203"/>
      <c r="F12520" s="203"/>
    </row>
    <row r="12521" spans="1:6" x14ac:dyDescent="0.25">
      <c r="A12521" s="203"/>
      <c r="B12521" s="203"/>
      <c r="C12521" s="203"/>
      <c r="D12521" s="203"/>
      <c r="E12521" s="203"/>
      <c r="F12521" s="203"/>
    </row>
    <row r="12522" spans="1:6" x14ac:dyDescent="0.25">
      <c r="A12522" s="203"/>
      <c r="B12522" s="203"/>
      <c r="C12522" s="203"/>
      <c r="D12522" s="203"/>
      <c r="E12522" s="203"/>
      <c r="F12522" s="203"/>
    </row>
    <row r="12523" spans="1:6" x14ac:dyDescent="0.25">
      <c r="A12523" s="203"/>
      <c r="B12523" s="203"/>
      <c r="C12523" s="203"/>
      <c r="D12523" s="203"/>
      <c r="E12523" s="203"/>
      <c r="F12523" s="203"/>
    </row>
    <row r="12524" spans="1:6" x14ac:dyDescent="0.25">
      <c r="A12524" s="203"/>
      <c r="B12524" s="203"/>
      <c r="C12524" s="203"/>
      <c r="D12524" s="203"/>
      <c r="E12524" s="203"/>
      <c r="F12524" s="203"/>
    </row>
    <row r="12525" spans="1:6" x14ac:dyDescent="0.25">
      <c r="A12525" s="203"/>
      <c r="B12525" s="203"/>
      <c r="C12525" s="203"/>
      <c r="D12525" s="203"/>
      <c r="E12525" s="203"/>
      <c r="F12525" s="203"/>
    </row>
    <row r="12526" spans="1:6" x14ac:dyDescent="0.25">
      <c r="A12526" s="203"/>
      <c r="B12526" s="203"/>
      <c r="C12526" s="203"/>
      <c r="D12526" s="203"/>
      <c r="E12526" s="203"/>
      <c r="F12526" s="203"/>
    </row>
    <row r="12527" spans="1:6" x14ac:dyDescent="0.25">
      <c r="A12527" s="203"/>
      <c r="B12527" s="203"/>
      <c r="C12527" s="203"/>
      <c r="D12527" s="203"/>
      <c r="E12527" s="203"/>
      <c r="F12527" s="203"/>
    </row>
    <row r="12528" spans="1:6" x14ac:dyDescent="0.25">
      <c r="A12528" s="203"/>
      <c r="B12528" s="203"/>
      <c r="C12528" s="203"/>
      <c r="D12528" s="203"/>
      <c r="E12528" s="203"/>
      <c r="F12528" s="203"/>
    </row>
    <row r="12529" spans="1:6" x14ac:dyDescent="0.25">
      <c r="A12529" s="203"/>
      <c r="B12529" s="203"/>
      <c r="C12529" s="203"/>
      <c r="D12529" s="203"/>
      <c r="E12529" s="203"/>
      <c r="F12529" s="203"/>
    </row>
    <row r="12530" spans="1:6" x14ac:dyDescent="0.25">
      <c r="A12530" s="203"/>
      <c r="B12530" s="203"/>
      <c r="C12530" s="203"/>
      <c r="D12530" s="203"/>
      <c r="E12530" s="203"/>
      <c r="F12530" s="203"/>
    </row>
    <row r="12531" spans="1:6" x14ac:dyDescent="0.25">
      <c r="A12531" s="203"/>
      <c r="B12531" s="203"/>
      <c r="C12531" s="203"/>
      <c r="D12531" s="203"/>
      <c r="E12531" s="203"/>
      <c r="F12531" s="203"/>
    </row>
    <row r="12532" spans="1:6" x14ac:dyDescent="0.25">
      <c r="A12532" s="203"/>
      <c r="B12532" s="203"/>
      <c r="C12532" s="203"/>
      <c r="D12532" s="203"/>
      <c r="E12532" s="203"/>
      <c r="F12532" s="203"/>
    </row>
    <row r="12533" spans="1:6" x14ac:dyDescent="0.25">
      <c r="A12533" s="203"/>
      <c r="B12533" s="203"/>
      <c r="C12533" s="203"/>
      <c r="D12533" s="203"/>
      <c r="E12533" s="203"/>
      <c r="F12533" s="203"/>
    </row>
    <row r="12534" spans="1:6" x14ac:dyDescent="0.25">
      <c r="A12534" s="203"/>
      <c r="B12534" s="203"/>
      <c r="C12534" s="203"/>
      <c r="D12534" s="203"/>
      <c r="E12534" s="203"/>
      <c r="F12534" s="203"/>
    </row>
    <row r="12535" spans="1:6" x14ac:dyDescent="0.25">
      <c r="A12535" s="203"/>
      <c r="B12535" s="203"/>
      <c r="C12535" s="203"/>
      <c r="D12535" s="203"/>
      <c r="E12535" s="203"/>
      <c r="F12535" s="203"/>
    </row>
    <row r="12536" spans="1:6" x14ac:dyDescent="0.25">
      <c r="A12536" s="203"/>
      <c r="B12536" s="203"/>
      <c r="C12536" s="203"/>
      <c r="D12536" s="203"/>
      <c r="E12536" s="203"/>
      <c r="F12536" s="203"/>
    </row>
    <row r="12537" spans="1:6" x14ac:dyDescent="0.25">
      <c r="A12537" s="203"/>
      <c r="B12537" s="203"/>
      <c r="C12537" s="203"/>
      <c r="D12537" s="203"/>
      <c r="E12537" s="203"/>
      <c r="F12537" s="203"/>
    </row>
    <row r="12538" spans="1:6" x14ac:dyDescent="0.25">
      <c r="A12538" s="203"/>
      <c r="B12538" s="203"/>
      <c r="C12538" s="203"/>
      <c r="D12538" s="203"/>
      <c r="E12538" s="203"/>
      <c r="F12538" s="203"/>
    </row>
    <row r="12539" spans="1:6" x14ac:dyDescent="0.25">
      <c r="A12539" s="203"/>
      <c r="B12539" s="203"/>
      <c r="C12539" s="203"/>
      <c r="D12539" s="203"/>
      <c r="E12539" s="203"/>
      <c r="F12539" s="203"/>
    </row>
    <row r="12540" spans="1:6" x14ac:dyDescent="0.25">
      <c r="A12540" s="203"/>
      <c r="B12540" s="203"/>
      <c r="C12540" s="203"/>
      <c r="D12540" s="203"/>
      <c r="E12540" s="203"/>
      <c r="F12540" s="203"/>
    </row>
    <row r="12541" spans="1:6" x14ac:dyDescent="0.25">
      <c r="A12541" s="203"/>
      <c r="B12541" s="203"/>
      <c r="C12541" s="203"/>
      <c r="D12541" s="203"/>
      <c r="E12541" s="203"/>
      <c r="F12541" s="203"/>
    </row>
    <row r="12542" spans="1:6" x14ac:dyDescent="0.25">
      <c r="A12542" s="203"/>
      <c r="B12542" s="203"/>
      <c r="C12542" s="203"/>
      <c r="D12542" s="203"/>
      <c r="E12542" s="203"/>
      <c r="F12542" s="203"/>
    </row>
    <row r="12543" spans="1:6" x14ac:dyDescent="0.25">
      <c r="A12543" s="203"/>
      <c r="B12543" s="203"/>
      <c r="C12543" s="203"/>
      <c r="D12543" s="203"/>
      <c r="E12543" s="203"/>
      <c r="F12543" s="203"/>
    </row>
    <row r="12544" spans="1:6" x14ac:dyDescent="0.25">
      <c r="A12544" s="203"/>
      <c r="B12544" s="203"/>
      <c r="C12544" s="203"/>
      <c r="D12544" s="203"/>
      <c r="E12544" s="203"/>
      <c r="F12544" s="203"/>
    </row>
    <row r="12545" spans="1:6" x14ac:dyDescent="0.25">
      <c r="A12545" s="203"/>
      <c r="B12545" s="203"/>
      <c r="C12545" s="203"/>
      <c r="D12545" s="203"/>
      <c r="E12545" s="203"/>
      <c r="F12545" s="203"/>
    </row>
    <row r="12546" spans="1:6" x14ac:dyDescent="0.25">
      <c r="A12546" s="203"/>
      <c r="B12546" s="203"/>
      <c r="C12546" s="203"/>
      <c r="D12546" s="203"/>
      <c r="E12546" s="203"/>
      <c r="F12546" s="203"/>
    </row>
    <row r="12547" spans="1:6" x14ac:dyDescent="0.25">
      <c r="A12547" s="203"/>
      <c r="B12547" s="203"/>
      <c r="C12547" s="203"/>
      <c r="D12547" s="203"/>
      <c r="E12547" s="203"/>
      <c r="F12547" s="203"/>
    </row>
    <row r="12548" spans="1:6" x14ac:dyDescent="0.25">
      <c r="A12548" s="203"/>
      <c r="B12548" s="203"/>
      <c r="C12548" s="203"/>
      <c r="D12548" s="203"/>
      <c r="E12548" s="203"/>
      <c r="F12548" s="203"/>
    </row>
    <row r="12549" spans="1:6" x14ac:dyDescent="0.25">
      <c r="A12549" s="203"/>
      <c r="B12549" s="203"/>
      <c r="C12549" s="203"/>
      <c r="D12549" s="203"/>
      <c r="E12549" s="203"/>
      <c r="F12549" s="203"/>
    </row>
    <row r="12550" spans="1:6" x14ac:dyDescent="0.25">
      <c r="A12550" s="203"/>
      <c r="B12550" s="203"/>
      <c r="C12550" s="203"/>
      <c r="D12550" s="203"/>
      <c r="E12550" s="203"/>
      <c r="F12550" s="203"/>
    </row>
    <row r="12551" spans="1:6" x14ac:dyDescent="0.25">
      <c r="A12551" s="203"/>
      <c r="B12551" s="203"/>
      <c r="C12551" s="203"/>
      <c r="D12551" s="203"/>
      <c r="E12551" s="203"/>
      <c r="F12551" s="203"/>
    </row>
    <row r="12552" spans="1:6" x14ac:dyDescent="0.25">
      <c r="A12552" s="203"/>
      <c r="B12552" s="203"/>
      <c r="C12552" s="203"/>
      <c r="D12552" s="203"/>
      <c r="E12552" s="203"/>
      <c r="F12552" s="203"/>
    </row>
    <row r="12553" spans="1:6" x14ac:dyDescent="0.25">
      <c r="A12553" s="203"/>
      <c r="B12553" s="203"/>
      <c r="C12553" s="203"/>
      <c r="D12553" s="203"/>
      <c r="E12553" s="203"/>
      <c r="F12553" s="203"/>
    </row>
    <row r="12554" spans="1:6" x14ac:dyDescent="0.25">
      <c r="A12554" s="203"/>
      <c r="B12554" s="203"/>
      <c r="C12554" s="203"/>
      <c r="D12554" s="203"/>
      <c r="E12554" s="203"/>
      <c r="F12554" s="203"/>
    </row>
    <row r="12555" spans="1:6" x14ac:dyDescent="0.25">
      <c r="A12555" s="203"/>
      <c r="B12555" s="203"/>
      <c r="C12555" s="203"/>
      <c r="D12555" s="203"/>
      <c r="E12555" s="203"/>
      <c r="F12555" s="203"/>
    </row>
    <row r="12556" spans="1:6" x14ac:dyDescent="0.25">
      <c r="A12556" s="203"/>
      <c r="B12556" s="203"/>
      <c r="C12556" s="203"/>
      <c r="D12556" s="203"/>
      <c r="E12556" s="203"/>
      <c r="F12556" s="203"/>
    </row>
    <row r="12557" spans="1:6" x14ac:dyDescent="0.25">
      <c r="A12557" s="203"/>
      <c r="B12557" s="203"/>
      <c r="C12557" s="203"/>
      <c r="D12557" s="203"/>
      <c r="E12557" s="203"/>
      <c r="F12557" s="203"/>
    </row>
    <row r="12558" spans="1:6" x14ac:dyDescent="0.25">
      <c r="A12558" s="203"/>
      <c r="B12558" s="203"/>
      <c r="C12558" s="203"/>
      <c r="D12558" s="203"/>
      <c r="E12558" s="203"/>
      <c r="F12558" s="203"/>
    </row>
    <row r="12559" spans="1:6" x14ac:dyDescent="0.25">
      <c r="A12559" s="203"/>
      <c r="B12559" s="203"/>
      <c r="C12559" s="203"/>
      <c r="D12559" s="203"/>
      <c r="E12559" s="203"/>
      <c r="F12559" s="203"/>
    </row>
    <row r="12560" spans="1:6" x14ac:dyDescent="0.25">
      <c r="A12560" s="203"/>
      <c r="B12560" s="203"/>
      <c r="C12560" s="203"/>
      <c r="D12560" s="203"/>
      <c r="E12560" s="203"/>
      <c r="F12560" s="203"/>
    </row>
    <row r="12561" spans="1:6" x14ac:dyDescent="0.25">
      <c r="A12561" s="203"/>
      <c r="B12561" s="203"/>
      <c r="C12561" s="203"/>
      <c r="D12561" s="203"/>
      <c r="E12561" s="203"/>
      <c r="F12561" s="203"/>
    </row>
    <row r="12562" spans="1:6" x14ac:dyDescent="0.25">
      <c r="A12562" s="203"/>
      <c r="B12562" s="203"/>
      <c r="C12562" s="203"/>
      <c r="D12562" s="203"/>
      <c r="E12562" s="203"/>
      <c r="F12562" s="203"/>
    </row>
    <row r="12563" spans="1:6" x14ac:dyDescent="0.25">
      <c r="A12563" s="203"/>
      <c r="B12563" s="203"/>
      <c r="C12563" s="203"/>
      <c r="D12563" s="203"/>
      <c r="E12563" s="203"/>
      <c r="F12563" s="203"/>
    </row>
    <row r="12564" spans="1:6" x14ac:dyDescent="0.25">
      <c r="A12564" s="203"/>
      <c r="B12564" s="203"/>
      <c r="C12564" s="203"/>
      <c r="D12564" s="203"/>
      <c r="E12564" s="203"/>
      <c r="F12564" s="203"/>
    </row>
    <row r="12565" spans="1:6" x14ac:dyDescent="0.25">
      <c r="A12565" s="203"/>
      <c r="B12565" s="203"/>
      <c r="C12565" s="203"/>
      <c r="D12565" s="203"/>
      <c r="E12565" s="203"/>
      <c r="F12565" s="203"/>
    </row>
    <row r="12566" spans="1:6" x14ac:dyDescent="0.25">
      <c r="A12566" s="203"/>
      <c r="B12566" s="203"/>
      <c r="C12566" s="203"/>
      <c r="D12566" s="203"/>
      <c r="E12566" s="203"/>
      <c r="F12566" s="203"/>
    </row>
    <row r="12567" spans="1:6" x14ac:dyDescent="0.25">
      <c r="A12567" s="203"/>
      <c r="B12567" s="203"/>
      <c r="C12567" s="203"/>
      <c r="D12567" s="203"/>
      <c r="E12567" s="203"/>
      <c r="F12567" s="203"/>
    </row>
    <row r="12568" spans="1:6" x14ac:dyDescent="0.25">
      <c r="A12568" s="203"/>
      <c r="B12568" s="203"/>
      <c r="C12568" s="203"/>
      <c r="D12568" s="203"/>
      <c r="E12568" s="203"/>
      <c r="F12568" s="203"/>
    </row>
    <row r="12569" spans="1:6" x14ac:dyDescent="0.25">
      <c r="A12569" s="203"/>
      <c r="B12569" s="203"/>
      <c r="C12569" s="203"/>
      <c r="D12569" s="203"/>
      <c r="E12569" s="203"/>
      <c r="F12569" s="203"/>
    </row>
    <row r="12570" spans="1:6" x14ac:dyDescent="0.25">
      <c r="A12570" s="203"/>
      <c r="B12570" s="203"/>
      <c r="C12570" s="203"/>
      <c r="D12570" s="203"/>
      <c r="E12570" s="203"/>
      <c r="F12570" s="203"/>
    </row>
    <row r="12571" spans="1:6" x14ac:dyDescent="0.25">
      <c r="A12571" s="203"/>
      <c r="B12571" s="203"/>
      <c r="C12571" s="203"/>
      <c r="D12571" s="203"/>
      <c r="E12571" s="203"/>
      <c r="F12571" s="203"/>
    </row>
    <row r="12572" spans="1:6" x14ac:dyDescent="0.25">
      <c r="A12572" s="203"/>
      <c r="B12572" s="203"/>
      <c r="C12572" s="203"/>
      <c r="D12572" s="203"/>
      <c r="E12572" s="203"/>
      <c r="F12572" s="203"/>
    </row>
    <row r="12573" spans="1:6" x14ac:dyDescent="0.25">
      <c r="A12573" s="203"/>
      <c r="B12573" s="203"/>
      <c r="C12573" s="203"/>
      <c r="D12573" s="203"/>
      <c r="E12573" s="203"/>
      <c r="F12573" s="203"/>
    </row>
    <row r="12574" spans="1:6" x14ac:dyDescent="0.25">
      <c r="A12574" s="203"/>
      <c r="B12574" s="203"/>
      <c r="C12574" s="203"/>
      <c r="D12574" s="203"/>
      <c r="E12574" s="203"/>
      <c r="F12574" s="203"/>
    </row>
    <row r="12575" spans="1:6" x14ac:dyDescent="0.25">
      <c r="A12575" s="203"/>
      <c r="B12575" s="203"/>
      <c r="C12575" s="203"/>
      <c r="D12575" s="203"/>
      <c r="E12575" s="203"/>
      <c r="F12575" s="203"/>
    </row>
    <row r="12576" spans="1:6" x14ac:dyDescent="0.25">
      <c r="A12576" s="203"/>
      <c r="B12576" s="203"/>
      <c r="C12576" s="203"/>
      <c r="D12576" s="203"/>
      <c r="E12576" s="203"/>
      <c r="F12576" s="203"/>
    </row>
    <row r="12577" spans="1:6" x14ac:dyDescent="0.25">
      <c r="A12577" s="203"/>
      <c r="B12577" s="203"/>
      <c r="C12577" s="203"/>
      <c r="D12577" s="203"/>
      <c r="E12577" s="203"/>
      <c r="F12577" s="203"/>
    </row>
    <row r="12578" spans="1:6" x14ac:dyDescent="0.25">
      <c r="A12578" s="203"/>
      <c r="B12578" s="203"/>
      <c r="C12578" s="203"/>
      <c r="D12578" s="203"/>
      <c r="E12578" s="203"/>
      <c r="F12578" s="203"/>
    </row>
    <row r="12579" spans="1:6" x14ac:dyDescent="0.25">
      <c r="A12579" s="203"/>
      <c r="B12579" s="203"/>
      <c r="C12579" s="203"/>
      <c r="D12579" s="203"/>
      <c r="E12579" s="203"/>
      <c r="F12579" s="203"/>
    </row>
    <row r="12580" spans="1:6" x14ac:dyDescent="0.25">
      <c r="A12580" s="203"/>
      <c r="B12580" s="203"/>
      <c r="C12580" s="203"/>
      <c r="D12580" s="203"/>
      <c r="E12580" s="203"/>
      <c r="F12580" s="203"/>
    </row>
    <row r="12581" spans="1:6" x14ac:dyDescent="0.25">
      <c r="A12581" s="203"/>
      <c r="B12581" s="203"/>
      <c r="C12581" s="203"/>
      <c r="D12581" s="203"/>
      <c r="E12581" s="203"/>
      <c r="F12581" s="203"/>
    </row>
    <row r="12582" spans="1:6" x14ac:dyDescent="0.25">
      <c r="A12582" s="203"/>
      <c r="B12582" s="203"/>
      <c r="C12582" s="203"/>
      <c r="D12582" s="203"/>
      <c r="E12582" s="203"/>
      <c r="F12582" s="203"/>
    </row>
    <row r="12583" spans="1:6" x14ac:dyDescent="0.25">
      <c r="A12583" s="203"/>
      <c r="B12583" s="203"/>
      <c r="C12583" s="203"/>
      <c r="D12583" s="203"/>
      <c r="E12583" s="203"/>
      <c r="F12583" s="203"/>
    </row>
    <row r="12584" spans="1:6" x14ac:dyDescent="0.25">
      <c r="A12584" s="203"/>
      <c r="B12584" s="203"/>
      <c r="C12584" s="203"/>
      <c r="D12584" s="203"/>
      <c r="E12584" s="203"/>
      <c r="F12584" s="203"/>
    </row>
    <row r="12585" spans="1:6" x14ac:dyDescent="0.25">
      <c r="A12585" s="203"/>
      <c r="B12585" s="203"/>
      <c r="C12585" s="203"/>
      <c r="D12585" s="203"/>
      <c r="E12585" s="203"/>
      <c r="F12585" s="203"/>
    </row>
    <row r="12586" spans="1:6" x14ac:dyDescent="0.25">
      <c r="A12586" s="203"/>
      <c r="B12586" s="203"/>
      <c r="C12586" s="203"/>
      <c r="D12586" s="203"/>
      <c r="E12586" s="203"/>
      <c r="F12586" s="203"/>
    </row>
    <row r="12587" spans="1:6" x14ac:dyDescent="0.25">
      <c r="A12587" s="203"/>
      <c r="B12587" s="203"/>
      <c r="C12587" s="203"/>
      <c r="D12587" s="203"/>
      <c r="E12587" s="203"/>
      <c r="F12587" s="203"/>
    </row>
    <row r="12588" spans="1:6" x14ac:dyDescent="0.25">
      <c r="A12588" s="203"/>
      <c r="B12588" s="203"/>
      <c r="C12588" s="203"/>
      <c r="D12588" s="203"/>
      <c r="E12588" s="203"/>
      <c r="F12588" s="203"/>
    </row>
    <row r="12589" spans="1:6" x14ac:dyDescent="0.25">
      <c r="A12589" s="203"/>
      <c r="B12589" s="203"/>
      <c r="C12589" s="203"/>
      <c r="D12589" s="203"/>
      <c r="E12589" s="203"/>
      <c r="F12589" s="203"/>
    </row>
    <row r="12590" spans="1:6" x14ac:dyDescent="0.25">
      <c r="A12590" s="203"/>
      <c r="B12590" s="203"/>
      <c r="C12590" s="203"/>
      <c r="D12590" s="203"/>
      <c r="E12590" s="203"/>
      <c r="F12590" s="203"/>
    </row>
    <row r="12591" spans="1:6" x14ac:dyDescent="0.25">
      <c r="A12591" s="203"/>
      <c r="B12591" s="203"/>
      <c r="C12591" s="203"/>
      <c r="D12591" s="203"/>
      <c r="E12591" s="203"/>
      <c r="F12591" s="203"/>
    </row>
    <row r="12592" spans="1:6" x14ac:dyDescent="0.25">
      <c r="A12592" s="203"/>
      <c r="B12592" s="203"/>
      <c r="C12592" s="203"/>
      <c r="D12592" s="203"/>
      <c r="E12592" s="203"/>
      <c r="F12592" s="203"/>
    </row>
    <row r="12593" spans="1:6" x14ac:dyDescent="0.25">
      <c r="A12593" s="203"/>
      <c r="B12593" s="203"/>
      <c r="C12593" s="203"/>
      <c r="D12593" s="203"/>
      <c r="E12593" s="203"/>
      <c r="F12593" s="203"/>
    </row>
    <row r="12594" spans="1:6" x14ac:dyDescent="0.25">
      <c r="A12594" s="203"/>
      <c r="B12594" s="203"/>
      <c r="C12594" s="203"/>
      <c r="D12594" s="203"/>
      <c r="E12594" s="203"/>
      <c r="F12594" s="203"/>
    </row>
    <row r="12595" spans="1:6" x14ac:dyDescent="0.25">
      <c r="A12595" s="203"/>
      <c r="B12595" s="203"/>
      <c r="C12595" s="203"/>
      <c r="D12595" s="203"/>
      <c r="E12595" s="203"/>
      <c r="F12595" s="203"/>
    </row>
    <row r="12596" spans="1:6" x14ac:dyDescent="0.25">
      <c r="A12596" s="203"/>
      <c r="B12596" s="203"/>
      <c r="C12596" s="203"/>
      <c r="D12596" s="203"/>
      <c r="E12596" s="203"/>
      <c r="F12596" s="203"/>
    </row>
    <row r="12597" spans="1:6" x14ac:dyDescent="0.25">
      <c r="A12597" s="203"/>
      <c r="B12597" s="203"/>
      <c r="C12597" s="203"/>
      <c r="D12597" s="203"/>
      <c r="E12597" s="203"/>
      <c r="F12597" s="203"/>
    </row>
    <row r="12598" spans="1:6" x14ac:dyDescent="0.25">
      <c r="A12598" s="203"/>
      <c r="B12598" s="203"/>
      <c r="C12598" s="203"/>
      <c r="D12598" s="203"/>
      <c r="E12598" s="203"/>
      <c r="F12598" s="203"/>
    </row>
    <row r="12599" spans="1:6" x14ac:dyDescent="0.25">
      <c r="A12599" s="203"/>
      <c r="B12599" s="203"/>
      <c r="C12599" s="203"/>
      <c r="D12599" s="203"/>
      <c r="E12599" s="203"/>
      <c r="F12599" s="203"/>
    </row>
    <row r="12600" spans="1:6" x14ac:dyDescent="0.25">
      <c r="A12600" s="203"/>
      <c r="B12600" s="203"/>
      <c r="C12600" s="203"/>
      <c r="D12600" s="203"/>
      <c r="E12600" s="203"/>
      <c r="F12600" s="203"/>
    </row>
    <row r="12601" spans="1:6" x14ac:dyDescent="0.25">
      <c r="A12601" s="203"/>
      <c r="B12601" s="203"/>
      <c r="C12601" s="203"/>
      <c r="D12601" s="203"/>
      <c r="E12601" s="203"/>
      <c r="F12601" s="203"/>
    </row>
    <row r="12602" spans="1:6" x14ac:dyDescent="0.25">
      <c r="A12602" s="203"/>
      <c r="B12602" s="203"/>
      <c r="C12602" s="203"/>
      <c r="D12602" s="203"/>
      <c r="E12602" s="203"/>
      <c r="F12602" s="203"/>
    </row>
    <row r="12603" spans="1:6" x14ac:dyDescent="0.25">
      <c r="A12603" s="203"/>
      <c r="B12603" s="203"/>
      <c r="C12603" s="203"/>
      <c r="D12603" s="203"/>
      <c r="E12603" s="203"/>
      <c r="F12603" s="203"/>
    </row>
    <row r="12604" spans="1:6" x14ac:dyDescent="0.25">
      <c r="A12604" s="203"/>
      <c r="B12604" s="203"/>
      <c r="C12604" s="203"/>
      <c r="D12604" s="203"/>
      <c r="E12604" s="203"/>
      <c r="F12604" s="203"/>
    </row>
    <row r="12605" spans="1:6" x14ac:dyDescent="0.25">
      <c r="A12605" s="203"/>
      <c r="B12605" s="203"/>
      <c r="C12605" s="203"/>
      <c r="D12605" s="203"/>
      <c r="E12605" s="203"/>
      <c r="F12605" s="203"/>
    </row>
    <row r="12606" spans="1:6" x14ac:dyDescent="0.25">
      <c r="A12606" s="203"/>
      <c r="B12606" s="203"/>
      <c r="C12606" s="203"/>
      <c r="D12606" s="203"/>
      <c r="E12606" s="203"/>
      <c r="F12606" s="203"/>
    </row>
    <row r="12607" spans="1:6" x14ac:dyDescent="0.25">
      <c r="A12607" s="203"/>
      <c r="B12607" s="203"/>
      <c r="C12607" s="203"/>
      <c r="D12607" s="203"/>
      <c r="E12607" s="203"/>
      <c r="F12607" s="203"/>
    </row>
    <row r="12608" spans="1:6" x14ac:dyDescent="0.25">
      <c r="A12608" s="203"/>
      <c r="B12608" s="203"/>
      <c r="C12608" s="203"/>
      <c r="D12608" s="203"/>
      <c r="E12608" s="203"/>
      <c r="F12608" s="203"/>
    </row>
    <row r="12609" spans="1:6" x14ac:dyDescent="0.25">
      <c r="A12609" s="203"/>
      <c r="B12609" s="203"/>
      <c r="C12609" s="203"/>
      <c r="D12609" s="203"/>
      <c r="E12609" s="203"/>
      <c r="F12609" s="203"/>
    </row>
    <row r="12610" spans="1:6" x14ac:dyDescent="0.25">
      <c r="A12610" s="203"/>
      <c r="B12610" s="203"/>
      <c r="C12610" s="203"/>
      <c r="D12610" s="203"/>
      <c r="E12610" s="203"/>
      <c r="F12610" s="203"/>
    </row>
    <row r="12611" spans="1:6" x14ac:dyDescent="0.25">
      <c r="A12611" s="203"/>
      <c r="B12611" s="203"/>
      <c r="C12611" s="203"/>
      <c r="D12611" s="203"/>
      <c r="E12611" s="203"/>
      <c r="F12611" s="203"/>
    </row>
    <row r="12612" spans="1:6" x14ac:dyDescent="0.25">
      <c r="A12612" s="203"/>
      <c r="B12612" s="203"/>
      <c r="C12612" s="203"/>
      <c r="D12612" s="203"/>
      <c r="E12612" s="203"/>
      <c r="F12612" s="203"/>
    </row>
    <row r="12613" spans="1:6" x14ac:dyDescent="0.25">
      <c r="A12613" s="203"/>
      <c r="B12613" s="203"/>
      <c r="C12613" s="203"/>
      <c r="D12613" s="203"/>
      <c r="E12613" s="203"/>
      <c r="F12613" s="203"/>
    </row>
    <row r="12614" spans="1:6" x14ac:dyDescent="0.25">
      <c r="A12614" s="203"/>
      <c r="B12614" s="203"/>
      <c r="C12614" s="203"/>
      <c r="D12614" s="203"/>
      <c r="E12614" s="203"/>
      <c r="F12614" s="203"/>
    </row>
    <row r="12615" spans="1:6" x14ac:dyDescent="0.25">
      <c r="A12615" s="203"/>
      <c r="B12615" s="203"/>
      <c r="C12615" s="203"/>
      <c r="D12615" s="203"/>
      <c r="E12615" s="203"/>
      <c r="F12615" s="203"/>
    </row>
    <row r="12616" spans="1:6" x14ac:dyDescent="0.25">
      <c r="A12616" s="203"/>
      <c r="B12616" s="203"/>
      <c r="C12616" s="203"/>
      <c r="D12616" s="203"/>
      <c r="E12616" s="203"/>
      <c r="F12616" s="203"/>
    </row>
    <row r="12617" spans="1:6" x14ac:dyDescent="0.25">
      <c r="A12617" s="203"/>
      <c r="B12617" s="203"/>
      <c r="C12617" s="203"/>
      <c r="D12617" s="203"/>
      <c r="E12617" s="203"/>
      <c r="F12617" s="203"/>
    </row>
    <row r="12618" spans="1:6" x14ac:dyDescent="0.25">
      <c r="A12618" s="203"/>
      <c r="B12618" s="203"/>
      <c r="C12618" s="203"/>
      <c r="D12618" s="203"/>
      <c r="E12618" s="203"/>
      <c r="F12618" s="203"/>
    </row>
    <row r="12619" spans="1:6" x14ac:dyDescent="0.25">
      <c r="A12619" s="203"/>
      <c r="B12619" s="203"/>
      <c r="C12619" s="203"/>
      <c r="D12619" s="203"/>
      <c r="E12619" s="203"/>
      <c r="F12619" s="203"/>
    </row>
    <row r="12620" spans="1:6" x14ac:dyDescent="0.25">
      <c r="A12620" s="203"/>
      <c r="B12620" s="203"/>
      <c r="C12620" s="203"/>
      <c r="D12620" s="203"/>
      <c r="E12620" s="203"/>
      <c r="F12620" s="203"/>
    </row>
    <row r="12621" spans="1:6" x14ac:dyDescent="0.25">
      <c r="A12621" s="203"/>
      <c r="B12621" s="203"/>
      <c r="C12621" s="203"/>
      <c r="D12621" s="203"/>
      <c r="E12621" s="203"/>
      <c r="F12621" s="203"/>
    </row>
    <row r="12622" spans="1:6" x14ac:dyDescent="0.25">
      <c r="A12622" s="203"/>
      <c r="B12622" s="203"/>
      <c r="C12622" s="203"/>
      <c r="D12622" s="203"/>
      <c r="E12622" s="203"/>
      <c r="F12622" s="203"/>
    </row>
    <row r="12623" spans="1:6" x14ac:dyDescent="0.25">
      <c r="A12623" s="203"/>
      <c r="B12623" s="203"/>
      <c r="C12623" s="203"/>
      <c r="D12623" s="203"/>
      <c r="E12623" s="203"/>
      <c r="F12623" s="203"/>
    </row>
    <row r="12624" spans="1:6" x14ac:dyDescent="0.25">
      <c r="A12624" s="203"/>
      <c r="B12624" s="203"/>
      <c r="C12624" s="203"/>
      <c r="D12624" s="203"/>
      <c r="E12624" s="203"/>
      <c r="F12624" s="203"/>
    </row>
    <row r="12625" spans="1:6" x14ac:dyDescent="0.25">
      <c r="A12625" s="203"/>
      <c r="B12625" s="203"/>
      <c r="C12625" s="203"/>
      <c r="D12625" s="203"/>
      <c r="E12625" s="203"/>
      <c r="F12625" s="203"/>
    </row>
    <row r="12626" spans="1:6" x14ac:dyDescent="0.25">
      <c r="A12626" s="203"/>
      <c r="B12626" s="203"/>
      <c r="C12626" s="203"/>
      <c r="D12626" s="203"/>
      <c r="E12626" s="203"/>
      <c r="F12626" s="203"/>
    </row>
    <row r="12627" spans="1:6" x14ac:dyDescent="0.25">
      <c r="A12627" s="203"/>
      <c r="B12627" s="203"/>
      <c r="C12627" s="203"/>
      <c r="D12627" s="203"/>
      <c r="E12627" s="203"/>
      <c r="F12627" s="203"/>
    </row>
    <row r="12628" spans="1:6" x14ac:dyDescent="0.25">
      <c r="A12628" s="203"/>
      <c r="B12628" s="203"/>
      <c r="C12628" s="203"/>
      <c r="D12628" s="203"/>
      <c r="E12628" s="203"/>
      <c r="F12628" s="203"/>
    </row>
    <row r="12629" spans="1:6" x14ac:dyDescent="0.25">
      <c r="A12629" s="203"/>
      <c r="B12629" s="203"/>
      <c r="C12629" s="203"/>
      <c r="D12629" s="203"/>
      <c r="E12629" s="203"/>
      <c r="F12629" s="203"/>
    </row>
    <row r="12630" spans="1:6" x14ac:dyDescent="0.25">
      <c r="A12630" s="203"/>
      <c r="B12630" s="203"/>
      <c r="C12630" s="203"/>
      <c r="D12630" s="203"/>
      <c r="E12630" s="203"/>
      <c r="F12630" s="203"/>
    </row>
    <row r="12631" spans="1:6" x14ac:dyDescent="0.25">
      <c r="A12631" s="203"/>
      <c r="B12631" s="203"/>
      <c r="C12631" s="203"/>
      <c r="D12631" s="203"/>
      <c r="E12631" s="203"/>
      <c r="F12631" s="203"/>
    </row>
    <row r="12632" spans="1:6" x14ac:dyDescent="0.25">
      <c r="A12632" s="203"/>
      <c r="B12632" s="203"/>
      <c r="C12632" s="203"/>
      <c r="D12632" s="203"/>
      <c r="E12632" s="203"/>
      <c r="F12632" s="203"/>
    </row>
    <row r="12633" spans="1:6" x14ac:dyDescent="0.25">
      <c r="A12633" s="203"/>
      <c r="B12633" s="203"/>
      <c r="C12633" s="203"/>
      <c r="D12633" s="203"/>
      <c r="E12633" s="203"/>
      <c r="F12633" s="203"/>
    </row>
    <row r="12634" spans="1:6" x14ac:dyDescent="0.25">
      <c r="A12634" s="203"/>
      <c r="B12634" s="203"/>
      <c r="C12634" s="203"/>
      <c r="D12634" s="203"/>
      <c r="E12634" s="203"/>
      <c r="F12634" s="203"/>
    </row>
    <row r="12635" spans="1:6" x14ac:dyDescent="0.25">
      <c r="A12635" s="203"/>
      <c r="B12635" s="203"/>
      <c r="C12635" s="203"/>
      <c r="D12635" s="203"/>
      <c r="E12635" s="203"/>
      <c r="F12635" s="203"/>
    </row>
    <row r="12636" spans="1:6" x14ac:dyDescent="0.25">
      <c r="A12636" s="203"/>
      <c r="B12636" s="203"/>
      <c r="C12636" s="203"/>
      <c r="D12636" s="203"/>
      <c r="E12636" s="203"/>
      <c r="F12636" s="203"/>
    </row>
    <row r="12637" spans="1:6" x14ac:dyDescent="0.25">
      <c r="A12637" s="203"/>
      <c r="B12637" s="203"/>
      <c r="C12637" s="203"/>
      <c r="D12637" s="203"/>
      <c r="E12637" s="203"/>
      <c r="F12637" s="203"/>
    </row>
    <row r="12638" spans="1:6" x14ac:dyDescent="0.25">
      <c r="A12638" s="203"/>
      <c r="B12638" s="203"/>
      <c r="C12638" s="203"/>
      <c r="D12638" s="203"/>
      <c r="E12638" s="203"/>
      <c r="F12638" s="203"/>
    </row>
    <row r="12639" spans="1:6" x14ac:dyDescent="0.25">
      <c r="A12639" s="203"/>
      <c r="B12639" s="203"/>
      <c r="C12639" s="203"/>
      <c r="D12639" s="203"/>
      <c r="E12639" s="203"/>
      <c r="F12639" s="203"/>
    </row>
    <row r="12640" spans="1:6" x14ac:dyDescent="0.25">
      <c r="A12640" s="203"/>
      <c r="B12640" s="203"/>
      <c r="C12640" s="203"/>
      <c r="D12640" s="203"/>
      <c r="E12640" s="203"/>
      <c r="F12640" s="203"/>
    </row>
    <row r="12641" spans="1:6" x14ac:dyDescent="0.25">
      <c r="A12641" s="203"/>
      <c r="B12641" s="203"/>
      <c r="C12641" s="203"/>
      <c r="D12641" s="203"/>
      <c r="E12641" s="203"/>
      <c r="F12641" s="203"/>
    </row>
    <row r="12642" spans="1:6" x14ac:dyDescent="0.25">
      <c r="A12642" s="203"/>
      <c r="B12642" s="203"/>
      <c r="C12642" s="203"/>
      <c r="D12642" s="203"/>
      <c r="E12642" s="203"/>
      <c r="F12642" s="203"/>
    </row>
    <row r="12643" spans="1:6" x14ac:dyDescent="0.25">
      <c r="A12643" s="203"/>
      <c r="B12643" s="203"/>
      <c r="C12643" s="203"/>
      <c r="D12643" s="203"/>
      <c r="E12643" s="203"/>
      <c r="F12643" s="203"/>
    </row>
    <row r="12644" spans="1:6" x14ac:dyDescent="0.25">
      <c r="A12644" s="203"/>
      <c r="B12644" s="203"/>
      <c r="C12644" s="203"/>
      <c r="D12644" s="203"/>
      <c r="E12644" s="203"/>
      <c r="F12644" s="203"/>
    </row>
    <row r="12645" spans="1:6" x14ac:dyDescent="0.25">
      <c r="A12645" s="203"/>
      <c r="B12645" s="203"/>
      <c r="C12645" s="203"/>
      <c r="D12645" s="203"/>
      <c r="E12645" s="203"/>
      <c r="F12645" s="203"/>
    </row>
    <row r="12646" spans="1:6" x14ac:dyDescent="0.25">
      <c r="A12646" s="203"/>
      <c r="B12646" s="203"/>
      <c r="C12646" s="203"/>
      <c r="D12646" s="203"/>
      <c r="E12646" s="203"/>
      <c r="F12646" s="203"/>
    </row>
    <row r="12647" spans="1:6" x14ac:dyDescent="0.25">
      <c r="A12647" s="203"/>
      <c r="B12647" s="203"/>
      <c r="C12647" s="203"/>
      <c r="D12647" s="203"/>
      <c r="E12647" s="203"/>
      <c r="F12647" s="203"/>
    </row>
    <row r="12648" spans="1:6" x14ac:dyDescent="0.25">
      <c r="A12648" s="203"/>
      <c r="B12648" s="203"/>
      <c r="C12648" s="203"/>
      <c r="D12648" s="203"/>
      <c r="E12648" s="203"/>
      <c r="F12648" s="203"/>
    </row>
    <row r="12649" spans="1:6" x14ac:dyDescent="0.25">
      <c r="A12649" s="203"/>
      <c r="B12649" s="203"/>
      <c r="C12649" s="203"/>
      <c r="D12649" s="203"/>
      <c r="E12649" s="203"/>
      <c r="F12649" s="203"/>
    </row>
    <row r="12650" spans="1:6" x14ac:dyDescent="0.25">
      <c r="A12650" s="203"/>
      <c r="B12650" s="203"/>
      <c r="C12650" s="203"/>
      <c r="D12650" s="203"/>
      <c r="E12650" s="203"/>
      <c r="F12650" s="203"/>
    </row>
    <row r="12651" spans="1:6" x14ac:dyDescent="0.25">
      <c r="A12651" s="203"/>
      <c r="B12651" s="203"/>
      <c r="C12651" s="203"/>
      <c r="D12651" s="203"/>
      <c r="E12651" s="203"/>
      <c r="F12651" s="203"/>
    </row>
    <row r="12652" spans="1:6" x14ac:dyDescent="0.25">
      <c r="A12652" s="203"/>
      <c r="B12652" s="203"/>
      <c r="C12652" s="203"/>
      <c r="D12652" s="203"/>
      <c r="E12652" s="203"/>
      <c r="F12652" s="203"/>
    </row>
    <row r="12653" spans="1:6" x14ac:dyDescent="0.25">
      <c r="A12653" s="203"/>
      <c r="B12653" s="203"/>
      <c r="C12653" s="203"/>
      <c r="D12653" s="203"/>
      <c r="E12653" s="203"/>
      <c r="F12653" s="203"/>
    </row>
    <row r="12654" spans="1:6" x14ac:dyDescent="0.25">
      <c r="A12654" s="203"/>
      <c r="B12654" s="203"/>
      <c r="C12654" s="203"/>
      <c r="D12654" s="203"/>
      <c r="E12654" s="203"/>
      <c r="F12654" s="203"/>
    </row>
    <row r="12655" spans="1:6" x14ac:dyDescent="0.25">
      <c r="A12655" s="203"/>
      <c r="B12655" s="203"/>
      <c r="C12655" s="203"/>
      <c r="D12655" s="203"/>
      <c r="E12655" s="203"/>
      <c r="F12655" s="203"/>
    </row>
    <row r="12656" spans="1:6" x14ac:dyDescent="0.25">
      <c r="A12656" s="203"/>
      <c r="B12656" s="203"/>
      <c r="C12656" s="203"/>
      <c r="D12656" s="203"/>
      <c r="E12656" s="203"/>
      <c r="F12656" s="203"/>
    </row>
    <row r="12657" spans="1:6" x14ac:dyDescent="0.25">
      <c r="A12657" s="203"/>
      <c r="B12657" s="203"/>
      <c r="C12657" s="203"/>
      <c r="D12657" s="203"/>
      <c r="E12657" s="203"/>
      <c r="F12657" s="203"/>
    </row>
    <row r="12658" spans="1:6" x14ac:dyDescent="0.25">
      <c r="A12658" s="203"/>
      <c r="B12658" s="203"/>
      <c r="C12658" s="203"/>
      <c r="D12658" s="203"/>
      <c r="E12658" s="203"/>
      <c r="F12658" s="203"/>
    </row>
    <row r="12659" spans="1:6" x14ac:dyDescent="0.25">
      <c r="A12659" s="203"/>
      <c r="B12659" s="203"/>
      <c r="C12659" s="203"/>
      <c r="D12659" s="203"/>
      <c r="E12659" s="203"/>
      <c r="F12659" s="203"/>
    </row>
    <row r="12660" spans="1:6" x14ac:dyDescent="0.25">
      <c r="A12660" s="203"/>
      <c r="B12660" s="203"/>
      <c r="C12660" s="203"/>
      <c r="D12660" s="203"/>
      <c r="E12660" s="203"/>
      <c r="F12660" s="203"/>
    </row>
    <row r="12661" spans="1:6" x14ac:dyDescent="0.25">
      <c r="A12661" s="203"/>
      <c r="B12661" s="203"/>
      <c r="C12661" s="203"/>
      <c r="D12661" s="203"/>
      <c r="E12661" s="203"/>
      <c r="F12661" s="203"/>
    </row>
    <row r="12662" spans="1:6" x14ac:dyDescent="0.25">
      <c r="A12662" s="203"/>
      <c r="B12662" s="203"/>
      <c r="C12662" s="203"/>
      <c r="D12662" s="203"/>
      <c r="E12662" s="203"/>
      <c r="F12662" s="203"/>
    </row>
    <row r="12663" spans="1:6" x14ac:dyDescent="0.25">
      <c r="A12663" s="203"/>
      <c r="B12663" s="203"/>
      <c r="C12663" s="203"/>
      <c r="D12663" s="203"/>
      <c r="E12663" s="203"/>
      <c r="F12663" s="203"/>
    </row>
    <row r="12664" spans="1:6" x14ac:dyDescent="0.25">
      <c r="A12664" s="203"/>
      <c r="B12664" s="203"/>
      <c r="C12664" s="203"/>
      <c r="D12664" s="203"/>
      <c r="E12664" s="203"/>
      <c r="F12664" s="203"/>
    </row>
    <row r="12665" spans="1:6" x14ac:dyDescent="0.25">
      <c r="A12665" s="203"/>
      <c r="B12665" s="203"/>
      <c r="C12665" s="203"/>
      <c r="D12665" s="203"/>
      <c r="E12665" s="203"/>
      <c r="F12665" s="203"/>
    </row>
    <row r="12666" spans="1:6" x14ac:dyDescent="0.25">
      <c r="A12666" s="203"/>
      <c r="B12666" s="203"/>
      <c r="C12666" s="203"/>
      <c r="D12666" s="203"/>
      <c r="E12666" s="203"/>
      <c r="F12666" s="203"/>
    </row>
    <row r="12667" spans="1:6" x14ac:dyDescent="0.25">
      <c r="A12667" s="203"/>
      <c r="B12667" s="203"/>
      <c r="C12667" s="203"/>
      <c r="D12667" s="203"/>
      <c r="E12667" s="203"/>
      <c r="F12667" s="203"/>
    </row>
    <row r="12668" spans="1:6" x14ac:dyDescent="0.25">
      <c r="A12668" s="203"/>
      <c r="B12668" s="203"/>
      <c r="C12668" s="203"/>
      <c r="D12668" s="203"/>
      <c r="E12668" s="203"/>
      <c r="F12668" s="203"/>
    </row>
    <row r="12669" spans="1:6" x14ac:dyDescent="0.25">
      <c r="A12669" s="203"/>
      <c r="B12669" s="203"/>
      <c r="C12669" s="203"/>
      <c r="D12669" s="203"/>
      <c r="E12669" s="203"/>
      <c r="F12669" s="203"/>
    </row>
    <row r="12670" spans="1:6" x14ac:dyDescent="0.25">
      <c r="A12670" s="203"/>
      <c r="B12670" s="203"/>
      <c r="C12670" s="203"/>
      <c r="D12670" s="203"/>
      <c r="E12670" s="203"/>
      <c r="F12670" s="203"/>
    </row>
    <row r="12671" spans="1:6" x14ac:dyDescent="0.25">
      <c r="A12671" s="203"/>
      <c r="B12671" s="203"/>
      <c r="C12671" s="203"/>
      <c r="D12671" s="203"/>
      <c r="E12671" s="203"/>
      <c r="F12671" s="203"/>
    </row>
    <row r="12672" spans="1:6" x14ac:dyDescent="0.25">
      <c r="A12672" s="203"/>
      <c r="B12672" s="203"/>
      <c r="C12672" s="203"/>
      <c r="D12672" s="203"/>
      <c r="E12672" s="203"/>
      <c r="F12672" s="203"/>
    </row>
    <row r="12673" spans="1:6" x14ac:dyDescent="0.25">
      <c r="A12673" s="203"/>
      <c r="B12673" s="203"/>
      <c r="C12673" s="203"/>
      <c r="D12673" s="203"/>
      <c r="E12673" s="203"/>
      <c r="F12673" s="203"/>
    </row>
    <row r="12674" spans="1:6" x14ac:dyDescent="0.25">
      <c r="A12674" s="203"/>
      <c r="B12674" s="203"/>
      <c r="C12674" s="203"/>
      <c r="D12674" s="203"/>
      <c r="E12674" s="203"/>
      <c r="F12674" s="203"/>
    </row>
    <row r="12675" spans="1:6" x14ac:dyDescent="0.25">
      <c r="A12675" s="203"/>
      <c r="B12675" s="203"/>
      <c r="C12675" s="203"/>
      <c r="D12675" s="203"/>
      <c r="E12675" s="203"/>
      <c r="F12675" s="203"/>
    </row>
    <row r="12676" spans="1:6" x14ac:dyDescent="0.25">
      <c r="A12676" s="203"/>
      <c r="B12676" s="203"/>
      <c r="C12676" s="203"/>
      <c r="D12676" s="203"/>
      <c r="E12676" s="203"/>
      <c r="F12676" s="203"/>
    </row>
    <row r="12677" spans="1:6" x14ac:dyDescent="0.25">
      <c r="A12677" s="203"/>
      <c r="B12677" s="203"/>
      <c r="C12677" s="203"/>
      <c r="D12677" s="203"/>
      <c r="E12677" s="203"/>
      <c r="F12677" s="203"/>
    </row>
    <row r="12678" spans="1:6" x14ac:dyDescent="0.25">
      <c r="A12678" s="203"/>
      <c r="B12678" s="203"/>
      <c r="C12678" s="203"/>
      <c r="D12678" s="203"/>
      <c r="E12678" s="203"/>
      <c r="F12678" s="203"/>
    </row>
    <row r="12679" spans="1:6" x14ac:dyDescent="0.25">
      <c r="A12679" s="203"/>
      <c r="B12679" s="203"/>
      <c r="C12679" s="203"/>
      <c r="D12679" s="203"/>
      <c r="E12679" s="203"/>
      <c r="F12679" s="203"/>
    </row>
    <row r="12680" spans="1:6" x14ac:dyDescent="0.25">
      <c r="A12680" s="203"/>
      <c r="B12680" s="203"/>
      <c r="C12680" s="203"/>
      <c r="D12680" s="203"/>
      <c r="E12680" s="203"/>
      <c r="F12680" s="203"/>
    </row>
    <row r="12681" spans="1:6" x14ac:dyDescent="0.25">
      <c r="A12681" s="203"/>
      <c r="B12681" s="203"/>
      <c r="C12681" s="203"/>
      <c r="D12681" s="203"/>
      <c r="E12681" s="203"/>
      <c r="F12681" s="203"/>
    </row>
    <row r="12682" spans="1:6" x14ac:dyDescent="0.25">
      <c r="A12682" s="203"/>
      <c r="B12682" s="203"/>
      <c r="C12682" s="203"/>
      <c r="D12682" s="203"/>
      <c r="E12682" s="203"/>
      <c r="F12682" s="203"/>
    </row>
    <row r="12683" spans="1:6" x14ac:dyDescent="0.25">
      <c r="A12683" s="203"/>
      <c r="B12683" s="203"/>
      <c r="C12683" s="203"/>
      <c r="D12683" s="203"/>
      <c r="E12683" s="203"/>
      <c r="F12683" s="203"/>
    </row>
    <row r="12684" spans="1:6" x14ac:dyDescent="0.25">
      <c r="A12684" s="203"/>
      <c r="B12684" s="203"/>
      <c r="C12684" s="203"/>
      <c r="D12684" s="203"/>
      <c r="E12684" s="203"/>
      <c r="F12684" s="203"/>
    </row>
    <row r="12685" spans="1:6" x14ac:dyDescent="0.25">
      <c r="A12685" s="203"/>
      <c r="B12685" s="203"/>
      <c r="C12685" s="203"/>
      <c r="D12685" s="203"/>
      <c r="E12685" s="203"/>
      <c r="F12685" s="203"/>
    </row>
    <row r="12686" spans="1:6" x14ac:dyDescent="0.25">
      <c r="A12686" s="203"/>
      <c r="B12686" s="203"/>
      <c r="C12686" s="203"/>
      <c r="D12686" s="203"/>
      <c r="E12686" s="203"/>
      <c r="F12686" s="203"/>
    </row>
    <row r="12687" spans="1:6" x14ac:dyDescent="0.25">
      <c r="A12687" s="203"/>
      <c r="B12687" s="203"/>
      <c r="C12687" s="203"/>
      <c r="D12687" s="203"/>
      <c r="E12687" s="203"/>
      <c r="F12687" s="203"/>
    </row>
    <row r="12688" spans="1:6" x14ac:dyDescent="0.25">
      <c r="A12688" s="203"/>
      <c r="B12688" s="203"/>
      <c r="C12688" s="203"/>
      <c r="D12688" s="203"/>
      <c r="E12688" s="203"/>
      <c r="F12688" s="203"/>
    </row>
    <row r="12689" spans="1:6" x14ac:dyDescent="0.25">
      <c r="A12689" s="203"/>
      <c r="B12689" s="203"/>
      <c r="C12689" s="203"/>
      <c r="D12689" s="203"/>
      <c r="E12689" s="203"/>
      <c r="F12689" s="203"/>
    </row>
    <row r="12690" spans="1:6" x14ac:dyDescent="0.25">
      <c r="A12690" s="203"/>
      <c r="B12690" s="203"/>
      <c r="C12690" s="203"/>
      <c r="D12690" s="203"/>
      <c r="E12690" s="203"/>
      <c r="F12690" s="203"/>
    </row>
    <row r="12691" spans="1:6" x14ac:dyDescent="0.25">
      <c r="A12691" s="203"/>
      <c r="B12691" s="203"/>
      <c r="C12691" s="203"/>
      <c r="D12691" s="203"/>
      <c r="E12691" s="203"/>
      <c r="F12691" s="203"/>
    </row>
    <row r="12692" spans="1:6" x14ac:dyDescent="0.25">
      <c r="A12692" s="203"/>
      <c r="B12692" s="203"/>
      <c r="C12692" s="203"/>
      <c r="D12692" s="203"/>
      <c r="E12692" s="203"/>
      <c r="F12692" s="203"/>
    </row>
    <row r="12693" spans="1:6" x14ac:dyDescent="0.25">
      <c r="A12693" s="203"/>
      <c r="B12693" s="203"/>
      <c r="C12693" s="203"/>
      <c r="D12693" s="203"/>
      <c r="E12693" s="203"/>
      <c r="F12693" s="203"/>
    </row>
    <row r="12694" spans="1:6" x14ac:dyDescent="0.25">
      <c r="A12694" s="203"/>
      <c r="B12694" s="203"/>
      <c r="C12694" s="203"/>
      <c r="D12694" s="203"/>
      <c r="E12694" s="203"/>
      <c r="F12694" s="203"/>
    </row>
    <row r="12695" spans="1:6" x14ac:dyDescent="0.25">
      <c r="A12695" s="203"/>
      <c r="B12695" s="203"/>
      <c r="C12695" s="203"/>
      <c r="D12695" s="203"/>
      <c r="E12695" s="203"/>
      <c r="F12695" s="203"/>
    </row>
    <row r="12696" spans="1:6" x14ac:dyDescent="0.25">
      <c r="A12696" s="203"/>
      <c r="B12696" s="203"/>
      <c r="C12696" s="203"/>
      <c r="D12696" s="203"/>
      <c r="E12696" s="203"/>
      <c r="F12696" s="203"/>
    </row>
    <row r="12697" spans="1:6" x14ac:dyDescent="0.25">
      <c r="A12697" s="203"/>
      <c r="B12697" s="203"/>
      <c r="C12697" s="203"/>
      <c r="D12697" s="203"/>
      <c r="E12697" s="203"/>
      <c r="F12697" s="203"/>
    </row>
    <row r="12698" spans="1:6" x14ac:dyDescent="0.25">
      <c r="A12698" s="203"/>
      <c r="B12698" s="203"/>
      <c r="C12698" s="203"/>
      <c r="D12698" s="203"/>
      <c r="E12698" s="203"/>
      <c r="F12698" s="203"/>
    </row>
    <row r="12699" spans="1:6" x14ac:dyDescent="0.25">
      <c r="A12699" s="203"/>
      <c r="B12699" s="203"/>
      <c r="C12699" s="203"/>
      <c r="D12699" s="203"/>
      <c r="E12699" s="203"/>
      <c r="F12699" s="203"/>
    </row>
    <row r="12700" spans="1:6" x14ac:dyDescent="0.25">
      <c r="A12700" s="203"/>
      <c r="B12700" s="203"/>
      <c r="C12700" s="203"/>
      <c r="D12700" s="203"/>
      <c r="E12700" s="203"/>
      <c r="F12700" s="203"/>
    </row>
    <row r="12701" spans="1:6" x14ac:dyDescent="0.25">
      <c r="A12701" s="203"/>
      <c r="B12701" s="203"/>
      <c r="C12701" s="203"/>
      <c r="D12701" s="203"/>
      <c r="E12701" s="203"/>
      <c r="F12701" s="203"/>
    </row>
    <row r="12702" spans="1:6" x14ac:dyDescent="0.25">
      <c r="A12702" s="203"/>
      <c r="B12702" s="203"/>
      <c r="C12702" s="203"/>
      <c r="D12702" s="203"/>
      <c r="E12702" s="203"/>
      <c r="F12702" s="203"/>
    </row>
    <row r="12703" spans="1:6" x14ac:dyDescent="0.25">
      <c r="A12703" s="203"/>
      <c r="B12703" s="203"/>
      <c r="C12703" s="203"/>
      <c r="D12703" s="203"/>
      <c r="E12703" s="203"/>
      <c r="F12703" s="203"/>
    </row>
    <row r="12704" spans="1:6" x14ac:dyDescent="0.25">
      <c r="A12704" s="203"/>
      <c r="B12704" s="203"/>
      <c r="C12704" s="203"/>
      <c r="D12704" s="203"/>
      <c r="E12704" s="203"/>
      <c r="F12704" s="203"/>
    </row>
    <row r="12705" spans="1:6" x14ac:dyDescent="0.25">
      <c r="A12705" s="203"/>
      <c r="B12705" s="203"/>
      <c r="C12705" s="203"/>
      <c r="D12705" s="203"/>
      <c r="E12705" s="203"/>
      <c r="F12705" s="203"/>
    </row>
    <row r="12706" spans="1:6" x14ac:dyDescent="0.25">
      <c r="A12706" s="203"/>
      <c r="B12706" s="203"/>
      <c r="C12706" s="203"/>
      <c r="D12706" s="203"/>
      <c r="E12706" s="203"/>
      <c r="F12706" s="203"/>
    </row>
    <row r="12707" spans="1:6" x14ac:dyDescent="0.25">
      <c r="A12707" s="203"/>
      <c r="B12707" s="203"/>
      <c r="C12707" s="203"/>
      <c r="D12707" s="203"/>
      <c r="E12707" s="203"/>
      <c r="F12707" s="203"/>
    </row>
    <row r="12708" spans="1:6" x14ac:dyDescent="0.25">
      <c r="A12708" s="203"/>
      <c r="B12708" s="203"/>
      <c r="C12708" s="203"/>
      <c r="D12708" s="203"/>
      <c r="E12708" s="203"/>
      <c r="F12708" s="203"/>
    </row>
    <row r="12709" spans="1:6" x14ac:dyDescent="0.25">
      <c r="A12709" s="203"/>
      <c r="B12709" s="203"/>
      <c r="C12709" s="203"/>
      <c r="D12709" s="203"/>
      <c r="E12709" s="203"/>
      <c r="F12709" s="203"/>
    </row>
    <row r="12710" spans="1:6" x14ac:dyDescent="0.25">
      <c r="A12710" s="203"/>
      <c r="B12710" s="203"/>
      <c r="C12710" s="203"/>
      <c r="D12710" s="203"/>
      <c r="E12710" s="203"/>
      <c r="F12710" s="203"/>
    </row>
    <row r="12711" spans="1:6" x14ac:dyDescent="0.25">
      <c r="A12711" s="203"/>
      <c r="B12711" s="203"/>
      <c r="C12711" s="203"/>
      <c r="D12711" s="203"/>
      <c r="E12711" s="203"/>
      <c r="F12711" s="203"/>
    </row>
    <row r="12712" spans="1:6" x14ac:dyDescent="0.25">
      <c r="A12712" s="203"/>
      <c r="B12712" s="203"/>
      <c r="C12712" s="203"/>
      <c r="D12712" s="203"/>
      <c r="E12712" s="203"/>
      <c r="F12712" s="203"/>
    </row>
    <row r="12713" spans="1:6" x14ac:dyDescent="0.25">
      <c r="A12713" s="203"/>
      <c r="B12713" s="203"/>
      <c r="C12713" s="203"/>
      <c r="D12713" s="203"/>
      <c r="E12713" s="203"/>
      <c r="F12713" s="203"/>
    </row>
    <row r="12714" spans="1:6" x14ac:dyDescent="0.25">
      <c r="A12714" s="203"/>
      <c r="B12714" s="203"/>
      <c r="C12714" s="203"/>
      <c r="D12714" s="203"/>
      <c r="E12714" s="203"/>
      <c r="F12714" s="203"/>
    </row>
    <row r="12715" spans="1:6" x14ac:dyDescent="0.25">
      <c r="A12715" s="203"/>
      <c r="B12715" s="203"/>
      <c r="C12715" s="203"/>
      <c r="D12715" s="203"/>
      <c r="E12715" s="203"/>
      <c r="F12715" s="203"/>
    </row>
    <row r="12716" spans="1:6" x14ac:dyDescent="0.25">
      <c r="A12716" s="203"/>
      <c r="B12716" s="203"/>
      <c r="C12716" s="203"/>
      <c r="D12716" s="203"/>
      <c r="E12716" s="203"/>
      <c r="F12716" s="203"/>
    </row>
    <row r="12717" spans="1:6" x14ac:dyDescent="0.25">
      <c r="A12717" s="203"/>
      <c r="B12717" s="203"/>
      <c r="C12717" s="203"/>
      <c r="D12717" s="203"/>
      <c r="E12717" s="203"/>
      <c r="F12717" s="203"/>
    </row>
    <row r="12718" spans="1:6" x14ac:dyDescent="0.25">
      <c r="A12718" s="203"/>
      <c r="B12718" s="203"/>
      <c r="C12718" s="203"/>
      <c r="D12718" s="203"/>
      <c r="E12718" s="203"/>
      <c r="F12718" s="203"/>
    </row>
    <row r="12719" spans="1:6" x14ac:dyDescent="0.25">
      <c r="A12719" s="203"/>
      <c r="B12719" s="203"/>
      <c r="C12719" s="203"/>
      <c r="D12719" s="203"/>
      <c r="E12719" s="203"/>
      <c r="F12719" s="203"/>
    </row>
    <row r="12720" spans="1:6" x14ac:dyDescent="0.25">
      <c r="A12720" s="203"/>
      <c r="B12720" s="203"/>
      <c r="C12720" s="203"/>
      <c r="D12720" s="203"/>
      <c r="E12720" s="203"/>
      <c r="F12720" s="203"/>
    </row>
    <row r="12721" spans="1:6" x14ac:dyDescent="0.25">
      <c r="A12721" s="203"/>
      <c r="B12721" s="203"/>
      <c r="C12721" s="203"/>
      <c r="D12721" s="203"/>
      <c r="E12721" s="203"/>
      <c r="F12721" s="203"/>
    </row>
    <row r="12722" spans="1:6" x14ac:dyDescent="0.25">
      <c r="A12722" s="203"/>
      <c r="B12722" s="203"/>
      <c r="C12722" s="203"/>
      <c r="D12722" s="203"/>
      <c r="E12722" s="203"/>
      <c r="F12722" s="203"/>
    </row>
    <row r="12723" spans="1:6" x14ac:dyDescent="0.25">
      <c r="A12723" s="203"/>
      <c r="B12723" s="203"/>
      <c r="C12723" s="203"/>
      <c r="D12723" s="203"/>
      <c r="E12723" s="203"/>
      <c r="F12723" s="203"/>
    </row>
    <row r="12724" spans="1:6" x14ac:dyDescent="0.25">
      <c r="A12724" s="203"/>
      <c r="B12724" s="203"/>
      <c r="C12724" s="203"/>
      <c r="D12724" s="203"/>
      <c r="E12724" s="203"/>
      <c r="F12724" s="203"/>
    </row>
    <row r="12725" spans="1:6" x14ac:dyDescent="0.25">
      <c r="A12725" s="203"/>
      <c r="B12725" s="203"/>
      <c r="C12725" s="203"/>
      <c r="D12725" s="203"/>
      <c r="E12725" s="203"/>
      <c r="F12725" s="203"/>
    </row>
    <row r="12726" spans="1:6" x14ac:dyDescent="0.25">
      <c r="A12726" s="203"/>
      <c r="B12726" s="203"/>
      <c r="C12726" s="203"/>
      <c r="D12726" s="203"/>
      <c r="E12726" s="203"/>
      <c r="F12726" s="203"/>
    </row>
    <row r="12727" spans="1:6" x14ac:dyDescent="0.25">
      <c r="A12727" s="203"/>
      <c r="B12727" s="203"/>
      <c r="C12727" s="203"/>
      <c r="D12727" s="203"/>
      <c r="E12727" s="203"/>
      <c r="F12727" s="203"/>
    </row>
    <row r="12728" spans="1:6" x14ac:dyDescent="0.25">
      <c r="A12728" s="203"/>
      <c r="B12728" s="203"/>
      <c r="C12728" s="203"/>
      <c r="D12728" s="203"/>
      <c r="E12728" s="203"/>
      <c r="F12728" s="203"/>
    </row>
    <row r="12729" spans="1:6" x14ac:dyDescent="0.25">
      <c r="A12729" s="203"/>
      <c r="B12729" s="203"/>
      <c r="C12729" s="203"/>
      <c r="D12729" s="203"/>
      <c r="E12729" s="203"/>
      <c r="F12729" s="203"/>
    </row>
    <row r="12730" spans="1:6" x14ac:dyDescent="0.25">
      <c r="A12730" s="203"/>
      <c r="B12730" s="203"/>
      <c r="C12730" s="203"/>
      <c r="D12730" s="203"/>
      <c r="E12730" s="203"/>
      <c r="F12730" s="203"/>
    </row>
    <row r="12731" spans="1:6" x14ac:dyDescent="0.25">
      <c r="A12731" s="203"/>
      <c r="B12731" s="203"/>
      <c r="C12731" s="203"/>
      <c r="D12731" s="203"/>
      <c r="E12731" s="203"/>
      <c r="F12731" s="203"/>
    </row>
    <row r="12732" spans="1:6" x14ac:dyDescent="0.25">
      <c r="A12732" s="203"/>
      <c r="B12732" s="203"/>
      <c r="C12732" s="203"/>
      <c r="D12732" s="203"/>
      <c r="E12732" s="203"/>
      <c r="F12732" s="203"/>
    </row>
    <row r="12733" spans="1:6" x14ac:dyDescent="0.25">
      <c r="A12733" s="203"/>
      <c r="B12733" s="203"/>
      <c r="C12733" s="203"/>
      <c r="D12733" s="203"/>
      <c r="E12733" s="203"/>
      <c r="F12733" s="203"/>
    </row>
    <row r="12734" spans="1:6" x14ac:dyDescent="0.25">
      <c r="A12734" s="203"/>
      <c r="B12734" s="203"/>
      <c r="C12734" s="203"/>
      <c r="D12734" s="203"/>
      <c r="E12734" s="203"/>
      <c r="F12734" s="203"/>
    </row>
    <row r="12735" spans="1:6" x14ac:dyDescent="0.25">
      <c r="A12735" s="203"/>
      <c r="B12735" s="203"/>
      <c r="C12735" s="203"/>
      <c r="D12735" s="203"/>
      <c r="E12735" s="203"/>
      <c r="F12735" s="203"/>
    </row>
    <row r="12736" spans="1:6" x14ac:dyDescent="0.25">
      <c r="A12736" s="203"/>
      <c r="B12736" s="203"/>
      <c r="C12736" s="203"/>
      <c r="D12736" s="203"/>
      <c r="E12736" s="203"/>
      <c r="F12736" s="203"/>
    </row>
    <row r="12737" spans="1:6" x14ac:dyDescent="0.25">
      <c r="A12737" s="203"/>
      <c r="B12737" s="203"/>
      <c r="C12737" s="203"/>
      <c r="D12737" s="203"/>
      <c r="E12737" s="203"/>
      <c r="F12737" s="203"/>
    </row>
    <row r="12738" spans="1:6" x14ac:dyDescent="0.25">
      <c r="A12738" s="203"/>
      <c r="B12738" s="203"/>
      <c r="C12738" s="203"/>
      <c r="D12738" s="203"/>
      <c r="E12738" s="203"/>
      <c r="F12738" s="203"/>
    </row>
    <row r="12739" spans="1:6" x14ac:dyDescent="0.25">
      <c r="A12739" s="203"/>
      <c r="B12739" s="203"/>
      <c r="C12739" s="203"/>
      <c r="D12739" s="203"/>
      <c r="E12739" s="203"/>
      <c r="F12739" s="203"/>
    </row>
    <row r="12740" spans="1:6" x14ac:dyDescent="0.25">
      <c r="A12740" s="203"/>
      <c r="B12740" s="203"/>
      <c r="C12740" s="203"/>
      <c r="D12740" s="203"/>
      <c r="E12740" s="203"/>
      <c r="F12740" s="203"/>
    </row>
    <row r="12741" spans="1:6" x14ac:dyDescent="0.25">
      <c r="A12741" s="203"/>
      <c r="B12741" s="203"/>
      <c r="C12741" s="203"/>
      <c r="D12741" s="203"/>
      <c r="E12741" s="203"/>
      <c r="F12741" s="203"/>
    </row>
    <row r="12742" spans="1:6" x14ac:dyDescent="0.25">
      <c r="A12742" s="203"/>
      <c r="B12742" s="203"/>
      <c r="C12742" s="203"/>
      <c r="D12742" s="203"/>
      <c r="E12742" s="203"/>
      <c r="F12742" s="203"/>
    </row>
    <row r="12743" spans="1:6" x14ac:dyDescent="0.25">
      <c r="A12743" s="203"/>
      <c r="B12743" s="203"/>
      <c r="C12743" s="203"/>
      <c r="D12743" s="203"/>
      <c r="E12743" s="203"/>
      <c r="F12743" s="203"/>
    </row>
    <row r="12744" spans="1:6" x14ac:dyDescent="0.25">
      <c r="A12744" s="203"/>
      <c r="B12744" s="203"/>
      <c r="C12744" s="203"/>
      <c r="D12744" s="203"/>
      <c r="E12744" s="203"/>
      <c r="F12744" s="203"/>
    </row>
    <row r="12745" spans="1:6" x14ac:dyDescent="0.25">
      <c r="A12745" s="203"/>
      <c r="B12745" s="203"/>
      <c r="C12745" s="203"/>
      <c r="D12745" s="203"/>
      <c r="E12745" s="203"/>
      <c r="F12745" s="203"/>
    </row>
    <row r="12746" spans="1:6" x14ac:dyDescent="0.25">
      <c r="A12746" s="203"/>
      <c r="B12746" s="203"/>
      <c r="C12746" s="203"/>
      <c r="D12746" s="203"/>
      <c r="E12746" s="203"/>
      <c r="F12746" s="203"/>
    </row>
    <row r="12747" spans="1:6" x14ac:dyDescent="0.25">
      <c r="A12747" s="203"/>
      <c r="B12747" s="203"/>
      <c r="C12747" s="203"/>
      <c r="D12747" s="203"/>
      <c r="E12747" s="203"/>
      <c r="F12747" s="203"/>
    </row>
    <row r="12748" spans="1:6" x14ac:dyDescent="0.25">
      <c r="A12748" s="203"/>
      <c r="B12748" s="203"/>
      <c r="C12748" s="203"/>
      <c r="D12748" s="203"/>
      <c r="E12748" s="203"/>
      <c r="F12748" s="203"/>
    </row>
    <row r="12749" spans="1:6" x14ac:dyDescent="0.25">
      <c r="A12749" s="203"/>
      <c r="B12749" s="203"/>
      <c r="C12749" s="203"/>
      <c r="D12749" s="203"/>
      <c r="E12749" s="203"/>
      <c r="F12749" s="203"/>
    </row>
    <row r="12750" spans="1:6" x14ac:dyDescent="0.25">
      <c r="A12750" s="203"/>
      <c r="B12750" s="203"/>
      <c r="C12750" s="203"/>
      <c r="D12750" s="203"/>
      <c r="E12750" s="203"/>
      <c r="F12750" s="203"/>
    </row>
    <row r="12751" spans="1:6" x14ac:dyDescent="0.25">
      <c r="A12751" s="203"/>
      <c r="B12751" s="203"/>
      <c r="C12751" s="203"/>
      <c r="D12751" s="203"/>
      <c r="E12751" s="203"/>
      <c r="F12751" s="203"/>
    </row>
    <row r="12752" spans="1:6" x14ac:dyDescent="0.25">
      <c r="A12752" s="203"/>
      <c r="B12752" s="203"/>
      <c r="C12752" s="203"/>
      <c r="D12752" s="203"/>
      <c r="E12752" s="203"/>
      <c r="F12752" s="203"/>
    </row>
    <row r="12753" spans="1:6" x14ac:dyDescent="0.25">
      <c r="A12753" s="203"/>
      <c r="B12753" s="203"/>
      <c r="C12753" s="203"/>
      <c r="D12753" s="203"/>
      <c r="E12753" s="203"/>
      <c r="F12753" s="203"/>
    </row>
    <row r="12754" spans="1:6" x14ac:dyDescent="0.25">
      <c r="A12754" s="203"/>
      <c r="B12754" s="203"/>
      <c r="C12754" s="203"/>
      <c r="D12754" s="203"/>
      <c r="E12754" s="203"/>
      <c r="F12754" s="203"/>
    </row>
    <row r="12755" spans="1:6" x14ac:dyDescent="0.25">
      <c r="A12755" s="203"/>
      <c r="B12755" s="203"/>
      <c r="C12755" s="203"/>
      <c r="D12755" s="203"/>
      <c r="E12755" s="203"/>
      <c r="F12755" s="203"/>
    </row>
    <row r="12756" spans="1:6" x14ac:dyDescent="0.25">
      <c r="A12756" s="203"/>
      <c r="B12756" s="203"/>
      <c r="C12756" s="203"/>
      <c r="D12756" s="203"/>
      <c r="E12756" s="203"/>
      <c r="F12756" s="203"/>
    </row>
    <row r="12757" spans="1:6" x14ac:dyDescent="0.25">
      <c r="A12757" s="203"/>
      <c r="B12757" s="203"/>
      <c r="C12757" s="203"/>
      <c r="D12757" s="203"/>
      <c r="E12757" s="203"/>
      <c r="F12757" s="203"/>
    </row>
    <row r="12758" spans="1:6" x14ac:dyDescent="0.25">
      <c r="A12758" s="203"/>
      <c r="B12758" s="203"/>
      <c r="C12758" s="203"/>
      <c r="D12758" s="203"/>
      <c r="E12758" s="203"/>
      <c r="F12758" s="203"/>
    </row>
    <row r="12759" spans="1:6" x14ac:dyDescent="0.25">
      <c r="A12759" s="203"/>
      <c r="B12759" s="203"/>
      <c r="C12759" s="203"/>
      <c r="D12759" s="203"/>
      <c r="E12759" s="203"/>
      <c r="F12759" s="203"/>
    </row>
    <row r="12760" spans="1:6" x14ac:dyDescent="0.25">
      <c r="A12760" s="203"/>
      <c r="B12760" s="203"/>
      <c r="C12760" s="203"/>
      <c r="D12760" s="203"/>
      <c r="E12760" s="203"/>
      <c r="F12760" s="203"/>
    </row>
    <row r="12761" spans="1:6" x14ac:dyDescent="0.25">
      <c r="A12761" s="203"/>
      <c r="B12761" s="203"/>
      <c r="C12761" s="203"/>
      <c r="D12761" s="203"/>
      <c r="E12761" s="203"/>
      <c r="F12761" s="203"/>
    </row>
    <row r="12762" spans="1:6" x14ac:dyDescent="0.25">
      <c r="A12762" s="203"/>
      <c r="B12762" s="203"/>
      <c r="C12762" s="203"/>
      <c r="D12762" s="203"/>
      <c r="E12762" s="203"/>
      <c r="F12762" s="203"/>
    </row>
    <row r="12763" spans="1:6" x14ac:dyDescent="0.25">
      <c r="A12763" s="203"/>
      <c r="B12763" s="203"/>
      <c r="C12763" s="203"/>
      <c r="D12763" s="203"/>
      <c r="E12763" s="203"/>
      <c r="F12763" s="203"/>
    </row>
    <row r="12764" spans="1:6" x14ac:dyDescent="0.25">
      <c r="A12764" s="203"/>
      <c r="B12764" s="203"/>
      <c r="C12764" s="203"/>
      <c r="D12764" s="203"/>
      <c r="E12764" s="203"/>
      <c r="F12764" s="203"/>
    </row>
    <row r="12765" spans="1:6" x14ac:dyDescent="0.25">
      <c r="A12765" s="203"/>
      <c r="B12765" s="203"/>
      <c r="C12765" s="203"/>
      <c r="D12765" s="203"/>
      <c r="E12765" s="203"/>
      <c r="F12765" s="203"/>
    </row>
    <row r="12766" spans="1:6" x14ac:dyDescent="0.25">
      <c r="A12766" s="203"/>
      <c r="B12766" s="203"/>
      <c r="C12766" s="203"/>
      <c r="D12766" s="203"/>
      <c r="E12766" s="203"/>
      <c r="F12766" s="203"/>
    </row>
    <row r="12767" spans="1:6" x14ac:dyDescent="0.25">
      <c r="A12767" s="203"/>
      <c r="B12767" s="203"/>
      <c r="C12767" s="203"/>
      <c r="D12767" s="203"/>
      <c r="E12767" s="203"/>
      <c r="F12767" s="203"/>
    </row>
    <row r="12768" spans="1:6" x14ac:dyDescent="0.25">
      <c r="A12768" s="203"/>
      <c r="B12768" s="203"/>
      <c r="C12768" s="203"/>
      <c r="D12768" s="203"/>
      <c r="E12768" s="203"/>
      <c r="F12768" s="203"/>
    </row>
    <row r="12769" spans="1:6" x14ac:dyDescent="0.25">
      <c r="A12769" s="203"/>
      <c r="B12769" s="203"/>
      <c r="C12769" s="203"/>
      <c r="D12769" s="203"/>
      <c r="E12769" s="203"/>
      <c r="F12769" s="203"/>
    </row>
    <row r="12770" spans="1:6" x14ac:dyDescent="0.25">
      <c r="A12770" s="203"/>
      <c r="B12770" s="203"/>
      <c r="C12770" s="203"/>
      <c r="D12770" s="203"/>
      <c r="E12770" s="203"/>
      <c r="F12770" s="203"/>
    </row>
    <row r="12771" spans="1:6" x14ac:dyDescent="0.25">
      <c r="A12771" s="203"/>
      <c r="B12771" s="203"/>
      <c r="C12771" s="203"/>
      <c r="D12771" s="203"/>
      <c r="E12771" s="203"/>
      <c r="F12771" s="203"/>
    </row>
    <row r="12772" spans="1:6" x14ac:dyDescent="0.25">
      <c r="A12772" s="203"/>
      <c r="B12772" s="203"/>
      <c r="C12772" s="203"/>
      <c r="D12772" s="203"/>
      <c r="E12772" s="203"/>
      <c r="F12772" s="203"/>
    </row>
    <row r="12773" spans="1:6" x14ac:dyDescent="0.25">
      <c r="A12773" s="203"/>
      <c r="B12773" s="203"/>
      <c r="C12773" s="203"/>
      <c r="D12773" s="203"/>
      <c r="E12773" s="203"/>
      <c r="F12773" s="203"/>
    </row>
    <row r="12774" spans="1:6" x14ac:dyDescent="0.25">
      <c r="A12774" s="203"/>
      <c r="B12774" s="203"/>
      <c r="C12774" s="203"/>
      <c r="D12774" s="203"/>
      <c r="E12774" s="203"/>
      <c r="F12774" s="203"/>
    </row>
    <row r="12775" spans="1:6" x14ac:dyDescent="0.25">
      <c r="A12775" s="203"/>
      <c r="B12775" s="203"/>
      <c r="C12775" s="203"/>
      <c r="D12775" s="203"/>
      <c r="E12775" s="203"/>
      <c r="F12775" s="203"/>
    </row>
    <row r="12776" spans="1:6" x14ac:dyDescent="0.25">
      <c r="A12776" s="203"/>
      <c r="B12776" s="203"/>
      <c r="C12776" s="203"/>
      <c r="D12776" s="203"/>
      <c r="E12776" s="203"/>
      <c r="F12776" s="203"/>
    </row>
    <row r="12777" spans="1:6" x14ac:dyDescent="0.25">
      <c r="A12777" s="203"/>
      <c r="B12777" s="203"/>
      <c r="C12777" s="203"/>
      <c r="D12777" s="203"/>
      <c r="E12777" s="203"/>
      <c r="F12777" s="203"/>
    </row>
    <row r="12778" spans="1:6" x14ac:dyDescent="0.25">
      <c r="A12778" s="203"/>
      <c r="B12778" s="203"/>
      <c r="C12778" s="203"/>
      <c r="D12778" s="203"/>
      <c r="E12778" s="203"/>
      <c r="F12778" s="203"/>
    </row>
    <row r="12779" spans="1:6" x14ac:dyDescent="0.25">
      <c r="A12779" s="203"/>
      <c r="B12779" s="203"/>
      <c r="C12779" s="203"/>
      <c r="D12779" s="203"/>
      <c r="E12779" s="203"/>
      <c r="F12779" s="203"/>
    </row>
    <row r="12780" spans="1:6" x14ac:dyDescent="0.25">
      <c r="A12780" s="203"/>
      <c r="B12780" s="203"/>
      <c r="C12780" s="203"/>
      <c r="D12780" s="203"/>
      <c r="E12780" s="203"/>
      <c r="F12780" s="203"/>
    </row>
    <row r="12781" spans="1:6" x14ac:dyDescent="0.25">
      <c r="A12781" s="203"/>
      <c r="B12781" s="203"/>
      <c r="C12781" s="203"/>
      <c r="D12781" s="203"/>
      <c r="E12781" s="203"/>
      <c r="F12781" s="203"/>
    </row>
    <row r="12782" spans="1:6" x14ac:dyDescent="0.25">
      <c r="A12782" s="203"/>
      <c r="B12782" s="203"/>
      <c r="C12782" s="203"/>
      <c r="D12782" s="203"/>
      <c r="E12782" s="203"/>
      <c r="F12782" s="203"/>
    </row>
    <row r="12783" spans="1:6" x14ac:dyDescent="0.25">
      <c r="A12783" s="203"/>
      <c r="B12783" s="203"/>
      <c r="C12783" s="203"/>
      <c r="D12783" s="203"/>
      <c r="E12783" s="203"/>
      <c r="F12783" s="203"/>
    </row>
    <row r="12784" spans="1:6" x14ac:dyDescent="0.25">
      <c r="A12784" s="203"/>
      <c r="B12784" s="203"/>
      <c r="C12784" s="203"/>
      <c r="D12784" s="203"/>
      <c r="E12784" s="203"/>
      <c r="F12784" s="203"/>
    </row>
    <row r="12785" spans="1:6" x14ac:dyDescent="0.25">
      <c r="A12785" s="203"/>
      <c r="B12785" s="203"/>
      <c r="C12785" s="203"/>
      <c r="D12785" s="203"/>
      <c r="E12785" s="203"/>
      <c r="F12785" s="203"/>
    </row>
    <row r="12786" spans="1:6" x14ac:dyDescent="0.25">
      <c r="A12786" s="203"/>
      <c r="B12786" s="203"/>
      <c r="C12786" s="203"/>
      <c r="D12786" s="203"/>
      <c r="E12786" s="203"/>
      <c r="F12786" s="203"/>
    </row>
    <row r="12787" spans="1:6" x14ac:dyDescent="0.25">
      <c r="A12787" s="203"/>
      <c r="B12787" s="203"/>
      <c r="C12787" s="203"/>
      <c r="D12787" s="203"/>
      <c r="E12787" s="203"/>
      <c r="F12787" s="203"/>
    </row>
    <row r="12788" spans="1:6" x14ac:dyDescent="0.25">
      <c r="A12788" s="203"/>
      <c r="B12788" s="203"/>
      <c r="C12788" s="203"/>
      <c r="D12788" s="203"/>
      <c r="E12788" s="203"/>
      <c r="F12788" s="203"/>
    </row>
    <row r="12789" spans="1:6" x14ac:dyDescent="0.25">
      <c r="A12789" s="203"/>
      <c r="B12789" s="203"/>
      <c r="C12789" s="203"/>
      <c r="D12789" s="203"/>
      <c r="E12789" s="203"/>
      <c r="F12789" s="203"/>
    </row>
    <row r="12790" spans="1:6" x14ac:dyDescent="0.25">
      <c r="A12790" s="203"/>
      <c r="B12790" s="203"/>
      <c r="C12790" s="203"/>
      <c r="D12790" s="203"/>
      <c r="E12790" s="203"/>
      <c r="F12790" s="203"/>
    </row>
    <row r="12791" spans="1:6" x14ac:dyDescent="0.25">
      <c r="A12791" s="203"/>
      <c r="B12791" s="203"/>
      <c r="C12791" s="203"/>
      <c r="D12791" s="203"/>
      <c r="E12791" s="203"/>
      <c r="F12791" s="203"/>
    </row>
    <row r="12792" spans="1:6" x14ac:dyDescent="0.25">
      <c r="A12792" s="203"/>
      <c r="B12792" s="203"/>
      <c r="C12792" s="203"/>
      <c r="D12792" s="203"/>
      <c r="E12792" s="203"/>
      <c r="F12792" s="203"/>
    </row>
    <row r="12793" spans="1:6" x14ac:dyDescent="0.25">
      <c r="A12793" s="203"/>
      <c r="B12793" s="203"/>
      <c r="C12793" s="203"/>
      <c r="D12793" s="203"/>
      <c r="E12793" s="203"/>
      <c r="F12793" s="203"/>
    </row>
    <row r="12794" spans="1:6" x14ac:dyDescent="0.25">
      <c r="A12794" s="203"/>
      <c r="B12794" s="203"/>
      <c r="C12794" s="203"/>
      <c r="D12794" s="203"/>
      <c r="E12794" s="203"/>
      <c r="F12794" s="203"/>
    </row>
    <row r="12795" spans="1:6" x14ac:dyDescent="0.25">
      <c r="A12795" s="203"/>
      <c r="B12795" s="203"/>
      <c r="C12795" s="203"/>
      <c r="D12795" s="203"/>
      <c r="E12795" s="203"/>
      <c r="F12795" s="203"/>
    </row>
    <row r="12796" spans="1:6" x14ac:dyDescent="0.25">
      <c r="A12796" s="203"/>
      <c r="B12796" s="203"/>
      <c r="C12796" s="203"/>
      <c r="D12796" s="203"/>
      <c r="E12796" s="203"/>
      <c r="F12796" s="203"/>
    </row>
    <row r="12797" spans="1:6" x14ac:dyDescent="0.25">
      <c r="A12797" s="203"/>
      <c r="B12797" s="203"/>
      <c r="C12797" s="203"/>
      <c r="D12797" s="203"/>
      <c r="E12797" s="203"/>
      <c r="F12797" s="203"/>
    </row>
    <row r="12798" spans="1:6" x14ac:dyDescent="0.25">
      <c r="A12798" s="203"/>
      <c r="B12798" s="203"/>
      <c r="C12798" s="203"/>
      <c r="D12798" s="203"/>
      <c r="E12798" s="203"/>
      <c r="F12798" s="203"/>
    </row>
    <row r="12799" spans="1:6" x14ac:dyDescent="0.25">
      <c r="A12799" s="203"/>
      <c r="B12799" s="203"/>
      <c r="C12799" s="203"/>
      <c r="D12799" s="203"/>
      <c r="E12799" s="203"/>
      <c r="F12799" s="203"/>
    </row>
    <row r="12800" spans="1:6" x14ac:dyDescent="0.25">
      <c r="A12800" s="203"/>
      <c r="B12800" s="203"/>
      <c r="C12800" s="203"/>
      <c r="D12800" s="203"/>
      <c r="E12800" s="203"/>
      <c r="F12800" s="203"/>
    </row>
    <row r="12801" spans="1:6" x14ac:dyDescent="0.25">
      <c r="A12801" s="203"/>
      <c r="B12801" s="203"/>
      <c r="C12801" s="203"/>
      <c r="D12801" s="203"/>
      <c r="E12801" s="203"/>
      <c r="F12801" s="203"/>
    </row>
    <row r="12802" spans="1:6" x14ac:dyDescent="0.25">
      <c r="A12802" s="203"/>
      <c r="B12802" s="203"/>
      <c r="C12802" s="203"/>
      <c r="D12802" s="203"/>
      <c r="E12802" s="203"/>
      <c r="F12802" s="203"/>
    </row>
    <row r="12803" spans="1:6" x14ac:dyDescent="0.25">
      <c r="A12803" s="203"/>
      <c r="B12803" s="203"/>
      <c r="C12803" s="203"/>
      <c r="D12803" s="203"/>
      <c r="E12803" s="203"/>
      <c r="F12803" s="203"/>
    </row>
    <row r="12804" spans="1:6" x14ac:dyDescent="0.25">
      <c r="A12804" s="203"/>
      <c r="B12804" s="203"/>
      <c r="C12804" s="203"/>
      <c r="D12804" s="203"/>
      <c r="E12804" s="203"/>
      <c r="F12804" s="203"/>
    </row>
    <row r="12805" spans="1:6" x14ac:dyDescent="0.25">
      <c r="A12805" s="203"/>
      <c r="B12805" s="203"/>
      <c r="C12805" s="203"/>
      <c r="D12805" s="203"/>
      <c r="E12805" s="203"/>
      <c r="F12805" s="203"/>
    </row>
    <row r="12806" spans="1:6" x14ac:dyDescent="0.25">
      <c r="A12806" s="203"/>
      <c r="B12806" s="203"/>
      <c r="C12806" s="203"/>
      <c r="D12806" s="203"/>
      <c r="E12806" s="203"/>
      <c r="F12806" s="203"/>
    </row>
    <row r="12807" spans="1:6" x14ac:dyDescent="0.25">
      <c r="A12807" s="203"/>
      <c r="B12807" s="203"/>
      <c r="C12807" s="203"/>
      <c r="D12807" s="203"/>
      <c r="E12807" s="203"/>
      <c r="F12807" s="203"/>
    </row>
    <row r="12808" spans="1:6" x14ac:dyDescent="0.25">
      <c r="A12808" s="203"/>
      <c r="B12808" s="203"/>
      <c r="C12808" s="203"/>
      <c r="D12808" s="203"/>
      <c r="E12808" s="203"/>
      <c r="F12808" s="203"/>
    </row>
    <row r="12809" spans="1:6" x14ac:dyDescent="0.25">
      <c r="A12809" s="203"/>
      <c r="B12809" s="203"/>
      <c r="C12809" s="203"/>
      <c r="D12809" s="203"/>
      <c r="E12809" s="203"/>
      <c r="F12809" s="203"/>
    </row>
    <row r="12810" spans="1:6" x14ac:dyDescent="0.25">
      <c r="A12810" s="203"/>
      <c r="B12810" s="203"/>
      <c r="C12810" s="203"/>
      <c r="D12810" s="203"/>
      <c r="E12810" s="203"/>
      <c r="F12810" s="203"/>
    </row>
    <row r="12811" spans="1:6" x14ac:dyDescent="0.25">
      <c r="A12811" s="203"/>
      <c r="B12811" s="203"/>
      <c r="C12811" s="203"/>
      <c r="D12811" s="203"/>
      <c r="E12811" s="203"/>
      <c r="F12811" s="203"/>
    </row>
    <row r="12812" spans="1:6" x14ac:dyDescent="0.25">
      <c r="A12812" s="203"/>
      <c r="B12812" s="203"/>
      <c r="C12812" s="203"/>
      <c r="D12812" s="203"/>
      <c r="E12812" s="203"/>
      <c r="F12812" s="203"/>
    </row>
    <row r="12813" spans="1:6" x14ac:dyDescent="0.25">
      <c r="A12813" s="203"/>
      <c r="B12813" s="203"/>
      <c r="C12813" s="203"/>
      <c r="D12813" s="203"/>
      <c r="E12813" s="203"/>
      <c r="F12813" s="203"/>
    </row>
    <row r="12814" spans="1:6" x14ac:dyDescent="0.25">
      <c r="A12814" s="203"/>
      <c r="B12814" s="203"/>
      <c r="C12814" s="203"/>
      <c r="D12814" s="203"/>
      <c r="E12814" s="203"/>
      <c r="F12814" s="203"/>
    </row>
    <row r="12815" spans="1:6" x14ac:dyDescent="0.25">
      <c r="A12815" s="203"/>
      <c r="B12815" s="203"/>
      <c r="C12815" s="203"/>
      <c r="D12815" s="203"/>
      <c r="E12815" s="203"/>
      <c r="F12815" s="203"/>
    </row>
    <row r="12816" spans="1:6" x14ac:dyDescent="0.25">
      <c r="A12816" s="203"/>
      <c r="B12816" s="203"/>
      <c r="C12816" s="203"/>
      <c r="D12816" s="203"/>
      <c r="E12816" s="203"/>
      <c r="F12816" s="203"/>
    </row>
    <row r="12817" spans="1:6" x14ac:dyDescent="0.25">
      <c r="A12817" s="203"/>
      <c r="B12817" s="203"/>
      <c r="C12817" s="203"/>
      <c r="D12817" s="203"/>
      <c r="E12817" s="203"/>
      <c r="F12817" s="203"/>
    </row>
    <row r="12818" spans="1:6" x14ac:dyDescent="0.25">
      <c r="A12818" s="203"/>
      <c r="B12818" s="203"/>
      <c r="C12818" s="203"/>
      <c r="D12818" s="203"/>
      <c r="E12818" s="203"/>
      <c r="F12818" s="203"/>
    </row>
    <row r="12819" spans="1:6" x14ac:dyDescent="0.25">
      <c r="A12819" s="203"/>
      <c r="B12819" s="203"/>
      <c r="C12819" s="203"/>
      <c r="D12819" s="203"/>
      <c r="E12819" s="203"/>
      <c r="F12819" s="203"/>
    </row>
    <row r="12820" spans="1:6" x14ac:dyDescent="0.25">
      <c r="A12820" s="203"/>
      <c r="B12820" s="203"/>
      <c r="C12820" s="203"/>
      <c r="D12820" s="203"/>
      <c r="E12820" s="203"/>
      <c r="F12820" s="203"/>
    </row>
    <row r="12821" spans="1:6" x14ac:dyDescent="0.25">
      <c r="A12821" s="203"/>
      <c r="B12821" s="203"/>
      <c r="C12821" s="203"/>
      <c r="D12821" s="203"/>
      <c r="E12821" s="203"/>
      <c r="F12821" s="203"/>
    </row>
    <row r="12822" spans="1:6" x14ac:dyDescent="0.25">
      <c r="A12822" s="203"/>
      <c r="B12822" s="203"/>
      <c r="C12822" s="203"/>
      <c r="D12822" s="203"/>
      <c r="E12822" s="203"/>
      <c r="F12822" s="203"/>
    </row>
    <row r="12823" spans="1:6" x14ac:dyDescent="0.25">
      <c r="A12823" s="203"/>
      <c r="B12823" s="203"/>
      <c r="C12823" s="203"/>
      <c r="D12823" s="203"/>
      <c r="E12823" s="203"/>
      <c r="F12823" s="203"/>
    </row>
    <row r="12824" spans="1:6" x14ac:dyDescent="0.25">
      <c r="A12824" s="203"/>
      <c r="B12824" s="203"/>
      <c r="C12824" s="203"/>
      <c r="D12824" s="203"/>
      <c r="E12824" s="203"/>
      <c r="F12824" s="203"/>
    </row>
    <row r="12825" spans="1:6" x14ac:dyDescent="0.25">
      <c r="A12825" s="203"/>
      <c r="B12825" s="203"/>
      <c r="C12825" s="203"/>
      <c r="D12825" s="203"/>
      <c r="E12825" s="203"/>
      <c r="F12825" s="203"/>
    </row>
    <row r="12826" spans="1:6" x14ac:dyDescent="0.25">
      <c r="A12826" s="203"/>
      <c r="B12826" s="203"/>
      <c r="C12826" s="203"/>
      <c r="D12826" s="203"/>
      <c r="E12826" s="203"/>
      <c r="F12826" s="203"/>
    </row>
    <row r="12827" spans="1:6" x14ac:dyDescent="0.25">
      <c r="A12827" s="203"/>
      <c r="B12827" s="203"/>
      <c r="C12827" s="203"/>
      <c r="D12827" s="203"/>
      <c r="E12827" s="203"/>
      <c r="F12827" s="203"/>
    </row>
    <row r="12828" spans="1:6" x14ac:dyDescent="0.25">
      <c r="A12828" s="203"/>
      <c r="B12828" s="203"/>
      <c r="C12828" s="203"/>
      <c r="D12828" s="203"/>
      <c r="E12828" s="203"/>
      <c r="F12828" s="203"/>
    </row>
    <row r="12829" spans="1:6" x14ac:dyDescent="0.25">
      <c r="A12829" s="203"/>
      <c r="B12829" s="203"/>
      <c r="C12829" s="203"/>
      <c r="D12829" s="203"/>
      <c r="E12829" s="203"/>
      <c r="F12829" s="203"/>
    </row>
    <row r="12830" spans="1:6" x14ac:dyDescent="0.25">
      <c r="A12830" s="203"/>
      <c r="B12830" s="203"/>
      <c r="C12830" s="203"/>
      <c r="D12830" s="203"/>
      <c r="E12830" s="203"/>
      <c r="F12830" s="203"/>
    </row>
    <row r="12831" spans="1:6" x14ac:dyDescent="0.25">
      <c r="A12831" s="203"/>
      <c r="B12831" s="203"/>
      <c r="C12831" s="203"/>
      <c r="D12831" s="203"/>
      <c r="E12831" s="203"/>
      <c r="F12831" s="203"/>
    </row>
    <row r="12832" spans="1:6" x14ac:dyDescent="0.25">
      <c r="A12832" s="203"/>
      <c r="B12832" s="203"/>
      <c r="C12832" s="203"/>
      <c r="D12832" s="203"/>
      <c r="E12832" s="203"/>
      <c r="F12832" s="203"/>
    </row>
    <row r="12833" spans="1:6" x14ac:dyDescent="0.25">
      <c r="A12833" s="203"/>
      <c r="B12833" s="203"/>
      <c r="C12833" s="203"/>
      <c r="D12833" s="203"/>
      <c r="E12833" s="203"/>
      <c r="F12833" s="203"/>
    </row>
    <row r="12834" spans="1:6" x14ac:dyDescent="0.25">
      <c r="A12834" s="203"/>
      <c r="B12834" s="203"/>
      <c r="C12834" s="203"/>
      <c r="D12834" s="203"/>
      <c r="E12834" s="203"/>
      <c r="F12834" s="203"/>
    </row>
    <row r="12835" spans="1:6" x14ac:dyDescent="0.25">
      <c r="A12835" s="203"/>
      <c r="B12835" s="203"/>
      <c r="C12835" s="203"/>
      <c r="D12835" s="203"/>
      <c r="E12835" s="203"/>
      <c r="F12835" s="203"/>
    </row>
    <row r="12836" spans="1:6" x14ac:dyDescent="0.25">
      <c r="A12836" s="203"/>
      <c r="B12836" s="203"/>
      <c r="C12836" s="203"/>
      <c r="D12836" s="203"/>
      <c r="E12836" s="203"/>
      <c r="F12836" s="203"/>
    </row>
    <row r="12837" spans="1:6" x14ac:dyDescent="0.25">
      <c r="A12837" s="203"/>
      <c r="B12837" s="203"/>
      <c r="C12837" s="203"/>
      <c r="D12837" s="203"/>
      <c r="E12837" s="203"/>
      <c r="F12837" s="203"/>
    </row>
    <row r="12838" spans="1:6" x14ac:dyDescent="0.25">
      <c r="A12838" s="203"/>
      <c r="B12838" s="203"/>
      <c r="C12838" s="203"/>
      <c r="D12838" s="203"/>
      <c r="E12838" s="203"/>
      <c r="F12838" s="203"/>
    </row>
    <row r="12839" spans="1:6" x14ac:dyDescent="0.25">
      <c r="A12839" s="203"/>
      <c r="B12839" s="203"/>
      <c r="C12839" s="203"/>
      <c r="D12839" s="203"/>
      <c r="E12839" s="203"/>
      <c r="F12839" s="203"/>
    </row>
    <row r="12840" spans="1:6" x14ac:dyDescent="0.25">
      <c r="A12840" s="203"/>
      <c r="B12840" s="203"/>
      <c r="C12840" s="203"/>
      <c r="D12840" s="203"/>
      <c r="E12840" s="203"/>
      <c r="F12840" s="203"/>
    </row>
    <row r="12841" spans="1:6" x14ac:dyDescent="0.25">
      <c r="A12841" s="203"/>
      <c r="B12841" s="203"/>
      <c r="C12841" s="203"/>
      <c r="D12841" s="203"/>
      <c r="E12841" s="203"/>
      <c r="F12841" s="203"/>
    </row>
    <row r="12842" spans="1:6" x14ac:dyDescent="0.25">
      <c r="A12842" s="203"/>
      <c r="B12842" s="203"/>
      <c r="C12842" s="203"/>
      <c r="D12842" s="203"/>
      <c r="E12842" s="203"/>
      <c r="F12842" s="203"/>
    </row>
    <row r="12843" spans="1:6" x14ac:dyDescent="0.25">
      <c r="A12843" s="203"/>
      <c r="B12843" s="203"/>
      <c r="C12843" s="203"/>
      <c r="D12843" s="203"/>
      <c r="E12843" s="203"/>
      <c r="F12843" s="203"/>
    </row>
    <row r="12844" spans="1:6" x14ac:dyDescent="0.25">
      <c r="A12844" s="203"/>
      <c r="B12844" s="203"/>
      <c r="C12844" s="203"/>
      <c r="D12844" s="203"/>
      <c r="E12844" s="203"/>
      <c r="F12844" s="203"/>
    </row>
    <row r="12845" spans="1:6" x14ac:dyDescent="0.25">
      <c r="A12845" s="203"/>
      <c r="B12845" s="203"/>
      <c r="C12845" s="203"/>
      <c r="D12845" s="203"/>
      <c r="E12845" s="203"/>
      <c r="F12845" s="203"/>
    </row>
    <row r="12846" spans="1:6" x14ac:dyDescent="0.25">
      <c r="A12846" s="203"/>
      <c r="B12846" s="203"/>
      <c r="C12846" s="203"/>
      <c r="D12846" s="203"/>
      <c r="E12846" s="203"/>
      <c r="F12846" s="203"/>
    </row>
    <row r="12847" spans="1:6" x14ac:dyDescent="0.25">
      <c r="A12847" s="203"/>
      <c r="B12847" s="203"/>
      <c r="C12847" s="203"/>
      <c r="D12847" s="203"/>
      <c r="E12847" s="203"/>
      <c r="F12847" s="203"/>
    </row>
    <row r="12848" spans="1:6" x14ac:dyDescent="0.25">
      <c r="A12848" s="203"/>
      <c r="B12848" s="203"/>
      <c r="C12848" s="203"/>
      <c r="D12848" s="203"/>
      <c r="E12848" s="203"/>
      <c r="F12848" s="203"/>
    </row>
    <row r="12849" spans="1:6" x14ac:dyDescent="0.25">
      <c r="A12849" s="203"/>
      <c r="B12849" s="203"/>
      <c r="C12849" s="203"/>
      <c r="D12849" s="203"/>
      <c r="E12849" s="203"/>
      <c r="F12849" s="203"/>
    </row>
    <row r="12850" spans="1:6" x14ac:dyDescent="0.25">
      <c r="A12850" s="203"/>
      <c r="B12850" s="203"/>
      <c r="C12850" s="203"/>
      <c r="D12850" s="203"/>
      <c r="E12850" s="203"/>
      <c r="F12850" s="203"/>
    </row>
    <row r="12851" spans="1:6" x14ac:dyDescent="0.25">
      <c r="A12851" s="203"/>
      <c r="B12851" s="203"/>
      <c r="C12851" s="203"/>
      <c r="D12851" s="203"/>
      <c r="E12851" s="203"/>
      <c r="F12851" s="203"/>
    </row>
    <row r="12852" spans="1:6" x14ac:dyDescent="0.25">
      <c r="A12852" s="203"/>
      <c r="B12852" s="203"/>
      <c r="C12852" s="203"/>
      <c r="D12852" s="203"/>
      <c r="E12852" s="203"/>
      <c r="F12852" s="203"/>
    </row>
    <row r="12853" spans="1:6" x14ac:dyDescent="0.25">
      <c r="A12853" s="203"/>
      <c r="B12853" s="203"/>
      <c r="C12853" s="203"/>
      <c r="D12853" s="203"/>
      <c r="E12853" s="203"/>
      <c r="F12853" s="203"/>
    </row>
    <row r="12854" spans="1:6" x14ac:dyDescent="0.25">
      <c r="A12854" s="203"/>
      <c r="B12854" s="203"/>
      <c r="C12854" s="203"/>
      <c r="D12854" s="203"/>
      <c r="E12854" s="203"/>
      <c r="F12854" s="203"/>
    </row>
    <row r="12855" spans="1:6" x14ac:dyDescent="0.25">
      <c r="A12855" s="203"/>
      <c r="B12855" s="203"/>
      <c r="C12855" s="203"/>
      <c r="D12855" s="203"/>
      <c r="E12855" s="203"/>
      <c r="F12855" s="203"/>
    </row>
    <row r="12856" spans="1:6" x14ac:dyDescent="0.25">
      <c r="A12856" s="203"/>
      <c r="B12856" s="203"/>
      <c r="C12856" s="203"/>
      <c r="D12856" s="203"/>
      <c r="E12856" s="203"/>
      <c r="F12856" s="203"/>
    </row>
    <row r="12857" spans="1:6" x14ac:dyDescent="0.25">
      <c r="A12857" s="203"/>
      <c r="B12857" s="203"/>
      <c r="C12857" s="203"/>
      <c r="D12857" s="203"/>
      <c r="E12857" s="203"/>
      <c r="F12857" s="203"/>
    </row>
    <row r="12858" spans="1:6" x14ac:dyDescent="0.25">
      <c r="A12858" s="203"/>
      <c r="B12858" s="203"/>
      <c r="C12858" s="203"/>
      <c r="D12858" s="203"/>
      <c r="E12858" s="203"/>
      <c r="F12858" s="203"/>
    </row>
    <row r="12859" spans="1:6" x14ac:dyDescent="0.25">
      <c r="A12859" s="203"/>
      <c r="B12859" s="203"/>
      <c r="C12859" s="203"/>
      <c r="D12859" s="203"/>
      <c r="E12859" s="203"/>
      <c r="F12859" s="203"/>
    </row>
    <row r="12860" spans="1:6" x14ac:dyDescent="0.25">
      <c r="A12860" s="203"/>
      <c r="B12860" s="203"/>
      <c r="C12860" s="203"/>
      <c r="D12860" s="203"/>
      <c r="E12860" s="203"/>
      <c r="F12860" s="203"/>
    </row>
    <row r="12861" spans="1:6" x14ac:dyDescent="0.25">
      <c r="A12861" s="203"/>
      <c r="B12861" s="203"/>
      <c r="C12861" s="203"/>
      <c r="D12861" s="203"/>
      <c r="E12861" s="203"/>
      <c r="F12861" s="203"/>
    </row>
    <row r="12862" spans="1:6" x14ac:dyDescent="0.25">
      <c r="A12862" s="203"/>
      <c r="B12862" s="203"/>
      <c r="C12862" s="203"/>
      <c r="D12862" s="203"/>
      <c r="E12862" s="203"/>
      <c r="F12862" s="203"/>
    </row>
    <row r="12863" spans="1:6" x14ac:dyDescent="0.25">
      <c r="A12863" s="203"/>
      <c r="B12863" s="203"/>
      <c r="C12863" s="203"/>
      <c r="D12863" s="203"/>
      <c r="E12863" s="203"/>
      <c r="F12863" s="203"/>
    </row>
    <row r="12864" spans="1:6" x14ac:dyDescent="0.25">
      <c r="A12864" s="203"/>
      <c r="B12864" s="203"/>
      <c r="C12864" s="203"/>
      <c r="D12864" s="203"/>
      <c r="E12864" s="203"/>
      <c r="F12864" s="203"/>
    </row>
    <row r="12865" spans="1:6" x14ac:dyDescent="0.25">
      <c r="A12865" s="203"/>
      <c r="B12865" s="203"/>
      <c r="C12865" s="203"/>
      <c r="D12865" s="203"/>
      <c r="E12865" s="203"/>
      <c r="F12865" s="203"/>
    </row>
    <row r="12866" spans="1:6" x14ac:dyDescent="0.25">
      <c r="A12866" s="203"/>
      <c r="B12866" s="203"/>
      <c r="C12866" s="203"/>
      <c r="D12866" s="203"/>
      <c r="E12866" s="203"/>
      <c r="F12866" s="203"/>
    </row>
    <row r="12867" spans="1:6" x14ac:dyDescent="0.25">
      <c r="A12867" s="203"/>
      <c r="B12867" s="203"/>
      <c r="C12867" s="203"/>
      <c r="D12867" s="203"/>
      <c r="E12867" s="203"/>
      <c r="F12867" s="203"/>
    </row>
    <row r="12868" spans="1:6" x14ac:dyDescent="0.25">
      <c r="A12868" s="203"/>
      <c r="B12868" s="203"/>
      <c r="C12868" s="203"/>
      <c r="D12868" s="203"/>
      <c r="E12868" s="203"/>
      <c r="F12868" s="203"/>
    </row>
    <row r="12869" spans="1:6" x14ac:dyDescent="0.25">
      <c r="A12869" s="203"/>
      <c r="B12869" s="203"/>
      <c r="C12869" s="203"/>
      <c r="D12869" s="203"/>
      <c r="E12869" s="203"/>
      <c r="F12869" s="203"/>
    </row>
    <row r="12870" spans="1:6" x14ac:dyDescent="0.25">
      <c r="A12870" s="203"/>
      <c r="B12870" s="203"/>
      <c r="C12870" s="203"/>
      <c r="D12870" s="203"/>
      <c r="E12870" s="203"/>
      <c r="F12870" s="203"/>
    </row>
    <row r="12871" spans="1:6" x14ac:dyDescent="0.25">
      <c r="A12871" s="203"/>
      <c r="B12871" s="203"/>
      <c r="C12871" s="203"/>
      <c r="D12871" s="203"/>
      <c r="E12871" s="203"/>
      <c r="F12871" s="203"/>
    </row>
    <row r="12872" spans="1:6" x14ac:dyDescent="0.25">
      <c r="A12872" s="203"/>
      <c r="B12872" s="203"/>
      <c r="C12872" s="203"/>
      <c r="D12872" s="203"/>
      <c r="E12872" s="203"/>
      <c r="F12872" s="203"/>
    </row>
    <row r="12873" spans="1:6" x14ac:dyDescent="0.25">
      <c r="A12873" s="203"/>
      <c r="B12873" s="203"/>
      <c r="C12873" s="203"/>
      <c r="D12873" s="203"/>
      <c r="E12873" s="203"/>
      <c r="F12873" s="203"/>
    </row>
    <row r="12874" spans="1:6" x14ac:dyDescent="0.25">
      <c r="A12874" s="203"/>
      <c r="B12874" s="203"/>
      <c r="C12874" s="203"/>
      <c r="D12874" s="203"/>
      <c r="E12874" s="203"/>
      <c r="F12874" s="203"/>
    </row>
    <row r="12875" spans="1:6" x14ac:dyDescent="0.25">
      <c r="A12875" s="203"/>
      <c r="B12875" s="203"/>
      <c r="C12875" s="203"/>
      <c r="D12875" s="203"/>
      <c r="E12875" s="203"/>
      <c r="F12875" s="203"/>
    </row>
    <row r="12876" spans="1:6" x14ac:dyDescent="0.25">
      <c r="A12876" s="203"/>
      <c r="B12876" s="203"/>
      <c r="C12876" s="203"/>
      <c r="D12876" s="203"/>
      <c r="E12876" s="203"/>
      <c r="F12876" s="203"/>
    </row>
    <row r="12877" spans="1:6" x14ac:dyDescent="0.25">
      <c r="A12877" s="203"/>
      <c r="B12877" s="203"/>
      <c r="C12877" s="203"/>
      <c r="D12877" s="203"/>
      <c r="E12877" s="203"/>
      <c r="F12877" s="203"/>
    </row>
    <row r="12878" spans="1:6" x14ac:dyDescent="0.25">
      <c r="A12878" s="203"/>
      <c r="B12878" s="203"/>
      <c r="C12878" s="203"/>
      <c r="D12878" s="203"/>
      <c r="E12878" s="203"/>
      <c r="F12878" s="203"/>
    </row>
    <row r="12879" spans="1:6" x14ac:dyDescent="0.25">
      <c r="A12879" s="203"/>
      <c r="B12879" s="203"/>
      <c r="C12879" s="203"/>
      <c r="D12879" s="203"/>
      <c r="E12879" s="203"/>
      <c r="F12879" s="203"/>
    </row>
    <row r="12880" spans="1:6" x14ac:dyDescent="0.25">
      <c r="A12880" s="203"/>
      <c r="B12880" s="203"/>
      <c r="C12880" s="203"/>
      <c r="D12880" s="203"/>
      <c r="E12880" s="203"/>
      <c r="F12880" s="203"/>
    </row>
    <row r="12881" spans="1:6" x14ac:dyDescent="0.25">
      <c r="A12881" s="203"/>
      <c r="B12881" s="203"/>
      <c r="C12881" s="203"/>
      <c r="D12881" s="203"/>
      <c r="E12881" s="203"/>
      <c r="F12881" s="203"/>
    </row>
    <row r="12882" spans="1:6" x14ac:dyDescent="0.25">
      <c r="A12882" s="203"/>
      <c r="B12882" s="203"/>
      <c r="C12882" s="203"/>
      <c r="D12882" s="203"/>
      <c r="E12882" s="203"/>
      <c r="F12882" s="203"/>
    </row>
    <row r="12883" spans="1:6" x14ac:dyDescent="0.25">
      <c r="A12883" s="203"/>
      <c r="B12883" s="203"/>
      <c r="C12883" s="203"/>
      <c r="D12883" s="203"/>
      <c r="E12883" s="203"/>
      <c r="F12883" s="203"/>
    </row>
    <row r="12884" spans="1:6" x14ac:dyDescent="0.25">
      <c r="A12884" s="203"/>
      <c r="B12884" s="203"/>
      <c r="C12884" s="203"/>
      <c r="D12884" s="203"/>
      <c r="E12884" s="203"/>
      <c r="F12884" s="203"/>
    </row>
    <row r="12885" spans="1:6" x14ac:dyDescent="0.25">
      <c r="A12885" s="203"/>
      <c r="B12885" s="203"/>
      <c r="C12885" s="203"/>
      <c r="D12885" s="203"/>
      <c r="E12885" s="203"/>
      <c r="F12885" s="203"/>
    </row>
    <row r="12886" spans="1:6" x14ac:dyDescent="0.25">
      <c r="A12886" s="203"/>
      <c r="B12886" s="203"/>
      <c r="C12886" s="203"/>
      <c r="D12886" s="203"/>
      <c r="E12886" s="203"/>
      <c r="F12886" s="203"/>
    </row>
    <row r="12887" spans="1:6" x14ac:dyDescent="0.25">
      <c r="A12887" s="203"/>
      <c r="B12887" s="203"/>
      <c r="C12887" s="203"/>
      <c r="D12887" s="203"/>
      <c r="E12887" s="203"/>
      <c r="F12887" s="203"/>
    </row>
    <row r="12888" spans="1:6" x14ac:dyDescent="0.25">
      <c r="A12888" s="203"/>
      <c r="B12888" s="203"/>
      <c r="C12888" s="203"/>
      <c r="D12888" s="203"/>
      <c r="E12888" s="203"/>
      <c r="F12888" s="203"/>
    </row>
    <row r="12889" spans="1:6" x14ac:dyDescent="0.25">
      <c r="A12889" s="203"/>
      <c r="B12889" s="203"/>
      <c r="C12889" s="203"/>
      <c r="D12889" s="203"/>
      <c r="E12889" s="203"/>
      <c r="F12889" s="203"/>
    </row>
    <row r="12890" spans="1:6" x14ac:dyDescent="0.25">
      <c r="A12890" s="203"/>
      <c r="B12890" s="203"/>
      <c r="C12890" s="203"/>
      <c r="D12890" s="203"/>
      <c r="E12890" s="203"/>
      <c r="F12890" s="203"/>
    </row>
    <row r="12891" spans="1:6" x14ac:dyDescent="0.25">
      <c r="A12891" s="203"/>
      <c r="B12891" s="203"/>
      <c r="C12891" s="203"/>
      <c r="D12891" s="203"/>
      <c r="E12891" s="203"/>
      <c r="F12891" s="203"/>
    </row>
    <row r="12892" spans="1:6" x14ac:dyDescent="0.25">
      <c r="A12892" s="203"/>
      <c r="B12892" s="203"/>
      <c r="C12892" s="203"/>
      <c r="D12892" s="203"/>
      <c r="E12892" s="203"/>
      <c r="F12892" s="203"/>
    </row>
    <row r="12893" spans="1:6" x14ac:dyDescent="0.25">
      <c r="A12893" s="203"/>
      <c r="B12893" s="203"/>
      <c r="C12893" s="203"/>
      <c r="D12893" s="203"/>
      <c r="E12893" s="203"/>
      <c r="F12893" s="203"/>
    </row>
    <row r="12894" spans="1:6" x14ac:dyDescent="0.25">
      <c r="A12894" s="203"/>
      <c r="B12894" s="203"/>
      <c r="C12894" s="203"/>
      <c r="D12894" s="203"/>
      <c r="E12894" s="203"/>
      <c r="F12894" s="203"/>
    </row>
    <row r="12895" spans="1:6" x14ac:dyDescent="0.25">
      <c r="A12895" s="203"/>
      <c r="B12895" s="203"/>
      <c r="C12895" s="203"/>
      <c r="D12895" s="203"/>
      <c r="E12895" s="203"/>
      <c r="F12895" s="203"/>
    </row>
    <row r="12896" spans="1:6" x14ac:dyDescent="0.25">
      <c r="A12896" s="203"/>
      <c r="B12896" s="203"/>
      <c r="C12896" s="203"/>
      <c r="D12896" s="203"/>
      <c r="E12896" s="203"/>
      <c r="F12896" s="203"/>
    </row>
    <row r="12897" spans="1:6" x14ac:dyDescent="0.25">
      <c r="A12897" s="203"/>
      <c r="B12897" s="203"/>
      <c r="C12897" s="203"/>
      <c r="D12897" s="203"/>
      <c r="E12897" s="203"/>
      <c r="F12897" s="203"/>
    </row>
    <row r="12898" spans="1:6" x14ac:dyDescent="0.25">
      <c r="A12898" s="203"/>
      <c r="B12898" s="203"/>
      <c r="C12898" s="203"/>
      <c r="D12898" s="203"/>
      <c r="E12898" s="203"/>
      <c r="F12898" s="203"/>
    </row>
    <row r="12899" spans="1:6" x14ac:dyDescent="0.25">
      <c r="A12899" s="203"/>
      <c r="B12899" s="203"/>
      <c r="C12899" s="203"/>
      <c r="D12899" s="203"/>
      <c r="E12899" s="203"/>
      <c r="F12899" s="203"/>
    </row>
    <row r="12900" spans="1:6" x14ac:dyDescent="0.25">
      <c r="A12900" s="203"/>
      <c r="B12900" s="203"/>
      <c r="C12900" s="203"/>
      <c r="D12900" s="203"/>
      <c r="E12900" s="203"/>
      <c r="F12900" s="203"/>
    </row>
    <row r="12901" spans="1:6" x14ac:dyDescent="0.25">
      <c r="A12901" s="203"/>
      <c r="B12901" s="203"/>
      <c r="C12901" s="203"/>
      <c r="D12901" s="203"/>
      <c r="E12901" s="203"/>
      <c r="F12901" s="203"/>
    </row>
    <row r="12902" spans="1:6" x14ac:dyDescent="0.25">
      <c r="A12902" s="203"/>
      <c r="B12902" s="203"/>
      <c r="C12902" s="203"/>
      <c r="D12902" s="203"/>
      <c r="E12902" s="203"/>
      <c r="F12902" s="203"/>
    </row>
    <row r="12903" spans="1:6" x14ac:dyDescent="0.25">
      <c r="A12903" s="203"/>
      <c r="B12903" s="203"/>
      <c r="C12903" s="203"/>
      <c r="D12903" s="203"/>
      <c r="E12903" s="203"/>
      <c r="F12903" s="203"/>
    </row>
    <row r="12904" spans="1:6" x14ac:dyDescent="0.25">
      <c r="A12904" s="203"/>
      <c r="B12904" s="203"/>
      <c r="C12904" s="203"/>
      <c r="D12904" s="203"/>
      <c r="E12904" s="203"/>
      <c r="F12904" s="203"/>
    </row>
    <row r="12905" spans="1:6" x14ac:dyDescent="0.25">
      <c r="A12905" s="203"/>
      <c r="B12905" s="203"/>
      <c r="C12905" s="203"/>
      <c r="D12905" s="203"/>
      <c r="E12905" s="203"/>
      <c r="F12905" s="203"/>
    </row>
    <row r="12906" spans="1:6" x14ac:dyDescent="0.25">
      <c r="A12906" s="203"/>
      <c r="B12906" s="203"/>
      <c r="C12906" s="203"/>
      <c r="D12906" s="203"/>
      <c r="E12906" s="203"/>
      <c r="F12906" s="203"/>
    </row>
    <row r="12907" spans="1:6" x14ac:dyDescent="0.25">
      <c r="A12907" s="203"/>
      <c r="B12907" s="203"/>
      <c r="C12907" s="203"/>
      <c r="D12907" s="203"/>
      <c r="E12907" s="203"/>
      <c r="F12907" s="203"/>
    </row>
    <row r="12908" spans="1:6" x14ac:dyDescent="0.25">
      <c r="A12908" s="203"/>
      <c r="B12908" s="203"/>
      <c r="C12908" s="203"/>
      <c r="D12908" s="203"/>
      <c r="E12908" s="203"/>
      <c r="F12908" s="203"/>
    </row>
    <row r="12909" spans="1:6" x14ac:dyDescent="0.25">
      <c r="A12909" s="203"/>
      <c r="B12909" s="203"/>
      <c r="C12909" s="203"/>
      <c r="D12909" s="203"/>
      <c r="E12909" s="203"/>
      <c r="F12909" s="203"/>
    </row>
    <row r="12910" spans="1:6" x14ac:dyDescent="0.25">
      <c r="A12910" s="203"/>
      <c r="B12910" s="203"/>
      <c r="C12910" s="203"/>
      <c r="D12910" s="203"/>
      <c r="E12910" s="203"/>
      <c r="F12910" s="203"/>
    </row>
    <row r="12911" spans="1:6" x14ac:dyDescent="0.25">
      <c r="A12911" s="203"/>
      <c r="B12911" s="203"/>
      <c r="C12911" s="203"/>
      <c r="D12911" s="203"/>
      <c r="E12911" s="203"/>
      <c r="F12911" s="203"/>
    </row>
    <row r="12912" spans="1:6" x14ac:dyDescent="0.25">
      <c r="A12912" s="203"/>
      <c r="B12912" s="203"/>
      <c r="C12912" s="203"/>
      <c r="D12912" s="203"/>
      <c r="E12912" s="203"/>
      <c r="F12912" s="203"/>
    </row>
    <row r="12913" spans="1:6" x14ac:dyDescent="0.25">
      <c r="A12913" s="203"/>
      <c r="B12913" s="203"/>
      <c r="C12913" s="203"/>
      <c r="D12913" s="203"/>
      <c r="E12913" s="203"/>
      <c r="F12913" s="203"/>
    </row>
    <row r="12914" spans="1:6" x14ac:dyDescent="0.25">
      <c r="A12914" s="203"/>
      <c r="B12914" s="203"/>
      <c r="C12914" s="203"/>
      <c r="D12914" s="203"/>
      <c r="E12914" s="203"/>
      <c r="F12914" s="203"/>
    </row>
    <row r="12915" spans="1:6" x14ac:dyDescent="0.25">
      <c r="A12915" s="203"/>
      <c r="B12915" s="203"/>
      <c r="C12915" s="203"/>
      <c r="D12915" s="203"/>
      <c r="E12915" s="203"/>
      <c r="F12915" s="203"/>
    </row>
    <row r="12916" spans="1:6" x14ac:dyDescent="0.25">
      <c r="A12916" s="203"/>
      <c r="B12916" s="203"/>
      <c r="C12916" s="203"/>
      <c r="D12916" s="203"/>
      <c r="E12916" s="203"/>
      <c r="F12916" s="203"/>
    </row>
    <row r="12917" spans="1:6" x14ac:dyDescent="0.25">
      <c r="A12917" s="203"/>
      <c r="B12917" s="203"/>
      <c r="C12917" s="203"/>
      <c r="D12917" s="203"/>
      <c r="E12917" s="203"/>
      <c r="F12917" s="203"/>
    </row>
    <row r="12918" spans="1:6" x14ac:dyDescent="0.25">
      <c r="A12918" s="203"/>
      <c r="B12918" s="203"/>
      <c r="C12918" s="203"/>
      <c r="D12918" s="203"/>
      <c r="E12918" s="203"/>
      <c r="F12918" s="203"/>
    </row>
    <row r="12919" spans="1:6" x14ac:dyDescent="0.25">
      <c r="A12919" s="203"/>
      <c r="B12919" s="203"/>
      <c r="C12919" s="203"/>
      <c r="D12919" s="203"/>
      <c r="E12919" s="203"/>
      <c r="F12919" s="203"/>
    </row>
    <row r="12920" spans="1:6" x14ac:dyDescent="0.25">
      <c r="A12920" s="203"/>
      <c r="B12920" s="203"/>
      <c r="C12920" s="203"/>
      <c r="D12920" s="203"/>
      <c r="E12920" s="203"/>
      <c r="F12920" s="203"/>
    </row>
    <row r="12921" spans="1:6" x14ac:dyDescent="0.25">
      <c r="A12921" s="203"/>
      <c r="B12921" s="203"/>
      <c r="C12921" s="203"/>
      <c r="D12921" s="203"/>
      <c r="E12921" s="203"/>
      <c r="F12921" s="203"/>
    </row>
    <row r="12922" spans="1:6" x14ac:dyDescent="0.25">
      <c r="A12922" s="203"/>
      <c r="B12922" s="203"/>
      <c r="C12922" s="203"/>
      <c r="D12922" s="203"/>
      <c r="E12922" s="203"/>
      <c r="F12922" s="203"/>
    </row>
    <row r="12923" spans="1:6" x14ac:dyDescent="0.25">
      <c r="A12923" s="203"/>
      <c r="B12923" s="203"/>
      <c r="C12923" s="203"/>
      <c r="D12923" s="203"/>
      <c r="E12923" s="203"/>
      <c r="F12923" s="203"/>
    </row>
    <row r="12924" spans="1:6" x14ac:dyDescent="0.25">
      <c r="A12924" s="203"/>
      <c r="B12924" s="203"/>
      <c r="C12924" s="203"/>
      <c r="D12924" s="203"/>
      <c r="E12924" s="203"/>
      <c r="F12924" s="203"/>
    </row>
    <row r="12925" spans="1:6" x14ac:dyDescent="0.25">
      <c r="A12925" s="203"/>
      <c r="B12925" s="203"/>
      <c r="C12925" s="203"/>
      <c r="D12925" s="203"/>
      <c r="E12925" s="203"/>
      <c r="F12925" s="203"/>
    </row>
    <row r="12926" spans="1:6" x14ac:dyDescent="0.25">
      <c r="A12926" s="203"/>
      <c r="B12926" s="203"/>
      <c r="C12926" s="203"/>
      <c r="D12926" s="203"/>
      <c r="E12926" s="203"/>
      <c r="F12926" s="203"/>
    </row>
    <row r="12927" spans="1:6" x14ac:dyDescent="0.25">
      <c r="A12927" s="203"/>
      <c r="B12927" s="203"/>
      <c r="C12927" s="203"/>
      <c r="D12927" s="203"/>
      <c r="E12927" s="203"/>
      <c r="F12927" s="203"/>
    </row>
    <row r="12928" spans="1:6" x14ac:dyDescent="0.25">
      <c r="A12928" s="203"/>
      <c r="B12928" s="203"/>
      <c r="C12928" s="203"/>
      <c r="D12928" s="203"/>
      <c r="E12928" s="203"/>
      <c r="F12928" s="203"/>
    </row>
    <row r="12929" spans="1:6" x14ac:dyDescent="0.25">
      <c r="A12929" s="203"/>
      <c r="B12929" s="203"/>
      <c r="C12929" s="203"/>
      <c r="D12929" s="203"/>
      <c r="E12929" s="203"/>
      <c r="F12929" s="203"/>
    </row>
    <row r="12930" spans="1:6" x14ac:dyDescent="0.25">
      <c r="A12930" s="203"/>
      <c r="B12930" s="203"/>
      <c r="C12930" s="203"/>
      <c r="D12930" s="203"/>
      <c r="E12930" s="203"/>
      <c r="F12930" s="203"/>
    </row>
    <row r="12931" spans="1:6" x14ac:dyDescent="0.25">
      <c r="A12931" s="203"/>
      <c r="B12931" s="203"/>
      <c r="C12931" s="203"/>
      <c r="D12931" s="203"/>
      <c r="E12931" s="203"/>
      <c r="F12931" s="203"/>
    </row>
    <row r="12932" spans="1:6" x14ac:dyDescent="0.25">
      <c r="A12932" s="203"/>
      <c r="B12932" s="203"/>
      <c r="C12932" s="203"/>
      <c r="D12932" s="203"/>
      <c r="E12932" s="203"/>
      <c r="F12932" s="203"/>
    </row>
    <row r="12933" spans="1:6" x14ac:dyDescent="0.25">
      <c r="A12933" s="203"/>
      <c r="B12933" s="203"/>
      <c r="C12933" s="203"/>
      <c r="D12933" s="203"/>
      <c r="E12933" s="203"/>
      <c r="F12933" s="203"/>
    </row>
    <row r="12934" spans="1:6" x14ac:dyDescent="0.25">
      <c r="A12934" s="203"/>
      <c r="B12934" s="203"/>
      <c r="C12934" s="203"/>
      <c r="D12934" s="203"/>
      <c r="E12934" s="203"/>
      <c r="F12934" s="203"/>
    </row>
    <row r="12935" spans="1:6" x14ac:dyDescent="0.25">
      <c r="A12935" s="203"/>
      <c r="B12935" s="203"/>
      <c r="C12935" s="203"/>
      <c r="D12935" s="203"/>
      <c r="E12935" s="203"/>
      <c r="F12935" s="203"/>
    </row>
    <row r="12936" spans="1:6" x14ac:dyDescent="0.25">
      <c r="A12936" s="203"/>
      <c r="B12936" s="203"/>
      <c r="C12936" s="203"/>
      <c r="D12936" s="203"/>
      <c r="E12936" s="203"/>
      <c r="F12936" s="203"/>
    </row>
    <row r="12937" spans="1:6" x14ac:dyDescent="0.25">
      <c r="A12937" s="203"/>
      <c r="B12937" s="203"/>
      <c r="C12937" s="203"/>
      <c r="D12937" s="203"/>
      <c r="E12937" s="203"/>
      <c r="F12937" s="203"/>
    </row>
    <row r="12938" spans="1:6" x14ac:dyDescent="0.25">
      <c r="A12938" s="203"/>
      <c r="B12938" s="203"/>
      <c r="C12938" s="203"/>
      <c r="D12938" s="203"/>
      <c r="E12938" s="203"/>
      <c r="F12938" s="203"/>
    </row>
    <row r="12939" spans="1:6" x14ac:dyDescent="0.25">
      <c r="A12939" s="203"/>
      <c r="B12939" s="203"/>
      <c r="C12939" s="203"/>
      <c r="D12939" s="203"/>
      <c r="E12939" s="203"/>
      <c r="F12939" s="203"/>
    </row>
    <row r="12940" spans="1:6" x14ac:dyDescent="0.25">
      <c r="A12940" s="203"/>
      <c r="B12940" s="203"/>
      <c r="C12940" s="203"/>
      <c r="D12940" s="203"/>
      <c r="E12940" s="203"/>
      <c r="F12940" s="203"/>
    </row>
    <row r="12941" spans="1:6" x14ac:dyDescent="0.25">
      <c r="A12941" s="203"/>
      <c r="B12941" s="203"/>
      <c r="C12941" s="203"/>
      <c r="D12941" s="203"/>
      <c r="E12941" s="203"/>
      <c r="F12941" s="203"/>
    </row>
    <row r="12942" spans="1:6" x14ac:dyDescent="0.25">
      <c r="A12942" s="203"/>
      <c r="B12942" s="203"/>
      <c r="C12942" s="203"/>
      <c r="D12942" s="203"/>
      <c r="E12942" s="203"/>
      <c r="F12942" s="203"/>
    </row>
    <row r="12943" spans="1:6" x14ac:dyDescent="0.25">
      <c r="A12943" s="203"/>
      <c r="B12943" s="203"/>
      <c r="C12943" s="203"/>
      <c r="D12943" s="203"/>
      <c r="E12943" s="203"/>
      <c r="F12943" s="203"/>
    </row>
    <row r="12944" spans="1:6" x14ac:dyDescent="0.25">
      <c r="A12944" s="203"/>
      <c r="B12944" s="203"/>
      <c r="C12944" s="203"/>
      <c r="D12944" s="203"/>
      <c r="E12944" s="203"/>
      <c r="F12944" s="203"/>
    </row>
    <row r="12945" spans="1:6" x14ac:dyDescent="0.25">
      <c r="A12945" s="203"/>
      <c r="B12945" s="203"/>
      <c r="C12945" s="203"/>
      <c r="D12945" s="203"/>
      <c r="E12945" s="203"/>
      <c r="F12945" s="203"/>
    </row>
    <row r="12946" spans="1:6" x14ac:dyDescent="0.25">
      <c r="A12946" s="203"/>
      <c r="B12946" s="203"/>
      <c r="C12946" s="203"/>
      <c r="D12946" s="203"/>
      <c r="E12946" s="203"/>
      <c r="F12946" s="203"/>
    </row>
    <row r="12947" spans="1:6" x14ac:dyDescent="0.25">
      <c r="A12947" s="203"/>
      <c r="B12947" s="203"/>
      <c r="C12947" s="203"/>
      <c r="D12947" s="203"/>
      <c r="E12947" s="203"/>
      <c r="F12947" s="203"/>
    </row>
    <row r="12948" spans="1:6" x14ac:dyDescent="0.25">
      <c r="A12948" s="203"/>
      <c r="B12948" s="203"/>
      <c r="C12948" s="203"/>
      <c r="D12948" s="203"/>
      <c r="E12948" s="203"/>
      <c r="F12948" s="203"/>
    </row>
    <row r="12949" spans="1:6" x14ac:dyDescent="0.25">
      <c r="A12949" s="203"/>
      <c r="B12949" s="203"/>
      <c r="C12949" s="203"/>
      <c r="D12949" s="203"/>
      <c r="E12949" s="203"/>
      <c r="F12949" s="203"/>
    </row>
    <row r="12950" spans="1:6" x14ac:dyDescent="0.25">
      <c r="A12950" s="203"/>
      <c r="B12950" s="203"/>
      <c r="C12950" s="203"/>
      <c r="D12950" s="203"/>
      <c r="E12950" s="203"/>
      <c r="F12950" s="203"/>
    </row>
    <row r="12951" spans="1:6" x14ac:dyDescent="0.25">
      <c r="A12951" s="203"/>
      <c r="B12951" s="203"/>
      <c r="C12951" s="203"/>
      <c r="D12951" s="203"/>
      <c r="E12951" s="203"/>
      <c r="F12951" s="203"/>
    </row>
    <row r="12952" spans="1:6" x14ac:dyDescent="0.25">
      <c r="A12952" s="203"/>
      <c r="B12952" s="203"/>
      <c r="C12952" s="203"/>
      <c r="D12952" s="203"/>
      <c r="E12952" s="203"/>
      <c r="F12952" s="203"/>
    </row>
    <row r="12953" spans="1:6" x14ac:dyDescent="0.25">
      <c r="A12953" s="203"/>
      <c r="B12953" s="203"/>
      <c r="C12953" s="203"/>
      <c r="D12953" s="203"/>
      <c r="E12953" s="203"/>
      <c r="F12953" s="203"/>
    </row>
    <row r="12954" spans="1:6" x14ac:dyDescent="0.25">
      <c r="A12954" s="203"/>
      <c r="B12954" s="203"/>
      <c r="C12954" s="203"/>
      <c r="D12954" s="203"/>
      <c r="E12954" s="203"/>
      <c r="F12954" s="203"/>
    </row>
    <row r="12955" spans="1:6" x14ac:dyDescent="0.25">
      <c r="A12955" s="203"/>
      <c r="B12955" s="203"/>
      <c r="C12955" s="203"/>
      <c r="D12955" s="203"/>
      <c r="E12955" s="203"/>
      <c r="F12955" s="203"/>
    </row>
    <row r="12956" spans="1:6" x14ac:dyDescent="0.25">
      <c r="A12956" s="203"/>
      <c r="B12956" s="203"/>
      <c r="C12956" s="203"/>
      <c r="D12956" s="203"/>
      <c r="E12956" s="203"/>
      <c r="F12956" s="203"/>
    </row>
    <row r="12957" spans="1:6" x14ac:dyDescent="0.25">
      <c r="A12957" s="203"/>
      <c r="B12957" s="203"/>
      <c r="C12957" s="203"/>
      <c r="D12957" s="203"/>
      <c r="E12957" s="203"/>
      <c r="F12957" s="203"/>
    </row>
    <row r="12958" spans="1:6" x14ac:dyDescent="0.25">
      <c r="A12958" s="203"/>
      <c r="B12958" s="203"/>
      <c r="C12958" s="203"/>
      <c r="D12958" s="203"/>
      <c r="E12958" s="203"/>
      <c r="F12958" s="203"/>
    </row>
    <row r="12959" spans="1:6" x14ac:dyDescent="0.25">
      <c r="A12959" s="203"/>
      <c r="B12959" s="203"/>
      <c r="C12959" s="203"/>
      <c r="D12959" s="203"/>
      <c r="E12959" s="203"/>
      <c r="F12959" s="203"/>
    </row>
    <row r="12960" spans="1:6" x14ac:dyDescent="0.25">
      <c r="A12960" s="203"/>
      <c r="B12960" s="203"/>
      <c r="C12960" s="203"/>
      <c r="D12960" s="203"/>
      <c r="E12960" s="203"/>
      <c r="F12960" s="203"/>
    </row>
    <row r="12961" spans="1:6" x14ac:dyDescent="0.25">
      <c r="A12961" s="203"/>
      <c r="B12961" s="203"/>
      <c r="C12961" s="203"/>
      <c r="D12961" s="203"/>
      <c r="E12961" s="203"/>
      <c r="F12961" s="203"/>
    </row>
    <row r="12962" spans="1:6" x14ac:dyDescent="0.25">
      <c r="A12962" s="203"/>
      <c r="B12962" s="203"/>
      <c r="C12962" s="203"/>
      <c r="D12962" s="203"/>
      <c r="E12962" s="203"/>
      <c r="F12962" s="203"/>
    </row>
    <row r="12963" spans="1:6" x14ac:dyDescent="0.25">
      <c r="A12963" s="203"/>
      <c r="B12963" s="203"/>
      <c r="C12963" s="203"/>
      <c r="D12963" s="203"/>
      <c r="E12963" s="203"/>
      <c r="F12963" s="203"/>
    </row>
    <row r="12964" spans="1:6" x14ac:dyDescent="0.25">
      <c r="A12964" s="203"/>
      <c r="B12964" s="203"/>
      <c r="C12964" s="203"/>
      <c r="D12964" s="203"/>
      <c r="E12964" s="203"/>
      <c r="F12964" s="203"/>
    </row>
    <row r="12965" spans="1:6" x14ac:dyDescent="0.25">
      <c r="A12965" s="203"/>
      <c r="B12965" s="203"/>
      <c r="C12965" s="203"/>
      <c r="D12965" s="203"/>
      <c r="E12965" s="203"/>
      <c r="F12965" s="203"/>
    </row>
    <row r="12966" spans="1:6" x14ac:dyDescent="0.25">
      <c r="A12966" s="203"/>
      <c r="B12966" s="203"/>
      <c r="C12966" s="203"/>
      <c r="D12966" s="203"/>
      <c r="E12966" s="203"/>
      <c r="F12966" s="203"/>
    </row>
    <row r="12967" spans="1:6" x14ac:dyDescent="0.25">
      <c r="A12967" s="203"/>
      <c r="B12967" s="203"/>
      <c r="C12967" s="203"/>
      <c r="D12967" s="203"/>
      <c r="E12967" s="203"/>
      <c r="F12967" s="203"/>
    </row>
    <row r="12968" spans="1:6" x14ac:dyDescent="0.25">
      <c r="A12968" s="203"/>
      <c r="B12968" s="203"/>
      <c r="C12968" s="203"/>
      <c r="D12968" s="203"/>
      <c r="E12968" s="203"/>
      <c r="F12968" s="203"/>
    </row>
    <row r="12969" spans="1:6" x14ac:dyDescent="0.25">
      <c r="A12969" s="203"/>
      <c r="B12969" s="203"/>
      <c r="C12969" s="203"/>
      <c r="D12969" s="203"/>
      <c r="E12969" s="203"/>
      <c r="F12969" s="203"/>
    </row>
    <row r="12970" spans="1:6" x14ac:dyDescent="0.25">
      <c r="A12970" s="203"/>
      <c r="B12970" s="203"/>
      <c r="C12970" s="203"/>
      <c r="D12970" s="203"/>
      <c r="E12970" s="203"/>
      <c r="F12970" s="203"/>
    </row>
    <row r="12971" spans="1:6" x14ac:dyDescent="0.25">
      <c r="A12971" s="203"/>
      <c r="B12971" s="203"/>
      <c r="C12971" s="203"/>
      <c r="D12971" s="203"/>
      <c r="E12971" s="203"/>
      <c r="F12971" s="203"/>
    </row>
    <row r="12972" spans="1:6" x14ac:dyDescent="0.25">
      <c r="A12972" s="203"/>
      <c r="B12972" s="203"/>
      <c r="C12972" s="203"/>
      <c r="D12972" s="203"/>
      <c r="E12972" s="203"/>
      <c r="F12972" s="203"/>
    </row>
    <row r="12973" spans="1:6" x14ac:dyDescent="0.25">
      <c r="A12973" s="203"/>
      <c r="B12973" s="203"/>
      <c r="C12973" s="203"/>
      <c r="D12973" s="203"/>
      <c r="E12973" s="203"/>
      <c r="F12973" s="203"/>
    </row>
    <row r="12974" spans="1:6" x14ac:dyDescent="0.25">
      <c r="A12974" s="203"/>
      <c r="B12974" s="203"/>
      <c r="C12974" s="203"/>
      <c r="D12974" s="203"/>
      <c r="E12974" s="203"/>
      <c r="F12974" s="203"/>
    </row>
    <row r="12975" spans="1:6" x14ac:dyDescent="0.25">
      <c r="A12975" s="203"/>
      <c r="B12975" s="203"/>
      <c r="C12975" s="203"/>
      <c r="D12975" s="203"/>
      <c r="E12975" s="203"/>
      <c r="F12975" s="203"/>
    </row>
    <row r="12976" spans="1:6" x14ac:dyDescent="0.25">
      <c r="A12976" s="203"/>
      <c r="B12976" s="203"/>
      <c r="C12976" s="203"/>
      <c r="D12976" s="203"/>
      <c r="E12976" s="203"/>
      <c r="F12976" s="203"/>
    </row>
    <row r="12977" spans="1:6" x14ac:dyDescent="0.25">
      <c r="A12977" s="203"/>
      <c r="B12977" s="203"/>
      <c r="C12977" s="203"/>
      <c r="D12977" s="203"/>
      <c r="E12977" s="203"/>
      <c r="F12977" s="203"/>
    </row>
    <row r="12978" spans="1:6" x14ac:dyDescent="0.25">
      <c r="A12978" s="203"/>
      <c r="B12978" s="203"/>
      <c r="C12978" s="203"/>
      <c r="D12978" s="203"/>
      <c r="E12978" s="203"/>
      <c r="F12978" s="203"/>
    </row>
    <row r="12979" spans="1:6" x14ac:dyDescent="0.25">
      <c r="A12979" s="203"/>
      <c r="B12979" s="203"/>
      <c r="C12979" s="203"/>
      <c r="D12979" s="203"/>
      <c r="E12979" s="203"/>
      <c r="F12979" s="203"/>
    </row>
    <row r="12980" spans="1:6" x14ac:dyDescent="0.25">
      <c r="A12980" s="203"/>
      <c r="B12980" s="203"/>
      <c r="C12980" s="203"/>
      <c r="D12980" s="203"/>
      <c r="E12980" s="203"/>
      <c r="F12980" s="203"/>
    </row>
    <row r="12981" spans="1:6" x14ac:dyDescent="0.25">
      <c r="A12981" s="203"/>
      <c r="B12981" s="203"/>
      <c r="C12981" s="203"/>
      <c r="D12981" s="203"/>
      <c r="E12981" s="203"/>
      <c r="F12981" s="203"/>
    </row>
    <row r="12982" spans="1:6" x14ac:dyDescent="0.25">
      <c r="A12982" s="203"/>
      <c r="B12982" s="203"/>
      <c r="C12982" s="203"/>
      <c r="D12982" s="203"/>
      <c r="E12982" s="203"/>
      <c r="F12982" s="203"/>
    </row>
    <row r="12983" spans="1:6" x14ac:dyDescent="0.25">
      <c r="A12983" s="203"/>
      <c r="B12983" s="203"/>
      <c r="C12983" s="203"/>
      <c r="D12983" s="203"/>
      <c r="E12983" s="203"/>
      <c r="F12983" s="203"/>
    </row>
    <row r="12984" spans="1:6" x14ac:dyDescent="0.25">
      <c r="A12984" s="203"/>
      <c r="B12984" s="203"/>
      <c r="C12984" s="203"/>
      <c r="D12984" s="203"/>
      <c r="E12984" s="203"/>
      <c r="F12984" s="203"/>
    </row>
    <row r="12985" spans="1:6" x14ac:dyDescent="0.25">
      <c r="A12985" s="203"/>
      <c r="B12985" s="203"/>
      <c r="C12985" s="203"/>
      <c r="D12985" s="203"/>
      <c r="E12985" s="203"/>
      <c r="F12985" s="203"/>
    </row>
    <row r="12986" spans="1:6" x14ac:dyDescent="0.25">
      <c r="A12986" s="203"/>
      <c r="B12986" s="203"/>
      <c r="C12986" s="203"/>
      <c r="D12986" s="203"/>
      <c r="E12986" s="203"/>
      <c r="F12986" s="203"/>
    </row>
    <row r="12987" spans="1:6" x14ac:dyDescent="0.25">
      <c r="A12987" s="203"/>
      <c r="B12987" s="203"/>
      <c r="C12987" s="203"/>
      <c r="D12987" s="203"/>
      <c r="E12987" s="203"/>
      <c r="F12987" s="203"/>
    </row>
    <row r="12988" spans="1:6" x14ac:dyDescent="0.25">
      <c r="A12988" s="203"/>
      <c r="B12988" s="203"/>
      <c r="C12988" s="203"/>
      <c r="D12988" s="203"/>
      <c r="E12988" s="203"/>
      <c r="F12988" s="203"/>
    </row>
    <row r="12989" spans="1:6" x14ac:dyDescent="0.25">
      <c r="A12989" s="203"/>
      <c r="B12989" s="203"/>
      <c r="C12989" s="203"/>
      <c r="D12989" s="203"/>
      <c r="E12989" s="203"/>
      <c r="F12989" s="203"/>
    </row>
    <row r="12990" spans="1:6" x14ac:dyDescent="0.25">
      <c r="A12990" s="203"/>
      <c r="B12990" s="203"/>
      <c r="C12990" s="203"/>
      <c r="D12990" s="203"/>
      <c r="E12990" s="203"/>
      <c r="F12990" s="203"/>
    </row>
    <row r="12991" spans="1:6" x14ac:dyDescent="0.25">
      <c r="A12991" s="203"/>
      <c r="B12991" s="203"/>
      <c r="C12991" s="203"/>
      <c r="D12991" s="203"/>
      <c r="E12991" s="203"/>
      <c r="F12991" s="203"/>
    </row>
    <row r="12992" spans="1:6" x14ac:dyDescent="0.25">
      <c r="A12992" s="203"/>
      <c r="B12992" s="203"/>
      <c r="C12992" s="203"/>
      <c r="D12992" s="203"/>
      <c r="E12992" s="203"/>
      <c r="F12992" s="203"/>
    </row>
    <row r="12993" spans="1:6" x14ac:dyDescent="0.25">
      <c r="A12993" s="203"/>
      <c r="B12993" s="203"/>
      <c r="C12993" s="203"/>
      <c r="D12993" s="203"/>
      <c r="E12993" s="203"/>
      <c r="F12993" s="203"/>
    </row>
    <row r="12994" spans="1:6" x14ac:dyDescent="0.25">
      <c r="A12994" s="203"/>
      <c r="B12994" s="203"/>
      <c r="C12994" s="203"/>
      <c r="D12994" s="203"/>
      <c r="E12994" s="203"/>
      <c r="F12994" s="203"/>
    </row>
    <row r="12995" spans="1:6" x14ac:dyDescent="0.25">
      <c r="A12995" s="203"/>
      <c r="B12995" s="203"/>
      <c r="C12995" s="203"/>
      <c r="D12995" s="203"/>
      <c r="E12995" s="203"/>
      <c r="F12995" s="203"/>
    </row>
    <row r="12996" spans="1:6" x14ac:dyDescent="0.25">
      <c r="A12996" s="203"/>
      <c r="B12996" s="203"/>
      <c r="C12996" s="203"/>
      <c r="D12996" s="203"/>
      <c r="E12996" s="203"/>
      <c r="F12996" s="203"/>
    </row>
    <row r="12997" spans="1:6" x14ac:dyDescent="0.25">
      <c r="A12997" s="203"/>
      <c r="B12997" s="203"/>
      <c r="C12997" s="203"/>
      <c r="D12997" s="203"/>
      <c r="E12997" s="203"/>
      <c r="F12997" s="203"/>
    </row>
    <row r="12998" spans="1:6" x14ac:dyDescent="0.25">
      <c r="A12998" s="203"/>
      <c r="B12998" s="203"/>
      <c r="C12998" s="203"/>
      <c r="D12998" s="203"/>
      <c r="E12998" s="203"/>
      <c r="F12998" s="203"/>
    </row>
    <row r="12999" spans="1:6" x14ac:dyDescent="0.25">
      <c r="A12999" s="203"/>
      <c r="B12999" s="203"/>
      <c r="C12999" s="203"/>
      <c r="D12999" s="203"/>
      <c r="E12999" s="203"/>
      <c r="F12999" s="203"/>
    </row>
    <row r="13000" spans="1:6" x14ac:dyDescent="0.25">
      <c r="A13000" s="203"/>
      <c r="B13000" s="203"/>
      <c r="C13000" s="203"/>
      <c r="D13000" s="203"/>
      <c r="E13000" s="203"/>
      <c r="F13000" s="203"/>
    </row>
    <row r="13001" spans="1:6" x14ac:dyDescent="0.25">
      <c r="A13001" s="203"/>
      <c r="B13001" s="203"/>
      <c r="C13001" s="203"/>
      <c r="D13001" s="203"/>
      <c r="E13001" s="203"/>
      <c r="F13001" s="203"/>
    </row>
    <row r="13002" spans="1:6" x14ac:dyDescent="0.25">
      <c r="A13002" s="203"/>
      <c r="B13002" s="203"/>
      <c r="C13002" s="203"/>
      <c r="D13002" s="203"/>
      <c r="E13002" s="203"/>
      <c r="F13002" s="203"/>
    </row>
    <row r="13003" spans="1:6" x14ac:dyDescent="0.25">
      <c r="A13003" s="203"/>
      <c r="B13003" s="203"/>
      <c r="C13003" s="203"/>
      <c r="D13003" s="203"/>
      <c r="E13003" s="203"/>
      <c r="F13003" s="203"/>
    </row>
    <row r="13004" spans="1:6" x14ac:dyDescent="0.25">
      <c r="A13004" s="203"/>
      <c r="B13004" s="203"/>
      <c r="C13004" s="203"/>
      <c r="D13004" s="203"/>
      <c r="E13004" s="203"/>
      <c r="F13004" s="203"/>
    </row>
    <row r="13005" spans="1:6" x14ac:dyDescent="0.25">
      <c r="A13005" s="203"/>
      <c r="B13005" s="203"/>
      <c r="C13005" s="203"/>
      <c r="D13005" s="203"/>
      <c r="E13005" s="203"/>
      <c r="F13005" s="203"/>
    </row>
    <row r="13006" spans="1:6" x14ac:dyDescent="0.25">
      <c r="A13006" s="203"/>
      <c r="B13006" s="203"/>
      <c r="C13006" s="203"/>
      <c r="D13006" s="203"/>
      <c r="E13006" s="203"/>
      <c r="F13006" s="203"/>
    </row>
    <row r="13007" spans="1:6" x14ac:dyDescent="0.25">
      <c r="A13007" s="203"/>
      <c r="B13007" s="203"/>
      <c r="C13007" s="203"/>
      <c r="D13007" s="203"/>
      <c r="E13007" s="203"/>
      <c r="F13007" s="203"/>
    </row>
    <row r="13008" spans="1:6" x14ac:dyDescent="0.25">
      <c r="A13008" s="203"/>
      <c r="B13008" s="203"/>
      <c r="C13008" s="203"/>
      <c r="D13008" s="203"/>
      <c r="E13008" s="203"/>
      <c r="F13008" s="203"/>
    </row>
    <row r="13009" spans="1:6" x14ac:dyDescent="0.25">
      <c r="A13009" s="203"/>
      <c r="B13009" s="203"/>
      <c r="C13009" s="203"/>
      <c r="D13009" s="203"/>
      <c r="E13009" s="203"/>
      <c r="F13009" s="203"/>
    </row>
    <row r="13010" spans="1:6" x14ac:dyDescent="0.25">
      <c r="A13010" s="203"/>
      <c r="B13010" s="203"/>
      <c r="C13010" s="203"/>
      <c r="D13010" s="203"/>
      <c r="E13010" s="203"/>
      <c r="F13010" s="203"/>
    </row>
    <row r="13011" spans="1:6" x14ac:dyDescent="0.25">
      <c r="A13011" s="203"/>
      <c r="B13011" s="203"/>
      <c r="C13011" s="203"/>
      <c r="D13011" s="203"/>
      <c r="E13011" s="203"/>
      <c r="F13011" s="203"/>
    </row>
    <row r="13012" spans="1:6" x14ac:dyDescent="0.25">
      <c r="A13012" s="203"/>
      <c r="B13012" s="203"/>
      <c r="C13012" s="203"/>
      <c r="D13012" s="203"/>
      <c r="E13012" s="203"/>
      <c r="F13012" s="203"/>
    </row>
    <row r="13013" spans="1:6" x14ac:dyDescent="0.25">
      <c r="A13013" s="203"/>
      <c r="B13013" s="203"/>
      <c r="C13013" s="203"/>
      <c r="D13013" s="203"/>
      <c r="E13013" s="203"/>
      <c r="F13013" s="203"/>
    </row>
    <row r="13014" spans="1:6" x14ac:dyDescent="0.25">
      <c r="A13014" s="203"/>
      <c r="B13014" s="203"/>
      <c r="C13014" s="203"/>
      <c r="D13014" s="203"/>
      <c r="E13014" s="203"/>
      <c r="F13014" s="203"/>
    </row>
    <row r="13015" spans="1:6" x14ac:dyDescent="0.25">
      <c r="A13015" s="203"/>
      <c r="B13015" s="203"/>
      <c r="C13015" s="203"/>
      <c r="D13015" s="203"/>
      <c r="E13015" s="203"/>
      <c r="F13015" s="203"/>
    </row>
    <row r="13016" spans="1:6" x14ac:dyDescent="0.25">
      <c r="A13016" s="203"/>
      <c r="B13016" s="203"/>
      <c r="C13016" s="203"/>
      <c r="D13016" s="203"/>
      <c r="E13016" s="203"/>
      <c r="F13016" s="203"/>
    </row>
    <row r="13017" spans="1:6" x14ac:dyDescent="0.25">
      <c r="A13017" s="203"/>
      <c r="B13017" s="203"/>
      <c r="C13017" s="203"/>
      <c r="D13017" s="203"/>
      <c r="E13017" s="203"/>
      <c r="F13017" s="203"/>
    </row>
    <row r="13018" spans="1:6" x14ac:dyDescent="0.25">
      <c r="A13018" s="203"/>
      <c r="B13018" s="203"/>
      <c r="C13018" s="203"/>
      <c r="D13018" s="203"/>
      <c r="E13018" s="203"/>
      <c r="F13018" s="203"/>
    </row>
    <row r="13019" spans="1:6" x14ac:dyDescent="0.25">
      <c r="A13019" s="203"/>
      <c r="B13019" s="203"/>
      <c r="C13019" s="203"/>
      <c r="D13019" s="203"/>
      <c r="E13019" s="203"/>
      <c r="F13019" s="203"/>
    </row>
    <row r="13020" spans="1:6" x14ac:dyDescent="0.25">
      <c r="A13020" s="203"/>
      <c r="B13020" s="203"/>
      <c r="C13020" s="203"/>
      <c r="D13020" s="203"/>
      <c r="E13020" s="203"/>
      <c r="F13020" s="203"/>
    </row>
    <row r="13021" spans="1:6" x14ac:dyDescent="0.25">
      <c r="A13021" s="203"/>
      <c r="B13021" s="203"/>
      <c r="C13021" s="203"/>
      <c r="D13021" s="203"/>
      <c r="E13021" s="203"/>
      <c r="F13021" s="203"/>
    </row>
    <row r="13022" spans="1:6" x14ac:dyDescent="0.25">
      <c r="A13022" s="203"/>
      <c r="B13022" s="203"/>
      <c r="C13022" s="203"/>
      <c r="D13022" s="203"/>
      <c r="E13022" s="203"/>
      <c r="F13022" s="203"/>
    </row>
    <row r="13023" spans="1:6" x14ac:dyDescent="0.25">
      <c r="A13023" s="203"/>
      <c r="B13023" s="203"/>
      <c r="C13023" s="203"/>
      <c r="D13023" s="203"/>
      <c r="E13023" s="203"/>
      <c r="F13023" s="203"/>
    </row>
    <row r="13024" spans="1:6" x14ac:dyDescent="0.25">
      <c r="A13024" s="203"/>
      <c r="B13024" s="203"/>
      <c r="C13024" s="203"/>
      <c r="D13024" s="203"/>
      <c r="E13024" s="203"/>
      <c r="F13024" s="203"/>
    </row>
    <row r="13025" spans="1:6" x14ac:dyDescent="0.25">
      <c r="A13025" s="203"/>
      <c r="B13025" s="203"/>
      <c r="C13025" s="203"/>
      <c r="D13025" s="203"/>
      <c r="E13025" s="203"/>
      <c r="F13025" s="203"/>
    </row>
    <row r="13026" spans="1:6" x14ac:dyDescent="0.25">
      <c r="A13026" s="203"/>
      <c r="B13026" s="203"/>
      <c r="C13026" s="203"/>
      <c r="D13026" s="203"/>
      <c r="E13026" s="203"/>
      <c r="F13026" s="203"/>
    </row>
    <row r="13027" spans="1:6" x14ac:dyDescent="0.25">
      <c r="A13027" s="203"/>
      <c r="B13027" s="203"/>
      <c r="C13027" s="203"/>
      <c r="D13027" s="203"/>
      <c r="E13027" s="203"/>
      <c r="F13027" s="203"/>
    </row>
    <row r="13028" spans="1:6" x14ac:dyDescent="0.25">
      <c r="A13028" s="203"/>
      <c r="B13028" s="203"/>
      <c r="C13028" s="203"/>
      <c r="D13028" s="203"/>
      <c r="E13028" s="203"/>
      <c r="F13028" s="203"/>
    </row>
    <row r="13029" spans="1:6" x14ac:dyDescent="0.25">
      <c r="A13029" s="203"/>
      <c r="B13029" s="203"/>
      <c r="C13029" s="203"/>
      <c r="D13029" s="203"/>
      <c r="E13029" s="203"/>
      <c r="F13029" s="203"/>
    </row>
    <row r="13030" spans="1:6" x14ac:dyDescent="0.25">
      <c r="A13030" s="203"/>
      <c r="B13030" s="203"/>
      <c r="C13030" s="203"/>
      <c r="D13030" s="203"/>
      <c r="E13030" s="203"/>
      <c r="F13030" s="203"/>
    </row>
    <row r="13031" spans="1:6" x14ac:dyDescent="0.25">
      <c r="A13031" s="203"/>
      <c r="B13031" s="203"/>
      <c r="C13031" s="203"/>
      <c r="D13031" s="203"/>
      <c r="E13031" s="203"/>
      <c r="F13031" s="203"/>
    </row>
    <row r="13032" spans="1:6" x14ac:dyDescent="0.25">
      <c r="A13032" s="203"/>
      <c r="B13032" s="203"/>
      <c r="C13032" s="203"/>
      <c r="D13032" s="203"/>
      <c r="E13032" s="203"/>
      <c r="F13032" s="203"/>
    </row>
    <row r="13033" spans="1:6" x14ac:dyDescent="0.25">
      <c r="A13033" s="203"/>
      <c r="B13033" s="203"/>
      <c r="C13033" s="203"/>
      <c r="D13033" s="203"/>
      <c r="E13033" s="203"/>
      <c r="F13033" s="203"/>
    </row>
    <row r="13034" spans="1:6" x14ac:dyDescent="0.25">
      <c r="A13034" s="203"/>
      <c r="B13034" s="203"/>
      <c r="C13034" s="203"/>
      <c r="D13034" s="203"/>
      <c r="E13034" s="203"/>
      <c r="F13034" s="203"/>
    </row>
    <row r="13035" spans="1:6" x14ac:dyDescent="0.25">
      <c r="A13035" s="203"/>
      <c r="B13035" s="203"/>
      <c r="C13035" s="203"/>
      <c r="D13035" s="203"/>
      <c r="E13035" s="203"/>
      <c r="F13035" s="203"/>
    </row>
    <row r="13036" spans="1:6" x14ac:dyDescent="0.25">
      <c r="A13036" s="203"/>
      <c r="B13036" s="203"/>
      <c r="C13036" s="203"/>
      <c r="D13036" s="203"/>
      <c r="E13036" s="203"/>
      <c r="F13036" s="203"/>
    </row>
    <row r="13037" spans="1:6" x14ac:dyDescent="0.25">
      <c r="A13037" s="203"/>
      <c r="B13037" s="203"/>
      <c r="C13037" s="203"/>
      <c r="D13037" s="203"/>
      <c r="E13037" s="203"/>
      <c r="F13037" s="203"/>
    </row>
    <row r="13038" spans="1:6" x14ac:dyDescent="0.25">
      <c r="A13038" s="203"/>
      <c r="B13038" s="203"/>
      <c r="C13038" s="203"/>
      <c r="D13038" s="203"/>
      <c r="E13038" s="203"/>
      <c r="F13038" s="203"/>
    </row>
    <row r="13039" spans="1:6" x14ac:dyDescent="0.25">
      <c r="A13039" s="203"/>
      <c r="B13039" s="203"/>
      <c r="C13039" s="203"/>
      <c r="D13039" s="203"/>
      <c r="E13039" s="203"/>
      <c r="F13039" s="203"/>
    </row>
    <row r="13040" spans="1:6" x14ac:dyDescent="0.25">
      <c r="A13040" s="203"/>
      <c r="B13040" s="203"/>
      <c r="C13040" s="203"/>
      <c r="D13040" s="203"/>
      <c r="E13040" s="203"/>
      <c r="F13040" s="203"/>
    </row>
    <row r="13041" spans="1:6" x14ac:dyDescent="0.25">
      <c r="A13041" s="203"/>
      <c r="B13041" s="203"/>
      <c r="C13041" s="203"/>
      <c r="D13041" s="203"/>
      <c r="E13041" s="203"/>
      <c r="F13041" s="203"/>
    </row>
    <row r="13042" spans="1:6" x14ac:dyDescent="0.25">
      <c r="A13042" s="203"/>
      <c r="B13042" s="203"/>
      <c r="C13042" s="203"/>
      <c r="D13042" s="203"/>
      <c r="E13042" s="203"/>
      <c r="F13042" s="203"/>
    </row>
    <row r="13043" spans="1:6" x14ac:dyDescent="0.25">
      <c r="A13043" s="203"/>
      <c r="B13043" s="203"/>
      <c r="C13043" s="203"/>
      <c r="D13043" s="203"/>
      <c r="E13043" s="203"/>
      <c r="F13043" s="203"/>
    </row>
    <row r="13044" spans="1:6" x14ac:dyDescent="0.25">
      <c r="A13044" s="203"/>
      <c r="B13044" s="203"/>
      <c r="C13044" s="203"/>
      <c r="D13044" s="203"/>
      <c r="E13044" s="203"/>
      <c r="F13044" s="203"/>
    </row>
    <row r="13045" spans="1:6" x14ac:dyDescent="0.25">
      <c r="A13045" s="203"/>
      <c r="B13045" s="203"/>
      <c r="C13045" s="203"/>
      <c r="D13045" s="203"/>
      <c r="E13045" s="203"/>
      <c r="F13045" s="203"/>
    </row>
    <row r="13046" spans="1:6" x14ac:dyDescent="0.25">
      <c r="A13046" s="203"/>
      <c r="B13046" s="203"/>
      <c r="C13046" s="203"/>
      <c r="D13046" s="203"/>
      <c r="E13046" s="203"/>
      <c r="F13046" s="203"/>
    </row>
    <row r="13047" spans="1:6" x14ac:dyDescent="0.25">
      <c r="A13047" s="203"/>
      <c r="B13047" s="203"/>
      <c r="C13047" s="203"/>
      <c r="D13047" s="203"/>
      <c r="E13047" s="203"/>
      <c r="F13047" s="203"/>
    </row>
    <row r="13048" spans="1:6" x14ac:dyDescent="0.25">
      <c r="A13048" s="203"/>
      <c r="B13048" s="203"/>
      <c r="C13048" s="203"/>
      <c r="D13048" s="203"/>
      <c r="E13048" s="203"/>
      <c r="F13048" s="203"/>
    </row>
    <row r="13049" spans="1:6" x14ac:dyDescent="0.25">
      <c r="A13049" s="203"/>
      <c r="B13049" s="203"/>
      <c r="C13049" s="203"/>
      <c r="D13049" s="203"/>
      <c r="E13049" s="203"/>
      <c r="F13049" s="203"/>
    </row>
    <row r="13050" spans="1:6" x14ac:dyDescent="0.25">
      <c r="A13050" s="203"/>
      <c r="B13050" s="203"/>
      <c r="C13050" s="203"/>
      <c r="D13050" s="203"/>
      <c r="E13050" s="203"/>
      <c r="F13050" s="203"/>
    </row>
    <row r="13051" spans="1:6" x14ac:dyDescent="0.25">
      <c r="A13051" s="203"/>
      <c r="B13051" s="203"/>
      <c r="C13051" s="203"/>
      <c r="D13051" s="203"/>
      <c r="E13051" s="203"/>
      <c r="F13051" s="203"/>
    </row>
    <row r="13052" spans="1:6" x14ac:dyDescent="0.25">
      <c r="A13052" s="203"/>
      <c r="B13052" s="203"/>
      <c r="C13052" s="203"/>
      <c r="D13052" s="203"/>
      <c r="E13052" s="203"/>
      <c r="F13052" s="203"/>
    </row>
    <row r="13053" spans="1:6" x14ac:dyDescent="0.25">
      <c r="A13053" s="203"/>
      <c r="B13053" s="203"/>
      <c r="C13053" s="203"/>
      <c r="D13053" s="203"/>
      <c r="E13053" s="203"/>
      <c r="F13053" s="203"/>
    </row>
    <row r="13054" spans="1:6" x14ac:dyDescent="0.25">
      <c r="A13054" s="203"/>
      <c r="B13054" s="203"/>
      <c r="C13054" s="203"/>
      <c r="D13054" s="203"/>
      <c r="E13054" s="203"/>
      <c r="F13054" s="203"/>
    </row>
    <row r="13055" spans="1:6" x14ac:dyDescent="0.25">
      <c r="A13055" s="203"/>
      <c r="B13055" s="203"/>
      <c r="C13055" s="203"/>
      <c r="D13055" s="203"/>
      <c r="E13055" s="203"/>
      <c r="F13055" s="203"/>
    </row>
    <row r="13056" spans="1:6" x14ac:dyDescent="0.25">
      <c r="A13056" s="203"/>
      <c r="B13056" s="203"/>
      <c r="C13056" s="203"/>
      <c r="D13056" s="203"/>
      <c r="E13056" s="203"/>
      <c r="F13056" s="203"/>
    </row>
    <row r="13057" spans="1:6" x14ac:dyDescent="0.25">
      <c r="A13057" s="203"/>
      <c r="B13057" s="203"/>
      <c r="C13057" s="203"/>
      <c r="D13057" s="203"/>
      <c r="E13057" s="203"/>
      <c r="F13057" s="203"/>
    </row>
    <row r="13058" spans="1:6" x14ac:dyDescent="0.25">
      <c r="A13058" s="203"/>
      <c r="B13058" s="203"/>
      <c r="C13058" s="203"/>
      <c r="D13058" s="203"/>
      <c r="E13058" s="203"/>
      <c r="F13058" s="203"/>
    </row>
    <row r="13059" spans="1:6" x14ac:dyDescent="0.25">
      <c r="A13059" s="203"/>
      <c r="B13059" s="203"/>
      <c r="C13059" s="203"/>
      <c r="D13059" s="203"/>
      <c r="E13059" s="203"/>
      <c r="F13059" s="203"/>
    </row>
    <row r="13060" spans="1:6" x14ac:dyDescent="0.25">
      <c r="A13060" s="203"/>
      <c r="B13060" s="203"/>
      <c r="C13060" s="203"/>
      <c r="D13060" s="203"/>
      <c r="E13060" s="203"/>
      <c r="F13060" s="203"/>
    </row>
    <row r="13061" spans="1:6" x14ac:dyDescent="0.25">
      <c r="A13061" s="203"/>
      <c r="B13061" s="203"/>
      <c r="C13061" s="203"/>
      <c r="D13061" s="203"/>
      <c r="E13061" s="203"/>
      <c r="F13061" s="203"/>
    </row>
    <row r="13062" spans="1:6" x14ac:dyDescent="0.25">
      <c r="A13062" s="203"/>
      <c r="B13062" s="203"/>
      <c r="C13062" s="203"/>
      <c r="D13062" s="203"/>
      <c r="E13062" s="203"/>
      <c r="F13062" s="203"/>
    </row>
    <row r="13063" spans="1:6" x14ac:dyDescent="0.25">
      <c r="A13063" s="203"/>
      <c r="B13063" s="203"/>
      <c r="C13063" s="203"/>
      <c r="D13063" s="203"/>
      <c r="E13063" s="203"/>
      <c r="F13063" s="203"/>
    </row>
    <row r="13064" spans="1:6" x14ac:dyDescent="0.25">
      <c r="A13064" s="203"/>
      <c r="B13064" s="203"/>
      <c r="C13064" s="203"/>
      <c r="D13064" s="203"/>
      <c r="E13064" s="203"/>
      <c r="F13064" s="203"/>
    </row>
    <row r="13065" spans="1:6" x14ac:dyDescent="0.25">
      <c r="A13065" s="203"/>
      <c r="B13065" s="203"/>
      <c r="C13065" s="203"/>
      <c r="D13065" s="203"/>
      <c r="E13065" s="203"/>
      <c r="F13065" s="203"/>
    </row>
    <row r="13066" spans="1:6" x14ac:dyDescent="0.25">
      <c r="A13066" s="203"/>
      <c r="B13066" s="203"/>
      <c r="C13066" s="203"/>
      <c r="D13066" s="203"/>
      <c r="E13066" s="203"/>
      <c r="F13066" s="203"/>
    </row>
    <row r="13067" spans="1:6" x14ac:dyDescent="0.25">
      <c r="A13067" s="203"/>
      <c r="B13067" s="203"/>
      <c r="C13067" s="203"/>
      <c r="D13067" s="203"/>
      <c r="E13067" s="203"/>
      <c r="F13067" s="203"/>
    </row>
    <row r="13068" spans="1:6" x14ac:dyDescent="0.25">
      <c r="A13068" s="203"/>
      <c r="B13068" s="203"/>
      <c r="C13068" s="203"/>
      <c r="D13068" s="203"/>
      <c r="E13068" s="203"/>
      <c r="F13068" s="203"/>
    </row>
    <row r="13069" spans="1:6" x14ac:dyDescent="0.25">
      <c r="A13069" s="203"/>
      <c r="B13069" s="203"/>
      <c r="C13069" s="203"/>
      <c r="D13069" s="203"/>
      <c r="E13069" s="203"/>
      <c r="F13069" s="203"/>
    </row>
    <row r="13070" spans="1:6" x14ac:dyDescent="0.25">
      <c r="A13070" s="203"/>
      <c r="B13070" s="203"/>
      <c r="C13070" s="203"/>
      <c r="D13070" s="203"/>
      <c r="E13070" s="203"/>
      <c r="F13070" s="203"/>
    </row>
    <row r="13071" spans="1:6" x14ac:dyDescent="0.25">
      <c r="A13071" s="203"/>
      <c r="B13071" s="203"/>
      <c r="C13071" s="203"/>
      <c r="D13071" s="203"/>
      <c r="E13071" s="203"/>
      <c r="F13071" s="203"/>
    </row>
    <row r="13072" spans="1:6" x14ac:dyDescent="0.25">
      <c r="A13072" s="203"/>
      <c r="B13072" s="203"/>
      <c r="C13072" s="203"/>
      <c r="D13072" s="203"/>
      <c r="E13072" s="203"/>
      <c r="F13072" s="203"/>
    </row>
    <row r="13073" spans="1:6" x14ac:dyDescent="0.25">
      <c r="A13073" s="203"/>
      <c r="B13073" s="203"/>
      <c r="C13073" s="203"/>
      <c r="D13073" s="203"/>
      <c r="E13073" s="203"/>
      <c r="F13073" s="203"/>
    </row>
    <row r="13074" spans="1:6" x14ac:dyDescent="0.25">
      <c r="A13074" s="203"/>
      <c r="B13074" s="203"/>
      <c r="C13074" s="203"/>
      <c r="D13074" s="203"/>
      <c r="E13074" s="203"/>
      <c r="F13074" s="203"/>
    </row>
    <row r="13075" spans="1:6" x14ac:dyDescent="0.25">
      <c r="A13075" s="203"/>
      <c r="B13075" s="203"/>
      <c r="C13075" s="203"/>
      <c r="D13075" s="203"/>
      <c r="E13075" s="203"/>
      <c r="F13075" s="203"/>
    </row>
    <row r="13076" spans="1:6" x14ac:dyDescent="0.25">
      <c r="A13076" s="203"/>
      <c r="B13076" s="203"/>
      <c r="C13076" s="203"/>
      <c r="D13076" s="203"/>
      <c r="E13076" s="203"/>
      <c r="F13076" s="203"/>
    </row>
    <row r="13077" spans="1:6" x14ac:dyDescent="0.25">
      <c r="A13077" s="203"/>
      <c r="B13077" s="203"/>
      <c r="C13077" s="203"/>
      <c r="D13077" s="203"/>
      <c r="E13077" s="203"/>
      <c r="F13077" s="203"/>
    </row>
    <row r="13078" spans="1:6" x14ac:dyDescent="0.25">
      <c r="A13078" s="203"/>
      <c r="B13078" s="203"/>
      <c r="C13078" s="203"/>
      <c r="D13078" s="203"/>
      <c r="E13078" s="203"/>
      <c r="F13078" s="203"/>
    </row>
    <row r="13079" spans="1:6" x14ac:dyDescent="0.25">
      <c r="A13079" s="203"/>
      <c r="B13079" s="203"/>
      <c r="C13079" s="203"/>
      <c r="D13079" s="203"/>
      <c r="E13079" s="203"/>
      <c r="F13079" s="203"/>
    </row>
    <row r="13080" spans="1:6" x14ac:dyDescent="0.25">
      <c r="A13080" s="203"/>
      <c r="B13080" s="203"/>
      <c r="C13080" s="203"/>
      <c r="D13080" s="203"/>
      <c r="E13080" s="203"/>
      <c r="F13080" s="203"/>
    </row>
    <row r="13081" spans="1:6" x14ac:dyDescent="0.25">
      <c r="A13081" s="203"/>
      <c r="B13081" s="203"/>
      <c r="C13081" s="203"/>
      <c r="D13081" s="203"/>
      <c r="E13081" s="203"/>
      <c r="F13081" s="203"/>
    </row>
    <row r="13082" spans="1:6" x14ac:dyDescent="0.25">
      <c r="A13082" s="203"/>
      <c r="B13082" s="203"/>
      <c r="C13082" s="203"/>
      <c r="D13082" s="203"/>
      <c r="E13082" s="203"/>
      <c r="F13082" s="203"/>
    </row>
    <row r="13083" spans="1:6" x14ac:dyDescent="0.25">
      <c r="A13083" s="203"/>
      <c r="B13083" s="203"/>
      <c r="C13083" s="203"/>
      <c r="D13083" s="203"/>
      <c r="E13083" s="203"/>
      <c r="F13083" s="203"/>
    </row>
    <row r="13084" spans="1:6" x14ac:dyDescent="0.25">
      <c r="A13084" s="203"/>
      <c r="B13084" s="203"/>
      <c r="C13084" s="203"/>
      <c r="D13084" s="203"/>
      <c r="E13084" s="203"/>
      <c r="F13084" s="203"/>
    </row>
    <row r="13085" spans="1:6" x14ac:dyDescent="0.25">
      <c r="A13085" s="203"/>
      <c r="B13085" s="203"/>
      <c r="C13085" s="203"/>
      <c r="D13085" s="203"/>
      <c r="E13085" s="203"/>
      <c r="F13085" s="203"/>
    </row>
    <row r="13086" spans="1:6" x14ac:dyDescent="0.25">
      <c r="A13086" s="203"/>
      <c r="B13086" s="203"/>
      <c r="C13086" s="203"/>
      <c r="D13086" s="203"/>
      <c r="E13086" s="203"/>
      <c r="F13086" s="203"/>
    </row>
    <row r="13087" spans="1:6" x14ac:dyDescent="0.25">
      <c r="A13087" s="203"/>
      <c r="B13087" s="203"/>
      <c r="C13087" s="203"/>
      <c r="D13087" s="203"/>
      <c r="E13087" s="203"/>
      <c r="F13087" s="203"/>
    </row>
    <row r="13088" spans="1:6" x14ac:dyDescent="0.25">
      <c r="A13088" s="203"/>
      <c r="B13088" s="203"/>
      <c r="C13088" s="203"/>
      <c r="D13088" s="203"/>
      <c r="E13088" s="203"/>
      <c r="F13088" s="203"/>
    </row>
    <row r="13089" spans="1:6" x14ac:dyDescent="0.25">
      <c r="A13089" s="203"/>
      <c r="B13089" s="203"/>
      <c r="C13089" s="203"/>
      <c r="D13089" s="203"/>
      <c r="E13089" s="203"/>
      <c r="F13089" s="203"/>
    </row>
    <row r="13090" spans="1:6" x14ac:dyDescent="0.25">
      <c r="A13090" s="203"/>
      <c r="B13090" s="203"/>
      <c r="C13090" s="203"/>
      <c r="D13090" s="203"/>
      <c r="E13090" s="203"/>
      <c r="F13090" s="203"/>
    </row>
    <row r="13091" spans="1:6" x14ac:dyDescent="0.25">
      <c r="A13091" s="203"/>
      <c r="B13091" s="203"/>
      <c r="C13091" s="203"/>
      <c r="D13091" s="203"/>
      <c r="E13091" s="203"/>
      <c r="F13091" s="203"/>
    </row>
    <row r="13092" spans="1:6" x14ac:dyDescent="0.25">
      <c r="A13092" s="203"/>
      <c r="B13092" s="203"/>
      <c r="C13092" s="203"/>
      <c r="D13092" s="203"/>
      <c r="E13092" s="203"/>
      <c r="F13092" s="203"/>
    </row>
    <row r="13093" spans="1:6" x14ac:dyDescent="0.25">
      <c r="A13093" s="203"/>
      <c r="B13093" s="203"/>
      <c r="C13093" s="203"/>
      <c r="D13093" s="203"/>
      <c r="E13093" s="203"/>
      <c r="F13093" s="203"/>
    </row>
    <row r="13094" spans="1:6" x14ac:dyDescent="0.25">
      <c r="A13094" s="203"/>
      <c r="B13094" s="203"/>
      <c r="C13094" s="203"/>
      <c r="D13094" s="203"/>
      <c r="E13094" s="203"/>
      <c r="F13094" s="203"/>
    </row>
    <row r="13095" spans="1:6" x14ac:dyDescent="0.25">
      <c r="A13095" s="203"/>
      <c r="B13095" s="203"/>
      <c r="C13095" s="203"/>
      <c r="D13095" s="203"/>
      <c r="E13095" s="203"/>
      <c r="F13095" s="203"/>
    </row>
    <row r="13096" spans="1:6" x14ac:dyDescent="0.25">
      <c r="A13096" s="203"/>
      <c r="B13096" s="203"/>
      <c r="C13096" s="203"/>
      <c r="D13096" s="203"/>
      <c r="E13096" s="203"/>
      <c r="F13096" s="203"/>
    </row>
    <row r="13097" spans="1:6" x14ac:dyDescent="0.25">
      <c r="A13097" s="203"/>
      <c r="B13097" s="203"/>
      <c r="C13097" s="203"/>
      <c r="D13097" s="203"/>
      <c r="E13097" s="203"/>
      <c r="F13097" s="203"/>
    </row>
    <row r="13098" spans="1:6" x14ac:dyDescent="0.25">
      <c r="A13098" s="203"/>
      <c r="B13098" s="203"/>
      <c r="C13098" s="203"/>
      <c r="D13098" s="203"/>
      <c r="E13098" s="203"/>
      <c r="F13098" s="203"/>
    </row>
    <row r="13099" spans="1:6" x14ac:dyDescent="0.25">
      <c r="A13099" s="203"/>
      <c r="B13099" s="203"/>
      <c r="C13099" s="203"/>
      <c r="D13099" s="203"/>
      <c r="E13099" s="203"/>
      <c r="F13099" s="203"/>
    </row>
    <row r="13100" spans="1:6" x14ac:dyDescent="0.25">
      <c r="A13100" s="203"/>
      <c r="B13100" s="203"/>
      <c r="C13100" s="203"/>
      <c r="D13100" s="203"/>
      <c r="E13100" s="203"/>
      <c r="F13100" s="203"/>
    </row>
    <row r="13101" spans="1:6" x14ac:dyDescent="0.25">
      <c r="A13101" s="203"/>
      <c r="B13101" s="203"/>
      <c r="C13101" s="203"/>
      <c r="D13101" s="203"/>
      <c r="E13101" s="203"/>
      <c r="F13101" s="203"/>
    </row>
    <row r="13102" spans="1:6" x14ac:dyDescent="0.25">
      <c r="A13102" s="203"/>
      <c r="B13102" s="203"/>
      <c r="C13102" s="203"/>
      <c r="D13102" s="203"/>
      <c r="E13102" s="203"/>
      <c r="F13102" s="203"/>
    </row>
    <row r="13103" spans="1:6" x14ac:dyDescent="0.25">
      <c r="A13103" s="203"/>
      <c r="B13103" s="203"/>
      <c r="C13103" s="203"/>
      <c r="D13103" s="203"/>
      <c r="E13103" s="203"/>
      <c r="F13103" s="203"/>
    </row>
    <row r="13104" spans="1:6" x14ac:dyDescent="0.25">
      <c r="A13104" s="203"/>
      <c r="B13104" s="203"/>
      <c r="C13104" s="203"/>
      <c r="D13104" s="203"/>
      <c r="E13104" s="203"/>
      <c r="F13104" s="203"/>
    </row>
    <row r="13105" spans="1:6" x14ac:dyDescent="0.25">
      <c r="A13105" s="203"/>
      <c r="B13105" s="203"/>
      <c r="C13105" s="203"/>
      <c r="D13105" s="203"/>
      <c r="E13105" s="203"/>
      <c r="F13105" s="203"/>
    </row>
    <row r="13106" spans="1:6" x14ac:dyDescent="0.25">
      <c r="A13106" s="203"/>
      <c r="B13106" s="203"/>
      <c r="C13106" s="203"/>
      <c r="D13106" s="203"/>
      <c r="E13106" s="203"/>
      <c r="F13106" s="203"/>
    </row>
    <row r="13107" spans="1:6" x14ac:dyDescent="0.25">
      <c r="A13107" s="203"/>
      <c r="B13107" s="203"/>
      <c r="C13107" s="203"/>
      <c r="D13107" s="203"/>
      <c r="E13107" s="203"/>
      <c r="F13107" s="203"/>
    </row>
    <row r="13108" spans="1:6" x14ac:dyDescent="0.25">
      <c r="A13108" s="203"/>
      <c r="B13108" s="203"/>
      <c r="C13108" s="203"/>
      <c r="D13108" s="203"/>
      <c r="E13108" s="203"/>
      <c r="F13108" s="203"/>
    </row>
    <row r="13109" spans="1:6" x14ac:dyDescent="0.25">
      <c r="A13109" s="203"/>
      <c r="B13109" s="203"/>
      <c r="C13109" s="203"/>
      <c r="D13109" s="203"/>
      <c r="E13109" s="203"/>
      <c r="F13109" s="203"/>
    </row>
    <row r="13110" spans="1:6" x14ac:dyDescent="0.25">
      <c r="A13110" s="203"/>
      <c r="B13110" s="203"/>
      <c r="C13110" s="203"/>
      <c r="D13110" s="203"/>
      <c r="E13110" s="203"/>
      <c r="F13110" s="203"/>
    </row>
    <row r="13111" spans="1:6" x14ac:dyDescent="0.25">
      <c r="A13111" s="203"/>
      <c r="B13111" s="203"/>
      <c r="C13111" s="203"/>
      <c r="D13111" s="203"/>
      <c r="E13111" s="203"/>
      <c r="F13111" s="203"/>
    </row>
    <row r="13112" spans="1:6" x14ac:dyDescent="0.25">
      <c r="A13112" s="203"/>
      <c r="B13112" s="203"/>
      <c r="C13112" s="203"/>
      <c r="D13112" s="203"/>
      <c r="E13112" s="203"/>
      <c r="F13112" s="203"/>
    </row>
    <row r="13113" spans="1:6" x14ac:dyDescent="0.25">
      <c r="A13113" s="203"/>
      <c r="B13113" s="203"/>
      <c r="C13113" s="203"/>
      <c r="D13113" s="203"/>
      <c r="E13113" s="203"/>
      <c r="F13113" s="203"/>
    </row>
    <row r="13114" spans="1:6" x14ac:dyDescent="0.25">
      <c r="A13114" s="203"/>
      <c r="B13114" s="203"/>
      <c r="C13114" s="203"/>
      <c r="D13114" s="203"/>
      <c r="E13114" s="203"/>
      <c r="F13114" s="203"/>
    </row>
    <row r="13115" spans="1:6" x14ac:dyDescent="0.25">
      <c r="A13115" s="203"/>
      <c r="B13115" s="203"/>
      <c r="C13115" s="203"/>
      <c r="D13115" s="203"/>
      <c r="E13115" s="203"/>
      <c r="F13115" s="203"/>
    </row>
    <row r="13116" spans="1:6" x14ac:dyDescent="0.25">
      <c r="A13116" s="203"/>
      <c r="B13116" s="203"/>
      <c r="C13116" s="203"/>
      <c r="D13116" s="203"/>
      <c r="E13116" s="203"/>
      <c r="F13116" s="203"/>
    </row>
    <row r="13117" spans="1:6" x14ac:dyDescent="0.25">
      <c r="A13117" s="203"/>
      <c r="B13117" s="203"/>
      <c r="C13117" s="203"/>
      <c r="D13117" s="203"/>
      <c r="E13117" s="203"/>
      <c r="F13117" s="203"/>
    </row>
    <row r="13118" spans="1:6" x14ac:dyDescent="0.25">
      <c r="A13118" s="203"/>
      <c r="B13118" s="203"/>
      <c r="C13118" s="203"/>
      <c r="D13118" s="203"/>
      <c r="E13118" s="203"/>
      <c r="F13118" s="203"/>
    </row>
    <row r="13119" spans="1:6" x14ac:dyDescent="0.25">
      <c r="A13119" s="203"/>
      <c r="B13119" s="203"/>
      <c r="C13119" s="203"/>
      <c r="D13119" s="203"/>
      <c r="E13119" s="203"/>
      <c r="F13119" s="203"/>
    </row>
    <row r="13120" spans="1:6" x14ac:dyDescent="0.25">
      <c r="A13120" s="203"/>
      <c r="B13120" s="203"/>
      <c r="C13120" s="203"/>
      <c r="D13120" s="203"/>
      <c r="E13120" s="203"/>
      <c r="F13120" s="203"/>
    </row>
    <row r="13121" spans="1:6" x14ac:dyDescent="0.25">
      <c r="A13121" s="203"/>
      <c r="B13121" s="203"/>
      <c r="C13121" s="203"/>
      <c r="D13121" s="203"/>
      <c r="E13121" s="203"/>
      <c r="F13121" s="203"/>
    </row>
    <row r="13122" spans="1:6" x14ac:dyDescent="0.25">
      <c r="A13122" s="203"/>
      <c r="B13122" s="203"/>
      <c r="C13122" s="203"/>
      <c r="D13122" s="203"/>
      <c r="E13122" s="203"/>
      <c r="F13122" s="203"/>
    </row>
    <row r="13123" spans="1:6" x14ac:dyDescent="0.25">
      <c r="A13123" s="203"/>
      <c r="B13123" s="203"/>
      <c r="C13123" s="203"/>
      <c r="D13123" s="203"/>
      <c r="E13123" s="203"/>
      <c r="F13123" s="203"/>
    </row>
    <row r="13124" spans="1:6" x14ac:dyDescent="0.25">
      <c r="A13124" s="203"/>
      <c r="B13124" s="203"/>
      <c r="C13124" s="203"/>
      <c r="D13124" s="203"/>
      <c r="E13124" s="203"/>
      <c r="F13124" s="203"/>
    </row>
    <row r="13125" spans="1:6" x14ac:dyDescent="0.25">
      <c r="A13125" s="203"/>
      <c r="B13125" s="203"/>
      <c r="C13125" s="203"/>
      <c r="D13125" s="203"/>
      <c r="E13125" s="203"/>
      <c r="F13125" s="203"/>
    </row>
    <row r="13126" spans="1:6" x14ac:dyDescent="0.25">
      <c r="A13126" s="203"/>
      <c r="B13126" s="203"/>
      <c r="C13126" s="203"/>
      <c r="D13126" s="203"/>
      <c r="E13126" s="203"/>
      <c r="F13126" s="203"/>
    </row>
    <row r="13127" spans="1:6" x14ac:dyDescent="0.25">
      <c r="A13127" s="203"/>
      <c r="B13127" s="203"/>
      <c r="C13127" s="203"/>
      <c r="D13127" s="203"/>
      <c r="E13127" s="203"/>
      <c r="F13127" s="203"/>
    </row>
    <row r="13128" spans="1:6" x14ac:dyDescent="0.25">
      <c r="A13128" s="203"/>
      <c r="B13128" s="203"/>
      <c r="C13128" s="203"/>
      <c r="D13128" s="203"/>
      <c r="E13128" s="203"/>
      <c r="F13128" s="203"/>
    </row>
    <row r="13129" spans="1:6" x14ac:dyDescent="0.25">
      <c r="A13129" s="203"/>
      <c r="B13129" s="203"/>
      <c r="C13129" s="203"/>
      <c r="D13129" s="203"/>
      <c r="E13129" s="203"/>
      <c r="F13129" s="203"/>
    </row>
    <row r="13130" spans="1:6" x14ac:dyDescent="0.25">
      <c r="A13130" s="203"/>
      <c r="B13130" s="203"/>
      <c r="C13130" s="203"/>
      <c r="D13130" s="203"/>
      <c r="E13130" s="203"/>
      <c r="F13130" s="203"/>
    </row>
    <row r="13131" spans="1:6" x14ac:dyDescent="0.25">
      <c r="A13131" s="203"/>
      <c r="B13131" s="203"/>
      <c r="C13131" s="203"/>
      <c r="D13131" s="203"/>
      <c r="E13131" s="203"/>
      <c r="F13131" s="203"/>
    </row>
    <row r="13132" spans="1:6" x14ac:dyDescent="0.25">
      <c r="A13132" s="203"/>
      <c r="B13132" s="203"/>
      <c r="C13132" s="203"/>
      <c r="D13132" s="203"/>
      <c r="E13132" s="203"/>
      <c r="F13132" s="203"/>
    </row>
    <row r="13133" spans="1:6" x14ac:dyDescent="0.25">
      <c r="A13133" s="203"/>
      <c r="B13133" s="203"/>
      <c r="C13133" s="203"/>
      <c r="D13133" s="203"/>
      <c r="E13133" s="203"/>
      <c r="F13133" s="203"/>
    </row>
    <row r="13134" spans="1:6" x14ac:dyDescent="0.25">
      <c r="A13134" s="203"/>
      <c r="B13134" s="203"/>
      <c r="C13134" s="203"/>
      <c r="D13134" s="203"/>
      <c r="E13134" s="203"/>
      <c r="F13134" s="203"/>
    </row>
    <row r="13135" spans="1:6" x14ac:dyDescent="0.25">
      <c r="A13135" s="203"/>
      <c r="B13135" s="203"/>
      <c r="C13135" s="203"/>
      <c r="D13135" s="203"/>
      <c r="E13135" s="203"/>
      <c r="F13135" s="203"/>
    </row>
    <row r="13136" spans="1:6" x14ac:dyDescent="0.25">
      <c r="A13136" s="203"/>
      <c r="B13136" s="203"/>
      <c r="C13136" s="203"/>
      <c r="D13136" s="203"/>
      <c r="E13136" s="203"/>
      <c r="F13136" s="203"/>
    </row>
    <row r="13137" spans="1:6" x14ac:dyDescent="0.25">
      <c r="A13137" s="203"/>
      <c r="B13137" s="203"/>
      <c r="C13137" s="203"/>
      <c r="D13137" s="203"/>
      <c r="E13137" s="203"/>
      <c r="F13137" s="203"/>
    </row>
    <row r="13138" spans="1:6" x14ac:dyDescent="0.25">
      <c r="A13138" s="203"/>
      <c r="B13138" s="203"/>
      <c r="C13138" s="203"/>
      <c r="D13138" s="203"/>
      <c r="E13138" s="203"/>
      <c r="F13138" s="203"/>
    </row>
    <row r="13139" spans="1:6" x14ac:dyDescent="0.25">
      <c r="A13139" s="203"/>
      <c r="B13139" s="203"/>
      <c r="C13139" s="203"/>
      <c r="D13139" s="203"/>
      <c r="E13139" s="203"/>
      <c r="F13139" s="203"/>
    </row>
    <row r="13140" spans="1:6" x14ac:dyDescent="0.25">
      <c r="A13140" s="203"/>
      <c r="B13140" s="203"/>
      <c r="C13140" s="203"/>
      <c r="D13140" s="203"/>
      <c r="E13140" s="203"/>
      <c r="F13140" s="203"/>
    </row>
    <row r="13141" spans="1:6" x14ac:dyDescent="0.25">
      <c r="A13141" s="203"/>
      <c r="B13141" s="203"/>
      <c r="C13141" s="203"/>
      <c r="D13141" s="203"/>
      <c r="E13141" s="203"/>
      <c r="F13141" s="203"/>
    </row>
    <row r="13142" spans="1:6" x14ac:dyDescent="0.25">
      <c r="A13142" s="203"/>
      <c r="B13142" s="203"/>
      <c r="C13142" s="203"/>
      <c r="D13142" s="203"/>
      <c r="E13142" s="203"/>
      <c r="F13142" s="203"/>
    </row>
    <row r="13143" spans="1:6" x14ac:dyDescent="0.25">
      <c r="A13143" s="203"/>
      <c r="B13143" s="203"/>
      <c r="C13143" s="203"/>
      <c r="D13143" s="203"/>
      <c r="E13143" s="203"/>
      <c r="F13143" s="203"/>
    </row>
    <row r="13144" spans="1:6" x14ac:dyDescent="0.25">
      <c r="A13144" s="203"/>
      <c r="B13144" s="203"/>
      <c r="C13144" s="203"/>
      <c r="D13144" s="203"/>
      <c r="E13144" s="203"/>
      <c r="F13144" s="203"/>
    </row>
    <row r="13145" spans="1:6" x14ac:dyDescent="0.25">
      <c r="A13145" s="203"/>
      <c r="B13145" s="203"/>
      <c r="C13145" s="203"/>
      <c r="D13145" s="203"/>
      <c r="E13145" s="203"/>
      <c r="F13145" s="203"/>
    </row>
    <row r="13146" spans="1:6" x14ac:dyDescent="0.25">
      <c r="A13146" s="203"/>
      <c r="B13146" s="203"/>
      <c r="C13146" s="203"/>
      <c r="D13146" s="203"/>
      <c r="E13146" s="203"/>
      <c r="F13146" s="203"/>
    </row>
    <row r="13147" spans="1:6" x14ac:dyDescent="0.25">
      <c r="A13147" s="203"/>
      <c r="B13147" s="203"/>
      <c r="C13147" s="203"/>
      <c r="D13147" s="203"/>
      <c r="E13147" s="203"/>
      <c r="F13147" s="203"/>
    </row>
    <row r="13148" spans="1:6" x14ac:dyDescent="0.25">
      <c r="A13148" s="203"/>
      <c r="B13148" s="203"/>
      <c r="C13148" s="203"/>
      <c r="D13148" s="203"/>
      <c r="E13148" s="203"/>
      <c r="F13148" s="203"/>
    </row>
    <row r="13149" spans="1:6" x14ac:dyDescent="0.25">
      <c r="A13149" s="203"/>
      <c r="B13149" s="203"/>
      <c r="C13149" s="203"/>
      <c r="D13149" s="203"/>
      <c r="E13149" s="203"/>
      <c r="F13149" s="203"/>
    </row>
    <row r="13150" spans="1:6" x14ac:dyDescent="0.25">
      <c r="A13150" s="203"/>
      <c r="B13150" s="203"/>
      <c r="C13150" s="203"/>
      <c r="D13150" s="203"/>
      <c r="E13150" s="203"/>
      <c r="F13150" s="203"/>
    </row>
    <row r="13151" spans="1:6" x14ac:dyDescent="0.25">
      <c r="A13151" s="203"/>
      <c r="B13151" s="203"/>
      <c r="C13151" s="203"/>
      <c r="D13151" s="203"/>
      <c r="E13151" s="203"/>
      <c r="F13151" s="203"/>
    </row>
    <row r="13152" spans="1:6" x14ac:dyDescent="0.25">
      <c r="A13152" s="203"/>
      <c r="B13152" s="203"/>
      <c r="C13152" s="203"/>
      <c r="D13152" s="203"/>
      <c r="E13152" s="203"/>
      <c r="F13152" s="203"/>
    </row>
    <row r="13153" spans="1:6" x14ac:dyDescent="0.25">
      <c r="A13153" s="203"/>
      <c r="B13153" s="203"/>
      <c r="C13153" s="203"/>
      <c r="D13153" s="203"/>
      <c r="E13153" s="203"/>
      <c r="F13153" s="203"/>
    </row>
    <row r="13154" spans="1:6" x14ac:dyDescent="0.25">
      <c r="A13154" s="203"/>
      <c r="B13154" s="203"/>
      <c r="C13154" s="203"/>
      <c r="D13154" s="203"/>
      <c r="E13154" s="203"/>
      <c r="F13154" s="203"/>
    </row>
    <row r="13155" spans="1:6" x14ac:dyDescent="0.25">
      <c r="A13155" s="203"/>
      <c r="B13155" s="203"/>
      <c r="C13155" s="203"/>
      <c r="D13155" s="203"/>
      <c r="E13155" s="203"/>
      <c r="F13155" s="203"/>
    </row>
    <row r="13156" spans="1:6" x14ac:dyDescent="0.25">
      <c r="A13156" s="203"/>
      <c r="B13156" s="203"/>
      <c r="C13156" s="203"/>
      <c r="D13156" s="203"/>
      <c r="E13156" s="203"/>
      <c r="F13156" s="203"/>
    </row>
    <row r="13157" spans="1:6" x14ac:dyDescent="0.25">
      <c r="A13157" s="203"/>
      <c r="B13157" s="203"/>
      <c r="C13157" s="203"/>
      <c r="D13157" s="203"/>
      <c r="E13157" s="203"/>
      <c r="F13157" s="203"/>
    </row>
    <row r="13158" spans="1:6" x14ac:dyDescent="0.25">
      <c r="A13158" s="203"/>
      <c r="B13158" s="203"/>
      <c r="C13158" s="203"/>
      <c r="D13158" s="203"/>
      <c r="E13158" s="203"/>
      <c r="F13158" s="203"/>
    </row>
    <row r="13159" spans="1:6" x14ac:dyDescent="0.25">
      <c r="A13159" s="203"/>
      <c r="B13159" s="203"/>
      <c r="C13159" s="203"/>
      <c r="D13159" s="203"/>
      <c r="E13159" s="203"/>
      <c r="F13159" s="203"/>
    </row>
    <row r="13160" spans="1:6" x14ac:dyDescent="0.25">
      <c r="A13160" s="203"/>
      <c r="B13160" s="203"/>
      <c r="C13160" s="203"/>
      <c r="D13160" s="203"/>
      <c r="E13160" s="203"/>
      <c r="F13160" s="203"/>
    </row>
    <row r="13161" spans="1:6" x14ac:dyDescent="0.25">
      <c r="A13161" s="203"/>
      <c r="B13161" s="203"/>
      <c r="C13161" s="203"/>
      <c r="D13161" s="203"/>
      <c r="E13161" s="203"/>
      <c r="F13161" s="203"/>
    </row>
    <row r="13162" spans="1:6" x14ac:dyDescent="0.25">
      <c r="A13162" s="203"/>
      <c r="B13162" s="203"/>
      <c r="C13162" s="203"/>
      <c r="D13162" s="203"/>
      <c r="E13162" s="203"/>
      <c r="F13162" s="203"/>
    </row>
    <row r="13163" spans="1:6" x14ac:dyDescent="0.25">
      <c r="A13163" s="203"/>
      <c r="B13163" s="203"/>
      <c r="C13163" s="203"/>
      <c r="D13163" s="203"/>
      <c r="E13163" s="203"/>
      <c r="F13163" s="203"/>
    </row>
    <row r="13164" spans="1:6" x14ac:dyDescent="0.25">
      <c r="A13164" s="203"/>
      <c r="B13164" s="203"/>
      <c r="C13164" s="203"/>
      <c r="D13164" s="203"/>
      <c r="E13164" s="203"/>
      <c r="F13164" s="203"/>
    </row>
    <row r="13165" spans="1:6" x14ac:dyDescent="0.25">
      <c r="A13165" s="203"/>
      <c r="B13165" s="203"/>
      <c r="C13165" s="203"/>
      <c r="D13165" s="203"/>
      <c r="E13165" s="203"/>
      <c r="F13165" s="203"/>
    </row>
    <row r="13166" spans="1:6" x14ac:dyDescent="0.25">
      <c r="A13166" s="203"/>
      <c r="B13166" s="203"/>
      <c r="C13166" s="203"/>
      <c r="D13166" s="203"/>
      <c r="E13166" s="203"/>
      <c r="F13166" s="203"/>
    </row>
    <row r="13167" spans="1:6" x14ac:dyDescent="0.25">
      <c r="A13167" s="203"/>
      <c r="B13167" s="203"/>
      <c r="C13167" s="203"/>
      <c r="D13167" s="203"/>
      <c r="E13167" s="203"/>
      <c r="F13167" s="203"/>
    </row>
    <row r="13168" spans="1:6" x14ac:dyDescent="0.25">
      <c r="A13168" s="203"/>
      <c r="B13168" s="203"/>
      <c r="C13168" s="203"/>
      <c r="D13168" s="203"/>
      <c r="E13168" s="203"/>
      <c r="F13168" s="203"/>
    </row>
    <row r="13169" spans="1:6" x14ac:dyDescent="0.25">
      <c r="A13169" s="203"/>
      <c r="B13169" s="203"/>
      <c r="C13169" s="203"/>
      <c r="D13169" s="203"/>
      <c r="E13169" s="203"/>
      <c r="F13169" s="203"/>
    </row>
    <row r="13170" spans="1:6" x14ac:dyDescent="0.25">
      <c r="A13170" s="203"/>
      <c r="B13170" s="203"/>
      <c r="C13170" s="203"/>
      <c r="D13170" s="203"/>
      <c r="E13170" s="203"/>
      <c r="F13170" s="203"/>
    </row>
    <row r="13171" spans="1:6" x14ac:dyDescent="0.25">
      <c r="A13171" s="203"/>
      <c r="B13171" s="203"/>
      <c r="C13171" s="203"/>
      <c r="D13171" s="203"/>
      <c r="E13171" s="203"/>
      <c r="F13171" s="203"/>
    </row>
    <row r="13172" spans="1:6" x14ac:dyDescent="0.25">
      <c r="A13172" s="203"/>
      <c r="B13172" s="203"/>
      <c r="C13172" s="203"/>
      <c r="D13172" s="203"/>
      <c r="E13172" s="203"/>
      <c r="F13172" s="203"/>
    </row>
    <row r="13173" spans="1:6" x14ac:dyDescent="0.25">
      <c r="A13173" s="203"/>
      <c r="B13173" s="203"/>
      <c r="C13173" s="203"/>
      <c r="D13173" s="203"/>
      <c r="E13173" s="203"/>
      <c r="F13173" s="203"/>
    </row>
    <row r="13174" spans="1:6" x14ac:dyDescent="0.25">
      <c r="A13174" s="203"/>
      <c r="B13174" s="203"/>
      <c r="C13174" s="203"/>
      <c r="D13174" s="203"/>
      <c r="E13174" s="203"/>
      <c r="F13174" s="203"/>
    </row>
    <row r="13175" spans="1:6" x14ac:dyDescent="0.25">
      <c r="A13175" s="203"/>
      <c r="B13175" s="203"/>
      <c r="C13175" s="203"/>
      <c r="D13175" s="203"/>
      <c r="E13175" s="203"/>
      <c r="F13175" s="203"/>
    </row>
    <row r="13176" spans="1:6" x14ac:dyDescent="0.25">
      <c r="A13176" s="203"/>
      <c r="B13176" s="203"/>
      <c r="C13176" s="203"/>
      <c r="D13176" s="203"/>
      <c r="E13176" s="203"/>
      <c r="F13176" s="203"/>
    </row>
    <row r="13177" spans="1:6" x14ac:dyDescent="0.25">
      <c r="A13177" s="203"/>
      <c r="B13177" s="203"/>
      <c r="C13177" s="203"/>
      <c r="D13177" s="203"/>
      <c r="E13177" s="203"/>
      <c r="F13177" s="203"/>
    </row>
    <row r="13178" spans="1:6" x14ac:dyDescent="0.25">
      <c r="A13178" s="203"/>
      <c r="B13178" s="203"/>
      <c r="C13178" s="203"/>
      <c r="D13178" s="203"/>
      <c r="E13178" s="203"/>
      <c r="F13178" s="203"/>
    </row>
    <row r="13179" spans="1:6" x14ac:dyDescent="0.25">
      <c r="A13179" s="203"/>
      <c r="B13179" s="203"/>
      <c r="C13179" s="203"/>
      <c r="D13179" s="203"/>
      <c r="E13179" s="203"/>
      <c r="F13179" s="203"/>
    </row>
    <row r="13180" spans="1:6" x14ac:dyDescent="0.25">
      <c r="A13180" s="203"/>
      <c r="B13180" s="203"/>
      <c r="C13180" s="203"/>
      <c r="D13180" s="203"/>
      <c r="E13180" s="203"/>
      <c r="F13180" s="203"/>
    </row>
    <row r="13181" spans="1:6" x14ac:dyDescent="0.25">
      <c r="A13181" s="203"/>
      <c r="B13181" s="203"/>
      <c r="C13181" s="203"/>
      <c r="D13181" s="203"/>
      <c r="E13181" s="203"/>
      <c r="F13181" s="203"/>
    </row>
    <row r="13182" spans="1:6" x14ac:dyDescent="0.25">
      <c r="A13182" s="203"/>
      <c r="B13182" s="203"/>
      <c r="C13182" s="203"/>
      <c r="D13182" s="203"/>
      <c r="E13182" s="203"/>
      <c r="F13182" s="203"/>
    </row>
    <row r="13183" spans="1:6" x14ac:dyDescent="0.25">
      <c r="A13183" s="203"/>
      <c r="B13183" s="203"/>
      <c r="C13183" s="203"/>
      <c r="D13183" s="203"/>
      <c r="E13183" s="203"/>
      <c r="F13183" s="203"/>
    </row>
    <row r="13184" spans="1:6" x14ac:dyDescent="0.25">
      <c r="A13184" s="203"/>
      <c r="B13184" s="203"/>
      <c r="C13184" s="203"/>
      <c r="D13184" s="203"/>
      <c r="E13184" s="203"/>
      <c r="F13184" s="203"/>
    </row>
    <row r="13185" spans="1:6" x14ac:dyDescent="0.25">
      <c r="A13185" s="203"/>
      <c r="B13185" s="203"/>
      <c r="C13185" s="203"/>
      <c r="D13185" s="203"/>
      <c r="E13185" s="203"/>
      <c r="F13185" s="203"/>
    </row>
    <row r="13186" spans="1:6" x14ac:dyDescent="0.25">
      <c r="A13186" s="203"/>
      <c r="B13186" s="203"/>
      <c r="C13186" s="203"/>
      <c r="D13186" s="203"/>
      <c r="E13186" s="203"/>
      <c r="F13186" s="203"/>
    </row>
    <row r="13187" spans="1:6" x14ac:dyDescent="0.25">
      <c r="A13187" s="203"/>
      <c r="B13187" s="203"/>
      <c r="C13187" s="203"/>
      <c r="D13187" s="203"/>
      <c r="E13187" s="203"/>
      <c r="F13187" s="203"/>
    </row>
    <row r="13188" spans="1:6" x14ac:dyDescent="0.25">
      <c r="A13188" s="203"/>
      <c r="B13188" s="203"/>
      <c r="C13188" s="203"/>
      <c r="D13188" s="203"/>
      <c r="E13188" s="203"/>
      <c r="F13188" s="203"/>
    </row>
    <row r="13189" spans="1:6" x14ac:dyDescent="0.25">
      <c r="A13189" s="203"/>
      <c r="B13189" s="203"/>
      <c r="C13189" s="203"/>
      <c r="D13189" s="203"/>
      <c r="E13189" s="203"/>
      <c r="F13189" s="203"/>
    </row>
    <row r="13190" spans="1:6" x14ac:dyDescent="0.25">
      <c r="A13190" s="203"/>
      <c r="B13190" s="203"/>
      <c r="C13190" s="203"/>
      <c r="D13190" s="203"/>
      <c r="E13190" s="203"/>
      <c r="F13190" s="203"/>
    </row>
    <row r="13191" spans="1:6" x14ac:dyDescent="0.25">
      <c r="A13191" s="203"/>
      <c r="B13191" s="203"/>
      <c r="C13191" s="203"/>
      <c r="D13191" s="203"/>
      <c r="E13191" s="203"/>
      <c r="F13191" s="203"/>
    </row>
    <row r="13192" spans="1:6" x14ac:dyDescent="0.25">
      <c r="A13192" s="203"/>
      <c r="B13192" s="203"/>
      <c r="C13192" s="203"/>
      <c r="D13192" s="203"/>
      <c r="E13192" s="203"/>
      <c r="F13192" s="203"/>
    </row>
    <row r="13193" spans="1:6" x14ac:dyDescent="0.25">
      <c r="A13193" s="203"/>
      <c r="B13193" s="203"/>
      <c r="C13193" s="203"/>
      <c r="D13193" s="203"/>
      <c r="E13193" s="203"/>
      <c r="F13193" s="203"/>
    </row>
    <row r="13194" spans="1:6" x14ac:dyDescent="0.25">
      <c r="A13194" s="203"/>
      <c r="B13194" s="203"/>
      <c r="C13194" s="203"/>
      <c r="D13194" s="203"/>
      <c r="E13194" s="203"/>
      <c r="F13194" s="203"/>
    </row>
    <row r="13195" spans="1:6" x14ac:dyDescent="0.25">
      <c r="A13195" s="203"/>
      <c r="B13195" s="203"/>
      <c r="C13195" s="203"/>
      <c r="D13195" s="203"/>
      <c r="E13195" s="203"/>
      <c r="F13195" s="203"/>
    </row>
    <row r="13196" spans="1:6" x14ac:dyDescent="0.25">
      <c r="A13196" s="203"/>
      <c r="B13196" s="203"/>
      <c r="C13196" s="203"/>
      <c r="D13196" s="203"/>
      <c r="E13196" s="203"/>
      <c r="F13196" s="203"/>
    </row>
    <row r="13197" spans="1:6" x14ac:dyDescent="0.25">
      <c r="A13197" s="203"/>
      <c r="B13197" s="203"/>
      <c r="C13197" s="203"/>
      <c r="D13197" s="203"/>
      <c r="E13197" s="203"/>
      <c r="F13197" s="203"/>
    </row>
    <row r="13198" spans="1:6" x14ac:dyDescent="0.25">
      <c r="A13198" s="203"/>
      <c r="B13198" s="203"/>
      <c r="C13198" s="203"/>
      <c r="D13198" s="203"/>
      <c r="E13198" s="203"/>
      <c r="F13198" s="203"/>
    </row>
    <row r="13199" spans="1:6" x14ac:dyDescent="0.25">
      <c r="A13199" s="203"/>
      <c r="B13199" s="203"/>
      <c r="C13199" s="203"/>
      <c r="D13199" s="203"/>
      <c r="E13199" s="203"/>
      <c r="F13199" s="203"/>
    </row>
    <row r="13200" spans="1:6" x14ac:dyDescent="0.25">
      <c r="A13200" s="203"/>
      <c r="B13200" s="203"/>
      <c r="C13200" s="203"/>
      <c r="D13200" s="203"/>
      <c r="E13200" s="203"/>
      <c r="F13200" s="203"/>
    </row>
    <row r="13201" spans="1:6" x14ac:dyDescent="0.25">
      <c r="A13201" s="203"/>
      <c r="B13201" s="203"/>
      <c r="C13201" s="203"/>
      <c r="D13201" s="203"/>
      <c r="E13201" s="203"/>
      <c r="F13201" s="203"/>
    </row>
    <row r="13202" spans="1:6" x14ac:dyDescent="0.25">
      <c r="A13202" s="203"/>
      <c r="B13202" s="203"/>
      <c r="C13202" s="203"/>
      <c r="D13202" s="203"/>
      <c r="E13202" s="203"/>
      <c r="F13202" s="203"/>
    </row>
    <row r="13203" spans="1:6" x14ac:dyDescent="0.25">
      <c r="A13203" s="203"/>
      <c r="B13203" s="203"/>
      <c r="C13203" s="203"/>
      <c r="D13203" s="203"/>
      <c r="E13203" s="203"/>
      <c r="F13203" s="203"/>
    </row>
    <row r="13204" spans="1:6" x14ac:dyDescent="0.25">
      <c r="A13204" s="203"/>
      <c r="B13204" s="203"/>
      <c r="C13204" s="203"/>
      <c r="D13204" s="203"/>
      <c r="E13204" s="203"/>
      <c r="F13204" s="203"/>
    </row>
    <row r="13205" spans="1:6" x14ac:dyDescent="0.25">
      <c r="A13205" s="203"/>
      <c r="B13205" s="203"/>
      <c r="C13205" s="203"/>
      <c r="D13205" s="203"/>
      <c r="E13205" s="203"/>
      <c r="F13205" s="203"/>
    </row>
    <row r="13206" spans="1:6" x14ac:dyDescent="0.25">
      <c r="A13206" s="203"/>
      <c r="B13206" s="203"/>
      <c r="C13206" s="203"/>
      <c r="D13206" s="203"/>
      <c r="E13206" s="203"/>
      <c r="F13206" s="203"/>
    </row>
    <row r="13207" spans="1:6" x14ac:dyDescent="0.25">
      <c r="A13207" s="203"/>
      <c r="B13207" s="203"/>
      <c r="C13207" s="203"/>
      <c r="D13207" s="203"/>
      <c r="E13207" s="203"/>
      <c r="F13207" s="203"/>
    </row>
    <row r="13208" spans="1:6" x14ac:dyDescent="0.25">
      <c r="A13208" s="203"/>
      <c r="B13208" s="203"/>
      <c r="C13208" s="203"/>
      <c r="D13208" s="203"/>
      <c r="E13208" s="203"/>
      <c r="F13208" s="203"/>
    </row>
    <row r="13209" spans="1:6" x14ac:dyDescent="0.25">
      <c r="A13209" s="203"/>
      <c r="B13209" s="203"/>
      <c r="C13209" s="203"/>
      <c r="D13209" s="203"/>
      <c r="E13209" s="203"/>
      <c r="F13209" s="203"/>
    </row>
    <row r="13210" spans="1:6" x14ac:dyDescent="0.25">
      <c r="A13210" s="203"/>
      <c r="B13210" s="203"/>
      <c r="C13210" s="203"/>
      <c r="D13210" s="203"/>
      <c r="E13210" s="203"/>
      <c r="F13210" s="203"/>
    </row>
    <row r="13211" spans="1:6" x14ac:dyDescent="0.25">
      <c r="A13211" s="203"/>
      <c r="B13211" s="203"/>
      <c r="C13211" s="203"/>
      <c r="D13211" s="203"/>
      <c r="E13211" s="203"/>
      <c r="F13211" s="203"/>
    </row>
    <row r="13212" spans="1:6" x14ac:dyDescent="0.25">
      <c r="A13212" s="203"/>
      <c r="B13212" s="203"/>
      <c r="C13212" s="203"/>
      <c r="D13212" s="203"/>
      <c r="E13212" s="203"/>
      <c r="F13212" s="203"/>
    </row>
    <row r="13213" spans="1:6" x14ac:dyDescent="0.25">
      <c r="A13213" s="203"/>
      <c r="B13213" s="203"/>
      <c r="C13213" s="203"/>
      <c r="D13213" s="203"/>
      <c r="E13213" s="203"/>
      <c r="F13213" s="203"/>
    </row>
    <row r="13214" spans="1:6" x14ac:dyDescent="0.25">
      <c r="A13214" s="203"/>
      <c r="B13214" s="203"/>
      <c r="C13214" s="203"/>
      <c r="D13214" s="203"/>
      <c r="E13214" s="203"/>
      <c r="F13214" s="203"/>
    </row>
    <row r="13215" spans="1:6" x14ac:dyDescent="0.25">
      <c r="A13215" s="203"/>
      <c r="B13215" s="203"/>
      <c r="C13215" s="203"/>
      <c r="D13215" s="203"/>
      <c r="E13215" s="203"/>
      <c r="F13215" s="203"/>
    </row>
    <row r="13216" spans="1:6" x14ac:dyDescent="0.25">
      <c r="A13216" s="203"/>
      <c r="B13216" s="203"/>
      <c r="C13216" s="203"/>
      <c r="D13216" s="203"/>
      <c r="E13216" s="203"/>
      <c r="F13216" s="203"/>
    </row>
    <row r="13217" spans="1:6" x14ac:dyDescent="0.25">
      <c r="A13217" s="203"/>
      <c r="B13217" s="203"/>
      <c r="C13217" s="203"/>
      <c r="D13217" s="203"/>
      <c r="E13217" s="203"/>
      <c r="F13217" s="203"/>
    </row>
    <row r="13218" spans="1:6" x14ac:dyDescent="0.25">
      <c r="A13218" s="203"/>
      <c r="B13218" s="203"/>
      <c r="C13218" s="203"/>
      <c r="D13218" s="203"/>
      <c r="E13218" s="203"/>
      <c r="F13218" s="203"/>
    </row>
    <row r="13219" spans="1:6" x14ac:dyDescent="0.25">
      <c r="A13219" s="203"/>
      <c r="B13219" s="203"/>
      <c r="C13219" s="203"/>
      <c r="D13219" s="203"/>
      <c r="E13219" s="203"/>
      <c r="F13219" s="203"/>
    </row>
    <row r="13220" spans="1:6" x14ac:dyDescent="0.25">
      <c r="A13220" s="203"/>
      <c r="B13220" s="203"/>
      <c r="C13220" s="203"/>
      <c r="D13220" s="203"/>
      <c r="E13220" s="203"/>
      <c r="F13220" s="203"/>
    </row>
    <row r="13221" spans="1:6" x14ac:dyDescent="0.25">
      <c r="A13221" s="203"/>
      <c r="B13221" s="203"/>
      <c r="C13221" s="203"/>
      <c r="D13221" s="203"/>
      <c r="E13221" s="203"/>
      <c r="F13221" s="203"/>
    </row>
    <row r="13222" spans="1:6" x14ac:dyDescent="0.25">
      <c r="A13222" s="203"/>
      <c r="B13222" s="203"/>
      <c r="C13222" s="203"/>
      <c r="D13222" s="203"/>
      <c r="E13222" s="203"/>
      <c r="F13222" s="203"/>
    </row>
    <row r="13223" spans="1:6" x14ac:dyDescent="0.25">
      <c r="A13223" s="203"/>
      <c r="B13223" s="203"/>
      <c r="C13223" s="203"/>
      <c r="D13223" s="203"/>
      <c r="E13223" s="203"/>
      <c r="F13223" s="203"/>
    </row>
    <row r="13224" spans="1:6" x14ac:dyDescent="0.25">
      <c r="A13224" s="203"/>
      <c r="B13224" s="203"/>
      <c r="C13224" s="203"/>
      <c r="D13224" s="203"/>
      <c r="E13224" s="203"/>
      <c r="F13224" s="203"/>
    </row>
    <row r="13225" spans="1:6" x14ac:dyDescent="0.25">
      <c r="A13225" s="203"/>
      <c r="B13225" s="203"/>
      <c r="C13225" s="203"/>
      <c r="D13225" s="203"/>
      <c r="E13225" s="203"/>
      <c r="F13225" s="203"/>
    </row>
    <row r="13226" spans="1:6" x14ac:dyDescent="0.25">
      <c r="A13226" s="203"/>
      <c r="B13226" s="203"/>
      <c r="C13226" s="203"/>
      <c r="D13226" s="203"/>
      <c r="E13226" s="203"/>
      <c r="F13226" s="203"/>
    </row>
    <row r="13227" spans="1:6" x14ac:dyDescent="0.25">
      <c r="A13227" s="203"/>
      <c r="B13227" s="203"/>
      <c r="C13227" s="203"/>
      <c r="D13227" s="203"/>
      <c r="E13227" s="203"/>
      <c r="F13227" s="203"/>
    </row>
    <row r="13228" spans="1:6" x14ac:dyDescent="0.25">
      <c r="A13228" s="203"/>
      <c r="B13228" s="203"/>
      <c r="C13228" s="203"/>
      <c r="D13228" s="203"/>
      <c r="E13228" s="203"/>
      <c r="F13228" s="203"/>
    </row>
    <row r="13229" spans="1:6" x14ac:dyDescent="0.25">
      <c r="A13229" s="203"/>
      <c r="B13229" s="203"/>
      <c r="C13229" s="203"/>
      <c r="D13229" s="203"/>
      <c r="E13229" s="203"/>
      <c r="F13229" s="203"/>
    </row>
    <row r="13230" spans="1:6" x14ac:dyDescent="0.25">
      <c r="A13230" s="203"/>
      <c r="B13230" s="203"/>
      <c r="C13230" s="203"/>
      <c r="D13230" s="203"/>
      <c r="E13230" s="203"/>
      <c r="F13230" s="203"/>
    </row>
    <row r="13231" spans="1:6" x14ac:dyDescent="0.25">
      <c r="A13231" s="203"/>
      <c r="B13231" s="203"/>
      <c r="C13231" s="203"/>
      <c r="D13231" s="203"/>
      <c r="E13231" s="203"/>
      <c r="F13231" s="203"/>
    </row>
    <row r="13232" spans="1:6" x14ac:dyDescent="0.25">
      <c r="A13232" s="203"/>
      <c r="B13232" s="203"/>
      <c r="C13232" s="203"/>
      <c r="D13232" s="203"/>
      <c r="E13232" s="203"/>
      <c r="F13232" s="203"/>
    </row>
    <row r="13233" spans="1:6" x14ac:dyDescent="0.25">
      <c r="A13233" s="203"/>
      <c r="B13233" s="203"/>
      <c r="C13233" s="203"/>
      <c r="D13233" s="203"/>
      <c r="E13233" s="203"/>
      <c r="F13233" s="203"/>
    </row>
    <row r="13234" spans="1:6" x14ac:dyDescent="0.25">
      <c r="A13234" s="203"/>
      <c r="B13234" s="203"/>
      <c r="C13234" s="203"/>
      <c r="D13234" s="203"/>
      <c r="E13234" s="203"/>
      <c r="F13234" s="203"/>
    </row>
    <row r="13235" spans="1:6" x14ac:dyDescent="0.25">
      <c r="A13235" s="203"/>
      <c r="B13235" s="203"/>
      <c r="C13235" s="203"/>
      <c r="D13235" s="203"/>
      <c r="E13235" s="203"/>
      <c r="F13235" s="203"/>
    </row>
    <row r="13236" spans="1:6" x14ac:dyDescent="0.25">
      <c r="A13236" s="203"/>
      <c r="B13236" s="203"/>
      <c r="C13236" s="203"/>
      <c r="D13236" s="203"/>
      <c r="E13236" s="203"/>
      <c r="F13236" s="203"/>
    </row>
    <row r="13237" spans="1:6" x14ac:dyDescent="0.25">
      <c r="A13237" s="203"/>
      <c r="B13237" s="203"/>
      <c r="C13237" s="203"/>
      <c r="D13237" s="203"/>
      <c r="E13237" s="203"/>
      <c r="F13237" s="203"/>
    </row>
    <row r="13238" spans="1:6" x14ac:dyDescent="0.25">
      <c r="A13238" s="203"/>
      <c r="B13238" s="203"/>
      <c r="C13238" s="203"/>
      <c r="D13238" s="203"/>
      <c r="E13238" s="203"/>
      <c r="F13238" s="203"/>
    </row>
    <row r="13239" spans="1:6" x14ac:dyDescent="0.25">
      <c r="A13239" s="203"/>
      <c r="B13239" s="203"/>
      <c r="C13239" s="203"/>
      <c r="D13239" s="203"/>
      <c r="E13239" s="203"/>
      <c r="F13239" s="203"/>
    </row>
    <row r="13240" spans="1:6" x14ac:dyDescent="0.25">
      <c r="A13240" s="203"/>
      <c r="B13240" s="203"/>
      <c r="C13240" s="203"/>
      <c r="D13240" s="203"/>
      <c r="E13240" s="203"/>
      <c r="F13240" s="203"/>
    </row>
    <row r="13241" spans="1:6" x14ac:dyDescent="0.25">
      <c r="A13241" s="203"/>
      <c r="B13241" s="203"/>
      <c r="C13241" s="203"/>
      <c r="D13241" s="203"/>
      <c r="E13241" s="203"/>
      <c r="F13241" s="203"/>
    </row>
    <row r="13242" spans="1:6" x14ac:dyDescent="0.25">
      <c r="A13242" s="203"/>
      <c r="B13242" s="203"/>
      <c r="C13242" s="203"/>
      <c r="D13242" s="203"/>
      <c r="E13242" s="203"/>
      <c r="F13242" s="203"/>
    </row>
    <row r="13243" spans="1:6" x14ac:dyDescent="0.25">
      <c r="A13243" s="203"/>
      <c r="B13243" s="203"/>
      <c r="C13243" s="203"/>
      <c r="D13243" s="203"/>
      <c r="E13243" s="203"/>
      <c r="F13243" s="203"/>
    </row>
    <row r="13244" spans="1:6" x14ac:dyDescent="0.25">
      <c r="A13244" s="203"/>
      <c r="B13244" s="203"/>
      <c r="C13244" s="203"/>
      <c r="D13244" s="203"/>
      <c r="E13244" s="203"/>
      <c r="F13244" s="203"/>
    </row>
    <row r="13245" spans="1:6" x14ac:dyDescent="0.25">
      <c r="A13245" s="203"/>
      <c r="B13245" s="203"/>
      <c r="C13245" s="203"/>
      <c r="D13245" s="203"/>
      <c r="E13245" s="203"/>
      <c r="F13245" s="203"/>
    </row>
    <row r="13246" spans="1:6" x14ac:dyDescent="0.25">
      <c r="A13246" s="203"/>
      <c r="B13246" s="203"/>
      <c r="C13246" s="203"/>
      <c r="D13246" s="203"/>
      <c r="E13246" s="203"/>
      <c r="F13246" s="203"/>
    </row>
    <row r="13247" spans="1:6" x14ac:dyDescent="0.25">
      <c r="A13247" s="203"/>
      <c r="B13247" s="203"/>
      <c r="C13247" s="203"/>
      <c r="D13247" s="203"/>
      <c r="E13247" s="203"/>
      <c r="F13247" s="203"/>
    </row>
    <row r="13248" spans="1:6" x14ac:dyDescent="0.25">
      <c r="A13248" s="203"/>
      <c r="B13248" s="203"/>
      <c r="C13248" s="203"/>
      <c r="D13248" s="203"/>
      <c r="E13248" s="203"/>
      <c r="F13248" s="203"/>
    </row>
    <row r="13249" spans="1:6" x14ac:dyDescent="0.25">
      <c r="A13249" s="203"/>
      <c r="B13249" s="203"/>
      <c r="C13249" s="203"/>
      <c r="D13249" s="203"/>
      <c r="E13249" s="203"/>
      <c r="F13249" s="203"/>
    </row>
    <row r="13250" spans="1:6" x14ac:dyDescent="0.25">
      <c r="A13250" s="203"/>
      <c r="B13250" s="203"/>
      <c r="C13250" s="203"/>
      <c r="D13250" s="203"/>
      <c r="E13250" s="203"/>
      <c r="F13250" s="203"/>
    </row>
    <row r="13251" spans="1:6" x14ac:dyDescent="0.25">
      <c r="A13251" s="203"/>
      <c r="B13251" s="203"/>
      <c r="C13251" s="203"/>
      <c r="D13251" s="203"/>
      <c r="E13251" s="203"/>
      <c r="F13251" s="203"/>
    </row>
    <row r="13252" spans="1:6" x14ac:dyDescent="0.25">
      <c r="A13252" s="203"/>
      <c r="B13252" s="203"/>
      <c r="C13252" s="203"/>
      <c r="D13252" s="203"/>
      <c r="E13252" s="203"/>
      <c r="F13252" s="203"/>
    </row>
    <row r="13253" spans="1:6" x14ac:dyDescent="0.25">
      <c r="A13253" s="203"/>
      <c r="B13253" s="203"/>
      <c r="C13253" s="203"/>
      <c r="D13253" s="203"/>
      <c r="E13253" s="203"/>
      <c r="F13253" s="203"/>
    </row>
    <row r="13254" spans="1:6" x14ac:dyDescent="0.25">
      <c r="A13254" s="203"/>
      <c r="B13254" s="203"/>
      <c r="C13254" s="203"/>
      <c r="D13254" s="203"/>
      <c r="E13254" s="203"/>
      <c r="F13254" s="203"/>
    </row>
    <row r="13255" spans="1:6" x14ac:dyDescent="0.25">
      <c r="A13255" s="203"/>
      <c r="B13255" s="203"/>
      <c r="C13255" s="203"/>
      <c r="D13255" s="203"/>
      <c r="E13255" s="203"/>
      <c r="F13255" s="203"/>
    </row>
    <row r="13256" spans="1:6" x14ac:dyDescent="0.25">
      <c r="A13256" s="203"/>
      <c r="B13256" s="203"/>
      <c r="C13256" s="203"/>
      <c r="D13256" s="203"/>
      <c r="E13256" s="203"/>
      <c r="F13256" s="203"/>
    </row>
    <row r="13257" spans="1:6" x14ac:dyDescent="0.25">
      <c r="A13257" s="203"/>
      <c r="B13257" s="203"/>
      <c r="C13257" s="203"/>
      <c r="D13257" s="203"/>
      <c r="E13257" s="203"/>
      <c r="F13257" s="203"/>
    </row>
    <row r="13258" spans="1:6" x14ac:dyDescent="0.25">
      <c r="A13258" s="203"/>
      <c r="B13258" s="203"/>
      <c r="C13258" s="203"/>
      <c r="D13258" s="203"/>
      <c r="E13258" s="203"/>
      <c r="F13258" s="203"/>
    </row>
    <row r="13259" spans="1:6" x14ac:dyDescent="0.25">
      <c r="A13259" s="203"/>
      <c r="B13259" s="203"/>
      <c r="C13259" s="203"/>
      <c r="D13259" s="203"/>
      <c r="E13259" s="203"/>
      <c r="F13259" s="203"/>
    </row>
    <row r="13260" spans="1:6" x14ac:dyDescent="0.25">
      <c r="A13260" s="203"/>
      <c r="B13260" s="203"/>
      <c r="C13260" s="203"/>
      <c r="D13260" s="203"/>
      <c r="E13260" s="203"/>
      <c r="F13260" s="203"/>
    </row>
    <row r="13261" spans="1:6" x14ac:dyDescent="0.25">
      <c r="A13261" s="203"/>
      <c r="B13261" s="203"/>
      <c r="C13261" s="203"/>
      <c r="D13261" s="203"/>
      <c r="E13261" s="203"/>
      <c r="F13261" s="203"/>
    </row>
    <row r="13262" spans="1:6" x14ac:dyDescent="0.25">
      <c r="A13262" s="203"/>
      <c r="B13262" s="203"/>
      <c r="C13262" s="203"/>
      <c r="D13262" s="203"/>
      <c r="E13262" s="203"/>
      <c r="F13262" s="203"/>
    </row>
    <row r="13263" spans="1:6" x14ac:dyDescent="0.25">
      <c r="A13263" s="203"/>
      <c r="B13263" s="203"/>
      <c r="C13263" s="203"/>
      <c r="D13263" s="203"/>
      <c r="E13263" s="203"/>
      <c r="F13263" s="203"/>
    </row>
    <row r="13264" spans="1:6" x14ac:dyDescent="0.25">
      <c r="A13264" s="203"/>
      <c r="B13264" s="203"/>
      <c r="C13264" s="203"/>
      <c r="D13264" s="203"/>
      <c r="E13264" s="203"/>
      <c r="F13264" s="203"/>
    </row>
    <row r="13265" spans="1:6" x14ac:dyDescent="0.25">
      <c r="A13265" s="203"/>
      <c r="B13265" s="203"/>
      <c r="C13265" s="203"/>
      <c r="D13265" s="203"/>
      <c r="E13265" s="203"/>
      <c r="F13265" s="203"/>
    </row>
    <row r="13266" spans="1:6" x14ac:dyDescent="0.25">
      <c r="A13266" s="203"/>
      <c r="B13266" s="203"/>
      <c r="C13266" s="203"/>
      <c r="D13266" s="203"/>
      <c r="E13266" s="203"/>
      <c r="F13266" s="203"/>
    </row>
    <row r="13267" spans="1:6" x14ac:dyDescent="0.25">
      <c r="A13267" s="203"/>
      <c r="B13267" s="203"/>
      <c r="C13267" s="203"/>
      <c r="D13267" s="203"/>
      <c r="E13267" s="203"/>
      <c r="F13267" s="203"/>
    </row>
    <row r="13268" spans="1:6" x14ac:dyDescent="0.25">
      <c r="A13268" s="203"/>
      <c r="B13268" s="203"/>
      <c r="C13268" s="203"/>
      <c r="D13268" s="203"/>
      <c r="E13268" s="203"/>
      <c r="F13268" s="203"/>
    </row>
    <row r="13269" spans="1:6" x14ac:dyDescent="0.25">
      <c r="A13269" s="203"/>
      <c r="B13269" s="203"/>
      <c r="C13269" s="203"/>
      <c r="D13269" s="203"/>
      <c r="E13269" s="203"/>
      <c r="F13269" s="203"/>
    </row>
    <row r="13270" spans="1:6" x14ac:dyDescent="0.25">
      <c r="A13270" s="203"/>
      <c r="B13270" s="203"/>
      <c r="C13270" s="203"/>
      <c r="D13270" s="203"/>
      <c r="E13270" s="203"/>
      <c r="F13270" s="203"/>
    </row>
    <row r="13271" spans="1:6" x14ac:dyDescent="0.25">
      <c r="A13271" s="203"/>
      <c r="B13271" s="203"/>
      <c r="C13271" s="203"/>
      <c r="D13271" s="203"/>
      <c r="E13271" s="203"/>
      <c r="F13271" s="203"/>
    </row>
    <row r="13272" spans="1:6" x14ac:dyDescent="0.25">
      <c r="A13272" s="203"/>
      <c r="B13272" s="203"/>
      <c r="C13272" s="203"/>
      <c r="D13272" s="203"/>
      <c r="E13272" s="203"/>
      <c r="F13272" s="203"/>
    </row>
    <row r="13273" spans="1:6" x14ac:dyDescent="0.25">
      <c r="A13273" s="203"/>
      <c r="B13273" s="203"/>
      <c r="C13273" s="203"/>
      <c r="D13273" s="203"/>
      <c r="E13273" s="203"/>
      <c r="F13273" s="203"/>
    </row>
    <row r="13274" spans="1:6" x14ac:dyDescent="0.25">
      <c r="A13274" s="203"/>
      <c r="B13274" s="203"/>
      <c r="C13274" s="203"/>
      <c r="D13274" s="203"/>
      <c r="E13274" s="203"/>
      <c r="F13274" s="203"/>
    </row>
    <row r="13275" spans="1:6" x14ac:dyDescent="0.25">
      <c r="A13275" s="203"/>
      <c r="B13275" s="203"/>
      <c r="C13275" s="203"/>
      <c r="D13275" s="203"/>
      <c r="E13275" s="203"/>
      <c r="F13275" s="203"/>
    </row>
    <row r="13276" spans="1:6" x14ac:dyDescent="0.25">
      <c r="A13276" s="203"/>
      <c r="B13276" s="203"/>
      <c r="C13276" s="203"/>
      <c r="D13276" s="203"/>
      <c r="E13276" s="203"/>
      <c r="F13276" s="203"/>
    </row>
    <row r="13277" spans="1:6" x14ac:dyDescent="0.25">
      <c r="A13277" s="203"/>
      <c r="B13277" s="203"/>
      <c r="C13277" s="203"/>
      <c r="D13277" s="203"/>
      <c r="E13277" s="203"/>
      <c r="F13277" s="203"/>
    </row>
    <row r="13278" spans="1:6" x14ac:dyDescent="0.25">
      <c r="A13278" s="203"/>
      <c r="B13278" s="203"/>
      <c r="C13278" s="203"/>
      <c r="D13278" s="203"/>
      <c r="E13278" s="203"/>
      <c r="F13278" s="203"/>
    </row>
    <row r="13279" spans="1:6" x14ac:dyDescent="0.25">
      <c r="A13279" s="203"/>
      <c r="B13279" s="203"/>
      <c r="C13279" s="203"/>
      <c r="D13279" s="203"/>
      <c r="E13279" s="203"/>
      <c r="F13279" s="203"/>
    </row>
    <row r="13280" spans="1:6" x14ac:dyDescent="0.25">
      <c r="A13280" s="203"/>
      <c r="B13280" s="203"/>
      <c r="C13280" s="203"/>
      <c r="D13280" s="203"/>
      <c r="E13280" s="203"/>
      <c r="F13280" s="203"/>
    </row>
    <row r="13281" spans="1:6" x14ac:dyDescent="0.25">
      <c r="A13281" s="203"/>
      <c r="B13281" s="203"/>
      <c r="C13281" s="203"/>
      <c r="D13281" s="203"/>
      <c r="E13281" s="203"/>
      <c r="F13281" s="203"/>
    </row>
    <row r="13282" spans="1:6" x14ac:dyDescent="0.25">
      <c r="A13282" s="203"/>
      <c r="B13282" s="203"/>
      <c r="C13282" s="203"/>
      <c r="D13282" s="203"/>
      <c r="E13282" s="203"/>
      <c r="F13282" s="203"/>
    </row>
    <row r="13283" spans="1:6" x14ac:dyDescent="0.25">
      <c r="A13283" s="203"/>
      <c r="B13283" s="203"/>
      <c r="C13283" s="203"/>
      <c r="D13283" s="203"/>
      <c r="E13283" s="203"/>
      <c r="F13283" s="203"/>
    </row>
    <row r="13284" spans="1:6" x14ac:dyDescent="0.25">
      <c r="A13284" s="203"/>
      <c r="B13284" s="203"/>
      <c r="C13284" s="203"/>
      <c r="D13284" s="203"/>
      <c r="E13284" s="203"/>
      <c r="F13284" s="203"/>
    </row>
    <row r="13285" spans="1:6" x14ac:dyDescent="0.25">
      <c r="A13285" s="203"/>
      <c r="B13285" s="203"/>
      <c r="C13285" s="203"/>
      <c r="D13285" s="203"/>
      <c r="E13285" s="203"/>
      <c r="F13285" s="203"/>
    </row>
    <row r="13286" spans="1:6" x14ac:dyDescent="0.25">
      <c r="A13286" s="203"/>
      <c r="B13286" s="203"/>
      <c r="C13286" s="203"/>
      <c r="D13286" s="203"/>
      <c r="E13286" s="203"/>
      <c r="F13286" s="203"/>
    </row>
    <row r="13287" spans="1:6" x14ac:dyDescent="0.25">
      <c r="A13287" s="203"/>
      <c r="B13287" s="203"/>
      <c r="C13287" s="203"/>
      <c r="D13287" s="203"/>
      <c r="E13287" s="203"/>
      <c r="F13287" s="203"/>
    </row>
    <row r="13288" spans="1:6" x14ac:dyDescent="0.25">
      <c r="A13288" s="203"/>
      <c r="B13288" s="203"/>
      <c r="C13288" s="203"/>
      <c r="D13288" s="203"/>
      <c r="E13288" s="203"/>
      <c r="F13288" s="203"/>
    </row>
    <row r="13289" spans="1:6" x14ac:dyDescent="0.25">
      <c r="A13289" s="203"/>
      <c r="B13289" s="203"/>
      <c r="C13289" s="203"/>
      <c r="D13289" s="203"/>
      <c r="E13289" s="203"/>
      <c r="F13289" s="203"/>
    </row>
    <row r="13290" spans="1:6" x14ac:dyDescent="0.25">
      <c r="A13290" s="203"/>
      <c r="B13290" s="203"/>
      <c r="C13290" s="203"/>
      <c r="D13290" s="203"/>
      <c r="E13290" s="203"/>
      <c r="F13290" s="203"/>
    </row>
    <row r="13291" spans="1:6" x14ac:dyDescent="0.25">
      <c r="A13291" s="203"/>
      <c r="B13291" s="203"/>
      <c r="C13291" s="203"/>
      <c r="D13291" s="203"/>
      <c r="E13291" s="203"/>
      <c r="F13291" s="203"/>
    </row>
    <row r="13292" spans="1:6" x14ac:dyDescent="0.25">
      <c r="A13292" s="203"/>
      <c r="B13292" s="203"/>
      <c r="C13292" s="203"/>
      <c r="D13292" s="203"/>
      <c r="E13292" s="203"/>
      <c r="F13292" s="203"/>
    </row>
    <row r="13293" spans="1:6" x14ac:dyDescent="0.25">
      <c r="A13293" s="203"/>
      <c r="B13293" s="203"/>
      <c r="C13293" s="203"/>
      <c r="D13293" s="203"/>
      <c r="E13293" s="203"/>
      <c r="F13293" s="203"/>
    </row>
    <row r="13294" spans="1:6" x14ac:dyDescent="0.25">
      <c r="A13294" s="203"/>
      <c r="B13294" s="203"/>
      <c r="C13294" s="203"/>
      <c r="D13294" s="203"/>
      <c r="E13294" s="203"/>
      <c r="F13294" s="203"/>
    </row>
    <row r="13295" spans="1:6" x14ac:dyDescent="0.25">
      <c r="A13295" s="203"/>
      <c r="B13295" s="203"/>
      <c r="C13295" s="203"/>
      <c r="D13295" s="203"/>
      <c r="E13295" s="203"/>
      <c r="F13295" s="203"/>
    </row>
    <row r="13296" spans="1:6" x14ac:dyDescent="0.25">
      <c r="A13296" s="203"/>
      <c r="B13296" s="203"/>
      <c r="C13296" s="203"/>
      <c r="D13296" s="203"/>
      <c r="E13296" s="203"/>
      <c r="F13296" s="203"/>
    </row>
    <row r="13297" spans="1:6" x14ac:dyDescent="0.25">
      <c r="A13297" s="203"/>
      <c r="B13297" s="203"/>
      <c r="C13297" s="203"/>
      <c r="D13297" s="203"/>
      <c r="E13297" s="203"/>
      <c r="F13297" s="203"/>
    </row>
    <row r="13298" spans="1:6" x14ac:dyDescent="0.25">
      <c r="A13298" s="203"/>
      <c r="B13298" s="203"/>
      <c r="C13298" s="203"/>
      <c r="D13298" s="203"/>
      <c r="E13298" s="203"/>
      <c r="F13298" s="203"/>
    </row>
    <row r="13299" spans="1:6" x14ac:dyDescent="0.25">
      <c r="A13299" s="203"/>
      <c r="B13299" s="203"/>
      <c r="C13299" s="203"/>
      <c r="D13299" s="203"/>
      <c r="E13299" s="203"/>
      <c r="F13299" s="203"/>
    </row>
    <row r="13300" spans="1:6" x14ac:dyDescent="0.25">
      <c r="A13300" s="203"/>
      <c r="B13300" s="203"/>
      <c r="C13300" s="203"/>
      <c r="D13300" s="203"/>
      <c r="E13300" s="203"/>
      <c r="F13300" s="203"/>
    </row>
    <row r="13301" spans="1:6" x14ac:dyDescent="0.25">
      <c r="A13301" s="203"/>
      <c r="B13301" s="203"/>
      <c r="C13301" s="203"/>
      <c r="D13301" s="203"/>
      <c r="E13301" s="203"/>
      <c r="F13301" s="203"/>
    </row>
    <row r="13302" spans="1:6" x14ac:dyDescent="0.25">
      <c r="A13302" s="203"/>
      <c r="B13302" s="203"/>
      <c r="C13302" s="203"/>
      <c r="D13302" s="203"/>
      <c r="E13302" s="203"/>
      <c r="F13302" s="203"/>
    </row>
    <row r="13303" spans="1:6" x14ac:dyDescent="0.25">
      <c r="A13303" s="203"/>
      <c r="B13303" s="203"/>
      <c r="C13303" s="203"/>
      <c r="D13303" s="203"/>
      <c r="E13303" s="203"/>
      <c r="F13303" s="203"/>
    </row>
    <row r="13304" spans="1:6" x14ac:dyDescent="0.25">
      <c r="A13304" s="203"/>
      <c r="B13304" s="203"/>
      <c r="C13304" s="203"/>
      <c r="D13304" s="203"/>
      <c r="E13304" s="203"/>
      <c r="F13304" s="203"/>
    </row>
    <row r="13305" spans="1:6" x14ac:dyDescent="0.25">
      <c r="A13305" s="203"/>
      <c r="B13305" s="203"/>
      <c r="C13305" s="203"/>
      <c r="D13305" s="203"/>
      <c r="E13305" s="203"/>
      <c r="F13305" s="203"/>
    </row>
    <row r="13306" spans="1:6" x14ac:dyDescent="0.25">
      <c r="A13306" s="203"/>
      <c r="B13306" s="203"/>
      <c r="C13306" s="203"/>
      <c r="D13306" s="203"/>
      <c r="E13306" s="203"/>
      <c r="F13306" s="203"/>
    </row>
    <row r="13307" spans="1:6" x14ac:dyDescent="0.25">
      <c r="A13307" s="203"/>
      <c r="B13307" s="203"/>
      <c r="C13307" s="203"/>
      <c r="D13307" s="203"/>
      <c r="E13307" s="203"/>
      <c r="F13307" s="203"/>
    </row>
    <row r="13308" spans="1:6" x14ac:dyDescent="0.25">
      <c r="A13308" s="203"/>
      <c r="B13308" s="203"/>
      <c r="C13308" s="203"/>
      <c r="D13308" s="203"/>
      <c r="E13308" s="203"/>
      <c r="F13308" s="203"/>
    </row>
    <row r="13309" spans="1:6" x14ac:dyDescent="0.25">
      <c r="A13309" s="203"/>
      <c r="B13309" s="203"/>
      <c r="C13309" s="203"/>
      <c r="D13309" s="203"/>
      <c r="E13309" s="203"/>
      <c r="F13309" s="203"/>
    </row>
    <row r="13310" spans="1:6" x14ac:dyDescent="0.25">
      <c r="A13310" s="203"/>
      <c r="B13310" s="203"/>
      <c r="C13310" s="203"/>
      <c r="D13310" s="203"/>
      <c r="E13310" s="203"/>
      <c r="F13310" s="203"/>
    </row>
    <row r="13311" spans="1:6" x14ac:dyDescent="0.25">
      <c r="A13311" s="203"/>
      <c r="B13311" s="203"/>
      <c r="C13311" s="203"/>
      <c r="D13311" s="203"/>
      <c r="E13311" s="203"/>
      <c r="F13311" s="203"/>
    </row>
    <row r="13312" spans="1:6" x14ac:dyDescent="0.25">
      <c r="A13312" s="203"/>
      <c r="B13312" s="203"/>
      <c r="C13312" s="203"/>
      <c r="D13312" s="203"/>
      <c r="E13312" s="203"/>
      <c r="F13312" s="203"/>
    </row>
    <row r="13313" spans="1:6" x14ac:dyDescent="0.25">
      <c r="A13313" s="203"/>
      <c r="B13313" s="203"/>
      <c r="C13313" s="203"/>
      <c r="D13313" s="203"/>
      <c r="E13313" s="203"/>
      <c r="F13313" s="203"/>
    </row>
    <row r="13314" spans="1:6" x14ac:dyDescent="0.25">
      <c r="A13314" s="203"/>
      <c r="B13314" s="203"/>
      <c r="C13314" s="203"/>
      <c r="D13314" s="203"/>
      <c r="E13314" s="203"/>
      <c r="F13314" s="203"/>
    </row>
    <row r="13315" spans="1:6" x14ac:dyDescent="0.25">
      <c r="A13315" s="203"/>
      <c r="B13315" s="203"/>
      <c r="C13315" s="203"/>
      <c r="D13315" s="203"/>
      <c r="E13315" s="203"/>
      <c r="F13315" s="203"/>
    </row>
    <row r="13316" spans="1:6" x14ac:dyDescent="0.25">
      <c r="A13316" s="203"/>
      <c r="B13316" s="203"/>
      <c r="C13316" s="203"/>
      <c r="D13316" s="203"/>
      <c r="E13316" s="203"/>
      <c r="F13316" s="203"/>
    </row>
    <row r="13317" spans="1:6" x14ac:dyDescent="0.25">
      <c r="A13317" s="203"/>
      <c r="B13317" s="203"/>
      <c r="C13317" s="203"/>
      <c r="D13317" s="203"/>
      <c r="E13317" s="203"/>
      <c r="F13317" s="203"/>
    </row>
    <row r="13318" spans="1:6" x14ac:dyDescent="0.25">
      <c r="A13318" s="203"/>
      <c r="B13318" s="203"/>
      <c r="C13318" s="203"/>
      <c r="D13318" s="203"/>
      <c r="E13318" s="203"/>
      <c r="F13318" s="203"/>
    </row>
    <row r="13319" spans="1:6" x14ac:dyDescent="0.25">
      <c r="A13319" s="203"/>
      <c r="B13319" s="203"/>
      <c r="C13319" s="203"/>
      <c r="D13319" s="203"/>
      <c r="E13319" s="203"/>
      <c r="F13319" s="203"/>
    </row>
    <row r="13320" spans="1:6" x14ac:dyDescent="0.25">
      <c r="A13320" s="203"/>
      <c r="B13320" s="203"/>
      <c r="C13320" s="203"/>
      <c r="D13320" s="203"/>
      <c r="E13320" s="203"/>
      <c r="F13320" s="203"/>
    </row>
    <row r="13321" spans="1:6" x14ac:dyDescent="0.25">
      <c r="A13321" s="203"/>
      <c r="B13321" s="203"/>
      <c r="C13321" s="203"/>
      <c r="D13321" s="203"/>
      <c r="E13321" s="203"/>
      <c r="F13321" s="203"/>
    </row>
    <row r="13322" spans="1:6" x14ac:dyDescent="0.25">
      <c r="A13322" s="203"/>
      <c r="B13322" s="203"/>
      <c r="C13322" s="203"/>
      <c r="D13322" s="203"/>
      <c r="E13322" s="203"/>
      <c r="F13322" s="203"/>
    </row>
    <row r="13323" spans="1:6" x14ac:dyDescent="0.25">
      <c r="A13323" s="203"/>
      <c r="B13323" s="203"/>
      <c r="C13323" s="203"/>
      <c r="D13323" s="203"/>
      <c r="E13323" s="203"/>
      <c r="F13323" s="203"/>
    </row>
    <row r="13324" spans="1:6" x14ac:dyDescent="0.25">
      <c r="A13324" s="203"/>
      <c r="B13324" s="203"/>
      <c r="C13324" s="203"/>
      <c r="D13324" s="203"/>
      <c r="E13324" s="203"/>
      <c r="F13324" s="203"/>
    </row>
    <row r="13325" spans="1:6" x14ac:dyDescent="0.25">
      <c r="A13325" s="203"/>
      <c r="B13325" s="203"/>
      <c r="C13325" s="203"/>
      <c r="D13325" s="203"/>
      <c r="E13325" s="203"/>
      <c r="F13325" s="203"/>
    </row>
    <row r="13326" spans="1:6" x14ac:dyDescent="0.25">
      <c r="A13326" s="203"/>
      <c r="B13326" s="203"/>
      <c r="C13326" s="203"/>
      <c r="D13326" s="203"/>
      <c r="E13326" s="203"/>
      <c r="F13326" s="203"/>
    </row>
    <row r="13327" spans="1:6" x14ac:dyDescent="0.25">
      <c r="A13327" s="203"/>
      <c r="B13327" s="203"/>
      <c r="C13327" s="203"/>
      <c r="D13327" s="203"/>
      <c r="E13327" s="203"/>
      <c r="F13327" s="203"/>
    </row>
    <row r="13328" spans="1:6" x14ac:dyDescent="0.25">
      <c r="A13328" s="203"/>
      <c r="B13328" s="203"/>
      <c r="C13328" s="203"/>
      <c r="D13328" s="203"/>
      <c r="E13328" s="203"/>
      <c r="F13328" s="203"/>
    </row>
    <row r="13329" spans="1:6" x14ac:dyDescent="0.25">
      <c r="A13329" s="203"/>
      <c r="B13329" s="203"/>
      <c r="C13329" s="203"/>
      <c r="D13329" s="203"/>
      <c r="E13329" s="203"/>
      <c r="F13329" s="203"/>
    </row>
    <row r="13330" spans="1:6" x14ac:dyDescent="0.25">
      <c r="A13330" s="203"/>
      <c r="B13330" s="203"/>
      <c r="C13330" s="203"/>
      <c r="D13330" s="203"/>
      <c r="E13330" s="203"/>
      <c r="F13330" s="203"/>
    </row>
    <row r="13331" spans="1:6" x14ac:dyDescent="0.25">
      <c r="A13331" s="203"/>
      <c r="B13331" s="203"/>
      <c r="C13331" s="203"/>
      <c r="D13331" s="203"/>
      <c r="E13331" s="203"/>
      <c r="F13331" s="203"/>
    </row>
    <row r="13332" spans="1:6" x14ac:dyDescent="0.25">
      <c r="A13332" s="203"/>
      <c r="B13332" s="203"/>
      <c r="C13332" s="203"/>
      <c r="D13332" s="203"/>
      <c r="E13332" s="203"/>
      <c r="F13332" s="203"/>
    </row>
    <row r="13333" spans="1:6" x14ac:dyDescent="0.25">
      <c r="A13333" s="203"/>
      <c r="B13333" s="203"/>
      <c r="C13333" s="203"/>
      <c r="D13333" s="203"/>
      <c r="E13333" s="203"/>
      <c r="F13333" s="203"/>
    </row>
    <row r="13334" spans="1:6" x14ac:dyDescent="0.25">
      <c r="A13334" s="203"/>
      <c r="B13334" s="203"/>
      <c r="C13334" s="203"/>
      <c r="D13334" s="203"/>
      <c r="E13334" s="203"/>
      <c r="F13334" s="203"/>
    </row>
    <row r="13335" spans="1:6" x14ac:dyDescent="0.25">
      <c r="A13335" s="203"/>
      <c r="B13335" s="203"/>
      <c r="C13335" s="203"/>
      <c r="D13335" s="203"/>
      <c r="E13335" s="203"/>
      <c r="F13335" s="203"/>
    </row>
    <row r="13336" spans="1:6" x14ac:dyDescent="0.25">
      <c r="A13336" s="203"/>
      <c r="B13336" s="203"/>
      <c r="C13336" s="203"/>
      <c r="D13336" s="203"/>
      <c r="E13336" s="203"/>
      <c r="F13336" s="203"/>
    </row>
    <row r="13337" spans="1:6" x14ac:dyDescent="0.25">
      <c r="A13337" s="203"/>
      <c r="B13337" s="203"/>
      <c r="C13337" s="203"/>
      <c r="D13337" s="203"/>
      <c r="E13337" s="203"/>
      <c r="F13337" s="203"/>
    </row>
    <row r="13338" spans="1:6" x14ac:dyDescent="0.25">
      <c r="A13338" s="203"/>
      <c r="B13338" s="203"/>
      <c r="C13338" s="203"/>
      <c r="D13338" s="203"/>
      <c r="E13338" s="203"/>
      <c r="F13338" s="203"/>
    </row>
    <row r="13339" spans="1:6" x14ac:dyDescent="0.25">
      <c r="A13339" s="203"/>
      <c r="B13339" s="203"/>
      <c r="C13339" s="203"/>
      <c r="D13339" s="203"/>
      <c r="E13339" s="203"/>
      <c r="F13339" s="203"/>
    </row>
    <row r="13340" spans="1:6" x14ac:dyDescent="0.25">
      <c r="A13340" s="203"/>
      <c r="B13340" s="203"/>
      <c r="C13340" s="203"/>
      <c r="D13340" s="203"/>
      <c r="E13340" s="203"/>
      <c r="F13340" s="203"/>
    </row>
    <row r="13341" spans="1:6" x14ac:dyDescent="0.25">
      <c r="A13341" s="203"/>
      <c r="B13341" s="203"/>
      <c r="C13341" s="203"/>
      <c r="D13341" s="203"/>
      <c r="E13341" s="203"/>
      <c r="F13341" s="203"/>
    </row>
    <row r="13342" spans="1:6" x14ac:dyDescent="0.25">
      <c r="A13342" s="203"/>
      <c r="B13342" s="203"/>
      <c r="C13342" s="203"/>
      <c r="D13342" s="203"/>
      <c r="E13342" s="203"/>
      <c r="F13342" s="203"/>
    </row>
    <row r="13343" spans="1:6" x14ac:dyDescent="0.25">
      <c r="A13343" s="203"/>
      <c r="B13343" s="203"/>
      <c r="C13343" s="203"/>
      <c r="D13343" s="203"/>
      <c r="E13343" s="203"/>
      <c r="F13343" s="203"/>
    </row>
    <row r="13344" spans="1:6" x14ac:dyDescent="0.25">
      <c r="A13344" s="203"/>
      <c r="B13344" s="203"/>
      <c r="C13344" s="203"/>
      <c r="D13344" s="203"/>
      <c r="E13344" s="203"/>
      <c r="F13344" s="203"/>
    </row>
    <row r="13345" spans="1:6" x14ac:dyDescent="0.25">
      <c r="A13345" s="203"/>
      <c r="B13345" s="203"/>
      <c r="C13345" s="203"/>
      <c r="D13345" s="203"/>
      <c r="E13345" s="203"/>
      <c r="F13345" s="203"/>
    </row>
    <row r="13346" spans="1:6" x14ac:dyDescent="0.25">
      <c r="A13346" s="203"/>
      <c r="B13346" s="203"/>
      <c r="C13346" s="203"/>
      <c r="D13346" s="203"/>
      <c r="E13346" s="203"/>
      <c r="F13346" s="203"/>
    </row>
    <row r="13347" spans="1:6" x14ac:dyDescent="0.25">
      <c r="A13347" s="203"/>
      <c r="B13347" s="203"/>
      <c r="C13347" s="203"/>
      <c r="D13347" s="203"/>
      <c r="E13347" s="203"/>
      <c r="F13347" s="203"/>
    </row>
    <row r="13348" spans="1:6" x14ac:dyDescent="0.25">
      <c r="A13348" s="203"/>
      <c r="B13348" s="203"/>
      <c r="C13348" s="203"/>
      <c r="D13348" s="203"/>
      <c r="E13348" s="203"/>
      <c r="F13348" s="203"/>
    </row>
    <row r="13349" spans="1:6" x14ac:dyDescent="0.25">
      <c r="A13349" s="203"/>
      <c r="B13349" s="203"/>
      <c r="C13349" s="203"/>
      <c r="D13349" s="203"/>
      <c r="E13349" s="203"/>
      <c r="F13349" s="203"/>
    </row>
    <row r="13350" spans="1:6" x14ac:dyDescent="0.25">
      <c r="A13350" s="203"/>
      <c r="B13350" s="203"/>
      <c r="C13350" s="203"/>
      <c r="D13350" s="203"/>
      <c r="E13350" s="203"/>
      <c r="F13350" s="203"/>
    </row>
    <row r="13351" spans="1:6" x14ac:dyDescent="0.25">
      <c r="A13351" s="203"/>
      <c r="B13351" s="203"/>
      <c r="C13351" s="203"/>
      <c r="D13351" s="203"/>
      <c r="E13351" s="203"/>
      <c r="F13351" s="203"/>
    </row>
    <row r="13352" spans="1:6" x14ac:dyDescent="0.25">
      <c r="A13352" s="203"/>
      <c r="B13352" s="203"/>
      <c r="C13352" s="203"/>
      <c r="D13352" s="203"/>
      <c r="E13352" s="203"/>
      <c r="F13352" s="203"/>
    </row>
    <row r="13353" spans="1:6" x14ac:dyDescent="0.25">
      <c r="A13353" s="203"/>
      <c r="B13353" s="203"/>
      <c r="C13353" s="203"/>
      <c r="D13353" s="203"/>
      <c r="E13353" s="203"/>
      <c r="F13353" s="203"/>
    </row>
    <row r="13354" spans="1:6" x14ac:dyDescent="0.25">
      <c r="A13354" s="203"/>
      <c r="B13354" s="203"/>
      <c r="C13354" s="203"/>
      <c r="D13354" s="203"/>
      <c r="E13354" s="203"/>
      <c r="F13354" s="203"/>
    </row>
    <row r="13355" spans="1:6" x14ac:dyDescent="0.25">
      <c r="A13355" s="203"/>
      <c r="B13355" s="203"/>
      <c r="C13355" s="203"/>
      <c r="D13355" s="203"/>
      <c r="E13355" s="203"/>
      <c r="F13355" s="203"/>
    </row>
    <row r="13356" spans="1:6" x14ac:dyDescent="0.25">
      <c r="A13356" s="203"/>
      <c r="B13356" s="203"/>
      <c r="C13356" s="203"/>
      <c r="D13356" s="203"/>
      <c r="E13356" s="203"/>
      <c r="F13356" s="203"/>
    </row>
    <row r="13357" spans="1:6" x14ac:dyDescent="0.25">
      <c r="A13357" s="203"/>
      <c r="B13357" s="203"/>
      <c r="C13357" s="203"/>
      <c r="D13357" s="203"/>
      <c r="E13357" s="203"/>
      <c r="F13357" s="203"/>
    </row>
    <row r="13358" spans="1:6" x14ac:dyDescent="0.25">
      <c r="A13358" s="203"/>
      <c r="B13358" s="203"/>
      <c r="C13358" s="203"/>
      <c r="D13358" s="203"/>
      <c r="E13358" s="203"/>
      <c r="F13358" s="203"/>
    </row>
    <row r="13359" spans="1:6" x14ac:dyDescent="0.25">
      <c r="A13359" s="203"/>
      <c r="B13359" s="203"/>
      <c r="C13359" s="203"/>
      <c r="D13359" s="203"/>
      <c r="E13359" s="203"/>
      <c r="F13359" s="203"/>
    </row>
    <row r="13360" spans="1:6" x14ac:dyDescent="0.25">
      <c r="A13360" s="203"/>
      <c r="B13360" s="203"/>
      <c r="C13360" s="203"/>
      <c r="D13360" s="203"/>
      <c r="E13360" s="203"/>
      <c r="F13360" s="203"/>
    </row>
    <row r="13361" spans="1:6" x14ac:dyDescent="0.25">
      <c r="A13361" s="203"/>
      <c r="B13361" s="203"/>
      <c r="C13361" s="203"/>
      <c r="D13361" s="203"/>
      <c r="E13361" s="203"/>
      <c r="F13361" s="203"/>
    </row>
    <row r="13362" spans="1:6" x14ac:dyDescent="0.25">
      <c r="A13362" s="203"/>
      <c r="B13362" s="203"/>
      <c r="C13362" s="203"/>
      <c r="D13362" s="203"/>
      <c r="E13362" s="203"/>
      <c r="F13362" s="203"/>
    </row>
    <row r="13363" spans="1:6" x14ac:dyDescent="0.25">
      <c r="A13363" s="203"/>
      <c r="B13363" s="203"/>
      <c r="C13363" s="203"/>
      <c r="D13363" s="203"/>
      <c r="E13363" s="203"/>
      <c r="F13363" s="203"/>
    </row>
    <row r="13364" spans="1:6" x14ac:dyDescent="0.25">
      <c r="A13364" s="203"/>
      <c r="B13364" s="203"/>
      <c r="C13364" s="203"/>
      <c r="D13364" s="203"/>
      <c r="E13364" s="203"/>
      <c r="F13364" s="203"/>
    </row>
    <row r="13365" spans="1:6" x14ac:dyDescent="0.25">
      <c r="A13365" s="203"/>
      <c r="B13365" s="203"/>
      <c r="C13365" s="203"/>
      <c r="D13365" s="203"/>
      <c r="E13365" s="203"/>
      <c r="F13365" s="203"/>
    </row>
    <row r="13366" spans="1:6" x14ac:dyDescent="0.25">
      <c r="A13366" s="203"/>
      <c r="B13366" s="203"/>
      <c r="C13366" s="203"/>
      <c r="D13366" s="203"/>
      <c r="E13366" s="203"/>
      <c r="F13366" s="203"/>
    </row>
    <row r="13367" spans="1:6" x14ac:dyDescent="0.25">
      <c r="A13367" s="203"/>
      <c r="B13367" s="203"/>
      <c r="C13367" s="203"/>
      <c r="D13367" s="203"/>
      <c r="E13367" s="203"/>
      <c r="F13367" s="203"/>
    </row>
    <row r="13368" spans="1:6" x14ac:dyDescent="0.25">
      <c r="A13368" s="203"/>
      <c r="B13368" s="203"/>
      <c r="C13368" s="203"/>
      <c r="D13368" s="203"/>
      <c r="E13368" s="203"/>
      <c r="F13368" s="203"/>
    </row>
    <row r="13369" spans="1:6" x14ac:dyDescent="0.25">
      <c r="A13369" s="203"/>
      <c r="B13369" s="203"/>
      <c r="C13369" s="203"/>
      <c r="D13369" s="203"/>
      <c r="E13369" s="203"/>
      <c r="F13369" s="203"/>
    </row>
    <row r="13370" spans="1:6" x14ac:dyDescent="0.25">
      <c r="A13370" s="203"/>
      <c r="B13370" s="203"/>
      <c r="C13370" s="203"/>
      <c r="D13370" s="203"/>
      <c r="E13370" s="203"/>
      <c r="F13370" s="203"/>
    </row>
    <row r="13371" spans="1:6" x14ac:dyDescent="0.25">
      <c r="A13371" s="203"/>
      <c r="B13371" s="203"/>
      <c r="C13371" s="203"/>
      <c r="D13371" s="203"/>
      <c r="E13371" s="203"/>
      <c r="F13371" s="203"/>
    </row>
    <row r="13372" spans="1:6" x14ac:dyDescent="0.25">
      <c r="A13372" s="203"/>
      <c r="B13372" s="203"/>
      <c r="C13372" s="203"/>
      <c r="D13372" s="203"/>
      <c r="E13372" s="203"/>
      <c r="F13372" s="203"/>
    </row>
    <row r="13373" spans="1:6" x14ac:dyDescent="0.25">
      <c r="A13373" s="203"/>
      <c r="B13373" s="203"/>
      <c r="C13373" s="203"/>
      <c r="D13373" s="203"/>
      <c r="E13373" s="203"/>
      <c r="F13373" s="203"/>
    </row>
    <row r="13374" spans="1:6" x14ac:dyDescent="0.25">
      <c r="A13374" s="203"/>
      <c r="B13374" s="203"/>
      <c r="C13374" s="203"/>
      <c r="D13374" s="203"/>
      <c r="E13374" s="203"/>
      <c r="F13374" s="203"/>
    </row>
    <row r="13375" spans="1:6" x14ac:dyDescent="0.25">
      <c r="A13375" s="203"/>
      <c r="B13375" s="203"/>
      <c r="C13375" s="203"/>
      <c r="D13375" s="203"/>
      <c r="E13375" s="203"/>
      <c r="F13375" s="203"/>
    </row>
    <row r="13376" spans="1:6" x14ac:dyDescent="0.25">
      <c r="A13376" s="203"/>
      <c r="B13376" s="203"/>
      <c r="C13376" s="203"/>
      <c r="D13376" s="203"/>
      <c r="E13376" s="203"/>
      <c r="F13376" s="203"/>
    </row>
    <row r="13377" spans="1:6" x14ac:dyDescent="0.25">
      <c r="A13377" s="203"/>
      <c r="B13377" s="203"/>
      <c r="C13377" s="203"/>
      <c r="D13377" s="203"/>
      <c r="E13377" s="203"/>
      <c r="F13377" s="203"/>
    </row>
    <row r="13378" spans="1:6" x14ac:dyDescent="0.25">
      <c r="A13378" s="203"/>
      <c r="B13378" s="203"/>
      <c r="C13378" s="203"/>
      <c r="D13378" s="203"/>
      <c r="E13378" s="203"/>
      <c r="F13378" s="203"/>
    </row>
    <row r="13379" spans="1:6" x14ac:dyDescent="0.25">
      <c r="A13379" s="203"/>
      <c r="B13379" s="203"/>
      <c r="C13379" s="203"/>
      <c r="D13379" s="203"/>
      <c r="E13379" s="203"/>
      <c r="F13379" s="203"/>
    </row>
    <row r="13380" spans="1:6" x14ac:dyDescent="0.25">
      <c r="A13380" s="203"/>
      <c r="B13380" s="203"/>
      <c r="C13380" s="203"/>
      <c r="D13380" s="203"/>
      <c r="E13380" s="203"/>
      <c r="F13380" s="203"/>
    </row>
    <row r="13381" spans="1:6" x14ac:dyDescent="0.25">
      <c r="A13381" s="203"/>
      <c r="B13381" s="203"/>
      <c r="C13381" s="203"/>
      <c r="D13381" s="203"/>
      <c r="E13381" s="203"/>
      <c r="F13381" s="203"/>
    </row>
    <row r="13382" spans="1:6" x14ac:dyDescent="0.25">
      <c r="A13382" s="203"/>
      <c r="B13382" s="203"/>
      <c r="C13382" s="203"/>
      <c r="D13382" s="203"/>
      <c r="E13382" s="203"/>
      <c r="F13382" s="203"/>
    </row>
    <row r="13383" spans="1:6" x14ac:dyDescent="0.25">
      <c r="A13383" s="203"/>
      <c r="B13383" s="203"/>
      <c r="C13383" s="203"/>
      <c r="D13383" s="203"/>
      <c r="E13383" s="203"/>
      <c r="F13383" s="203"/>
    </row>
    <row r="13384" spans="1:6" x14ac:dyDescent="0.25">
      <c r="A13384" s="203"/>
      <c r="B13384" s="203"/>
      <c r="C13384" s="203"/>
      <c r="D13384" s="203"/>
      <c r="E13384" s="203"/>
      <c r="F13384" s="203"/>
    </row>
    <row r="13385" spans="1:6" x14ac:dyDescent="0.25">
      <c r="A13385" s="203"/>
      <c r="B13385" s="203"/>
      <c r="C13385" s="203"/>
      <c r="D13385" s="203"/>
      <c r="E13385" s="203"/>
      <c r="F13385" s="203"/>
    </row>
    <row r="13386" spans="1:6" x14ac:dyDescent="0.25">
      <c r="A13386" s="203"/>
      <c r="B13386" s="203"/>
      <c r="C13386" s="203"/>
      <c r="D13386" s="203"/>
      <c r="E13386" s="203"/>
      <c r="F13386" s="203"/>
    </row>
    <row r="13387" spans="1:6" x14ac:dyDescent="0.25">
      <c r="A13387" s="203"/>
      <c r="B13387" s="203"/>
      <c r="C13387" s="203"/>
      <c r="D13387" s="203"/>
      <c r="E13387" s="203"/>
      <c r="F13387" s="203"/>
    </row>
    <row r="13388" spans="1:6" x14ac:dyDescent="0.25">
      <c r="A13388" s="203"/>
      <c r="B13388" s="203"/>
      <c r="C13388" s="203"/>
      <c r="D13388" s="203"/>
      <c r="E13388" s="203"/>
      <c r="F13388" s="203"/>
    </row>
    <row r="13389" spans="1:6" x14ac:dyDescent="0.25">
      <c r="A13389" s="203"/>
      <c r="B13389" s="203"/>
      <c r="C13389" s="203"/>
      <c r="D13389" s="203"/>
      <c r="E13389" s="203"/>
      <c r="F13389" s="203"/>
    </row>
    <row r="13390" spans="1:6" x14ac:dyDescent="0.25">
      <c r="A13390" s="203"/>
      <c r="B13390" s="203"/>
      <c r="C13390" s="203"/>
      <c r="D13390" s="203"/>
      <c r="E13390" s="203"/>
      <c r="F13390" s="203"/>
    </row>
    <row r="13391" spans="1:6" x14ac:dyDescent="0.25">
      <c r="A13391" s="203"/>
      <c r="B13391" s="203"/>
      <c r="C13391" s="203"/>
      <c r="D13391" s="203"/>
      <c r="E13391" s="203"/>
      <c r="F13391" s="203"/>
    </row>
    <row r="13392" spans="1:6" x14ac:dyDescent="0.25">
      <c r="A13392" s="203"/>
      <c r="B13392" s="203"/>
      <c r="C13392" s="203"/>
      <c r="D13392" s="203"/>
      <c r="E13392" s="203"/>
      <c r="F13392" s="203"/>
    </row>
    <row r="13393" spans="1:6" x14ac:dyDescent="0.25">
      <c r="A13393" s="203"/>
      <c r="B13393" s="203"/>
      <c r="C13393" s="203"/>
      <c r="D13393" s="203"/>
      <c r="E13393" s="203"/>
      <c r="F13393" s="203"/>
    </row>
    <row r="13394" spans="1:6" x14ac:dyDescent="0.25">
      <c r="A13394" s="203"/>
      <c r="B13394" s="203"/>
      <c r="C13394" s="203"/>
      <c r="D13394" s="203"/>
      <c r="E13394" s="203"/>
      <c r="F13394" s="203"/>
    </row>
    <row r="13395" spans="1:6" x14ac:dyDescent="0.25">
      <c r="A13395" s="203"/>
      <c r="B13395" s="203"/>
      <c r="C13395" s="203"/>
      <c r="D13395" s="203"/>
      <c r="E13395" s="203"/>
      <c r="F13395" s="203"/>
    </row>
    <row r="13396" spans="1:6" x14ac:dyDescent="0.25">
      <c r="A13396" s="203"/>
      <c r="B13396" s="203"/>
      <c r="C13396" s="203"/>
      <c r="D13396" s="203"/>
      <c r="E13396" s="203"/>
      <c r="F13396" s="203"/>
    </row>
    <row r="13397" spans="1:6" x14ac:dyDescent="0.25">
      <c r="A13397" s="203"/>
      <c r="B13397" s="203"/>
      <c r="C13397" s="203"/>
      <c r="D13397" s="203"/>
      <c r="E13397" s="203"/>
      <c r="F13397" s="203"/>
    </row>
    <row r="13398" spans="1:6" x14ac:dyDescent="0.25">
      <c r="A13398" s="203"/>
      <c r="B13398" s="203"/>
      <c r="C13398" s="203"/>
      <c r="D13398" s="203"/>
      <c r="E13398" s="203"/>
      <c r="F13398" s="203"/>
    </row>
    <row r="13399" spans="1:6" x14ac:dyDescent="0.25">
      <c r="A13399" s="203"/>
      <c r="B13399" s="203"/>
      <c r="C13399" s="203"/>
      <c r="D13399" s="203"/>
      <c r="E13399" s="203"/>
      <c r="F13399" s="203"/>
    </row>
    <row r="13400" spans="1:6" x14ac:dyDescent="0.25">
      <c r="A13400" s="203"/>
      <c r="B13400" s="203"/>
      <c r="C13400" s="203"/>
      <c r="D13400" s="203"/>
      <c r="E13400" s="203"/>
      <c r="F13400" s="203"/>
    </row>
    <row r="13401" spans="1:6" x14ac:dyDescent="0.25">
      <c r="A13401" s="203"/>
      <c r="B13401" s="203"/>
      <c r="C13401" s="203"/>
      <c r="D13401" s="203"/>
      <c r="E13401" s="203"/>
      <c r="F13401" s="203"/>
    </row>
    <row r="13402" spans="1:6" x14ac:dyDescent="0.25">
      <c r="A13402" s="203"/>
      <c r="B13402" s="203"/>
      <c r="C13402" s="203"/>
      <c r="D13402" s="203"/>
      <c r="E13402" s="203"/>
      <c r="F13402" s="203"/>
    </row>
    <row r="13403" spans="1:6" x14ac:dyDescent="0.25">
      <c r="A13403" s="203"/>
      <c r="B13403" s="203"/>
      <c r="C13403" s="203"/>
      <c r="D13403" s="203"/>
      <c r="E13403" s="203"/>
      <c r="F13403" s="203"/>
    </row>
    <row r="13404" spans="1:6" x14ac:dyDescent="0.25">
      <c r="A13404" s="203"/>
      <c r="B13404" s="203"/>
      <c r="C13404" s="203"/>
      <c r="D13404" s="203"/>
      <c r="E13404" s="203"/>
      <c r="F13404" s="203"/>
    </row>
    <row r="13405" spans="1:6" x14ac:dyDescent="0.25">
      <c r="A13405" s="203"/>
      <c r="B13405" s="203"/>
      <c r="C13405" s="203"/>
      <c r="D13405" s="203"/>
      <c r="E13405" s="203"/>
      <c r="F13405" s="203"/>
    </row>
    <row r="13406" spans="1:6" x14ac:dyDescent="0.25">
      <c r="A13406" s="203"/>
      <c r="B13406" s="203"/>
      <c r="C13406" s="203"/>
      <c r="D13406" s="203"/>
      <c r="E13406" s="203"/>
      <c r="F13406" s="203"/>
    </row>
    <row r="13407" spans="1:6" x14ac:dyDescent="0.25">
      <c r="A13407" s="203"/>
      <c r="B13407" s="203"/>
      <c r="C13407" s="203"/>
      <c r="D13407" s="203"/>
      <c r="E13407" s="203"/>
      <c r="F13407" s="203"/>
    </row>
    <row r="13408" spans="1:6" x14ac:dyDescent="0.25">
      <c r="A13408" s="203"/>
      <c r="B13408" s="203"/>
      <c r="C13408" s="203"/>
      <c r="D13408" s="203"/>
      <c r="E13408" s="203"/>
      <c r="F13408" s="203"/>
    </row>
    <row r="13409" spans="1:6" x14ac:dyDescent="0.25">
      <c r="A13409" s="203"/>
      <c r="B13409" s="203"/>
      <c r="C13409" s="203"/>
      <c r="D13409" s="203"/>
      <c r="E13409" s="203"/>
      <c r="F13409" s="203"/>
    </row>
    <row r="13410" spans="1:6" x14ac:dyDescent="0.25">
      <c r="A13410" s="203"/>
      <c r="B13410" s="203"/>
      <c r="C13410" s="203"/>
      <c r="D13410" s="203"/>
      <c r="E13410" s="203"/>
      <c r="F13410" s="203"/>
    </row>
    <row r="13411" spans="1:6" x14ac:dyDescent="0.25">
      <c r="A13411" s="203"/>
      <c r="B13411" s="203"/>
      <c r="C13411" s="203"/>
      <c r="D13411" s="203"/>
      <c r="E13411" s="203"/>
      <c r="F13411" s="203"/>
    </row>
    <row r="13412" spans="1:6" x14ac:dyDescent="0.25">
      <c r="A13412" s="203"/>
      <c r="B13412" s="203"/>
      <c r="C13412" s="203"/>
      <c r="D13412" s="203"/>
      <c r="E13412" s="203"/>
      <c r="F13412" s="203"/>
    </row>
    <row r="13413" spans="1:6" x14ac:dyDescent="0.25">
      <c r="A13413" s="203"/>
      <c r="B13413" s="203"/>
      <c r="C13413" s="203"/>
      <c r="D13413" s="203"/>
      <c r="E13413" s="203"/>
      <c r="F13413" s="203"/>
    </row>
    <row r="13414" spans="1:6" x14ac:dyDescent="0.25">
      <c r="A13414" s="203"/>
      <c r="B13414" s="203"/>
      <c r="C13414" s="203"/>
      <c r="D13414" s="203"/>
      <c r="E13414" s="203"/>
      <c r="F13414" s="203"/>
    </row>
    <row r="13415" spans="1:6" x14ac:dyDescent="0.25">
      <c r="A13415" s="203"/>
      <c r="B13415" s="203"/>
      <c r="C13415" s="203"/>
      <c r="D13415" s="203"/>
      <c r="E13415" s="203"/>
      <c r="F13415" s="203"/>
    </row>
    <row r="13416" spans="1:6" x14ac:dyDescent="0.25">
      <c r="A13416" s="203"/>
      <c r="B13416" s="203"/>
      <c r="C13416" s="203"/>
      <c r="D13416" s="203"/>
      <c r="E13416" s="203"/>
      <c r="F13416" s="203"/>
    </row>
    <row r="13417" spans="1:6" x14ac:dyDescent="0.25">
      <c r="A13417" s="203"/>
      <c r="B13417" s="203"/>
      <c r="C13417" s="203"/>
      <c r="D13417" s="203"/>
      <c r="E13417" s="203"/>
      <c r="F13417" s="203"/>
    </row>
    <row r="13418" spans="1:6" x14ac:dyDescent="0.25">
      <c r="A13418" s="203"/>
      <c r="B13418" s="203"/>
      <c r="C13418" s="203"/>
      <c r="D13418" s="203"/>
      <c r="E13418" s="203"/>
      <c r="F13418" s="203"/>
    </row>
    <row r="13419" spans="1:6" x14ac:dyDescent="0.25">
      <c r="A13419" s="203"/>
      <c r="B13419" s="203"/>
      <c r="C13419" s="203"/>
      <c r="D13419" s="203"/>
      <c r="E13419" s="203"/>
      <c r="F13419" s="203"/>
    </row>
    <row r="13420" spans="1:6" x14ac:dyDescent="0.25">
      <c r="A13420" s="203"/>
      <c r="B13420" s="203"/>
      <c r="C13420" s="203"/>
      <c r="D13420" s="203"/>
      <c r="E13420" s="203"/>
      <c r="F13420" s="203"/>
    </row>
    <row r="13421" spans="1:6" x14ac:dyDescent="0.25">
      <c r="A13421" s="203"/>
      <c r="B13421" s="203"/>
      <c r="C13421" s="203"/>
      <c r="D13421" s="203"/>
      <c r="E13421" s="203"/>
      <c r="F13421" s="203"/>
    </row>
    <row r="13422" spans="1:6" x14ac:dyDescent="0.25">
      <c r="A13422" s="203"/>
      <c r="B13422" s="203"/>
      <c r="C13422" s="203"/>
      <c r="D13422" s="203"/>
      <c r="E13422" s="203"/>
      <c r="F13422" s="203"/>
    </row>
    <row r="13423" spans="1:6" x14ac:dyDescent="0.25">
      <c r="A13423" s="203"/>
      <c r="B13423" s="203"/>
      <c r="C13423" s="203"/>
      <c r="D13423" s="203"/>
      <c r="E13423" s="203"/>
      <c r="F13423" s="203"/>
    </row>
    <row r="13424" spans="1:6" x14ac:dyDescent="0.25">
      <c r="A13424" s="203"/>
      <c r="B13424" s="203"/>
      <c r="C13424" s="203"/>
      <c r="D13424" s="203"/>
      <c r="E13424" s="203"/>
      <c r="F13424" s="203"/>
    </row>
    <row r="13425" spans="1:6" x14ac:dyDescent="0.25">
      <c r="A13425" s="203"/>
      <c r="B13425" s="203"/>
      <c r="C13425" s="203"/>
      <c r="D13425" s="203"/>
      <c r="E13425" s="203"/>
      <c r="F13425" s="203"/>
    </row>
    <row r="13426" spans="1:6" x14ac:dyDescent="0.25">
      <c r="A13426" s="203"/>
      <c r="B13426" s="203"/>
      <c r="C13426" s="203"/>
      <c r="D13426" s="203"/>
      <c r="E13426" s="203"/>
      <c r="F13426" s="203"/>
    </row>
    <row r="13427" spans="1:6" x14ac:dyDescent="0.25">
      <c r="A13427" s="203"/>
      <c r="B13427" s="203"/>
      <c r="C13427" s="203"/>
      <c r="D13427" s="203"/>
      <c r="E13427" s="203"/>
      <c r="F13427" s="203"/>
    </row>
    <row r="13428" spans="1:6" x14ac:dyDescent="0.25">
      <c r="A13428" s="203"/>
      <c r="B13428" s="203"/>
      <c r="C13428" s="203"/>
      <c r="D13428" s="203"/>
      <c r="E13428" s="203"/>
      <c r="F13428" s="203"/>
    </row>
    <row r="13429" spans="1:6" x14ac:dyDescent="0.25">
      <c r="A13429" s="203"/>
      <c r="B13429" s="203"/>
      <c r="C13429" s="203"/>
      <c r="D13429" s="203"/>
      <c r="E13429" s="203"/>
      <c r="F13429" s="203"/>
    </row>
    <row r="13430" spans="1:6" x14ac:dyDescent="0.25">
      <c r="A13430" s="203"/>
      <c r="B13430" s="203"/>
      <c r="C13430" s="203"/>
      <c r="D13430" s="203"/>
      <c r="E13430" s="203"/>
      <c r="F13430" s="203"/>
    </row>
    <row r="13431" spans="1:6" x14ac:dyDescent="0.25">
      <c r="A13431" s="203"/>
      <c r="B13431" s="203"/>
      <c r="C13431" s="203"/>
      <c r="D13431" s="203"/>
      <c r="E13431" s="203"/>
      <c r="F13431" s="203"/>
    </row>
    <row r="13432" spans="1:6" x14ac:dyDescent="0.25">
      <c r="A13432" s="203"/>
      <c r="B13432" s="203"/>
      <c r="C13432" s="203"/>
      <c r="D13432" s="203"/>
      <c r="E13432" s="203"/>
      <c r="F13432" s="203"/>
    </row>
    <row r="13433" spans="1:6" x14ac:dyDescent="0.25">
      <c r="A13433" s="203"/>
      <c r="B13433" s="203"/>
      <c r="C13433" s="203"/>
      <c r="D13433" s="203"/>
      <c r="E13433" s="203"/>
      <c r="F13433" s="203"/>
    </row>
    <row r="13434" spans="1:6" x14ac:dyDescent="0.25">
      <c r="A13434" s="203"/>
      <c r="B13434" s="203"/>
      <c r="C13434" s="203"/>
      <c r="D13434" s="203"/>
      <c r="E13434" s="203"/>
      <c r="F13434" s="203"/>
    </row>
    <row r="13435" spans="1:6" x14ac:dyDescent="0.25">
      <c r="A13435" s="203"/>
      <c r="B13435" s="203"/>
      <c r="C13435" s="203"/>
      <c r="D13435" s="203"/>
      <c r="E13435" s="203"/>
      <c r="F13435" s="203"/>
    </row>
    <row r="13436" spans="1:6" x14ac:dyDescent="0.25">
      <c r="A13436" s="203"/>
      <c r="B13436" s="203"/>
      <c r="C13436" s="203"/>
      <c r="D13436" s="203"/>
      <c r="E13436" s="203"/>
      <c r="F13436" s="203"/>
    </row>
    <row r="13437" spans="1:6" x14ac:dyDescent="0.25">
      <c r="A13437" s="203"/>
      <c r="B13437" s="203"/>
      <c r="C13437" s="203"/>
      <c r="D13437" s="203"/>
      <c r="E13437" s="203"/>
      <c r="F13437" s="203"/>
    </row>
    <row r="13438" spans="1:6" x14ac:dyDescent="0.25">
      <c r="A13438" s="203"/>
      <c r="B13438" s="203"/>
      <c r="C13438" s="203"/>
      <c r="D13438" s="203"/>
      <c r="E13438" s="203"/>
      <c r="F13438" s="203"/>
    </row>
    <row r="13439" spans="1:6" x14ac:dyDescent="0.25">
      <c r="A13439" s="203"/>
      <c r="B13439" s="203"/>
      <c r="C13439" s="203"/>
      <c r="D13439" s="203"/>
      <c r="E13439" s="203"/>
      <c r="F13439" s="203"/>
    </row>
    <row r="13440" spans="1:6" x14ac:dyDescent="0.25">
      <c r="A13440" s="203"/>
      <c r="B13440" s="203"/>
      <c r="C13440" s="203"/>
      <c r="D13440" s="203"/>
      <c r="E13440" s="203"/>
      <c r="F13440" s="203"/>
    </row>
    <row r="13441" spans="1:6" x14ac:dyDescent="0.25">
      <c r="A13441" s="203"/>
      <c r="B13441" s="203"/>
      <c r="C13441" s="203"/>
      <c r="D13441" s="203"/>
      <c r="E13441" s="203"/>
      <c r="F13441" s="203"/>
    </row>
    <row r="13442" spans="1:6" x14ac:dyDescent="0.25">
      <c r="A13442" s="203"/>
      <c r="B13442" s="203"/>
      <c r="C13442" s="203"/>
      <c r="D13442" s="203"/>
      <c r="E13442" s="203"/>
      <c r="F13442" s="203"/>
    </row>
    <row r="13443" spans="1:6" x14ac:dyDescent="0.25">
      <c r="A13443" s="203"/>
      <c r="B13443" s="203"/>
      <c r="C13443" s="203"/>
      <c r="D13443" s="203"/>
      <c r="E13443" s="203"/>
      <c r="F13443" s="203"/>
    </row>
    <row r="13444" spans="1:6" x14ac:dyDescent="0.25">
      <c r="A13444" s="203"/>
      <c r="B13444" s="203"/>
      <c r="C13444" s="203"/>
      <c r="D13444" s="203"/>
      <c r="E13444" s="203"/>
      <c r="F13444" s="203"/>
    </row>
    <row r="13445" spans="1:6" x14ac:dyDescent="0.25">
      <c r="A13445" s="203"/>
      <c r="B13445" s="203"/>
      <c r="C13445" s="203"/>
      <c r="D13445" s="203"/>
      <c r="E13445" s="203"/>
      <c r="F13445" s="203"/>
    </row>
    <row r="13446" spans="1:6" x14ac:dyDescent="0.25">
      <c r="A13446" s="203"/>
      <c r="B13446" s="203"/>
      <c r="C13446" s="203"/>
      <c r="D13446" s="203"/>
      <c r="E13446" s="203"/>
      <c r="F13446" s="203"/>
    </row>
    <row r="13447" spans="1:6" x14ac:dyDescent="0.25">
      <c r="A13447" s="203"/>
      <c r="B13447" s="203"/>
      <c r="C13447" s="203"/>
      <c r="D13447" s="203"/>
      <c r="E13447" s="203"/>
      <c r="F13447" s="203"/>
    </row>
    <row r="13448" spans="1:6" x14ac:dyDescent="0.25">
      <c r="A13448" s="203"/>
      <c r="B13448" s="203"/>
      <c r="C13448" s="203"/>
      <c r="D13448" s="203"/>
      <c r="E13448" s="203"/>
      <c r="F13448" s="203"/>
    </row>
    <row r="13449" spans="1:6" x14ac:dyDescent="0.25">
      <c r="A13449" s="203"/>
      <c r="B13449" s="203"/>
      <c r="C13449" s="203"/>
      <c r="D13449" s="203"/>
      <c r="E13449" s="203"/>
      <c r="F13449" s="203"/>
    </row>
    <row r="13450" spans="1:6" x14ac:dyDescent="0.25">
      <c r="A13450" s="203"/>
      <c r="B13450" s="203"/>
      <c r="C13450" s="203"/>
      <c r="D13450" s="203"/>
      <c r="E13450" s="203"/>
      <c r="F13450" s="203"/>
    </row>
    <row r="13451" spans="1:6" x14ac:dyDescent="0.25">
      <c r="A13451" s="203"/>
      <c r="B13451" s="203"/>
      <c r="C13451" s="203"/>
      <c r="D13451" s="203"/>
      <c r="E13451" s="203"/>
      <c r="F13451" s="203"/>
    </row>
    <row r="13452" spans="1:6" x14ac:dyDescent="0.25">
      <c r="A13452" s="203"/>
      <c r="B13452" s="203"/>
      <c r="C13452" s="203"/>
      <c r="D13452" s="203"/>
      <c r="E13452" s="203"/>
      <c r="F13452" s="203"/>
    </row>
    <row r="13453" spans="1:6" x14ac:dyDescent="0.25">
      <c r="A13453" s="203"/>
      <c r="B13453" s="203"/>
      <c r="C13453" s="203"/>
      <c r="D13453" s="203"/>
      <c r="E13453" s="203"/>
      <c r="F13453" s="203"/>
    </row>
    <row r="13454" spans="1:6" x14ac:dyDescent="0.25">
      <c r="A13454" s="203"/>
      <c r="B13454" s="203"/>
      <c r="C13454" s="203"/>
      <c r="D13454" s="203"/>
      <c r="E13454" s="203"/>
      <c r="F13454" s="203"/>
    </row>
    <row r="13455" spans="1:6" x14ac:dyDescent="0.25">
      <c r="A13455" s="203"/>
      <c r="B13455" s="203"/>
      <c r="C13455" s="203"/>
      <c r="D13455" s="203"/>
      <c r="E13455" s="203"/>
      <c r="F13455" s="203"/>
    </row>
    <row r="13456" spans="1:6" x14ac:dyDescent="0.25">
      <c r="A13456" s="203"/>
      <c r="B13456" s="203"/>
      <c r="C13456" s="203"/>
      <c r="D13456" s="203"/>
      <c r="E13456" s="203"/>
      <c r="F13456" s="203"/>
    </row>
    <row r="13457" spans="1:6" x14ac:dyDescent="0.25">
      <c r="A13457" s="203"/>
      <c r="B13457" s="203"/>
      <c r="C13457" s="203"/>
      <c r="D13457" s="203"/>
      <c r="E13457" s="203"/>
      <c r="F13457" s="203"/>
    </row>
    <row r="13458" spans="1:6" x14ac:dyDescent="0.25">
      <c r="A13458" s="203"/>
      <c r="B13458" s="203"/>
      <c r="C13458" s="203"/>
      <c r="D13458" s="203"/>
      <c r="E13458" s="203"/>
      <c r="F13458" s="203"/>
    </row>
    <row r="13459" spans="1:6" x14ac:dyDescent="0.25">
      <c r="A13459" s="203"/>
      <c r="B13459" s="203"/>
      <c r="C13459" s="203"/>
      <c r="D13459" s="203"/>
      <c r="E13459" s="203"/>
      <c r="F13459" s="203"/>
    </row>
    <row r="13460" spans="1:6" x14ac:dyDescent="0.25">
      <c r="A13460" s="203"/>
      <c r="B13460" s="203"/>
      <c r="C13460" s="203"/>
      <c r="D13460" s="203"/>
      <c r="E13460" s="203"/>
      <c r="F13460" s="203"/>
    </row>
    <row r="13461" spans="1:6" x14ac:dyDescent="0.25">
      <c r="A13461" s="203"/>
      <c r="B13461" s="203"/>
      <c r="C13461" s="203"/>
      <c r="D13461" s="203"/>
      <c r="E13461" s="203"/>
      <c r="F13461" s="203"/>
    </row>
    <row r="13462" spans="1:6" x14ac:dyDescent="0.25">
      <c r="A13462" s="203"/>
      <c r="B13462" s="203"/>
      <c r="C13462" s="203"/>
      <c r="D13462" s="203"/>
      <c r="E13462" s="203"/>
      <c r="F13462" s="203"/>
    </row>
    <row r="13463" spans="1:6" x14ac:dyDescent="0.25">
      <c r="A13463" s="203"/>
      <c r="B13463" s="203"/>
      <c r="C13463" s="203"/>
      <c r="D13463" s="203"/>
      <c r="E13463" s="203"/>
      <c r="F13463" s="203"/>
    </row>
    <row r="13464" spans="1:6" x14ac:dyDescent="0.25">
      <c r="A13464" s="203"/>
      <c r="B13464" s="203"/>
      <c r="C13464" s="203"/>
      <c r="D13464" s="203"/>
      <c r="E13464" s="203"/>
      <c r="F13464" s="203"/>
    </row>
    <row r="13465" spans="1:6" x14ac:dyDescent="0.25">
      <c r="A13465" s="203"/>
      <c r="B13465" s="203"/>
      <c r="C13465" s="203"/>
      <c r="D13465" s="203"/>
      <c r="E13465" s="203"/>
      <c r="F13465" s="203"/>
    </row>
    <row r="13466" spans="1:6" x14ac:dyDescent="0.25">
      <c r="A13466" s="203"/>
      <c r="B13466" s="203"/>
      <c r="C13466" s="203"/>
      <c r="D13466" s="203"/>
      <c r="E13466" s="203"/>
      <c r="F13466" s="203"/>
    </row>
    <row r="13467" spans="1:6" x14ac:dyDescent="0.25">
      <c r="A13467" s="203"/>
      <c r="B13467" s="203"/>
      <c r="C13467" s="203"/>
      <c r="D13467" s="203"/>
      <c r="E13467" s="203"/>
      <c r="F13467" s="203"/>
    </row>
    <row r="13468" spans="1:6" x14ac:dyDescent="0.25">
      <c r="A13468" s="203"/>
      <c r="B13468" s="203"/>
      <c r="C13468" s="203"/>
      <c r="D13468" s="203"/>
      <c r="E13468" s="203"/>
      <c r="F13468" s="203"/>
    </row>
    <row r="13469" spans="1:6" x14ac:dyDescent="0.25">
      <c r="A13469" s="203"/>
      <c r="B13469" s="203"/>
      <c r="C13469" s="203"/>
      <c r="D13469" s="203"/>
      <c r="E13469" s="203"/>
      <c r="F13469" s="203"/>
    </row>
    <row r="13470" spans="1:6" x14ac:dyDescent="0.25">
      <c r="A13470" s="203"/>
      <c r="B13470" s="203"/>
      <c r="C13470" s="203"/>
      <c r="D13470" s="203"/>
      <c r="E13470" s="203"/>
      <c r="F13470" s="203"/>
    </row>
    <row r="13471" spans="1:6" x14ac:dyDescent="0.25">
      <c r="A13471" s="203"/>
      <c r="B13471" s="203"/>
      <c r="C13471" s="203"/>
      <c r="D13471" s="203"/>
      <c r="E13471" s="203"/>
      <c r="F13471" s="203"/>
    </row>
    <row r="13472" spans="1:6" x14ac:dyDescent="0.25">
      <c r="A13472" s="203"/>
      <c r="B13472" s="203"/>
      <c r="C13472" s="203"/>
      <c r="D13472" s="203"/>
      <c r="E13472" s="203"/>
      <c r="F13472" s="203"/>
    </row>
    <row r="13473" spans="1:6" x14ac:dyDescent="0.25">
      <c r="A13473" s="203"/>
      <c r="B13473" s="203"/>
      <c r="C13473" s="203"/>
      <c r="D13473" s="203"/>
      <c r="E13473" s="203"/>
      <c r="F13473" s="203"/>
    </row>
    <row r="13474" spans="1:6" x14ac:dyDescent="0.25">
      <c r="A13474" s="203"/>
      <c r="B13474" s="203"/>
      <c r="C13474" s="203"/>
      <c r="D13474" s="203"/>
      <c r="E13474" s="203"/>
      <c r="F13474" s="203"/>
    </row>
    <row r="13475" spans="1:6" x14ac:dyDescent="0.25">
      <c r="A13475" s="203"/>
      <c r="B13475" s="203"/>
      <c r="C13475" s="203"/>
      <c r="D13475" s="203"/>
      <c r="E13475" s="203"/>
      <c r="F13475" s="203"/>
    </row>
    <row r="13476" spans="1:6" x14ac:dyDescent="0.25">
      <c r="A13476" s="203"/>
      <c r="B13476" s="203"/>
      <c r="C13476" s="203"/>
      <c r="D13476" s="203"/>
      <c r="E13476" s="203"/>
      <c r="F13476" s="203"/>
    </row>
    <row r="13477" spans="1:6" x14ac:dyDescent="0.25">
      <c r="A13477" s="203"/>
      <c r="B13477" s="203"/>
      <c r="C13477" s="203"/>
      <c r="D13477" s="203"/>
      <c r="E13477" s="203"/>
      <c r="F13477" s="203"/>
    </row>
    <row r="13478" spans="1:6" x14ac:dyDescent="0.25">
      <c r="A13478" s="203"/>
      <c r="B13478" s="203"/>
      <c r="C13478" s="203"/>
      <c r="D13478" s="203"/>
      <c r="E13478" s="203"/>
      <c r="F13478" s="203"/>
    </row>
    <row r="13479" spans="1:6" x14ac:dyDescent="0.25">
      <c r="A13479" s="203"/>
      <c r="B13479" s="203"/>
      <c r="C13479" s="203"/>
      <c r="D13479" s="203"/>
      <c r="E13479" s="203"/>
      <c r="F13479" s="203"/>
    </row>
    <row r="13480" spans="1:6" x14ac:dyDescent="0.25">
      <c r="A13480" s="203"/>
      <c r="B13480" s="203"/>
      <c r="C13480" s="203"/>
      <c r="D13480" s="203"/>
      <c r="E13480" s="203"/>
      <c r="F13480" s="203"/>
    </row>
    <row r="13481" spans="1:6" x14ac:dyDescent="0.25">
      <c r="A13481" s="203"/>
      <c r="B13481" s="203"/>
      <c r="C13481" s="203"/>
      <c r="D13481" s="203"/>
      <c r="E13481" s="203"/>
      <c r="F13481" s="203"/>
    </row>
    <row r="13482" spans="1:6" x14ac:dyDescent="0.25">
      <c r="A13482" s="203"/>
      <c r="B13482" s="203"/>
      <c r="C13482" s="203"/>
      <c r="D13482" s="203"/>
      <c r="E13482" s="203"/>
      <c r="F13482" s="203"/>
    </row>
    <row r="13483" spans="1:6" x14ac:dyDescent="0.25">
      <c r="A13483" s="203"/>
      <c r="B13483" s="203"/>
      <c r="C13483" s="203"/>
      <c r="D13483" s="203"/>
      <c r="E13483" s="203"/>
      <c r="F13483" s="203"/>
    </row>
    <row r="13484" spans="1:6" x14ac:dyDescent="0.25">
      <c r="A13484" s="203"/>
      <c r="B13484" s="203"/>
      <c r="C13484" s="203"/>
      <c r="D13484" s="203"/>
      <c r="E13484" s="203"/>
      <c r="F13484" s="203"/>
    </row>
    <row r="13485" spans="1:6" x14ac:dyDescent="0.25">
      <c r="A13485" s="203"/>
      <c r="B13485" s="203"/>
      <c r="C13485" s="203"/>
      <c r="D13485" s="203"/>
      <c r="E13485" s="203"/>
      <c r="F13485" s="203"/>
    </row>
    <row r="13486" spans="1:6" x14ac:dyDescent="0.25">
      <c r="A13486" s="203"/>
      <c r="B13486" s="203"/>
      <c r="C13486" s="203"/>
      <c r="D13486" s="203"/>
      <c r="E13486" s="203"/>
      <c r="F13486" s="203"/>
    </row>
    <row r="13487" spans="1:6" x14ac:dyDescent="0.25">
      <c r="A13487" s="203"/>
      <c r="B13487" s="203"/>
      <c r="C13487" s="203"/>
      <c r="D13487" s="203"/>
      <c r="E13487" s="203"/>
      <c r="F13487" s="203"/>
    </row>
    <row r="13488" spans="1:6" x14ac:dyDescent="0.25">
      <c r="A13488" s="203"/>
      <c r="B13488" s="203"/>
      <c r="C13488" s="203"/>
      <c r="D13488" s="203"/>
      <c r="E13488" s="203"/>
      <c r="F13488" s="203"/>
    </row>
    <row r="13489" spans="1:6" x14ac:dyDescent="0.25">
      <c r="A13489" s="203"/>
      <c r="B13489" s="203"/>
      <c r="C13489" s="203"/>
      <c r="D13489" s="203"/>
      <c r="E13489" s="203"/>
      <c r="F13489" s="203"/>
    </row>
    <row r="13490" spans="1:6" x14ac:dyDescent="0.25">
      <c r="A13490" s="203"/>
      <c r="B13490" s="203"/>
      <c r="C13490" s="203"/>
      <c r="D13490" s="203"/>
      <c r="E13490" s="203"/>
      <c r="F13490" s="203"/>
    </row>
    <row r="13491" spans="1:6" x14ac:dyDescent="0.25">
      <c r="A13491" s="203"/>
      <c r="B13491" s="203"/>
      <c r="C13491" s="203"/>
      <c r="D13491" s="203"/>
      <c r="E13491" s="203"/>
      <c r="F13491" s="203"/>
    </row>
    <row r="13492" spans="1:6" x14ac:dyDescent="0.25">
      <c r="A13492" s="203"/>
      <c r="B13492" s="203"/>
      <c r="C13492" s="203"/>
      <c r="D13492" s="203"/>
      <c r="E13492" s="203"/>
      <c r="F13492" s="203"/>
    </row>
    <row r="13493" spans="1:6" x14ac:dyDescent="0.25">
      <c r="A13493" s="203"/>
      <c r="B13493" s="203"/>
      <c r="C13493" s="203"/>
      <c r="D13493" s="203"/>
      <c r="E13493" s="203"/>
      <c r="F13493" s="203"/>
    </row>
    <row r="13494" spans="1:6" x14ac:dyDescent="0.25">
      <c r="A13494" s="203"/>
      <c r="B13494" s="203"/>
      <c r="C13494" s="203"/>
      <c r="D13494" s="203"/>
      <c r="E13494" s="203"/>
      <c r="F13494" s="203"/>
    </row>
    <row r="13495" spans="1:6" x14ac:dyDescent="0.25">
      <c r="A13495" s="203"/>
      <c r="B13495" s="203"/>
      <c r="C13495" s="203"/>
      <c r="D13495" s="203"/>
      <c r="E13495" s="203"/>
      <c r="F13495" s="203"/>
    </row>
    <row r="13496" spans="1:6" x14ac:dyDescent="0.25">
      <c r="A13496" s="203"/>
      <c r="B13496" s="203"/>
      <c r="C13496" s="203"/>
      <c r="D13496" s="203"/>
      <c r="E13496" s="203"/>
      <c r="F13496" s="203"/>
    </row>
    <row r="13497" spans="1:6" x14ac:dyDescent="0.25">
      <c r="A13497" s="203"/>
      <c r="B13497" s="203"/>
      <c r="C13497" s="203"/>
      <c r="D13497" s="203"/>
      <c r="E13497" s="203"/>
      <c r="F13497" s="203"/>
    </row>
    <row r="13498" spans="1:6" x14ac:dyDescent="0.25">
      <c r="A13498" s="203"/>
      <c r="B13498" s="203"/>
      <c r="C13498" s="203"/>
      <c r="D13498" s="203"/>
      <c r="E13498" s="203"/>
      <c r="F13498" s="203"/>
    </row>
    <row r="13499" spans="1:6" x14ac:dyDescent="0.25">
      <c r="A13499" s="203"/>
      <c r="B13499" s="203"/>
      <c r="C13499" s="203"/>
      <c r="D13499" s="203"/>
      <c r="E13499" s="203"/>
      <c r="F13499" s="203"/>
    </row>
    <row r="13500" spans="1:6" x14ac:dyDescent="0.25">
      <c r="A13500" s="203"/>
      <c r="B13500" s="203"/>
      <c r="C13500" s="203"/>
      <c r="D13500" s="203"/>
      <c r="E13500" s="203"/>
      <c r="F13500" s="203"/>
    </row>
    <row r="13501" spans="1:6" x14ac:dyDescent="0.25">
      <c r="A13501" s="203"/>
      <c r="B13501" s="203"/>
      <c r="C13501" s="203"/>
      <c r="D13501" s="203"/>
      <c r="E13501" s="203"/>
      <c r="F13501" s="203"/>
    </row>
    <row r="13502" spans="1:6" x14ac:dyDescent="0.25">
      <c r="A13502" s="203"/>
      <c r="B13502" s="203"/>
      <c r="C13502" s="203"/>
      <c r="D13502" s="203"/>
      <c r="E13502" s="203"/>
      <c r="F13502" s="203"/>
    </row>
    <row r="13503" spans="1:6" x14ac:dyDescent="0.25">
      <c r="A13503" s="203"/>
      <c r="B13503" s="203"/>
      <c r="C13503" s="203"/>
      <c r="D13503" s="203"/>
      <c r="E13503" s="203"/>
      <c r="F13503" s="203"/>
    </row>
    <row r="13504" spans="1:6" x14ac:dyDescent="0.25">
      <c r="A13504" s="203"/>
      <c r="B13504" s="203"/>
      <c r="C13504" s="203"/>
      <c r="D13504" s="203"/>
      <c r="E13504" s="203"/>
      <c r="F13504" s="203"/>
    </row>
    <row r="13505" spans="1:6" x14ac:dyDescent="0.25">
      <c r="A13505" s="203"/>
      <c r="B13505" s="203"/>
      <c r="C13505" s="203"/>
      <c r="D13505" s="203"/>
      <c r="E13505" s="203"/>
      <c r="F13505" s="203"/>
    </row>
    <row r="13506" spans="1:6" x14ac:dyDescent="0.25">
      <c r="A13506" s="203"/>
      <c r="B13506" s="203"/>
      <c r="C13506" s="203"/>
      <c r="D13506" s="203"/>
      <c r="E13506" s="203"/>
      <c r="F13506" s="203"/>
    </row>
    <row r="13507" spans="1:6" x14ac:dyDescent="0.25">
      <c r="A13507" s="203"/>
      <c r="B13507" s="203"/>
      <c r="C13507" s="203"/>
      <c r="D13507" s="203"/>
      <c r="E13507" s="203"/>
      <c r="F13507" s="203"/>
    </row>
    <row r="13508" spans="1:6" x14ac:dyDescent="0.25">
      <c r="A13508" s="203"/>
      <c r="B13508" s="203"/>
      <c r="C13508" s="203"/>
      <c r="D13508" s="203"/>
      <c r="E13508" s="203"/>
      <c r="F13508" s="203"/>
    </row>
    <row r="13509" spans="1:6" x14ac:dyDescent="0.25">
      <c r="A13509" s="203"/>
      <c r="B13509" s="203"/>
      <c r="C13509" s="203"/>
      <c r="D13509" s="203"/>
      <c r="E13509" s="203"/>
      <c r="F13509" s="203"/>
    </row>
    <row r="13510" spans="1:6" x14ac:dyDescent="0.25">
      <c r="A13510" s="203"/>
      <c r="B13510" s="203"/>
      <c r="C13510" s="203"/>
      <c r="D13510" s="203"/>
      <c r="E13510" s="203"/>
      <c r="F13510" s="203"/>
    </row>
    <row r="13511" spans="1:6" x14ac:dyDescent="0.25">
      <c r="A13511" s="203"/>
      <c r="B13511" s="203"/>
      <c r="C13511" s="203"/>
      <c r="D13511" s="203"/>
      <c r="E13511" s="203"/>
      <c r="F13511" s="203"/>
    </row>
    <row r="13512" spans="1:6" x14ac:dyDescent="0.25">
      <c r="A13512" s="203"/>
      <c r="B13512" s="203"/>
      <c r="C13512" s="203"/>
      <c r="D13512" s="203"/>
      <c r="E13512" s="203"/>
      <c r="F13512" s="203"/>
    </row>
    <row r="13513" spans="1:6" x14ac:dyDescent="0.25">
      <c r="A13513" s="203"/>
      <c r="B13513" s="203"/>
      <c r="C13513" s="203"/>
      <c r="D13513" s="203"/>
      <c r="E13513" s="203"/>
      <c r="F13513" s="203"/>
    </row>
    <row r="13514" spans="1:6" x14ac:dyDescent="0.25">
      <c r="A13514" s="203"/>
      <c r="B13514" s="203"/>
      <c r="C13514" s="203"/>
      <c r="D13514" s="203"/>
      <c r="E13514" s="203"/>
      <c r="F13514" s="203"/>
    </row>
    <row r="13515" spans="1:6" x14ac:dyDescent="0.25">
      <c r="A13515" s="203"/>
      <c r="B13515" s="203"/>
      <c r="C13515" s="203"/>
      <c r="D13515" s="203"/>
      <c r="E13515" s="203"/>
      <c r="F13515" s="203"/>
    </row>
    <row r="13516" spans="1:6" x14ac:dyDescent="0.25">
      <c r="A13516" s="203"/>
      <c r="B13516" s="203"/>
      <c r="C13516" s="203"/>
      <c r="D13516" s="203"/>
      <c r="E13516" s="203"/>
      <c r="F13516" s="203"/>
    </row>
    <row r="13517" spans="1:6" x14ac:dyDescent="0.25">
      <c r="A13517" s="203"/>
      <c r="B13517" s="203"/>
      <c r="C13517" s="203"/>
      <c r="D13517" s="203"/>
      <c r="E13517" s="203"/>
      <c r="F13517" s="203"/>
    </row>
    <row r="13518" spans="1:6" x14ac:dyDescent="0.25">
      <c r="A13518" s="203"/>
      <c r="B13518" s="203"/>
      <c r="C13518" s="203"/>
      <c r="D13518" s="203"/>
      <c r="E13518" s="203"/>
      <c r="F13518" s="203"/>
    </row>
    <row r="13519" spans="1:6" x14ac:dyDescent="0.25">
      <c r="A13519" s="203"/>
      <c r="B13519" s="203"/>
      <c r="C13519" s="203"/>
      <c r="D13519" s="203"/>
      <c r="E13519" s="203"/>
      <c r="F13519" s="203"/>
    </row>
    <row r="13520" spans="1:6" x14ac:dyDescent="0.25">
      <c r="A13520" s="203"/>
      <c r="B13520" s="203"/>
      <c r="C13520" s="203"/>
      <c r="D13520" s="203"/>
      <c r="E13520" s="203"/>
      <c r="F13520" s="203"/>
    </row>
    <row r="13521" spans="1:6" x14ac:dyDescent="0.25">
      <c r="A13521" s="203"/>
      <c r="B13521" s="203"/>
      <c r="C13521" s="203"/>
      <c r="D13521" s="203"/>
      <c r="E13521" s="203"/>
      <c r="F13521" s="203"/>
    </row>
    <row r="13522" spans="1:6" x14ac:dyDescent="0.25">
      <c r="A13522" s="203"/>
      <c r="B13522" s="203"/>
      <c r="C13522" s="203"/>
      <c r="D13522" s="203"/>
      <c r="E13522" s="203"/>
      <c r="F13522" s="203"/>
    </row>
    <row r="13523" spans="1:6" x14ac:dyDescent="0.25">
      <c r="A13523" s="203"/>
      <c r="B13523" s="203"/>
      <c r="C13523" s="203"/>
      <c r="D13523" s="203"/>
      <c r="E13523" s="203"/>
      <c r="F13523" s="203"/>
    </row>
    <row r="13524" spans="1:6" x14ac:dyDescent="0.25">
      <c r="A13524" s="203"/>
      <c r="B13524" s="203"/>
      <c r="C13524" s="203"/>
      <c r="D13524" s="203"/>
      <c r="E13524" s="203"/>
      <c r="F13524" s="203"/>
    </row>
    <row r="13525" spans="1:6" x14ac:dyDescent="0.25">
      <c r="A13525" s="203"/>
      <c r="B13525" s="203"/>
      <c r="C13525" s="203"/>
      <c r="D13525" s="203"/>
      <c r="E13525" s="203"/>
      <c r="F13525" s="203"/>
    </row>
    <row r="13526" spans="1:6" x14ac:dyDescent="0.25">
      <c r="A13526" s="203"/>
      <c r="B13526" s="203"/>
      <c r="C13526" s="203"/>
      <c r="D13526" s="203"/>
      <c r="E13526" s="203"/>
      <c r="F13526" s="203"/>
    </row>
    <row r="13527" spans="1:6" x14ac:dyDescent="0.25">
      <c r="A13527" s="203"/>
      <c r="B13527" s="203"/>
      <c r="C13527" s="203"/>
      <c r="D13527" s="203"/>
      <c r="E13527" s="203"/>
      <c r="F13527" s="203"/>
    </row>
    <row r="13528" spans="1:6" x14ac:dyDescent="0.25">
      <c r="A13528" s="203"/>
      <c r="B13528" s="203"/>
      <c r="C13528" s="203"/>
      <c r="D13528" s="203"/>
      <c r="E13528" s="203"/>
      <c r="F13528" s="203"/>
    </row>
    <row r="13529" spans="1:6" x14ac:dyDescent="0.25">
      <c r="A13529" s="203"/>
      <c r="B13529" s="203"/>
      <c r="C13529" s="203"/>
      <c r="D13529" s="203"/>
      <c r="E13529" s="203"/>
      <c r="F13529" s="203"/>
    </row>
    <row r="13530" spans="1:6" x14ac:dyDescent="0.25">
      <c r="A13530" s="203"/>
      <c r="B13530" s="203"/>
      <c r="C13530" s="203"/>
      <c r="D13530" s="203"/>
      <c r="E13530" s="203"/>
      <c r="F13530" s="203"/>
    </row>
    <row r="13531" spans="1:6" x14ac:dyDescent="0.25">
      <c r="A13531" s="203"/>
      <c r="B13531" s="203"/>
      <c r="C13531" s="203"/>
      <c r="D13531" s="203"/>
      <c r="E13531" s="203"/>
      <c r="F13531" s="203"/>
    </row>
    <row r="13532" spans="1:6" x14ac:dyDescent="0.25">
      <c r="A13532" s="203"/>
      <c r="B13532" s="203"/>
      <c r="C13532" s="203"/>
      <c r="D13532" s="203"/>
      <c r="E13532" s="203"/>
      <c r="F13532" s="203"/>
    </row>
    <row r="13533" spans="1:6" x14ac:dyDescent="0.25">
      <c r="A13533" s="203"/>
      <c r="B13533" s="203"/>
      <c r="C13533" s="203"/>
      <c r="D13533" s="203"/>
      <c r="E13533" s="203"/>
      <c r="F13533" s="203"/>
    </row>
    <row r="13534" spans="1:6" x14ac:dyDescent="0.25">
      <c r="A13534" s="203"/>
      <c r="B13534" s="203"/>
      <c r="C13534" s="203"/>
      <c r="D13534" s="203"/>
      <c r="E13534" s="203"/>
      <c r="F13534" s="203"/>
    </row>
    <row r="13535" spans="1:6" x14ac:dyDescent="0.25">
      <c r="A13535" s="203"/>
      <c r="B13535" s="203"/>
      <c r="C13535" s="203"/>
      <c r="D13535" s="203"/>
      <c r="E13535" s="203"/>
      <c r="F13535" s="203"/>
    </row>
    <row r="13536" spans="1:6" x14ac:dyDescent="0.25">
      <c r="A13536" s="203"/>
      <c r="B13536" s="203"/>
      <c r="C13536" s="203"/>
      <c r="D13536" s="203"/>
      <c r="E13536" s="203"/>
      <c r="F13536" s="203"/>
    </row>
    <row r="13537" spans="1:6" x14ac:dyDescent="0.25">
      <c r="A13537" s="203"/>
      <c r="B13537" s="203"/>
      <c r="C13537" s="203"/>
      <c r="D13537" s="203"/>
      <c r="E13537" s="203"/>
      <c r="F13537" s="203"/>
    </row>
    <row r="13538" spans="1:6" x14ac:dyDescent="0.25">
      <c r="A13538" s="203"/>
      <c r="B13538" s="203"/>
      <c r="C13538" s="203"/>
      <c r="D13538" s="203"/>
      <c r="E13538" s="203"/>
      <c r="F13538" s="203"/>
    </row>
    <row r="13539" spans="1:6" x14ac:dyDescent="0.25">
      <c r="A13539" s="203"/>
      <c r="B13539" s="203"/>
      <c r="C13539" s="203"/>
      <c r="D13539" s="203"/>
      <c r="E13539" s="203"/>
      <c r="F13539" s="203"/>
    </row>
    <row r="13540" spans="1:6" x14ac:dyDescent="0.25">
      <c r="A13540" s="203"/>
      <c r="B13540" s="203"/>
      <c r="C13540" s="203"/>
      <c r="D13540" s="203"/>
      <c r="E13540" s="203"/>
      <c r="F13540" s="203"/>
    </row>
    <row r="13541" spans="1:6" x14ac:dyDescent="0.25">
      <c r="A13541" s="203"/>
      <c r="B13541" s="203"/>
      <c r="C13541" s="203"/>
      <c r="D13541" s="203"/>
      <c r="E13541" s="203"/>
      <c r="F13541" s="203"/>
    </row>
    <row r="13542" spans="1:6" x14ac:dyDescent="0.25">
      <c r="A13542" s="203"/>
      <c r="B13542" s="203"/>
      <c r="C13542" s="203"/>
      <c r="D13542" s="203"/>
      <c r="E13542" s="203"/>
      <c r="F13542" s="203"/>
    </row>
    <row r="13543" spans="1:6" x14ac:dyDescent="0.25">
      <c r="A13543" s="203"/>
      <c r="B13543" s="203"/>
      <c r="C13543" s="203"/>
      <c r="D13543" s="203"/>
      <c r="E13543" s="203"/>
      <c r="F13543" s="203"/>
    </row>
    <row r="13544" spans="1:6" x14ac:dyDescent="0.25">
      <c r="A13544" s="203"/>
      <c r="B13544" s="203"/>
      <c r="C13544" s="203"/>
      <c r="D13544" s="203"/>
      <c r="E13544" s="203"/>
      <c r="F13544" s="203"/>
    </row>
    <row r="13545" spans="1:6" x14ac:dyDescent="0.25">
      <c r="A13545" s="203"/>
      <c r="B13545" s="203"/>
      <c r="C13545" s="203"/>
      <c r="D13545" s="203"/>
      <c r="E13545" s="203"/>
      <c r="F13545" s="203"/>
    </row>
    <row r="13546" spans="1:6" x14ac:dyDescent="0.25">
      <c r="A13546" s="203"/>
      <c r="B13546" s="203"/>
      <c r="C13546" s="203"/>
      <c r="D13546" s="203"/>
      <c r="E13546" s="203"/>
      <c r="F13546" s="203"/>
    </row>
    <row r="13547" spans="1:6" x14ac:dyDescent="0.25">
      <c r="A13547" s="203"/>
      <c r="B13547" s="203"/>
      <c r="C13547" s="203"/>
      <c r="D13547" s="203"/>
      <c r="E13547" s="203"/>
      <c r="F13547" s="203"/>
    </row>
    <row r="13548" spans="1:6" x14ac:dyDescent="0.25">
      <c r="A13548" s="203"/>
      <c r="B13548" s="203"/>
      <c r="C13548" s="203"/>
      <c r="D13548" s="203"/>
      <c r="E13548" s="203"/>
      <c r="F13548" s="203"/>
    </row>
    <row r="13549" spans="1:6" x14ac:dyDescent="0.25">
      <c r="A13549" s="203"/>
      <c r="B13549" s="203"/>
      <c r="C13549" s="203"/>
      <c r="D13549" s="203"/>
      <c r="E13549" s="203"/>
      <c r="F13549" s="203"/>
    </row>
    <row r="13550" spans="1:6" x14ac:dyDescent="0.25">
      <c r="A13550" s="203"/>
      <c r="B13550" s="203"/>
      <c r="C13550" s="203"/>
      <c r="D13550" s="203"/>
      <c r="E13550" s="203"/>
      <c r="F13550" s="203"/>
    </row>
    <row r="13551" spans="1:6" x14ac:dyDescent="0.25">
      <c r="A13551" s="203"/>
      <c r="B13551" s="203"/>
      <c r="C13551" s="203"/>
      <c r="D13551" s="203"/>
      <c r="E13551" s="203"/>
      <c r="F13551" s="203"/>
    </row>
    <row r="13552" spans="1:6" x14ac:dyDescent="0.25">
      <c r="A13552" s="203"/>
      <c r="B13552" s="203"/>
      <c r="C13552" s="203"/>
      <c r="D13552" s="203"/>
      <c r="E13552" s="203"/>
      <c r="F13552" s="203"/>
    </row>
    <row r="13553" spans="1:6" x14ac:dyDescent="0.25">
      <c r="A13553" s="203"/>
      <c r="B13553" s="203"/>
      <c r="C13553" s="203"/>
      <c r="D13553" s="203"/>
      <c r="E13553" s="203"/>
      <c r="F13553" s="203"/>
    </row>
    <row r="13554" spans="1:6" x14ac:dyDescent="0.25">
      <c r="A13554" s="203"/>
      <c r="B13554" s="203"/>
      <c r="C13554" s="203"/>
      <c r="D13554" s="203"/>
      <c r="E13554" s="203"/>
      <c r="F13554" s="203"/>
    </row>
    <row r="13555" spans="1:6" x14ac:dyDescent="0.25">
      <c r="A13555" s="203"/>
      <c r="B13555" s="203"/>
      <c r="C13555" s="203"/>
      <c r="D13555" s="203"/>
      <c r="E13555" s="203"/>
      <c r="F13555" s="203"/>
    </row>
    <row r="13556" spans="1:6" x14ac:dyDescent="0.25">
      <c r="A13556" s="203"/>
      <c r="B13556" s="203"/>
      <c r="C13556" s="203"/>
      <c r="D13556" s="203"/>
      <c r="E13556" s="203"/>
      <c r="F13556" s="203"/>
    </row>
    <row r="13557" spans="1:6" x14ac:dyDescent="0.25">
      <c r="A13557" s="203"/>
      <c r="B13557" s="203"/>
      <c r="C13557" s="203"/>
      <c r="D13557" s="203"/>
      <c r="E13557" s="203"/>
      <c r="F13557" s="203"/>
    </row>
    <row r="13558" spans="1:6" x14ac:dyDescent="0.25">
      <c r="A13558" s="203"/>
      <c r="B13558" s="203"/>
      <c r="C13558" s="203"/>
      <c r="D13558" s="203"/>
      <c r="E13558" s="203"/>
      <c r="F13558" s="203"/>
    </row>
    <row r="13559" spans="1:6" x14ac:dyDescent="0.25">
      <c r="A13559" s="203"/>
      <c r="B13559" s="203"/>
      <c r="C13559" s="203"/>
      <c r="D13559" s="203"/>
      <c r="E13559" s="203"/>
      <c r="F13559" s="203"/>
    </row>
    <row r="13560" spans="1:6" x14ac:dyDescent="0.25">
      <c r="A13560" s="203"/>
      <c r="B13560" s="203"/>
      <c r="C13560" s="203"/>
      <c r="D13560" s="203"/>
      <c r="E13560" s="203"/>
      <c r="F13560" s="203"/>
    </row>
    <row r="13561" spans="1:6" x14ac:dyDescent="0.25">
      <c r="A13561" s="203"/>
      <c r="B13561" s="203"/>
      <c r="C13561" s="203"/>
      <c r="D13561" s="203"/>
      <c r="E13561" s="203"/>
      <c r="F13561" s="203"/>
    </row>
    <row r="13562" spans="1:6" x14ac:dyDescent="0.25">
      <c r="A13562" s="203"/>
      <c r="B13562" s="203"/>
      <c r="C13562" s="203"/>
      <c r="D13562" s="203"/>
      <c r="E13562" s="203"/>
      <c r="F13562" s="203"/>
    </row>
    <row r="13563" spans="1:6" x14ac:dyDescent="0.25">
      <c r="A13563" s="203"/>
      <c r="B13563" s="203"/>
      <c r="C13563" s="203"/>
      <c r="D13563" s="203"/>
      <c r="E13563" s="203"/>
      <c r="F13563" s="203"/>
    </row>
    <row r="13564" spans="1:6" x14ac:dyDescent="0.25">
      <c r="A13564" s="203"/>
      <c r="B13564" s="203"/>
      <c r="C13564" s="203"/>
      <c r="D13564" s="203"/>
      <c r="E13564" s="203"/>
      <c r="F13564" s="203"/>
    </row>
    <row r="13565" spans="1:6" x14ac:dyDescent="0.25">
      <c r="A13565" s="203"/>
      <c r="B13565" s="203"/>
      <c r="C13565" s="203"/>
      <c r="D13565" s="203"/>
      <c r="E13565" s="203"/>
      <c r="F13565" s="203"/>
    </row>
    <row r="13566" spans="1:6" x14ac:dyDescent="0.25">
      <c r="A13566" s="203"/>
      <c r="B13566" s="203"/>
      <c r="C13566" s="203"/>
      <c r="D13566" s="203"/>
      <c r="E13566" s="203"/>
      <c r="F13566" s="203"/>
    </row>
    <row r="13567" spans="1:6" x14ac:dyDescent="0.25">
      <c r="A13567" s="203"/>
      <c r="B13567" s="203"/>
      <c r="C13567" s="203"/>
      <c r="D13567" s="203"/>
      <c r="E13567" s="203"/>
      <c r="F13567" s="203"/>
    </row>
    <row r="13568" spans="1:6" x14ac:dyDescent="0.25">
      <c r="A13568" s="203"/>
      <c r="B13568" s="203"/>
      <c r="C13568" s="203"/>
      <c r="D13568" s="203"/>
      <c r="E13568" s="203"/>
      <c r="F13568" s="203"/>
    </row>
    <row r="13569" spans="1:6" x14ac:dyDescent="0.25">
      <c r="A13569" s="203"/>
      <c r="B13569" s="203"/>
      <c r="C13569" s="203"/>
      <c r="D13569" s="203"/>
      <c r="E13569" s="203"/>
      <c r="F13569" s="203"/>
    </row>
    <row r="13570" spans="1:6" x14ac:dyDescent="0.25">
      <c r="A13570" s="203"/>
      <c r="B13570" s="203"/>
      <c r="C13570" s="203"/>
      <c r="D13570" s="203"/>
      <c r="E13570" s="203"/>
      <c r="F13570" s="203"/>
    </row>
    <row r="13571" spans="1:6" x14ac:dyDescent="0.25">
      <c r="A13571" s="203"/>
      <c r="B13571" s="203"/>
      <c r="C13571" s="203"/>
      <c r="D13571" s="203"/>
      <c r="E13571" s="203"/>
      <c r="F13571" s="203"/>
    </row>
    <row r="13572" spans="1:6" x14ac:dyDescent="0.25">
      <c r="A13572" s="203"/>
      <c r="B13572" s="203"/>
      <c r="C13572" s="203"/>
      <c r="D13572" s="203"/>
      <c r="E13572" s="203"/>
      <c r="F13572" s="203"/>
    </row>
    <row r="13573" spans="1:6" x14ac:dyDescent="0.25">
      <c r="A13573" s="203"/>
      <c r="B13573" s="203"/>
      <c r="C13573" s="203"/>
      <c r="D13573" s="203"/>
      <c r="E13573" s="203"/>
      <c r="F13573" s="203"/>
    </row>
    <row r="13574" spans="1:6" x14ac:dyDescent="0.25">
      <c r="A13574" s="203"/>
      <c r="B13574" s="203"/>
      <c r="C13574" s="203"/>
      <c r="D13574" s="203"/>
      <c r="E13574" s="203"/>
      <c r="F13574" s="203"/>
    </row>
    <row r="13575" spans="1:6" x14ac:dyDescent="0.25">
      <c r="A13575" s="203"/>
      <c r="B13575" s="203"/>
      <c r="C13575" s="203"/>
      <c r="D13575" s="203"/>
      <c r="E13575" s="203"/>
      <c r="F13575" s="203"/>
    </row>
    <row r="13576" spans="1:6" x14ac:dyDescent="0.25">
      <c r="A13576" s="203"/>
      <c r="B13576" s="203"/>
      <c r="C13576" s="203"/>
      <c r="D13576" s="203"/>
      <c r="E13576" s="203"/>
      <c r="F13576" s="203"/>
    </row>
    <row r="13577" spans="1:6" x14ac:dyDescent="0.25">
      <c r="A13577" s="203"/>
      <c r="B13577" s="203"/>
      <c r="C13577" s="203"/>
      <c r="D13577" s="203"/>
      <c r="E13577" s="203"/>
      <c r="F13577" s="203"/>
    </row>
    <row r="13578" spans="1:6" x14ac:dyDescent="0.25">
      <c r="A13578" s="203"/>
      <c r="B13578" s="203"/>
      <c r="C13578" s="203"/>
      <c r="D13578" s="203"/>
      <c r="E13578" s="203"/>
      <c r="F13578" s="203"/>
    </row>
    <row r="13579" spans="1:6" x14ac:dyDescent="0.25">
      <c r="A13579" s="203"/>
      <c r="B13579" s="203"/>
      <c r="C13579" s="203"/>
      <c r="D13579" s="203"/>
      <c r="E13579" s="203"/>
      <c r="F13579" s="203"/>
    </row>
    <row r="13580" spans="1:6" x14ac:dyDescent="0.25">
      <c r="A13580" s="203"/>
      <c r="B13580" s="203"/>
      <c r="C13580" s="203"/>
      <c r="D13580" s="203"/>
      <c r="E13580" s="203"/>
      <c r="F13580" s="203"/>
    </row>
    <row r="13581" spans="1:6" x14ac:dyDescent="0.25">
      <c r="A13581" s="203"/>
      <c r="B13581" s="203"/>
      <c r="C13581" s="203"/>
      <c r="D13581" s="203"/>
      <c r="E13581" s="203"/>
      <c r="F13581" s="203"/>
    </row>
    <row r="13582" spans="1:6" x14ac:dyDescent="0.25">
      <c r="A13582" s="203"/>
      <c r="B13582" s="203"/>
      <c r="C13582" s="203"/>
      <c r="D13582" s="203"/>
      <c r="E13582" s="203"/>
      <c r="F13582" s="203"/>
    </row>
    <row r="13583" spans="1:6" x14ac:dyDescent="0.25">
      <c r="A13583" s="203"/>
      <c r="B13583" s="203"/>
      <c r="C13583" s="203"/>
      <c r="D13583" s="203"/>
      <c r="E13583" s="203"/>
      <c r="F13583" s="203"/>
    </row>
    <row r="13584" spans="1:6" x14ac:dyDescent="0.25">
      <c r="A13584" s="203"/>
      <c r="B13584" s="203"/>
      <c r="C13584" s="203"/>
      <c r="D13584" s="203"/>
      <c r="E13584" s="203"/>
      <c r="F13584" s="203"/>
    </row>
    <row r="13585" spans="1:6" x14ac:dyDescent="0.25">
      <c r="A13585" s="203"/>
      <c r="B13585" s="203"/>
      <c r="C13585" s="203"/>
      <c r="D13585" s="203"/>
      <c r="E13585" s="203"/>
      <c r="F13585" s="203"/>
    </row>
    <row r="13586" spans="1:6" x14ac:dyDescent="0.25">
      <c r="A13586" s="203"/>
      <c r="B13586" s="203"/>
      <c r="C13586" s="203"/>
      <c r="D13586" s="203"/>
      <c r="E13586" s="203"/>
      <c r="F13586" s="203"/>
    </row>
    <row r="13587" spans="1:6" x14ac:dyDescent="0.25">
      <c r="A13587" s="203"/>
      <c r="B13587" s="203"/>
      <c r="C13587" s="203"/>
      <c r="D13587" s="203"/>
      <c r="E13587" s="203"/>
      <c r="F13587" s="203"/>
    </row>
    <row r="13588" spans="1:6" x14ac:dyDescent="0.25">
      <c r="A13588" s="203"/>
      <c r="B13588" s="203"/>
      <c r="C13588" s="203"/>
      <c r="D13588" s="203"/>
      <c r="E13588" s="203"/>
      <c r="F13588" s="203"/>
    </row>
    <row r="13589" spans="1:6" x14ac:dyDescent="0.25">
      <c r="A13589" s="203"/>
      <c r="B13589" s="203"/>
      <c r="C13589" s="203"/>
      <c r="D13589" s="203"/>
      <c r="E13589" s="203"/>
      <c r="F13589" s="203"/>
    </row>
    <row r="13590" spans="1:6" x14ac:dyDescent="0.25">
      <c r="A13590" s="203"/>
      <c r="B13590" s="203"/>
      <c r="C13590" s="203"/>
      <c r="D13590" s="203"/>
      <c r="E13590" s="203"/>
      <c r="F13590" s="203"/>
    </row>
    <row r="13591" spans="1:6" x14ac:dyDescent="0.25">
      <c r="A13591" s="203"/>
      <c r="B13591" s="203"/>
      <c r="C13591" s="203"/>
      <c r="D13591" s="203"/>
      <c r="E13591" s="203"/>
      <c r="F13591" s="203"/>
    </row>
    <row r="13592" spans="1:6" x14ac:dyDescent="0.25">
      <c r="A13592" s="203"/>
      <c r="B13592" s="203"/>
      <c r="C13592" s="203"/>
      <c r="D13592" s="203"/>
      <c r="E13592" s="203"/>
      <c r="F13592" s="203"/>
    </row>
    <row r="13593" spans="1:6" x14ac:dyDescent="0.25">
      <c r="A13593" s="203"/>
      <c r="B13593" s="203"/>
      <c r="C13593" s="203"/>
      <c r="D13593" s="203"/>
      <c r="E13593" s="203"/>
      <c r="F13593" s="203"/>
    </row>
    <row r="13594" spans="1:6" x14ac:dyDescent="0.25">
      <c r="A13594" s="203"/>
      <c r="B13594" s="203"/>
      <c r="C13594" s="203"/>
      <c r="D13594" s="203"/>
      <c r="E13594" s="203"/>
      <c r="F13594" s="203"/>
    </row>
    <row r="13595" spans="1:6" x14ac:dyDescent="0.25">
      <c r="A13595" s="203"/>
      <c r="B13595" s="203"/>
      <c r="C13595" s="203"/>
      <c r="D13595" s="203"/>
      <c r="E13595" s="203"/>
      <c r="F13595" s="203"/>
    </row>
    <row r="13596" spans="1:6" x14ac:dyDescent="0.25">
      <c r="A13596" s="203"/>
      <c r="B13596" s="203"/>
      <c r="C13596" s="203"/>
      <c r="D13596" s="203"/>
      <c r="E13596" s="203"/>
      <c r="F13596" s="203"/>
    </row>
    <row r="13597" spans="1:6" x14ac:dyDescent="0.25">
      <c r="A13597" s="203"/>
      <c r="B13597" s="203"/>
      <c r="C13597" s="203"/>
      <c r="D13597" s="203"/>
      <c r="E13597" s="203"/>
      <c r="F13597" s="203"/>
    </row>
    <row r="13598" spans="1:6" x14ac:dyDescent="0.25">
      <c r="A13598" s="203"/>
      <c r="B13598" s="203"/>
      <c r="C13598" s="203"/>
      <c r="D13598" s="203"/>
      <c r="E13598" s="203"/>
      <c r="F13598" s="203"/>
    </row>
    <row r="13599" spans="1:6" x14ac:dyDescent="0.25">
      <c r="A13599" s="203"/>
      <c r="B13599" s="203"/>
      <c r="C13599" s="203"/>
      <c r="D13599" s="203"/>
      <c r="E13599" s="203"/>
      <c r="F13599" s="203"/>
    </row>
    <row r="13600" spans="1:6" x14ac:dyDescent="0.25">
      <c r="A13600" s="203"/>
      <c r="B13600" s="203"/>
      <c r="C13600" s="203"/>
      <c r="D13600" s="203"/>
      <c r="E13600" s="203"/>
      <c r="F13600" s="203"/>
    </row>
    <row r="13601" spans="1:6" x14ac:dyDescent="0.25">
      <c r="A13601" s="203"/>
      <c r="B13601" s="203"/>
      <c r="C13601" s="203"/>
      <c r="D13601" s="203"/>
      <c r="E13601" s="203"/>
      <c r="F13601" s="203"/>
    </row>
    <row r="13602" spans="1:6" x14ac:dyDescent="0.25">
      <c r="A13602" s="203"/>
      <c r="B13602" s="203"/>
      <c r="C13602" s="203"/>
      <c r="D13602" s="203"/>
      <c r="E13602" s="203"/>
      <c r="F13602" s="203"/>
    </row>
    <row r="13603" spans="1:6" x14ac:dyDescent="0.25">
      <c r="A13603" s="203"/>
      <c r="B13603" s="203"/>
      <c r="C13603" s="203"/>
      <c r="D13603" s="203"/>
      <c r="E13603" s="203"/>
      <c r="F13603" s="203"/>
    </row>
    <row r="13604" spans="1:6" x14ac:dyDescent="0.25">
      <c r="A13604" s="203"/>
      <c r="B13604" s="203"/>
      <c r="C13604" s="203"/>
      <c r="D13604" s="203"/>
      <c r="E13604" s="203"/>
      <c r="F13604" s="203"/>
    </row>
    <row r="13605" spans="1:6" x14ac:dyDescent="0.25">
      <c r="A13605" s="203"/>
      <c r="B13605" s="203"/>
      <c r="C13605" s="203"/>
      <c r="D13605" s="203"/>
      <c r="E13605" s="203"/>
      <c r="F13605" s="203"/>
    </row>
    <row r="13606" spans="1:6" x14ac:dyDescent="0.25">
      <c r="A13606" s="203"/>
      <c r="B13606" s="203"/>
      <c r="C13606" s="203"/>
      <c r="D13606" s="203"/>
      <c r="E13606" s="203"/>
      <c r="F13606" s="203"/>
    </row>
    <row r="13607" spans="1:6" x14ac:dyDescent="0.25">
      <c r="A13607" s="203"/>
      <c r="B13607" s="203"/>
      <c r="C13607" s="203"/>
      <c r="D13607" s="203"/>
      <c r="E13607" s="203"/>
      <c r="F13607" s="203"/>
    </row>
    <row r="13608" spans="1:6" x14ac:dyDescent="0.25">
      <c r="A13608" s="203"/>
      <c r="B13608" s="203"/>
      <c r="C13608" s="203"/>
      <c r="D13608" s="203"/>
      <c r="E13608" s="203"/>
      <c r="F13608" s="203"/>
    </row>
    <row r="13609" spans="1:6" x14ac:dyDescent="0.25">
      <c r="A13609" s="203"/>
      <c r="B13609" s="203"/>
      <c r="C13609" s="203"/>
      <c r="D13609" s="203"/>
      <c r="E13609" s="203"/>
      <c r="F13609" s="203"/>
    </row>
    <row r="13610" spans="1:6" x14ac:dyDescent="0.25">
      <c r="A13610" s="203"/>
      <c r="B13610" s="203"/>
      <c r="C13610" s="203"/>
      <c r="D13610" s="203"/>
      <c r="E13610" s="203"/>
      <c r="F13610" s="203"/>
    </row>
    <row r="13611" spans="1:6" x14ac:dyDescent="0.25">
      <c r="A13611" s="203"/>
      <c r="B13611" s="203"/>
      <c r="C13611" s="203"/>
      <c r="D13611" s="203"/>
      <c r="E13611" s="203"/>
      <c r="F13611" s="203"/>
    </row>
    <row r="13612" spans="1:6" x14ac:dyDescent="0.25">
      <c r="A13612" s="203"/>
      <c r="B13612" s="203"/>
      <c r="C13612" s="203"/>
      <c r="D13612" s="203"/>
      <c r="E13612" s="203"/>
      <c r="F13612" s="203"/>
    </row>
    <row r="13613" spans="1:6" x14ac:dyDescent="0.25">
      <c r="A13613" s="203"/>
      <c r="B13613" s="203"/>
      <c r="C13613" s="203"/>
      <c r="D13613" s="203"/>
      <c r="E13613" s="203"/>
      <c r="F13613" s="203"/>
    </row>
    <row r="13614" spans="1:6" x14ac:dyDescent="0.25">
      <c r="A13614" s="203"/>
      <c r="B13614" s="203"/>
      <c r="C13614" s="203"/>
      <c r="D13614" s="203"/>
      <c r="E13614" s="203"/>
      <c r="F13614" s="203"/>
    </row>
    <row r="13615" spans="1:6" x14ac:dyDescent="0.25">
      <c r="A13615" s="203"/>
      <c r="B13615" s="203"/>
      <c r="C13615" s="203"/>
      <c r="D13615" s="203"/>
      <c r="E13615" s="203"/>
      <c r="F13615" s="203"/>
    </row>
    <row r="13616" spans="1:6" x14ac:dyDescent="0.25">
      <c r="A13616" s="203"/>
      <c r="B13616" s="203"/>
      <c r="C13616" s="203"/>
      <c r="D13616" s="203"/>
      <c r="E13616" s="203"/>
      <c r="F13616" s="203"/>
    </row>
    <row r="13617" spans="1:6" x14ac:dyDescent="0.25">
      <c r="A13617" s="203"/>
      <c r="B13617" s="203"/>
      <c r="C13617" s="203"/>
      <c r="D13617" s="203"/>
      <c r="E13617" s="203"/>
      <c r="F13617" s="203"/>
    </row>
    <row r="13618" spans="1:6" x14ac:dyDescent="0.25">
      <c r="A13618" s="203"/>
      <c r="B13618" s="203"/>
      <c r="C13618" s="203"/>
      <c r="D13618" s="203"/>
      <c r="E13618" s="203"/>
      <c r="F13618" s="203"/>
    </row>
    <row r="13619" spans="1:6" x14ac:dyDescent="0.25">
      <c r="A13619" s="203"/>
      <c r="B13619" s="203"/>
      <c r="C13619" s="203"/>
      <c r="D13619" s="203"/>
      <c r="E13619" s="203"/>
      <c r="F13619" s="203"/>
    </row>
    <row r="13620" spans="1:6" x14ac:dyDescent="0.25">
      <c r="A13620" s="203"/>
      <c r="B13620" s="203"/>
      <c r="C13620" s="203"/>
      <c r="D13620" s="203"/>
      <c r="E13620" s="203"/>
      <c r="F13620" s="203"/>
    </row>
    <row r="13621" spans="1:6" x14ac:dyDescent="0.25">
      <c r="A13621" s="203"/>
      <c r="B13621" s="203"/>
      <c r="C13621" s="203"/>
      <c r="D13621" s="203"/>
      <c r="E13621" s="203"/>
      <c r="F13621" s="203"/>
    </row>
    <row r="13622" spans="1:6" x14ac:dyDescent="0.25">
      <c r="A13622" s="203"/>
      <c r="B13622" s="203"/>
      <c r="C13622" s="203"/>
      <c r="D13622" s="203"/>
      <c r="E13622" s="203"/>
      <c r="F13622" s="203"/>
    </row>
    <row r="13623" spans="1:6" x14ac:dyDescent="0.25">
      <c r="A13623" s="203"/>
      <c r="B13623" s="203"/>
      <c r="C13623" s="203"/>
      <c r="D13623" s="203"/>
      <c r="E13623" s="203"/>
      <c r="F13623" s="203"/>
    </row>
    <row r="13624" spans="1:6" x14ac:dyDescent="0.25">
      <c r="A13624" s="203"/>
      <c r="B13624" s="203"/>
      <c r="C13624" s="203"/>
      <c r="D13624" s="203"/>
      <c r="E13624" s="203"/>
      <c r="F13624" s="203"/>
    </row>
    <row r="13625" spans="1:6" x14ac:dyDescent="0.25">
      <c r="A13625" s="203"/>
      <c r="B13625" s="203"/>
      <c r="C13625" s="203"/>
      <c r="D13625" s="203"/>
      <c r="E13625" s="203"/>
      <c r="F13625" s="203"/>
    </row>
    <row r="13626" spans="1:6" x14ac:dyDescent="0.25">
      <c r="A13626" s="203"/>
      <c r="B13626" s="203"/>
      <c r="C13626" s="203"/>
      <c r="D13626" s="203"/>
      <c r="E13626" s="203"/>
      <c r="F13626" s="203"/>
    </row>
    <row r="13627" spans="1:6" x14ac:dyDescent="0.25">
      <c r="A13627" s="203"/>
      <c r="B13627" s="203"/>
      <c r="C13627" s="203"/>
      <c r="D13627" s="203"/>
      <c r="E13627" s="203"/>
      <c r="F13627" s="203"/>
    </row>
    <row r="13628" spans="1:6" x14ac:dyDescent="0.25">
      <c r="A13628" s="203"/>
      <c r="B13628" s="203"/>
      <c r="C13628" s="203"/>
      <c r="D13628" s="203"/>
      <c r="E13628" s="203"/>
      <c r="F13628" s="203"/>
    </row>
    <row r="13629" spans="1:6" x14ac:dyDescent="0.25">
      <c r="A13629" s="203"/>
      <c r="B13629" s="203"/>
      <c r="C13629" s="203"/>
      <c r="D13629" s="203"/>
      <c r="E13629" s="203"/>
      <c r="F13629" s="203"/>
    </row>
    <row r="13630" spans="1:6" x14ac:dyDescent="0.25">
      <c r="A13630" s="203"/>
      <c r="B13630" s="203"/>
      <c r="C13630" s="203"/>
      <c r="D13630" s="203"/>
      <c r="E13630" s="203"/>
      <c r="F13630" s="203"/>
    </row>
    <row r="13631" spans="1:6" x14ac:dyDescent="0.25">
      <c r="A13631" s="203"/>
      <c r="B13631" s="203"/>
      <c r="C13631" s="203"/>
      <c r="D13631" s="203"/>
      <c r="E13631" s="203"/>
      <c r="F13631" s="203"/>
    </row>
    <row r="13632" spans="1:6" x14ac:dyDescent="0.25">
      <c r="A13632" s="203"/>
      <c r="B13632" s="203"/>
      <c r="C13632" s="203"/>
      <c r="D13632" s="203"/>
      <c r="E13632" s="203"/>
      <c r="F13632" s="203"/>
    </row>
    <row r="13633" spans="1:6" x14ac:dyDescent="0.25">
      <c r="A13633" s="203"/>
      <c r="B13633" s="203"/>
      <c r="C13633" s="203"/>
      <c r="D13633" s="203"/>
      <c r="E13633" s="203"/>
      <c r="F13633" s="203"/>
    </row>
    <row r="13634" spans="1:6" x14ac:dyDescent="0.25">
      <c r="A13634" s="203"/>
      <c r="B13634" s="203"/>
      <c r="C13634" s="203"/>
      <c r="D13634" s="203"/>
      <c r="E13634" s="203"/>
      <c r="F13634" s="203"/>
    </row>
    <row r="13635" spans="1:6" x14ac:dyDescent="0.25">
      <c r="A13635" s="203"/>
      <c r="B13635" s="203"/>
      <c r="C13635" s="203"/>
      <c r="D13635" s="203"/>
      <c r="E13635" s="203"/>
      <c r="F13635" s="203"/>
    </row>
    <row r="13636" spans="1:6" x14ac:dyDescent="0.25">
      <c r="A13636" s="203"/>
      <c r="B13636" s="203"/>
      <c r="C13636" s="203"/>
      <c r="D13636" s="203"/>
      <c r="E13636" s="203"/>
      <c r="F13636" s="203"/>
    </row>
    <row r="13637" spans="1:6" x14ac:dyDescent="0.25">
      <c r="A13637" s="203"/>
      <c r="B13637" s="203"/>
      <c r="C13637" s="203"/>
      <c r="D13637" s="203"/>
      <c r="E13637" s="203"/>
      <c r="F13637" s="203"/>
    </row>
    <row r="13638" spans="1:6" x14ac:dyDescent="0.25">
      <c r="A13638" s="203"/>
      <c r="B13638" s="203"/>
      <c r="C13638" s="203"/>
      <c r="D13638" s="203"/>
      <c r="E13638" s="203"/>
      <c r="F13638" s="203"/>
    </row>
    <row r="13639" spans="1:6" x14ac:dyDescent="0.25">
      <c r="A13639" s="203"/>
      <c r="B13639" s="203"/>
      <c r="C13639" s="203"/>
      <c r="D13639" s="203"/>
      <c r="E13639" s="203"/>
      <c r="F13639" s="203"/>
    </row>
    <row r="13640" spans="1:6" x14ac:dyDescent="0.25">
      <c r="A13640" s="203"/>
      <c r="B13640" s="203"/>
      <c r="C13640" s="203"/>
      <c r="D13640" s="203"/>
      <c r="E13640" s="203"/>
      <c r="F13640" s="203"/>
    </row>
    <row r="13641" spans="1:6" x14ac:dyDescent="0.25">
      <c r="A13641" s="203"/>
      <c r="B13641" s="203"/>
      <c r="C13641" s="203"/>
      <c r="D13641" s="203"/>
      <c r="E13641" s="203"/>
      <c r="F13641" s="203"/>
    </row>
    <row r="13642" spans="1:6" x14ac:dyDescent="0.25">
      <c r="A13642" s="203"/>
      <c r="B13642" s="203"/>
      <c r="C13642" s="203"/>
      <c r="D13642" s="203"/>
      <c r="E13642" s="203"/>
      <c r="F13642" s="203"/>
    </row>
    <row r="13643" spans="1:6" x14ac:dyDescent="0.25">
      <c r="A13643" s="203"/>
      <c r="B13643" s="203"/>
      <c r="C13643" s="203"/>
      <c r="D13643" s="203"/>
      <c r="E13643" s="203"/>
      <c r="F13643" s="203"/>
    </row>
    <row r="13644" spans="1:6" x14ac:dyDescent="0.25">
      <c r="A13644" s="203"/>
      <c r="B13644" s="203"/>
      <c r="C13644" s="203"/>
      <c r="D13644" s="203"/>
      <c r="E13644" s="203"/>
      <c r="F13644" s="203"/>
    </row>
    <row r="13645" spans="1:6" x14ac:dyDescent="0.25">
      <c r="A13645" s="203"/>
      <c r="B13645" s="203"/>
      <c r="C13645" s="203"/>
      <c r="D13645" s="203"/>
      <c r="E13645" s="203"/>
      <c r="F13645" s="203"/>
    </row>
    <row r="13646" spans="1:6" x14ac:dyDescent="0.25">
      <c r="A13646" s="203"/>
      <c r="B13646" s="203"/>
      <c r="C13646" s="203"/>
      <c r="D13646" s="203"/>
      <c r="E13646" s="203"/>
      <c r="F13646" s="203"/>
    </row>
    <row r="13647" spans="1:6" x14ac:dyDescent="0.25">
      <c r="A13647" s="203"/>
      <c r="B13647" s="203"/>
      <c r="C13647" s="203"/>
      <c r="D13647" s="203"/>
      <c r="E13647" s="203"/>
      <c r="F13647" s="203"/>
    </row>
    <row r="13648" spans="1:6" x14ac:dyDescent="0.25">
      <c r="A13648" s="203"/>
      <c r="B13648" s="203"/>
      <c r="C13648" s="203"/>
      <c r="D13648" s="203"/>
      <c r="E13648" s="203"/>
      <c r="F13648" s="203"/>
    </row>
    <row r="13649" spans="1:6" x14ac:dyDescent="0.25">
      <c r="A13649" s="203"/>
      <c r="B13649" s="203"/>
      <c r="C13649" s="203"/>
      <c r="D13649" s="203"/>
      <c r="E13649" s="203"/>
      <c r="F13649" s="203"/>
    </row>
    <row r="13650" spans="1:6" x14ac:dyDescent="0.25">
      <c r="A13650" s="203"/>
      <c r="B13650" s="203"/>
      <c r="C13650" s="203"/>
      <c r="D13650" s="203"/>
      <c r="E13650" s="203"/>
      <c r="F13650" s="203"/>
    </row>
    <row r="13651" spans="1:6" x14ac:dyDescent="0.25">
      <c r="A13651" s="203"/>
      <c r="B13651" s="203"/>
      <c r="C13651" s="203"/>
      <c r="D13651" s="203"/>
      <c r="E13651" s="203"/>
      <c r="F13651" s="203"/>
    </row>
    <row r="13652" spans="1:6" x14ac:dyDescent="0.25">
      <c r="A13652" s="203"/>
      <c r="B13652" s="203"/>
      <c r="C13652" s="203"/>
      <c r="D13652" s="203"/>
      <c r="E13652" s="203"/>
      <c r="F13652" s="203"/>
    </row>
    <row r="13653" spans="1:6" x14ac:dyDescent="0.25">
      <c r="A13653" s="203"/>
      <c r="B13653" s="203"/>
      <c r="C13653" s="203"/>
      <c r="D13653" s="203"/>
      <c r="E13653" s="203"/>
      <c r="F13653" s="203"/>
    </row>
    <row r="13654" spans="1:6" x14ac:dyDescent="0.25">
      <c r="A13654" s="203"/>
      <c r="B13654" s="203"/>
      <c r="C13654" s="203"/>
      <c r="D13654" s="203"/>
      <c r="E13654" s="203"/>
      <c r="F13654" s="203"/>
    </row>
    <row r="13655" spans="1:6" x14ac:dyDescent="0.25">
      <c r="A13655" s="203"/>
      <c r="B13655" s="203"/>
      <c r="C13655" s="203"/>
      <c r="D13655" s="203"/>
      <c r="E13655" s="203"/>
      <c r="F13655" s="203"/>
    </row>
    <row r="13656" spans="1:6" x14ac:dyDescent="0.25">
      <c r="A13656" s="203"/>
      <c r="B13656" s="203"/>
      <c r="C13656" s="203"/>
      <c r="D13656" s="203"/>
      <c r="E13656" s="203"/>
      <c r="F13656" s="203"/>
    </row>
    <row r="13657" spans="1:6" x14ac:dyDescent="0.25">
      <c r="A13657" s="203"/>
      <c r="B13657" s="203"/>
      <c r="C13657" s="203"/>
      <c r="D13657" s="203"/>
      <c r="E13657" s="203"/>
      <c r="F13657" s="203"/>
    </row>
    <row r="13658" spans="1:6" x14ac:dyDescent="0.25">
      <c r="A13658" s="203"/>
      <c r="B13658" s="203"/>
      <c r="C13658" s="203"/>
      <c r="D13658" s="203"/>
      <c r="E13658" s="203"/>
      <c r="F13658" s="203"/>
    </row>
    <row r="13659" spans="1:6" x14ac:dyDescent="0.25">
      <c r="A13659" s="203"/>
      <c r="B13659" s="203"/>
      <c r="C13659" s="203"/>
      <c r="D13659" s="203"/>
      <c r="E13659" s="203"/>
      <c r="F13659" s="203"/>
    </row>
    <row r="13660" spans="1:6" x14ac:dyDescent="0.25">
      <c r="A13660" s="203"/>
      <c r="B13660" s="203"/>
      <c r="C13660" s="203"/>
      <c r="D13660" s="203"/>
      <c r="E13660" s="203"/>
      <c r="F13660" s="203"/>
    </row>
    <row r="13661" spans="1:6" x14ac:dyDescent="0.25">
      <c r="A13661" s="203"/>
      <c r="B13661" s="203"/>
      <c r="C13661" s="203"/>
      <c r="D13661" s="203"/>
      <c r="E13661" s="203"/>
      <c r="F13661" s="203"/>
    </row>
    <row r="13662" spans="1:6" x14ac:dyDescent="0.25">
      <c r="A13662" s="203"/>
      <c r="B13662" s="203"/>
      <c r="C13662" s="203"/>
      <c r="D13662" s="203"/>
      <c r="E13662" s="203"/>
      <c r="F13662" s="203"/>
    </row>
    <row r="13663" spans="1:6" x14ac:dyDescent="0.25">
      <c r="A13663" s="203"/>
      <c r="B13663" s="203"/>
      <c r="C13663" s="203"/>
      <c r="D13663" s="203"/>
      <c r="E13663" s="203"/>
      <c r="F13663" s="203"/>
    </row>
    <row r="13664" spans="1:6" x14ac:dyDescent="0.25">
      <c r="A13664" s="203"/>
      <c r="B13664" s="203"/>
      <c r="C13664" s="203"/>
      <c r="D13664" s="203"/>
      <c r="E13664" s="203"/>
      <c r="F13664" s="203"/>
    </row>
    <row r="13665" spans="1:6" x14ac:dyDescent="0.25">
      <c r="A13665" s="203"/>
      <c r="B13665" s="203"/>
      <c r="C13665" s="203"/>
      <c r="D13665" s="203"/>
      <c r="E13665" s="203"/>
      <c r="F13665" s="203"/>
    </row>
    <row r="13666" spans="1:6" x14ac:dyDescent="0.25">
      <c r="A13666" s="203"/>
      <c r="B13666" s="203"/>
      <c r="C13666" s="203"/>
      <c r="D13666" s="203"/>
      <c r="E13666" s="203"/>
      <c r="F13666" s="203"/>
    </row>
    <row r="13667" spans="1:6" x14ac:dyDescent="0.25">
      <c r="A13667" s="203"/>
      <c r="B13667" s="203"/>
      <c r="C13667" s="203"/>
      <c r="D13667" s="203"/>
      <c r="E13667" s="203"/>
      <c r="F13667" s="203"/>
    </row>
    <row r="13668" spans="1:6" x14ac:dyDescent="0.25">
      <c r="A13668" s="203"/>
      <c r="B13668" s="203"/>
      <c r="C13668" s="203"/>
      <c r="D13668" s="203"/>
      <c r="E13668" s="203"/>
      <c r="F13668" s="203"/>
    </row>
    <row r="13669" spans="1:6" x14ac:dyDescent="0.25">
      <c r="A13669" s="203"/>
      <c r="B13669" s="203"/>
      <c r="C13669" s="203"/>
      <c r="D13669" s="203"/>
      <c r="E13669" s="203"/>
      <c r="F13669" s="203"/>
    </row>
    <row r="13670" spans="1:6" x14ac:dyDescent="0.25">
      <c r="A13670" s="203"/>
      <c r="B13670" s="203"/>
      <c r="C13670" s="203"/>
      <c r="D13670" s="203"/>
      <c r="E13670" s="203"/>
      <c r="F13670" s="203"/>
    </row>
    <row r="13671" spans="1:6" x14ac:dyDescent="0.25">
      <c r="A13671" s="203"/>
      <c r="B13671" s="203"/>
      <c r="C13671" s="203"/>
      <c r="D13671" s="203"/>
      <c r="E13671" s="203"/>
      <c r="F13671" s="203"/>
    </row>
    <row r="13672" spans="1:6" x14ac:dyDescent="0.25">
      <c r="A13672" s="203"/>
      <c r="B13672" s="203"/>
      <c r="C13672" s="203"/>
      <c r="D13672" s="203"/>
      <c r="E13672" s="203"/>
      <c r="F13672" s="203"/>
    </row>
    <row r="13673" spans="1:6" x14ac:dyDescent="0.25">
      <c r="A13673" s="203"/>
      <c r="B13673" s="203"/>
      <c r="C13673" s="203"/>
      <c r="D13673" s="203"/>
      <c r="E13673" s="203"/>
      <c r="F13673" s="203"/>
    </row>
    <row r="13674" spans="1:6" x14ac:dyDescent="0.25">
      <c r="A13674" s="203"/>
      <c r="B13674" s="203"/>
      <c r="C13674" s="203"/>
      <c r="D13674" s="203"/>
      <c r="E13674" s="203"/>
      <c r="F13674" s="203"/>
    </row>
    <row r="13675" spans="1:6" x14ac:dyDescent="0.25">
      <c r="A13675" s="203"/>
      <c r="B13675" s="203"/>
      <c r="C13675" s="203"/>
      <c r="D13675" s="203"/>
      <c r="E13675" s="203"/>
      <c r="F13675" s="203"/>
    </row>
    <row r="13676" spans="1:6" x14ac:dyDescent="0.25">
      <c r="A13676" s="203"/>
      <c r="B13676" s="203"/>
      <c r="C13676" s="203"/>
      <c r="D13676" s="203"/>
      <c r="E13676" s="203"/>
      <c r="F13676" s="203"/>
    </row>
    <row r="13677" spans="1:6" x14ac:dyDescent="0.25">
      <c r="A13677" s="203"/>
      <c r="B13677" s="203"/>
      <c r="C13677" s="203"/>
      <c r="D13677" s="203"/>
      <c r="E13677" s="203"/>
      <c r="F13677" s="203"/>
    </row>
    <row r="13678" spans="1:6" x14ac:dyDescent="0.25">
      <c r="A13678" s="203"/>
      <c r="B13678" s="203"/>
      <c r="C13678" s="203"/>
      <c r="D13678" s="203"/>
      <c r="E13678" s="203"/>
      <c r="F13678" s="203"/>
    </row>
    <row r="13679" spans="1:6" x14ac:dyDescent="0.25">
      <c r="A13679" s="203"/>
      <c r="B13679" s="203"/>
      <c r="C13679" s="203"/>
      <c r="D13679" s="203"/>
      <c r="E13679" s="203"/>
      <c r="F13679" s="203"/>
    </row>
    <row r="13680" spans="1:6" x14ac:dyDescent="0.25">
      <c r="A13680" s="203"/>
      <c r="B13680" s="203"/>
      <c r="C13680" s="203"/>
      <c r="D13680" s="203"/>
      <c r="E13680" s="203"/>
      <c r="F13680" s="203"/>
    </row>
    <row r="13681" spans="1:6" x14ac:dyDescent="0.25">
      <c r="A13681" s="203"/>
      <c r="B13681" s="203"/>
      <c r="C13681" s="203"/>
      <c r="D13681" s="203"/>
      <c r="E13681" s="203"/>
      <c r="F13681" s="203"/>
    </row>
    <row r="13682" spans="1:6" x14ac:dyDescent="0.25">
      <c r="A13682" s="203"/>
      <c r="B13682" s="203"/>
      <c r="C13682" s="203"/>
      <c r="D13682" s="203"/>
      <c r="E13682" s="203"/>
      <c r="F13682" s="203"/>
    </row>
    <row r="13683" spans="1:6" x14ac:dyDescent="0.25">
      <c r="A13683" s="203"/>
      <c r="B13683" s="203"/>
      <c r="C13683" s="203"/>
      <c r="D13683" s="203"/>
      <c r="E13683" s="203"/>
      <c r="F13683" s="203"/>
    </row>
    <row r="13684" spans="1:6" x14ac:dyDescent="0.25">
      <c r="A13684" s="203"/>
      <c r="B13684" s="203"/>
      <c r="C13684" s="203"/>
      <c r="D13684" s="203"/>
      <c r="E13684" s="203"/>
      <c r="F13684" s="203"/>
    </row>
    <row r="13685" spans="1:6" x14ac:dyDescent="0.25">
      <c r="A13685" s="203"/>
      <c r="B13685" s="203"/>
      <c r="C13685" s="203"/>
      <c r="D13685" s="203"/>
      <c r="E13685" s="203"/>
      <c r="F13685" s="203"/>
    </row>
    <row r="13686" spans="1:6" x14ac:dyDescent="0.25">
      <c r="A13686" s="203"/>
      <c r="B13686" s="203"/>
      <c r="C13686" s="203"/>
      <c r="D13686" s="203"/>
      <c r="E13686" s="203"/>
      <c r="F13686" s="203"/>
    </row>
    <row r="13687" spans="1:6" x14ac:dyDescent="0.25">
      <c r="A13687" s="203"/>
      <c r="B13687" s="203"/>
      <c r="C13687" s="203"/>
      <c r="D13687" s="203"/>
      <c r="E13687" s="203"/>
      <c r="F13687" s="203"/>
    </row>
    <row r="13688" spans="1:6" x14ac:dyDescent="0.25">
      <c r="A13688" s="203"/>
      <c r="B13688" s="203"/>
      <c r="C13688" s="203"/>
      <c r="D13688" s="203"/>
      <c r="E13688" s="203"/>
      <c r="F13688" s="203"/>
    </row>
    <row r="13689" spans="1:6" x14ac:dyDescent="0.25">
      <c r="A13689" s="203"/>
      <c r="B13689" s="203"/>
      <c r="C13689" s="203"/>
      <c r="D13689" s="203"/>
      <c r="E13689" s="203"/>
      <c r="F13689" s="203"/>
    </row>
    <row r="13690" spans="1:6" x14ac:dyDescent="0.25">
      <c r="A13690" s="203"/>
      <c r="B13690" s="203"/>
      <c r="C13690" s="203"/>
      <c r="D13690" s="203"/>
      <c r="E13690" s="203"/>
      <c r="F13690" s="203"/>
    </row>
    <row r="13691" spans="1:6" x14ac:dyDescent="0.25">
      <c r="A13691" s="203"/>
      <c r="B13691" s="203"/>
      <c r="C13691" s="203"/>
      <c r="D13691" s="203"/>
      <c r="E13691" s="203"/>
      <c r="F13691" s="203"/>
    </row>
    <row r="13692" spans="1:6" x14ac:dyDescent="0.25">
      <c r="A13692" s="203"/>
      <c r="B13692" s="203"/>
      <c r="C13692" s="203"/>
      <c r="D13692" s="203"/>
      <c r="E13692" s="203"/>
      <c r="F13692" s="203"/>
    </row>
    <row r="13693" spans="1:6" x14ac:dyDescent="0.25">
      <c r="A13693" s="203"/>
      <c r="B13693" s="203"/>
      <c r="C13693" s="203"/>
      <c r="D13693" s="203"/>
      <c r="E13693" s="203"/>
      <c r="F13693" s="203"/>
    </row>
    <row r="13694" spans="1:6" x14ac:dyDescent="0.25">
      <c r="A13694" s="203"/>
      <c r="B13694" s="203"/>
      <c r="C13694" s="203"/>
      <c r="D13694" s="203"/>
      <c r="E13694" s="203"/>
      <c r="F13694" s="203"/>
    </row>
    <row r="13695" spans="1:6" x14ac:dyDescent="0.25">
      <c r="A13695" s="203"/>
      <c r="B13695" s="203"/>
      <c r="C13695" s="203"/>
      <c r="D13695" s="203"/>
      <c r="E13695" s="203"/>
      <c r="F13695" s="203"/>
    </row>
    <row r="13696" spans="1:6" x14ac:dyDescent="0.25">
      <c r="A13696" s="203"/>
      <c r="B13696" s="203"/>
      <c r="C13696" s="203"/>
      <c r="D13696" s="203"/>
      <c r="E13696" s="203"/>
      <c r="F13696" s="203"/>
    </row>
    <row r="13697" spans="1:6" x14ac:dyDescent="0.25">
      <c r="A13697" s="203"/>
      <c r="B13697" s="203"/>
      <c r="C13697" s="203"/>
      <c r="D13697" s="203"/>
      <c r="E13697" s="203"/>
      <c r="F13697" s="203"/>
    </row>
    <row r="13698" spans="1:6" x14ac:dyDescent="0.25">
      <c r="A13698" s="203"/>
      <c r="B13698" s="203"/>
      <c r="C13698" s="203"/>
      <c r="D13698" s="203"/>
      <c r="E13698" s="203"/>
      <c r="F13698" s="203"/>
    </row>
    <row r="13699" spans="1:6" x14ac:dyDescent="0.25">
      <c r="A13699" s="203"/>
      <c r="B13699" s="203"/>
      <c r="C13699" s="203"/>
      <c r="D13699" s="203"/>
      <c r="E13699" s="203"/>
      <c r="F13699" s="203"/>
    </row>
    <row r="13700" spans="1:6" x14ac:dyDescent="0.25">
      <c r="A13700" s="203"/>
      <c r="B13700" s="203"/>
      <c r="C13700" s="203"/>
      <c r="D13700" s="203"/>
      <c r="E13700" s="203"/>
      <c r="F13700" s="203"/>
    </row>
    <row r="13701" spans="1:6" x14ac:dyDescent="0.25">
      <c r="A13701" s="203"/>
      <c r="B13701" s="203"/>
      <c r="C13701" s="203"/>
      <c r="D13701" s="203"/>
      <c r="E13701" s="203"/>
      <c r="F13701" s="203"/>
    </row>
    <row r="13702" spans="1:6" x14ac:dyDescent="0.25">
      <c r="A13702" s="203"/>
      <c r="B13702" s="203"/>
      <c r="C13702" s="203"/>
      <c r="D13702" s="203"/>
      <c r="E13702" s="203"/>
      <c r="F13702" s="203"/>
    </row>
    <row r="13703" spans="1:6" x14ac:dyDescent="0.25">
      <c r="A13703" s="203"/>
      <c r="B13703" s="203"/>
      <c r="C13703" s="203"/>
      <c r="D13703" s="203"/>
      <c r="E13703" s="203"/>
      <c r="F13703" s="203"/>
    </row>
    <row r="13704" spans="1:6" x14ac:dyDescent="0.25">
      <c r="A13704" s="203"/>
      <c r="B13704" s="203"/>
      <c r="C13704" s="203"/>
      <c r="D13704" s="203"/>
      <c r="E13704" s="203"/>
      <c r="F13704" s="203"/>
    </row>
    <row r="13705" spans="1:6" x14ac:dyDescent="0.25">
      <c r="A13705" s="203"/>
      <c r="B13705" s="203"/>
      <c r="C13705" s="203"/>
      <c r="D13705" s="203"/>
      <c r="E13705" s="203"/>
      <c r="F13705" s="203"/>
    </row>
    <row r="13706" spans="1:6" x14ac:dyDescent="0.25">
      <c r="A13706" s="203"/>
      <c r="B13706" s="203"/>
      <c r="C13706" s="203"/>
      <c r="D13706" s="203"/>
      <c r="E13706" s="203"/>
      <c r="F13706" s="203"/>
    </row>
    <row r="13707" spans="1:6" x14ac:dyDescent="0.25">
      <c r="A13707" s="203"/>
      <c r="B13707" s="203"/>
      <c r="C13707" s="203"/>
      <c r="D13707" s="203"/>
      <c r="E13707" s="203"/>
      <c r="F13707" s="203"/>
    </row>
    <row r="13708" spans="1:6" x14ac:dyDescent="0.25">
      <c r="A13708" s="203"/>
      <c r="B13708" s="203"/>
      <c r="C13708" s="203"/>
      <c r="D13708" s="203"/>
      <c r="E13708" s="203"/>
      <c r="F13708" s="203"/>
    </row>
    <row r="13709" spans="1:6" x14ac:dyDescent="0.25">
      <c r="A13709" s="203"/>
      <c r="B13709" s="203"/>
      <c r="C13709" s="203"/>
      <c r="D13709" s="203"/>
      <c r="E13709" s="203"/>
      <c r="F13709" s="203"/>
    </row>
    <row r="13710" spans="1:6" x14ac:dyDescent="0.25">
      <c r="A13710" s="203"/>
      <c r="B13710" s="203"/>
      <c r="C13710" s="203"/>
      <c r="D13710" s="203"/>
      <c r="E13710" s="203"/>
      <c r="F13710" s="203"/>
    </row>
    <row r="13711" spans="1:6" x14ac:dyDescent="0.25">
      <c r="A13711" s="203"/>
      <c r="B13711" s="203"/>
      <c r="C13711" s="203"/>
      <c r="D13711" s="203"/>
      <c r="E13711" s="203"/>
      <c r="F13711" s="203"/>
    </row>
    <row r="13712" spans="1:6" x14ac:dyDescent="0.25">
      <c r="A13712" s="203"/>
      <c r="B13712" s="203"/>
      <c r="C13712" s="203"/>
      <c r="D13712" s="203"/>
      <c r="E13712" s="203"/>
      <c r="F13712" s="203"/>
    </row>
    <row r="13713" spans="1:6" x14ac:dyDescent="0.25">
      <c r="A13713" s="203"/>
      <c r="B13713" s="203"/>
      <c r="C13713" s="203"/>
      <c r="D13713" s="203"/>
      <c r="E13713" s="203"/>
      <c r="F13713" s="203"/>
    </row>
    <row r="13714" spans="1:6" x14ac:dyDescent="0.25">
      <c r="A13714" s="203"/>
      <c r="B13714" s="203"/>
      <c r="C13714" s="203"/>
      <c r="D13714" s="203"/>
      <c r="E13714" s="203"/>
      <c r="F13714" s="203"/>
    </row>
    <row r="13715" spans="1:6" x14ac:dyDescent="0.25">
      <c r="A13715" s="203"/>
      <c r="B13715" s="203"/>
      <c r="C13715" s="203"/>
      <c r="D13715" s="203"/>
      <c r="E13715" s="203"/>
      <c r="F13715" s="203"/>
    </row>
    <row r="13716" spans="1:6" x14ac:dyDescent="0.25">
      <c r="A13716" s="203"/>
      <c r="B13716" s="203"/>
      <c r="C13716" s="203"/>
      <c r="D13716" s="203"/>
      <c r="E13716" s="203"/>
      <c r="F13716" s="203"/>
    </row>
    <row r="13717" spans="1:6" x14ac:dyDescent="0.25">
      <c r="A13717" s="203"/>
      <c r="B13717" s="203"/>
      <c r="C13717" s="203"/>
      <c r="D13717" s="203"/>
      <c r="E13717" s="203"/>
      <c r="F13717" s="203"/>
    </row>
    <row r="13718" spans="1:6" x14ac:dyDescent="0.25">
      <c r="A13718" s="203"/>
      <c r="B13718" s="203"/>
      <c r="C13718" s="203"/>
      <c r="D13718" s="203"/>
      <c r="E13718" s="203"/>
      <c r="F13718" s="203"/>
    </row>
    <row r="13719" spans="1:6" x14ac:dyDescent="0.25">
      <c r="A13719" s="203"/>
      <c r="B13719" s="203"/>
      <c r="C13719" s="203"/>
      <c r="D13719" s="203"/>
      <c r="E13719" s="203"/>
      <c r="F13719" s="203"/>
    </row>
    <row r="13720" spans="1:6" x14ac:dyDescent="0.25">
      <c r="A13720" s="203"/>
      <c r="B13720" s="203"/>
      <c r="C13720" s="203"/>
      <c r="D13720" s="203"/>
      <c r="E13720" s="203"/>
      <c r="F13720" s="203"/>
    </row>
    <row r="13721" spans="1:6" x14ac:dyDescent="0.25">
      <c r="A13721" s="203"/>
      <c r="B13721" s="203"/>
      <c r="C13721" s="203"/>
      <c r="D13721" s="203"/>
      <c r="E13721" s="203"/>
      <c r="F13721" s="203"/>
    </row>
    <row r="13722" spans="1:6" x14ac:dyDescent="0.25">
      <c r="A13722" s="203"/>
      <c r="B13722" s="203"/>
      <c r="C13722" s="203"/>
      <c r="D13722" s="203"/>
      <c r="E13722" s="203"/>
      <c r="F13722" s="203"/>
    </row>
    <row r="13723" spans="1:6" x14ac:dyDescent="0.25">
      <c r="A13723" s="203"/>
      <c r="B13723" s="203"/>
      <c r="C13723" s="203"/>
      <c r="D13723" s="203"/>
      <c r="E13723" s="203"/>
      <c r="F13723" s="203"/>
    </row>
    <row r="13724" spans="1:6" x14ac:dyDescent="0.25">
      <c r="A13724" s="203"/>
      <c r="B13724" s="203"/>
      <c r="C13724" s="203"/>
      <c r="D13724" s="203"/>
      <c r="E13724" s="203"/>
      <c r="F13724" s="203"/>
    </row>
    <row r="13725" spans="1:6" x14ac:dyDescent="0.25">
      <c r="A13725" s="203"/>
      <c r="B13725" s="203"/>
      <c r="C13725" s="203"/>
      <c r="D13725" s="203"/>
      <c r="E13725" s="203"/>
      <c r="F13725" s="203"/>
    </row>
    <row r="13726" spans="1:6" x14ac:dyDescent="0.25">
      <c r="A13726" s="203"/>
      <c r="B13726" s="203"/>
      <c r="C13726" s="203"/>
      <c r="D13726" s="203"/>
      <c r="E13726" s="203"/>
      <c r="F13726" s="203"/>
    </row>
    <row r="13727" spans="1:6" x14ac:dyDescent="0.25">
      <c r="A13727" s="203"/>
      <c r="B13727" s="203"/>
      <c r="C13727" s="203"/>
      <c r="D13727" s="203"/>
      <c r="E13727" s="203"/>
      <c r="F13727" s="203"/>
    </row>
    <row r="13728" spans="1:6" x14ac:dyDescent="0.25">
      <c r="A13728" s="203"/>
      <c r="B13728" s="203"/>
      <c r="C13728" s="203"/>
      <c r="D13728" s="203"/>
      <c r="E13728" s="203"/>
      <c r="F13728" s="203"/>
    </row>
    <row r="13729" spans="1:6" x14ac:dyDescent="0.25">
      <c r="A13729" s="203"/>
      <c r="B13729" s="203"/>
      <c r="C13729" s="203"/>
      <c r="D13729" s="203"/>
      <c r="E13729" s="203"/>
      <c r="F13729" s="203"/>
    </row>
    <row r="13730" spans="1:6" x14ac:dyDescent="0.25">
      <c r="A13730" s="203"/>
      <c r="B13730" s="203"/>
      <c r="C13730" s="203"/>
      <c r="D13730" s="203"/>
      <c r="E13730" s="203"/>
      <c r="F13730" s="203"/>
    </row>
    <row r="13731" spans="1:6" x14ac:dyDescent="0.25">
      <c r="A13731" s="203"/>
      <c r="B13731" s="203"/>
      <c r="C13731" s="203"/>
      <c r="D13731" s="203"/>
      <c r="E13731" s="203"/>
      <c r="F13731" s="203"/>
    </row>
    <row r="13732" spans="1:6" x14ac:dyDescent="0.25">
      <c r="A13732" s="203"/>
      <c r="B13732" s="203"/>
      <c r="C13732" s="203"/>
      <c r="D13732" s="203"/>
      <c r="E13732" s="203"/>
      <c r="F13732" s="203"/>
    </row>
    <row r="13733" spans="1:6" x14ac:dyDescent="0.25">
      <c r="A13733" s="203"/>
      <c r="B13733" s="203"/>
      <c r="C13733" s="203"/>
      <c r="D13733" s="203"/>
      <c r="E13733" s="203"/>
      <c r="F13733" s="203"/>
    </row>
    <row r="13734" spans="1:6" x14ac:dyDescent="0.25">
      <c r="A13734" s="203"/>
      <c r="B13734" s="203"/>
      <c r="C13734" s="203"/>
      <c r="D13734" s="203"/>
      <c r="E13734" s="203"/>
      <c r="F13734" s="203"/>
    </row>
    <row r="13735" spans="1:6" x14ac:dyDescent="0.25">
      <c r="A13735" s="203"/>
      <c r="B13735" s="203"/>
      <c r="C13735" s="203"/>
      <c r="D13735" s="203"/>
      <c r="E13735" s="203"/>
      <c r="F13735" s="203"/>
    </row>
    <row r="13736" spans="1:6" x14ac:dyDescent="0.25">
      <c r="A13736" s="203"/>
      <c r="B13736" s="203"/>
      <c r="C13736" s="203"/>
      <c r="D13736" s="203"/>
      <c r="E13736" s="203"/>
      <c r="F13736" s="203"/>
    </row>
    <row r="13737" spans="1:6" x14ac:dyDescent="0.25">
      <c r="A13737" s="203"/>
      <c r="B13737" s="203"/>
      <c r="C13737" s="203"/>
      <c r="D13737" s="203"/>
      <c r="E13737" s="203"/>
      <c r="F13737" s="203"/>
    </row>
    <row r="13738" spans="1:6" x14ac:dyDescent="0.25">
      <c r="A13738" s="203"/>
      <c r="B13738" s="203"/>
      <c r="C13738" s="203"/>
      <c r="D13738" s="203"/>
      <c r="E13738" s="203"/>
      <c r="F13738" s="203"/>
    </row>
    <row r="13739" spans="1:6" x14ac:dyDescent="0.25">
      <c r="A13739" s="203"/>
      <c r="B13739" s="203"/>
      <c r="C13739" s="203"/>
      <c r="D13739" s="203"/>
      <c r="E13739" s="203"/>
      <c r="F13739" s="203"/>
    </row>
    <row r="13740" spans="1:6" x14ac:dyDescent="0.25">
      <c r="A13740" s="203"/>
      <c r="B13740" s="203"/>
      <c r="C13740" s="203"/>
      <c r="D13740" s="203"/>
      <c r="E13740" s="203"/>
      <c r="F13740" s="203"/>
    </row>
    <row r="13741" spans="1:6" x14ac:dyDescent="0.25">
      <c r="A13741" s="203"/>
      <c r="B13741" s="203"/>
      <c r="C13741" s="203"/>
      <c r="D13741" s="203"/>
      <c r="E13741" s="203"/>
      <c r="F13741" s="203"/>
    </row>
    <row r="13742" spans="1:6" x14ac:dyDescent="0.25">
      <c r="A13742" s="203"/>
      <c r="B13742" s="203"/>
      <c r="C13742" s="203"/>
      <c r="D13742" s="203"/>
      <c r="E13742" s="203"/>
      <c r="F13742" s="203"/>
    </row>
    <row r="13743" spans="1:6" x14ac:dyDescent="0.25">
      <c r="A13743" s="203"/>
      <c r="B13743" s="203"/>
      <c r="C13743" s="203"/>
      <c r="D13743" s="203"/>
      <c r="E13743" s="203"/>
      <c r="F13743" s="203"/>
    </row>
    <row r="13744" spans="1:6" x14ac:dyDescent="0.25">
      <c r="A13744" s="203"/>
      <c r="B13744" s="203"/>
      <c r="C13744" s="203"/>
      <c r="D13744" s="203"/>
      <c r="E13744" s="203"/>
      <c r="F13744" s="203"/>
    </row>
    <row r="13745" spans="1:6" x14ac:dyDescent="0.25">
      <c r="A13745" s="203"/>
      <c r="B13745" s="203"/>
      <c r="C13745" s="203"/>
      <c r="D13745" s="203"/>
      <c r="E13745" s="203"/>
      <c r="F13745" s="203"/>
    </row>
    <row r="13746" spans="1:6" x14ac:dyDescent="0.25">
      <c r="A13746" s="203"/>
      <c r="B13746" s="203"/>
      <c r="C13746" s="203"/>
      <c r="D13746" s="203"/>
      <c r="E13746" s="203"/>
      <c r="F13746" s="203"/>
    </row>
    <row r="13747" spans="1:6" x14ac:dyDescent="0.25">
      <c r="A13747" s="203"/>
      <c r="B13747" s="203"/>
      <c r="C13747" s="203"/>
      <c r="D13747" s="203"/>
      <c r="E13747" s="203"/>
      <c r="F13747" s="203"/>
    </row>
    <row r="13748" spans="1:6" x14ac:dyDescent="0.25">
      <c r="A13748" s="203"/>
      <c r="B13748" s="203"/>
      <c r="C13748" s="203"/>
      <c r="D13748" s="203"/>
      <c r="E13748" s="203"/>
      <c r="F13748" s="203"/>
    </row>
    <row r="13749" spans="1:6" x14ac:dyDescent="0.25">
      <c r="A13749" s="203"/>
      <c r="B13749" s="203"/>
      <c r="C13749" s="203"/>
      <c r="D13749" s="203"/>
      <c r="E13749" s="203"/>
      <c r="F13749" s="203"/>
    </row>
    <row r="13750" spans="1:6" x14ac:dyDescent="0.25">
      <c r="A13750" s="203"/>
      <c r="B13750" s="203"/>
      <c r="C13750" s="203"/>
      <c r="D13750" s="203"/>
      <c r="E13750" s="203"/>
      <c r="F13750" s="203"/>
    </row>
    <row r="13751" spans="1:6" x14ac:dyDescent="0.25">
      <c r="A13751" s="203"/>
      <c r="B13751" s="203"/>
      <c r="C13751" s="203"/>
      <c r="D13751" s="203"/>
      <c r="E13751" s="203"/>
      <c r="F13751" s="203"/>
    </row>
    <row r="13752" spans="1:6" x14ac:dyDescent="0.25">
      <c r="A13752" s="203"/>
      <c r="B13752" s="203"/>
      <c r="C13752" s="203"/>
      <c r="D13752" s="203"/>
      <c r="E13752" s="203"/>
      <c r="F13752" s="203"/>
    </row>
    <row r="13753" spans="1:6" x14ac:dyDescent="0.25">
      <c r="A13753" s="203"/>
      <c r="B13753" s="203"/>
      <c r="C13753" s="203"/>
      <c r="D13753" s="203"/>
      <c r="E13753" s="203"/>
      <c r="F13753" s="203"/>
    </row>
    <row r="13754" spans="1:6" x14ac:dyDescent="0.25">
      <c r="A13754" s="203"/>
      <c r="B13754" s="203"/>
      <c r="C13754" s="203"/>
      <c r="D13754" s="203"/>
      <c r="E13754" s="203"/>
      <c r="F13754" s="203"/>
    </row>
    <row r="13755" spans="1:6" x14ac:dyDescent="0.25">
      <c r="A13755" s="203"/>
      <c r="B13755" s="203"/>
      <c r="C13755" s="203"/>
      <c r="D13755" s="203"/>
      <c r="E13755" s="203"/>
      <c r="F13755" s="203"/>
    </row>
    <row r="13756" spans="1:6" x14ac:dyDescent="0.25">
      <c r="A13756" s="203"/>
      <c r="B13756" s="203"/>
      <c r="C13756" s="203"/>
      <c r="D13756" s="203"/>
      <c r="E13756" s="203"/>
      <c r="F13756" s="203"/>
    </row>
    <row r="13757" spans="1:6" x14ac:dyDescent="0.25">
      <c r="A13757" s="203"/>
      <c r="B13757" s="203"/>
      <c r="C13757" s="203"/>
      <c r="D13757" s="203"/>
      <c r="E13757" s="203"/>
      <c r="F13757" s="203"/>
    </row>
    <row r="13758" spans="1:6" x14ac:dyDescent="0.25">
      <c r="A13758" s="203"/>
      <c r="B13758" s="203"/>
      <c r="C13758" s="203"/>
      <c r="D13758" s="203"/>
      <c r="E13758" s="203"/>
      <c r="F13758" s="203"/>
    </row>
    <row r="13759" spans="1:6" x14ac:dyDescent="0.25">
      <c r="A13759" s="203"/>
      <c r="B13759" s="203"/>
      <c r="C13759" s="203"/>
      <c r="D13759" s="203"/>
      <c r="E13759" s="203"/>
      <c r="F13759" s="203"/>
    </row>
    <row r="13760" spans="1:6" x14ac:dyDescent="0.25">
      <c r="A13760" s="203"/>
      <c r="B13760" s="203"/>
      <c r="C13760" s="203"/>
      <c r="D13760" s="203"/>
      <c r="E13760" s="203"/>
      <c r="F13760" s="203"/>
    </row>
    <row r="13761" spans="1:6" x14ac:dyDescent="0.25">
      <c r="A13761" s="203"/>
      <c r="B13761" s="203"/>
      <c r="C13761" s="203"/>
      <c r="D13761" s="203"/>
      <c r="E13761" s="203"/>
      <c r="F13761" s="203"/>
    </row>
    <row r="13762" spans="1:6" x14ac:dyDescent="0.25">
      <c r="A13762" s="203"/>
      <c r="B13762" s="203"/>
      <c r="C13762" s="203"/>
      <c r="D13762" s="203"/>
      <c r="E13762" s="203"/>
      <c r="F13762" s="203"/>
    </row>
    <row r="13763" spans="1:6" x14ac:dyDescent="0.25">
      <c r="A13763" s="203"/>
      <c r="B13763" s="203"/>
      <c r="C13763" s="203"/>
      <c r="D13763" s="203"/>
      <c r="E13763" s="203"/>
      <c r="F13763" s="203"/>
    </row>
    <row r="13764" spans="1:6" x14ac:dyDescent="0.25">
      <c r="A13764" s="203"/>
      <c r="B13764" s="203"/>
      <c r="C13764" s="203"/>
      <c r="D13764" s="203"/>
      <c r="E13764" s="203"/>
      <c r="F13764" s="203"/>
    </row>
    <row r="13765" spans="1:6" x14ac:dyDescent="0.25">
      <c r="A13765" s="203"/>
      <c r="B13765" s="203"/>
      <c r="C13765" s="203"/>
      <c r="D13765" s="203"/>
      <c r="E13765" s="203"/>
      <c r="F13765" s="203"/>
    </row>
    <row r="13766" spans="1:6" x14ac:dyDescent="0.25">
      <c r="A13766" s="203"/>
      <c r="B13766" s="203"/>
      <c r="C13766" s="203"/>
      <c r="D13766" s="203"/>
      <c r="E13766" s="203"/>
      <c r="F13766" s="203"/>
    </row>
    <row r="13767" spans="1:6" x14ac:dyDescent="0.25">
      <c r="A13767" s="203"/>
      <c r="B13767" s="203"/>
      <c r="C13767" s="203"/>
      <c r="D13767" s="203"/>
      <c r="E13767" s="203"/>
      <c r="F13767" s="203"/>
    </row>
    <row r="13768" spans="1:6" x14ac:dyDescent="0.25">
      <c r="A13768" s="203"/>
      <c r="B13768" s="203"/>
      <c r="C13768" s="203"/>
      <c r="D13768" s="203"/>
      <c r="E13768" s="203"/>
      <c r="F13768" s="203"/>
    </row>
    <row r="13769" spans="1:6" x14ac:dyDescent="0.25">
      <c r="A13769" s="203"/>
      <c r="B13769" s="203"/>
      <c r="C13769" s="203"/>
      <c r="D13769" s="203"/>
      <c r="E13769" s="203"/>
      <c r="F13769" s="203"/>
    </row>
    <row r="13770" spans="1:6" x14ac:dyDescent="0.25">
      <c r="A13770" s="203"/>
      <c r="B13770" s="203"/>
      <c r="C13770" s="203"/>
      <c r="D13770" s="203"/>
      <c r="E13770" s="203"/>
      <c r="F13770" s="203"/>
    </row>
    <row r="13771" spans="1:6" x14ac:dyDescent="0.25">
      <c r="A13771" s="203"/>
      <c r="B13771" s="203"/>
      <c r="C13771" s="203"/>
      <c r="D13771" s="203"/>
      <c r="E13771" s="203"/>
      <c r="F13771" s="203"/>
    </row>
    <row r="13772" spans="1:6" x14ac:dyDescent="0.25">
      <c r="A13772" s="203"/>
      <c r="B13772" s="203"/>
      <c r="C13772" s="203"/>
      <c r="D13772" s="203"/>
      <c r="E13772" s="203"/>
      <c r="F13772" s="203"/>
    </row>
    <row r="13773" spans="1:6" x14ac:dyDescent="0.25">
      <c r="A13773" s="203"/>
      <c r="B13773" s="203"/>
      <c r="C13773" s="203"/>
      <c r="D13773" s="203"/>
      <c r="E13773" s="203"/>
      <c r="F13773" s="203"/>
    </row>
    <row r="13774" spans="1:6" x14ac:dyDescent="0.25">
      <c r="A13774" s="203"/>
      <c r="B13774" s="203"/>
      <c r="C13774" s="203"/>
      <c r="D13774" s="203"/>
      <c r="E13774" s="203"/>
      <c r="F13774" s="203"/>
    </row>
    <row r="13775" spans="1:6" x14ac:dyDescent="0.25">
      <c r="A13775" s="203"/>
      <c r="B13775" s="203"/>
      <c r="C13775" s="203"/>
      <c r="D13775" s="203"/>
      <c r="E13775" s="203"/>
      <c r="F13775" s="203"/>
    </row>
    <row r="13776" spans="1:6" x14ac:dyDescent="0.25">
      <c r="A13776" s="203"/>
      <c r="B13776" s="203"/>
      <c r="C13776" s="203"/>
      <c r="D13776" s="203"/>
      <c r="E13776" s="203"/>
      <c r="F13776" s="203"/>
    </row>
    <row r="13777" spans="1:6" x14ac:dyDescent="0.25">
      <c r="A13777" s="203"/>
      <c r="B13777" s="203"/>
      <c r="C13777" s="203"/>
      <c r="D13777" s="203"/>
      <c r="E13777" s="203"/>
      <c r="F13777" s="203"/>
    </row>
    <row r="13778" spans="1:6" x14ac:dyDescent="0.25">
      <c r="A13778" s="203"/>
      <c r="B13778" s="203"/>
      <c r="C13778" s="203"/>
      <c r="D13778" s="203"/>
      <c r="E13778" s="203"/>
      <c r="F13778" s="203"/>
    </row>
    <row r="13779" spans="1:6" x14ac:dyDescent="0.25">
      <c r="A13779" s="203"/>
      <c r="B13779" s="203"/>
      <c r="C13779" s="203"/>
      <c r="D13779" s="203"/>
      <c r="E13779" s="203"/>
      <c r="F13779" s="203"/>
    </row>
    <row r="13780" spans="1:6" x14ac:dyDescent="0.25">
      <c r="A13780" s="203"/>
      <c r="B13780" s="203"/>
      <c r="C13780" s="203"/>
      <c r="D13780" s="203"/>
      <c r="E13780" s="203"/>
      <c r="F13780" s="203"/>
    </row>
    <row r="13781" spans="1:6" x14ac:dyDescent="0.25">
      <c r="A13781" s="203"/>
      <c r="B13781" s="203"/>
      <c r="C13781" s="203"/>
      <c r="D13781" s="203"/>
      <c r="E13781" s="203"/>
      <c r="F13781" s="203"/>
    </row>
    <row r="13782" spans="1:6" x14ac:dyDescent="0.25">
      <c r="A13782" s="203"/>
      <c r="B13782" s="203"/>
      <c r="C13782" s="203"/>
      <c r="D13782" s="203"/>
      <c r="E13782" s="203"/>
      <c r="F13782" s="203"/>
    </row>
    <row r="13783" spans="1:6" x14ac:dyDescent="0.25">
      <c r="A13783" s="203"/>
      <c r="B13783" s="203"/>
      <c r="C13783" s="203"/>
      <c r="D13783" s="203"/>
      <c r="E13783" s="203"/>
      <c r="F13783" s="203"/>
    </row>
    <row r="13784" spans="1:6" x14ac:dyDescent="0.25">
      <c r="A13784" s="203"/>
      <c r="B13784" s="203"/>
      <c r="C13784" s="203"/>
      <c r="D13784" s="203"/>
      <c r="E13784" s="203"/>
      <c r="F13784" s="203"/>
    </row>
    <row r="13785" spans="1:6" x14ac:dyDescent="0.25">
      <c r="A13785" s="203"/>
      <c r="B13785" s="203"/>
      <c r="C13785" s="203"/>
      <c r="D13785" s="203"/>
      <c r="E13785" s="203"/>
      <c r="F13785" s="203"/>
    </row>
    <row r="13786" spans="1:6" x14ac:dyDescent="0.25">
      <c r="A13786" s="203"/>
      <c r="B13786" s="203"/>
      <c r="C13786" s="203"/>
      <c r="D13786" s="203"/>
      <c r="E13786" s="203"/>
      <c r="F13786" s="203"/>
    </row>
    <row r="13787" spans="1:6" x14ac:dyDescent="0.25">
      <c r="A13787" s="203"/>
      <c r="B13787" s="203"/>
      <c r="C13787" s="203"/>
      <c r="D13787" s="203"/>
      <c r="E13787" s="203"/>
      <c r="F13787" s="203"/>
    </row>
    <row r="13788" spans="1:6" x14ac:dyDescent="0.25">
      <c r="A13788" s="203"/>
      <c r="B13788" s="203"/>
      <c r="C13788" s="203"/>
      <c r="D13788" s="203"/>
      <c r="E13788" s="203"/>
      <c r="F13788" s="203"/>
    </row>
    <row r="13789" spans="1:6" x14ac:dyDescent="0.25">
      <c r="A13789" s="203"/>
      <c r="B13789" s="203"/>
      <c r="C13789" s="203"/>
      <c r="D13789" s="203"/>
      <c r="E13789" s="203"/>
      <c r="F13789" s="203"/>
    </row>
    <row r="13790" spans="1:6" x14ac:dyDescent="0.25">
      <c r="A13790" s="203"/>
      <c r="B13790" s="203"/>
      <c r="C13790" s="203"/>
      <c r="D13790" s="203"/>
      <c r="E13790" s="203"/>
      <c r="F13790" s="203"/>
    </row>
    <row r="13791" spans="1:6" x14ac:dyDescent="0.25">
      <c r="A13791" s="203"/>
      <c r="B13791" s="203"/>
      <c r="C13791" s="203"/>
      <c r="D13791" s="203"/>
      <c r="E13791" s="203"/>
      <c r="F13791" s="203"/>
    </row>
    <row r="13792" spans="1:6" x14ac:dyDescent="0.25">
      <c r="A13792" s="203"/>
      <c r="B13792" s="203"/>
      <c r="C13792" s="203"/>
      <c r="D13792" s="203"/>
      <c r="E13792" s="203"/>
      <c r="F13792" s="203"/>
    </row>
    <row r="13793" spans="1:6" x14ac:dyDescent="0.25">
      <c r="A13793" s="203"/>
      <c r="B13793" s="203"/>
      <c r="C13793" s="203"/>
      <c r="D13793" s="203"/>
      <c r="E13793" s="203"/>
      <c r="F13793" s="203"/>
    </row>
    <row r="13794" spans="1:6" x14ac:dyDescent="0.25">
      <c r="A13794" s="203"/>
      <c r="B13794" s="203"/>
      <c r="C13794" s="203"/>
      <c r="D13794" s="203"/>
      <c r="E13794" s="203"/>
      <c r="F13794" s="203"/>
    </row>
    <row r="13795" spans="1:6" x14ac:dyDescent="0.25">
      <c r="A13795" s="203"/>
      <c r="B13795" s="203"/>
      <c r="C13795" s="203"/>
      <c r="D13795" s="203"/>
      <c r="E13795" s="203"/>
      <c r="F13795" s="203"/>
    </row>
    <row r="13796" spans="1:6" x14ac:dyDescent="0.25">
      <c r="A13796" s="203"/>
      <c r="B13796" s="203"/>
      <c r="C13796" s="203"/>
      <c r="D13796" s="203"/>
      <c r="E13796" s="203"/>
      <c r="F13796" s="203"/>
    </row>
    <row r="13797" spans="1:6" x14ac:dyDescent="0.25">
      <c r="A13797" s="203"/>
      <c r="B13797" s="203"/>
      <c r="C13797" s="203"/>
      <c r="D13797" s="203"/>
      <c r="E13797" s="203"/>
      <c r="F13797" s="203"/>
    </row>
    <row r="13798" spans="1:6" x14ac:dyDescent="0.25">
      <c r="A13798" s="203"/>
      <c r="B13798" s="203"/>
      <c r="C13798" s="203"/>
      <c r="D13798" s="203"/>
      <c r="E13798" s="203"/>
      <c r="F13798" s="203"/>
    </row>
    <row r="13799" spans="1:6" x14ac:dyDescent="0.25">
      <c r="A13799" s="203"/>
      <c r="B13799" s="203"/>
      <c r="C13799" s="203"/>
      <c r="D13799" s="203"/>
      <c r="E13799" s="203"/>
      <c r="F13799" s="203"/>
    </row>
    <row r="13800" spans="1:6" x14ac:dyDescent="0.25">
      <c r="A13800" s="203"/>
      <c r="B13800" s="203"/>
      <c r="C13800" s="203"/>
      <c r="D13800" s="203"/>
      <c r="E13800" s="203"/>
      <c r="F13800" s="203"/>
    </row>
    <row r="13801" spans="1:6" x14ac:dyDescent="0.25">
      <c r="A13801" s="203"/>
      <c r="B13801" s="203"/>
      <c r="C13801" s="203"/>
      <c r="D13801" s="203"/>
      <c r="E13801" s="203"/>
      <c r="F13801" s="203"/>
    </row>
    <row r="13802" spans="1:6" x14ac:dyDescent="0.25">
      <c r="A13802" s="203"/>
      <c r="B13802" s="203"/>
      <c r="C13802" s="203"/>
      <c r="D13802" s="203"/>
      <c r="E13802" s="203"/>
      <c r="F13802" s="203"/>
    </row>
    <row r="13803" spans="1:6" x14ac:dyDescent="0.25">
      <c r="A13803" s="203"/>
      <c r="B13803" s="203"/>
      <c r="C13803" s="203"/>
      <c r="D13803" s="203"/>
      <c r="E13803" s="203"/>
      <c r="F13803" s="203"/>
    </row>
    <row r="13804" spans="1:6" x14ac:dyDescent="0.25">
      <c r="A13804" s="203"/>
      <c r="B13804" s="203"/>
      <c r="C13804" s="203"/>
      <c r="D13804" s="203"/>
      <c r="E13804" s="203"/>
      <c r="F13804" s="203"/>
    </row>
    <row r="13805" spans="1:6" x14ac:dyDescent="0.25">
      <c r="A13805" s="203"/>
      <c r="B13805" s="203"/>
      <c r="C13805" s="203"/>
      <c r="D13805" s="203"/>
      <c r="E13805" s="203"/>
      <c r="F13805" s="203"/>
    </row>
    <row r="13806" spans="1:6" x14ac:dyDescent="0.25">
      <c r="A13806" s="203"/>
      <c r="B13806" s="203"/>
      <c r="C13806" s="203"/>
      <c r="D13806" s="203"/>
      <c r="E13806" s="203"/>
      <c r="F13806" s="203"/>
    </row>
    <row r="13807" spans="1:6" x14ac:dyDescent="0.25">
      <c r="A13807" s="203"/>
      <c r="B13807" s="203"/>
      <c r="C13807" s="203"/>
      <c r="D13807" s="203"/>
      <c r="E13807" s="203"/>
      <c r="F13807" s="203"/>
    </row>
    <row r="13808" spans="1:6" x14ac:dyDescent="0.25">
      <c r="A13808" s="203"/>
      <c r="B13808" s="203"/>
      <c r="C13808" s="203"/>
      <c r="D13808" s="203"/>
      <c r="E13808" s="203"/>
      <c r="F13808" s="203"/>
    </row>
    <row r="13809" spans="1:6" x14ac:dyDescent="0.25">
      <c r="A13809" s="203"/>
      <c r="B13809" s="203"/>
      <c r="C13809" s="203"/>
      <c r="D13809" s="203"/>
      <c r="E13809" s="203"/>
      <c r="F13809" s="203"/>
    </row>
    <row r="13810" spans="1:6" x14ac:dyDescent="0.25">
      <c r="A13810" s="203"/>
      <c r="B13810" s="203"/>
      <c r="C13810" s="203"/>
      <c r="D13810" s="203"/>
      <c r="E13810" s="203"/>
      <c r="F13810" s="203"/>
    </row>
    <row r="13811" spans="1:6" x14ac:dyDescent="0.25">
      <c r="A13811" s="203"/>
      <c r="B13811" s="203"/>
      <c r="C13811" s="203"/>
      <c r="D13811" s="203"/>
      <c r="E13811" s="203"/>
      <c r="F13811" s="203"/>
    </row>
    <row r="13812" spans="1:6" x14ac:dyDescent="0.25">
      <c r="A13812" s="203"/>
      <c r="B13812" s="203"/>
      <c r="C13812" s="203"/>
      <c r="D13812" s="203"/>
      <c r="E13812" s="203"/>
      <c r="F13812" s="203"/>
    </row>
    <row r="13813" spans="1:6" x14ac:dyDescent="0.25">
      <c r="A13813" s="203"/>
      <c r="B13813" s="203"/>
      <c r="C13813" s="203"/>
      <c r="D13813" s="203"/>
      <c r="E13813" s="203"/>
      <c r="F13813" s="203"/>
    </row>
    <row r="13814" spans="1:6" x14ac:dyDescent="0.25">
      <c r="A13814" s="203"/>
      <c r="B13814" s="203"/>
      <c r="C13814" s="203"/>
      <c r="D13814" s="203"/>
      <c r="E13814" s="203"/>
      <c r="F13814" s="203"/>
    </row>
    <row r="13815" spans="1:6" x14ac:dyDescent="0.25">
      <c r="A13815" s="203"/>
      <c r="B13815" s="203"/>
      <c r="C13815" s="203"/>
      <c r="D13815" s="203"/>
      <c r="E13815" s="203"/>
      <c r="F13815" s="203"/>
    </row>
    <row r="13816" spans="1:6" x14ac:dyDescent="0.25">
      <c r="A13816" s="203"/>
      <c r="B13816" s="203"/>
      <c r="C13816" s="203"/>
      <c r="D13816" s="203"/>
      <c r="E13816" s="203"/>
      <c r="F13816" s="203"/>
    </row>
    <row r="13817" spans="1:6" x14ac:dyDescent="0.25">
      <c r="A13817" s="203"/>
      <c r="B13817" s="203"/>
      <c r="C13817" s="203"/>
      <c r="D13817" s="203"/>
      <c r="E13817" s="203"/>
      <c r="F13817" s="203"/>
    </row>
    <row r="13818" spans="1:6" x14ac:dyDescent="0.25">
      <c r="A13818" s="203"/>
      <c r="B13818" s="203"/>
      <c r="C13818" s="203"/>
      <c r="D13818" s="203"/>
      <c r="E13818" s="203"/>
      <c r="F13818" s="203"/>
    </row>
    <row r="13819" spans="1:6" x14ac:dyDescent="0.25">
      <c r="A13819" s="203"/>
      <c r="B13819" s="203"/>
      <c r="C13819" s="203"/>
      <c r="D13819" s="203"/>
      <c r="E13819" s="203"/>
      <c r="F13819" s="203"/>
    </row>
    <row r="13820" spans="1:6" x14ac:dyDescent="0.25">
      <c r="A13820" s="203"/>
      <c r="B13820" s="203"/>
      <c r="C13820" s="203"/>
      <c r="D13820" s="203"/>
      <c r="E13820" s="203"/>
      <c r="F13820" s="203"/>
    </row>
    <row r="13821" spans="1:6" x14ac:dyDescent="0.25">
      <c r="A13821" s="203"/>
      <c r="B13821" s="203"/>
      <c r="C13821" s="203"/>
      <c r="D13821" s="203"/>
      <c r="E13821" s="203"/>
      <c r="F13821" s="203"/>
    </row>
    <row r="13822" spans="1:6" x14ac:dyDescent="0.25">
      <c r="A13822" s="203"/>
      <c r="B13822" s="203"/>
      <c r="C13822" s="203"/>
      <c r="D13822" s="203"/>
      <c r="E13822" s="203"/>
      <c r="F13822" s="203"/>
    </row>
    <row r="13823" spans="1:6" x14ac:dyDescent="0.25">
      <c r="A13823" s="203"/>
      <c r="B13823" s="203"/>
      <c r="C13823" s="203"/>
      <c r="D13823" s="203"/>
      <c r="E13823" s="203"/>
      <c r="F13823" s="203"/>
    </row>
    <row r="13824" spans="1:6" x14ac:dyDescent="0.25">
      <c r="A13824" s="203"/>
      <c r="B13824" s="203"/>
      <c r="C13824" s="203"/>
      <c r="D13824" s="203"/>
      <c r="E13824" s="203"/>
      <c r="F13824" s="203"/>
    </row>
    <row r="13825" spans="1:6" x14ac:dyDescent="0.25">
      <c r="A13825" s="203"/>
      <c r="B13825" s="203"/>
      <c r="C13825" s="203"/>
      <c r="D13825" s="203"/>
      <c r="E13825" s="203"/>
      <c r="F13825" s="203"/>
    </row>
    <row r="13826" spans="1:6" x14ac:dyDescent="0.25">
      <c r="A13826" s="203"/>
      <c r="B13826" s="203"/>
      <c r="C13826" s="203"/>
      <c r="D13826" s="203"/>
      <c r="E13826" s="203"/>
      <c r="F13826" s="203"/>
    </row>
    <row r="13827" spans="1:6" x14ac:dyDescent="0.25">
      <c r="A13827" s="203"/>
      <c r="B13827" s="203"/>
      <c r="C13827" s="203"/>
      <c r="D13827" s="203"/>
      <c r="E13827" s="203"/>
      <c r="F13827" s="203"/>
    </row>
    <row r="13828" spans="1:6" x14ac:dyDescent="0.25">
      <c r="A13828" s="203"/>
      <c r="B13828" s="203"/>
      <c r="C13828" s="203"/>
      <c r="D13828" s="203"/>
      <c r="E13828" s="203"/>
      <c r="F13828" s="203"/>
    </row>
    <row r="13829" spans="1:6" x14ac:dyDescent="0.25">
      <c r="A13829" s="203"/>
      <c r="B13829" s="203"/>
      <c r="C13829" s="203"/>
      <c r="D13829" s="203"/>
      <c r="E13829" s="203"/>
      <c r="F13829" s="203"/>
    </row>
    <row r="13830" spans="1:6" x14ac:dyDescent="0.25">
      <c r="A13830" s="203"/>
      <c r="B13830" s="203"/>
      <c r="C13830" s="203"/>
      <c r="D13830" s="203"/>
      <c r="E13830" s="203"/>
      <c r="F13830" s="203"/>
    </row>
    <row r="13831" spans="1:6" x14ac:dyDescent="0.25">
      <c r="A13831" s="203"/>
      <c r="B13831" s="203"/>
      <c r="C13831" s="203"/>
      <c r="D13831" s="203"/>
      <c r="E13831" s="203"/>
      <c r="F13831" s="203"/>
    </row>
    <row r="13832" spans="1:6" x14ac:dyDescent="0.25">
      <c r="A13832" s="203"/>
      <c r="B13832" s="203"/>
      <c r="C13832" s="203"/>
      <c r="D13832" s="203"/>
      <c r="E13832" s="203"/>
      <c r="F13832" s="203"/>
    </row>
    <row r="13833" spans="1:6" x14ac:dyDescent="0.25">
      <c r="A13833" s="203"/>
      <c r="B13833" s="203"/>
      <c r="C13833" s="203"/>
      <c r="D13833" s="203"/>
      <c r="E13833" s="203"/>
      <c r="F13833" s="203"/>
    </row>
    <row r="13834" spans="1:6" x14ac:dyDescent="0.25">
      <c r="A13834" s="203"/>
      <c r="B13834" s="203"/>
      <c r="C13834" s="203"/>
      <c r="D13834" s="203"/>
      <c r="E13834" s="203"/>
      <c r="F13834" s="203"/>
    </row>
    <row r="13835" spans="1:6" x14ac:dyDescent="0.25">
      <c r="A13835" s="203"/>
      <c r="B13835" s="203"/>
      <c r="C13835" s="203"/>
      <c r="D13835" s="203"/>
      <c r="E13835" s="203"/>
      <c r="F13835" s="203"/>
    </row>
    <row r="13836" spans="1:6" x14ac:dyDescent="0.25">
      <c r="A13836" s="203"/>
      <c r="B13836" s="203"/>
      <c r="C13836" s="203"/>
      <c r="D13836" s="203"/>
      <c r="E13836" s="203"/>
      <c r="F13836" s="203"/>
    </row>
    <row r="13837" spans="1:6" x14ac:dyDescent="0.25">
      <c r="A13837" s="203"/>
      <c r="B13837" s="203"/>
      <c r="C13837" s="203"/>
      <c r="D13837" s="203"/>
      <c r="E13837" s="203"/>
      <c r="F13837" s="203"/>
    </row>
    <row r="13838" spans="1:6" x14ac:dyDescent="0.25">
      <c r="A13838" s="203"/>
      <c r="B13838" s="203"/>
      <c r="C13838" s="203"/>
      <c r="D13838" s="203"/>
      <c r="E13838" s="203"/>
      <c r="F13838" s="203"/>
    </row>
    <row r="13839" spans="1:6" x14ac:dyDescent="0.25">
      <c r="A13839" s="203"/>
      <c r="B13839" s="203"/>
      <c r="C13839" s="203"/>
      <c r="D13839" s="203"/>
      <c r="E13839" s="203"/>
      <c r="F13839" s="203"/>
    </row>
    <row r="13840" spans="1:6" x14ac:dyDescent="0.25">
      <c r="A13840" s="203"/>
      <c r="B13840" s="203"/>
      <c r="C13840" s="203"/>
      <c r="D13840" s="203"/>
      <c r="E13840" s="203"/>
      <c r="F13840" s="203"/>
    </row>
    <row r="13841" spans="1:6" x14ac:dyDescent="0.25">
      <c r="A13841" s="203"/>
      <c r="B13841" s="203"/>
      <c r="C13841" s="203"/>
      <c r="D13841" s="203"/>
      <c r="E13841" s="203"/>
      <c r="F13841" s="203"/>
    </row>
    <row r="13842" spans="1:6" x14ac:dyDescent="0.25">
      <c r="A13842" s="203"/>
      <c r="B13842" s="203"/>
      <c r="C13842" s="203"/>
      <c r="D13842" s="203"/>
      <c r="E13842" s="203"/>
      <c r="F13842" s="203"/>
    </row>
    <row r="13843" spans="1:6" x14ac:dyDescent="0.25">
      <c r="A13843" s="203"/>
      <c r="B13843" s="203"/>
      <c r="C13843" s="203"/>
      <c r="D13843" s="203"/>
      <c r="E13843" s="203"/>
      <c r="F13843" s="203"/>
    </row>
    <row r="13844" spans="1:6" x14ac:dyDescent="0.25">
      <c r="A13844" s="203"/>
      <c r="B13844" s="203"/>
      <c r="C13844" s="203"/>
      <c r="D13844" s="203"/>
      <c r="E13844" s="203"/>
      <c r="F13844" s="203"/>
    </row>
    <row r="13845" spans="1:6" x14ac:dyDescent="0.25">
      <c r="A13845" s="203"/>
      <c r="B13845" s="203"/>
      <c r="C13845" s="203"/>
      <c r="D13845" s="203"/>
      <c r="E13845" s="203"/>
      <c r="F13845" s="203"/>
    </row>
    <row r="13846" spans="1:6" x14ac:dyDescent="0.25">
      <c r="A13846" s="203"/>
      <c r="B13846" s="203"/>
      <c r="C13846" s="203"/>
      <c r="D13846" s="203"/>
      <c r="E13846" s="203"/>
      <c r="F13846" s="203"/>
    </row>
    <row r="13847" spans="1:6" x14ac:dyDescent="0.25">
      <c r="A13847" s="203"/>
      <c r="B13847" s="203"/>
      <c r="C13847" s="203"/>
      <c r="D13847" s="203"/>
      <c r="E13847" s="203"/>
      <c r="F13847" s="203"/>
    </row>
    <row r="13848" spans="1:6" x14ac:dyDescent="0.25">
      <c r="A13848" s="203"/>
      <c r="B13848" s="203"/>
      <c r="C13848" s="203"/>
      <c r="D13848" s="203"/>
      <c r="E13848" s="203"/>
      <c r="F13848" s="203"/>
    </row>
    <row r="13849" spans="1:6" x14ac:dyDescent="0.25">
      <c r="A13849" s="203"/>
      <c r="B13849" s="203"/>
      <c r="C13849" s="203"/>
      <c r="D13849" s="203"/>
      <c r="E13849" s="203"/>
      <c r="F13849" s="203"/>
    </row>
    <row r="13850" spans="1:6" x14ac:dyDescent="0.25">
      <c r="A13850" s="203"/>
      <c r="B13850" s="203"/>
      <c r="C13850" s="203"/>
      <c r="D13850" s="203"/>
      <c r="E13850" s="203"/>
      <c r="F13850" s="203"/>
    </row>
    <row r="13851" spans="1:6" x14ac:dyDescent="0.25">
      <c r="A13851" s="203"/>
      <c r="B13851" s="203"/>
      <c r="C13851" s="203"/>
      <c r="D13851" s="203"/>
      <c r="E13851" s="203"/>
      <c r="F13851" s="203"/>
    </row>
    <row r="13852" spans="1:6" x14ac:dyDescent="0.25">
      <c r="A13852" s="203"/>
      <c r="B13852" s="203"/>
      <c r="C13852" s="203"/>
      <c r="D13852" s="203"/>
      <c r="E13852" s="203"/>
      <c r="F13852" s="203"/>
    </row>
    <row r="13853" spans="1:6" x14ac:dyDescent="0.25">
      <c r="A13853" s="203"/>
      <c r="B13853" s="203"/>
      <c r="C13853" s="203"/>
      <c r="D13853" s="203"/>
      <c r="E13853" s="203"/>
      <c r="F13853" s="203"/>
    </row>
    <row r="13854" spans="1:6" x14ac:dyDescent="0.25">
      <c r="A13854" s="203"/>
      <c r="B13854" s="203"/>
      <c r="C13854" s="203"/>
      <c r="D13854" s="203"/>
      <c r="E13854" s="203"/>
      <c r="F13854" s="203"/>
    </row>
    <row r="13855" spans="1:6" x14ac:dyDescent="0.25">
      <c r="A13855" s="203"/>
      <c r="B13855" s="203"/>
      <c r="C13855" s="203"/>
      <c r="D13855" s="203"/>
      <c r="E13855" s="203"/>
      <c r="F13855" s="203"/>
    </row>
    <row r="13856" spans="1:6" x14ac:dyDescent="0.25">
      <c r="A13856" s="203"/>
      <c r="B13856" s="203"/>
      <c r="C13856" s="203"/>
      <c r="D13856" s="203"/>
      <c r="E13856" s="203"/>
      <c r="F13856" s="203"/>
    </row>
    <row r="13857" spans="1:6" x14ac:dyDescent="0.25">
      <c r="A13857" s="203"/>
      <c r="B13857" s="203"/>
      <c r="C13857" s="203"/>
      <c r="D13857" s="203"/>
      <c r="E13857" s="203"/>
      <c r="F13857" s="203"/>
    </row>
    <row r="13858" spans="1:6" x14ac:dyDescent="0.25">
      <c r="A13858" s="203"/>
      <c r="B13858" s="203"/>
      <c r="C13858" s="203"/>
      <c r="D13858" s="203"/>
      <c r="E13858" s="203"/>
      <c r="F13858" s="203"/>
    </row>
    <row r="13859" spans="1:6" x14ac:dyDescent="0.25">
      <c r="A13859" s="203"/>
      <c r="B13859" s="203"/>
      <c r="C13859" s="203"/>
      <c r="D13859" s="203"/>
      <c r="E13859" s="203"/>
      <c r="F13859" s="203"/>
    </row>
    <row r="13860" spans="1:6" x14ac:dyDescent="0.25">
      <c r="A13860" s="203"/>
      <c r="B13860" s="203"/>
      <c r="C13860" s="203"/>
      <c r="D13860" s="203"/>
      <c r="E13860" s="203"/>
      <c r="F13860" s="203"/>
    </row>
    <row r="13861" spans="1:6" x14ac:dyDescent="0.25">
      <c r="A13861" s="203"/>
      <c r="B13861" s="203"/>
      <c r="C13861" s="203"/>
      <c r="D13861" s="203"/>
      <c r="E13861" s="203"/>
      <c r="F13861" s="203"/>
    </row>
    <row r="13862" spans="1:6" x14ac:dyDescent="0.25">
      <c r="A13862" s="203"/>
      <c r="B13862" s="203"/>
      <c r="C13862" s="203"/>
      <c r="D13862" s="203"/>
      <c r="E13862" s="203"/>
      <c r="F13862" s="203"/>
    </row>
    <row r="13863" spans="1:6" x14ac:dyDescent="0.25">
      <c r="A13863" s="203"/>
      <c r="B13863" s="203"/>
      <c r="C13863" s="203"/>
      <c r="D13863" s="203"/>
      <c r="E13863" s="203"/>
      <c r="F13863" s="203"/>
    </row>
    <row r="13864" spans="1:6" x14ac:dyDescent="0.25">
      <c r="A13864" s="203"/>
      <c r="B13864" s="203"/>
      <c r="C13864" s="203"/>
      <c r="D13864" s="203"/>
      <c r="E13864" s="203"/>
      <c r="F13864" s="203"/>
    </row>
    <row r="13865" spans="1:6" x14ac:dyDescent="0.25">
      <c r="A13865" s="203"/>
      <c r="B13865" s="203"/>
      <c r="C13865" s="203"/>
      <c r="D13865" s="203"/>
      <c r="E13865" s="203"/>
      <c r="F13865" s="203"/>
    </row>
    <row r="13866" spans="1:6" x14ac:dyDescent="0.25">
      <c r="A13866" s="203"/>
      <c r="B13866" s="203"/>
      <c r="C13866" s="203"/>
      <c r="D13866" s="203"/>
      <c r="E13866" s="203"/>
      <c r="F13866" s="203"/>
    </row>
    <row r="13867" spans="1:6" x14ac:dyDescent="0.25">
      <c r="A13867" s="203"/>
      <c r="B13867" s="203"/>
      <c r="C13867" s="203"/>
      <c r="D13867" s="203"/>
      <c r="E13867" s="203"/>
      <c r="F13867" s="203"/>
    </row>
    <row r="13868" spans="1:6" x14ac:dyDescent="0.25">
      <c r="A13868" s="203"/>
      <c r="B13868" s="203"/>
      <c r="C13868" s="203"/>
      <c r="D13868" s="203"/>
      <c r="E13868" s="203"/>
      <c r="F13868" s="203"/>
    </row>
    <row r="13869" spans="1:6" x14ac:dyDescent="0.25">
      <c r="A13869" s="203"/>
      <c r="B13869" s="203"/>
      <c r="C13869" s="203"/>
      <c r="D13869" s="203"/>
      <c r="E13869" s="203"/>
      <c r="F13869" s="203"/>
    </row>
    <row r="13870" spans="1:6" x14ac:dyDescent="0.25">
      <c r="A13870" s="203"/>
      <c r="B13870" s="203"/>
      <c r="C13870" s="203"/>
      <c r="D13870" s="203"/>
      <c r="E13870" s="203"/>
      <c r="F13870" s="203"/>
    </row>
    <row r="13871" spans="1:6" x14ac:dyDescent="0.25">
      <c r="A13871" s="203"/>
      <c r="B13871" s="203"/>
      <c r="C13871" s="203"/>
      <c r="D13871" s="203"/>
      <c r="E13871" s="203"/>
      <c r="F13871" s="203"/>
    </row>
    <row r="13872" spans="1:6" x14ac:dyDescent="0.25">
      <c r="A13872" s="203"/>
      <c r="B13872" s="203"/>
      <c r="C13872" s="203"/>
      <c r="D13872" s="203"/>
      <c r="E13872" s="203"/>
      <c r="F13872" s="203"/>
    </row>
    <row r="13873" spans="1:6" x14ac:dyDescent="0.25">
      <c r="A13873" s="203"/>
      <c r="B13873" s="203"/>
      <c r="C13873" s="203"/>
      <c r="D13873" s="203"/>
      <c r="E13873" s="203"/>
      <c r="F13873" s="203"/>
    </row>
    <row r="13874" spans="1:6" x14ac:dyDescent="0.25">
      <c r="A13874" s="203"/>
      <c r="B13874" s="203"/>
      <c r="C13874" s="203"/>
      <c r="D13874" s="203"/>
      <c r="E13874" s="203"/>
      <c r="F13874" s="203"/>
    </row>
    <row r="13875" spans="1:6" x14ac:dyDescent="0.25">
      <c r="A13875" s="203"/>
      <c r="B13875" s="203"/>
      <c r="C13875" s="203"/>
      <c r="D13875" s="203"/>
      <c r="E13875" s="203"/>
      <c r="F13875" s="203"/>
    </row>
    <row r="13876" spans="1:6" x14ac:dyDescent="0.25">
      <c r="A13876" s="203"/>
      <c r="B13876" s="203"/>
      <c r="C13876" s="203"/>
      <c r="D13876" s="203"/>
      <c r="E13876" s="203"/>
      <c r="F13876" s="203"/>
    </row>
    <row r="13877" spans="1:6" x14ac:dyDescent="0.25">
      <c r="A13877" s="203"/>
      <c r="B13877" s="203"/>
      <c r="C13877" s="203"/>
      <c r="D13877" s="203"/>
      <c r="E13877" s="203"/>
      <c r="F13877" s="203"/>
    </row>
    <row r="13878" spans="1:6" x14ac:dyDescent="0.25">
      <c r="A13878" s="203"/>
      <c r="B13878" s="203"/>
      <c r="C13878" s="203"/>
      <c r="D13878" s="203"/>
      <c r="E13878" s="203"/>
      <c r="F13878" s="203"/>
    </row>
    <row r="13879" spans="1:6" x14ac:dyDescent="0.25">
      <c r="A13879" s="203"/>
      <c r="B13879" s="203"/>
      <c r="C13879" s="203"/>
      <c r="D13879" s="203"/>
      <c r="E13879" s="203"/>
      <c r="F13879" s="203"/>
    </row>
    <row r="13880" spans="1:6" x14ac:dyDescent="0.25">
      <c r="A13880" s="203"/>
      <c r="B13880" s="203"/>
      <c r="C13880" s="203"/>
      <c r="D13880" s="203"/>
      <c r="E13880" s="203"/>
      <c r="F13880" s="203"/>
    </row>
    <row r="13881" spans="1:6" x14ac:dyDescent="0.25">
      <c r="A13881" s="203"/>
      <c r="B13881" s="203"/>
      <c r="C13881" s="203"/>
      <c r="D13881" s="203"/>
      <c r="E13881" s="203"/>
      <c r="F13881" s="203"/>
    </row>
    <row r="13882" spans="1:6" x14ac:dyDescent="0.25">
      <c r="A13882" s="203"/>
      <c r="B13882" s="203"/>
      <c r="C13882" s="203"/>
      <c r="D13882" s="203"/>
      <c r="E13882" s="203"/>
      <c r="F13882" s="203"/>
    </row>
    <row r="13883" spans="1:6" x14ac:dyDescent="0.25">
      <c r="A13883" s="203"/>
      <c r="B13883" s="203"/>
      <c r="C13883" s="203"/>
      <c r="D13883" s="203"/>
      <c r="E13883" s="203"/>
      <c r="F13883" s="203"/>
    </row>
    <row r="13884" spans="1:6" x14ac:dyDescent="0.25">
      <c r="A13884" s="203"/>
      <c r="B13884" s="203"/>
      <c r="C13884" s="203"/>
      <c r="D13884" s="203"/>
      <c r="E13884" s="203"/>
      <c r="F13884" s="203"/>
    </row>
    <row r="13885" spans="1:6" x14ac:dyDescent="0.25">
      <c r="A13885" s="203"/>
      <c r="B13885" s="203"/>
      <c r="C13885" s="203"/>
      <c r="D13885" s="203"/>
      <c r="E13885" s="203"/>
      <c r="F13885" s="203"/>
    </row>
    <row r="13886" spans="1:6" x14ac:dyDescent="0.25">
      <c r="A13886" s="203"/>
      <c r="B13886" s="203"/>
      <c r="C13886" s="203"/>
      <c r="D13886" s="203"/>
      <c r="E13886" s="203"/>
      <c r="F13886" s="203"/>
    </row>
    <row r="13887" spans="1:6" x14ac:dyDescent="0.25">
      <c r="A13887" s="203"/>
      <c r="B13887" s="203"/>
      <c r="C13887" s="203"/>
      <c r="D13887" s="203"/>
      <c r="E13887" s="203"/>
      <c r="F13887" s="203"/>
    </row>
    <row r="13888" spans="1:6" x14ac:dyDescent="0.25">
      <c r="A13888" s="203"/>
      <c r="B13888" s="203"/>
      <c r="C13888" s="203"/>
      <c r="D13888" s="203"/>
      <c r="E13888" s="203"/>
      <c r="F13888" s="203"/>
    </row>
    <row r="13889" spans="1:6" x14ac:dyDescent="0.25">
      <c r="A13889" s="203"/>
      <c r="B13889" s="203"/>
      <c r="C13889" s="203"/>
      <c r="D13889" s="203"/>
      <c r="E13889" s="203"/>
      <c r="F13889" s="203"/>
    </row>
    <row r="13890" spans="1:6" x14ac:dyDescent="0.25">
      <c r="A13890" s="203"/>
      <c r="B13890" s="203"/>
      <c r="C13890" s="203"/>
      <c r="D13890" s="203"/>
      <c r="E13890" s="203"/>
      <c r="F13890" s="203"/>
    </row>
    <row r="13891" spans="1:6" x14ac:dyDescent="0.25">
      <c r="A13891" s="203"/>
      <c r="B13891" s="203"/>
      <c r="C13891" s="203"/>
      <c r="D13891" s="203"/>
      <c r="E13891" s="203"/>
      <c r="F13891" s="203"/>
    </row>
    <row r="13892" spans="1:6" x14ac:dyDescent="0.25">
      <c r="A13892" s="203"/>
      <c r="B13892" s="203"/>
      <c r="C13892" s="203"/>
      <c r="D13892" s="203"/>
      <c r="E13892" s="203"/>
      <c r="F13892" s="203"/>
    </row>
    <row r="13893" spans="1:6" x14ac:dyDescent="0.25">
      <c r="A13893" s="203"/>
      <c r="B13893" s="203"/>
      <c r="C13893" s="203"/>
      <c r="D13893" s="203"/>
      <c r="E13893" s="203"/>
      <c r="F13893" s="203"/>
    </row>
    <row r="13894" spans="1:6" x14ac:dyDescent="0.25">
      <c r="A13894" s="203"/>
      <c r="B13894" s="203"/>
      <c r="C13894" s="203"/>
      <c r="D13894" s="203"/>
      <c r="E13894" s="203"/>
      <c r="F13894" s="203"/>
    </row>
    <row r="13895" spans="1:6" x14ac:dyDescent="0.25">
      <c r="A13895" s="203"/>
      <c r="B13895" s="203"/>
      <c r="C13895" s="203"/>
      <c r="D13895" s="203"/>
      <c r="E13895" s="203"/>
      <c r="F13895" s="203"/>
    </row>
    <row r="13896" spans="1:6" x14ac:dyDescent="0.25">
      <c r="A13896" s="203"/>
      <c r="B13896" s="203"/>
      <c r="C13896" s="203"/>
      <c r="D13896" s="203"/>
      <c r="E13896" s="203"/>
      <c r="F13896" s="203"/>
    </row>
    <row r="13897" spans="1:6" x14ac:dyDescent="0.25">
      <c r="A13897" s="203"/>
      <c r="B13897" s="203"/>
      <c r="C13897" s="203"/>
      <c r="D13897" s="203"/>
      <c r="E13897" s="203"/>
      <c r="F13897" s="203"/>
    </row>
    <row r="13898" spans="1:6" x14ac:dyDescent="0.25">
      <c r="A13898" s="203"/>
      <c r="B13898" s="203"/>
      <c r="C13898" s="203"/>
      <c r="D13898" s="203"/>
      <c r="E13898" s="203"/>
      <c r="F13898" s="203"/>
    </row>
    <row r="13899" spans="1:6" x14ac:dyDescent="0.25">
      <c r="A13899" s="203"/>
      <c r="B13899" s="203"/>
      <c r="C13899" s="203"/>
      <c r="D13899" s="203"/>
      <c r="E13899" s="203"/>
      <c r="F13899" s="203"/>
    </row>
    <row r="13900" spans="1:6" x14ac:dyDescent="0.25">
      <c r="A13900" s="203"/>
      <c r="B13900" s="203"/>
      <c r="C13900" s="203"/>
      <c r="D13900" s="203"/>
      <c r="E13900" s="203"/>
      <c r="F13900" s="203"/>
    </row>
    <row r="13901" spans="1:6" x14ac:dyDescent="0.25">
      <c r="A13901" s="203"/>
      <c r="B13901" s="203"/>
      <c r="C13901" s="203"/>
      <c r="D13901" s="203"/>
      <c r="E13901" s="203"/>
      <c r="F13901" s="203"/>
    </row>
    <row r="13902" spans="1:6" x14ac:dyDescent="0.25">
      <c r="A13902" s="203"/>
      <c r="B13902" s="203"/>
      <c r="C13902" s="203"/>
      <c r="D13902" s="203"/>
      <c r="E13902" s="203"/>
      <c r="F13902" s="203"/>
    </row>
    <row r="13903" spans="1:6" x14ac:dyDescent="0.25">
      <c r="A13903" s="203"/>
      <c r="B13903" s="203"/>
      <c r="C13903" s="203"/>
      <c r="D13903" s="203"/>
      <c r="E13903" s="203"/>
      <c r="F13903" s="203"/>
    </row>
    <row r="13904" spans="1:6" x14ac:dyDescent="0.25">
      <c r="A13904" s="203"/>
      <c r="B13904" s="203"/>
      <c r="C13904" s="203"/>
      <c r="D13904" s="203"/>
      <c r="E13904" s="203"/>
      <c r="F13904" s="203"/>
    </row>
    <row r="13905" spans="1:6" x14ac:dyDescent="0.25">
      <c r="A13905" s="203"/>
      <c r="B13905" s="203"/>
      <c r="C13905" s="203"/>
      <c r="D13905" s="203"/>
      <c r="E13905" s="203"/>
      <c r="F13905" s="203"/>
    </row>
    <row r="13906" spans="1:6" x14ac:dyDescent="0.25">
      <c r="A13906" s="203"/>
      <c r="B13906" s="203"/>
      <c r="C13906" s="203"/>
      <c r="D13906" s="203"/>
      <c r="E13906" s="203"/>
      <c r="F13906" s="203"/>
    </row>
    <row r="13907" spans="1:6" x14ac:dyDescent="0.25">
      <c r="A13907" s="203"/>
      <c r="B13907" s="203"/>
      <c r="C13907" s="203"/>
      <c r="D13907" s="203"/>
      <c r="E13907" s="203"/>
      <c r="F13907" s="203"/>
    </row>
    <row r="13908" spans="1:6" x14ac:dyDescent="0.25">
      <c r="A13908" s="203"/>
      <c r="B13908" s="203"/>
      <c r="C13908" s="203"/>
      <c r="D13908" s="203"/>
      <c r="E13908" s="203"/>
      <c r="F13908" s="203"/>
    </row>
    <row r="13909" spans="1:6" x14ac:dyDescent="0.25">
      <c r="A13909" s="203"/>
      <c r="B13909" s="203"/>
      <c r="C13909" s="203"/>
      <c r="D13909" s="203"/>
      <c r="E13909" s="203"/>
      <c r="F13909" s="203"/>
    </row>
    <row r="13910" spans="1:6" x14ac:dyDescent="0.25">
      <c r="A13910" s="203"/>
      <c r="B13910" s="203"/>
      <c r="C13910" s="203"/>
      <c r="D13910" s="203"/>
      <c r="E13910" s="203"/>
      <c r="F13910" s="203"/>
    </row>
    <row r="13911" spans="1:6" x14ac:dyDescent="0.25">
      <c r="A13911" s="203"/>
      <c r="B13911" s="203"/>
      <c r="C13911" s="203"/>
      <c r="D13911" s="203"/>
      <c r="E13911" s="203"/>
      <c r="F13911" s="203"/>
    </row>
    <row r="13912" spans="1:6" x14ac:dyDescent="0.25">
      <c r="A13912" s="203"/>
      <c r="B13912" s="203"/>
      <c r="C13912" s="203"/>
      <c r="D13912" s="203"/>
      <c r="E13912" s="203"/>
      <c r="F13912" s="203"/>
    </row>
    <row r="13913" spans="1:6" x14ac:dyDescent="0.25">
      <c r="A13913" s="203"/>
      <c r="B13913" s="203"/>
      <c r="C13913" s="203"/>
      <c r="D13913" s="203"/>
      <c r="E13913" s="203"/>
      <c r="F13913" s="203"/>
    </row>
    <row r="13914" spans="1:6" x14ac:dyDescent="0.25">
      <c r="A13914" s="203"/>
      <c r="B13914" s="203"/>
      <c r="C13914" s="203"/>
      <c r="D13914" s="203"/>
      <c r="E13914" s="203"/>
      <c r="F13914" s="203"/>
    </row>
    <row r="13915" spans="1:6" x14ac:dyDescent="0.25">
      <c r="A13915" s="203"/>
      <c r="B13915" s="203"/>
      <c r="C13915" s="203"/>
      <c r="D13915" s="203"/>
      <c r="E13915" s="203"/>
      <c r="F13915" s="203"/>
    </row>
    <row r="13916" spans="1:6" x14ac:dyDescent="0.25">
      <c r="A13916" s="203"/>
      <c r="B13916" s="203"/>
      <c r="C13916" s="203"/>
      <c r="D13916" s="203"/>
      <c r="E13916" s="203"/>
      <c r="F13916" s="203"/>
    </row>
    <row r="13917" spans="1:6" x14ac:dyDescent="0.25">
      <c r="A13917" s="203"/>
      <c r="B13917" s="203"/>
      <c r="C13917" s="203"/>
      <c r="D13917" s="203"/>
      <c r="E13917" s="203"/>
      <c r="F13917" s="203"/>
    </row>
    <row r="13918" spans="1:6" x14ac:dyDescent="0.25">
      <c r="A13918" s="203"/>
      <c r="B13918" s="203"/>
      <c r="C13918" s="203"/>
      <c r="D13918" s="203"/>
      <c r="E13918" s="203"/>
      <c r="F13918" s="203"/>
    </row>
    <row r="13919" spans="1:6" x14ac:dyDescent="0.25">
      <c r="A13919" s="203"/>
      <c r="B13919" s="203"/>
      <c r="C13919" s="203"/>
      <c r="D13919" s="203"/>
      <c r="E13919" s="203"/>
      <c r="F13919" s="203"/>
    </row>
    <row r="13920" spans="1:6" x14ac:dyDescent="0.25">
      <c r="A13920" s="203"/>
      <c r="B13920" s="203"/>
      <c r="C13920" s="203"/>
      <c r="D13920" s="203"/>
      <c r="E13920" s="203"/>
      <c r="F13920" s="203"/>
    </row>
    <row r="13921" spans="1:6" x14ac:dyDescent="0.25">
      <c r="A13921" s="203"/>
      <c r="B13921" s="203"/>
      <c r="C13921" s="203"/>
      <c r="D13921" s="203"/>
      <c r="E13921" s="203"/>
      <c r="F13921" s="203"/>
    </row>
    <row r="13922" spans="1:6" x14ac:dyDescent="0.25">
      <c r="A13922" s="203"/>
      <c r="B13922" s="203"/>
      <c r="C13922" s="203"/>
      <c r="D13922" s="203"/>
      <c r="E13922" s="203"/>
      <c r="F13922" s="203"/>
    </row>
    <row r="13923" spans="1:6" x14ac:dyDescent="0.25">
      <c r="A13923" s="203"/>
      <c r="B13923" s="203"/>
      <c r="C13923" s="203"/>
      <c r="D13923" s="203"/>
      <c r="E13923" s="203"/>
      <c r="F13923" s="203"/>
    </row>
    <row r="13924" spans="1:6" x14ac:dyDescent="0.25">
      <c r="A13924" s="203"/>
      <c r="B13924" s="203"/>
      <c r="C13924" s="203"/>
      <c r="D13924" s="203"/>
      <c r="E13924" s="203"/>
      <c r="F13924" s="203"/>
    </row>
    <row r="13925" spans="1:6" x14ac:dyDescent="0.25">
      <c r="A13925" s="203"/>
      <c r="B13925" s="203"/>
      <c r="C13925" s="203"/>
      <c r="D13925" s="203"/>
      <c r="E13925" s="203"/>
      <c r="F13925" s="203"/>
    </row>
    <row r="13926" spans="1:6" x14ac:dyDescent="0.25">
      <c r="A13926" s="203"/>
      <c r="B13926" s="203"/>
      <c r="C13926" s="203"/>
      <c r="D13926" s="203"/>
      <c r="E13926" s="203"/>
      <c r="F13926" s="203"/>
    </row>
    <row r="13927" spans="1:6" x14ac:dyDescent="0.25">
      <c r="A13927" s="203"/>
      <c r="B13927" s="203"/>
      <c r="C13927" s="203"/>
      <c r="D13927" s="203"/>
      <c r="E13927" s="203"/>
      <c r="F13927" s="203"/>
    </row>
    <row r="13928" spans="1:6" x14ac:dyDescent="0.25">
      <c r="A13928" s="203"/>
      <c r="B13928" s="203"/>
      <c r="C13928" s="203"/>
      <c r="D13928" s="203"/>
      <c r="E13928" s="203"/>
      <c r="F13928" s="203"/>
    </row>
    <row r="13929" spans="1:6" x14ac:dyDescent="0.25">
      <c r="A13929" s="203"/>
      <c r="B13929" s="203"/>
      <c r="C13929" s="203"/>
      <c r="D13929" s="203"/>
      <c r="E13929" s="203"/>
      <c r="F13929" s="203"/>
    </row>
    <row r="13930" spans="1:6" x14ac:dyDescent="0.25">
      <c r="A13930" s="203"/>
      <c r="B13930" s="203"/>
      <c r="C13930" s="203"/>
      <c r="D13930" s="203"/>
      <c r="E13930" s="203"/>
      <c r="F13930" s="203"/>
    </row>
    <row r="13931" spans="1:6" x14ac:dyDescent="0.25">
      <c r="A13931" s="203"/>
      <c r="B13931" s="203"/>
      <c r="C13931" s="203"/>
      <c r="D13931" s="203"/>
      <c r="E13931" s="203"/>
      <c r="F13931" s="203"/>
    </row>
    <row r="13932" spans="1:6" x14ac:dyDescent="0.25">
      <c r="A13932" s="203"/>
      <c r="B13932" s="203"/>
      <c r="C13932" s="203"/>
      <c r="D13932" s="203"/>
      <c r="E13932" s="203"/>
      <c r="F13932" s="203"/>
    </row>
    <row r="13933" spans="1:6" x14ac:dyDescent="0.25">
      <c r="A13933" s="203"/>
      <c r="B13933" s="203"/>
      <c r="C13933" s="203"/>
      <c r="D13933" s="203"/>
      <c r="E13933" s="203"/>
      <c r="F13933" s="203"/>
    </row>
    <row r="13934" spans="1:6" x14ac:dyDescent="0.25">
      <c r="A13934" s="203"/>
      <c r="B13934" s="203"/>
      <c r="C13934" s="203"/>
      <c r="D13934" s="203"/>
      <c r="E13934" s="203"/>
      <c r="F13934" s="203"/>
    </row>
    <row r="13935" spans="1:6" x14ac:dyDescent="0.25">
      <c r="A13935" s="203"/>
      <c r="B13935" s="203"/>
      <c r="C13935" s="203"/>
      <c r="D13935" s="203"/>
      <c r="E13935" s="203"/>
      <c r="F13935" s="203"/>
    </row>
    <row r="13936" spans="1:6" x14ac:dyDescent="0.25">
      <c r="A13936" s="203"/>
      <c r="B13936" s="203"/>
      <c r="C13936" s="203"/>
      <c r="D13936" s="203"/>
      <c r="E13936" s="203"/>
      <c r="F13936" s="203"/>
    </row>
    <row r="13937" spans="1:6" x14ac:dyDescent="0.25">
      <c r="A13937" s="203"/>
      <c r="B13937" s="203"/>
      <c r="C13937" s="203"/>
      <c r="D13937" s="203"/>
      <c r="E13937" s="203"/>
      <c r="F13937" s="203"/>
    </row>
    <row r="13938" spans="1:6" x14ac:dyDescent="0.25">
      <c r="A13938" s="203"/>
      <c r="B13938" s="203"/>
      <c r="C13938" s="203"/>
      <c r="D13938" s="203"/>
      <c r="E13938" s="203"/>
      <c r="F13938" s="203"/>
    </row>
    <row r="13939" spans="1:6" x14ac:dyDescent="0.25">
      <c r="A13939" s="203"/>
      <c r="B13939" s="203"/>
      <c r="C13939" s="203"/>
      <c r="D13939" s="203"/>
      <c r="E13939" s="203"/>
      <c r="F13939" s="203"/>
    </row>
    <row r="13940" spans="1:6" x14ac:dyDescent="0.25">
      <c r="A13940" s="203"/>
      <c r="B13940" s="203"/>
      <c r="C13940" s="203"/>
      <c r="D13940" s="203"/>
      <c r="E13940" s="203"/>
      <c r="F13940" s="203"/>
    </row>
    <row r="13941" spans="1:6" x14ac:dyDescent="0.25">
      <c r="A13941" s="203"/>
      <c r="B13941" s="203"/>
      <c r="C13941" s="203"/>
      <c r="D13941" s="203"/>
      <c r="E13941" s="203"/>
      <c r="F13941" s="203"/>
    </row>
    <row r="13942" spans="1:6" x14ac:dyDescent="0.25">
      <c r="A13942" s="203"/>
      <c r="B13942" s="203"/>
      <c r="C13942" s="203"/>
      <c r="D13942" s="203"/>
      <c r="E13942" s="203"/>
      <c r="F13942" s="203"/>
    </row>
    <row r="13943" spans="1:6" x14ac:dyDescent="0.25">
      <c r="A13943" s="203"/>
      <c r="B13943" s="203"/>
      <c r="C13943" s="203"/>
      <c r="D13943" s="203"/>
      <c r="E13943" s="203"/>
      <c r="F13943" s="203"/>
    </row>
    <row r="13944" spans="1:6" x14ac:dyDescent="0.25">
      <c r="A13944" s="203"/>
      <c r="B13944" s="203"/>
      <c r="C13944" s="203"/>
      <c r="D13944" s="203"/>
      <c r="E13944" s="203"/>
      <c r="F13944" s="203"/>
    </row>
    <row r="13945" spans="1:6" x14ac:dyDescent="0.25">
      <c r="A13945" s="203"/>
      <c r="B13945" s="203"/>
      <c r="C13945" s="203"/>
      <c r="D13945" s="203"/>
      <c r="E13945" s="203"/>
      <c r="F13945" s="203"/>
    </row>
    <row r="13946" spans="1:6" x14ac:dyDescent="0.25">
      <c r="A13946" s="203"/>
      <c r="B13946" s="203"/>
      <c r="C13946" s="203"/>
      <c r="D13946" s="203"/>
      <c r="E13946" s="203"/>
      <c r="F13946" s="203"/>
    </row>
    <row r="13947" spans="1:6" x14ac:dyDescent="0.25">
      <c r="A13947" s="203"/>
      <c r="B13947" s="203"/>
      <c r="C13947" s="203"/>
      <c r="D13947" s="203"/>
      <c r="E13947" s="203"/>
      <c r="F13947" s="203"/>
    </row>
    <row r="13948" spans="1:6" x14ac:dyDescent="0.25">
      <c r="A13948" s="203"/>
      <c r="B13948" s="203"/>
      <c r="C13948" s="203"/>
      <c r="D13948" s="203"/>
      <c r="E13948" s="203"/>
      <c r="F13948" s="203"/>
    </row>
    <row r="13949" spans="1:6" x14ac:dyDescent="0.25">
      <c r="A13949" s="203"/>
      <c r="B13949" s="203"/>
      <c r="C13949" s="203"/>
      <c r="D13949" s="203"/>
      <c r="E13949" s="203"/>
      <c r="F13949" s="203"/>
    </row>
    <row r="13950" spans="1:6" x14ac:dyDescent="0.25">
      <c r="A13950" s="203"/>
      <c r="B13950" s="203"/>
      <c r="C13950" s="203"/>
      <c r="D13950" s="203"/>
      <c r="E13950" s="203"/>
      <c r="F13950" s="203"/>
    </row>
    <row r="13951" spans="1:6" x14ac:dyDescent="0.25">
      <c r="A13951" s="203"/>
      <c r="B13951" s="203"/>
      <c r="C13951" s="203"/>
      <c r="D13951" s="203"/>
      <c r="E13951" s="203"/>
      <c r="F13951" s="203"/>
    </row>
    <row r="13952" spans="1:6" x14ac:dyDescent="0.25">
      <c r="A13952" s="203"/>
      <c r="B13952" s="203"/>
      <c r="C13952" s="203"/>
      <c r="D13952" s="203"/>
      <c r="E13952" s="203"/>
      <c r="F13952" s="203"/>
    </row>
    <row r="13953" spans="1:6" x14ac:dyDescent="0.25">
      <c r="A13953" s="203"/>
      <c r="B13953" s="203"/>
      <c r="C13953" s="203"/>
      <c r="D13953" s="203"/>
      <c r="E13953" s="203"/>
      <c r="F13953" s="203"/>
    </row>
    <row r="13954" spans="1:6" x14ac:dyDescent="0.25">
      <c r="A13954" s="203"/>
      <c r="B13954" s="203"/>
      <c r="C13954" s="203"/>
      <c r="D13954" s="203"/>
      <c r="E13954" s="203"/>
      <c r="F13954" s="203"/>
    </row>
    <row r="13955" spans="1:6" x14ac:dyDescent="0.25">
      <c r="A13955" s="203"/>
      <c r="B13955" s="203"/>
      <c r="C13955" s="203"/>
      <c r="D13955" s="203"/>
      <c r="E13955" s="203"/>
      <c r="F13955" s="203"/>
    </row>
    <row r="13956" spans="1:6" x14ac:dyDescent="0.25">
      <c r="A13956" s="203"/>
      <c r="B13956" s="203"/>
      <c r="C13956" s="203"/>
      <c r="D13956" s="203"/>
      <c r="E13956" s="203"/>
      <c r="F13956" s="203"/>
    </row>
    <row r="13957" spans="1:6" x14ac:dyDescent="0.25">
      <c r="A13957" s="203"/>
      <c r="B13957" s="203"/>
      <c r="C13957" s="203"/>
      <c r="D13957" s="203"/>
      <c r="E13957" s="203"/>
      <c r="F13957" s="203"/>
    </row>
    <row r="13958" spans="1:6" x14ac:dyDescent="0.25">
      <c r="A13958" s="203"/>
      <c r="B13958" s="203"/>
      <c r="C13958" s="203"/>
      <c r="D13958" s="203"/>
      <c r="E13958" s="203"/>
      <c r="F13958" s="203"/>
    </row>
    <row r="13959" spans="1:6" x14ac:dyDescent="0.25">
      <c r="A13959" s="203"/>
      <c r="B13959" s="203"/>
      <c r="C13959" s="203"/>
      <c r="D13959" s="203"/>
      <c r="E13959" s="203"/>
      <c r="F13959" s="203"/>
    </row>
    <row r="13960" spans="1:6" x14ac:dyDescent="0.25">
      <c r="A13960" s="203"/>
      <c r="B13960" s="203"/>
      <c r="C13960" s="203"/>
      <c r="D13960" s="203"/>
      <c r="E13960" s="203"/>
      <c r="F13960" s="203"/>
    </row>
    <row r="13961" spans="1:6" x14ac:dyDescent="0.25">
      <c r="A13961" s="203"/>
      <c r="B13961" s="203"/>
      <c r="C13961" s="203"/>
      <c r="D13961" s="203"/>
      <c r="E13961" s="203"/>
      <c r="F13961" s="203"/>
    </row>
    <row r="13962" spans="1:6" x14ac:dyDescent="0.25">
      <c r="A13962" s="203"/>
      <c r="B13962" s="203"/>
      <c r="C13962" s="203"/>
      <c r="D13962" s="203"/>
      <c r="E13962" s="203"/>
      <c r="F13962" s="203"/>
    </row>
    <row r="13963" spans="1:6" x14ac:dyDescent="0.25">
      <c r="A13963" s="203"/>
      <c r="B13963" s="203"/>
      <c r="C13963" s="203"/>
      <c r="D13963" s="203"/>
      <c r="E13963" s="203"/>
      <c r="F13963" s="203"/>
    </row>
    <row r="13964" spans="1:6" x14ac:dyDescent="0.25">
      <c r="A13964" s="203"/>
      <c r="B13964" s="203"/>
      <c r="C13964" s="203"/>
      <c r="D13964" s="203"/>
      <c r="E13964" s="203"/>
      <c r="F13964" s="203"/>
    </row>
    <row r="13965" spans="1:6" x14ac:dyDescent="0.25">
      <c r="A13965" s="203"/>
      <c r="B13965" s="203"/>
      <c r="C13965" s="203"/>
      <c r="D13965" s="203"/>
      <c r="E13965" s="203"/>
      <c r="F13965" s="203"/>
    </row>
    <row r="13966" spans="1:6" x14ac:dyDescent="0.25">
      <c r="A13966" s="203"/>
      <c r="B13966" s="203"/>
      <c r="C13966" s="203"/>
      <c r="D13966" s="203"/>
      <c r="E13966" s="203"/>
      <c r="F13966" s="203"/>
    </row>
    <row r="13967" spans="1:6" x14ac:dyDescent="0.25">
      <c r="A13967" s="203"/>
      <c r="B13967" s="203"/>
      <c r="C13967" s="203"/>
      <c r="D13967" s="203"/>
      <c r="E13967" s="203"/>
      <c r="F13967" s="203"/>
    </row>
    <row r="13968" spans="1:6" x14ac:dyDescent="0.25">
      <c r="A13968" s="203"/>
      <c r="B13968" s="203"/>
      <c r="C13968" s="203"/>
      <c r="D13968" s="203"/>
      <c r="E13968" s="203"/>
      <c r="F13968" s="203"/>
    </row>
    <row r="13969" spans="1:6" x14ac:dyDescent="0.25">
      <c r="A13969" s="203"/>
      <c r="B13969" s="203"/>
      <c r="C13969" s="203"/>
      <c r="D13969" s="203"/>
      <c r="E13969" s="203"/>
      <c r="F13969" s="203"/>
    </row>
    <row r="13970" spans="1:6" x14ac:dyDescent="0.25">
      <c r="A13970" s="203"/>
      <c r="B13970" s="203"/>
      <c r="C13970" s="203"/>
      <c r="D13970" s="203"/>
      <c r="E13970" s="203"/>
      <c r="F13970" s="203"/>
    </row>
    <row r="13971" spans="1:6" x14ac:dyDescent="0.25">
      <c r="A13971" s="203"/>
      <c r="B13971" s="203"/>
      <c r="C13971" s="203"/>
      <c r="D13971" s="203"/>
      <c r="E13971" s="203"/>
      <c r="F13971" s="203"/>
    </row>
    <row r="13972" spans="1:6" x14ac:dyDescent="0.25">
      <c r="A13972" s="203"/>
      <c r="B13972" s="203"/>
      <c r="C13972" s="203"/>
      <c r="D13972" s="203"/>
      <c r="E13972" s="203"/>
      <c r="F13972" s="203"/>
    </row>
    <row r="13973" spans="1:6" x14ac:dyDescent="0.25">
      <c r="A13973" s="203"/>
      <c r="B13973" s="203"/>
      <c r="C13973" s="203"/>
      <c r="D13973" s="203"/>
      <c r="E13973" s="203"/>
      <c r="F13973" s="203"/>
    </row>
    <row r="13974" spans="1:6" x14ac:dyDescent="0.25">
      <c r="A13974" s="203"/>
      <c r="B13974" s="203"/>
      <c r="C13974" s="203"/>
      <c r="D13974" s="203"/>
      <c r="E13974" s="203"/>
      <c r="F13974" s="203"/>
    </row>
    <row r="13975" spans="1:6" x14ac:dyDescent="0.25">
      <c r="A13975" s="203"/>
      <c r="B13975" s="203"/>
      <c r="C13975" s="203"/>
      <c r="D13975" s="203"/>
      <c r="E13975" s="203"/>
      <c r="F13975" s="203"/>
    </row>
    <row r="13976" spans="1:6" x14ac:dyDescent="0.25">
      <c r="A13976" s="203"/>
      <c r="B13976" s="203"/>
      <c r="C13976" s="203"/>
      <c r="D13976" s="203"/>
      <c r="E13976" s="203"/>
      <c r="F13976" s="203"/>
    </row>
    <row r="13977" spans="1:6" x14ac:dyDescent="0.25">
      <c r="A13977" s="203"/>
      <c r="B13977" s="203"/>
      <c r="C13977" s="203"/>
      <c r="D13977" s="203"/>
      <c r="E13977" s="203"/>
      <c r="F13977" s="203"/>
    </row>
    <row r="13978" spans="1:6" x14ac:dyDescent="0.25">
      <c r="A13978" s="203"/>
      <c r="B13978" s="203"/>
      <c r="C13978" s="203"/>
      <c r="D13978" s="203"/>
      <c r="E13978" s="203"/>
      <c r="F13978" s="203"/>
    </row>
    <row r="13979" spans="1:6" x14ac:dyDescent="0.25">
      <c r="A13979" s="203"/>
      <c r="B13979" s="203"/>
      <c r="C13979" s="203"/>
      <c r="D13979" s="203"/>
      <c r="E13979" s="203"/>
      <c r="F13979" s="203"/>
    </row>
    <row r="13980" spans="1:6" x14ac:dyDescent="0.25">
      <c r="A13980" s="203"/>
      <c r="B13980" s="203"/>
      <c r="C13980" s="203"/>
      <c r="D13980" s="203"/>
      <c r="E13980" s="203"/>
      <c r="F13980" s="203"/>
    </row>
    <row r="13981" spans="1:6" x14ac:dyDescent="0.25">
      <c r="A13981" s="203"/>
      <c r="B13981" s="203"/>
      <c r="C13981" s="203"/>
      <c r="D13981" s="203"/>
      <c r="E13981" s="203"/>
      <c r="F13981" s="203"/>
    </row>
    <row r="13982" spans="1:6" x14ac:dyDescent="0.25">
      <c r="A13982" s="203"/>
      <c r="B13982" s="203"/>
      <c r="C13982" s="203"/>
      <c r="D13982" s="203"/>
      <c r="E13982" s="203"/>
      <c r="F13982" s="203"/>
    </row>
    <row r="13983" spans="1:6" x14ac:dyDescent="0.25">
      <c r="A13983" s="203"/>
      <c r="B13983" s="203"/>
      <c r="C13983" s="203"/>
      <c r="D13983" s="203"/>
      <c r="E13983" s="203"/>
      <c r="F13983" s="203"/>
    </row>
    <row r="13984" spans="1:6" x14ac:dyDescent="0.25">
      <c r="A13984" s="203"/>
      <c r="B13984" s="203"/>
      <c r="C13984" s="203"/>
      <c r="D13984" s="203"/>
      <c r="E13984" s="203"/>
      <c r="F13984" s="203"/>
    </row>
    <row r="13985" spans="1:6" x14ac:dyDescent="0.25">
      <c r="A13985" s="203"/>
      <c r="B13985" s="203"/>
      <c r="C13985" s="203"/>
      <c r="D13985" s="203"/>
      <c r="E13985" s="203"/>
      <c r="F13985" s="203"/>
    </row>
    <row r="13986" spans="1:6" x14ac:dyDescent="0.25">
      <c r="A13986" s="203"/>
      <c r="B13986" s="203"/>
      <c r="C13986" s="203"/>
      <c r="D13986" s="203"/>
      <c r="E13986" s="203"/>
      <c r="F13986" s="203"/>
    </row>
    <row r="13987" spans="1:6" x14ac:dyDescent="0.25">
      <c r="A13987" s="203"/>
      <c r="B13987" s="203"/>
      <c r="C13987" s="203"/>
      <c r="D13987" s="203"/>
      <c r="E13987" s="203"/>
      <c r="F13987" s="203"/>
    </row>
    <row r="13988" spans="1:6" x14ac:dyDescent="0.25">
      <c r="A13988" s="203"/>
      <c r="B13988" s="203"/>
      <c r="C13988" s="203"/>
      <c r="D13988" s="203"/>
      <c r="E13988" s="203"/>
      <c r="F13988" s="203"/>
    </row>
    <row r="13989" spans="1:6" x14ac:dyDescent="0.25">
      <c r="A13989" s="203"/>
      <c r="B13989" s="203"/>
      <c r="C13989" s="203"/>
      <c r="D13989" s="203"/>
      <c r="E13989" s="203"/>
      <c r="F13989" s="203"/>
    </row>
    <row r="13990" spans="1:6" x14ac:dyDescent="0.25">
      <c r="A13990" s="203"/>
      <c r="B13990" s="203"/>
      <c r="C13990" s="203"/>
      <c r="D13990" s="203"/>
      <c r="E13990" s="203"/>
      <c r="F13990" s="203"/>
    </row>
    <row r="13991" spans="1:6" x14ac:dyDescent="0.25">
      <c r="A13991" s="203"/>
      <c r="B13991" s="203"/>
      <c r="C13991" s="203"/>
      <c r="D13991" s="203"/>
      <c r="E13991" s="203"/>
      <c r="F13991" s="203"/>
    </row>
    <row r="13992" spans="1:6" x14ac:dyDescent="0.25">
      <c r="A13992" s="203"/>
      <c r="B13992" s="203"/>
      <c r="C13992" s="203"/>
      <c r="D13992" s="203"/>
      <c r="E13992" s="203"/>
      <c r="F13992" s="203"/>
    </row>
    <row r="13993" spans="1:6" x14ac:dyDescent="0.25">
      <c r="A13993" s="203"/>
      <c r="B13993" s="203"/>
      <c r="C13993" s="203"/>
      <c r="D13993" s="203"/>
      <c r="E13993" s="203"/>
      <c r="F13993" s="203"/>
    </row>
    <row r="13994" spans="1:6" x14ac:dyDescent="0.25">
      <c r="A13994" s="203"/>
      <c r="B13994" s="203"/>
      <c r="C13994" s="203"/>
      <c r="D13994" s="203"/>
      <c r="E13994" s="203"/>
      <c r="F13994" s="203"/>
    </row>
    <row r="13995" spans="1:6" x14ac:dyDescent="0.25">
      <c r="A13995" s="203"/>
      <c r="B13995" s="203"/>
      <c r="C13995" s="203"/>
      <c r="D13995" s="203"/>
      <c r="E13995" s="203"/>
      <c r="F13995" s="203"/>
    </row>
    <row r="13996" spans="1:6" x14ac:dyDescent="0.25">
      <c r="A13996" s="203"/>
      <c r="B13996" s="203"/>
      <c r="C13996" s="203"/>
      <c r="D13996" s="203"/>
      <c r="E13996" s="203"/>
      <c r="F13996" s="203"/>
    </row>
    <row r="13997" spans="1:6" x14ac:dyDescent="0.25">
      <c r="A13997" s="203"/>
      <c r="B13997" s="203"/>
      <c r="C13997" s="203"/>
      <c r="D13997" s="203"/>
      <c r="E13997" s="203"/>
      <c r="F13997" s="203"/>
    </row>
    <row r="13998" spans="1:6" x14ac:dyDescent="0.25">
      <c r="A13998" s="203"/>
      <c r="B13998" s="203"/>
      <c r="C13998" s="203"/>
      <c r="D13998" s="203"/>
      <c r="E13998" s="203"/>
      <c r="F13998" s="203"/>
    </row>
    <row r="13999" spans="1:6" x14ac:dyDescent="0.25">
      <c r="A13999" s="203"/>
      <c r="B13999" s="203"/>
      <c r="C13999" s="203"/>
      <c r="D13999" s="203"/>
      <c r="E13999" s="203"/>
      <c r="F13999" s="203"/>
    </row>
    <row r="14000" spans="1:6" x14ac:dyDescent="0.25">
      <c r="A14000" s="203"/>
      <c r="B14000" s="203"/>
      <c r="C14000" s="203"/>
      <c r="D14000" s="203"/>
      <c r="E14000" s="203"/>
      <c r="F14000" s="203"/>
    </row>
    <row r="14001" spans="1:6" x14ac:dyDescent="0.25">
      <c r="A14001" s="203"/>
      <c r="B14001" s="203"/>
      <c r="C14001" s="203"/>
      <c r="D14001" s="203"/>
      <c r="E14001" s="203"/>
      <c r="F14001" s="203"/>
    </row>
    <row r="14002" spans="1:6" x14ac:dyDescent="0.25">
      <c r="A14002" s="203"/>
      <c r="B14002" s="203"/>
      <c r="C14002" s="203"/>
      <c r="D14002" s="203"/>
      <c r="E14002" s="203"/>
      <c r="F14002" s="203"/>
    </row>
    <row r="14003" spans="1:6" x14ac:dyDescent="0.25">
      <c r="A14003" s="203"/>
      <c r="B14003" s="203"/>
      <c r="C14003" s="203"/>
      <c r="D14003" s="203"/>
      <c r="E14003" s="203"/>
      <c r="F14003" s="203"/>
    </row>
    <row r="14004" spans="1:6" x14ac:dyDescent="0.25">
      <c r="A14004" s="203"/>
      <c r="B14004" s="203"/>
      <c r="C14004" s="203"/>
      <c r="D14004" s="203"/>
      <c r="E14004" s="203"/>
      <c r="F14004" s="203"/>
    </row>
    <row r="14005" spans="1:6" x14ac:dyDescent="0.25">
      <c r="A14005" s="203"/>
      <c r="B14005" s="203"/>
      <c r="C14005" s="203"/>
      <c r="D14005" s="203"/>
      <c r="E14005" s="203"/>
      <c r="F14005" s="203"/>
    </row>
    <row r="14006" spans="1:6" x14ac:dyDescent="0.25">
      <c r="A14006" s="203"/>
      <c r="B14006" s="203"/>
      <c r="C14006" s="203"/>
      <c r="D14006" s="203"/>
      <c r="E14006" s="203"/>
      <c r="F14006" s="203"/>
    </row>
    <row r="14007" spans="1:6" x14ac:dyDescent="0.25">
      <c r="A14007" s="203"/>
      <c r="B14007" s="203"/>
      <c r="C14007" s="203"/>
      <c r="D14007" s="203"/>
      <c r="E14007" s="203"/>
      <c r="F14007" s="203"/>
    </row>
    <row r="14008" spans="1:6" x14ac:dyDescent="0.25">
      <c r="A14008" s="203"/>
      <c r="B14008" s="203"/>
      <c r="C14008" s="203"/>
      <c r="D14008" s="203"/>
      <c r="E14008" s="203"/>
      <c r="F14008" s="203"/>
    </row>
    <row r="14009" spans="1:6" x14ac:dyDescent="0.25">
      <c r="A14009" s="203"/>
      <c r="B14009" s="203"/>
      <c r="C14009" s="203"/>
      <c r="D14009" s="203"/>
      <c r="E14009" s="203"/>
      <c r="F14009" s="203"/>
    </row>
    <row r="14010" spans="1:6" x14ac:dyDescent="0.25">
      <c r="A14010" s="203"/>
      <c r="B14010" s="203"/>
      <c r="C14010" s="203"/>
      <c r="D14010" s="203"/>
      <c r="E14010" s="203"/>
      <c r="F14010" s="203"/>
    </row>
    <row r="14011" spans="1:6" x14ac:dyDescent="0.25">
      <c r="A14011" s="203"/>
      <c r="B14011" s="203"/>
      <c r="C14011" s="203"/>
      <c r="D14011" s="203"/>
      <c r="E14011" s="203"/>
      <c r="F14011" s="203"/>
    </row>
    <row r="14012" spans="1:6" x14ac:dyDescent="0.25">
      <c r="A14012" s="203"/>
      <c r="B14012" s="203"/>
      <c r="C14012" s="203"/>
      <c r="D14012" s="203"/>
      <c r="E14012" s="203"/>
      <c r="F14012" s="203"/>
    </row>
    <row r="14013" spans="1:6" x14ac:dyDescent="0.25">
      <c r="A14013" s="203"/>
      <c r="B14013" s="203"/>
      <c r="C14013" s="203"/>
      <c r="D14013" s="203"/>
      <c r="E14013" s="203"/>
      <c r="F14013" s="203"/>
    </row>
    <row r="14014" spans="1:6" x14ac:dyDescent="0.25">
      <c r="A14014" s="203"/>
      <c r="B14014" s="203"/>
      <c r="C14014" s="203"/>
      <c r="D14014" s="203"/>
      <c r="E14014" s="203"/>
      <c r="F14014" s="203"/>
    </row>
    <row r="14015" spans="1:6" x14ac:dyDescent="0.25">
      <c r="A14015" s="203"/>
      <c r="B14015" s="203"/>
      <c r="C14015" s="203"/>
      <c r="D14015" s="203"/>
      <c r="E14015" s="203"/>
      <c r="F14015" s="203"/>
    </row>
    <row r="14016" spans="1:6" x14ac:dyDescent="0.25">
      <c r="A14016" s="203"/>
      <c r="B14016" s="203"/>
      <c r="C14016" s="203"/>
      <c r="D14016" s="203"/>
      <c r="E14016" s="203"/>
      <c r="F14016" s="203"/>
    </row>
    <row r="14017" spans="1:6" x14ac:dyDescent="0.25">
      <c r="A14017" s="203"/>
      <c r="B14017" s="203"/>
      <c r="C14017" s="203"/>
      <c r="D14017" s="203"/>
      <c r="E14017" s="203"/>
      <c r="F14017" s="203"/>
    </row>
    <row r="14018" spans="1:6" x14ac:dyDescent="0.25">
      <c r="A14018" s="203"/>
      <c r="B14018" s="203"/>
      <c r="C14018" s="203"/>
      <c r="D14018" s="203"/>
      <c r="E14018" s="203"/>
      <c r="F14018" s="203"/>
    </row>
    <row r="14019" spans="1:6" x14ac:dyDescent="0.25">
      <c r="A14019" s="203"/>
      <c r="B14019" s="203"/>
      <c r="C14019" s="203"/>
      <c r="D14019" s="203"/>
      <c r="E14019" s="203"/>
      <c r="F14019" s="203"/>
    </row>
    <row r="14020" spans="1:6" x14ac:dyDescent="0.25">
      <c r="A14020" s="203"/>
      <c r="B14020" s="203"/>
      <c r="C14020" s="203"/>
      <c r="D14020" s="203"/>
      <c r="E14020" s="203"/>
      <c r="F14020" s="203"/>
    </row>
    <row r="14021" spans="1:6" x14ac:dyDescent="0.25">
      <c r="A14021" s="203"/>
      <c r="B14021" s="203"/>
      <c r="C14021" s="203"/>
      <c r="D14021" s="203"/>
      <c r="E14021" s="203"/>
      <c r="F14021" s="203"/>
    </row>
    <row r="14022" spans="1:6" x14ac:dyDescent="0.25">
      <c r="A14022" s="203"/>
      <c r="B14022" s="203"/>
      <c r="C14022" s="203"/>
      <c r="D14022" s="203"/>
      <c r="E14022" s="203"/>
      <c r="F14022" s="203"/>
    </row>
    <row r="14023" spans="1:6" x14ac:dyDescent="0.25">
      <c r="A14023" s="203"/>
      <c r="B14023" s="203"/>
      <c r="C14023" s="203"/>
      <c r="D14023" s="203"/>
      <c r="E14023" s="203"/>
      <c r="F14023" s="203"/>
    </row>
    <row r="14024" spans="1:6" x14ac:dyDescent="0.25">
      <c r="A14024" s="203"/>
      <c r="B14024" s="203"/>
      <c r="C14024" s="203"/>
      <c r="D14024" s="203"/>
      <c r="E14024" s="203"/>
      <c r="F14024" s="203"/>
    </row>
    <row r="14025" spans="1:6" x14ac:dyDescent="0.25">
      <c r="A14025" s="203"/>
      <c r="B14025" s="203"/>
      <c r="C14025" s="203"/>
      <c r="D14025" s="203"/>
      <c r="E14025" s="203"/>
      <c r="F14025" s="203"/>
    </row>
    <row r="14026" spans="1:6" x14ac:dyDescent="0.25">
      <c r="A14026" s="203"/>
      <c r="B14026" s="203"/>
      <c r="C14026" s="203"/>
      <c r="D14026" s="203"/>
      <c r="E14026" s="203"/>
      <c r="F14026" s="203"/>
    </row>
    <row r="14027" spans="1:6" x14ac:dyDescent="0.25">
      <c r="A14027" s="203"/>
      <c r="B14027" s="203"/>
      <c r="C14027" s="203"/>
      <c r="D14027" s="203"/>
      <c r="E14027" s="203"/>
      <c r="F14027" s="203"/>
    </row>
    <row r="14028" spans="1:6" x14ac:dyDescent="0.25">
      <c r="A14028" s="203"/>
      <c r="B14028" s="203"/>
      <c r="C14028" s="203"/>
      <c r="D14028" s="203"/>
      <c r="E14028" s="203"/>
      <c r="F14028" s="203"/>
    </row>
    <row r="14029" spans="1:6" x14ac:dyDescent="0.25">
      <c r="A14029" s="203"/>
      <c r="B14029" s="203"/>
      <c r="C14029" s="203"/>
      <c r="D14029" s="203"/>
      <c r="E14029" s="203"/>
      <c r="F14029" s="203"/>
    </row>
    <row r="14030" spans="1:6" x14ac:dyDescent="0.25">
      <c r="A14030" s="203"/>
      <c r="B14030" s="203"/>
      <c r="C14030" s="203"/>
      <c r="D14030" s="203"/>
      <c r="E14030" s="203"/>
      <c r="F14030" s="203"/>
    </row>
    <row r="14031" spans="1:6" x14ac:dyDescent="0.25">
      <c r="A14031" s="203"/>
      <c r="B14031" s="203"/>
      <c r="C14031" s="203"/>
      <c r="D14031" s="203"/>
      <c r="E14031" s="203"/>
      <c r="F14031" s="203"/>
    </row>
    <row r="14032" spans="1:6" x14ac:dyDescent="0.25">
      <c r="A14032" s="203"/>
      <c r="B14032" s="203"/>
      <c r="C14032" s="203"/>
      <c r="D14032" s="203"/>
      <c r="E14032" s="203"/>
      <c r="F14032" s="203"/>
    </row>
    <row r="14033" spans="1:6" x14ac:dyDescent="0.25">
      <c r="A14033" s="203"/>
      <c r="B14033" s="203"/>
      <c r="C14033" s="203"/>
      <c r="D14033" s="203"/>
      <c r="E14033" s="203"/>
      <c r="F14033" s="203"/>
    </row>
    <row r="14034" spans="1:6" x14ac:dyDescent="0.25">
      <c r="A14034" s="203"/>
      <c r="B14034" s="203"/>
      <c r="C14034" s="203"/>
      <c r="D14034" s="203"/>
      <c r="E14034" s="203"/>
      <c r="F14034" s="203"/>
    </row>
    <row r="14035" spans="1:6" x14ac:dyDescent="0.25">
      <c r="A14035" s="203"/>
      <c r="B14035" s="203"/>
      <c r="C14035" s="203"/>
      <c r="D14035" s="203"/>
      <c r="E14035" s="203"/>
      <c r="F14035" s="203"/>
    </row>
    <row r="14036" spans="1:6" x14ac:dyDescent="0.25">
      <c r="A14036" s="203"/>
      <c r="B14036" s="203"/>
      <c r="C14036" s="203"/>
      <c r="D14036" s="203"/>
      <c r="E14036" s="203"/>
      <c r="F14036" s="203"/>
    </row>
    <row r="14037" spans="1:6" x14ac:dyDescent="0.25">
      <c r="A14037" s="203"/>
      <c r="B14037" s="203"/>
      <c r="C14037" s="203"/>
      <c r="D14037" s="203"/>
      <c r="E14037" s="203"/>
      <c r="F14037" s="203"/>
    </row>
    <row r="14038" spans="1:6" x14ac:dyDescent="0.25">
      <c r="A14038" s="203"/>
      <c r="B14038" s="203"/>
      <c r="C14038" s="203"/>
      <c r="D14038" s="203"/>
      <c r="E14038" s="203"/>
      <c r="F14038" s="203"/>
    </row>
    <row r="14039" spans="1:6" x14ac:dyDescent="0.25">
      <c r="A14039" s="203"/>
      <c r="B14039" s="203"/>
      <c r="C14039" s="203"/>
      <c r="D14039" s="203"/>
      <c r="E14039" s="203"/>
      <c r="F14039" s="203"/>
    </row>
    <row r="14040" spans="1:6" x14ac:dyDescent="0.25">
      <c r="A14040" s="203"/>
      <c r="B14040" s="203"/>
      <c r="C14040" s="203"/>
      <c r="D14040" s="203"/>
      <c r="E14040" s="203"/>
      <c r="F14040" s="203"/>
    </row>
    <row r="14041" spans="1:6" x14ac:dyDescent="0.25">
      <c r="A14041" s="203"/>
      <c r="B14041" s="203"/>
      <c r="C14041" s="203"/>
      <c r="D14041" s="203"/>
      <c r="E14041" s="203"/>
      <c r="F14041" s="203"/>
    </row>
    <row r="14042" spans="1:6" x14ac:dyDescent="0.25">
      <c r="A14042" s="203"/>
      <c r="B14042" s="203"/>
      <c r="C14042" s="203"/>
      <c r="D14042" s="203"/>
      <c r="E14042" s="203"/>
      <c r="F14042" s="203"/>
    </row>
    <row r="14043" spans="1:6" x14ac:dyDescent="0.25">
      <c r="A14043" s="203"/>
      <c r="B14043" s="203"/>
      <c r="C14043" s="203"/>
      <c r="D14043" s="203"/>
      <c r="E14043" s="203"/>
      <c r="F14043" s="203"/>
    </row>
    <row r="14044" spans="1:6" x14ac:dyDescent="0.25">
      <c r="A14044" s="203"/>
      <c r="B14044" s="203"/>
      <c r="C14044" s="203"/>
      <c r="D14044" s="203"/>
      <c r="E14044" s="203"/>
      <c r="F14044" s="203"/>
    </row>
    <row r="14045" spans="1:6" x14ac:dyDescent="0.25">
      <c r="A14045" s="203"/>
      <c r="B14045" s="203"/>
      <c r="C14045" s="203"/>
      <c r="D14045" s="203"/>
      <c r="E14045" s="203"/>
      <c r="F14045" s="203"/>
    </row>
    <row r="14046" spans="1:6" x14ac:dyDescent="0.25">
      <c r="A14046" s="203"/>
      <c r="B14046" s="203"/>
      <c r="C14046" s="203"/>
      <c r="D14046" s="203"/>
      <c r="E14046" s="203"/>
      <c r="F14046" s="203"/>
    </row>
    <row r="14047" spans="1:6" x14ac:dyDescent="0.25">
      <c r="A14047" s="203"/>
      <c r="B14047" s="203"/>
      <c r="C14047" s="203"/>
      <c r="D14047" s="203"/>
      <c r="E14047" s="203"/>
      <c r="F14047" s="203"/>
    </row>
    <row r="14048" spans="1:6" x14ac:dyDescent="0.25">
      <c r="A14048" s="203"/>
      <c r="B14048" s="203"/>
      <c r="C14048" s="203"/>
      <c r="D14048" s="203"/>
      <c r="E14048" s="203"/>
      <c r="F14048" s="203"/>
    </row>
    <row r="14049" spans="1:6" x14ac:dyDescent="0.25">
      <c r="A14049" s="203"/>
      <c r="B14049" s="203"/>
      <c r="C14049" s="203"/>
      <c r="D14049" s="203"/>
      <c r="E14049" s="203"/>
      <c r="F14049" s="203"/>
    </row>
    <row r="14050" spans="1:6" x14ac:dyDescent="0.25">
      <c r="A14050" s="203"/>
      <c r="B14050" s="203"/>
      <c r="C14050" s="203"/>
      <c r="D14050" s="203"/>
      <c r="E14050" s="203"/>
      <c r="F14050" s="203"/>
    </row>
    <row r="14051" spans="1:6" x14ac:dyDescent="0.25">
      <c r="A14051" s="203"/>
      <c r="B14051" s="203"/>
      <c r="C14051" s="203"/>
      <c r="D14051" s="203"/>
      <c r="E14051" s="203"/>
      <c r="F14051" s="203"/>
    </row>
    <row r="14052" spans="1:6" x14ac:dyDescent="0.25">
      <c r="A14052" s="203"/>
      <c r="B14052" s="203"/>
      <c r="C14052" s="203"/>
      <c r="D14052" s="203"/>
      <c r="E14052" s="203"/>
      <c r="F14052" s="203"/>
    </row>
    <row r="14053" spans="1:6" x14ac:dyDescent="0.25">
      <c r="A14053" s="203"/>
      <c r="B14053" s="203"/>
      <c r="C14053" s="203"/>
      <c r="D14053" s="203"/>
      <c r="E14053" s="203"/>
      <c r="F14053" s="203"/>
    </row>
    <row r="14054" spans="1:6" x14ac:dyDescent="0.25">
      <c r="A14054" s="203"/>
      <c r="B14054" s="203"/>
      <c r="C14054" s="203"/>
      <c r="D14054" s="203"/>
      <c r="E14054" s="203"/>
      <c r="F14054" s="203"/>
    </row>
    <row r="14055" spans="1:6" x14ac:dyDescent="0.25">
      <c r="A14055" s="203"/>
      <c r="B14055" s="203"/>
      <c r="C14055" s="203"/>
      <c r="D14055" s="203"/>
      <c r="E14055" s="203"/>
      <c r="F14055" s="203"/>
    </row>
    <row r="14056" spans="1:6" x14ac:dyDescent="0.25">
      <c r="A14056" s="203"/>
      <c r="B14056" s="203"/>
      <c r="C14056" s="203"/>
      <c r="D14056" s="203"/>
      <c r="E14056" s="203"/>
      <c r="F14056" s="203"/>
    </row>
    <row r="14057" spans="1:6" x14ac:dyDescent="0.25">
      <c r="A14057" s="203"/>
      <c r="B14057" s="203"/>
      <c r="C14057" s="203"/>
      <c r="D14057" s="203"/>
      <c r="E14057" s="203"/>
      <c r="F14057" s="203"/>
    </row>
    <row r="14058" spans="1:6" x14ac:dyDescent="0.25">
      <c r="A14058" s="203"/>
      <c r="B14058" s="203"/>
      <c r="C14058" s="203"/>
      <c r="D14058" s="203"/>
      <c r="E14058" s="203"/>
      <c r="F14058" s="203"/>
    </row>
    <row r="14059" spans="1:6" x14ac:dyDescent="0.25">
      <c r="A14059" s="203"/>
      <c r="B14059" s="203"/>
      <c r="C14059" s="203"/>
      <c r="D14059" s="203"/>
      <c r="E14059" s="203"/>
      <c r="F14059" s="203"/>
    </row>
    <row r="14060" spans="1:6" x14ac:dyDescent="0.25">
      <c r="A14060" s="203"/>
      <c r="B14060" s="203"/>
      <c r="C14060" s="203"/>
      <c r="D14060" s="203"/>
      <c r="E14060" s="203"/>
      <c r="F14060" s="203"/>
    </row>
    <row r="14061" spans="1:6" x14ac:dyDescent="0.25">
      <c r="A14061" s="203"/>
      <c r="B14061" s="203"/>
      <c r="C14061" s="203"/>
      <c r="D14061" s="203"/>
      <c r="E14061" s="203"/>
      <c r="F14061" s="203"/>
    </row>
    <row r="14062" spans="1:6" x14ac:dyDescent="0.25">
      <c r="A14062" s="203"/>
      <c r="B14062" s="203"/>
      <c r="C14062" s="203"/>
      <c r="D14062" s="203"/>
      <c r="E14062" s="203"/>
      <c r="F14062" s="203"/>
    </row>
    <row r="14063" spans="1:6" x14ac:dyDescent="0.25">
      <c r="A14063" s="203"/>
      <c r="B14063" s="203"/>
      <c r="C14063" s="203"/>
      <c r="D14063" s="203"/>
      <c r="E14063" s="203"/>
      <c r="F14063" s="203"/>
    </row>
    <row r="14064" spans="1:6" x14ac:dyDescent="0.25">
      <c r="A14064" s="203"/>
      <c r="B14064" s="203"/>
      <c r="C14064" s="203"/>
      <c r="D14064" s="203"/>
      <c r="E14064" s="203"/>
      <c r="F14064" s="203"/>
    </row>
    <row r="14065" spans="1:6" x14ac:dyDescent="0.25">
      <c r="A14065" s="203"/>
      <c r="B14065" s="203"/>
      <c r="C14065" s="203"/>
      <c r="D14065" s="203"/>
      <c r="E14065" s="203"/>
      <c r="F14065" s="203"/>
    </row>
    <row r="14066" spans="1:6" x14ac:dyDescent="0.25">
      <c r="A14066" s="203"/>
      <c r="B14066" s="203"/>
      <c r="C14066" s="203"/>
      <c r="D14066" s="203"/>
      <c r="E14066" s="203"/>
      <c r="F14066" s="203"/>
    </row>
    <row r="14067" spans="1:6" x14ac:dyDescent="0.25">
      <c r="A14067" s="203"/>
      <c r="B14067" s="203"/>
      <c r="C14067" s="203"/>
      <c r="D14067" s="203"/>
      <c r="E14067" s="203"/>
      <c r="F14067" s="203"/>
    </row>
    <row r="14068" spans="1:6" x14ac:dyDescent="0.25">
      <c r="A14068" s="203"/>
      <c r="B14068" s="203"/>
      <c r="C14068" s="203"/>
      <c r="D14068" s="203"/>
      <c r="E14068" s="203"/>
      <c r="F14068" s="203"/>
    </row>
    <row r="14069" spans="1:6" x14ac:dyDescent="0.25">
      <c r="A14069" s="203"/>
      <c r="B14069" s="203"/>
      <c r="C14069" s="203"/>
      <c r="D14069" s="203"/>
      <c r="E14069" s="203"/>
      <c r="F14069" s="203"/>
    </row>
    <row r="14070" spans="1:6" x14ac:dyDescent="0.25">
      <c r="A14070" s="203"/>
      <c r="B14070" s="203"/>
      <c r="C14070" s="203"/>
      <c r="D14070" s="203"/>
      <c r="E14070" s="203"/>
      <c r="F14070" s="203"/>
    </row>
    <row r="14071" spans="1:6" x14ac:dyDescent="0.25">
      <c r="A14071" s="203"/>
      <c r="B14071" s="203"/>
      <c r="C14071" s="203"/>
      <c r="D14071" s="203"/>
      <c r="E14071" s="203"/>
      <c r="F14071" s="203"/>
    </row>
    <row r="14072" spans="1:6" x14ac:dyDescent="0.25">
      <c r="A14072" s="203"/>
      <c r="B14072" s="203"/>
      <c r="C14072" s="203"/>
      <c r="D14072" s="203"/>
      <c r="E14072" s="203"/>
      <c r="F14072" s="203"/>
    </row>
    <row r="14073" spans="1:6" x14ac:dyDescent="0.25">
      <c r="A14073" s="203"/>
      <c r="B14073" s="203"/>
      <c r="C14073" s="203"/>
      <c r="D14073" s="203"/>
      <c r="E14073" s="203"/>
      <c r="F14073" s="203"/>
    </row>
    <row r="14074" spans="1:6" x14ac:dyDescent="0.25">
      <c r="A14074" s="203"/>
      <c r="B14074" s="203"/>
      <c r="C14074" s="203"/>
      <c r="D14074" s="203"/>
      <c r="E14074" s="203"/>
      <c r="F14074" s="203"/>
    </row>
    <row r="14075" spans="1:6" x14ac:dyDescent="0.25">
      <c r="A14075" s="203"/>
      <c r="B14075" s="203"/>
      <c r="C14075" s="203"/>
      <c r="D14075" s="203"/>
      <c r="E14075" s="203"/>
      <c r="F14075" s="203"/>
    </row>
    <row r="14076" spans="1:6" x14ac:dyDescent="0.25">
      <c r="A14076" s="203"/>
      <c r="B14076" s="203"/>
      <c r="C14076" s="203"/>
      <c r="D14076" s="203"/>
      <c r="E14076" s="203"/>
      <c r="F14076" s="203"/>
    </row>
    <row r="14077" spans="1:6" x14ac:dyDescent="0.25">
      <c r="A14077" s="203"/>
      <c r="B14077" s="203"/>
      <c r="C14077" s="203"/>
      <c r="D14077" s="203"/>
      <c r="E14077" s="203"/>
      <c r="F14077" s="203"/>
    </row>
    <row r="14078" spans="1:6" x14ac:dyDescent="0.25">
      <c r="A14078" s="203"/>
      <c r="B14078" s="203"/>
      <c r="C14078" s="203"/>
      <c r="D14078" s="203"/>
      <c r="E14078" s="203"/>
      <c r="F14078" s="203"/>
    </row>
    <row r="14079" spans="1:6" x14ac:dyDescent="0.25">
      <c r="A14079" s="203"/>
      <c r="B14079" s="203"/>
      <c r="C14079" s="203"/>
      <c r="D14079" s="203"/>
      <c r="E14079" s="203"/>
      <c r="F14079" s="203"/>
    </row>
    <row r="14080" spans="1:6" x14ac:dyDescent="0.25">
      <c r="A14080" s="203"/>
      <c r="B14080" s="203"/>
      <c r="C14080" s="203"/>
      <c r="D14080" s="203"/>
      <c r="E14080" s="203"/>
      <c r="F14080" s="203"/>
    </row>
    <row r="14081" spans="1:6" x14ac:dyDescent="0.25">
      <c r="A14081" s="203"/>
      <c r="B14081" s="203"/>
      <c r="C14081" s="203"/>
      <c r="D14081" s="203"/>
      <c r="E14081" s="203"/>
      <c r="F14081" s="203"/>
    </row>
    <row r="14082" spans="1:6" x14ac:dyDescent="0.25">
      <c r="A14082" s="203"/>
      <c r="B14082" s="203"/>
      <c r="C14082" s="203"/>
      <c r="D14082" s="203"/>
      <c r="E14082" s="203"/>
      <c r="F14082" s="203"/>
    </row>
    <row r="14083" spans="1:6" x14ac:dyDescent="0.25">
      <c r="A14083" s="203"/>
      <c r="B14083" s="203"/>
      <c r="C14083" s="203"/>
      <c r="D14083" s="203"/>
      <c r="E14083" s="203"/>
      <c r="F14083" s="203"/>
    </row>
    <row r="14084" spans="1:6" x14ac:dyDescent="0.25">
      <c r="A14084" s="203"/>
      <c r="B14084" s="203"/>
      <c r="C14084" s="203"/>
      <c r="D14084" s="203"/>
      <c r="E14084" s="203"/>
      <c r="F14084" s="203"/>
    </row>
    <row r="14085" spans="1:6" x14ac:dyDescent="0.25">
      <c r="A14085" s="203"/>
      <c r="B14085" s="203"/>
      <c r="C14085" s="203"/>
      <c r="D14085" s="203"/>
      <c r="E14085" s="203"/>
      <c r="F14085" s="203"/>
    </row>
    <row r="14086" spans="1:6" x14ac:dyDescent="0.25">
      <c r="A14086" s="203"/>
      <c r="B14086" s="203"/>
      <c r="C14086" s="203"/>
      <c r="D14086" s="203"/>
      <c r="E14086" s="203"/>
      <c r="F14086" s="203"/>
    </row>
    <row r="14087" spans="1:6" x14ac:dyDescent="0.25">
      <c r="A14087" s="203"/>
      <c r="B14087" s="203"/>
      <c r="C14087" s="203"/>
      <c r="D14087" s="203"/>
      <c r="E14087" s="203"/>
      <c r="F14087" s="203"/>
    </row>
    <row r="14088" spans="1:6" x14ac:dyDescent="0.25">
      <c r="A14088" s="203"/>
      <c r="B14088" s="203"/>
      <c r="C14088" s="203"/>
      <c r="D14088" s="203"/>
      <c r="E14088" s="203"/>
      <c r="F14088" s="203"/>
    </row>
    <row r="14089" spans="1:6" x14ac:dyDescent="0.25">
      <c r="A14089" s="203"/>
      <c r="B14089" s="203"/>
      <c r="C14089" s="203"/>
      <c r="D14089" s="203"/>
      <c r="E14089" s="203"/>
      <c r="F14089" s="203"/>
    </row>
    <row r="14090" spans="1:6" x14ac:dyDescent="0.25">
      <c r="A14090" s="203"/>
      <c r="B14090" s="203"/>
      <c r="C14090" s="203"/>
      <c r="D14090" s="203"/>
      <c r="E14090" s="203"/>
      <c r="F14090" s="203"/>
    </row>
    <row r="14091" spans="1:6" x14ac:dyDescent="0.25">
      <c r="A14091" s="203"/>
      <c r="B14091" s="203"/>
      <c r="C14091" s="203"/>
      <c r="D14091" s="203"/>
      <c r="E14091" s="203"/>
      <c r="F14091" s="203"/>
    </row>
    <row r="14092" spans="1:6" x14ac:dyDescent="0.25">
      <c r="A14092" s="203"/>
      <c r="B14092" s="203"/>
      <c r="C14092" s="203"/>
      <c r="D14092" s="203"/>
      <c r="E14092" s="203"/>
      <c r="F14092" s="203"/>
    </row>
    <row r="14093" spans="1:6" x14ac:dyDescent="0.25">
      <c r="A14093" s="203"/>
      <c r="B14093" s="203"/>
      <c r="C14093" s="203"/>
      <c r="D14093" s="203"/>
      <c r="E14093" s="203"/>
      <c r="F14093" s="203"/>
    </row>
    <row r="14094" spans="1:6" x14ac:dyDescent="0.25">
      <c r="A14094" s="203"/>
      <c r="B14094" s="203"/>
      <c r="C14094" s="203"/>
      <c r="D14094" s="203"/>
      <c r="E14094" s="203"/>
      <c r="F14094" s="203"/>
    </row>
    <row r="14095" spans="1:6" x14ac:dyDescent="0.25">
      <c r="A14095" s="203"/>
      <c r="B14095" s="203"/>
      <c r="C14095" s="203"/>
      <c r="D14095" s="203"/>
      <c r="E14095" s="203"/>
      <c r="F14095" s="203"/>
    </row>
    <row r="14096" spans="1:6" x14ac:dyDescent="0.25">
      <c r="A14096" s="203"/>
      <c r="B14096" s="203"/>
      <c r="C14096" s="203"/>
      <c r="D14096" s="203"/>
      <c r="E14096" s="203"/>
      <c r="F14096" s="203"/>
    </row>
    <row r="14097" spans="1:6" x14ac:dyDescent="0.25">
      <c r="A14097" s="203"/>
      <c r="B14097" s="203"/>
      <c r="C14097" s="203"/>
      <c r="D14097" s="203"/>
      <c r="E14097" s="203"/>
      <c r="F14097" s="203"/>
    </row>
    <row r="14098" spans="1:6" x14ac:dyDescent="0.25">
      <c r="A14098" s="203"/>
      <c r="B14098" s="203"/>
      <c r="C14098" s="203"/>
      <c r="D14098" s="203"/>
      <c r="E14098" s="203"/>
      <c r="F14098" s="203"/>
    </row>
    <row r="14099" spans="1:6" x14ac:dyDescent="0.25">
      <c r="A14099" s="203"/>
      <c r="B14099" s="203"/>
      <c r="C14099" s="203"/>
      <c r="D14099" s="203"/>
      <c r="E14099" s="203"/>
      <c r="F14099" s="203"/>
    </row>
    <row r="14100" spans="1:6" x14ac:dyDescent="0.25">
      <c r="A14100" s="203"/>
      <c r="B14100" s="203"/>
      <c r="C14100" s="203"/>
      <c r="D14100" s="203"/>
      <c r="E14100" s="203"/>
      <c r="F14100" s="203"/>
    </row>
    <row r="14101" spans="1:6" x14ac:dyDescent="0.25">
      <c r="A14101" s="203"/>
      <c r="B14101" s="203"/>
      <c r="C14101" s="203"/>
      <c r="D14101" s="203"/>
      <c r="E14101" s="203"/>
      <c r="F14101" s="203"/>
    </row>
    <row r="14102" spans="1:6" x14ac:dyDescent="0.25">
      <c r="A14102" s="203"/>
      <c r="B14102" s="203"/>
      <c r="C14102" s="203"/>
      <c r="D14102" s="203"/>
      <c r="E14102" s="203"/>
      <c r="F14102" s="203"/>
    </row>
    <row r="14103" spans="1:6" x14ac:dyDescent="0.25">
      <c r="A14103" s="203"/>
      <c r="B14103" s="203"/>
      <c r="C14103" s="203"/>
      <c r="D14103" s="203"/>
      <c r="E14103" s="203"/>
      <c r="F14103" s="203"/>
    </row>
    <row r="14104" spans="1:6" x14ac:dyDescent="0.25">
      <c r="A14104" s="203"/>
      <c r="B14104" s="203"/>
      <c r="C14104" s="203"/>
      <c r="D14104" s="203"/>
      <c r="E14104" s="203"/>
      <c r="F14104" s="203"/>
    </row>
    <row r="14105" spans="1:6" x14ac:dyDescent="0.25">
      <c r="A14105" s="203"/>
      <c r="B14105" s="203"/>
      <c r="C14105" s="203"/>
      <c r="D14105" s="203"/>
      <c r="E14105" s="203"/>
      <c r="F14105" s="203"/>
    </row>
    <row r="14106" spans="1:6" x14ac:dyDescent="0.25">
      <c r="A14106" s="203"/>
      <c r="B14106" s="203"/>
      <c r="C14106" s="203"/>
      <c r="D14106" s="203"/>
      <c r="E14106" s="203"/>
      <c r="F14106" s="203"/>
    </row>
    <row r="14107" spans="1:6" x14ac:dyDescent="0.25">
      <c r="A14107" s="203"/>
      <c r="B14107" s="203"/>
      <c r="C14107" s="203"/>
      <c r="D14107" s="203"/>
      <c r="E14107" s="203"/>
      <c r="F14107" s="203"/>
    </row>
    <row r="14108" spans="1:6" x14ac:dyDescent="0.25">
      <c r="A14108" s="203"/>
      <c r="B14108" s="203"/>
      <c r="C14108" s="203"/>
      <c r="D14108" s="203"/>
      <c r="E14108" s="203"/>
      <c r="F14108" s="203"/>
    </row>
    <row r="14109" spans="1:6" x14ac:dyDescent="0.25">
      <c r="A14109" s="203"/>
      <c r="B14109" s="203"/>
      <c r="C14109" s="203"/>
      <c r="D14109" s="203"/>
      <c r="E14109" s="203"/>
      <c r="F14109" s="203"/>
    </row>
    <row r="14110" spans="1:6" x14ac:dyDescent="0.25">
      <c r="A14110" s="203"/>
      <c r="B14110" s="203"/>
      <c r="C14110" s="203"/>
      <c r="D14110" s="203"/>
      <c r="E14110" s="203"/>
      <c r="F14110" s="203"/>
    </row>
    <row r="14111" spans="1:6" x14ac:dyDescent="0.25">
      <c r="A14111" s="203"/>
      <c r="B14111" s="203"/>
      <c r="C14111" s="203"/>
      <c r="D14111" s="203"/>
      <c r="E14111" s="203"/>
      <c r="F14111" s="203"/>
    </row>
    <row r="14112" spans="1:6" x14ac:dyDescent="0.25">
      <c r="A14112" s="203"/>
      <c r="B14112" s="203"/>
      <c r="C14112" s="203"/>
      <c r="D14112" s="203"/>
      <c r="E14112" s="203"/>
      <c r="F14112" s="203"/>
    </row>
    <row r="14113" spans="1:6" x14ac:dyDescent="0.25">
      <c r="A14113" s="203"/>
      <c r="B14113" s="203"/>
      <c r="C14113" s="203"/>
      <c r="D14113" s="203"/>
      <c r="E14113" s="203"/>
      <c r="F14113" s="203"/>
    </row>
    <row r="14114" spans="1:6" x14ac:dyDescent="0.25">
      <c r="A14114" s="203"/>
      <c r="B14114" s="203"/>
      <c r="C14114" s="203"/>
      <c r="D14114" s="203"/>
      <c r="E14114" s="203"/>
      <c r="F14114" s="203"/>
    </row>
    <row r="14115" spans="1:6" x14ac:dyDescent="0.25">
      <c r="A14115" s="203"/>
      <c r="B14115" s="203"/>
      <c r="C14115" s="203"/>
      <c r="D14115" s="203"/>
      <c r="E14115" s="203"/>
      <c r="F14115" s="203"/>
    </row>
    <row r="14116" spans="1:6" x14ac:dyDescent="0.25">
      <c r="A14116" s="203"/>
      <c r="B14116" s="203"/>
      <c r="C14116" s="203"/>
      <c r="D14116" s="203"/>
      <c r="E14116" s="203"/>
      <c r="F14116" s="203"/>
    </row>
    <row r="14117" spans="1:6" x14ac:dyDescent="0.25">
      <c r="A14117" s="203"/>
      <c r="B14117" s="203"/>
      <c r="C14117" s="203"/>
      <c r="D14117" s="203"/>
      <c r="E14117" s="203"/>
      <c r="F14117" s="203"/>
    </row>
    <row r="14118" spans="1:6" x14ac:dyDescent="0.25">
      <c r="A14118" s="203"/>
      <c r="B14118" s="203"/>
      <c r="C14118" s="203"/>
      <c r="D14118" s="203"/>
      <c r="E14118" s="203"/>
      <c r="F14118" s="203"/>
    </row>
    <row r="14119" spans="1:6" x14ac:dyDescent="0.25">
      <c r="A14119" s="203"/>
      <c r="B14119" s="203"/>
      <c r="C14119" s="203"/>
      <c r="D14119" s="203"/>
      <c r="E14119" s="203"/>
      <c r="F14119" s="203"/>
    </row>
    <row r="14120" spans="1:6" x14ac:dyDescent="0.25">
      <c r="A14120" s="203"/>
      <c r="B14120" s="203"/>
      <c r="C14120" s="203"/>
      <c r="D14120" s="203"/>
      <c r="E14120" s="203"/>
      <c r="F14120" s="203"/>
    </row>
    <row r="14121" spans="1:6" x14ac:dyDescent="0.25">
      <c r="A14121" s="203"/>
      <c r="B14121" s="203"/>
      <c r="C14121" s="203"/>
      <c r="D14121" s="203"/>
      <c r="E14121" s="203"/>
      <c r="F14121" s="203"/>
    </row>
    <row r="14122" spans="1:6" x14ac:dyDescent="0.25">
      <c r="A14122" s="203"/>
      <c r="B14122" s="203"/>
      <c r="C14122" s="203"/>
      <c r="D14122" s="203"/>
      <c r="E14122" s="203"/>
      <c r="F14122" s="203"/>
    </row>
    <row r="14123" spans="1:6" x14ac:dyDescent="0.25">
      <c r="A14123" s="203"/>
      <c r="B14123" s="203"/>
      <c r="C14123" s="203"/>
      <c r="D14123" s="203"/>
      <c r="E14123" s="203"/>
      <c r="F14123" s="203"/>
    </row>
    <row r="14124" spans="1:6" x14ac:dyDescent="0.25">
      <c r="A14124" s="203"/>
      <c r="B14124" s="203"/>
      <c r="C14124" s="203"/>
      <c r="D14124" s="203"/>
      <c r="E14124" s="203"/>
      <c r="F14124" s="203"/>
    </row>
    <row r="14125" spans="1:6" x14ac:dyDescent="0.25">
      <c r="A14125" s="203"/>
      <c r="B14125" s="203"/>
      <c r="C14125" s="203"/>
      <c r="D14125" s="203"/>
      <c r="E14125" s="203"/>
      <c r="F14125" s="203"/>
    </row>
    <row r="14126" spans="1:6" x14ac:dyDescent="0.25">
      <c r="A14126" s="203"/>
      <c r="B14126" s="203"/>
      <c r="C14126" s="203"/>
      <c r="D14126" s="203"/>
      <c r="E14126" s="203"/>
      <c r="F14126" s="203"/>
    </row>
    <row r="14127" spans="1:6" x14ac:dyDescent="0.25">
      <c r="A14127" s="203"/>
      <c r="B14127" s="203"/>
      <c r="C14127" s="203"/>
      <c r="D14127" s="203"/>
      <c r="E14127" s="203"/>
      <c r="F14127" s="203"/>
    </row>
    <row r="14128" spans="1:6" x14ac:dyDescent="0.25">
      <c r="A14128" s="203"/>
      <c r="B14128" s="203"/>
      <c r="C14128" s="203"/>
      <c r="D14128" s="203"/>
      <c r="E14128" s="203"/>
      <c r="F14128" s="203"/>
    </row>
    <row r="14129" spans="1:6" x14ac:dyDescent="0.25">
      <c r="A14129" s="203"/>
      <c r="B14129" s="203"/>
      <c r="C14129" s="203"/>
      <c r="D14129" s="203"/>
      <c r="E14129" s="203"/>
      <c r="F14129" s="203"/>
    </row>
    <row r="14130" spans="1:6" x14ac:dyDescent="0.25">
      <c r="A14130" s="203"/>
      <c r="B14130" s="203"/>
      <c r="C14130" s="203"/>
      <c r="D14130" s="203"/>
      <c r="E14130" s="203"/>
      <c r="F14130" s="203"/>
    </row>
    <row r="14131" spans="1:6" x14ac:dyDescent="0.25">
      <c r="A14131" s="203"/>
      <c r="B14131" s="203"/>
      <c r="C14131" s="203"/>
      <c r="D14131" s="203"/>
      <c r="E14131" s="203"/>
      <c r="F14131" s="203"/>
    </row>
    <row r="14132" spans="1:6" x14ac:dyDescent="0.25">
      <c r="A14132" s="203"/>
      <c r="B14132" s="203"/>
      <c r="C14132" s="203"/>
      <c r="D14132" s="203"/>
      <c r="E14132" s="203"/>
      <c r="F14132" s="203"/>
    </row>
    <row r="14133" spans="1:6" x14ac:dyDescent="0.25">
      <c r="A14133" s="203"/>
      <c r="B14133" s="203"/>
      <c r="C14133" s="203"/>
      <c r="D14133" s="203"/>
      <c r="E14133" s="203"/>
      <c r="F14133" s="203"/>
    </row>
    <row r="14134" spans="1:6" x14ac:dyDescent="0.25">
      <c r="A14134" s="203"/>
      <c r="B14134" s="203"/>
      <c r="C14134" s="203"/>
      <c r="D14134" s="203"/>
      <c r="E14134" s="203"/>
      <c r="F14134" s="203"/>
    </row>
    <row r="14135" spans="1:6" x14ac:dyDescent="0.25">
      <c r="A14135" s="203"/>
      <c r="B14135" s="203"/>
      <c r="C14135" s="203"/>
      <c r="D14135" s="203"/>
      <c r="E14135" s="203"/>
      <c r="F14135" s="203"/>
    </row>
    <row r="14136" spans="1:6" x14ac:dyDescent="0.25">
      <c r="A14136" s="203"/>
      <c r="B14136" s="203"/>
      <c r="C14136" s="203"/>
      <c r="D14136" s="203"/>
      <c r="E14136" s="203"/>
      <c r="F14136" s="203"/>
    </row>
    <row r="14137" spans="1:6" x14ac:dyDescent="0.25">
      <c r="A14137" s="203"/>
      <c r="B14137" s="203"/>
      <c r="C14137" s="203"/>
      <c r="D14137" s="203"/>
      <c r="E14137" s="203"/>
      <c r="F14137" s="203"/>
    </row>
    <row r="14138" spans="1:6" x14ac:dyDescent="0.25">
      <c r="A14138" s="203"/>
      <c r="B14138" s="203"/>
      <c r="C14138" s="203"/>
      <c r="D14138" s="203"/>
      <c r="E14138" s="203"/>
      <c r="F14138" s="203"/>
    </row>
    <row r="14139" spans="1:6" x14ac:dyDescent="0.25">
      <c r="A14139" s="203"/>
      <c r="B14139" s="203"/>
      <c r="C14139" s="203"/>
      <c r="D14139" s="203"/>
      <c r="E14139" s="203"/>
      <c r="F14139" s="203"/>
    </row>
    <row r="14140" spans="1:6" x14ac:dyDescent="0.25">
      <c r="A14140" s="203"/>
      <c r="B14140" s="203"/>
      <c r="C14140" s="203"/>
      <c r="D14140" s="203"/>
      <c r="E14140" s="203"/>
      <c r="F14140" s="203"/>
    </row>
    <row r="14141" spans="1:6" x14ac:dyDescent="0.25">
      <c r="A14141" s="203"/>
      <c r="B14141" s="203"/>
      <c r="C14141" s="203"/>
      <c r="D14141" s="203"/>
      <c r="E14141" s="203"/>
      <c r="F14141" s="203"/>
    </row>
    <row r="14142" spans="1:6" x14ac:dyDescent="0.25">
      <c r="A14142" s="203"/>
      <c r="B14142" s="203"/>
      <c r="C14142" s="203"/>
      <c r="D14142" s="203"/>
      <c r="E14142" s="203"/>
      <c r="F14142" s="203"/>
    </row>
    <row r="14143" spans="1:6" x14ac:dyDescent="0.25">
      <c r="A14143" s="203"/>
      <c r="B14143" s="203"/>
      <c r="C14143" s="203"/>
      <c r="D14143" s="203"/>
      <c r="E14143" s="203"/>
      <c r="F14143" s="203"/>
    </row>
    <row r="14144" spans="1:6" x14ac:dyDescent="0.25">
      <c r="A14144" s="203"/>
      <c r="B14144" s="203"/>
      <c r="C14144" s="203"/>
      <c r="D14144" s="203"/>
      <c r="E14144" s="203"/>
      <c r="F14144" s="203"/>
    </row>
    <row r="14145" spans="1:6" x14ac:dyDescent="0.25">
      <c r="A14145" s="203"/>
      <c r="B14145" s="203"/>
      <c r="C14145" s="203"/>
      <c r="D14145" s="203"/>
      <c r="E14145" s="203"/>
      <c r="F14145" s="203"/>
    </row>
    <row r="14146" spans="1:6" x14ac:dyDescent="0.25">
      <c r="A14146" s="203"/>
      <c r="B14146" s="203"/>
      <c r="C14146" s="203"/>
      <c r="D14146" s="203"/>
      <c r="E14146" s="203"/>
      <c r="F14146" s="203"/>
    </row>
    <row r="14147" spans="1:6" x14ac:dyDescent="0.25">
      <c r="A14147" s="203"/>
      <c r="B14147" s="203"/>
      <c r="C14147" s="203"/>
      <c r="D14147" s="203"/>
      <c r="E14147" s="203"/>
      <c r="F14147" s="203"/>
    </row>
    <row r="14148" spans="1:6" x14ac:dyDescent="0.25">
      <c r="A14148" s="203"/>
      <c r="B14148" s="203"/>
      <c r="C14148" s="203"/>
      <c r="D14148" s="203"/>
      <c r="E14148" s="203"/>
      <c r="F14148" s="203"/>
    </row>
    <row r="14149" spans="1:6" x14ac:dyDescent="0.25">
      <c r="A14149" s="203"/>
      <c r="B14149" s="203"/>
      <c r="C14149" s="203"/>
      <c r="D14149" s="203"/>
      <c r="E14149" s="203"/>
      <c r="F14149" s="203"/>
    </row>
    <row r="14150" spans="1:6" x14ac:dyDescent="0.25">
      <c r="A14150" s="203"/>
      <c r="B14150" s="203"/>
      <c r="C14150" s="203"/>
      <c r="D14150" s="203"/>
      <c r="E14150" s="203"/>
      <c r="F14150" s="203"/>
    </row>
    <row r="14151" spans="1:6" x14ac:dyDescent="0.25">
      <c r="A14151" s="203"/>
      <c r="B14151" s="203"/>
      <c r="C14151" s="203"/>
      <c r="D14151" s="203"/>
      <c r="E14151" s="203"/>
      <c r="F14151" s="203"/>
    </row>
    <row r="14152" spans="1:6" x14ac:dyDescent="0.25">
      <c r="A14152" s="203"/>
      <c r="B14152" s="203"/>
      <c r="C14152" s="203"/>
      <c r="D14152" s="203"/>
      <c r="E14152" s="203"/>
      <c r="F14152" s="203"/>
    </row>
    <row r="14153" spans="1:6" x14ac:dyDescent="0.25">
      <c r="A14153" s="203"/>
      <c r="B14153" s="203"/>
      <c r="C14153" s="203"/>
      <c r="D14153" s="203"/>
      <c r="E14153" s="203"/>
      <c r="F14153" s="203"/>
    </row>
    <row r="14154" spans="1:6" x14ac:dyDescent="0.25">
      <c r="A14154" s="203"/>
      <c r="B14154" s="203"/>
      <c r="C14154" s="203"/>
      <c r="D14154" s="203"/>
      <c r="E14154" s="203"/>
      <c r="F14154" s="203"/>
    </row>
    <row r="14155" spans="1:6" x14ac:dyDescent="0.25">
      <c r="A14155" s="203"/>
      <c r="B14155" s="203"/>
      <c r="C14155" s="203"/>
      <c r="D14155" s="203"/>
      <c r="E14155" s="203"/>
      <c r="F14155" s="203"/>
    </row>
    <row r="14156" spans="1:6" x14ac:dyDescent="0.25">
      <c r="A14156" s="203"/>
      <c r="B14156" s="203"/>
      <c r="C14156" s="203"/>
      <c r="D14156" s="203"/>
      <c r="E14156" s="203"/>
      <c r="F14156" s="203"/>
    </row>
    <row r="14157" spans="1:6" x14ac:dyDescent="0.25">
      <c r="A14157" s="203"/>
      <c r="B14157" s="203"/>
      <c r="C14157" s="203"/>
      <c r="D14157" s="203"/>
      <c r="E14157" s="203"/>
      <c r="F14157" s="203"/>
    </row>
    <row r="14158" spans="1:6" x14ac:dyDescent="0.25">
      <c r="A14158" s="203"/>
      <c r="B14158" s="203"/>
      <c r="C14158" s="203"/>
      <c r="D14158" s="203"/>
      <c r="E14158" s="203"/>
      <c r="F14158" s="203"/>
    </row>
    <row r="14159" spans="1:6" x14ac:dyDescent="0.25">
      <c r="A14159" s="203"/>
      <c r="B14159" s="203"/>
      <c r="C14159" s="203"/>
      <c r="D14159" s="203"/>
      <c r="E14159" s="203"/>
      <c r="F14159" s="203"/>
    </row>
    <row r="14160" spans="1:6" x14ac:dyDescent="0.25">
      <c r="A14160" s="203"/>
      <c r="B14160" s="203"/>
      <c r="C14160" s="203"/>
      <c r="D14160" s="203"/>
      <c r="E14160" s="203"/>
      <c r="F14160" s="203"/>
    </row>
    <row r="14161" spans="1:6" x14ac:dyDescent="0.25">
      <c r="A14161" s="203"/>
      <c r="B14161" s="203"/>
      <c r="C14161" s="203"/>
      <c r="D14161" s="203"/>
      <c r="E14161" s="203"/>
      <c r="F14161" s="203"/>
    </row>
    <row r="14162" spans="1:6" x14ac:dyDescent="0.25">
      <c r="A14162" s="203"/>
      <c r="B14162" s="203"/>
      <c r="C14162" s="203"/>
      <c r="D14162" s="203"/>
      <c r="E14162" s="203"/>
      <c r="F14162" s="203"/>
    </row>
    <row r="14163" spans="1:6" x14ac:dyDescent="0.25">
      <c r="A14163" s="203"/>
      <c r="B14163" s="203"/>
      <c r="C14163" s="203"/>
      <c r="D14163" s="203"/>
      <c r="E14163" s="203"/>
      <c r="F14163" s="203"/>
    </row>
    <row r="14164" spans="1:6" x14ac:dyDescent="0.25">
      <c r="A14164" s="203"/>
      <c r="B14164" s="203"/>
      <c r="C14164" s="203"/>
      <c r="D14164" s="203"/>
      <c r="E14164" s="203"/>
      <c r="F14164" s="203"/>
    </row>
    <row r="14165" spans="1:6" x14ac:dyDescent="0.25">
      <c r="A14165" s="203"/>
      <c r="B14165" s="203"/>
      <c r="C14165" s="203"/>
      <c r="D14165" s="203"/>
      <c r="E14165" s="203"/>
      <c r="F14165" s="203"/>
    </row>
    <row r="14166" spans="1:6" x14ac:dyDescent="0.25">
      <c r="A14166" s="203"/>
      <c r="B14166" s="203"/>
      <c r="C14166" s="203"/>
      <c r="D14166" s="203"/>
      <c r="E14166" s="203"/>
      <c r="F14166" s="203"/>
    </row>
    <row r="14167" spans="1:6" x14ac:dyDescent="0.25">
      <c r="A14167" s="203"/>
      <c r="B14167" s="203"/>
      <c r="C14167" s="203"/>
      <c r="D14167" s="203"/>
      <c r="E14167" s="203"/>
      <c r="F14167" s="203"/>
    </row>
    <row r="14168" spans="1:6" x14ac:dyDescent="0.25">
      <c r="A14168" s="203"/>
      <c r="B14168" s="203"/>
      <c r="C14168" s="203"/>
      <c r="D14168" s="203"/>
      <c r="E14168" s="203"/>
      <c r="F14168" s="203"/>
    </row>
    <row r="14169" spans="1:6" x14ac:dyDescent="0.25">
      <c r="A14169" s="203"/>
      <c r="B14169" s="203"/>
      <c r="C14169" s="203"/>
      <c r="D14169" s="203"/>
      <c r="E14169" s="203"/>
      <c r="F14169" s="203"/>
    </row>
    <row r="14170" spans="1:6" x14ac:dyDescent="0.25">
      <c r="A14170" s="203"/>
      <c r="B14170" s="203"/>
      <c r="C14170" s="203"/>
      <c r="D14170" s="203"/>
      <c r="E14170" s="203"/>
      <c r="F14170" s="203"/>
    </row>
    <row r="14171" spans="1:6" x14ac:dyDescent="0.25">
      <c r="A14171" s="203"/>
      <c r="B14171" s="203"/>
      <c r="C14171" s="203"/>
      <c r="D14171" s="203"/>
      <c r="E14171" s="203"/>
      <c r="F14171" s="203"/>
    </row>
    <row r="14172" spans="1:6" x14ac:dyDescent="0.25">
      <c r="A14172" s="203"/>
      <c r="B14172" s="203"/>
      <c r="C14172" s="203"/>
      <c r="D14172" s="203"/>
      <c r="E14172" s="203"/>
      <c r="F14172" s="203"/>
    </row>
    <row r="14173" spans="1:6" x14ac:dyDescent="0.25">
      <c r="A14173" s="203"/>
      <c r="B14173" s="203"/>
      <c r="C14173" s="203"/>
      <c r="D14173" s="203"/>
      <c r="E14173" s="203"/>
      <c r="F14173" s="203"/>
    </row>
    <row r="14174" spans="1:6" x14ac:dyDescent="0.25">
      <c r="A14174" s="203"/>
      <c r="B14174" s="203"/>
      <c r="C14174" s="203"/>
      <c r="D14174" s="203"/>
      <c r="E14174" s="203"/>
      <c r="F14174" s="203"/>
    </row>
    <row r="14175" spans="1:6" x14ac:dyDescent="0.25">
      <c r="A14175" s="203"/>
      <c r="B14175" s="203"/>
      <c r="C14175" s="203"/>
      <c r="D14175" s="203"/>
      <c r="E14175" s="203"/>
      <c r="F14175" s="203"/>
    </row>
    <row r="14176" spans="1:6" x14ac:dyDescent="0.25">
      <c r="A14176" s="203"/>
      <c r="B14176" s="203"/>
      <c r="C14176" s="203"/>
      <c r="D14176" s="203"/>
      <c r="E14176" s="203"/>
      <c r="F14176" s="203"/>
    </row>
    <row r="14177" spans="1:6" x14ac:dyDescent="0.25">
      <c r="A14177" s="203"/>
      <c r="B14177" s="203"/>
      <c r="C14177" s="203"/>
      <c r="D14177" s="203"/>
      <c r="E14177" s="203"/>
      <c r="F14177" s="203"/>
    </row>
    <row r="14178" spans="1:6" x14ac:dyDescent="0.25">
      <c r="A14178" s="203"/>
      <c r="B14178" s="203"/>
      <c r="C14178" s="203"/>
      <c r="D14178" s="203"/>
      <c r="E14178" s="203"/>
      <c r="F14178" s="203"/>
    </row>
    <row r="14179" spans="1:6" x14ac:dyDescent="0.25">
      <c r="A14179" s="203"/>
      <c r="B14179" s="203"/>
      <c r="C14179" s="203"/>
      <c r="D14179" s="203"/>
      <c r="E14179" s="203"/>
      <c r="F14179" s="203"/>
    </row>
    <row r="14180" spans="1:6" x14ac:dyDescent="0.25">
      <c r="A14180" s="203"/>
      <c r="B14180" s="203"/>
      <c r="C14180" s="203"/>
      <c r="D14180" s="203"/>
      <c r="E14180" s="203"/>
      <c r="F14180" s="203"/>
    </row>
    <row r="14181" spans="1:6" x14ac:dyDescent="0.25">
      <c r="A14181" s="203"/>
      <c r="B14181" s="203"/>
      <c r="C14181" s="203"/>
      <c r="D14181" s="203"/>
      <c r="E14181" s="203"/>
      <c r="F14181" s="203"/>
    </row>
    <row r="14182" spans="1:6" x14ac:dyDescent="0.25">
      <c r="A14182" s="203"/>
      <c r="B14182" s="203"/>
      <c r="C14182" s="203"/>
      <c r="D14182" s="203"/>
      <c r="E14182" s="203"/>
      <c r="F14182" s="203"/>
    </row>
    <row r="14183" spans="1:6" x14ac:dyDescent="0.25">
      <c r="A14183" s="203"/>
      <c r="B14183" s="203"/>
      <c r="C14183" s="203"/>
      <c r="D14183" s="203"/>
      <c r="E14183" s="203"/>
      <c r="F14183" s="203"/>
    </row>
    <row r="14184" spans="1:6" x14ac:dyDescent="0.25">
      <c r="A14184" s="203"/>
      <c r="B14184" s="203"/>
      <c r="C14184" s="203"/>
      <c r="D14184" s="203"/>
      <c r="E14184" s="203"/>
      <c r="F14184" s="203"/>
    </row>
    <row r="14185" spans="1:6" x14ac:dyDescent="0.25">
      <c r="A14185" s="203"/>
      <c r="B14185" s="203"/>
      <c r="C14185" s="203"/>
      <c r="D14185" s="203"/>
      <c r="E14185" s="203"/>
      <c r="F14185" s="203"/>
    </row>
    <row r="14186" spans="1:6" x14ac:dyDescent="0.25">
      <c r="A14186" s="203"/>
      <c r="B14186" s="203"/>
      <c r="C14186" s="203"/>
      <c r="D14186" s="203"/>
      <c r="E14186" s="203"/>
      <c r="F14186" s="203"/>
    </row>
    <row r="14187" spans="1:6" x14ac:dyDescent="0.25">
      <c r="A14187" s="203"/>
      <c r="B14187" s="203"/>
      <c r="C14187" s="203"/>
      <c r="D14187" s="203"/>
      <c r="E14187" s="203"/>
      <c r="F14187" s="203"/>
    </row>
    <row r="14188" spans="1:6" x14ac:dyDescent="0.25">
      <c r="A14188" s="203"/>
      <c r="B14188" s="203"/>
      <c r="C14188" s="203"/>
      <c r="D14188" s="203"/>
      <c r="E14188" s="203"/>
      <c r="F14188" s="203"/>
    </row>
    <row r="14189" spans="1:6" x14ac:dyDescent="0.25">
      <c r="A14189" s="203"/>
      <c r="B14189" s="203"/>
      <c r="C14189" s="203"/>
      <c r="D14189" s="203"/>
      <c r="E14189" s="203"/>
      <c r="F14189" s="203"/>
    </row>
    <row r="14190" spans="1:6" x14ac:dyDescent="0.25">
      <c r="A14190" s="203"/>
      <c r="B14190" s="203"/>
      <c r="C14190" s="203"/>
      <c r="D14190" s="203"/>
      <c r="E14190" s="203"/>
      <c r="F14190" s="203"/>
    </row>
    <row r="14191" spans="1:6" x14ac:dyDescent="0.25">
      <c r="A14191" s="203"/>
      <c r="B14191" s="203"/>
      <c r="C14191" s="203"/>
      <c r="D14191" s="203"/>
      <c r="E14191" s="203"/>
      <c r="F14191" s="203"/>
    </row>
    <row r="14192" spans="1:6" x14ac:dyDescent="0.25">
      <c r="A14192" s="203"/>
      <c r="B14192" s="203"/>
      <c r="C14192" s="203"/>
      <c r="D14192" s="203"/>
      <c r="E14192" s="203"/>
      <c r="F14192" s="203"/>
    </row>
    <row r="14193" spans="1:6" x14ac:dyDescent="0.25">
      <c r="A14193" s="203"/>
      <c r="B14193" s="203"/>
      <c r="C14193" s="203"/>
      <c r="D14193" s="203"/>
      <c r="E14193" s="203"/>
      <c r="F14193" s="203"/>
    </row>
    <row r="14194" spans="1:6" x14ac:dyDescent="0.25">
      <c r="A14194" s="203"/>
      <c r="B14194" s="203"/>
      <c r="C14194" s="203"/>
      <c r="D14194" s="203"/>
      <c r="E14194" s="203"/>
      <c r="F14194" s="203"/>
    </row>
    <row r="14195" spans="1:6" x14ac:dyDescent="0.25">
      <c r="A14195" s="203"/>
      <c r="B14195" s="203"/>
      <c r="C14195" s="203"/>
      <c r="D14195" s="203"/>
      <c r="E14195" s="203"/>
      <c r="F14195" s="203"/>
    </row>
    <row r="14196" spans="1:6" x14ac:dyDescent="0.25">
      <c r="A14196" s="203"/>
      <c r="B14196" s="203"/>
      <c r="C14196" s="203"/>
      <c r="D14196" s="203"/>
      <c r="E14196" s="203"/>
      <c r="F14196" s="203"/>
    </row>
    <row r="14197" spans="1:6" x14ac:dyDescent="0.25">
      <c r="A14197" s="203"/>
      <c r="B14197" s="203"/>
      <c r="C14197" s="203"/>
      <c r="D14197" s="203"/>
      <c r="E14197" s="203"/>
      <c r="F14197" s="203"/>
    </row>
    <row r="14198" spans="1:6" x14ac:dyDescent="0.25">
      <c r="A14198" s="203"/>
      <c r="B14198" s="203"/>
      <c r="C14198" s="203"/>
      <c r="D14198" s="203"/>
      <c r="E14198" s="203"/>
      <c r="F14198" s="203"/>
    </row>
    <row r="14199" spans="1:6" x14ac:dyDescent="0.25">
      <c r="A14199" s="203"/>
      <c r="B14199" s="203"/>
      <c r="C14199" s="203"/>
      <c r="D14199" s="203"/>
      <c r="E14199" s="203"/>
      <c r="F14199" s="203"/>
    </row>
    <row r="14200" spans="1:6" x14ac:dyDescent="0.25">
      <c r="A14200" s="203"/>
      <c r="B14200" s="203"/>
      <c r="C14200" s="203"/>
      <c r="D14200" s="203"/>
      <c r="E14200" s="203"/>
      <c r="F14200" s="203"/>
    </row>
    <row r="14201" spans="1:6" x14ac:dyDescent="0.25">
      <c r="A14201" s="203"/>
      <c r="B14201" s="203"/>
      <c r="C14201" s="203"/>
      <c r="D14201" s="203"/>
      <c r="E14201" s="203"/>
      <c r="F14201" s="203"/>
    </row>
    <row r="14202" spans="1:6" x14ac:dyDescent="0.25">
      <c r="A14202" s="203"/>
      <c r="B14202" s="203"/>
      <c r="C14202" s="203"/>
      <c r="D14202" s="203"/>
      <c r="E14202" s="203"/>
      <c r="F14202" s="203"/>
    </row>
    <row r="14203" spans="1:6" x14ac:dyDescent="0.25">
      <c r="A14203" s="203"/>
      <c r="B14203" s="203"/>
      <c r="C14203" s="203"/>
      <c r="D14203" s="203"/>
      <c r="E14203" s="203"/>
      <c r="F14203" s="203"/>
    </row>
    <row r="14204" spans="1:6" x14ac:dyDescent="0.25">
      <c r="A14204" s="203"/>
      <c r="B14204" s="203"/>
      <c r="C14204" s="203"/>
      <c r="D14204" s="203"/>
      <c r="E14204" s="203"/>
      <c r="F14204" s="203"/>
    </row>
    <row r="14205" spans="1:6" x14ac:dyDescent="0.25">
      <c r="A14205" s="203"/>
      <c r="B14205" s="203"/>
      <c r="C14205" s="203"/>
      <c r="D14205" s="203"/>
      <c r="E14205" s="203"/>
      <c r="F14205" s="203"/>
    </row>
    <row r="14206" spans="1:6" x14ac:dyDescent="0.25">
      <c r="A14206" s="203"/>
      <c r="B14206" s="203"/>
      <c r="C14206" s="203"/>
      <c r="D14206" s="203"/>
      <c r="E14206" s="203"/>
      <c r="F14206" s="203"/>
    </row>
    <row r="14207" spans="1:6" x14ac:dyDescent="0.25">
      <c r="A14207" s="203"/>
      <c r="B14207" s="203"/>
      <c r="C14207" s="203"/>
      <c r="D14207" s="203"/>
      <c r="E14207" s="203"/>
      <c r="F14207" s="203"/>
    </row>
    <row r="14208" spans="1:6" x14ac:dyDescent="0.25">
      <c r="A14208" s="203"/>
      <c r="B14208" s="203"/>
      <c r="C14208" s="203"/>
      <c r="D14208" s="203"/>
      <c r="E14208" s="203"/>
      <c r="F14208" s="203"/>
    </row>
    <row r="14209" spans="1:6" x14ac:dyDescent="0.25">
      <c r="A14209" s="203"/>
      <c r="B14209" s="203"/>
      <c r="C14209" s="203"/>
      <c r="D14209" s="203"/>
      <c r="E14209" s="203"/>
      <c r="F14209" s="203"/>
    </row>
    <row r="14210" spans="1:6" x14ac:dyDescent="0.25">
      <c r="A14210" s="203"/>
      <c r="B14210" s="203"/>
      <c r="C14210" s="203"/>
      <c r="D14210" s="203"/>
      <c r="E14210" s="203"/>
      <c r="F14210" s="203"/>
    </row>
    <row r="14211" spans="1:6" x14ac:dyDescent="0.25">
      <c r="A14211" s="203"/>
      <c r="B14211" s="203"/>
      <c r="C14211" s="203"/>
      <c r="D14211" s="203"/>
      <c r="E14211" s="203"/>
      <c r="F14211" s="203"/>
    </row>
    <row r="14212" spans="1:6" x14ac:dyDescent="0.25">
      <c r="A14212" s="203"/>
      <c r="B14212" s="203"/>
      <c r="C14212" s="203"/>
      <c r="D14212" s="203"/>
      <c r="E14212" s="203"/>
      <c r="F14212" s="203"/>
    </row>
    <row r="14213" spans="1:6" x14ac:dyDescent="0.25">
      <c r="A14213" s="203"/>
      <c r="B14213" s="203"/>
      <c r="C14213" s="203"/>
      <c r="D14213" s="203"/>
      <c r="E14213" s="203"/>
      <c r="F14213" s="203"/>
    </row>
    <row r="14214" spans="1:6" x14ac:dyDescent="0.25">
      <c r="A14214" s="203"/>
      <c r="B14214" s="203"/>
      <c r="C14214" s="203"/>
      <c r="D14214" s="203"/>
      <c r="E14214" s="203"/>
      <c r="F14214" s="203"/>
    </row>
    <row r="14215" spans="1:6" x14ac:dyDescent="0.25">
      <c r="A14215" s="203"/>
      <c r="B14215" s="203"/>
      <c r="C14215" s="203"/>
      <c r="D14215" s="203"/>
      <c r="E14215" s="203"/>
      <c r="F14215" s="203"/>
    </row>
    <row r="14216" spans="1:6" x14ac:dyDescent="0.25">
      <c r="A14216" s="203"/>
      <c r="B14216" s="203"/>
      <c r="C14216" s="203"/>
      <c r="D14216" s="203"/>
      <c r="E14216" s="203"/>
      <c r="F14216" s="203"/>
    </row>
    <row r="14217" spans="1:6" x14ac:dyDescent="0.25">
      <c r="A14217" s="203"/>
      <c r="B14217" s="203"/>
      <c r="C14217" s="203"/>
      <c r="D14217" s="203"/>
      <c r="E14217" s="203"/>
      <c r="F14217" s="203"/>
    </row>
    <row r="14218" spans="1:6" x14ac:dyDescent="0.25">
      <c r="A14218" s="203"/>
      <c r="B14218" s="203"/>
      <c r="C14218" s="203"/>
      <c r="D14218" s="203"/>
      <c r="E14218" s="203"/>
      <c r="F14218" s="203"/>
    </row>
    <row r="14219" spans="1:6" x14ac:dyDescent="0.25">
      <c r="A14219" s="203"/>
      <c r="B14219" s="203"/>
      <c r="C14219" s="203"/>
      <c r="D14219" s="203"/>
      <c r="E14219" s="203"/>
      <c r="F14219" s="203"/>
    </row>
    <row r="14220" spans="1:6" x14ac:dyDescent="0.25">
      <c r="A14220" s="203"/>
      <c r="B14220" s="203"/>
      <c r="C14220" s="203"/>
      <c r="D14220" s="203"/>
      <c r="E14220" s="203"/>
      <c r="F14220" s="203"/>
    </row>
    <row r="14221" spans="1:6" x14ac:dyDescent="0.25">
      <c r="A14221" s="203"/>
      <c r="B14221" s="203"/>
      <c r="C14221" s="203"/>
      <c r="D14221" s="203"/>
      <c r="E14221" s="203"/>
      <c r="F14221" s="203"/>
    </row>
    <row r="14222" spans="1:6" x14ac:dyDescent="0.25">
      <c r="A14222" s="203"/>
      <c r="B14222" s="203"/>
      <c r="C14222" s="203"/>
      <c r="D14222" s="203"/>
      <c r="E14222" s="203"/>
      <c r="F14222" s="203"/>
    </row>
    <row r="14223" spans="1:6" x14ac:dyDescent="0.25">
      <c r="A14223" s="203"/>
      <c r="B14223" s="203"/>
      <c r="C14223" s="203"/>
      <c r="D14223" s="203"/>
      <c r="E14223" s="203"/>
      <c r="F14223" s="203"/>
    </row>
    <row r="14224" spans="1:6" x14ac:dyDescent="0.25">
      <c r="A14224" s="203"/>
      <c r="B14224" s="203"/>
      <c r="C14224" s="203"/>
      <c r="D14224" s="203"/>
      <c r="E14224" s="203"/>
      <c r="F14224" s="203"/>
    </row>
    <row r="14225" spans="1:6" x14ac:dyDescent="0.25">
      <c r="A14225" s="203"/>
      <c r="B14225" s="203"/>
      <c r="C14225" s="203"/>
      <c r="D14225" s="203"/>
      <c r="E14225" s="203"/>
      <c r="F14225" s="203"/>
    </row>
    <row r="14226" spans="1:6" x14ac:dyDescent="0.25">
      <c r="A14226" s="203"/>
      <c r="B14226" s="203"/>
      <c r="C14226" s="203"/>
      <c r="D14226" s="203"/>
      <c r="E14226" s="203"/>
      <c r="F14226" s="203"/>
    </row>
    <row r="14227" spans="1:6" x14ac:dyDescent="0.25">
      <c r="A14227" s="203"/>
      <c r="B14227" s="203"/>
      <c r="C14227" s="203"/>
      <c r="D14227" s="203"/>
      <c r="E14227" s="203"/>
      <c r="F14227" s="203"/>
    </row>
    <row r="14228" spans="1:6" x14ac:dyDescent="0.25">
      <c r="A14228" s="203"/>
      <c r="B14228" s="203"/>
      <c r="C14228" s="203"/>
      <c r="D14228" s="203"/>
      <c r="E14228" s="203"/>
      <c r="F14228" s="203"/>
    </row>
    <row r="14229" spans="1:6" x14ac:dyDescent="0.25">
      <c r="A14229" s="203"/>
      <c r="B14229" s="203"/>
      <c r="C14229" s="203"/>
      <c r="D14229" s="203"/>
      <c r="E14229" s="203"/>
      <c r="F14229" s="203"/>
    </row>
    <row r="14230" spans="1:6" x14ac:dyDescent="0.25">
      <c r="A14230" s="203"/>
      <c r="B14230" s="203"/>
      <c r="C14230" s="203"/>
      <c r="D14230" s="203"/>
      <c r="E14230" s="203"/>
      <c r="F14230" s="203"/>
    </row>
    <row r="14231" spans="1:6" x14ac:dyDescent="0.25">
      <c r="A14231" s="203"/>
      <c r="B14231" s="203"/>
      <c r="C14231" s="203"/>
      <c r="D14231" s="203"/>
      <c r="E14231" s="203"/>
      <c r="F14231" s="203"/>
    </row>
    <row r="14232" spans="1:6" x14ac:dyDescent="0.25">
      <c r="A14232" s="203"/>
      <c r="B14232" s="203"/>
      <c r="C14232" s="203"/>
      <c r="D14232" s="203"/>
      <c r="E14232" s="203"/>
      <c r="F14232" s="203"/>
    </row>
    <row r="14233" spans="1:6" x14ac:dyDescent="0.25">
      <c r="A14233" s="203"/>
      <c r="B14233" s="203"/>
      <c r="C14233" s="203"/>
      <c r="D14233" s="203"/>
      <c r="E14233" s="203"/>
      <c r="F14233" s="203"/>
    </row>
    <row r="14234" spans="1:6" x14ac:dyDescent="0.25">
      <c r="A14234" s="203"/>
      <c r="B14234" s="203"/>
      <c r="C14234" s="203"/>
      <c r="D14234" s="203"/>
      <c r="E14234" s="203"/>
      <c r="F14234" s="203"/>
    </row>
    <row r="14235" spans="1:6" x14ac:dyDescent="0.25">
      <c r="A14235" s="203"/>
      <c r="B14235" s="203"/>
      <c r="C14235" s="203"/>
      <c r="D14235" s="203"/>
      <c r="E14235" s="203"/>
      <c r="F14235" s="203"/>
    </row>
    <row r="14236" spans="1:6" x14ac:dyDescent="0.25">
      <c r="A14236" s="203"/>
      <c r="B14236" s="203"/>
      <c r="C14236" s="203"/>
      <c r="D14236" s="203"/>
      <c r="E14236" s="203"/>
      <c r="F14236" s="203"/>
    </row>
    <row r="14237" spans="1:6" x14ac:dyDescent="0.25">
      <c r="A14237" s="203"/>
      <c r="B14237" s="203"/>
      <c r="C14237" s="203"/>
      <c r="D14237" s="203"/>
      <c r="E14237" s="203"/>
      <c r="F14237" s="203"/>
    </row>
    <row r="14238" spans="1:6" x14ac:dyDescent="0.25">
      <c r="A14238" s="203"/>
      <c r="B14238" s="203"/>
      <c r="C14238" s="203"/>
      <c r="D14238" s="203"/>
      <c r="E14238" s="203"/>
      <c r="F14238" s="203"/>
    </row>
    <row r="14239" spans="1:6" x14ac:dyDescent="0.25">
      <c r="A14239" s="203"/>
      <c r="B14239" s="203"/>
      <c r="C14239" s="203"/>
      <c r="D14239" s="203"/>
      <c r="E14239" s="203"/>
      <c r="F14239" s="203"/>
    </row>
    <row r="14240" spans="1:6" x14ac:dyDescent="0.25">
      <c r="A14240" s="203"/>
      <c r="B14240" s="203"/>
      <c r="C14240" s="203"/>
      <c r="D14240" s="203"/>
      <c r="E14240" s="203"/>
      <c r="F14240" s="203"/>
    </row>
    <row r="14241" spans="1:6" x14ac:dyDescent="0.25">
      <c r="A14241" s="203"/>
      <c r="B14241" s="203"/>
      <c r="C14241" s="203"/>
      <c r="D14241" s="203"/>
      <c r="E14241" s="203"/>
      <c r="F14241" s="203"/>
    </row>
    <row r="14242" spans="1:6" x14ac:dyDescent="0.25">
      <c r="A14242" s="203"/>
      <c r="B14242" s="203"/>
      <c r="C14242" s="203"/>
      <c r="D14242" s="203"/>
      <c r="E14242" s="203"/>
      <c r="F14242" s="203"/>
    </row>
    <row r="14243" spans="1:6" x14ac:dyDescent="0.25">
      <c r="A14243" s="203"/>
      <c r="B14243" s="203"/>
      <c r="C14243" s="203"/>
      <c r="D14243" s="203"/>
      <c r="E14243" s="203"/>
      <c r="F14243" s="203"/>
    </row>
    <row r="14244" spans="1:6" x14ac:dyDescent="0.25">
      <c r="A14244" s="203"/>
      <c r="B14244" s="203"/>
      <c r="C14244" s="203"/>
      <c r="D14244" s="203"/>
      <c r="E14244" s="203"/>
      <c r="F14244" s="203"/>
    </row>
    <row r="14245" spans="1:6" x14ac:dyDescent="0.25">
      <c r="A14245" s="203"/>
      <c r="B14245" s="203"/>
      <c r="C14245" s="203"/>
      <c r="D14245" s="203"/>
      <c r="E14245" s="203"/>
      <c r="F14245" s="203"/>
    </row>
    <row r="14246" spans="1:6" x14ac:dyDescent="0.25">
      <c r="A14246" s="203"/>
      <c r="B14246" s="203"/>
      <c r="C14246" s="203"/>
      <c r="D14246" s="203"/>
      <c r="E14246" s="203"/>
      <c r="F14246" s="203"/>
    </row>
    <row r="14247" spans="1:6" x14ac:dyDescent="0.25">
      <c r="A14247" s="203"/>
      <c r="B14247" s="203"/>
      <c r="C14247" s="203"/>
      <c r="D14247" s="203"/>
      <c r="E14247" s="203"/>
      <c r="F14247" s="203"/>
    </row>
    <row r="14248" spans="1:6" x14ac:dyDescent="0.25">
      <c r="A14248" s="203"/>
      <c r="B14248" s="203"/>
      <c r="C14248" s="203"/>
      <c r="D14248" s="203"/>
      <c r="E14248" s="203"/>
      <c r="F14248" s="203"/>
    </row>
    <row r="14249" spans="1:6" x14ac:dyDescent="0.25">
      <c r="A14249" s="203"/>
      <c r="B14249" s="203"/>
      <c r="C14249" s="203"/>
      <c r="D14249" s="203"/>
      <c r="E14249" s="203"/>
      <c r="F14249" s="203"/>
    </row>
    <row r="14250" spans="1:6" x14ac:dyDescent="0.25">
      <c r="A14250" s="203"/>
      <c r="B14250" s="203"/>
      <c r="C14250" s="203"/>
      <c r="D14250" s="203"/>
      <c r="E14250" s="203"/>
      <c r="F14250" s="203"/>
    </row>
    <row r="14251" spans="1:6" x14ac:dyDescent="0.25">
      <c r="A14251" s="203"/>
      <c r="B14251" s="203"/>
      <c r="C14251" s="203"/>
      <c r="D14251" s="203"/>
      <c r="E14251" s="203"/>
      <c r="F14251" s="203"/>
    </row>
    <row r="14252" spans="1:6" x14ac:dyDescent="0.25">
      <c r="A14252" s="203"/>
      <c r="B14252" s="203"/>
      <c r="C14252" s="203"/>
      <c r="D14252" s="203"/>
      <c r="E14252" s="203"/>
      <c r="F14252" s="203"/>
    </row>
    <row r="14253" spans="1:6" x14ac:dyDescent="0.25">
      <c r="A14253" s="203"/>
      <c r="B14253" s="203"/>
      <c r="C14253" s="203"/>
      <c r="D14253" s="203"/>
      <c r="E14253" s="203"/>
      <c r="F14253" s="203"/>
    </row>
    <row r="14254" spans="1:6" x14ac:dyDescent="0.25">
      <c r="A14254" s="203"/>
      <c r="B14254" s="203"/>
      <c r="C14254" s="203"/>
      <c r="D14254" s="203"/>
      <c r="E14254" s="203"/>
      <c r="F14254" s="203"/>
    </row>
    <row r="14255" spans="1:6" x14ac:dyDescent="0.25">
      <c r="A14255" s="203"/>
      <c r="B14255" s="203"/>
      <c r="C14255" s="203"/>
      <c r="D14255" s="203"/>
      <c r="E14255" s="203"/>
      <c r="F14255" s="203"/>
    </row>
    <row r="14256" spans="1:6" x14ac:dyDescent="0.25">
      <c r="A14256" s="203"/>
      <c r="B14256" s="203"/>
      <c r="C14256" s="203"/>
      <c r="D14256" s="203"/>
      <c r="E14256" s="203"/>
      <c r="F14256" s="203"/>
    </row>
    <row r="14257" spans="1:6" x14ac:dyDescent="0.25">
      <c r="A14257" s="203"/>
      <c r="B14257" s="203"/>
      <c r="C14257" s="203"/>
      <c r="D14257" s="203"/>
      <c r="E14257" s="203"/>
      <c r="F14257" s="203"/>
    </row>
    <row r="14258" spans="1:6" x14ac:dyDescent="0.25">
      <c r="A14258" s="203"/>
      <c r="B14258" s="203"/>
      <c r="C14258" s="203"/>
      <c r="D14258" s="203"/>
      <c r="E14258" s="203"/>
      <c r="F14258" s="203"/>
    </row>
    <row r="14259" spans="1:6" x14ac:dyDescent="0.25">
      <c r="A14259" s="203"/>
      <c r="B14259" s="203"/>
      <c r="C14259" s="203"/>
      <c r="D14259" s="203"/>
      <c r="E14259" s="203"/>
      <c r="F14259" s="203"/>
    </row>
    <row r="14260" spans="1:6" x14ac:dyDescent="0.25">
      <c r="A14260" s="203"/>
      <c r="B14260" s="203"/>
      <c r="C14260" s="203"/>
      <c r="D14260" s="203"/>
      <c r="E14260" s="203"/>
      <c r="F14260" s="203"/>
    </row>
    <row r="14261" spans="1:6" x14ac:dyDescent="0.25">
      <c r="A14261" s="203"/>
      <c r="B14261" s="203"/>
      <c r="C14261" s="203"/>
      <c r="D14261" s="203"/>
      <c r="E14261" s="203"/>
      <c r="F14261" s="203"/>
    </row>
    <row r="14262" spans="1:6" x14ac:dyDescent="0.25">
      <c r="A14262" s="203"/>
      <c r="B14262" s="203"/>
      <c r="C14262" s="203"/>
      <c r="D14262" s="203"/>
      <c r="E14262" s="203"/>
      <c r="F14262" s="203"/>
    </row>
    <row r="14263" spans="1:6" x14ac:dyDescent="0.25">
      <c r="A14263" s="203"/>
      <c r="B14263" s="203"/>
      <c r="C14263" s="203"/>
      <c r="D14263" s="203"/>
      <c r="E14263" s="203"/>
      <c r="F14263" s="203"/>
    </row>
    <row r="14264" spans="1:6" x14ac:dyDescent="0.25">
      <c r="A14264" s="203"/>
      <c r="B14264" s="203"/>
      <c r="C14264" s="203"/>
      <c r="D14264" s="203"/>
      <c r="E14264" s="203"/>
      <c r="F14264" s="203"/>
    </row>
    <row r="14265" spans="1:6" x14ac:dyDescent="0.25">
      <c r="A14265" s="203"/>
      <c r="B14265" s="203"/>
      <c r="C14265" s="203"/>
      <c r="D14265" s="203"/>
      <c r="E14265" s="203"/>
      <c r="F14265" s="203"/>
    </row>
    <row r="14266" spans="1:6" x14ac:dyDescent="0.25">
      <c r="A14266" s="203"/>
      <c r="B14266" s="203"/>
      <c r="C14266" s="203"/>
      <c r="D14266" s="203"/>
      <c r="E14266" s="203"/>
      <c r="F14266" s="203"/>
    </row>
    <row r="14267" spans="1:6" x14ac:dyDescent="0.25">
      <c r="A14267" s="203"/>
      <c r="B14267" s="203"/>
      <c r="C14267" s="203"/>
      <c r="D14267" s="203"/>
      <c r="E14267" s="203"/>
      <c r="F14267" s="203"/>
    </row>
    <row r="14268" spans="1:6" x14ac:dyDescent="0.25">
      <c r="A14268" s="203"/>
      <c r="B14268" s="203"/>
      <c r="C14268" s="203"/>
      <c r="D14268" s="203"/>
      <c r="E14268" s="203"/>
      <c r="F14268" s="203"/>
    </row>
    <row r="14269" spans="1:6" x14ac:dyDescent="0.25">
      <c r="A14269" s="203"/>
      <c r="B14269" s="203"/>
      <c r="C14269" s="203"/>
      <c r="D14269" s="203"/>
      <c r="E14269" s="203"/>
      <c r="F14269" s="203"/>
    </row>
    <row r="14270" spans="1:6" x14ac:dyDescent="0.25">
      <c r="A14270" s="203"/>
      <c r="B14270" s="203"/>
      <c r="C14270" s="203"/>
      <c r="D14270" s="203"/>
      <c r="E14270" s="203"/>
      <c r="F14270" s="203"/>
    </row>
    <row r="14271" spans="1:6" x14ac:dyDescent="0.25">
      <c r="A14271" s="203"/>
      <c r="B14271" s="203"/>
      <c r="C14271" s="203"/>
      <c r="D14271" s="203"/>
      <c r="E14271" s="203"/>
      <c r="F14271" s="203"/>
    </row>
    <row r="14272" spans="1:6" x14ac:dyDescent="0.25">
      <c r="A14272" s="203"/>
      <c r="B14272" s="203"/>
      <c r="C14272" s="203"/>
      <c r="D14272" s="203"/>
      <c r="E14272" s="203"/>
      <c r="F14272" s="203"/>
    </row>
    <row r="14273" spans="1:6" x14ac:dyDescent="0.25">
      <c r="A14273" s="203"/>
      <c r="B14273" s="203"/>
      <c r="C14273" s="203"/>
      <c r="D14273" s="203"/>
      <c r="E14273" s="203"/>
      <c r="F14273" s="203"/>
    </row>
    <row r="14274" spans="1:6" x14ac:dyDescent="0.25">
      <c r="A14274" s="203"/>
      <c r="B14274" s="203"/>
      <c r="C14274" s="203"/>
      <c r="D14274" s="203"/>
      <c r="E14274" s="203"/>
      <c r="F14274" s="203"/>
    </row>
    <row r="14275" spans="1:6" x14ac:dyDescent="0.25">
      <c r="A14275" s="203"/>
      <c r="B14275" s="203"/>
      <c r="C14275" s="203"/>
      <c r="D14275" s="203"/>
      <c r="E14275" s="203"/>
      <c r="F14275" s="203"/>
    </row>
    <row r="14276" spans="1:6" x14ac:dyDescent="0.25">
      <c r="A14276" s="203"/>
      <c r="B14276" s="203"/>
      <c r="C14276" s="203"/>
      <c r="D14276" s="203"/>
      <c r="E14276" s="203"/>
      <c r="F14276" s="203"/>
    </row>
    <row r="14277" spans="1:6" x14ac:dyDescent="0.25">
      <c r="A14277" s="203"/>
      <c r="B14277" s="203"/>
      <c r="C14277" s="203"/>
      <c r="D14277" s="203"/>
      <c r="E14277" s="203"/>
      <c r="F14277" s="203"/>
    </row>
    <row r="14278" spans="1:6" x14ac:dyDescent="0.25">
      <c r="A14278" s="203"/>
      <c r="B14278" s="203"/>
      <c r="C14278" s="203"/>
      <c r="D14278" s="203"/>
      <c r="E14278" s="203"/>
      <c r="F14278" s="203"/>
    </row>
    <row r="14279" spans="1:6" x14ac:dyDescent="0.25">
      <c r="A14279" s="203"/>
      <c r="B14279" s="203"/>
      <c r="C14279" s="203"/>
      <c r="D14279" s="203"/>
      <c r="E14279" s="203"/>
      <c r="F14279" s="203"/>
    </row>
    <row r="14280" spans="1:6" x14ac:dyDescent="0.25">
      <c r="A14280" s="203"/>
      <c r="B14280" s="203"/>
      <c r="C14280" s="203"/>
      <c r="D14280" s="203"/>
      <c r="E14280" s="203"/>
      <c r="F14280" s="203"/>
    </row>
    <row r="14281" spans="1:6" x14ac:dyDescent="0.25">
      <c r="A14281" s="203"/>
      <c r="B14281" s="203"/>
      <c r="C14281" s="203"/>
      <c r="D14281" s="203"/>
      <c r="E14281" s="203"/>
      <c r="F14281" s="203"/>
    </row>
    <row r="14282" spans="1:6" x14ac:dyDescent="0.25">
      <c r="A14282" s="203"/>
      <c r="B14282" s="203"/>
      <c r="C14282" s="203"/>
      <c r="D14282" s="203"/>
      <c r="E14282" s="203"/>
      <c r="F14282" s="203"/>
    </row>
    <row r="14283" spans="1:6" x14ac:dyDescent="0.25">
      <c r="A14283" s="203"/>
      <c r="B14283" s="203"/>
      <c r="C14283" s="203"/>
      <c r="D14283" s="203"/>
      <c r="E14283" s="203"/>
      <c r="F14283" s="203"/>
    </row>
    <row r="14284" spans="1:6" x14ac:dyDescent="0.25">
      <c r="A14284" s="203"/>
      <c r="B14284" s="203"/>
      <c r="C14284" s="203"/>
      <c r="D14284" s="203"/>
      <c r="E14284" s="203"/>
      <c r="F14284" s="203"/>
    </row>
    <row r="14285" spans="1:6" x14ac:dyDescent="0.25">
      <c r="A14285" s="203"/>
      <c r="B14285" s="203"/>
      <c r="C14285" s="203"/>
      <c r="D14285" s="203"/>
      <c r="E14285" s="203"/>
      <c r="F14285" s="203"/>
    </row>
    <row r="14286" spans="1:6" x14ac:dyDescent="0.25">
      <c r="A14286" s="203"/>
      <c r="B14286" s="203"/>
      <c r="C14286" s="203"/>
      <c r="D14286" s="203"/>
      <c r="E14286" s="203"/>
      <c r="F14286" s="203"/>
    </row>
    <row r="14287" spans="1:6" x14ac:dyDescent="0.25">
      <c r="A14287" s="203"/>
      <c r="B14287" s="203"/>
      <c r="C14287" s="203"/>
      <c r="D14287" s="203"/>
      <c r="E14287" s="203"/>
      <c r="F14287" s="203"/>
    </row>
    <row r="14288" spans="1:6" x14ac:dyDescent="0.25">
      <c r="A14288" s="203"/>
      <c r="B14288" s="203"/>
      <c r="C14288" s="203"/>
      <c r="D14288" s="203"/>
      <c r="E14288" s="203"/>
      <c r="F14288" s="203"/>
    </row>
    <row r="14289" spans="1:6" x14ac:dyDescent="0.25">
      <c r="A14289" s="203"/>
      <c r="B14289" s="203"/>
      <c r="C14289" s="203"/>
      <c r="D14289" s="203"/>
      <c r="E14289" s="203"/>
      <c r="F14289" s="203"/>
    </row>
    <row r="14290" spans="1:6" x14ac:dyDescent="0.25">
      <c r="A14290" s="203"/>
      <c r="B14290" s="203"/>
      <c r="C14290" s="203"/>
      <c r="D14290" s="203"/>
      <c r="E14290" s="203"/>
      <c r="F14290" s="203"/>
    </row>
    <row r="14291" spans="1:6" x14ac:dyDescent="0.25">
      <c r="A14291" s="203"/>
      <c r="B14291" s="203"/>
      <c r="C14291" s="203"/>
      <c r="D14291" s="203"/>
      <c r="E14291" s="203"/>
      <c r="F14291" s="203"/>
    </row>
    <row r="14292" spans="1:6" x14ac:dyDescent="0.25">
      <c r="A14292" s="203"/>
      <c r="B14292" s="203"/>
      <c r="C14292" s="203"/>
      <c r="D14292" s="203"/>
      <c r="E14292" s="203"/>
      <c r="F14292" s="203"/>
    </row>
    <row r="14293" spans="1:6" x14ac:dyDescent="0.25">
      <c r="A14293" s="203"/>
      <c r="B14293" s="203"/>
      <c r="C14293" s="203"/>
      <c r="D14293" s="203"/>
      <c r="E14293" s="203"/>
      <c r="F14293" s="203"/>
    </row>
    <row r="14294" spans="1:6" x14ac:dyDescent="0.25">
      <c r="A14294" s="203"/>
      <c r="B14294" s="203"/>
      <c r="C14294" s="203"/>
      <c r="D14294" s="203"/>
      <c r="E14294" s="203"/>
      <c r="F14294" s="203"/>
    </row>
    <row r="14295" spans="1:6" x14ac:dyDescent="0.25">
      <c r="A14295" s="203"/>
      <c r="B14295" s="203"/>
      <c r="C14295" s="203"/>
      <c r="D14295" s="203"/>
      <c r="E14295" s="203"/>
      <c r="F14295" s="203"/>
    </row>
    <row r="14296" spans="1:6" x14ac:dyDescent="0.25">
      <c r="A14296" s="203"/>
      <c r="B14296" s="203"/>
      <c r="C14296" s="203"/>
      <c r="D14296" s="203"/>
      <c r="E14296" s="203"/>
      <c r="F14296" s="203"/>
    </row>
    <row r="14297" spans="1:6" x14ac:dyDescent="0.25">
      <c r="A14297" s="203"/>
      <c r="B14297" s="203"/>
      <c r="C14297" s="203"/>
      <c r="D14297" s="203"/>
      <c r="E14297" s="203"/>
      <c r="F14297" s="203"/>
    </row>
    <row r="14298" spans="1:6" x14ac:dyDescent="0.25">
      <c r="A14298" s="203"/>
      <c r="B14298" s="203"/>
      <c r="C14298" s="203"/>
      <c r="D14298" s="203"/>
      <c r="E14298" s="203"/>
      <c r="F14298" s="203"/>
    </row>
    <row r="14299" spans="1:6" x14ac:dyDescent="0.25">
      <c r="A14299" s="203"/>
      <c r="B14299" s="203"/>
      <c r="C14299" s="203"/>
      <c r="D14299" s="203"/>
      <c r="E14299" s="203"/>
      <c r="F14299" s="203"/>
    </row>
    <row r="14300" spans="1:6" x14ac:dyDescent="0.25">
      <c r="A14300" s="203"/>
      <c r="B14300" s="203"/>
      <c r="C14300" s="203"/>
      <c r="D14300" s="203"/>
      <c r="E14300" s="203"/>
      <c r="F14300" s="203"/>
    </row>
    <row r="14301" spans="1:6" x14ac:dyDescent="0.25">
      <c r="A14301" s="203"/>
      <c r="B14301" s="203"/>
      <c r="C14301" s="203"/>
      <c r="D14301" s="203"/>
      <c r="E14301" s="203"/>
      <c r="F14301" s="203"/>
    </row>
    <row r="14302" spans="1:6" x14ac:dyDescent="0.25">
      <c r="A14302" s="203"/>
      <c r="B14302" s="203"/>
      <c r="C14302" s="203"/>
      <c r="D14302" s="203"/>
      <c r="E14302" s="203"/>
      <c r="F14302" s="203"/>
    </row>
    <row r="14303" spans="1:6" x14ac:dyDescent="0.25">
      <c r="A14303" s="203"/>
      <c r="B14303" s="203"/>
      <c r="C14303" s="203"/>
      <c r="D14303" s="203"/>
      <c r="E14303" s="203"/>
      <c r="F14303" s="203"/>
    </row>
    <row r="14304" spans="1:6" x14ac:dyDescent="0.25">
      <c r="A14304" s="203"/>
      <c r="B14304" s="203"/>
      <c r="C14304" s="203"/>
      <c r="D14304" s="203"/>
      <c r="E14304" s="203"/>
      <c r="F14304" s="203"/>
    </row>
    <row r="14305" spans="1:6" x14ac:dyDescent="0.25">
      <c r="A14305" s="203"/>
      <c r="B14305" s="203"/>
      <c r="C14305" s="203"/>
      <c r="D14305" s="203"/>
      <c r="E14305" s="203"/>
      <c r="F14305" s="203"/>
    </row>
    <row r="14306" spans="1:6" x14ac:dyDescent="0.25">
      <c r="A14306" s="203"/>
      <c r="B14306" s="203"/>
      <c r="C14306" s="203"/>
      <c r="D14306" s="203"/>
      <c r="E14306" s="203"/>
      <c r="F14306" s="203"/>
    </row>
    <row r="14307" spans="1:6" x14ac:dyDescent="0.25">
      <c r="A14307" s="203"/>
      <c r="B14307" s="203"/>
      <c r="C14307" s="203"/>
      <c r="D14307" s="203"/>
      <c r="E14307" s="203"/>
      <c r="F14307" s="203"/>
    </row>
    <row r="14308" spans="1:6" x14ac:dyDescent="0.25">
      <c r="A14308" s="203"/>
      <c r="B14308" s="203"/>
      <c r="C14308" s="203"/>
      <c r="D14308" s="203"/>
      <c r="E14308" s="203"/>
      <c r="F14308" s="203"/>
    </row>
    <row r="14309" spans="1:6" x14ac:dyDescent="0.25">
      <c r="A14309" s="203"/>
      <c r="B14309" s="203"/>
      <c r="C14309" s="203"/>
      <c r="D14309" s="203"/>
      <c r="E14309" s="203"/>
      <c r="F14309" s="203"/>
    </row>
    <row r="14310" spans="1:6" x14ac:dyDescent="0.25">
      <c r="A14310" s="203"/>
      <c r="B14310" s="203"/>
      <c r="C14310" s="203"/>
      <c r="D14310" s="203"/>
      <c r="E14310" s="203"/>
      <c r="F14310" s="203"/>
    </row>
    <row r="14311" spans="1:6" x14ac:dyDescent="0.25">
      <c r="A14311" s="203"/>
      <c r="B14311" s="203"/>
      <c r="C14311" s="203"/>
      <c r="D14311" s="203"/>
      <c r="E14311" s="203"/>
      <c r="F14311" s="203"/>
    </row>
    <row r="14312" spans="1:6" x14ac:dyDescent="0.25">
      <c r="A14312" s="203"/>
      <c r="B14312" s="203"/>
      <c r="C14312" s="203"/>
      <c r="D14312" s="203"/>
      <c r="E14312" s="203"/>
      <c r="F14312" s="203"/>
    </row>
    <row r="14313" spans="1:6" x14ac:dyDescent="0.25">
      <c r="A14313" s="203"/>
      <c r="B14313" s="203"/>
      <c r="C14313" s="203"/>
      <c r="D14313" s="203"/>
      <c r="E14313" s="203"/>
      <c r="F14313" s="203"/>
    </row>
    <row r="14314" spans="1:6" x14ac:dyDescent="0.25">
      <c r="A14314" s="203"/>
      <c r="B14314" s="203"/>
      <c r="C14314" s="203"/>
      <c r="D14314" s="203"/>
      <c r="E14314" s="203"/>
      <c r="F14314" s="203"/>
    </row>
    <row r="14315" spans="1:6" x14ac:dyDescent="0.25">
      <c r="A14315" s="203"/>
      <c r="B14315" s="203"/>
      <c r="C14315" s="203"/>
      <c r="D14315" s="203"/>
      <c r="E14315" s="203"/>
      <c r="F14315" s="203"/>
    </row>
    <row r="14316" spans="1:6" x14ac:dyDescent="0.25">
      <c r="A14316" s="203"/>
      <c r="B14316" s="203"/>
      <c r="C14316" s="203"/>
      <c r="D14316" s="203"/>
      <c r="E14316" s="203"/>
      <c r="F14316" s="203"/>
    </row>
    <row r="14317" spans="1:6" x14ac:dyDescent="0.25">
      <c r="A14317" s="203"/>
      <c r="B14317" s="203"/>
      <c r="C14317" s="203"/>
      <c r="D14317" s="203"/>
      <c r="E14317" s="203"/>
      <c r="F14317" s="203"/>
    </row>
    <row r="14318" spans="1:6" x14ac:dyDescent="0.25">
      <c r="A14318" s="203"/>
      <c r="B14318" s="203"/>
      <c r="C14318" s="203"/>
      <c r="D14318" s="203"/>
      <c r="E14318" s="203"/>
      <c r="F14318" s="203"/>
    </row>
    <row r="14319" spans="1:6" x14ac:dyDescent="0.25">
      <c r="A14319" s="203"/>
      <c r="B14319" s="203"/>
      <c r="C14319" s="203"/>
      <c r="D14319" s="203"/>
      <c r="E14319" s="203"/>
      <c r="F14319" s="203"/>
    </row>
    <row r="14320" spans="1:6" x14ac:dyDescent="0.25">
      <c r="A14320" s="203"/>
      <c r="B14320" s="203"/>
      <c r="C14320" s="203"/>
      <c r="D14320" s="203"/>
      <c r="E14320" s="203"/>
      <c r="F14320" s="203"/>
    </row>
    <row r="14321" spans="1:6" x14ac:dyDescent="0.25">
      <c r="A14321" s="203"/>
      <c r="B14321" s="203"/>
      <c r="C14321" s="203"/>
      <c r="D14321" s="203"/>
      <c r="E14321" s="203"/>
      <c r="F14321" s="203"/>
    </row>
    <row r="14322" spans="1:6" x14ac:dyDescent="0.25">
      <c r="A14322" s="203"/>
      <c r="B14322" s="203"/>
      <c r="C14322" s="203"/>
      <c r="D14322" s="203"/>
      <c r="E14322" s="203"/>
      <c r="F14322" s="203"/>
    </row>
    <row r="14323" spans="1:6" x14ac:dyDescent="0.25">
      <c r="A14323" s="203"/>
      <c r="B14323" s="203"/>
      <c r="C14323" s="203"/>
      <c r="D14323" s="203"/>
      <c r="E14323" s="203"/>
      <c r="F14323" s="203"/>
    </row>
    <row r="14324" spans="1:6" x14ac:dyDescent="0.25">
      <c r="A14324" s="203"/>
      <c r="B14324" s="203"/>
      <c r="C14324" s="203"/>
      <c r="D14324" s="203"/>
      <c r="E14324" s="203"/>
      <c r="F14324" s="203"/>
    </row>
    <row r="14325" spans="1:6" x14ac:dyDescent="0.25">
      <c r="A14325" s="203"/>
      <c r="B14325" s="203"/>
      <c r="C14325" s="203"/>
      <c r="D14325" s="203"/>
      <c r="E14325" s="203"/>
      <c r="F14325" s="203"/>
    </row>
    <row r="14326" spans="1:6" x14ac:dyDescent="0.25">
      <c r="A14326" s="203"/>
      <c r="B14326" s="203"/>
      <c r="C14326" s="203"/>
      <c r="D14326" s="203"/>
      <c r="E14326" s="203"/>
      <c r="F14326" s="203"/>
    </row>
    <row r="14327" spans="1:6" x14ac:dyDescent="0.25">
      <c r="A14327" s="203"/>
      <c r="B14327" s="203"/>
      <c r="C14327" s="203"/>
      <c r="D14327" s="203"/>
      <c r="E14327" s="203"/>
      <c r="F14327" s="203"/>
    </row>
    <row r="14328" spans="1:6" x14ac:dyDescent="0.25">
      <c r="A14328" s="203"/>
      <c r="B14328" s="203"/>
      <c r="C14328" s="203"/>
      <c r="D14328" s="203"/>
      <c r="E14328" s="203"/>
      <c r="F14328" s="203"/>
    </row>
    <row r="14329" spans="1:6" x14ac:dyDescent="0.25">
      <c r="A14329" s="203"/>
      <c r="B14329" s="203"/>
      <c r="C14329" s="203"/>
      <c r="D14329" s="203"/>
      <c r="E14329" s="203"/>
      <c r="F14329" s="203"/>
    </row>
    <row r="14330" spans="1:6" x14ac:dyDescent="0.25">
      <c r="A14330" s="203"/>
      <c r="B14330" s="203"/>
      <c r="C14330" s="203"/>
      <c r="D14330" s="203"/>
      <c r="E14330" s="203"/>
      <c r="F14330" s="203"/>
    </row>
    <row r="14331" spans="1:6" x14ac:dyDescent="0.25">
      <c r="A14331" s="203"/>
      <c r="B14331" s="203"/>
      <c r="C14331" s="203"/>
      <c r="D14331" s="203"/>
      <c r="E14331" s="203"/>
      <c r="F14331" s="203"/>
    </row>
    <row r="14332" spans="1:6" x14ac:dyDescent="0.25">
      <c r="A14332" s="203"/>
      <c r="B14332" s="203"/>
      <c r="C14332" s="203"/>
      <c r="D14332" s="203"/>
      <c r="E14332" s="203"/>
      <c r="F14332" s="203"/>
    </row>
    <row r="14333" spans="1:6" x14ac:dyDescent="0.25">
      <c r="A14333" s="203"/>
      <c r="B14333" s="203"/>
      <c r="C14333" s="203"/>
      <c r="D14333" s="203"/>
      <c r="E14333" s="203"/>
      <c r="F14333" s="203"/>
    </row>
    <row r="14334" spans="1:6" x14ac:dyDescent="0.25">
      <c r="A14334" s="203"/>
      <c r="B14334" s="203"/>
      <c r="C14334" s="203"/>
      <c r="D14334" s="203"/>
      <c r="E14334" s="203"/>
      <c r="F14334" s="203"/>
    </row>
    <row r="14335" spans="1:6" x14ac:dyDescent="0.25">
      <c r="A14335" s="203"/>
      <c r="B14335" s="203"/>
      <c r="C14335" s="203"/>
      <c r="D14335" s="203"/>
      <c r="E14335" s="203"/>
      <c r="F14335" s="203"/>
    </row>
    <row r="14336" spans="1:6" x14ac:dyDescent="0.25">
      <c r="A14336" s="203"/>
      <c r="B14336" s="203"/>
      <c r="C14336" s="203"/>
      <c r="D14336" s="203"/>
      <c r="E14336" s="203"/>
      <c r="F14336" s="203"/>
    </row>
    <row r="14337" spans="1:6" x14ac:dyDescent="0.25">
      <c r="A14337" s="203"/>
      <c r="B14337" s="203"/>
      <c r="C14337" s="203"/>
      <c r="D14337" s="203"/>
      <c r="E14337" s="203"/>
      <c r="F14337" s="203"/>
    </row>
    <row r="14338" spans="1:6" x14ac:dyDescent="0.25">
      <c r="A14338" s="203"/>
      <c r="B14338" s="203"/>
      <c r="C14338" s="203"/>
      <c r="D14338" s="203"/>
      <c r="E14338" s="203"/>
      <c r="F14338" s="203"/>
    </row>
    <row r="14339" spans="1:6" x14ac:dyDescent="0.25">
      <c r="A14339" s="203"/>
      <c r="B14339" s="203"/>
      <c r="C14339" s="203"/>
      <c r="D14339" s="203"/>
      <c r="E14339" s="203"/>
      <c r="F14339" s="203"/>
    </row>
    <row r="14340" spans="1:6" x14ac:dyDescent="0.25">
      <c r="A14340" s="203"/>
      <c r="B14340" s="203"/>
      <c r="C14340" s="203"/>
      <c r="D14340" s="203"/>
      <c r="E14340" s="203"/>
      <c r="F14340" s="203"/>
    </row>
    <row r="14341" spans="1:6" x14ac:dyDescent="0.25">
      <c r="A14341" s="203"/>
      <c r="B14341" s="203"/>
      <c r="C14341" s="203"/>
      <c r="D14341" s="203"/>
      <c r="E14341" s="203"/>
      <c r="F14341" s="203"/>
    </row>
    <row r="14342" spans="1:6" x14ac:dyDescent="0.25">
      <c r="A14342" s="203"/>
      <c r="B14342" s="203"/>
      <c r="C14342" s="203"/>
      <c r="D14342" s="203"/>
      <c r="E14342" s="203"/>
      <c r="F14342" s="203"/>
    </row>
    <row r="14343" spans="1:6" x14ac:dyDescent="0.25">
      <c r="A14343" s="203"/>
      <c r="B14343" s="203"/>
      <c r="C14343" s="203"/>
      <c r="D14343" s="203"/>
      <c r="E14343" s="203"/>
      <c r="F14343" s="203"/>
    </row>
    <row r="14344" spans="1:6" x14ac:dyDescent="0.25">
      <c r="A14344" s="203"/>
      <c r="B14344" s="203"/>
      <c r="C14344" s="203"/>
      <c r="D14344" s="203"/>
      <c r="E14344" s="203"/>
      <c r="F14344" s="203"/>
    </row>
    <row r="14345" spans="1:6" x14ac:dyDescent="0.25">
      <c r="A14345" s="203"/>
      <c r="B14345" s="203"/>
      <c r="C14345" s="203"/>
      <c r="D14345" s="203"/>
      <c r="E14345" s="203"/>
      <c r="F14345" s="203"/>
    </row>
    <row r="14346" spans="1:6" x14ac:dyDescent="0.25">
      <c r="A14346" s="203"/>
      <c r="B14346" s="203"/>
      <c r="C14346" s="203"/>
      <c r="D14346" s="203"/>
      <c r="E14346" s="203"/>
      <c r="F14346" s="203"/>
    </row>
    <row r="14347" spans="1:6" x14ac:dyDescent="0.25">
      <c r="A14347" s="203"/>
      <c r="B14347" s="203"/>
      <c r="C14347" s="203"/>
      <c r="D14347" s="203"/>
      <c r="E14347" s="203"/>
      <c r="F14347" s="203"/>
    </row>
    <row r="14348" spans="1:6" x14ac:dyDescent="0.25">
      <c r="A14348" s="203"/>
      <c r="B14348" s="203"/>
      <c r="C14348" s="203"/>
      <c r="D14348" s="203"/>
      <c r="E14348" s="203"/>
      <c r="F14348" s="203"/>
    </row>
    <row r="14349" spans="1:6" x14ac:dyDescent="0.25">
      <c r="A14349" s="203"/>
      <c r="B14349" s="203"/>
      <c r="C14349" s="203"/>
      <c r="D14349" s="203"/>
      <c r="E14349" s="203"/>
      <c r="F14349" s="203"/>
    </row>
    <row r="14350" spans="1:6" x14ac:dyDescent="0.25">
      <c r="A14350" s="203"/>
      <c r="B14350" s="203"/>
      <c r="C14350" s="203"/>
      <c r="D14350" s="203"/>
      <c r="E14350" s="203"/>
      <c r="F14350" s="203"/>
    </row>
    <row r="14351" spans="1:6" x14ac:dyDescent="0.25">
      <c r="A14351" s="203"/>
      <c r="B14351" s="203"/>
      <c r="C14351" s="203"/>
      <c r="D14351" s="203"/>
      <c r="E14351" s="203"/>
      <c r="F14351" s="203"/>
    </row>
    <row r="14352" spans="1:6" x14ac:dyDescent="0.25">
      <c r="A14352" s="203"/>
      <c r="B14352" s="203"/>
      <c r="C14352" s="203"/>
      <c r="D14352" s="203"/>
      <c r="E14352" s="203"/>
      <c r="F14352" s="203"/>
    </row>
    <row r="14353" spans="1:6" x14ac:dyDescent="0.25">
      <c r="A14353" s="203"/>
      <c r="B14353" s="203"/>
      <c r="C14353" s="203"/>
      <c r="D14353" s="203"/>
      <c r="E14353" s="203"/>
      <c r="F14353" s="203"/>
    </row>
    <row r="14354" spans="1:6" x14ac:dyDescent="0.25">
      <c r="A14354" s="203"/>
      <c r="B14354" s="203"/>
      <c r="C14354" s="203"/>
      <c r="D14354" s="203"/>
      <c r="E14354" s="203"/>
      <c r="F14354" s="203"/>
    </row>
    <row r="14355" spans="1:6" x14ac:dyDescent="0.25">
      <c r="A14355" s="203"/>
      <c r="B14355" s="203"/>
      <c r="C14355" s="203"/>
      <c r="D14355" s="203"/>
      <c r="E14355" s="203"/>
      <c r="F14355" s="203"/>
    </row>
    <row r="14356" spans="1:6" x14ac:dyDescent="0.25">
      <c r="A14356" s="203"/>
      <c r="B14356" s="203"/>
      <c r="C14356" s="203"/>
      <c r="D14356" s="203"/>
      <c r="E14356" s="203"/>
      <c r="F14356" s="203"/>
    </row>
    <row r="14357" spans="1:6" x14ac:dyDescent="0.25">
      <c r="A14357" s="203"/>
      <c r="B14357" s="203"/>
      <c r="C14357" s="203"/>
      <c r="D14357" s="203"/>
      <c r="E14357" s="203"/>
      <c r="F14357" s="203"/>
    </row>
    <row r="14358" spans="1:6" x14ac:dyDescent="0.25">
      <c r="A14358" s="203"/>
      <c r="B14358" s="203"/>
      <c r="C14358" s="203"/>
      <c r="D14358" s="203"/>
      <c r="E14358" s="203"/>
      <c r="F14358" s="203"/>
    </row>
    <row r="14359" spans="1:6" x14ac:dyDescent="0.25">
      <c r="A14359" s="203"/>
      <c r="B14359" s="203"/>
      <c r="C14359" s="203"/>
      <c r="D14359" s="203"/>
      <c r="E14359" s="203"/>
      <c r="F14359" s="203"/>
    </row>
    <row r="14360" spans="1:6" x14ac:dyDescent="0.25">
      <c r="A14360" s="203"/>
      <c r="B14360" s="203"/>
      <c r="C14360" s="203"/>
      <c r="D14360" s="203"/>
      <c r="E14360" s="203"/>
      <c r="F14360" s="203"/>
    </row>
    <row r="14361" spans="1:6" x14ac:dyDescent="0.25">
      <c r="A14361" s="203"/>
      <c r="B14361" s="203"/>
      <c r="C14361" s="203"/>
      <c r="D14361" s="203"/>
      <c r="E14361" s="203"/>
      <c r="F14361" s="203"/>
    </row>
    <row r="14362" spans="1:6" x14ac:dyDescent="0.25">
      <c r="A14362" s="203"/>
      <c r="B14362" s="203"/>
      <c r="C14362" s="203"/>
      <c r="D14362" s="203"/>
      <c r="E14362" s="203"/>
      <c r="F14362" s="203"/>
    </row>
    <row r="14363" spans="1:6" x14ac:dyDescent="0.25">
      <c r="A14363" s="203"/>
      <c r="B14363" s="203"/>
      <c r="C14363" s="203"/>
      <c r="D14363" s="203"/>
      <c r="E14363" s="203"/>
      <c r="F14363" s="203"/>
    </row>
    <row r="14364" spans="1:6" x14ac:dyDescent="0.25">
      <c r="A14364" s="203"/>
      <c r="B14364" s="203"/>
      <c r="C14364" s="203"/>
      <c r="D14364" s="203"/>
      <c r="E14364" s="203"/>
      <c r="F14364" s="203"/>
    </row>
    <row r="14365" spans="1:6" x14ac:dyDescent="0.25">
      <c r="A14365" s="203"/>
      <c r="B14365" s="203"/>
      <c r="C14365" s="203"/>
      <c r="D14365" s="203"/>
      <c r="E14365" s="203"/>
      <c r="F14365" s="203"/>
    </row>
    <row r="14366" spans="1:6" x14ac:dyDescent="0.25">
      <c r="A14366" s="203"/>
      <c r="B14366" s="203"/>
      <c r="C14366" s="203"/>
      <c r="D14366" s="203"/>
      <c r="E14366" s="203"/>
      <c r="F14366" s="203"/>
    </row>
    <row r="14367" spans="1:6" x14ac:dyDescent="0.25">
      <c r="A14367" s="203"/>
      <c r="B14367" s="203"/>
      <c r="C14367" s="203"/>
      <c r="D14367" s="203"/>
      <c r="E14367" s="203"/>
      <c r="F14367" s="203"/>
    </row>
    <row r="14368" spans="1:6" x14ac:dyDescent="0.25">
      <c r="A14368" s="203"/>
      <c r="B14368" s="203"/>
      <c r="C14368" s="203"/>
      <c r="D14368" s="203"/>
      <c r="E14368" s="203"/>
      <c r="F14368" s="203"/>
    </row>
    <row r="14369" spans="1:6" x14ac:dyDescent="0.25">
      <c r="A14369" s="203"/>
      <c r="B14369" s="203"/>
      <c r="C14369" s="203"/>
      <c r="D14369" s="203"/>
      <c r="E14369" s="203"/>
      <c r="F14369" s="203"/>
    </row>
    <row r="14370" spans="1:6" x14ac:dyDescent="0.25">
      <c r="A14370" s="203"/>
      <c r="B14370" s="203"/>
      <c r="C14370" s="203"/>
      <c r="D14370" s="203"/>
      <c r="E14370" s="203"/>
      <c r="F14370" s="203"/>
    </row>
    <row r="14371" spans="1:6" x14ac:dyDescent="0.25">
      <c r="A14371" s="203"/>
      <c r="B14371" s="203"/>
      <c r="C14371" s="203"/>
      <c r="D14371" s="203"/>
      <c r="E14371" s="203"/>
      <c r="F14371" s="203"/>
    </row>
    <row r="14372" spans="1:6" x14ac:dyDescent="0.25">
      <c r="A14372" s="203"/>
      <c r="B14372" s="203"/>
      <c r="C14372" s="203"/>
      <c r="D14372" s="203"/>
      <c r="E14372" s="203"/>
      <c r="F14372" s="203"/>
    </row>
    <row r="14373" spans="1:6" x14ac:dyDescent="0.25">
      <c r="A14373" s="203"/>
      <c r="B14373" s="203"/>
      <c r="C14373" s="203"/>
      <c r="D14373" s="203"/>
      <c r="E14373" s="203"/>
      <c r="F14373" s="203"/>
    </row>
    <row r="14374" spans="1:6" x14ac:dyDescent="0.25">
      <c r="A14374" s="203"/>
      <c r="B14374" s="203"/>
      <c r="C14374" s="203"/>
      <c r="D14374" s="203"/>
      <c r="E14374" s="203"/>
      <c r="F14374" s="203"/>
    </row>
    <row r="14375" spans="1:6" x14ac:dyDescent="0.25">
      <c r="A14375" s="203"/>
      <c r="B14375" s="203"/>
      <c r="C14375" s="203"/>
      <c r="D14375" s="203"/>
      <c r="E14375" s="203"/>
      <c r="F14375" s="203"/>
    </row>
    <row r="14376" spans="1:6" x14ac:dyDescent="0.25">
      <c r="A14376" s="203"/>
      <c r="B14376" s="203"/>
      <c r="C14376" s="203"/>
      <c r="D14376" s="203"/>
      <c r="E14376" s="203"/>
      <c r="F14376" s="203"/>
    </row>
    <row r="14377" spans="1:6" x14ac:dyDescent="0.25">
      <c r="A14377" s="203"/>
      <c r="B14377" s="203"/>
      <c r="C14377" s="203"/>
      <c r="D14377" s="203"/>
      <c r="E14377" s="203"/>
      <c r="F14377" s="203"/>
    </row>
    <row r="14378" spans="1:6" x14ac:dyDescent="0.25">
      <c r="A14378" s="203"/>
      <c r="B14378" s="203"/>
      <c r="C14378" s="203"/>
      <c r="D14378" s="203"/>
      <c r="E14378" s="203"/>
      <c r="F14378" s="203"/>
    </row>
    <row r="14379" spans="1:6" x14ac:dyDescent="0.25">
      <c r="A14379" s="203"/>
      <c r="B14379" s="203"/>
      <c r="C14379" s="203"/>
      <c r="D14379" s="203"/>
      <c r="E14379" s="203"/>
      <c r="F14379" s="203"/>
    </row>
    <row r="14380" spans="1:6" x14ac:dyDescent="0.25">
      <c r="A14380" s="203"/>
      <c r="B14380" s="203"/>
      <c r="C14380" s="203"/>
      <c r="D14380" s="203"/>
      <c r="E14380" s="203"/>
      <c r="F14380" s="203"/>
    </row>
    <row r="14381" spans="1:6" x14ac:dyDescent="0.25">
      <c r="A14381" s="203"/>
      <c r="B14381" s="203"/>
      <c r="C14381" s="203"/>
      <c r="D14381" s="203"/>
      <c r="E14381" s="203"/>
      <c r="F14381" s="203"/>
    </row>
    <row r="14382" spans="1:6" x14ac:dyDescent="0.25">
      <c r="A14382" s="203"/>
      <c r="B14382" s="203"/>
      <c r="C14382" s="203"/>
      <c r="D14382" s="203"/>
      <c r="E14382" s="203"/>
      <c r="F14382" s="203"/>
    </row>
    <row r="14383" spans="1:6" x14ac:dyDescent="0.25">
      <c r="A14383" s="203"/>
      <c r="B14383" s="203"/>
      <c r="C14383" s="203"/>
      <c r="D14383" s="203"/>
      <c r="E14383" s="203"/>
      <c r="F14383" s="203"/>
    </row>
    <row r="14384" spans="1:6" x14ac:dyDescent="0.25">
      <c r="A14384" s="203"/>
      <c r="B14384" s="203"/>
      <c r="C14384" s="203"/>
      <c r="D14384" s="203"/>
      <c r="E14384" s="203"/>
      <c r="F14384" s="203"/>
    </row>
    <row r="14385" spans="1:6" x14ac:dyDescent="0.25">
      <c r="A14385" s="203"/>
      <c r="B14385" s="203"/>
      <c r="C14385" s="203"/>
      <c r="D14385" s="203"/>
      <c r="E14385" s="203"/>
      <c r="F14385" s="203"/>
    </row>
    <row r="14386" spans="1:6" x14ac:dyDescent="0.25">
      <c r="A14386" s="203"/>
      <c r="B14386" s="203"/>
      <c r="C14386" s="203"/>
      <c r="D14386" s="203"/>
      <c r="E14386" s="203"/>
      <c r="F14386" s="203"/>
    </row>
    <row r="14387" spans="1:6" x14ac:dyDescent="0.25">
      <c r="A14387" s="203"/>
      <c r="B14387" s="203"/>
      <c r="C14387" s="203"/>
      <c r="D14387" s="203"/>
      <c r="E14387" s="203"/>
      <c r="F14387" s="203"/>
    </row>
    <row r="14388" spans="1:6" x14ac:dyDescent="0.25">
      <c r="A14388" s="203"/>
      <c r="B14388" s="203"/>
      <c r="C14388" s="203"/>
      <c r="D14388" s="203"/>
      <c r="E14388" s="203"/>
      <c r="F14388" s="203"/>
    </row>
    <row r="14389" spans="1:6" x14ac:dyDescent="0.25">
      <c r="A14389" s="203"/>
      <c r="B14389" s="203"/>
      <c r="C14389" s="203"/>
      <c r="D14389" s="203"/>
      <c r="E14389" s="203"/>
      <c r="F14389" s="203"/>
    </row>
    <row r="14390" spans="1:6" x14ac:dyDescent="0.25">
      <c r="A14390" s="203"/>
      <c r="B14390" s="203"/>
      <c r="C14390" s="203"/>
      <c r="D14390" s="203"/>
      <c r="E14390" s="203"/>
      <c r="F14390" s="203"/>
    </row>
    <row r="14391" spans="1:6" x14ac:dyDescent="0.25">
      <c r="A14391" s="203"/>
      <c r="B14391" s="203"/>
      <c r="C14391" s="203"/>
      <c r="D14391" s="203"/>
      <c r="E14391" s="203"/>
      <c r="F14391" s="203"/>
    </row>
    <row r="14392" spans="1:6" x14ac:dyDescent="0.25">
      <c r="A14392" s="203"/>
      <c r="B14392" s="203"/>
      <c r="C14392" s="203"/>
      <c r="D14392" s="203"/>
      <c r="E14392" s="203"/>
      <c r="F14392" s="203"/>
    </row>
    <row r="14393" spans="1:6" x14ac:dyDescent="0.25">
      <c r="A14393" s="203"/>
      <c r="B14393" s="203"/>
      <c r="C14393" s="203"/>
      <c r="D14393" s="203"/>
      <c r="E14393" s="203"/>
      <c r="F14393" s="203"/>
    </row>
    <row r="14394" spans="1:6" x14ac:dyDescent="0.25">
      <c r="A14394" s="203"/>
      <c r="B14394" s="203"/>
      <c r="C14394" s="203"/>
      <c r="D14394" s="203"/>
      <c r="E14394" s="203"/>
      <c r="F14394" s="203"/>
    </row>
    <row r="14395" spans="1:6" x14ac:dyDescent="0.25">
      <c r="A14395" s="203"/>
      <c r="B14395" s="203"/>
      <c r="C14395" s="203"/>
      <c r="D14395" s="203"/>
      <c r="E14395" s="203"/>
      <c r="F14395" s="203"/>
    </row>
    <row r="14396" spans="1:6" x14ac:dyDescent="0.25">
      <c r="A14396" s="203"/>
      <c r="B14396" s="203"/>
      <c r="C14396" s="203"/>
      <c r="D14396" s="203"/>
      <c r="E14396" s="203"/>
      <c r="F14396" s="203"/>
    </row>
    <row r="14397" spans="1:6" x14ac:dyDescent="0.25">
      <c r="A14397" s="203"/>
      <c r="B14397" s="203"/>
      <c r="C14397" s="203"/>
      <c r="D14397" s="203"/>
      <c r="E14397" s="203"/>
      <c r="F14397" s="203"/>
    </row>
    <row r="14398" spans="1:6" x14ac:dyDescent="0.25">
      <c r="A14398" s="203"/>
      <c r="B14398" s="203"/>
      <c r="C14398" s="203"/>
      <c r="D14398" s="203"/>
      <c r="E14398" s="203"/>
      <c r="F14398" s="203"/>
    </row>
    <row r="14399" spans="1:6" x14ac:dyDescent="0.25">
      <c r="A14399" s="203"/>
      <c r="B14399" s="203"/>
      <c r="C14399" s="203"/>
      <c r="D14399" s="203"/>
      <c r="E14399" s="203"/>
      <c r="F14399" s="203"/>
    </row>
    <row r="14400" spans="1:6" x14ac:dyDescent="0.25">
      <c r="A14400" s="203"/>
      <c r="B14400" s="203"/>
      <c r="C14400" s="203"/>
      <c r="D14400" s="203"/>
      <c r="E14400" s="203"/>
      <c r="F14400" s="203"/>
    </row>
    <row r="14401" spans="1:6" x14ac:dyDescent="0.25">
      <c r="A14401" s="203"/>
      <c r="B14401" s="203"/>
      <c r="C14401" s="203"/>
      <c r="D14401" s="203"/>
      <c r="E14401" s="203"/>
      <c r="F14401" s="203"/>
    </row>
    <row r="14402" spans="1:6" x14ac:dyDescent="0.25">
      <c r="A14402" s="203"/>
      <c r="B14402" s="203"/>
      <c r="C14402" s="203"/>
      <c r="D14402" s="203"/>
      <c r="E14402" s="203"/>
      <c r="F14402" s="203"/>
    </row>
    <row r="14403" spans="1:6" x14ac:dyDescent="0.25">
      <c r="A14403" s="203"/>
      <c r="B14403" s="203"/>
      <c r="C14403" s="203"/>
      <c r="D14403" s="203"/>
      <c r="E14403" s="203"/>
      <c r="F14403" s="203"/>
    </row>
    <row r="14404" spans="1:6" x14ac:dyDescent="0.25">
      <c r="A14404" s="203"/>
      <c r="B14404" s="203"/>
      <c r="C14404" s="203"/>
      <c r="D14404" s="203"/>
      <c r="E14404" s="203"/>
      <c r="F14404" s="203"/>
    </row>
    <row r="14405" spans="1:6" x14ac:dyDescent="0.25">
      <c r="A14405" s="203"/>
      <c r="B14405" s="203"/>
      <c r="C14405" s="203"/>
      <c r="D14405" s="203"/>
      <c r="E14405" s="203"/>
      <c r="F14405" s="203"/>
    </row>
    <row r="14406" spans="1:6" x14ac:dyDescent="0.25">
      <c r="A14406" s="203"/>
      <c r="B14406" s="203"/>
      <c r="C14406" s="203"/>
      <c r="D14406" s="203"/>
      <c r="E14406" s="203"/>
      <c r="F14406" s="203"/>
    </row>
    <row r="14407" spans="1:6" x14ac:dyDescent="0.25">
      <c r="A14407" s="203"/>
      <c r="B14407" s="203"/>
      <c r="C14407" s="203"/>
      <c r="D14407" s="203"/>
      <c r="E14407" s="203"/>
      <c r="F14407" s="203"/>
    </row>
    <row r="14408" spans="1:6" x14ac:dyDescent="0.25">
      <c r="A14408" s="203"/>
      <c r="B14408" s="203"/>
      <c r="C14408" s="203"/>
      <c r="D14408" s="203"/>
      <c r="E14408" s="203"/>
      <c r="F14408" s="203"/>
    </row>
    <row r="14409" spans="1:6" x14ac:dyDescent="0.25">
      <c r="A14409" s="203"/>
      <c r="B14409" s="203"/>
      <c r="C14409" s="203"/>
      <c r="D14409" s="203"/>
      <c r="E14409" s="203"/>
      <c r="F14409" s="203"/>
    </row>
    <row r="14410" spans="1:6" x14ac:dyDescent="0.25">
      <c r="A14410" s="203"/>
      <c r="B14410" s="203"/>
      <c r="C14410" s="203"/>
      <c r="D14410" s="203"/>
      <c r="E14410" s="203"/>
      <c r="F14410" s="203"/>
    </row>
    <row r="14411" spans="1:6" x14ac:dyDescent="0.25">
      <c r="A14411" s="203"/>
      <c r="B14411" s="203"/>
      <c r="C14411" s="203"/>
      <c r="D14411" s="203"/>
      <c r="E14411" s="203"/>
      <c r="F14411" s="203"/>
    </row>
    <row r="14412" spans="1:6" x14ac:dyDescent="0.25">
      <c r="A14412" s="203"/>
      <c r="B14412" s="203"/>
      <c r="C14412" s="203"/>
      <c r="D14412" s="203"/>
      <c r="E14412" s="203"/>
      <c r="F14412" s="203"/>
    </row>
    <row r="14413" spans="1:6" x14ac:dyDescent="0.25">
      <c r="A14413" s="203"/>
      <c r="B14413" s="203"/>
      <c r="C14413" s="203"/>
      <c r="D14413" s="203"/>
      <c r="E14413" s="203"/>
      <c r="F14413" s="203"/>
    </row>
    <row r="14414" spans="1:6" x14ac:dyDescent="0.25">
      <c r="A14414" s="203"/>
      <c r="B14414" s="203"/>
      <c r="C14414" s="203"/>
      <c r="D14414" s="203"/>
      <c r="E14414" s="203"/>
      <c r="F14414" s="203"/>
    </row>
    <row r="14415" spans="1:6" x14ac:dyDescent="0.25">
      <c r="A14415" s="203"/>
      <c r="B14415" s="203"/>
      <c r="C14415" s="203"/>
      <c r="D14415" s="203"/>
      <c r="E14415" s="203"/>
      <c r="F14415" s="203"/>
    </row>
    <row r="14416" spans="1:6" x14ac:dyDescent="0.25">
      <c r="A14416" s="203"/>
      <c r="B14416" s="203"/>
      <c r="C14416" s="203"/>
      <c r="D14416" s="203"/>
      <c r="E14416" s="203"/>
      <c r="F14416" s="203"/>
    </row>
    <row r="14417" spans="1:6" x14ac:dyDescent="0.25">
      <c r="A14417" s="203"/>
      <c r="B14417" s="203"/>
      <c r="C14417" s="203"/>
      <c r="D14417" s="203"/>
      <c r="E14417" s="203"/>
      <c r="F14417" s="203"/>
    </row>
    <row r="14418" spans="1:6" x14ac:dyDescent="0.25">
      <c r="A14418" s="203"/>
      <c r="B14418" s="203"/>
      <c r="C14418" s="203"/>
      <c r="D14418" s="203"/>
      <c r="E14418" s="203"/>
      <c r="F14418" s="203"/>
    </row>
    <row r="14419" spans="1:6" x14ac:dyDescent="0.25">
      <c r="A14419" s="203"/>
      <c r="B14419" s="203"/>
      <c r="C14419" s="203"/>
      <c r="D14419" s="203"/>
      <c r="E14419" s="203"/>
      <c r="F14419" s="203"/>
    </row>
    <row r="14420" spans="1:6" x14ac:dyDescent="0.25">
      <c r="A14420" s="203"/>
      <c r="B14420" s="203"/>
      <c r="C14420" s="203"/>
      <c r="D14420" s="203"/>
      <c r="E14420" s="203"/>
      <c r="F14420" s="203"/>
    </row>
    <row r="14421" spans="1:6" x14ac:dyDescent="0.25">
      <c r="A14421" s="203"/>
      <c r="B14421" s="203"/>
      <c r="C14421" s="203"/>
      <c r="D14421" s="203"/>
      <c r="E14421" s="203"/>
      <c r="F14421" s="203"/>
    </row>
    <row r="14422" spans="1:6" x14ac:dyDescent="0.25">
      <c r="A14422" s="203"/>
      <c r="B14422" s="203"/>
      <c r="C14422" s="203"/>
      <c r="D14422" s="203"/>
      <c r="E14422" s="203"/>
      <c r="F14422" s="203"/>
    </row>
    <row r="14423" spans="1:6" x14ac:dyDescent="0.25">
      <c r="A14423" s="203"/>
      <c r="B14423" s="203"/>
      <c r="C14423" s="203"/>
      <c r="D14423" s="203"/>
      <c r="E14423" s="203"/>
      <c r="F14423" s="203"/>
    </row>
    <row r="14424" spans="1:6" x14ac:dyDescent="0.25">
      <c r="A14424" s="203"/>
      <c r="B14424" s="203"/>
      <c r="C14424" s="203"/>
      <c r="D14424" s="203"/>
      <c r="E14424" s="203"/>
      <c r="F14424" s="203"/>
    </row>
    <row r="14425" spans="1:6" x14ac:dyDescent="0.25">
      <c r="A14425" s="203"/>
      <c r="B14425" s="203"/>
      <c r="C14425" s="203"/>
      <c r="D14425" s="203"/>
      <c r="E14425" s="203"/>
      <c r="F14425" s="203"/>
    </row>
    <row r="14426" spans="1:6" x14ac:dyDescent="0.25">
      <c r="A14426" s="203"/>
      <c r="B14426" s="203"/>
      <c r="C14426" s="203"/>
      <c r="D14426" s="203"/>
      <c r="E14426" s="203"/>
      <c r="F14426" s="203"/>
    </row>
    <row r="14427" spans="1:6" x14ac:dyDescent="0.25">
      <c r="A14427" s="203"/>
      <c r="B14427" s="203"/>
      <c r="C14427" s="203"/>
      <c r="D14427" s="203"/>
      <c r="E14427" s="203"/>
      <c r="F14427" s="203"/>
    </row>
    <row r="14428" spans="1:6" x14ac:dyDescent="0.25">
      <c r="A14428" s="203"/>
      <c r="B14428" s="203"/>
      <c r="C14428" s="203"/>
      <c r="D14428" s="203"/>
      <c r="E14428" s="203"/>
      <c r="F14428" s="203"/>
    </row>
    <row r="14429" spans="1:6" x14ac:dyDescent="0.25">
      <c r="A14429" s="203"/>
      <c r="B14429" s="203"/>
      <c r="C14429" s="203"/>
      <c r="D14429" s="203"/>
      <c r="E14429" s="203"/>
      <c r="F14429" s="203"/>
    </row>
    <row r="14430" spans="1:6" x14ac:dyDescent="0.25">
      <c r="A14430" s="203"/>
      <c r="B14430" s="203"/>
      <c r="C14430" s="203"/>
      <c r="D14430" s="203"/>
      <c r="E14430" s="203"/>
      <c r="F14430" s="203"/>
    </row>
    <row r="14431" spans="1:6" x14ac:dyDescent="0.25">
      <c r="A14431" s="203"/>
      <c r="B14431" s="203"/>
      <c r="C14431" s="203"/>
      <c r="D14431" s="203"/>
      <c r="E14431" s="203"/>
      <c r="F14431" s="203"/>
    </row>
    <row r="14432" spans="1:6" x14ac:dyDescent="0.25">
      <c r="A14432" s="203"/>
      <c r="B14432" s="203"/>
      <c r="C14432" s="203"/>
      <c r="D14432" s="203"/>
      <c r="E14432" s="203"/>
      <c r="F14432" s="203"/>
    </row>
    <row r="14433" spans="1:6" x14ac:dyDescent="0.25">
      <c r="A14433" s="203"/>
      <c r="B14433" s="203"/>
      <c r="C14433" s="203"/>
      <c r="D14433" s="203"/>
      <c r="E14433" s="203"/>
      <c r="F14433" s="203"/>
    </row>
    <row r="14434" spans="1:6" x14ac:dyDescent="0.25">
      <c r="A14434" s="203"/>
      <c r="B14434" s="203"/>
      <c r="C14434" s="203"/>
      <c r="D14434" s="203"/>
      <c r="E14434" s="203"/>
      <c r="F14434" s="203"/>
    </row>
    <row r="14435" spans="1:6" x14ac:dyDescent="0.25">
      <c r="A14435" s="203"/>
      <c r="B14435" s="203"/>
      <c r="C14435" s="203"/>
      <c r="D14435" s="203"/>
      <c r="E14435" s="203"/>
      <c r="F14435" s="203"/>
    </row>
    <row r="14436" spans="1:6" x14ac:dyDescent="0.25">
      <c r="A14436" s="203"/>
      <c r="B14436" s="203"/>
      <c r="C14436" s="203"/>
      <c r="D14436" s="203"/>
      <c r="E14436" s="203"/>
      <c r="F14436" s="203"/>
    </row>
    <row r="14437" spans="1:6" x14ac:dyDescent="0.25">
      <c r="A14437" s="203"/>
      <c r="B14437" s="203"/>
      <c r="C14437" s="203"/>
      <c r="D14437" s="203"/>
      <c r="E14437" s="203"/>
      <c r="F14437" s="203"/>
    </row>
    <row r="14438" spans="1:6" x14ac:dyDescent="0.25">
      <c r="A14438" s="203"/>
      <c r="B14438" s="203"/>
      <c r="C14438" s="203"/>
      <c r="D14438" s="203"/>
      <c r="E14438" s="203"/>
      <c r="F14438" s="203"/>
    </row>
    <row r="14439" spans="1:6" x14ac:dyDescent="0.25">
      <c r="A14439" s="203"/>
      <c r="B14439" s="203"/>
      <c r="C14439" s="203"/>
      <c r="D14439" s="203"/>
      <c r="E14439" s="203"/>
      <c r="F14439" s="203"/>
    </row>
    <row r="14440" spans="1:6" x14ac:dyDescent="0.25">
      <c r="A14440" s="203"/>
      <c r="B14440" s="203"/>
      <c r="C14440" s="203"/>
      <c r="D14440" s="203"/>
      <c r="E14440" s="203"/>
      <c r="F14440" s="203"/>
    </row>
    <row r="14441" spans="1:6" x14ac:dyDescent="0.25">
      <c r="A14441" s="203"/>
      <c r="B14441" s="203"/>
      <c r="C14441" s="203"/>
      <c r="D14441" s="203"/>
      <c r="E14441" s="203"/>
      <c r="F14441" s="203"/>
    </row>
    <row r="14442" spans="1:6" x14ac:dyDescent="0.25">
      <c r="A14442" s="203"/>
      <c r="B14442" s="203"/>
      <c r="C14442" s="203"/>
      <c r="D14442" s="203"/>
      <c r="E14442" s="203"/>
      <c r="F14442" s="203"/>
    </row>
    <row r="14443" spans="1:6" x14ac:dyDescent="0.25">
      <c r="A14443" s="203"/>
      <c r="B14443" s="203"/>
      <c r="C14443" s="203"/>
      <c r="D14443" s="203"/>
      <c r="E14443" s="203"/>
      <c r="F14443" s="203"/>
    </row>
    <row r="14444" spans="1:6" x14ac:dyDescent="0.25">
      <c r="A14444" s="203"/>
      <c r="B14444" s="203"/>
      <c r="C14444" s="203"/>
      <c r="D14444" s="203"/>
      <c r="E14444" s="203"/>
      <c r="F14444" s="203"/>
    </row>
    <row r="14445" spans="1:6" x14ac:dyDescent="0.25">
      <c r="A14445" s="203"/>
      <c r="B14445" s="203"/>
      <c r="C14445" s="203"/>
      <c r="D14445" s="203"/>
      <c r="E14445" s="203"/>
      <c r="F14445" s="203"/>
    </row>
    <row r="14446" spans="1:6" x14ac:dyDescent="0.25">
      <c r="A14446" s="203"/>
      <c r="B14446" s="203"/>
      <c r="C14446" s="203"/>
      <c r="D14446" s="203"/>
      <c r="E14446" s="203"/>
      <c r="F14446" s="203"/>
    </row>
    <row r="14447" spans="1:6" x14ac:dyDescent="0.25">
      <c r="A14447" s="203"/>
      <c r="B14447" s="203"/>
      <c r="C14447" s="203"/>
      <c r="D14447" s="203"/>
      <c r="E14447" s="203"/>
      <c r="F14447" s="203"/>
    </row>
    <row r="14448" spans="1:6" x14ac:dyDescent="0.25">
      <c r="A14448" s="203"/>
      <c r="B14448" s="203"/>
      <c r="C14448" s="203"/>
      <c r="D14448" s="203"/>
      <c r="E14448" s="203"/>
      <c r="F14448" s="203"/>
    </row>
    <row r="14449" spans="1:6" x14ac:dyDescent="0.25">
      <c r="A14449" s="203"/>
      <c r="B14449" s="203"/>
      <c r="C14449" s="203"/>
      <c r="D14449" s="203"/>
      <c r="E14449" s="203"/>
      <c r="F14449" s="203"/>
    </row>
    <row r="14450" spans="1:6" x14ac:dyDescent="0.25">
      <c r="A14450" s="203"/>
      <c r="B14450" s="203"/>
      <c r="C14450" s="203"/>
      <c r="D14450" s="203"/>
      <c r="E14450" s="203"/>
      <c r="F14450" s="203"/>
    </row>
    <row r="14451" spans="1:6" x14ac:dyDescent="0.25">
      <c r="A14451" s="203"/>
      <c r="B14451" s="203"/>
      <c r="C14451" s="203"/>
      <c r="D14451" s="203"/>
      <c r="E14451" s="203"/>
      <c r="F14451" s="203"/>
    </row>
    <row r="14452" spans="1:6" x14ac:dyDescent="0.25">
      <c r="A14452" s="203"/>
      <c r="B14452" s="203"/>
      <c r="C14452" s="203"/>
      <c r="D14452" s="203"/>
      <c r="E14452" s="203"/>
      <c r="F14452" s="203"/>
    </row>
    <row r="14453" spans="1:6" x14ac:dyDescent="0.25">
      <c r="A14453" s="203"/>
      <c r="B14453" s="203"/>
      <c r="C14453" s="203"/>
      <c r="D14453" s="203"/>
      <c r="E14453" s="203"/>
      <c r="F14453" s="203"/>
    </row>
    <row r="14454" spans="1:6" x14ac:dyDescent="0.25">
      <c r="A14454" s="203"/>
      <c r="B14454" s="203"/>
      <c r="C14454" s="203"/>
      <c r="D14454" s="203"/>
      <c r="E14454" s="203"/>
      <c r="F14454" s="203"/>
    </row>
    <row r="14455" spans="1:6" x14ac:dyDescent="0.25">
      <c r="A14455" s="203"/>
      <c r="B14455" s="203"/>
      <c r="C14455" s="203"/>
      <c r="D14455" s="203"/>
      <c r="E14455" s="203"/>
      <c r="F14455" s="203"/>
    </row>
    <row r="14456" spans="1:6" x14ac:dyDescent="0.25">
      <c r="A14456" s="203"/>
      <c r="B14456" s="203"/>
      <c r="C14456" s="203"/>
      <c r="D14456" s="203"/>
      <c r="E14456" s="203"/>
      <c r="F14456" s="203"/>
    </row>
    <row r="14457" spans="1:6" x14ac:dyDescent="0.25">
      <c r="A14457" s="203"/>
      <c r="B14457" s="203"/>
      <c r="C14457" s="203"/>
      <c r="D14457" s="203"/>
      <c r="E14457" s="203"/>
      <c r="F14457" s="203"/>
    </row>
    <row r="14458" spans="1:6" x14ac:dyDescent="0.25">
      <c r="A14458" s="203"/>
      <c r="B14458" s="203"/>
      <c r="C14458" s="203"/>
      <c r="D14458" s="203"/>
      <c r="E14458" s="203"/>
      <c r="F14458" s="203"/>
    </row>
    <row r="14459" spans="1:6" x14ac:dyDescent="0.25">
      <c r="A14459" s="203"/>
      <c r="B14459" s="203"/>
      <c r="C14459" s="203"/>
      <c r="D14459" s="203"/>
      <c r="E14459" s="203"/>
      <c r="F14459" s="203"/>
    </row>
    <row r="14460" spans="1:6" x14ac:dyDescent="0.25">
      <c r="A14460" s="203"/>
      <c r="B14460" s="203"/>
      <c r="C14460" s="203"/>
      <c r="D14460" s="203"/>
      <c r="E14460" s="203"/>
      <c r="F14460" s="203"/>
    </row>
    <row r="14461" spans="1:6" x14ac:dyDescent="0.25">
      <c r="A14461" s="203"/>
      <c r="B14461" s="203"/>
      <c r="C14461" s="203"/>
      <c r="D14461" s="203"/>
      <c r="E14461" s="203"/>
      <c r="F14461" s="203"/>
    </row>
    <row r="14462" spans="1:6" x14ac:dyDescent="0.25">
      <c r="A14462" s="203"/>
      <c r="B14462" s="203"/>
      <c r="C14462" s="203"/>
      <c r="D14462" s="203"/>
      <c r="E14462" s="203"/>
      <c r="F14462" s="203"/>
    </row>
    <row r="14463" spans="1:6" x14ac:dyDescent="0.25">
      <c r="A14463" s="203"/>
      <c r="B14463" s="203"/>
      <c r="C14463" s="203"/>
      <c r="D14463" s="203"/>
      <c r="E14463" s="203"/>
      <c r="F14463" s="203"/>
    </row>
    <row r="14464" spans="1:6" x14ac:dyDescent="0.25">
      <c r="A14464" s="203"/>
      <c r="B14464" s="203"/>
      <c r="C14464" s="203"/>
      <c r="D14464" s="203"/>
      <c r="E14464" s="203"/>
      <c r="F14464" s="203"/>
    </row>
    <row r="14465" spans="1:6" x14ac:dyDescent="0.25">
      <c r="A14465" s="203"/>
      <c r="B14465" s="203"/>
      <c r="C14465" s="203"/>
      <c r="D14465" s="203"/>
      <c r="E14465" s="203"/>
      <c r="F14465" s="203"/>
    </row>
    <row r="14466" spans="1:6" x14ac:dyDescent="0.25">
      <c r="A14466" s="203"/>
      <c r="B14466" s="203"/>
      <c r="C14466" s="203"/>
      <c r="D14466" s="203"/>
      <c r="E14466" s="203"/>
      <c r="F14466" s="203"/>
    </row>
    <row r="14467" spans="1:6" x14ac:dyDescent="0.25">
      <c r="A14467" s="203"/>
      <c r="B14467" s="203"/>
      <c r="C14467" s="203"/>
      <c r="D14467" s="203"/>
      <c r="E14467" s="203"/>
      <c r="F14467" s="203"/>
    </row>
    <row r="14468" spans="1:6" x14ac:dyDescent="0.25">
      <c r="A14468" s="203"/>
      <c r="B14468" s="203"/>
      <c r="C14468" s="203"/>
      <c r="D14468" s="203"/>
      <c r="E14468" s="203"/>
      <c r="F14468" s="203"/>
    </row>
    <row r="14469" spans="1:6" x14ac:dyDescent="0.25">
      <c r="A14469" s="203"/>
      <c r="B14469" s="203"/>
      <c r="C14469" s="203"/>
      <c r="D14469" s="203"/>
      <c r="E14469" s="203"/>
      <c r="F14469" s="203"/>
    </row>
    <row r="14470" spans="1:6" x14ac:dyDescent="0.25">
      <c r="A14470" s="203"/>
      <c r="B14470" s="203"/>
      <c r="C14470" s="203"/>
      <c r="D14470" s="203"/>
      <c r="E14470" s="203"/>
      <c r="F14470" s="203"/>
    </row>
    <row r="14471" spans="1:6" x14ac:dyDescent="0.25">
      <c r="A14471" s="203"/>
      <c r="B14471" s="203"/>
      <c r="C14471" s="203"/>
      <c r="D14471" s="203"/>
      <c r="E14471" s="203"/>
      <c r="F14471" s="203"/>
    </row>
    <row r="14472" spans="1:6" x14ac:dyDescent="0.25">
      <c r="A14472" s="203"/>
      <c r="B14472" s="203"/>
      <c r="C14472" s="203"/>
      <c r="D14472" s="203"/>
      <c r="E14472" s="203"/>
      <c r="F14472" s="203"/>
    </row>
    <row r="14473" spans="1:6" x14ac:dyDescent="0.25">
      <c r="A14473" s="203"/>
      <c r="B14473" s="203"/>
      <c r="C14473" s="203"/>
      <c r="D14473" s="203"/>
      <c r="E14473" s="203"/>
      <c r="F14473" s="203"/>
    </row>
    <row r="14474" spans="1:6" x14ac:dyDescent="0.25">
      <c r="A14474" s="203"/>
      <c r="B14474" s="203"/>
      <c r="C14474" s="203"/>
      <c r="D14474" s="203"/>
      <c r="E14474" s="203"/>
      <c r="F14474" s="203"/>
    </row>
    <row r="14475" spans="1:6" x14ac:dyDescent="0.25">
      <c r="A14475" s="203"/>
      <c r="B14475" s="203"/>
      <c r="C14475" s="203"/>
      <c r="D14475" s="203"/>
      <c r="E14475" s="203"/>
      <c r="F14475" s="203"/>
    </row>
    <row r="14476" spans="1:6" x14ac:dyDescent="0.25">
      <c r="A14476" s="203"/>
      <c r="B14476" s="203"/>
      <c r="C14476" s="203"/>
      <c r="D14476" s="203"/>
      <c r="E14476" s="203"/>
      <c r="F14476" s="203"/>
    </row>
    <row r="14477" spans="1:6" x14ac:dyDescent="0.25">
      <c r="A14477" s="203"/>
      <c r="B14477" s="203"/>
      <c r="C14477" s="203"/>
      <c r="D14477" s="203"/>
      <c r="E14477" s="203"/>
      <c r="F14477" s="203"/>
    </row>
    <row r="14478" spans="1:6" x14ac:dyDescent="0.25">
      <c r="A14478" s="203"/>
      <c r="B14478" s="203"/>
      <c r="C14478" s="203"/>
      <c r="D14478" s="203"/>
      <c r="E14478" s="203"/>
      <c r="F14478" s="203"/>
    </row>
    <row r="14479" spans="1:6" x14ac:dyDescent="0.25">
      <c r="A14479" s="203"/>
      <c r="B14479" s="203"/>
      <c r="C14479" s="203"/>
      <c r="D14479" s="203"/>
      <c r="E14479" s="203"/>
      <c r="F14479" s="203"/>
    </row>
    <row r="14480" spans="1:6" x14ac:dyDescent="0.25">
      <c r="A14480" s="203"/>
      <c r="B14480" s="203"/>
      <c r="C14480" s="203"/>
      <c r="D14480" s="203"/>
      <c r="E14480" s="203"/>
      <c r="F14480" s="203"/>
    </row>
    <row r="14481" spans="1:6" x14ac:dyDescent="0.25">
      <c r="A14481" s="203"/>
      <c r="B14481" s="203"/>
      <c r="C14481" s="203"/>
      <c r="D14481" s="203"/>
      <c r="E14481" s="203"/>
      <c r="F14481" s="203"/>
    </row>
    <row r="14482" spans="1:6" x14ac:dyDescent="0.25">
      <c r="A14482" s="203"/>
      <c r="B14482" s="203"/>
      <c r="C14482" s="203"/>
      <c r="D14482" s="203"/>
      <c r="E14482" s="203"/>
      <c r="F14482" s="203"/>
    </row>
    <row r="14483" spans="1:6" x14ac:dyDescent="0.25">
      <c r="A14483" s="203"/>
      <c r="B14483" s="203"/>
      <c r="C14483" s="203"/>
      <c r="D14483" s="203"/>
      <c r="E14483" s="203"/>
      <c r="F14483" s="203"/>
    </row>
    <row r="14484" spans="1:6" x14ac:dyDescent="0.25">
      <c r="A14484" s="203"/>
      <c r="B14484" s="203"/>
      <c r="C14484" s="203"/>
      <c r="D14484" s="203"/>
      <c r="E14484" s="203"/>
      <c r="F14484" s="203"/>
    </row>
    <row r="14485" spans="1:6" x14ac:dyDescent="0.25">
      <c r="A14485" s="203"/>
      <c r="B14485" s="203"/>
      <c r="C14485" s="203"/>
      <c r="D14485" s="203"/>
      <c r="E14485" s="203"/>
      <c r="F14485" s="203"/>
    </row>
    <row r="14486" spans="1:6" x14ac:dyDescent="0.25">
      <c r="A14486" s="203"/>
      <c r="B14486" s="203"/>
      <c r="C14486" s="203"/>
      <c r="D14486" s="203"/>
      <c r="E14486" s="203"/>
      <c r="F14486" s="203"/>
    </row>
    <row r="14487" spans="1:6" x14ac:dyDescent="0.25">
      <c r="A14487" s="203"/>
      <c r="B14487" s="203"/>
      <c r="C14487" s="203"/>
      <c r="D14487" s="203"/>
      <c r="E14487" s="203"/>
      <c r="F14487" s="203"/>
    </row>
    <row r="14488" spans="1:6" x14ac:dyDescent="0.25">
      <c r="A14488" s="203"/>
      <c r="B14488" s="203"/>
      <c r="C14488" s="203"/>
      <c r="D14488" s="203"/>
      <c r="E14488" s="203"/>
      <c r="F14488" s="203"/>
    </row>
    <row r="14489" spans="1:6" x14ac:dyDescent="0.25">
      <c r="A14489" s="203"/>
      <c r="B14489" s="203"/>
      <c r="C14489" s="203"/>
      <c r="D14489" s="203"/>
      <c r="E14489" s="203"/>
      <c r="F14489" s="203"/>
    </row>
    <row r="14490" spans="1:6" x14ac:dyDescent="0.25">
      <c r="A14490" s="203"/>
      <c r="B14490" s="203"/>
      <c r="C14490" s="203"/>
      <c r="D14490" s="203"/>
      <c r="E14490" s="203"/>
      <c r="F14490" s="203"/>
    </row>
    <row r="14491" spans="1:6" x14ac:dyDescent="0.25">
      <c r="A14491" s="203"/>
      <c r="B14491" s="203"/>
      <c r="C14491" s="203"/>
      <c r="D14491" s="203"/>
      <c r="E14491" s="203"/>
      <c r="F14491" s="203"/>
    </row>
    <row r="14492" spans="1:6" x14ac:dyDescent="0.25">
      <c r="A14492" s="203"/>
      <c r="B14492" s="203"/>
      <c r="C14492" s="203"/>
      <c r="D14492" s="203"/>
      <c r="E14492" s="203"/>
      <c r="F14492" s="203"/>
    </row>
    <row r="14493" spans="1:6" x14ac:dyDescent="0.25">
      <c r="A14493" s="203"/>
      <c r="B14493" s="203"/>
      <c r="C14493" s="203"/>
      <c r="D14493" s="203"/>
      <c r="E14493" s="203"/>
      <c r="F14493" s="203"/>
    </row>
    <row r="14494" spans="1:6" x14ac:dyDescent="0.25">
      <c r="A14494" s="203"/>
      <c r="B14494" s="203"/>
      <c r="C14494" s="203"/>
      <c r="D14494" s="203"/>
      <c r="E14494" s="203"/>
      <c r="F14494" s="203"/>
    </row>
    <row r="14495" spans="1:6" x14ac:dyDescent="0.25">
      <c r="A14495" s="203"/>
      <c r="B14495" s="203"/>
      <c r="C14495" s="203"/>
      <c r="D14495" s="203"/>
      <c r="E14495" s="203"/>
      <c r="F14495" s="203"/>
    </row>
    <row r="14496" spans="1:6" x14ac:dyDescent="0.25">
      <c r="A14496" s="203"/>
      <c r="B14496" s="203"/>
      <c r="C14496" s="203"/>
      <c r="D14496" s="203"/>
      <c r="E14496" s="203"/>
      <c r="F14496" s="203"/>
    </row>
    <row r="14497" spans="1:6" x14ac:dyDescent="0.25">
      <c r="A14497" s="203"/>
      <c r="B14497" s="203"/>
      <c r="C14497" s="203"/>
      <c r="D14497" s="203"/>
      <c r="E14497" s="203"/>
      <c r="F14497" s="203"/>
    </row>
    <row r="14498" spans="1:6" x14ac:dyDescent="0.25">
      <c r="A14498" s="203"/>
      <c r="B14498" s="203"/>
      <c r="C14498" s="203"/>
      <c r="D14498" s="203"/>
      <c r="E14498" s="203"/>
      <c r="F14498" s="203"/>
    </row>
    <row r="14499" spans="1:6" x14ac:dyDescent="0.25">
      <c r="A14499" s="203"/>
      <c r="B14499" s="203"/>
      <c r="C14499" s="203"/>
      <c r="D14499" s="203"/>
      <c r="E14499" s="203"/>
      <c r="F14499" s="203"/>
    </row>
    <row r="14500" spans="1:6" x14ac:dyDescent="0.25">
      <c r="A14500" s="203"/>
      <c r="B14500" s="203"/>
      <c r="C14500" s="203"/>
      <c r="D14500" s="203"/>
      <c r="E14500" s="203"/>
      <c r="F14500" s="203"/>
    </row>
    <row r="14501" spans="1:6" x14ac:dyDescent="0.25">
      <c r="A14501" s="203"/>
      <c r="B14501" s="203"/>
      <c r="C14501" s="203"/>
      <c r="D14501" s="203"/>
      <c r="E14501" s="203"/>
      <c r="F14501" s="203"/>
    </row>
    <row r="14502" spans="1:6" x14ac:dyDescent="0.25">
      <c r="A14502" s="203"/>
      <c r="B14502" s="203"/>
      <c r="C14502" s="203"/>
      <c r="D14502" s="203"/>
      <c r="E14502" s="203"/>
      <c r="F14502" s="203"/>
    </row>
    <row r="14503" spans="1:6" x14ac:dyDescent="0.25">
      <c r="A14503" s="203"/>
      <c r="B14503" s="203"/>
      <c r="C14503" s="203"/>
      <c r="D14503" s="203"/>
      <c r="E14503" s="203"/>
      <c r="F14503" s="203"/>
    </row>
    <row r="14504" spans="1:6" x14ac:dyDescent="0.25">
      <c r="A14504" s="203"/>
      <c r="B14504" s="203"/>
      <c r="C14504" s="203"/>
      <c r="D14504" s="203"/>
      <c r="E14504" s="203"/>
      <c r="F14504" s="203"/>
    </row>
    <row r="14505" spans="1:6" x14ac:dyDescent="0.25">
      <c r="A14505" s="203"/>
      <c r="B14505" s="203"/>
      <c r="C14505" s="203"/>
      <c r="D14505" s="203"/>
      <c r="E14505" s="203"/>
      <c r="F14505" s="203"/>
    </row>
    <row r="14506" spans="1:6" x14ac:dyDescent="0.25">
      <c r="A14506" s="203"/>
      <c r="B14506" s="203"/>
      <c r="C14506" s="203"/>
      <c r="D14506" s="203"/>
      <c r="E14506" s="203"/>
      <c r="F14506" s="203"/>
    </row>
    <row r="14507" spans="1:6" x14ac:dyDescent="0.25">
      <c r="A14507" s="203"/>
      <c r="B14507" s="203"/>
      <c r="C14507" s="203"/>
      <c r="D14507" s="203"/>
      <c r="E14507" s="203"/>
      <c r="F14507" s="203"/>
    </row>
    <row r="14508" spans="1:6" x14ac:dyDescent="0.25">
      <c r="A14508" s="203"/>
      <c r="B14508" s="203"/>
      <c r="C14508" s="203"/>
      <c r="D14508" s="203"/>
      <c r="E14508" s="203"/>
      <c r="F14508" s="203"/>
    </row>
    <row r="14509" spans="1:6" x14ac:dyDescent="0.25">
      <c r="A14509" s="203"/>
      <c r="B14509" s="203"/>
      <c r="C14509" s="203"/>
      <c r="D14509" s="203"/>
      <c r="E14509" s="203"/>
      <c r="F14509" s="203"/>
    </row>
    <row r="14510" spans="1:6" x14ac:dyDescent="0.25">
      <c r="A14510" s="203"/>
      <c r="B14510" s="203"/>
      <c r="C14510" s="203"/>
      <c r="D14510" s="203"/>
      <c r="E14510" s="203"/>
      <c r="F14510" s="203"/>
    </row>
    <row r="14511" spans="1:6" x14ac:dyDescent="0.25">
      <c r="A14511" s="203"/>
      <c r="B14511" s="203"/>
      <c r="C14511" s="203"/>
      <c r="D14511" s="203"/>
      <c r="E14511" s="203"/>
      <c r="F14511" s="203"/>
    </row>
    <row r="14512" spans="1:6" x14ac:dyDescent="0.25">
      <c r="A14512" s="203"/>
      <c r="B14512" s="203"/>
      <c r="C14512" s="203"/>
      <c r="D14512" s="203"/>
      <c r="E14512" s="203"/>
      <c r="F14512" s="203"/>
    </row>
    <row r="14513" spans="1:6" x14ac:dyDescent="0.25">
      <c r="A14513" s="203"/>
      <c r="B14513" s="203"/>
      <c r="C14513" s="203"/>
      <c r="D14513" s="203"/>
      <c r="E14513" s="203"/>
      <c r="F14513" s="203"/>
    </row>
    <row r="14514" spans="1:6" x14ac:dyDescent="0.25">
      <c r="A14514" s="203"/>
      <c r="B14514" s="203"/>
      <c r="C14514" s="203"/>
      <c r="D14514" s="203"/>
      <c r="E14514" s="203"/>
      <c r="F14514" s="203"/>
    </row>
    <row r="14515" spans="1:6" x14ac:dyDescent="0.25">
      <c r="A14515" s="203"/>
      <c r="B14515" s="203"/>
      <c r="C14515" s="203"/>
      <c r="D14515" s="203"/>
      <c r="E14515" s="203"/>
      <c r="F14515" s="203"/>
    </row>
    <row r="14516" spans="1:6" x14ac:dyDescent="0.25">
      <c r="A14516" s="203"/>
      <c r="B14516" s="203"/>
      <c r="C14516" s="203"/>
      <c r="D14516" s="203"/>
      <c r="E14516" s="203"/>
      <c r="F14516" s="203"/>
    </row>
    <row r="14517" spans="1:6" x14ac:dyDescent="0.25">
      <c r="A14517" s="203"/>
      <c r="B14517" s="203"/>
      <c r="C14517" s="203"/>
      <c r="D14517" s="203"/>
      <c r="E14517" s="203"/>
      <c r="F14517" s="203"/>
    </row>
    <row r="14518" spans="1:6" x14ac:dyDescent="0.25">
      <c r="A14518" s="203"/>
      <c r="B14518" s="203"/>
      <c r="C14518" s="203"/>
      <c r="D14518" s="203"/>
      <c r="E14518" s="203"/>
      <c r="F14518" s="203"/>
    </row>
    <row r="14519" spans="1:6" x14ac:dyDescent="0.25">
      <c r="A14519" s="203"/>
      <c r="B14519" s="203"/>
      <c r="C14519" s="203"/>
      <c r="D14519" s="203"/>
      <c r="E14519" s="203"/>
      <c r="F14519" s="203"/>
    </row>
    <row r="14520" spans="1:6" x14ac:dyDescent="0.25">
      <c r="A14520" s="203"/>
      <c r="B14520" s="203"/>
      <c r="C14520" s="203"/>
      <c r="D14520" s="203"/>
      <c r="E14520" s="203"/>
      <c r="F14520" s="203"/>
    </row>
    <row r="14521" spans="1:6" x14ac:dyDescent="0.25">
      <c r="A14521" s="203"/>
      <c r="B14521" s="203"/>
      <c r="C14521" s="203"/>
      <c r="D14521" s="203"/>
      <c r="E14521" s="203"/>
      <c r="F14521" s="203"/>
    </row>
    <row r="14522" spans="1:6" x14ac:dyDescent="0.25">
      <c r="A14522" s="203"/>
      <c r="B14522" s="203"/>
      <c r="C14522" s="203"/>
      <c r="D14522" s="203"/>
      <c r="E14522" s="203"/>
      <c r="F14522" s="203"/>
    </row>
    <row r="14523" spans="1:6" x14ac:dyDescent="0.25">
      <c r="A14523" s="203"/>
      <c r="B14523" s="203"/>
      <c r="C14523" s="203"/>
      <c r="D14523" s="203"/>
      <c r="E14523" s="203"/>
      <c r="F14523" s="203"/>
    </row>
    <row r="14524" spans="1:6" x14ac:dyDescent="0.25">
      <c r="A14524" s="203"/>
      <c r="B14524" s="203"/>
      <c r="C14524" s="203"/>
      <c r="D14524" s="203"/>
      <c r="E14524" s="203"/>
      <c r="F14524" s="203"/>
    </row>
    <row r="14525" spans="1:6" x14ac:dyDescent="0.25">
      <c r="A14525" s="203"/>
      <c r="B14525" s="203"/>
      <c r="C14525" s="203"/>
      <c r="D14525" s="203"/>
      <c r="E14525" s="203"/>
      <c r="F14525" s="203"/>
    </row>
    <row r="14526" spans="1:6" x14ac:dyDescent="0.25">
      <c r="A14526" s="203"/>
      <c r="B14526" s="203"/>
      <c r="C14526" s="203"/>
      <c r="D14526" s="203"/>
      <c r="E14526" s="203"/>
      <c r="F14526" s="203"/>
    </row>
    <row r="14527" spans="1:6" x14ac:dyDescent="0.25">
      <c r="A14527" s="203"/>
      <c r="B14527" s="203"/>
      <c r="C14527" s="203"/>
      <c r="D14527" s="203"/>
      <c r="E14527" s="203"/>
      <c r="F14527" s="203"/>
    </row>
    <row r="14528" spans="1:6" x14ac:dyDescent="0.25">
      <c r="A14528" s="203"/>
      <c r="B14528" s="203"/>
      <c r="C14528" s="203"/>
      <c r="D14528" s="203"/>
      <c r="E14528" s="203"/>
      <c r="F14528" s="203"/>
    </row>
    <row r="14529" spans="1:6" x14ac:dyDescent="0.25">
      <c r="A14529" s="203"/>
      <c r="B14529" s="203"/>
      <c r="C14529" s="203"/>
      <c r="D14529" s="203"/>
      <c r="E14529" s="203"/>
      <c r="F14529" s="203"/>
    </row>
    <row r="14530" spans="1:6" x14ac:dyDescent="0.25">
      <c r="A14530" s="203"/>
      <c r="B14530" s="203"/>
      <c r="C14530" s="203"/>
      <c r="D14530" s="203"/>
      <c r="E14530" s="203"/>
      <c r="F14530" s="203"/>
    </row>
    <row r="14531" spans="1:6" x14ac:dyDescent="0.25">
      <c r="A14531" s="203"/>
      <c r="B14531" s="203"/>
      <c r="C14531" s="203"/>
      <c r="D14531" s="203"/>
      <c r="E14531" s="203"/>
      <c r="F14531" s="203"/>
    </row>
    <row r="14532" spans="1:6" x14ac:dyDescent="0.25">
      <c r="A14532" s="203"/>
      <c r="B14532" s="203"/>
      <c r="C14532" s="203"/>
      <c r="D14532" s="203"/>
      <c r="E14532" s="203"/>
      <c r="F14532" s="203"/>
    </row>
    <row r="14533" spans="1:6" x14ac:dyDescent="0.25">
      <c r="A14533" s="203"/>
      <c r="B14533" s="203"/>
      <c r="C14533" s="203"/>
      <c r="D14533" s="203"/>
      <c r="E14533" s="203"/>
      <c r="F14533" s="203"/>
    </row>
    <row r="14534" spans="1:6" x14ac:dyDescent="0.25">
      <c r="A14534" s="203"/>
      <c r="B14534" s="203"/>
      <c r="C14534" s="203"/>
      <c r="D14534" s="203"/>
      <c r="E14534" s="203"/>
      <c r="F14534" s="203"/>
    </row>
    <row r="14535" spans="1:6" x14ac:dyDescent="0.25">
      <c r="A14535" s="203"/>
      <c r="B14535" s="203"/>
      <c r="C14535" s="203"/>
      <c r="D14535" s="203"/>
      <c r="E14535" s="203"/>
      <c r="F14535" s="203"/>
    </row>
    <row r="14536" spans="1:6" x14ac:dyDescent="0.25">
      <c r="A14536" s="203"/>
      <c r="B14536" s="203"/>
      <c r="C14536" s="203"/>
      <c r="D14536" s="203"/>
      <c r="E14536" s="203"/>
      <c r="F14536" s="203"/>
    </row>
    <row r="14537" spans="1:6" x14ac:dyDescent="0.25">
      <c r="A14537" s="203"/>
      <c r="B14537" s="203"/>
      <c r="C14537" s="203"/>
      <c r="D14537" s="203"/>
      <c r="E14537" s="203"/>
      <c r="F14537" s="203"/>
    </row>
    <row r="14538" spans="1:6" x14ac:dyDescent="0.25">
      <c r="A14538" s="203"/>
      <c r="B14538" s="203"/>
      <c r="C14538" s="203"/>
      <c r="D14538" s="203"/>
      <c r="E14538" s="203"/>
      <c r="F14538" s="203"/>
    </row>
    <row r="14539" spans="1:6" x14ac:dyDescent="0.25">
      <c r="A14539" s="203"/>
      <c r="B14539" s="203"/>
      <c r="C14539" s="203"/>
      <c r="D14539" s="203"/>
      <c r="E14539" s="203"/>
      <c r="F14539" s="203"/>
    </row>
    <row r="14540" spans="1:6" x14ac:dyDescent="0.25">
      <c r="A14540" s="203"/>
      <c r="B14540" s="203"/>
      <c r="C14540" s="203"/>
      <c r="D14540" s="203"/>
      <c r="E14540" s="203"/>
      <c r="F14540" s="203"/>
    </row>
    <row r="14541" spans="1:6" x14ac:dyDescent="0.25">
      <c r="A14541" s="203"/>
      <c r="B14541" s="203"/>
      <c r="C14541" s="203"/>
      <c r="D14541" s="203"/>
      <c r="E14541" s="203"/>
      <c r="F14541" s="203"/>
    </row>
    <row r="14542" spans="1:6" x14ac:dyDescent="0.25">
      <c r="A14542" s="203"/>
      <c r="B14542" s="203"/>
      <c r="C14542" s="203"/>
      <c r="D14542" s="203"/>
      <c r="E14542" s="203"/>
      <c r="F14542" s="203"/>
    </row>
    <row r="14543" spans="1:6" x14ac:dyDescent="0.25">
      <c r="A14543" s="203"/>
      <c r="B14543" s="203"/>
      <c r="C14543" s="203"/>
      <c r="D14543" s="203"/>
      <c r="E14543" s="203"/>
      <c r="F14543" s="203"/>
    </row>
    <row r="14544" spans="1:6" x14ac:dyDescent="0.25">
      <c r="A14544" s="203"/>
      <c r="B14544" s="203"/>
      <c r="C14544" s="203"/>
      <c r="D14544" s="203"/>
      <c r="E14544" s="203"/>
      <c r="F14544" s="203"/>
    </row>
    <row r="14545" spans="1:6" x14ac:dyDescent="0.25">
      <c r="A14545" s="203"/>
      <c r="B14545" s="203"/>
      <c r="C14545" s="203"/>
      <c r="D14545" s="203"/>
      <c r="E14545" s="203"/>
      <c r="F14545" s="203"/>
    </row>
    <row r="14546" spans="1:6" x14ac:dyDescent="0.25">
      <c r="A14546" s="203"/>
      <c r="B14546" s="203"/>
      <c r="C14546" s="203"/>
      <c r="D14546" s="203"/>
      <c r="E14546" s="203"/>
      <c r="F14546" s="203"/>
    </row>
    <row r="14547" spans="1:6" x14ac:dyDescent="0.25">
      <c r="A14547" s="203"/>
      <c r="B14547" s="203"/>
      <c r="C14547" s="203"/>
      <c r="D14547" s="203"/>
      <c r="E14547" s="203"/>
      <c r="F14547" s="203"/>
    </row>
    <row r="14548" spans="1:6" x14ac:dyDescent="0.25">
      <c r="A14548" s="203"/>
      <c r="B14548" s="203"/>
      <c r="C14548" s="203"/>
      <c r="D14548" s="203"/>
      <c r="E14548" s="203"/>
      <c r="F14548" s="203"/>
    </row>
    <row r="14549" spans="1:6" x14ac:dyDescent="0.25">
      <c r="A14549" s="203"/>
      <c r="B14549" s="203"/>
      <c r="C14549" s="203"/>
      <c r="D14549" s="203"/>
      <c r="E14549" s="203"/>
      <c r="F14549" s="203"/>
    </row>
    <row r="14550" spans="1:6" x14ac:dyDescent="0.25">
      <c r="A14550" s="203"/>
      <c r="B14550" s="203"/>
      <c r="C14550" s="203"/>
      <c r="D14550" s="203"/>
      <c r="E14550" s="203"/>
      <c r="F14550" s="203"/>
    </row>
    <row r="14551" spans="1:6" x14ac:dyDescent="0.25">
      <c r="A14551" s="203"/>
      <c r="B14551" s="203"/>
      <c r="C14551" s="203"/>
      <c r="D14551" s="203"/>
      <c r="E14551" s="203"/>
      <c r="F14551" s="203"/>
    </row>
    <row r="14552" spans="1:6" x14ac:dyDescent="0.25">
      <c r="A14552" s="203"/>
      <c r="B14552" s="203"/>
      <c r="C14552" s="203"/>
      <c r="D14552" s="203"/>
      <c r="E14552" s="203"/>
      <c r="F14552" s="203"/>
    </row>
    <row r="14553" spans="1:6" x14ac:dyDescent="0.25">
      <c r="A14553" s="203"/>
      <c r="B14553" s="203"/>
      <c r="C14553" s="203"/>
      <c r="D14553" s="203"/>
      <c r="E14553" s="203"/>
      <c r="F14553" s="203"/>
    </row>
    <row r="14554" spans="1:6" x14ac:dyDescent="0.25">
      <c r="A14554" s="203"/>
      <c r="B14554" s="203"/>
      <c r="C14554" s="203"/>
      <c r="D14554" s="203"/>
      <c r="E14554" s="203"/>
      <c r="F14554" s="203"/>
    </row>
    <row r="14555" spans="1:6" x14ac:dyDescent="0.25">
      <c r="A14555" s="203"/>
      <c r="B14555" s="203"/>
      <c r="C14555" s="203"/>
      <c r="D14555" s="203"/>
      <c r="E14555" s="203"/>
      <c r="F14555" s="203"/>
    </row>
    <row r="14556" spans="1:6" x14ac:dyDescent="0.25">
      <c r="A14556" s="203"/>
      <c r="B14556" s="203"/>
      <c r="C14556" s="203"/>
      <c r="D14556" s="203"/>
      <c r="E14556" s="203"/>
      <c r="F14556" s="203"/>
    </row>
    <row r="14557" spans="1:6" x14ac:dyDescent="0.25">
      <c r="A14557" s="203"/>
      <c r="B14557" s="203"/>
      <c r="C14557" s="203"/>
      <c r="D14557" s="203"/>
      <c r="E14557" s="203"/>
      <c r="F14557" s="203"/>
    </row>
    <row r="14558" spans="1:6" x14ac:dyDescent="0.25">
      <c r="A14558" s="203"/>
      <c r="B14558" s="203"/>
      <c r="C14558" s="203"/>
      <c r="D14558" s="203"/>
      <c r="E14558" s="203"/>
      <c r="F14558" s="203"/>
    </row>
    <row r="14559" spans="1:6" x14ac:dyDescent="0.25">
      <c r="A14559" s="203"/>
      <c r="B14559" s="203"/>
      <c r="C14559" s="203"/>
      <c r="D14559" s="203"/>
      <c r="E14559" s="203"/>
      <c r="F14559" s="203"/>
    </row>
    <row r="14560" spans="1:6" x14ac:dyDescent="0.25">
      <c r="A14560" s="203"/>
      <c r="B14560" s="203"/>
      <c r="C14560" s="203"/>
      <c r="D14560" s="203"/>
      <c r="E14560" s="203"/>
      <c r="F14560" s="203"/>
    </row>
    <row r="14561" spans="1:6" x14ac:dyDescent="0.25">
      <c r="A14561" s="203"/>
      <c r="B14561" s="203"/>
      <c r="C14561" s="203"/>
      <c r="D14561" s="203"/>
      <c r="E14561" s="203"/>
      <c r="F14561" s="203"/>
    </row>
    <row r="14562" spans="1:6" x14ac:dyDescent="0.25">
      <c r="A14562" s="203"/>
      <c r="B14562" s="203"/>
      <c r="C14562" s="203"/>
      <c r="D14562" s="203"/>
      <c r="E14562" s="203"/>
      <c r="F14562" s="203"/>
    </row>
    <row r="14563" spans="1:6" x14ac:dyDescent="0.25">
      <c r="A14563" s="203"/>
      <c r="B14563" s="203"/>
      <c r="C14563" s="203"/>
      <c r="D14563" s="203"/>
      <c r="E14563" s="203"/>
      <c r="F14563" s="203"/>
    </row>
    <row r="14564" spans="1:6" x14ac:dyDescent="0.25">
      <c r="A14564" s="203"/>
      <c r="B14564" s="203"/>
      <c r="C14564" s="203"/>
      <c r="D14564" s="203"/>
      <c r="E14564" s="203"/>
      <c r="F14564" s="203"/>
    </row>
    <row r="14565" spans="1:6" x14ac:dyDescent="0.25">
      <c r="A14565" s="203"/>
      <c r="B14565" s="203"/>
      <c r="C14565" s="203"/>
      <c r="D14565" s="203"/>
      <c r="E14565" s="203"/>
      <c r="F14565" s="203"/>
    </row>
    <row r="14566" spans="1:6" x14ac:dyDescent="0.25">
      <c r="A14566" s="203"/>
      <c r="B14566" s="203"/>
      <c r="C14566" s="203"/>
      <c r="D14566" s="203"/>
      <c r="E14566" s="203"/>
      <c r="F14566" s="203"/>
    </row>
    <row r="14567" spans="1:6" x14ac:dyDescent="0.25">
      <c r="A14567" s="203"/>
      <c r="B14567" s="203"/>
      <c r="C14567" s="203"/>
      <c r="D14567" s="203"/>
      <c r="E14567" s="203"/>
      <c r="F14567" s="203"/>
    </row>
    <row r="14568" spans="1:6" x14ac:dyDescent="0.25">
      <c r="A14568" s="203"/>
      <c r="B14568" s="203"/>
      <c r="C14568" s="203"/>
      <c r="D14568" s="203"/>
      <c r="E14568" s="203"/>
      <c r="F14568" s="203"/>
    </row>
    <row r="14569" spans="1:6" x14ac:dyDescent="0.25">
      <c r="A14569" s="203"/>
      <c r="B14569" s="203"/>
      <c r="C14569" s="203"/>
      <c r="D14569" s="203"/>
      <c r="E14569" s="203"/>
      <c r="F14569" s="203"/>
    </row>
    <row r="14570" spans="1:6" x14ac:dyDescent="0.25">
      <c r="A14570" s="203"/>
      <c r="B14570" s="203"/>
      <c r="C14570" s="203"/>
      <c r="D14570" s="203"/>
      <c r="E14570" s="203"/>
      <c r="F14570" s="203"/>
    </row>
    <row r="14571" spans="1:6" x14ac:dyDescent="0.25">
      <c r="A14571" s="203"/>
      <c r="B14571" s="203"/>
      <c r="C14571" s="203"/>
      <c r="D14571" s="203"/>
      <c r="E14571" s="203"/>
      <c r="F14571" s="203"/>
    </row>
    <row r="14572" spans="1:6" x14ac:dyDescent="0.25">
      <c r="A14572" s="203"/>
      <c r="B14572" s="203"/>
      <c r="C14572" s="203"/>
      <c r="D14572" s="203"/>
      <c r="E14572" s="203"/>
      <c r="F14572" s="203"/>
    </row>
    <row r="14573" spans="1:6" x14ac:dyDescent="0.25">
      <c r="A14573" s="203"/>
      <c r="B14573" s="203"/>
      <c r="C14573" s="203"/>
      <c r="D14573" s="203"/>
      <c r="E14573" s="203"/>
      <c r="F14573" s="203"/>
    </row>
    <row r="14574" spans="1:6" x14ac:dyDescent="0.25">
      <c r="A14574" s="203"/>
      <c r="B14574" s="203"/>
      <c r="C14574" s="203"/>
      <c r="D14574" s="203"/>
      <c r="E14574" s="203"/>
      <c r="F14574" s="203"/>
    </row>
    <row r="14575" spans="1:6" x14ac:dyDescent="0.25">
      <c r="A14575" s="203"/>
      <c r="B14575" s="203"/>
      <c r="C14575" s="203"/>
      <c r="D14575" s="203"/>
      <c r="E14575" s="203"/>
      <c r="F14575" s="203"/>
    </row>
    <row r="14576" spans="1:6" x14ac:dyDescent="0.25">
      <c r="A14576" s="203"/>
      <c r="B14576" s="203"/>
      <c r="C14576" s="203"/>
      <c r="D14576" s="203"/>
      <c r="E14576" s="203"/>
      <c r="F14576" s="203"/>
    </row>
    <row r="14577" spans="1:6" x14ac:dyDescent="0.25">
      <c r="A14577" s="203"/>
      <c r="B14577" s="203"/>
      <c r="C14577" s="203"/>
      <c r="D14577" s="203"/>
      <c r="E14577" s="203"/>
      <c r="F14577" s="203"/>
    </row>
    <row r="14578" spans="1:6" x14ac:dyDescent="0.25">
      <c r="A14578" s="203"/>
      <c r="B14578" s="203"/>
      <c r="C14578" s="203"/>
      <c r="D14578" s="203"/>
      <c r="E14578" s="203"/>
      <c r="F14578" s="203"/>
    </row>
    <row r="14579" spans="1:6" x14ac:dyDescent="0.25">
      <c r="A14579" s="203"/>
      <c r="B14579" s="203"/>
      <c r="C14579" s="203"/>
      <c r="D14579" s="203"/>
      <c r="E14579" s="203"/>
      <c r="F14579" s="203"/>
    </row>
    <row r="14580" spans="1:6" x14ac:dyDescent="0.25">
      <c r="A14580" s="203"/>
      <c r="B14580" s="203"/>
      <c r="C14580" s="203"/>
      <c r="D14580" s="203"/>
      <c r="E14580" s="203"/>
      <c r="F14580" s="203"/>
    </row>
    <row r="14581" spans="1:6" x14ac:dyDescent="0.25">
      <c r="A14581" s="203"/>
      <c r="B14581" s="203"/>
      <c r="C14581" s="203"/>
      <c r="D14581" s="203"/>
      <c r="E14581" s="203"/>
      <c r="F14581" s="203"/>
    </row>
    <row r="14582" spans="1:6" x14ac:dyDescent="0.25">
      <c r="A14582" s="203"/>
      <c r="B14582" s="203"/>
      <c r="C14582" s="203"/>
      <c r="D14582" s="203"/>
      <c r="E14582" s="203"/>
      <c r="F14582" s="203"/>
    </row>
    <row r="14583" spans="1:6" x14ac:dyDescent="0.25">
      <c r="A14583" s="203"/>
      <c r="B14583" s="203"/>
      <c r="C14583" s="203"/>
      <c r="D14583" s="203"/>
      <c r="E14583" s="203"/>
      <c r="F14583" s="203"/>
    </row>
    <row r="14584" spans="1:6" x14ac:dyDescent="0.25">
      <c r="A14584" s="203"/>
      <c r="B14584" s="203"/>
      <c r="C14584" s="203"/>
      <c r="D14584" s="203"/>
      <c r="E14584" s="203"/>
      <c r="F14584" s="203"/>
    </row>
    <row r="14585" spans="1:6" x14ac:dyDescent="0.25">
      <c r="A14585" s="203"/>
      <c r="B14585" s="203"/>
      <c r="C14585" s="203"/>
      <c r="D14585" s="203"/>
      <c r="E14585" s="203"/>
      <c r="F14585" s="203"/>
    </row>
    <row r="14586" spans="1:6" x14ac:dyDescent="0.25">
      <c r="A14586" s="203"/>
      <c r="B14586" s="203"/>
      <c r="C14586" s="203"/>
      <c r="D14586" s="203"/>
      <c r="E14586" s="203"/>
      <c r="F14586" s="203"/>
    </row>
    <row r="14587" spans="1:6" x14ac:dyDescent="0.25">
      <c r="A14587" s="203"/>
      <c r="B14587" s="203"/>
      <c r="C14587" s="203"/>
      <c r="D14587" s="203"/>
      <c r="E14587" s="203"/>
      <c r="F14587" s="203"/>
    </row>
    <row r="14588" spans="1:6" x14ac:dyDescent="0.25">
      <c r="A14588" s="203"/>
      <c r="B14588" s="203"/>
      <c r="C14588" s="203"/>
      <c r="D14588" s="203"/>
      <c r="E14588" s="203"/>
      <c r="F14588" s="203"/>
    </row>
    <row r="14589" spans="1:6" x14ac:dyDescent="0.25">
      <c r="A14589" s="203"/>
      <c r="B14589" s="203"/>
      <c r="C14589" s="203"/>
      <c r="D14589" s="203"/>
      <c r="E14589" s="203"/>
      <c r="F14589" s="203"/>
    </row>
    <row r="14590" spans="1:6" x14ac:dyDescent="0.25">
      <c r="A14590" s="203"/>
      <c r="B14590" s="203"/>
      <c r="C14590" s="203"/>
      <c r="D14590" s="203"/>
      <c r="E14590" s="203"/>
      <c r="F14590" s="203"/>
    </row>
    <row r="14591" spans="1:6" x14ac:dyDescent="0.25">
      <c r="A14591" s="203"/>
      <c r="B14591" s="203"/>
      <c r="C14591" s="203"/>
      <c r="D14591" s="203"/>
      <c r="E14591" s="203"/>
      <c r="F14591" s="203"/>
    </row>
    <row r="14592" spans="1:6" x14ac:dyDescent="0.25">
      <c r="A14592" s="203"/>
      <c r="B14592" s="203"/>
      <c r="C14592" s="203"/>
      <c r="D14592" s="203"/>
      <c r="E14592" s="203"/>
      <c r="F14592" s="203"/>
    </row>
    <row r="14593" spans="1:6" x14ac:dyDescent="0.25">
      <c r="A14593" s="203"/>
      <c r="B14593" s="203"/>
      <c r="C14593" s="203"/>
      <c r="D14593" s="203"/>
      <c r="E14593" s="203"/>
      <c r="F14593" s="203"/>
    </row>
    <row r="14594" spans="1:6" x14ac:dyDescent="0.25">
      <c r="A14594" s="203"/>
      <c r="B14594" s="203"/>
      <c r="C14594" s="203"/>
      <c r="D14594" s="203"/>
      <c r="E14594" s="203"/>
      <c r="F14594" s="203"/>
    </row>
    <row r="14595" spans="1:6" x14ac:dyDescent="0.25">
      <c r="A14595" s="203"/>
      <c r="B14595" s="203"/>
      <c r="C14595" s="203"/>
      <c r="D14595" s="203"/>
      <c r="E14595" s="203"/>
      <c r="F14595" s="203"/>
    </row>
    <row r="14596" spans="1:6" x14ac:dyDescent="0.25">
      <c r="A14596" s="203"/>
      <c r="B14596" s="203"/>
      <c r="C14596" s="203"/>
      <c r="D14596" s="203"/>
      <c r="E14596" s="203"/>
      <c r="F14596" s="203"/>
    </row>
    <row r="14597" spans="1:6" x14ac:dyDescent="0.25">
      <c r="A14597" s="203"/>
      <c r="B14597" s="203"/>
      <c r="C14597" s="203"/>
      <c r="D14597" s="203"/>
      <c r="E14597" s="203"/>
      <c r="F14597" s="203"/>
    </row>
    <row r="14598" spans="1:6" x14ac:dyDescent="0.25">
      <c r="A14598" s="203"/>
      <c r="B14598" s="203"/>
      <c r="C14598" s="203"/>
      <c r="D14598" s="203"/>
      <c r="E14598" s="203"/>
      <c r="F14598" s="203"/>
    </row>
    <row r="14599" spans="1:6" x14ac:dyDescent="0.25">
      <c r="A14599" s="203"/>
      <c r="B14599" s="203"/>
      <c r="C14599" s="203"/>
      <c r="D14599" s="203"/>
      <c r="E14599" s="203"/>
      <c r="F14599" s="203"/>
    </row>
    <row r="14600" spans="1:6" x14ac:dyDescent="0.25">
      <c r="A14600" s="203"/>
      <c r="B14600" s="203"/>
      <c r="C14600" s="203"/>
      <c r="D14600" s="203"/>
      <c r="E14600" s="203"/>
      <c r="F14600" s="203"/>
    </row>
    <row r="14601" spans="1:6" x14ac:dyDescent="0.25">
      <c r="A14601" s="203"/>
      <c r="B14601" s="203"/>
      <c r="C14601" s="203"/>
      <c r="D14601" s="203"/>
      <c r="E14601" s="203"/>
      <c r="F14601" s="203"/>
    </row>
    <row r="14602" spans="1:6" x14ac:dyDescent="0.25">
      <c r="A14602" s="203"/>
      <c r="B14602" s="203"/>
      <c r="C14602" s="203"/>
      <c r="D14602" s="203"/>
      <c r="E14602" s="203"/>
      <c r="F14602" s="203"/>
    </row>
    <row r="14603" spans="1:6" x14ac:dyDescent="0.25">
      <c r="A14603" s="203"/>
      <c r="B14603" s="203"/>
      <c r="C14603" s="203"/>
      <c r="D14603" s="203"/>
      <c r="E14603" s="203"/>
      <c r="F14603" s="203"/>
    </row>
    <row r="14604" spans="1:6" x14ac:dyDescent="0.25">
      <c r="A14604" s="203"/>
      <c r="B14604" s="203"/>
      <c r="C14604" s="203"/>
      <c r="D14604" s="203"/>
      <c r="E14604" s="203"/>
      <c r="F14604" s="203"/>
    </row>
    <row r="14605" spans="1:6" x14ac:dyDescent="0.25">
      <c r="A14605" s="203"/>
      <c r="B14605" s="203"/>
      <c r="C14605" s="203"/>
      <c r="D14605" s="203"/>
      <c r="E14605" s="203"/>
      <c r="F14605" s="203"/>
    </row>
    <row r="14606" spans="1:6" x14ac:dyDescent="0.25">
      <c r="A14606" s="203"/>
      <c r="B14606" s="203"/>
      <c r="C14606" s="203"/>
      <c r="D14606" s="203"/>
      <c r="E14606" s="203"/>
      <c r="F14606" s="203"/>
    </row>
    <row r="14607" spans="1:6" x14ac:dyDescent="0.25">
      <c r="A14607" s="203"/>
      <c r="B14607" s="203"/>
      <c r="C14607" s="203"/>
      <c r="D14607" s="203"/>
      <c r="E14607" s="203"/>
      <c r="F14607" s="203"/>
    </row>
    <row r="14608" spans="1:6" x14ac:dyDescent="0.25">
      <c r="A14608" s="203"/>
      <c r="B14608" s="203"/>
      <c r="C14608" s="203"/>
      <c r="D14608" s="203"/>
      <c r="E14608" s="203"/>
      <c r="F14608" s="203"/>
    </row>
    <row r="14609" spans="1:6" x14ac:dyDescent="0.25">
      <c r="A14609" s="203"/>
      <c r="B14609" s="203"/>
      <c r="C14609" s="203"/>
      <c r="D14609" s="203"/>
      <c r="E14609" s="203"/>
      <c r="F14609" s="203"/>
    </row>
    <row r="14610" spans="1:6" x14ac:dyDescent="0.25">
      <c r="A14610" s="203"/>
      <c r="B14610" s="203"/>
      <c r="C14610" s="203"/>
      <c r="D14610" s="203"/>
      <c r="E14610" s="203"/>
      <c r="F14610" s="203"/>
    </row>
    <row r="14611" spans="1:6" x14ac:dyDescent="0.25">
      <c r="A14611" s="203"/>
      <c r="B14611" s="203"/>
      <c r="C14611" s="203"/>
      <c r="D14611" s="203"/>
      <c r="E14611" s="203"/>
      <c r="F14611" s="203"/>
    </row>
    <row r="14612" spans="1:6" x14ac:dyDescent="0.25">
      <c r="A14612" s="203"/>
      <c r="B14612" s="203"/>
      <c r="C14612" s="203"/>
      <c r="D14612" s="203"/>
      <c r="E14612" s="203"/>
      <c r="F14612" s="203"/>
    </row>
    <row r="14613" spans="1:6" x14ac:dyDescent="0.25">
      <c r="A14613" s="203"/>
      <c r="B14613" s="203"/>
      <c r="C14613" s="203"/>
      <c r="D14613" s="203"/>
      <c r="E14613" s="203"/>
      <c r="F14613" s="203"/>
    </row>
    <row r="14614" spans="1:6" x14ac:dyDescent="0.25">
      <c r="A14614" s="203"/>
      <c r="B14614" s="203"/>
      <c r="C14614" s="203"/>
      <c r="D14614" s="203"/>
      <c r="E14614" s="203"/>
      <c r="F14614" s="203"/>
    </row>
    <row r="14615" spans="1:6" x14ac:dyDescent="0.25">
      <c r="A14615" s="203"/>
      <c r="B14615" s="203"/>
      <c r="C14615" s="203"/>
      <c r="D14615" s="203"/>
      <c r="E14615" s="203"/>
      <c r="F14615" s="203"/>
    </row>
    <row r="14616" spans="1:6" x14ac:dyDescent="0.25">
      <c r="A14616" s="203"/>
      <c r="B14616" s="203"/>
      <c r="C14616" s="203"/>
      <c r="D14616" s="203"/>
      <c r="E14616" s="203"/>
      <c r="F14616" s="203"/>
    </row>
    <row r="14617" spans="1:6" x14ac:dyDescent="0.25">
      <c r="A14617" s="203"/>
      <c r="B14617" s="203"/>
      <c r="C14617" s="203"/>
      <c r="D14617" s="203"/>
      <c r="E14617" s="203"/>
      <c r="F14617" s="203"/>
    </row>
    <row r="14618" spans="1:6" x14ac:dyDescent="0.25">
      <c r="A14618" s="203"/>
      <c r="B14618" s="203"/>
      <c r="C14618" s="203"/>
      <c r="D14618" s="203"/>
      <c r="E14618" s="203"/>
      <c r="F14618" s="203"/>
    </row>
    <row r="14619" spans="1:6" x14ac:dyDescent="0.25">
      <c r="A14619" s="203"/>
      <c r="B14619" s="203"/>
      <c r="C14619" s="203"/>
      <c r="D14619" s="203"/>
      <c r="E14619" s="203"/>
      <c r="F14619" s="203"/>
    </row>
    <row r="14620" spans="1:6" x14ac:dyDescent="0.25">
      <c r="A14620" s="203"/>
      <c r="B14620" s="203"/>
      <c r="C14620" s="203"/>
      <c r="D14620" s="203"/>
      <c r="E14620" s="203"/>
      <c r="F14620" s="203"/>
    </row>
    <row r="14621" spans="1:6" x14ac:dyDescent="0.25">
      <c r="A14621" s="203"/>
      <c r="B14621" s="203"/>
      <c r="C14621" s="203"/>
      <c r="D14621" s="203"/>
      <c r="E14621" s="203"/>
      <c r="F14621" s="203"/>
    </row>
    <row r="14622" spans="1:6" x14ac:dyDescent="0.25">
      <c r="A14622" s="203"/>
      <c r="B14622" s="203"/>
      <c r="C14622" s="203"/>
      <c r="D14622" s="203"/>
      <c r="E14622" s="203"/>
      <c r="F14622" s="203"/>
    </row>
    <row r="14623" spans="1:6" x14ac:dyDescent="0.25">
      <c r="A14623" s="203"/>
      <c r="B14623" s="203"/>
      <c r="C14623" s="203"/>
      <c r="D14623" s="203"/>
      <c r="E14623" s="203"/>
      <c r="F14623" s="203"/>
    </row>
    <row r="14624" spans="1:6" x14ac:dyDescent="0.25">
      <c r="A14624" s="203"/>
      <c r="B14624" s="203"/>
      <c r="C14624" s="203"/>
      <c r="D14624" s="203"/>
      <c r="E14624" s="203"/>
      <c r="F14624" s="203"/>
    </row>
    <row r="14625" spans="1:6" x14ac:dyDescent="0.25">
      <c r="A14625" s="203"/>
      <c r="B14625" s="203"/>
      <c r="C14625" s="203"/>
      <c r="D14625" s="203"/>
      <c r="E14625" s="203"/>
      <c r="F14625" s="203"/>
    </row>
    <row r="14626" spans="1:6" x14ac:dyDescent="0.25">
      <c r="A14626" s="203"/>
      <c r="B14626" s="203"/>
      <c r="C14626" s="203"/>
      <c r="D14626" s="203"/>
      <c r="E14626" s="203"/>
      <c r="F14626" s="203"/>
    </row>
    <row r="14627" spans="1:6" x14ac:dyDescent="0.25">
      <c r="A14627" s="203"/>
      <c r="B14627" s="203"/>
      <c r="C14627" s="203"/>
      <c r="D14627" s="203"/>
      <c r="E14627" s="203"/>
      <c r="F14627" s="203"/>
    </row>
    <row r="14628" spans="1:6" x14ac:dyDescent="0.25">
      <c r="A14628" s="203"/>
      <c r="B14628" s="203"/>
      <c r="C14628" s="203"/>
      <c r="D14628" s="203"/>
      <c r="E14628" s="203"/>
      <c r="F14628" s="203"/>
    </row>
    <row r="14629" spans="1:6" x14ac:dyDescent="0.25">
      <c r="A14629" s="203"/>
      <c r="B14629" s="203"/>
      <c r="C14629" s="203"/>
      <c r="D14629" s="203"/>
      <c r="E14629" s="203"/>
      <c r="F14629" s="203"/>
    </row>
    <row r="14630" spans="1:6" x14ac:dyDescent="0.25">
      <c r="A14630" s="203"/>
      <c r="B14630" s="203"/>
      <c r="C14630" s="203"/>
      <c r="D14630" s="203"/>
      <c r="E14630" s="203"/>
      <c r="F14630" s="203"/>
    </row>
    <row r="14631" spans="1:6" x14ac:dyDescent="0.25">
      <c r="A14631" s="203"/>
      <c r="B14631" s="203"/>
      <c r="C14631" s="203"/>
      <c r="D14631" s="203"/>
      <c r="E14631" s="203"/>
      <c r="F14631" s="203"/>
    </row>
    <row r="14632" spans="1:6" x14ac:dyDescent="0.25">
      <c r="A14632" s="203"/>
      <c r="B14632" s="203"/>
      <c r="C14632" s="203"/>
      <c r="D14632" s="203"/>
      <c r="E14632" s="203"/>
      <c r="F14632" s="203"/>
    </row>
    <row r="14633" spans="1:6" x14ac:dyDescent="0.25">
      <c r="A14633" s="203"/>
      <c r="B14633" s="203"/>
      <c r="C14633" s="203"/>
      <c r="D14633" s="203"/>
      <c r="E14633" s="203"/>
      <c r="F14633" s="203"/>
    </row>
    <row r="14634" spans="1:6" x14ac:dyDescent="0.25">
      <c r="A14634" s="203"/>
      <c r="B14634" s="203"/>
      <c r="C14634" s="203"/>
      <c r="D14634" s="203"/>
      <c r="E14634" s="203"/>
      <c r="F14634" s="203"/>
    </row>
    <row r="14635" spans="1:6" x14ac:dyDescent="0.25">
      <c r="A14635" s="203"/>
      <c r="B14635" s="203"/>
      <c r="C14635" s="203"/>
      <c r="D14635" s="203"/>
      <c r="E14635" s="203"/>
      <c r="F14635" s="203"/>
    </row>
    <row r="14636" spans="1:6" x14ac:dyDescent="0.25">
      <c r="A14636" s="203"/>
      <c r="B14636" s="203"/>
      <c r="C14636" s="203"/>
      <c r="D14636" s="203"/>
      <c r="E14636" s="203"/>
      <c r="F14636" s="203"/>
    </row>
    <row r="14637" spans="1:6" x14ac:dyDescent="0.25">
      <c r="A14637" s="203"/>
      <c r="B14637" s="203"/>
      <c r="C14637" s="203"/>
      <c r="D14637" s="203"/>
      <c r="E14637" s="203"/>
      <c r="F14637" s="203"/>
    </row>
    <row r="14638" spans="1:6" x14ac:dyDescent="0.25">
      <c r="A14638" s="203"/>
      <c r="B14638" s="203"/>
      <c r="C14638" s="203"/>
      <c r="D14638" s="203"/>
      <c r="E14638" s="203"/>
      <c r="F14638" s="203"/>
    </row>
    <row r="14639" spans="1:6" x14ac:dyDescent="0.25">
      <c r="A14639" s="203"/>
      <c r="B14639" s="203"/>
      <c r="C14639" s="203"/>
      <c r="D14639" s="203"/>
      <c r="E14639" s="203"/>
      <c r="F14639" s="203"/>
    </row>
    <row r="14640" spans="1:6" x14ac:dyDescent="0.25">
      <c r="A14640" s="203"/>
      <c r="B14640" s="203"/>
      <c r="C14640" s="203"/>
      <c r="D14640" s="203"/>
      <c r="E14640" s="203"/>
      <c r="F14640" s="203"/>
    </row>
    <row r="14641" spans="1:6" x14ac:dyDescent="0.25">
      <c r="A14641" s="203"/>
      <c r="B14641" s="203"/>
      <c r="C14641" s="203"/>
      <c r="D14641" s="203"/>
      <c r="E14641" s="203"/>
      <c r="F14641" s="203"/>
    </row>
    <row r="14642" spans="1:6" x14ac:dyDescent="0.25">
      <c r="A14642" s="203"/>
      <c r="B14642" s="203"/>
      <c r="C14642" s="203"/>
      <c r="D14642" s="203"/>
      <c r="E14642" s="203"/>
      <c r="F14642" s="203"/>
    </row>
    <row r="14643" spans="1:6" x14ac:dyDescent="0.25">
      <c r="A14643" s="203"/>
      <c r="B14643" s="203"/>
      <c r="C14643" s="203"/>
      <c r="D14643" s="203"/>
      <c r="E14643" s="203"/>
      <c r="F14643" s="203"/>
    </row>
    <row r="14644" spans="1:6" x14ac:dyDescent="0.25">
      <c r="A14644" s="203"/>
      <c r="B14644" s="203"/>
      <c r="C14644" s="203"/>
      <c r="D14644" s="203"/>
      <c r="E14644" s="203"/>
      <c r="F14644" s="203"/>
    </row>
    <row r="14645" spans="1:6" x14ac:dyDescent="0.25">
      <c r="A14645" s="203"/>
      <c r="B14645" s="203"/>
      <c r="C14645" s="203"/>
      <c r="D14645" s="203"/>
      <c r="E14645" s="203"/>
      <c r="F14645" s="203"/>
    </row>
    <row r="14646" spans="1:6" x14ac:dyDescent="0.25">
      <c r="A14646" s="203"/>
      <c r="B14646" s="203"/>
      <c r="C14646" s="203"/>
      <c r="D14646" s="203"/>
      <c r="E14646" s="203"/>
      <c r="F14646" s="203"/>
    </row>
    <row r="14647" spans="1:6" x14ac:dyDescent="0.25">
      <c r="A14647" s="203"/>
      <c r="B14647" s="203"/>
      <c r="C14647" s="203"/>
      <c r="D14647" s="203"/>
      <c r="E14647" s="203"/>
      <c r="F14647" s="203"/>
    </row>
    <row r="14648" spans="1:6" x14ac:dyDescent="0.25">
      <c r="A14648" s="203"/>
      <c r="B14648" s="203"/>
      <c r="C14648" s="203"/>
      <c r="D14648" s="203"/>
      <c r="E14648" s="203"/>
      <c r="F14648" s="203"/>
    </row>
    <row r="14649" spans="1:6" x14ac:dyDescent="0.25">
      <c r="A14649" s="203"/>
      <c r="B14649" s="203"/>
      <c r="C14649" s="203"/>
      <c r="D14649" s="203"/>
      <c r="E14649" s="203"/>
      <c r="F14649" s="203"/>
    </row>
    <row r="14650" spans="1:6" x14ac:dyDescent="0.25">
      <c r="A14650" s="203"/>
      <c r="B14650" s="203"/>
      <c r="C14650" s="203"/>
      <c r="D14650" s="203"/>
      <c r="E14650" s="203"/>
      <c r="F14650" s="203"/>
    </row>
    <row r="14651" spans="1:6" x14ac:dyDescent="0.25">
      <c r="A14651" s="203"/>
      <c r="B14651" s="203"/>
      <c r="C14651" s="203"/>
      <c r="D14651" s="203"/>
      <c r="E14651" s="203"/>
      <c r="F14651" s="203"/>
    </row>
    <row r="14652" spans="1:6" x14ac:dyDescent="0.25">
      <c r="A14652" s="203"/>
      <c r="B14652" s="203"/>
      <c r="C14652" s="203"/>
      <c r="D14652" s="203"/>
      <c r="E14652" s="203"/>
      <c r="F14652" s="203"/>
    </row>
    <row r="14653" spans="1:6" x14ac:dyDescent="0.25">
      <c r="A14653" s="203"/>
      <c r="B14653" s="203"/>
      <c r="C14653" s="203"/>
      <c r="D14653" s="203"/>
      <c r="E14653" s="203"/>
      <c r="F14653" s="203"/>
    </row>
    <row r="14654" spans="1:6" x14ac:dyDescent="0.25">
      <c r="A14654" s="203"/>
      <c r="B14654" s="203"/>
      <c r="C14654" s="203"/>
      <c r="D14654" s="203"/>
      <c r="E14654" s="203"/>
      <c r="F14654" s="203"/>
    </row>
    <row r="14655" spans="1:6" x14ac:dyDescent="0.25">
      <c r="A14655" s="203"/>
      <c r="B14655" s="203"/>
      <c r="C14655" s="203"/>
      <c r="D14655" s="203"/>
      <c r="E14655" s="203"/>
      <c r="F14655" s="203"/>
    </row>
    <row r="14656" spans="1:6" x14ac:dyDescent="0.25">
      <c r="A14656" s="203"/>
      <c r="B14656" s="203"/>
      <c r="C14656" s="203"/>
      <c r="D14656" s="203"/>
      <c r="E14656" s="203"/>
      <c r="F14656" s="203"/>
    </row>
    <row r="14657" spans="1:6" x14ac:dyDescent="0.25">
      <c r="A14657" s="203"/>
      <c r="B14657" s="203"/>
      <c r="C14657" s="203"/>
      <c r="D14657" s="203"/>
      <c r="E14657" s="203"/>
      <c r="F14657" s="203"/>
    </row>
    <row r="14658" spans="1:6" x14ac:dyDescent="0.25">
      <c r="A14658" s="203"/>
      <c r="B14658" s="203"/>
      <c r="C14658" s="203"/>
      <c r="D14658" s="203"/>
      <c r="E14658" s="203"/>
      <c r="F14658" s="203"/>
    </row>
    <row r="14659" spans="1:6" x14ac:dyDescent="0.25">
      <c r="A14659" s="203"/>
      <c r="B14659" s="203"/>
      <c r="C14659" s="203"/>
      <c r="D14659" s="203"/>
      <c r="E14659" s="203"/>
      <c r="F14659" s="203"/>
    </row>
    <row r="14660" spans="1:6" x14ac:dyDescent="0.25">
      <c r="A14660" s="203"/>
      <c r="B14660" s="203"/>
      <c r="C14660" s="203"/>
      <c r="D14660" s="203"/>
      <c r="E14660" s="203"/>
      <c r="F14660" s="203"/>
    </row>
    <row r="14661" spans="1:6" x14ac:dyDescent="0.25">
      <c r="A14661" s="203"/>
      <c r="B14661" s="203"/>
      <c r="C14661" s="203"/>
      <c r="D14661" s="203"/>
      <c r="E14661" s="203"/>
      <c r="F14661" s="203"/>
    </row>
    <row r="14662" spans="1:6" x14ac:dyDescent="0.25">
      <c r="A14662" s="203"/>
      <c r="B14662" s="203"/>
      <c r="C14662" s="203"/>
      <c r="D14662" s="203"/>
      <c r="E14662" s="203"/>
      <c r="F14662" s="203"/>
    </row>
    <row r="14663" spans="1:6" x14ac:dyDescent="0.25">
      <c r="A14663" s="203"/>
      <c r="B14663" s="203"/>
      <c r="C14663" s="203"/>
      <c r="D14663" s="203"/>
      <c r="E14663" s="203"/>
      <c r="F14663" s="203"/>
    </row>
    <row r="14664" spans="1:6" x14ac:dyDescent="0.25">
      <c r="A14664" s="203"/>
      <c r="B14664" s="203"/>
      <c r="C14664" s="203"/>
      <c r="D14664" s="203"/>
      <c r="E14664" s="203"/>
      <c r="F14664" s="203"/>
    </row>
    <row r="14665" spans="1:6" x14ac:dyDescent="0.25">
      <c r="A14665" s="203"/>
      <c r="B14665" s="203"/>
      <c r="C14665" s="203"/>
      <c r="D14665" s="203"/>
      <c r="E14665" s="203"/>
      <c r="F14665" s="203"/>
    </row>
    <row r="14666" spans="1:6" x14ac:dyDescent="0.25">
      <c r="A14666" s="203"/>
      <c r="B14666" s="203"/>
      <c r="C14666" s="203"/>
      <c r="D14666" s="203"/>
      <c r="E14666" s="203"/>
      <c r="F14666" s="203"/>
    </row>
    <row r="14667" spans="1:6" x14ac:dyDescent="0.25">
      <c r="A14667" s="203"/>
      <c r="B14667" s="203"/>
      <c r="C14667" s="203"/>
      <c r="D14667" s="203"/>
      <c r="E14667" s="203"/>
      <c r="F14667" s="203"/>
    </row>
    <row r="14668" spans="1:6" x14ac:dyDescent="0.25">
      <c r="A14668" s="203"/>
      <c r="B14668" s="203"/>
      <c r="C14668" s="203"/>
      <c r="D14668" s="203"/>
      <c r="E14668" s="203"/>
      <c r="F14668" s="203"/>
    </row>
    <row r="14669" spans="1:6" x14ac:dyDescent="0.25">
      <c r="A14669" s="203"/>
      <c r="B14669" s="203"/>
      <c r="C14669" s="203"/>
      <c r="D14669" s="203"/>
      <c r="E14669" s="203"/>
      <c r="F14669" s="203"/>
    </row>
    <row r="14670" spans="1:6" x14ac:dyDescent="0.25">
      <c r="A14670" s="203"/>
      <c r="B14670" s="203"/>
      <c r="C14670" s="203"/>
      <c r="D14670" s="203"/>
      <c r="E14670" s="203"/>
      <c r="F14670" s="203"/>
    </row>
    <row r="14671" spans="1:6" x14ac:dyDescent="0.25">
      <c r="A14671" s="203"/>
      <c r="B14671" s="203"/>
      <c r="C14671" s="203"/>
      <c r="D14671" s="203"/>
      <c r="E14671" s="203"/>
      <c r="F14671" s="203"/>
    </row>
    <row r="14672" spans="1:6" x14ac:dyDescent="0.25">
      <c r="A14672" s="203"/>
      <c r="B14672" s="203"/>
      <c r="C14672" s="203"/>
      <c r="D14672" s="203"/>
      <c r="E14672" s="203"/>
      <c r="F14672" s="203"/>
    </row>
    <row r="14673" spans="1:6" x14ac:dyDescent="0.25">
      <c r="A14673" s="203"/>
      <c r="B14673" s="203"/>
      <c r="C14673" s="203"/>
      <c r="D14673" s="203"/>
      <c r="E14673" s="203"/>
      <c r="F14673" s="203"/>
    </row>
    <row r="14674" spans="1:6" x14ac:dyDescent="0.25">
      <c r="A14674" s="203"/>
      <c r="B14674" s="203"/>
      <c r="C14674" s="203"/>
      <c r="D14674" s="203"/>
      <c r="E14674" s="203"/>
      <c r="F14674" s="203"/>
    </row>
    <row r="14675" spans="1:6" x14ac:dyDescent="0.25">
      <c r="A14675" s="203"/>
      <c r="B14675" s="203"/>
      <c r="C14675" s="203"/>
      <c r="D14675" s="203"/>
      <c r="E14675" s="203"/>
      <c r="F14675" s="203"/>
    </row>
    <row r="14676" spans="1:6" x14ac:dyDescent="0.25">
      <c r="A14676" s="203"/>
      <c r="B14676" s="203"/>
      <c r="C14676" s="203"/>
      <c r="D14676" s="203"/>
      <c r="E14676" s="203"/>
      <c r="F14676" s="203"/>
    </row>
    <row r="14677" spans="1:6" x14ac:dyDescent="0.25">
      <c r="A14677" s="203"/>
      <c r="B14677" s="203"/>
      <c r="C14677" s="203"/>
      <c r="D14677" s="203"/>
      <c r="E14677" s="203"/>
      <c r="F14677" s="203"/>
    </row>
    <row r="14678" spans="1:6" x14ac:dyDescent="0.25">
      <c r="A14678" s="203"/>
      <c r="B14678" s="203"/>
      <c r="C14678" s="203"/>
      <c r="D14678" s="203"/>
      <c r="E14678" s="203"/>
      <c r="F14678" s="203"/>
    </row>
    <row r="14679" spans="1:6" x14ac:dyDescent="0.25">
      <c r="A14679" s="203"/>
      <c r="B14679" s="203"/>
      <c r="C14679" s="203"/>
      <c r="D14679" s="203"/>
      <c r="E14679" s="203"/>
      <c r="F14679" s="203"/>
    </row>
    <row r="14680" spans="1:6" x14ac:dyDescent="0.25">
      <c r="A14680" s="203"/>
      <c r="B14680" s="203"/>
      <c r="C14680" s="203"/>
      <c r="D14680" s="203"/>
      <c r="E14680" s="203"/>
      <c r="F14680" s="203"/>
    </row>
    <row r="14681" spans="1:6" x14ac:dyDescent="0.25">
      <c r="A14681" s="203"/>
      <c r="B14681" s="203"/>
      <c r="C14681" s="203"/>
      <c r="D14681" s="203"/>
      <c r="E14681" s="203"/>
      <c r="F14681" s="203"/>
    </row>
    <row r="14682" spans="1:6" x14ac:dyDescent="0.25">
      <c r="A14682" s="203"/>
      <c r="B14682" s="203"/>
      <c r="C14682" s="203"/>
      <c r="D14682" s="203"/>
      <c r="E14682" s="203"/>
      <c r="F14682" s="203"/>
    </row>
    <row r="14683" spans="1:6" x14ac:dyDescent="0.25">
      <c r="A14683" s="203"/>
      <c r="B14683" s="203"/>
      <c r="C14683" s="203"/>
      <c r="D14683" s="203"/>
      <c r="E14683" s="203"/>
      <c r="F14683" s="203"/>
    </row>
    <row r="14684" spans="1:6" x14ac:dyDescent="0.25">
      <c r="A14684" s="203"/>
      <c r="B14684" s="203"/>
      <c r="C14684" s="203"/>
      <c r="D14684" s="203"/>
      <c r="E14684" s="203"/>
      <c r="F14684" s="203"/>
    </row>
    <row r="14685" spans="1:6" x14ac:dyDescent="0.25">
      <c r="A14685" s="203"/>
      <c r="B14685" s="203"/>
      <c r="C14685" s="203"/>
      <c r="D14685" s="203"/>
      <c r="E14685" s="203"/>
      <c r="F14685" s="203"/>
    </row>
    <row r="14686" spans="1:6" x14ac:dyDescent="0.25">
      <c r="A14686" s="203"/>
      <c r="B14686" s="203"/>
      <c r="C14686" s="203"/>
      <c r="D14686" s="203"/>
      <c r="E14686" s="203"/>
      <c r="F14686" s="203"/>
    </row>
    <row r="14687" spans="1:6" x14ac:dyDescent="0.25">
      <c r="A14687" s="203"/>
      <c r="B14687" s="203"/>
      <c r="C14687" s="203"/>
      <c r="D14687" s="203"/>
      <c r="E14687" s="203"/>
      <c r="F14687" s="203"/>
    </row>
    <row r="14688" spans="1:6" x14ac:dyDescent="0.25">
      <c r="A14688" s="203"/>
      <c r="B14688" s="203"/>
      <c r="C14688" s="203"/>
      <c r="D14688" s="203"/>
      <c r="E14688" s="203"/>
      <c r="F14688" s="203"/>
    </row>
    <row r="14689" spans="1:6" x14ac:dyDescent="0.25">
      <c r="A14689" s="203"/>
      <c r="B14689" s="203"/>
      <c r="C14689" s="203"/>
      <c r="D14689" s="203"/>
      <c r="E14689" s="203"/>
      <c r="F14689" s="203"/>
    </row>
    <row r="14690" spans="1:6" x14ac:dyDescent="0.25">
      <c r="A14690" s="203"/>
      <c r="B14690" s="203"/>
      <c r="C14690" s="203"/>
      <c r="D14690" s="203"/>
      <c r="E14690" s="203"/>
      <c r="F14690" s="203"/>
    </row>
    <row r="14691" spans="1:6" x14ac:dyDescent="0.25">
      <c r="A14691" s="203"/>
      <c r="B14691" s="203"/>
      <c r="C14691" s="203"/>
      <c r="D14691" s="203"/>
      <c r="E14691" s="203"/>
      <c r="F14691" s="203"/>
    </row>
    <row r="14692" spans="1:6" x14ac:dyDescent="0.25">
      <c r="A14692" s="203"/>
      <c r="B14692" s="203"/>
      <c r="C14692" s="203"/>
      <c r="D14692" s="203"/>
      <c r="E14692" s="203"/>
      <c r="F14692" s="203"/>
    </row>
    <row r="14693" spans="1:6" x14ac:dyDescent="0.25">
      <c r="A14693" s="203"/>
      <c r="B14693" s="203"/>
      <c r="C14693" s="203"/>
      <c r="D14693" s="203"/>
      <c r="E14693" s="203"/>
      <c r="F14693" s="203"/>
    </row>
    <row r="14694" spans="1:6" x14ac:dyDescent="0.25">
      <c r="A14694" s="203"/>
      <c r="B14694" s="203"/>
      <c r="C14694" s="203"/>
      <c r="D14694" s="203"/>
      <c r="E14694" s="203"/>
      <c r="F14694" s="203"/>
    </row>
    <row r="14695" spans="1:6" x14ac:dyDescent="0.25">
      <c r="A14695" s="203"/>
      <c r="B14695" s="203"/>
      <c r="C14695" s="203"/>
      <c r="D14695" s="203"/>
      <c r="E14695" s="203"/>
      <c r="F14695" s="203"/>
    </row>
    <row r="14696" spans="1:6" x14ac:dyDescent="0.25">
      <c r="A14696" s="203"/>
      <c r="B14696" s="203"/>
      <c r="C14696" s="203"/>
      <c r="D14696" s="203"/>
      <c r="E14696" s="203"/>
      <c r="F14696" s="203"/>
    </row>
    <row r="14697" spans="1:6" x14ac:dyDescent="0.25">
      <c r="A14697" s="203"/>
      <c r="B14697" s="203"/>
      <c r="C14697" s="203"/>
      <c r="D14697" s="203"/>
      <c r="E14697" s="203"/>
      <c r="F14697" s="203"/>
    </row>
    <row r="14698" spans="1:6" x14ac:dyDescent="0.25">
      <c r="A14698" s="203"/>
      <c r="B14698" s="203"/>
      <c r="C14698" s="203"/>
      <c r="D14698" s="203"/>
      <c r="E14698" s="203"/>
      <c r="F14698" s="203"/>
    </row>
    <row r="14699" spans="1:6" x14ac:dyDescent="0.25">
      <c r="A14699" s="203"/>
      <c r="B14699" s="203"/>
      <c r="C14699" s="203"/>
      <c r="D14699" s="203"/>
      <c r="E14699" s="203"/>
      <c r="F14699" s="203"/>
    </row>
    <row r="14700" spans="1:6" x14ac:dyDescent="0.25">
      <c r="A14700" s="203"/>
      <c r="B14700" s="203"/>
      <c r="C14700" s="203"/>
      <c r="D14700" s="203"/>
      <c r="E14700" s="203"/>
      <c r="F14700" s="203"/>
    </row>
    <row r="14701" spans="1:6" x14ac:dyDescent="0.25">
      <c r="A14701" s="203"/>
      <c r="B14701" s="203"/>
      <c r="C14701" s="203"/>
      <c r="D14701" s="203"/>
      <c r="E14701" s="203"/>
      <c r="F14701" s="203"/>
    </row>
    <row r="14702" spans="1:6" x14ac:dyDescent="0.25">
      <c r="A14702" s="203"/>
      <c r="B14702" s="203"/>
      <c r="C14702" s="203"/>
      <c r="D14702" s="203"/>
      <c r="E14702" s="203"/>
      <c r="F14702" s="203"/>
    </row>
    <row r="14703" spans="1:6" x14ac:dyDescent="0.25">
      <c r="A14703" s="203"/>
      <c r="B14703" s="203"/>
      <c r="C14703" s="203"/>
      <c r="D14703" s="203"/>
      <c r="E14703" s="203"/>
      <c r="F14703" s="203"/>
    </row>
    <row r="14704" spans="1:6" x14ac:dyDescent="0.25">
      <c r="A14704" s="203"/>
      <c r="B14704" s="203"/>
      <c r="C14704" s="203"/>
      <c r="D14704" s="203"/>
      <c r="E14704" s="203"/>
      <c r="F14704" s="203"/>
    </row>
    <row r="14705" spans="1:6" x14ac:dyDescent="0.25">
      <c r="A14705" s="203"/>
      <c r="B14705" s="203"/>
      <c r="C14705" s="203"/>
      <c r="D14705" s="203"/>
      <c r="E14705" s="203"/>
      <c r="F14705" s="203"/>
    </row>
    <row r="14706" spans="1:6" x14ac:dyDescent="0.25">
      <c r="A14706" s="203"/>
      <c r="B14706" s="203"/>
      <c r="C14706" s="203"/>
      <c r="D14706" s="203"/>
      <c r="E14706" s="203"/>
      <c r="F14706" s="203"/>
    </row>
    <row r="14707" spans="1:6" x14ac:dyDescent="0.25">
      <c r="A14707" s="203"/>
      <c r="B14707" s="203"/>
      <c r="C14707" s="203"/>
      <c r="D14707" s="203"/>
      <c r="E14707" s="203"/>
      <c r="F14707" s="203"/>
    </row>
    <row r="14708" spans="1:6" x14ac:dyDescent="0.25">
      <c r="A14708" s="203"/>
      <c r="B14708" s="203"/>
      <c r="C14708" s="203"/>
      <c r="D14708" s="203"/>
      <c r="E14708" s="203"/>
      <c r="F14708" s="203"/>
    </row>
    <row r="14709" spans="1:6" x14ac:dyDescent="0.25">
      <c r="A14709" s="203"/>
      <c r="B14709" s="203"/>
      <c r="C14709" s="203"/>
      <c r="D14709" s="203"/>
      <c r="E14709" s="203"/>
      <c r="F14709" s="203"/>
    </row>
    <row r="14710" spans="1:6" x14ac:dyDescent="0.25">
      <c r="A14710" s="203"/>
      <c r="B14710" s="203"/>
      <c r="C14710" s="203"/>
      <c r="D14710" s="203"/>
      <c r="E14710" s="203"/>
      <c r="F14710" s="203"/>
    </row>
    <row r="14711" spans="1:6" x14ac:dyDescent="0.25">
      <c r="A14711" s="203"/>
      <c r="B14711" s="203"/>
      <c r="C14711" s="203"/>
      <c r="D14711" s="203"/>
      <c r="E14711" s="203"/>
      <c r="F14711" s="203"/>
    </row>
    <row r="14712" spans="1:6" x14ac:dyDescent="0.25">
      <c r="A14712" s="203"/>
      <c r="B14712" s="203"/>
      <c r="C14712" s="203"/>
      <c r="D14712" s="203"/>
      <c r="E14712" s="203"/>
      <c r="F14712" s="203"/>
    </row>
    <row r="14713" spans="1:6" x14ac:dyDescent="0.25">
      <c r="A14713" s="203"/>
      <c r="B14713" s="203"/>
      <c r="C14713" s="203"/>
      <c r="D14713" s="203"/>
      <c r="E14713" s="203"/>
      <c r="F14713" s="203"/>
    </row>
    <row r="14714" spans="1:6" x14ac:dyDescent="0.25">
      <c r="A14714" s="203"/>
      <c r="B14714" s="203"/>
      <c r="C14714" s="203"/>
      <c r="D14714" s="203"/>
      <c r="E14714" s="203"/>
      <c r="F14714" s="203"/>
    </row>
    <row r="14715" spans="1:6" x14ac:dyDescent="0.25">
      <c r="A14715" s="203"/>
      <c r="B14715" s="203"/>
      <c r="C14715" s="203"/>
      <c r="D14715" s="203"/>
      <c r="E14715" s="203"/>
      <c r="F14715" s="203"/>
    </row>
    <row r="14716" spans="1:6" x14ac:dyDescent="0.25">
      <c r="A14716" s="203"/>
      <c r="B14716" s="203"/>
      <c r="C14716" s="203"/>
      <c r="D14716" s="203"/>
      <c r="E14716" s="203"/>
      <c r="F14716" s="203"/>
    </row>
    <row r="14717" spans="1:6" x14ac:dyDescent="0.25">
      <c r="A14717" s="203"/>
      <c r="B14717" s="203"/>
      <c r="C14717" s="203"/>
      <c r="D14717" s="203"/>
      <c r="E14717" s="203"/>
      <c r="F14717" s="203"/>
    </row>
    <row r="14718" spans="1:6" x14ac:dyDescent="0.25">
      <c r="A14718" s="203"/>
      <c r="B14718" s="203"/>
      <c r="C14718" s="203"/>
      <c r="D14718" s="203"/>
      <c r="E14718" s="203"/>
      <c r="F14718" s="203"/>
    </row>
    <row r="14719" spans="1:6" x14ac:dyDescent="0.25">
      <c r="A14719" s="203"/>
      <c r="B14719" s="203"/>
      <c r="C14719" s="203"/>
      <c r="D14719" s="203"/>
      <c r="E14719" s="203"/>
      <c r="F14719" s="203"/>
    </row>
    <row r="14720" spans="1:6" x14ac:dyDescent="0.25">
      <c r="A14720" s="203"/>
      <c r="B14720" s="203"/>
      <c r="C14720" s="203"/>
      <c r="D14720" s="203"/>
      <c r="E14720" s="203"/>
      <c r="F14720" s="203"/>
    </row>
    <row r="14721" spans="1:6" x14ac:dyDescent="0.25">
      <c r="A14721" s="203"/>
      <c r="B14721" s="203"/>
      <c r="C14721" s="203"/>
      <c r="D14721" s="203"/>
      <c r="E14721" s="203"/>
      <c r="F14721" s="203"/>
    </row>
    <row r="14722" spans="1:6" x14ac:dyDescent="0.25">
      <c r="A14722" s="203"/>
      <c r="B14722" s="203"/>
      <c r="C14722" s="203"/>
      <c r="D14722" s="203"/>
      <c r="E14722" s="203"/>
      <c r="F14722" s="203"/>
    </row>
    <row r="14723" spans="1:6" x14ac:dyDescent="0.25">
      <c r="A14723" s="203"/>
      <c r="B14723" s="203"/>
      <c r="C14723" s="203"/>
      <c r="D14723" s="203"/>
      <c r="E14723" s="203"/>
      <c r="F14723" s="203"/>
    </row>
    <row r="14724" spans="1:6" x14ac:dyDescent="0.25">
      <c r="A14724" s="203"/>
      <c r="B14724" s="203"/>
      <c r="C14724" s="203"/>
      <c r="D14724" s="203"/>
      <c r="E14724" s="203"/>
      <c r="F14724" s="203"/>
    </row>
    <row r="14725" spans="1:6" x14ac:dyDescent="0.25">
      <c r="A14725" s="203"/>
      <c r="B14725" s="203"/>
      <c r="C14725" s="203"/>
      <c r="D14725" s="203"/>
      <c r="E14725" s="203"/>
      <c r="F14725" s="203"/>
    </row>
    <row r="14726" spans="1:6" x14ac:dyDescent="0.25">
      <c r="A14726" s="203"/>
      <c r="B14726" s="203"/>
      <c r="C14726" s="203"/>
      <c r="D14726" s="203"/>
      <c r="E14726" s="203"/>
      <c r="F14726" s="203"/>
    </row>
    <row r="14727" spans="1:6" x14ac:dyDescent="0.25">
      <c r="A14727" s="203"/>
      <c r="B14727" s="203"/>
      <c r="C14727" s="203"/>
      <c r="D14727" s="203"/>
      <c r="E14727" s="203"/>
      <c r="F14727" s="203"/>
    </row>
    <row r="14728" spans="1:6" x14ac:dyDescent="0.25">
      <c r="A14728" s="203"/>
      <c r="B14728" s="203"/>
      <c r="C14728" s="203"/>
      <c r="D14728" s="203"/>
      <c r="E14728" s="203"/>
      <c r="F14728" s="203"/>
    </row>
    <row r="14729" spans="1:6" x14ac:dyDescent="0.25">
      <c r="A14729" s="203"/>
      <c r="B14729" s="203"/>
      <c r="C14729" s="203"/>
      <c r="D14729" s="203"/>
      <c r="E14729" s="203"/>
      <c r="F14729" s="203"/>
    </row>
    <row r="14730" spans="1:6" x14ac:dyDescent="0.25">
      <c r="A14730" s="203"/>
      <c r="B14730" s="203"/>
      <c r="C14730" s="203"/>
      <c r="D14730" s="203"/>
      <c r="E14730" s="203"/>
      <c r="F14730" s="203"/>
    </row>
    <row r="14731" spans="1:6" x14ac:dyDescent="0.25">
      <c r="A14731" s="203"/>
      <c r="B14731" s="203"/>
      <c r="C14731" s="203"/>
      <c r="D14731" s="203"/>
      <c r="E14731" s="203"/>
      <c r="F14731" s="203"/>
    </row>
    <row r="14732" spans="1:6" x14ac:dyDescent="0.25">
      <c r="A14732" s="203"/>
      <c r="B14732" s="203"/>
      <c r="C14732" s="203"/>
      <c r="D14732" s="203"/>
      <c r="E14732" s="203"/>
      <c r="F14732" s="203"/>
    </row>
    <row r="14733" spans="1:6" x14ac:dyDescent="0.25">
      <c r="A14733" s="203"/>
      <c r="B14733" s="203"/>
      <c r="C14733" s="203"/>
      <c r="D14733" s="203"/>
      <c r="E14733" s="203"/>
      <c r="F14733" s="203"/>
    </row>
    <row r="14734" spans="1:6" x14ac:dyDescent="0.25">
      <c r="A14734" s="203"/>
      <c r="B14734" s="203"/>
      <c r="C14734" s="203"/>
      <c r="D14734" s="203"/>
      <c r="E14734" s="203"/>
      <c r="F14734" s="203"/>
    </row>
    <row r="14735" spans="1:6" x14ac:dyDescent="0.25">
      <c r="A14735" s="203"/>
      <c r="B14735" s="203"/>
      <c r="C14735" s="203"/>
      <c r="D14735" s="203"/>
      <c r="E14735" s="203"/>
      <c r="F14735" s="203"/>
    </row>
    <row r="14736" spans="1:6" x14ac:dyDescent="0.25">
      <c r="A14736" s="203"/>
      <c r="B14736" s="203"/>
      <c r="C14736" s="203"/>
      <c r="D14736" s="203"/>
      <c r="E14736" s="203"/>
      <c r="F14736" s="203"/>
    </row>
    <row r="14737" spans="1:6" x14ac:dyDescent="0.25">
      <c r="A14737" s="203"/>
      <c r="B14737" s="203"/>
      <c r="C14737" s="203"/>
      <c r="D14737" s="203"/>
      <c r="E14737" s="203"/>
      <c r="F14737" s="203"/>
    </row>
    <row r="14738" spans="1:6" x14ac:dyDescent="0.25">
      <c r="A14738" s="203"/>
      <c r="B14738" s="203"/>
      <c r="C14738" s="203"/>
      <c r="D14738" s="203"/>
      <c r="E14738" s="203"/>
      <c r="F14738" s="203"/>
    </row>
    <row r="14739" spans="1:6" x14ac:dyDescent="0.25">
      <c r="A14739" s="203"/>
      <c r="B14739" s="203"/>
      <c r="C14739" s="203"/>
      <c r="D14739" s="203"/>
      <c r="E14739" s="203"/>
      <c r="F14739" s="203"/>
    </row>
    <row r="14740" spans="1:6" x14ac:dyDescent="0.25">
      <c r="A14740" s="203"/>
      <c r="B14740" s="203"/>
      <c r="C14740" s="203"/>
      <c r="D14740" s="203"/>
      <c r="E14740" s="203"/>
      <c r="F14740" s="203"/>
    </row>
    <row r="14741" spans="1:6" x14ac:dyDescent="0.25">
      <c r="A14741" s="203"/>
      <c r="B14741" s="203"/>
      <c r="C14741" s="203"/>
      <c r="D14741" s="203"/>
      <c r="E14741" s="203"/>
      <c r="F14741" s="203"/>
    </row>
    <row r="14742" spans="1:6" x14ac:dyDescent="0.25">
      <c r="A14742" s="203"/>
      <c r="B14742" s="203"/>
      <c r="C14742" s="203"/>
      <c r="D14742" s="203"/>
      <c r="E14742" s="203"/>
      <c r="F14742" s="203"/>
    </row>
    <row r="14743" spans="1:6" x14ac:dyDescent="0.25">
      <c r="A14743" s="203"/>
      <c r="B14743" s="203"/>
      <c r="C14743" s="203"/>
      <c r="D14743" s="203"/>
      <c r="E14743" s="203"/>
      <c r="F14743" s="203"/>
    </row>
    <row r="14744" spans="1:6" x14ac:dyDescent="0.25">
      <c r="A14744" s="203"/>
      <c r="B14744" s="203"/>
      <c r="C14744" s="203"/>
      <c r="D14744" s="203"/>
      <c r="E14744" s="203"/>
      <c r="F14744" s="203"/>
    </row>
    <row r="14745" spans="1:6" x14ac:dyDescent="0.25">
      <c r="A14745" s="203"/>
      <c r="B14745" s="203"/>
      <c r="C14745" s="203"/>
      <c r="D14745" s="203"/>
      <c r="E14745" s="203"/>
      <c r="F14745" s="203"/>
    </row>
    <row r="14746" spans="1:6" x14ac:dyDescent="0.25">
      <c r="A14746" s="203"/>
      <c r="B14746" s="203"/>
      <c r="C14746" s="203"/>
      <c r="D14746" s="203"/>
      <c r="E14746" s="203"/>
      <c r="F14746" s="203"/>
    </row>
    <row r="14747" spans="1:6" x14ac:dyDescent="0.25">
      <c r="A14747" s="203"/>
      <c r="B14747" s="203"/>
      <c r="C14747" s="203"/>
      <c r="D14747" s="203"/>
      <c r="E14747" s="203"/>
      <c r="F14747" s="203"/>
    </row>
    <row r="14748" spans="1:6" x14ac:dyDescent="0.25">
      <c r="A14748" s="203"/>
      <c r="B14748" s="203"/>
      <c r="C14748" s="203"/>
      <c r="D14748" s="203"/>
      <c r="E14748" s="203"/>
      <c r="F14748" s="203"/>
    </row>
    <row r="14749" spans="1:6" x14ac:dyDescent="0.25">
      <c r="A14749" s="203"/>
      <c r="B14749" s="203"/>
      <c r="C14749" s="203"/>
      <c r="D14749" s="203"/>
      <c r="E14749" s="203"/>
      <c r="F14749" s="203"/>
    </row>
    <row r="14750" spans="1:6" x14ac:dyDescent="0.25">
      <c r="A14750" s="203"/>
      <c r="B14750" s="203"/>
      <c r="C14750" s="203"/>
      <c r="D14750" s="203"/>
      <c r="E14750" s="203"/>
      <c r="F14750" s="203"/>
    </row>
    <row r="14751" spans="1:6" x14ac:dyDescent="0.25">
      <c r="A14751" s="203"/>
      <c r="B14751" s="203"/>
      <c r="C14751" s="203"/>
      <c r="D14751" s="203"/>
      <c r="E14751" s="203"/>
      <c r="F14751" s="203"/>
    </row>
    <row r="14752" spans="1:6" x14ac:dyDescent="0.25">
      <c r="A14752" s="203"/>
      <c r="B14752" s="203"/>
      <c r="C14752" s="203"/>
      <c r="D14752" s="203"/>
      <c r="E14752" s="203"/>
      <c r="F14752" s="203"/>
    </row>
    <row r="14753" spans="1:6" x14ac:dyDescent="0.25">
      <c r="A14753" s="203"/>
      <c r="B14753" s="203"/>
      <c r="C14753" s="203"/>
      <c r="D14753" s="203"/>
      <c r="E14753" s="203"/>
      <c r="F14753" s="203"/>
    </row>
    <row r="14754" spans="1:6" x14ac:dyDescent="0.25">
      <c r="A14754" s="203"/>
      <c r="B14754" s="203"/>
      <c r="C14754" s="203"/>
      <c r="D14754" s="203"/>
      <c r="E14754" s="203"/>
      <c r="F14754" s="203"/>
    </row>
    <row r="14755" spans="1:6" x14ac:dyDescent="0.25">
      <c r="A14755" s="203"/>
      <c r="B14755" s="203"/>
      <c r="C14755" s="203"/>
      <c r="D14755" s="203"/>
      <c r="E14755" s="203"/>
      <c r="F14755" s="203"/>
    </row>
    <row r="14756" spans="1:6" x14ac:dyDescent="0.25">
      <c r="A14756" s="203"/>
      <c r="B14756" s="203"/>
      <c r="C14756" s="203"/>
      <c r="D14756" s="203"/>
      <c r="E14756" s="203"/>
      <c r="F14756" s="203"/>
    </row>
    <row r="14757" spans="1:6" x14ac:dyDescent="0.25">
      <c r="A14757" s="203"/>
      <c r="B14757" s="203"/>
      <c r="C14757" s="203"/>
      <c r="D14757" s="203"/>
      <c r="E14757" s="203"/>
      <c r="F14757" s="203"/>
    </row>
    <row r="14758" spans="1:6" x14ac:dyDescent="0.25">
      <c r="A14758" s="203"/>
      <c r="B14758" s="203"/>
      <c r="C14758" s="203"/>
      <c r="D14758" s="203"/>
      <c r="E14758" s="203"/>
      <c r="F14758" s="203"/>
    </row>
    <row r="14759" spans="1:6" x14ac:dyDescent="0.25">
      <c r="A14759" s="203"/>
      <c r="B14759" s="203"/>
      <c r="C14759" s="203"/>
      <c r="D14759" s="203"/>
      <c r="E14759" s="203"/>
      <c r="F14759" s="203"/>
    </row>
    <row r="14760" spans="1:6" x14ac:dyDescent="0.25">
      <c r="A14760" s="203"/>
      <c r="B14760" s="203"/>
      <c r="C14760" s="203"/>
      <c r="D14760" s="203"/>
      <c r="E14760" s="203"/>
      <c r="F14760" s="203"/>
    </row>
    <row r="14761" spans="1:6" x14ac:dyDescent="0.25">
      <c r="A14761" s="203"/>
      <c r="B14761" s="203"/>
      <c r="C14761" s="203"/>
      <c r="D14761" s="203"/>
      <c r="E14761" s="203"/>
      <c r="F14761" s="203"/>
    </row>
    <row r="14762" spans="1:6" x14ac:dyDescent="0.25">
      <c r="A14762" s="203"/>
      <c r="B14762" s="203"/>
      <c r="C14762" s="203"/>
      <c r="D14762" s="203"/>
      <c r="E14762" s="203"/>
      <c r="F14762" s="203"/>
    </row>
    <row r="14763" spans="1:6" x14ac:dyDescent="0.25">
      <c r="A14763" s="203"/>
      <c r="B14763" s="203"/>
      <c r="C14763" s="203"/>
      <c r="D14763" s="203"/>
      <c r="E14763" s="203"/>
      <c r="F14763" s="203"/>
    </row>
    <row r="14764" spans="1:6" x14ac:dyDescent="0.25">
      <c r="A14764" s="203"/>
      <c r="B14764" s="203"/>
      <c r="C14764" s="203"/>
      <c r="D14764" s="203"/>
      <c r="E14764" s="203"/>
      <c r="F14764" s="203"/>
    </row>
    <row r="14765" spans="1:6" x14ac:dyDescent="0.25">
      <c r="A14765" s="203"/>
      <c r="B14765" s="203"/>
      <c r="C14765" s="203"/>
      <c r="D14765" s="203"/>
      <c r="E14765" s="203"/>
      <c r="F14765" s="203"/>
    </row>
    <row r="14766" spans="1:6" x14ac:dyDescent="0.25">
      <c r="A14766" s="203"/>
      <c r="B14766" s="203"/>
      <c r="C14766" s="203"/>
      <c r="D14766" s="203"/>
      <c r="E14766" s="203"/>
      <c r="F14766" s="203"/>
    </row>
    <row r="14767" spans="1:6" x14ac:dyDescent="0.25">
      <c r="A14767" s="203"/>
      <c r="B14767" s="203"/>
      <c r="C14767" s="203"/>
      <c r="D14767" s="203"/>
      <c r="E14767" s="203"/>
      <c r="F14767" s="203"/>
    </row>
    <row r="14768" spans="1:6" x14ac:dyDescent="0.25">
      <c r="A14768" s="203"/>
      <c r="B14768" s="203"/>
      <c r="C14768" s="203"/>
      <c r="D14768" s="203"/>
      <c r="E14768" s="203"/>
      <c r="F14768" s="203"/>
    </row>
    <row r="14769" spans="1:6" x14ac:dyDescent="0.25">
      <c r="A14769" s="203"/>
      <c r="B14769" s="203"/>
      <c r="C14769" s="203"/>
      <c r="D14769" s="203"/>
      <c r="E14769" s="203"/>
      <c r="F14769" s="203"/>
    </row>
    <row r="14770" spans="1:6" x14ac:dyDescent="0.25">
      <c r="A14770" s="203"/>
      <c r="B14770" s="203"/>
      <c r="C14770" s="203"/>
      <c r="D14770" s="203"/>
      <c r="E14770" s="203"/>
      <c r="F14770" s="203"/>
    </row>
    <row r="14771" spans="1:6" x14ac:dyDescent="0.25">
      <c r="A14771" s="203"/>
      <c r="B14771" s="203"/>
      <c r="C14771" s="203"/>
      <c r="D14771" s="203"/>
      <c r="E14771" s="203"/>
      <c r="F14771" s="203"/>
    </row>
    <row r="14772" spans="1:6" x14ac:dyDescent="0.25">
      <c r="A14772" s="203"/>
      <c r="B14772" s="203"/>
      <c r="C14772" s="203"/>
      <c r="D14772" s="203"/>
      <c r="E14772" s="203"/>
      <c r="F14772" s="203"/>
    </row>
    <row r="14773" spans="1:6" x14ac:dyDescent="0.25">
      <c r="A14773" s="203"/>
      <c r="B14773" s="203"/>
      <c r="C14773" s="203"/>
      <c r="D14773" s="203"/>
      <c r="E14773" s="203"/>
      <c r="F14773" s="203"/>
    </row>
    <row r="14774" spans="1:6" x14ac:dyDescent="0.25">
      <c r="A14774" s="203"/>
      <c r="B14774" s="203"/>
      <c r="C14774" s="203"/>
      <c r="D14774" s="203"/>
      <c r="E14774" s="203"/>
      <c r="F14774" s="203"/>
    </row>
    <row r="14775" spans="1:6" x14ac:dyDescent="0.25">
      <c r="A14775" s="203"/>
      <c r="B14775" s="203"/>
      <c r="C14775" s="203"/>
      <c r="D14775" s="203"/>
      <c r="E14775" s="203"/>
      <c r="F14775" s="203"/>
    </row>
    <row r="14776" spans="1:6" x14ac:dyDescent="0.25">
      <c r="A14776" s="203"/>
      <c r="B14776" s="203"/>
      <c r="C14776" s="203"/>
      <c r="D14776" s="203"/>
      <c r="E14776" s="203"/>
      <c r="F14776" s="203"/>
    </row>
    <row r="14777" spans="1:6" x14ac:dyDescent="0.25">
      <c r="A14777" s="203"/>
      <c r="B14777" s="203"/>
      <c r="C14777" s="203"/>
      <c r="D14777" s="203"/>
      <c r="E14777" s="203"/>
      <c r="F14777" s="203"/>
    </row>
    <row r="14778" spans="1:6" x14ac:dyDescent="0.25">
      <c r="A14778" s="203"/>
      <c r="B14778" s="203"/>
      <c r="C14778" s="203"/>
      <c r="D14778" s="203"/>
      <c r="E14778" s="203"/>
      <c r="F14778" s="203"/>
    </row>
    <row r="14779" spans="1:6" x14ac:dyDescent="0.25">
      <c r="A14779" s="203"/>
      <c r="B14779" s="203"/>
      <c r="C14779" s="203"/>
      <c r="D14779" s="203"/>
      <c r="E14779" s="203"/>
      <c r="F14779" s="203"/>
    </row>
    <row r="14780" spans="1:6" x14ac:dyDescent="0.25">
      <c r="A14780" s="203"/>
      <c r="B14780" s="203"/>
      <c r="C14780" s="203"/>
      <c r="D14780" s="203"/>
      <c r="E14780" s="203"/>
      <c r="F14780" s="203"/>
    </row>
    <row r="14781" spans="1:6" x14ac:dyDescent="0.25">
      <c r="A14781" s="203"/>
      <c r="B14781" s="203"/>
      <c r="C14781" s="203"/>
      <c r="D14781" s="203"/>
      <c r="E14781" s="203"/>
      <c r="F14781" s="203"/>
    </row>
    <row r="14782" spans="1:6" x14ac:dyDescent="0.25">
      <c r="A14782" s="203"/>
      <c r="B14782" s="203"/>
      <c r="C14782" s="203"/>
      <c r="D14782" s="203"/>
      <c r="E14782" s="203"/>
      <c r="F14782" s="203"/>
    </row>
    <row r="14783" spans="1:6" x14ac:dyDescent="0.25">
      <c r="A14783" s="203"/>
      <c r="B14783" s="203"/>
      <c r="C14783" s="203"/>
      <c r="D14783" s="203"/>
      <c r="E14783" s="203"/>
      <c r="F14783" s="203"/>
    </row>
    <row r="14784" spans="1:6" x14ac:dyDescent="0.25">
      <c r="A14784" s="203"/>
      <c r="B14784" s="203"/>
      <c r="C14784" s="203"/>
      <c r="D14784" s="203"/>
      <c r="E14784" s="203"/>
      <c r="F14784" s="203"/>
    </row>
    <row r="14785" spans="1:6" x14ac:dyDescent="0.25">
      <c r="A14785" s="203"/>
      <c r="B14785" s="203"/>
      <c r="C14785" s="203"/>
      <c r="D14785" s="203"/>
      <c r="E14785" s="203"/>
      <c r="F14785" s="203"/>
    </row>
    <row r="14786" spans="1:6" x14ac:dyDescent="0.25">
      <c r="A14786" s="203"/>
      <c r="B14786" s="203"/>
      <c r="C14786" s="203"/>
      <c r="D14786" s="203"/>
      <c r="E14786" s="203"/>
      <c r="F14786" s="203"/>
    </row>
    <row r="14787" spans="1:6" x14ac:dyDescent="0.25">
      <c r="A14787" s="203"/>
      <c r="B14787" s="203"/>
      <c r="C14787" s="203"/>
      <c r="D14787" s="203"/>
      <c r="E14787" s="203"/>
      <c r="F14787" s="203"/>
    </row>
    <row r="14788" spans="1:6" x14ac:dyDescent="0.25">
      <c r="A14788" s="203"/>
      <c r="B14788" s="203"/>
      <c r="C14788" s="203"/>
      <c r="D14788" s="203"/>
      <c r="E14788" s="203"/>
      <c r="F14788" s="203"/>
    </row>
    <row r="14789" spans="1:6" x14ac:dyDescent="0.25">
      <c r="A14789" s="203"/>
      <c r="B14789" s="203"/>
      <c r="C14789" s="203"/>
      <c r="D14789" s="203"/>
      <c r="E14789" s="203"/>
      <c r="F14789" s="203"/>
    </row>
    <row r="14790" spans="1:6" x14ac:dyDescent="0.25">
      <c r="A14790" s="203"/>
      <c r="B14790" s="203"/>
      <c r="C14790" s="203"/>
      <c r="D14790" s="203"/>
      <c r="E14790" s="203"/>
      <c r="F14790" s="203"/>
    </row>
    <row r="14791" spans="1:6" x14ac:dyDescent="0.25">
      <c r="A14791" s="203"/>
      <c r="B14791" s="203"/>
      <c r="C14791" s="203"/>
      <c r="D14791" s="203"/>
      <c r="E14791" s="203"/>
      <c r="F14791" s="203"/>
    </row>
    <row r="14792" spans="1:6" x14ac:dyDescent="0.25">
      <c r="A14792" s="203"/>
      <c r="B14792" s="203"/>
      <c r="C14792" s="203"/>
      <c r="D14792" s="203"/>
      <c r="E14792" s="203"/>
      <c r="F14792" s="203"/>
    </row>
    <row r="14793" spans="1:6" x14ac:dyDescent="0.25">
      <c r="A14793" s="203"/>
      <c r="B14793" s="203"/>
      <c r="C14793" s="203"/>
      <c r="D14793" s="203"/>
      <c r="E14793" s="203"/>
      <c r="F14793" s="203"/>
    </row>
    <row r="14794" spans="1:6" x14ac:dyDescent="0.25">
      <c r="A14794" s="203"/>
      <c r="B14794" s="203"/>
      <c r="C14794" s="203"/>
      <c r="D14794" s="203"/>
      <c r="E14794" s="203"/>
      <c r="F14794" s="203"/>
    </row>
    <row r="14795" spans="1:6" x14ac:dyDescent="0.25">
      <c r="A14795" s="203"/>
      <c r="B14795" s="203"/>
      <c r="C14795" s="203"/>
      <c r="D14795" s="203"/>
      <c r="E14795" s="203"/>
      <c r="F14795" s="203"/>
    </row>
    <row r="14796" spans="1:6" x14ac:dyDescent="0.25">
      <c r="A14796" s="203"/>
      <c r="B14796" s="203"/>
      <c r="C14796" s="203"/>
      <c r="D14796" s="203"/>
      <c r="E14796" s="203"/>
      <c r="F14796" s="203"/>
    </row>
    <row r="14797" spans="1:6" x14ac:dyDescent="0.25">
      <c r="A14797" s="203"/>
      <c r="B14797" s="203"/>
      <c r="C14797" s="203"/>
      <c r="D14797" s="203"/>
      <c r="E14797" s="203"/>
      <c r="F14797" s="203"/>
    </row>
    <row r="14798" spans="1:6" x14ac:dyDescent="0.25">
      <c r="A14798" s="203"/>
      <c r="B14798" s="203"/>
      <c r="C14798" s="203"/>
      <c r="D14798" s="203"/>
      <c r="E14798" s="203"/>
      <c r="F14798" s="203"/>
    </row>
    <row r="14799" spans="1:6" x14ac:dyDescent="0.25">
      <c r="A14799" s="203"/>
      <c r="B14799" s="203"/>
      <c r="C14799" s="203"/>
      <c r="D14799" s="203"/>
      <c r="E14799" s="203"/>
      <c r="F14799" s="203"/>
    </row>
    <row r="14800" spans="1:6" x14ac:dyDescent="0.25">
      <c r="A14800" s="203"/>
      <c r="B14800" s="203"/>
      <c r="C14800" s="203"/>
      <c r="D14800" s="203"/>
      <c r="E14800" s="203"/>
      <c r="F14800" s="203"/>
    </row>
    <row r="14801" spans="1:6" x14ac:dyDescent="0.25">
      <c r="A14801" s="203"/>
      <c r="B14801" s="203"/>
      <c r="C14801" s="203"/>
      <c r="D14801" s="203"/>
      <c r="E14801" s="203"/>
      <c r="F14801" s="203"/>
    </row>
    <row r="14802" spans="1:6" x14ac:dyDescent="0.25">
      <c r="A14802" s="203"/>
      <c r="B14802" s="203"/>
      <c r="C14802" s="203"/>
      <c r="D14802" s="203"/>
      <c r="E14802" s="203"/>
      <c r="F14802" s="203"/>
    </row>
    <row r="14803" spans="1:6" x14ac:dyDescent="0.25">
      <c r="A14803" s="203"/>
      <c r="B14803" s="203"/>
      <c r="C14803" s="203"/>
      <c r="D14803" s="203"/>
      <c r="E14803" s="203"/>
      <c r="F14803" s="203"/>
    </row>
    <row r="14804" spans="1:6" x14ac:dyDescent="0.25">
      <c r="A14804" s="203"/>
      <c r="B14804" s="203"/>
      <c r="C14804" s="203"/>
      <c r="D14804" s="203"/>
      <c r="E14804" s="203"/>
      <c r="F14804" s="203"/>
    </row>
    <row r="14805" spans="1:6" x14ac:dyDescent="0.25">
      <c r="A14805" s="203"/>
      <c r="B14805" s="203"/>
      <c r="C14805" s="203"/>
      <c r="D14805" s="203"/>
      <c r="E14805" s="203"/>
      <c r="F14805" s="203"/>
    </row>
    <row r="14806" spans="1:6" x14ac:dyDescent="0.25">
      <c r="A14806" s="203"/>
      <c r="B14806" s="203"/>
      <c r="C14806" s="203"/>
      <c r="D14806" s="203"/>
      <c r="E14806" s="203"/>
      <c r="F14806" s="203"/>
    </row>
    <row r="14807" spans="1:6" x14ac:dyDescent="0.25">
      <c r="A14807" s="203"/>
      <c r="B14807" s="203"/>
      <c r="C14807" s="203"/>
      <c r="D14807" s="203"/>
      <c r="E14807" s="203"/>
      <c r="F14807" s="203"/>
    </row>
    <row r="14808" spans="1:6" x14ac:dyDescent="0.25">
      <c r="A14808" s="203"/>
      <c r="B14808" s="203"/>
      <c r="C14808" s="203"/>
      <c r="D14808" s="203"/>
      <c r="E14808" s="203"/>
      <c r="F14808" s="203"/>
    </row>
    <row r="14809" spans="1:6" x14ac:dyDescent="0.25">
      <c r="A14809" s="203"/>
      <c r="B14809" s="203"/>
      <c r="C14809" s="203"/>
      <c r="D14809" s="203"/>
      <c r="E14809" s="203"/>
      <c r="F14809" s="203"/>
    </row>
    <row r="14810" spans="1:6" x14ac:dyDescent="0.25">
      <c r="A14810" s="203"/>
      <c r="B14810" s="203"/>
      <c r="C14810" s="203"/>
      <c r="D14810" s="203"/>
      <c r="E14810" s="203"/>
      <c r="F14810" s="203"/>
    </row>
    <row r="14811" spans="1:6" x14ac:dyDescent="0.25">
      <c r="A14811" s="203"/>
      <c r="B14811" s="203"/>
      <c r="C14811" s="203"/>
      <c r="D14811" s="203"/>
      <c r="E14811" s="203"/>
      <c r="F14811" s="203"/>
    </row>
    <row r="14812" spans="1:6" x14ac:dyDescent="0.25">
      <c r="A14812" s="203"/>
      <c r="B14812" s="203"/>
      <c r="C14812" s="203"/>
      <c r="D14812" s="203"/>
      <c r="E14812" s="203"/>
      <c r="F14812" s="203"/>
    </row>
    <row r="14813" spans="1:6" x14ac:dyDescent="0.25">
      <c r="A14813" s="203"/>
      <c r="B14813" s="203"/>
      <c r="C14813" s="203"/>
      <c r="D14813" s="203"/>
      <c r="E14813" s="203"/>
      <c r="F14813" s="203"/>
    </row>
    <row r="14814" spans="1:6" x14ac:dyDescent="0.25">
      <c r="A14814" s="203"/>
      <c r="B14814" s="203"/>
      <c r="C14814" s="203"/>
      <c r="D14814" s="203"/>
      <c r="E14814" s="203"/>
      <c r="F14814" s="203"/>
    </row>
    <row r="14815" spans="1:6" x14ac:dyDescent="0.25">
      <c r="A14815" s="203"/>
      <c r="B14815" s="203"/>
      <c r="C14815" s="203"/>
      <c r="D14815" s="203"/>
      <c r="E14815" s="203"/>
      <c r="F14815" s="203"/>
    </row>
    <row r="14816" spans="1:6" x14ac:dyDescent="0.25">
      <c r="A14816" s="203"/>
      <c r="B14816" s="203"/>
      <c r="C14816" s="203"/>
      <c r="D14816" s="203"/>
      <c r="E14816" s="203"/>
      <c r="F14816" s="203"/>
    </row>
    <row r="14817" spans="1:6" x14ac:dyDescent="0.25">
      <c r="A14817" s="203"/>
      <c r="B14817" s="203"/>
      <c r="C14817" s="203"/>
      <c r="D14817" s="203"/>
      <c r="E14817" s="203"/>
      <c r="F14817" s="203"/>
    </row>
    <row r="14818" spans="1:6" x14ac:dyDescent="0.25">
      <c r="A14818" s="203"/>
      <c r="B14818" s="203"/>
      <c r="C14818" s="203"/>
      <c r="D14818" s="203"/>
      <c r="E14818" s="203"/>
      <c r="F14818" s="203"/>
    </row>
    <row r="14819" spans="1:6" x14ac:dyDescent="0.25">
      <c r="A14819" s="203"/>
      <c r="B14819" s="203"/>
      <c r="C14819" s="203"/>
      <c r="D14819" s="203"/>
      <c r="E14819" s="203"/>
      <c r="F14819" s="203"/>
    </row>
    <row r="14820" spans="1:6" x14ac:dyDescent="0.25">
      <c r="A14820" s="203"/>
      <c r="B14820" s="203"/>
      <c r="C14820" s="203"/>
      <c r="D14820" s="203"/>
      <c r="E14820" s="203"/>
      <c r="F14820" s="203"/>
    </row>
    <row r="14821" spans="1:6" x14ac:dyDescent="0.25">
      <c r="A14821" s="203"/>
      <c r="B14821" s="203"/>
      <c r="C14821" s="203"/>
      <c r="D14821" s="203"/>
      <c r="E14821" s="203"/>
      <c r="F14821" s="203"/>
    </row>
    <row r="14822" spans="1:6" x14ac:dyDescent="0.25">
      <c r="A14822" s="203"/>
      <c r="B14822" s="203"/>
      <c r="C14822" s="203"/>
      <c r="D14822" s="203"/>
      <c r="E14822" s="203"/>
      <c r="F14822" s="203"/>
    </row>
    <row r="14823" spans="1:6" x14ac:dyDescent="0.25">
      <c r="A14823" s="203"/>
      <c r="B14823" s="203"/>
      <c r="C14823" s="203"/>
      <c r="D14823" s="203"/>
      <c r="E14823" s="203"/>
      <c r="F14823" s="203"/>
    </row>
    <row r="14824" spans="1:6" x14ac:dyDescent="0.25">
      <c r="A14824" s="203"/>
      <c r="B14824" s="203"/>
      <c r="C14824" s="203"/>
      <c r="D14824" s="203"/>
      <c r="E14824" s="203"/>
      <c r="F14824" s="203"/>
    </row>
    <row r="14825" spans="1:6" x14ac:dyDescent="0.25">
      <c r="A14825" s="203"/>
      <c r="B14825" s="203"/>
      <c r="C14825" s="203"/>
      <c r="D14825" s="203"/>
      <c r="E14825" s="203"/>
      <c r="F14825" s="203"/>
    </row>
    <row r="14826" spans="1:6" x14ac:dyDescent="0.25">
      <c r="A14826" s="203"/>
      <c r="B14826" s="203"/>
      <c r="C14826" s="203"/>
      <c r="D14826" s="203"/>
      <c r="E14826" s="203"/>
      <c r="F14826" s="203"/>
    </row>
    <row r="14827" spans="1:6" x14ac:dyDescent="0.25">
      <c r="A14827" s="203"/>
      <c r="B14827" s="203"/>
      <c r="C14827" s="203"/>
      <c r="D14827" s="203"/>
      <c r="E14827" s="203"/>
      <c r="F14827" s="203"/>
    </row>
    <row r="14828" spans="1:6" x14ac:dyDescent="0.25">
      <c r="A14828" s="203"/>
      <c r="B14828" s="203"/>
      <c r="C14828" s="203"/>
      <c r="D14828" s="203"/>
      <c r="E14828" s="203"/>
      <c r="F14828" s="203"/>
    </row>
    <row r="14829" spans="1:6" x14ac:dyDescent="0.25">
      <c r="A14829" s="203"/>
      <c r="B14829" s="203"/>
      <c r="C14829" s="203"/>
      <c r="D14829" s="203"/>
      <c r="E14829" s="203"/>
      <c r="F14829" s="203"/>
    </row>
    <row r="14830" spans="1:6" x14ac:dyDescent="0.25">
      <c r="A14830" s="203"/>
      <c r="B14830" s="203"/>
      <c r="C14830" s="203"/>
      <c r="D14830" s="203"/>
      <c r="E14830" s="203"/>
      <c r="F14830" s="203"/>
    </row>
    <row r="14831" spans="1:6" x14ac:dyDescent="0.25">
      <c r="A14831" s="203"/>
      <c r="B14831" s="203"/>
      <c r="C14831" s="203"/>
      <c r="D14831" s="203"/>
      <c r="E14831" s="203"/>
      <c r="F14831" s="203"/>
    </row>
    <row r="14832" spans="1:6" x14ac:dyDescent="0.25">
      <c r="A14832" s="203"/>
      <c r="B14832" s="203"/>
      <c r="C14832" s="203"/>
      <c r="D14832" s="203"/>
      <c r="E14832" s="203"/>
      <c r="F14832" s="203"/>
    </row>
    <row r="14833" spans="1:6" x14ac:dyDescent="0.25">
      <c r="A14833" s="203"/>
      <c r="B14833" s="203"/>
      <c r="C14833" s="203"/>
      <c r="D14833" s="203"/>
      <c r="E14833" s="203"/>
      <c r="F14833" s="203"/>
    </row>
    <row r="14834" spans="1:6" x14ac:dyDescent="0.25">
      <c r="A14834" s="203"/>
      <c r="B14834" s="203"/>
      <c r="C14834" s="203"/>
      <c r="D14834" s="203"/>
      <c r="E14834" s="203"/>
      <c r="F14834" s="203"/>
    </row>
    <row r="14835" spans="1:6" x14ac:dyDescent="0.25">
      <c r="A14835" s="203"/>
      <c r="B14835" s="203"/>
      <c r="C14835" s="203"/>
      <c r="D14835" s="203"/>
      <c r="E14835" s="203"/>
      <c r="F14835" s="203"/>
    </row>
    <row r="14836" spans="1:6" x14ac:dyDescent="0.25">
      <c r="A14836" s="203"/>
      <c r="B14836" s="203"/>
      <c r="C14836" s="203"/>
      <c r="D14836" s="203"/>
      <c r="E14836" s="203"/>
      <c r="F14836" s="203"/>
    </row>
    <row r="14837" spans="1:6" x14ac:dyDescent="0.25">
      <c r="A14837" s="203"/>
      <c r="B14837" s="203"/>
      <c r="C14837" s="203"/>
      <c r="D14837" s="203"/>
      <c r="E14837" s="203"/>
      <c r="F14837" s="203"/>
    </row>
    <row r="14838" spans="1:6" x14ac:dyDescent="0.25">
      <c r="A14838" s="203"/>
      <c r="B14838" s="203"/>
      <c r="C14838" s="203"/>
      <c r="D14838" s="203"/>
      <c r="E14838" s="203"/>
      <c r="F14838" s="203"/>
    </row>
    <row r="14839" spans="1:6" x14ac:dyDescent="0.25">
      <c r="A14839" s="203"/>
      <c r="B14839" s="203"/>
      <c r="C14839" s="203"/>
      <c r="D14839" s="203"/>
      <c r="E14839" s="203"/>
      <c r="F14839" s="203"/>
    </row>
    <row r="14840" spans="1:6" x14ac:dyDescent="0.25">
      <c r="A14840" s="203"/>
      <c r="B14840" s="203"/>
      <c r="C14840" s="203"/>
      <c r="D14840" s="203"/>
      <c r="E14840" s="203"/>
      <c r="F14840" s="203"/>
    </row>
    <row r="14841" spans="1:6" x14ac:dyDescent="0.25">
      <c r="A14841" s="203"/>
      <c r="B14841" s="203"/>
      <c r="C14841" s="203"/>
      <c r="D14841" s="203"/>
      <c r="E14841" s="203"/>
      <c r="F14841" s="203"/>
    </row>
    <row r="14842" spans="1:6" x14ac:dyDescent="0.25">
      <c r="A14842" s="203"/>
      <c r="B14842" s="203"/>
      <c r="C14842" s="203"/>
      <c r="D14842" s="203"/>
      <c r="E14842" s="203"/>
      <c r="F14842" s="203"/>
    </row>
    <row r="14843" spans="1:6" x14ac:dyDescent="0.25">
      <c r="A14843" s="203"/>
      <c r="B14843" s="203"/>
      <c r="C14843" s="203"/>
      <c r="D14843" s="203"/>
      <c r="E14843" s="203"/>
      <c r="F14843" s="203"/>
    </row>
    <row r="14844" spans="1:6" x14ac:dyDescent="0.25">
      <c r="A14844" s="203"/>
      <c r="B14844" s="203"/>
      <c r="C14844" s="203"/>
      <c r="D14844" s="203"/>
      <c r="E14844" s="203"/>
      <c r="F14844" s="203"/>
    </row>
    <row r="14845" spans="1:6" x14ac:dyDescent="0.25">
      <c r="A14845" s="203"/>
      <c r="B14845" s="203"/>
      <c r="C14845" s="203"/>
      <c r="D14845" s="203"/>
      <c r="E14845" s="203"/>
      <c r="F14845" s="203"/>
    </row>
    <row r="14846" spans="1:6" x14ac:dyDescent="0.25">
      <c r="A14846" s="203"/>
      <c r="B14846" s="203"/>
      <c r="C14846" s="203"/>
      <c r="D14846" s="203"/>
      <c r="E14846" s="203"/>
      <c r="F14846" s="203"/>
    </row>
    <row r="14847" spans="1:6" x14ac:dyDescent="0.25">
      <c r="A14847" s="203"/>
      <c r="B14847" s="203"/>
      <c r="C14847" s="203"/>
      <c r="D14847" s="203"/>
      <c r="E14847" s="203"/>
      <c r="F14847" s="203"/>
    </row>
    <row r="14848" spans="1:6" x14ac:dyDescent="0.25">
      <c r="A14848" s="203"/>
      <c r="B14848" s="203"/>
      <c r="C14848" s="203"/>
      <c r="D14848" s="203"/>
      <c r="E14848" s="203"/>
      <c r="F14848" s="203"/>
    </row>
    <row r="14849" spans="1:6" x14ac:dyDescent="0.25">
      <c r="A14849" s="203"/>
      <c r="B14849" s="203"/>
      <c r="C14849" s="203"/>
      <c r="D14849" s="203"/>
      <c r="E14849" s="203"/>
      <c r="F14849" s="203"/>
    </row>
    <row r="14850" spans="1:6" x14ac:dyDescent="0.25">
      <c r="A14850" s="203"/>
      <c r="B14850" s="203"/>
      <c r="C14850" s="203"/>
      <c r="D14850" s="203"/>
      <c r="E14850" s="203"/>
      <c r="F14850" s="203"/>
    </row>
    <row r="14851" spans="1:6" x14ac:dyDescent="0.25">
      <c r="A14851" s="203"/>
      <c r="B14851" s="203"/>
      <c r="C14851" s="203"/>
      <c r="D14851" s="203"/>
      <c r="E14851" s="203"/>
      <c r="F14851" s="203"/>
    </row>
    <row r="14852" spans="1:6" x14ac:dyDescent="0.25">
      <c r="A14852" s="203"/>
      <c r="B14852" s="203"/>
      <c r="C14852" s="203"/>
      <c r="D14852" s="203"/>
      <c r="E14852" s="203"/>
      <c r="F14852" s="203"/>
    </row>
    <row r="14853" spans="1:6" x14ac:dyDescent="0.25">
      <c r="A14853" s="203"/>
      <c r="B14853" s="203"/>
      <c r="C14853" s="203"/>
      <c r="D14853" s="203"/>
      <c r="E14853" s="203"/>
      <c r="F14853" s="203"/>
    </row>
    <row r="14854" spans="1:6" x14ac:dyDescent="0.25">
      <c r="A14854" s="203"/>
      <c r="B14854" s="203"/>
      <c r="C14854" s="203"/>
      <c r="D14854" s="203"/>
      <c r="E14854" s="203"/>
      <c r="F14854" s="203"/>
    </row>
    <row r="14855" spans="1:6" x14ac:dyDescent="0.25">
      <c r="A14855" s="203"/>
      <c r="B14855" s="203"/>
      <c r="C14855" s="203"/>
      <c r="D14855" s="203"/>
      <c r="E14855" s="203"/>
      <c r="F14855" s="203"/>
    </row>
    <row r="14856" spans="1:6" x14ac:dyDescent="0.25">
      <c r="A14856" s="203"/>
      <c r="B14856" s="203"/>
      <c r="C14856" s="203"/>
      <c r="D14856" s="203"/>
      <c r="E14856" s="203"/>
      <c r="F14856" s="203"/>
    </row>
    <row r="14857" spans="1:6" x14ac:dyDescent="0.25">
      <c r="A14857" s="203"/>
      <c r="B14857" s="203"/>
      <c r="C14857" s="203"/>
      <c r="D14857" s="203"/>
      <c r="E14857" s="203"/>
      <c r="F14857" s="203"/>
    </row>
    <row r="14858" spans="1:6" x14ac:dyDescent="0.25">
      <c r="A14858" s="203"/>
      <c r="B14858" s="203"/>
      <c r="C14858" s="203"/>
      <c r="D14858" s="203"/>
      <c r="E14858" s="203"/>
      <c r="F14858" s="203"/>
    </row>
    <row r="14859" spans="1:6" x14ac:dyDescent="0.25">
      <c r="A14859" s="203"/>
      <c r="B14859" s="203"/>
      <c r="C14859" s="203"/>
      <c r="D14859" s="203"/>
      <c r="E14859" s="203"/>
      <c r="F14859" s="203"/>
    </row>
    <row r="14860" spans="1:6" x14ac:dyDescent="0.25">
      <c r="A14860" s="203"/>
      <c r="B14860" s="203"/>
      <c r="C14860" s="203"/>
      <c r="D14860" s="203"/>
      <c r="E14860" s="203"/>
      <c r="F14860" s="203"/>
    </row>
    <row r="14861" spans="1:6" x14ac:dyDescent="0.25">
      <c r="A14861" s="203"/>
      <c r="B14861" s="203"/>
      <c r="C14861" s="203"/>
      <c r="D14861" s="203"/>
      <c r="E14861" s="203"/>
      <c r="F14861" s="203"/>
    </row>
    <row r="14862" spans="1:6" x14ac:dyDescent="0.25">
      <c r="A14862" s="203"/>
      <c r="B14862" s="203"/>
      <c r="C14862" s="203"/>
      <c r="D14862" s="203"/>
      <c r="E14862" s="203"/>
      <c r="F14862" s="203"/>
    </row>
    <row r="14863" spans="1:6" x14ac:dyDescent="0.25">
      <c r="A14863" s="203"/>
      <c r="B14863" s="203"/>
      <c r="C14863" s="203"/>
      <c r="D14863" s="203"/>
      <c r="E14863" s="203"/>
      <c r="F14863" s="203"/>
    </row>
    <row r="14864" spans="1:6" x14ac:dyDescent="0.25">
      <c r="A14864" s="203"/>
      <c r="B14864" s="203"/>
      <c r="C14864" s="203"/>
      <c r="D14864" s="203"/>
      <c r="E14864" s="203"/>
      <c r="F14864" s="203"/>
    </row>
    <row r="14865" spans="1:6" x14ac:dyDescent="0.25">
      <c r="A14865" s="203"/>
      <c r="B14865" s="203"/>
      <c r="C14865" s="203"/>
      <c r="D14865" s="203"/>
      <c r="E14865" s="203"/>
      <c r="F14865" s="203"/>
    </row>
    <row r="14866" spans="1:6" x14ac:dyDescent="0.25">
      <c r="A14866" s="203"/>
      <c r="B14866" s="203"/>
      <c r="C14866" s="203"/>
      <c r="D14866" s="203"/>
      <c r="E14866" s="203"/>
      <c r="F14866" s="203"/>
    </row>
    <row r="14867" spans="1:6" x14ac:dyDescent="0.25">
      <c r="A14867" s="203"/>
      <c r="B14867" s="203"/>
      <c r="C14867" s="203"/>
      <c r="D14867" s="203"/>
      <c r="E14867" s="203"/>
      <c r="F14867" s="203"/>
    </row>
    <row r="14868" spans="1:6" x14ac:dyDescent="0.25">
      <c r="A14868" s="203"/>
      <c r="B14868" s="203"/>
      <c r="C14868" s="203"/>
      <c r="D14868" s="203"/>
      <c r="E14868" s="203"/>
      <c r="F14868" s="203"/>
    </row>
    <row r="14869" spans="1:6" x14ac:dyDescent="0.25">
      <c r="A14869" s="203"/>
      <c r="B14869" s="203"/>
      <c r="C14869" s="203"/>
      <c r="D14869" s="203"/>
      <c r="E14869" s="203"/>
      <c r="F14869" s="203"/>
    </row>
    <row r="14870" spans="1:6" x14ac:dyDescent="0.25">
      <c r="A14870" s="203"/>
      <c r="B14870" s="203"/>
      <c r="C14870" s="203"/>
      <c r="D14870" s="203"/>
      <c r="E14870" s="203"/>
      <c r="F14870" s="203"/>
    </row>
    <row r="14871" spans="1:6" x14ac:dyDescent="0.25">
      <c r="A14871" s="203"/>
      <c r="B14871" s="203"/>
      <c r="C14871" s="203"/>
      <c r="D14871" s="203"/>
      <c r="E14871" s="203"/>
      <c r="F14871" s="203"/>
    </row>
    <row r="14872" spans="1:6" x14ac:dyDescent="0.25">
      <c r="A14872" s="203"/>
      <c r="B14872" s="203"/>
      <c r="C14872" s="203"/>
      <c r="D14872" s="203"/>
      <c r="E14872" s="203"/>
      <c r="F14872" s="203"/>
    </row>
    <row r="14873" spans="1:6" x14ac:dyDescent="0.25">
      <c r="A14873" s="203"/>
      <c r="B14873" s="203"/>
      <c r="C14873" s="203"/>
      <c r="D14873" s="203"/>
      <c r="E14873" s="203"/>
      <c r="F14873" s="203"/>
    </row>
    <row r="14874" spans="1:6" x14ac:dyDescent="0.25">
      <c r="A14874" s="203"/>
      <c r="B14874" s="203"/>
      <c r="C14874" s="203"/>
      <c r="D14874" s="203"/>
      <c r="E14874" s="203"/>
      <c r="F14874" s="203"/>
    </row>
    <row r="14875" spans="1:6" x14ac:dyDescent="0.25">
      <c r="A14875" s="203"/>
      <c r="B14875" s="203"/>
      <c r="C14875" s="203"/>
      <c r="D14875" s="203"/>
      <c r="E14875" s="203"/>
      <c r="F14875" s="203"/>
    </row>
    <row r="14876" spans="1:6" x14ac:dyDescent="0.25">
      <c r="A14876" s="203"/>
      <c r="B14876" s="203"/>
      <c r="C14876" s="203"/>
      <c r="D14876" s="203"/>
      <c r="E14876" s="203"/>
      <c r="F14876" s="203"/>
    </row>
    <row r="14877" spans="1:6" x14ac:dyDescent="0.25">
      <c r="A14877" s="203"/>
      <c r="B14877" s="203"/>
      <c r="C14877" s="203"/>
      <c r="D14877" s="203"/>
      <c r="E14877" s="203"/>
      <c r="F14877" s="203"/>
    </row>
    <row r="14878" spans="1:6" x14ac:dyDescent="0.25">
      <c r="A14878" s="203"/>
      <c r="B14878" s="203"/>
      <c r="C14878" s="203"/>
      <c r="D14878" s="203"/>
      <c r="E14878" s="203"/>
      <c r="F14878" s="203"/>
    </row>
    <row r="14879" spans="1:6" x14ac:dyDescent="0.25">
      <c r="A14879" s="203"/>
      <c r="B14879" s="203"/>
      <c r="C14879" s="203"/>
      <c r="D14879" s="203"/>
      <c r="E14879" s="203"/>
      <c r="F14879" s="203"/>
    </row>
    <row r="14880" spans="1:6" x14ac:dyDescent="0.25">
      <c r="A14880" s="203"/>
      <c r="B14880" s="203"/>
      <c r="C14880" s="203"/>
      <c r="D14880" s="203"/>
      <c r="E14880" s="203"/>
      <c r="F14880" s="203"/>
    </row>
    <row r="14881" spans="1:6" x14ac:dyDescent="0.25">
      <c r="A14881" s="203"/>
      <c r="B14881" s="203"/>
      <c r="C14881" s="203"/>
      <c r="D14881" s="203"/>
      <c r="E14881" s="203"/>
      <c r="F14881" s="203"/>
    </row>
    <row r="14882" spans="1:6" x14ac:dyDescent="0.25">
      <c r="A14882" s="203"/>
      <c r="B14882" s="203"/>
      <c r="C14882" s="203"/>
      <c r="D14882" s="203"/>
      <c r="E14882" s="203"/>
      <c r="F14882" s="203"/>
    </row>
    <row r="14883" spans="1:6" x14ac:dyDescent="0.25">
      <c r="A14883" s="203"/>
      <c r="B14883" s="203"/>
      <c r="C14883" s="203"/>
      <c r="D14883" s="203"/>
      <c r="E14883" s="203"/>
      <c r="F14883" s="203"/>
    </row>
    <row r="14884" spans="1:6" x14ac:dyDescent="0.25">
      <c r="A14884" s="203"/>
      <c r="B14884" s="203"/>
      <c r="C14884" s="203"/>
      <c r="D14884" s="203"/>
      <c r="E14884" s="203"/>
      <c r="F14884" s="203"/>
    </row>
    <row r="14885" spans="1:6" x14ac:dyDescent="0.25">
      <c r="A14885" s="203"/>
      <c r="B14885" s="203"/>
      <c r="C14885" s="203"/>
      <c r="D14885" s="203"/>
      <c r="E14885" s="203"/>
      <c r="F14885" s="203"/>
    </row>
    <row r="14886" spans="1:6" x14ac:dyDescent="0.25">
      <c r="A14886" s="203"/>
      <c r="B14886" s="203"/>
      <c r="C14886" s="203"/>
      <c r="D14886" s="203"/>
      <c r="E14886" s="203"/>
      <c r="F14886" s="203"/>
    </row>
    <row r="14887" spans="1:6" x14ac:dyDescent="0.25">
      <c r="A14887" s="203"/>
      <c r="B14887" s="203"/>
      <c r="C14887" s="203"/>
      <c r="D14887" s="203"/>
      <c r="E14887" s="203"/>
      <c r="F14887" s="203"/>
    </row>
    <row r="14888" spans="1:6" x14ac:dyDescent="0.25">
      <c r="A14888" s="203"/>
      <c r="B14888" s="203"/>
      <c r="C14888" s="203"/>
      <c r="D14888" s="203"/>
      <c r="E14888" s="203"/>
      <c r="F14888" s="203"/>
    </row>
    <row r="14889" spans="1:6" x14ac:dyDescent="0.25">
      <c r="A14889" s="203"/>
      <c r="B14889" s="203"/>
      <c r="C14889" s="203"/>
      <c r="D14889" s="203"/>
      <c r="E14889" s="203"/>
      <c r="F14889" s="203"/>
    </row>
    <row r="14890" spans="1:6" x14ac:dyDescent="0.25">
      <c r="A14890" s="203"/>
      <c r="B14890" s="203"/>
      <c r="C14890" s="203"/>
      <c r="D14890" s="203"/>
      <c r="E14890" s="203"/>
      <c r="F14890" s="203"/>
    </row>
    <row r="14891" spans="1:6" x14ac:dyDescent="0.25">
      <c r="A14891" s="203"/>
      <c r="B14891" s="203"/>
      <c r="C14891" s="203"/>
      <c r="D14891" s="203"/>
      <c r="E14891" s="203"/>
      <c r="F14891" s="203"/>
    </row>
    <row r="14892" spans="1:6" x14ac:dyDescent="0.25">
      <c r="A14892" s="203"/>
      <c r="B14892" s="203"/>
      <c r="C14892" s="203"/>
      <c r="D14892" s="203"/>
      <c r="E14892" s="203"/>
      <c r="F14892" s="203"/>
    </row>
    <row r="14893" spans="1:6" x14ac:dyDescent="0.25">
      <c r="A14893" s="203"/>
      <c r="B14893" s="203"/>
      <c r="C14893" s="203"/>
      <c r="D14893" s="203"/>
      <c r="E14893" s="203"/>
      <c r="F14893" s="203"/>
    </row>
    <row r="14894" spans="1:6" x14ac:dyDescent="0.25">
      <c r="A14894" s="203"/>
      <c r="B14894" s="203"/>
      <c r="C14894" s="203"/>
      <c r="D14894" s="203"/>
      <c r="E14894" s="203"/>
      <c r="F14894" s="203"/>
    </row>
    <row r="14895" spans="1:6" x14ac:dyDescent="0.25">
      <c r="A14895" s="203"/>
      <c r="B14895" s="203"/>
      <c r="C14895" s="203"/>
      <c r="D14895" s="203"/>
      <c r="E14895" s="203"/>
      <c r="F14895" s="203"/>
    </row>
    <row r="14896" spans="1:6" x14ac:dyDescent="0.25">
      <c r="A14896" s="203"/>
      <c r="B14896" s="203"/>
      <c r="C14896" s="203"/>
      <c r="D14896" s="203"/>
      <c r="E14896" s="203"/>
      <c r="F14896" s="203"/>
    </row>
    <row r="14897" spans="1:6" x14ac:dyDescent="0.25">
      <c r="A14897" s="203"/>
      <c r="B14897" s="203"/>
      <c r="C14897" s="203"/>
      <c r="D14897" s="203"/>
      <c r="E14897" s="203"/>
      <c r="F14897" s="203"/>
    </row>
    <row r="14898" spans="1:6" x14ac:dyDescent="0.25">
      <c r="A14898" s="203"/>
      <c r="B14898" s="203"/>
      <c r="C14898" s="203"/>
      <c r="D14898" s="203"/>
      <c r="E14898" s="203"/>
      <c r="F14898" s="203"/>
    </row>
    <row r="14899" spans="1:6" x14ac:dyDescent="0.25">
      <c r="A14899" s="203"/>
      <c r="B14899" s="203"/>
      <c r="C14899" s="203"/>
      <c r="D14899" s="203"/>
      <c r="E14899" s="203"/>
      <c r="F14899" s="203"/>
    </row>
    <row r="14900" spans="1:6" x14ac:dyDescent="0.25">
      <c r="A14900" s="203"/>
      <c r="B14900" s="203"/>
      <c r="C14900" s="203"/>
      <c r="D14900" s="203"/>
      <c r="E14900" s="203"/>
      <c r="F14900" s="203"/>
    </row>
    <row r="14901" spans="1:6" x14ac:dyDescent="0.25">
      <c r="A14901" s="203"/>
      <c r="B14901" s="203"/>
      <c r="C14901" s="203"/>
      <c r="D14901" s="203"/>
      <c r="E14901" s="203"/>
      <c r="F14901" s="203"/>
    </row>
    <row r="14902" spans="1:6" x14ac:dyDescent="0.25">
      <c r="A14902" s="203"/>
      <c r="B14902" s="203"/>
      <c r="C14902" s="203"/>
      <c r="D14902" s="203"/>
      <c r="E14902" s="203"/>
      <c r="F14902" s="203"/>
    </row>
    <row r="14903" spans="1:6" x14ac:dyDescent="0.25">
      <c r="A14903" s="203"/>
      <c r="B14903" s="203"/>
      <c r="C14903" s="203"/>
      <c r="D14903" s="203"/>
      <c r="E14903" s="203"/>
      <c r="F14903" s="203"/>
    </row>
    <row r="14904" spans="1:6" x14ac:dyDescent="0.25">
      <c r="A14904" s="203"/>
      <c r="B14904" s="203"/>
      <c r="C14904" s="203"/>
      <c r="D14904" s="203"/>
      <c r="E14904" s="203"/>
      <c r="F14904" s="203"/>
    </row>
    <row r="14905" spans="1:6" x14ac:dyDescent="0.25">
      <c r="A14905" s="203"/>
      <c r="B14905" s="203"/>
      <c r="C14905" s="203"/>
      <c r="D14905" s="203"/>
      <c r="E14905" s="203"/>
      <c r="F14905" s="203"/>
    </row>
    <row r="14906" spans="1:6" x14ac:dyDescent="0.25">
      <c r="A14906" s="203"/>
      <c r="B14906" s="203"/>
      <c r="C14906" s="203"/>
      <c r="D14906" s="203"/>
      <c r="E14906" s="203"/>
      <c r="F14906" s="203"/>
    </row>
    <row r="14907" spans="1:6" x14ac:dyDescent="0.25">
      <c r="A14907" s="203"/>
      <c r="B14907" s="203"/>
      <c r="C14907" s="203"/>
      <c r="D14907" s="203"/>
      <c r="E14907" s="203"/>
      <c r="F14907" s="203"/>
    </row>
    <row r="14908" spans="1:6" x14ac:dyDescent="0.25">
      <c r="A14908" s="203"/>
      <c r="B14908" s="203"/>
      <c r="C14908" s="203"/>
      <c r="D14908" s="203"/>
      <c r="E14908" s="203"/>
      <c r="F14908" s="203"/>
    </row>
    <row r="14909" spans="1:6" x14ac:dyDescent="0.25">
      <c r="A14909" s="203"/>
      <c r="B14909" s="203"/>
      <c r="C14909" s="203"/>
      <c r="D14909" s="203"/>
      <c r="E14909" s="203"/>
      <c r="F14909" s="203"/>
    </row>
    <row r="14910" spans="1:6" x14ac:dyDescent="0.25">
      <c r="A14910" s="203"/>
      <c r="B14910" s="203"/>
      <c r="C14910" s="203"/>
      <c r="D14910" s="203"/>
      <c r="E14910" s="203"/>
      <c r="F14910" s="203"/>
    </row>
    <row r="14911" spans="1:6" x14ac:dyDescent="0.25">
      <c r="A14911" s="203"/>
      <c r="B14911" s="203"/>
      <c r="C14911" s="203"/>
      <c r="D14911" s="203"/>
      <c r="E14911" s="203"/>
      <c r="F14911" s="203"/>
    </row>
    <row r="14912" spans="1:6" x14ac:dyDescent="0.25">
      <c r="A14912" s="203"/>
      <c r="B14912" s="203"/>
      <c r="C14912" s="203"/>
      <c r="D14912" s="203"/>
      <c r="E14912" s="203"/>
      <c r="F14912" s="203"/>
    </row>
    <row r="14913" spans="1:6" x14ac:dyDescent="0.25">
      <c r="A14913" s="203"/>
      <c r="B14913" s="203"/>
      <c r="C14913" s="203"/>
      <c r="D14913" s="203"/>
      <c r="E14913" s="203"/>
      <c r="F14913" s="203"/>
    </row>
    <row r="14914" spans="1:6" x14ac:dyDescent="0.25">
      <c r="A14914" s="203"/>
      <c r="B14914" s="203"/>
      <c r="C14914" s="203"/>
      <c r="D14914" s="203"/>
      <c r="E14914" s="203"/>
      <c r="F14914" s="203"/>
    </row>
    <row r="14915" spans="1:6" x14ac:dyDescent="0.25">
      <c r="A14915" s="203"/>
      <c r="B14915" s="203"/>
      <c r="C14915" s="203"/>
      <c r="D14915" s="203"/>
      <c r="E14915" s="203"/>
      <c r="F14915" s="203"/>
    </row>
    <row r="14916" spans="1:6" x14ac:dyDescent="0.25">
      <c r="A14916" s="203"/>
      <c r="B14916" s="203"/>
      <c r="C14916" s="203"/>
      <c r="D14916" s="203"/>
      <c r="E14916" s="203"/>
      <c r="F14916" s="203"/>
    </row>
    <row r="14917" spans="1:6" x14ac:dyDescent="0.25">
      <c r="A14917" s="203"/>
      <c r="B14917" s="203"/>
      <c r="C14917" s="203"/>
      <c r="D14917" s="203"/>
      <c r="E14917" s="203"/>
      <c r="F14917" s="203"/>
    </row>
    <row r="14918" spans="1:6" x14ac:dyDescent="0.25">
      <c r="A14918" s="203"/>
      <c r="B14918" s="203"/>
      <c r="C14918" s="203"/>
      <c r="D14918" s="203"/>
      <c r="E14918" s="203"/>
      <c r="F14918" s="203"/>
    </row>
    <row r="14919" spans="1:6" x14ac:dyDescent="0.25">
      <c r="A14919" s="203"/>
      <c r="B14919" s="203"/>
      <c r="C14919" s="203"/>
      <c r="D14919" s="203"/>
      <c r="E14919" s="203"/>
      <c r="F14919" s="203"/>
    </row>
    <row r="14920" spans="1:6" x14ac:dyDescent="0.25">
      <c r="A14920" s="203"/>
      <c r="B14920" s="203"/>
      <c r="C14920" s="203"/>
      <c r="D14920" s="203"/>
      <c r="E14920" s="203"/>
      <c r="F14920" s="203"/>
    </row>
    <row r="14921" spans="1:6" x14ac:dyDescent="0.25">
      <c r="A14921" s="203"/>
      <c r="B14921" s="203"/>
      <c r="C14921" s="203"/>
      <c r="D14921" s="203"/>
      <c r="E14921" s="203"/>
      <c r="F14921" s="203"/>
    </row>
    <row r="14922" spans="1:6" x14ac:dyDescent="0.25">
      <c r="A14922" s="203"/>
      <c r="B14922" s="203"/>
      <c r="C14922" s="203"/>
      <c r="D14922" s="203"/>
      <c r="E14922" s="203"/>
      <c r="F14922" s="203"/>
    </row>
    <row r="14923" spans="1:6" x14ac:dyDescent="0.25">
      <c r="A14923" s="203"/>
      <c r="B14923" s="203"/>
      <c r="C14923" s="203"/>
      <c r="D14923" s="203"/>
      <c r="E14923" s="203"/>
      <c r="F14923" s="203"/>
    </row>
    <row r="14924" spans="1:6" x14ac:dyDescent="0.25">
      <c r="A14924" s="203"/>
      <c r="B14924" s="203"/>
      <c r="C14924" s="203"/>
      <c r="D14924" s="203"/>
      <c r="E14924" s="203"/>
      <c r="F14924" s="203"/>
    </row>
    <row r="14925" spans="1:6" x14ac:dyDescent="0.25">
      <c r="A14925" s="203"/>
      <c r="B14925" s="203"/>
      <c r="C14925" s="203"/>
      <c r="D14925" s="203"/>
      <c r="E14925" s="203"/>
      <c r="F14925" s="203"/>
    </row>
    <row r="14926" spans="1:6" x14ac:dyDescent="0.25">
      <c r="A14926" s="203"/>
      <c r="B14926" s="203"/>
      <c r="C14926" s="203"/>
      <c r="D14926" s="203"/>
      <c r="E14926" s="203"/>
      <c r="F14926" s="203"/>
    </row>
    <row r="14927" spans="1:6" x14ac:dyDescent="0.25">
      <c r="A14927" s="203"/>
      <c r="B14927" s="203"/>
      <c r="C14927" s="203"/>
      <c r="D14927" s="203"/>
      <c r="E14927" s="203"/>
      <c r="F14927" s="203"/>
    </row>
    <row r="14928" spans="1:6" x14ac:dyDescent="0.25">
      <c r="A14928" s="203"/>
      <c r="B14928" s="203"/>
      <c r="C14928" s="203"/>
      <c r="D14928" s="203"/>
      <c r="E14928" s="203"/>
      <c r="F14928" s="203"/>
    </row>
    <row r="14929" spans="1:6" x14ac:dyDescent="0.25">
      <c r="A14929" s="203"/>
      <c r="B14929" s="203"/>
      <c r="C14929" s="203"/>
      <c r="D14929" s="203"/>
      <c r="E14929" s="203"/>
      <c r="F14929" s="203"/>
    </row>
    <row r="14930" spans="1:6" x14ac:dyDescent="0.25">
      <c r="A14930" s="203"/>
      <c r="B14930" s="203"/>
      <c r="C14930" s="203"/>
      <c r="D14930" s="203"/>
      <c r="E14930" s="203"/>
      <c r="F14930" s="203"/>
    </row>
    <row r="14931" spans="1:6" x14ac:dyDescent="0.25">
      <c r="A14931" s="203"/>
      <c r="B14931" s="203"/>
      <c r="C14931" s="203"/>
      <c r="D14931" s="203"/>
      <c r="E14931" s="203"/>
      <c r="F14931" s="203"/>
    </row>
    <row r="14932" spans="1:6" x14ac:dyDescent="0.25">
      <c r="A14932" s="203"/>
      <c r="B14932" s="203"/>
      <c r="C14932" s="203"/>
      <c r="D14932" s="203"/>
      <c r="E14932" s="203"/>
      <c r="F14932" s="203"/>
    </row>
    <row r="14933" spans="1:6" x14ac:dyDescent="0.25">
      <c r="A14933" s="203"/>
      <c r="B14933" s="203"/>
      <c r="C14933" s="203"/>
      <c r="D14933" s="203"/>
      <c r="E14933" s="203"/>
      <c r="F14933" s="203"/>
    </row>
    <row r="14934" spans="1:6" x14ac:dyDescent="0.25">
      <c r="A14934" s="203"/>
      <c r="B14934" s="203"/>
      <c r="C14934" s="203"/>
      <c r="D14934" s="203"/>
      <c r="E14934" s="203"/>
      <c r="F14934" s="203"/>
    </row>
    <row r="14935" spans="1:6" x14ac:dyDescent="0.25">
      <c r="A14935" s="203"/>
      <c r="B14935" s="203"/>
      <c r="C14935" s="203"/>
      <c r="D14935" s="203"/>
      <c r="E14935" s="203"/>
      <c r="F14935" s="203"/>
    </row>
    <row r="14936" spans="1:6" x14ac:dyDescent="0.25">
      <c r="A14936" s="203"/>
      <c r="B14936" s="203"/>
      <c r="C14936" s="203"/>
      <c r="D14936" s="203"/>
      <c r="E14936" s="203"/>
      <c r="F14936" s="203"/>
    </row>
    <row r="14937" spans="1:6" x14ac:dyDescent="0.25">
      <c r="A14937" s="203"/>
      <c r="B14937" s="203"/>
      <c r="C14937" s="203"/>
      <c r="D14937" s="203"/>
      <c r="E14937" s="203"/>
      <c r="F14937" s="203"/>
    </row>
    <row r="14938" spans="1:6" x14ac:dyDescent="0.25">
      <c r="A14938" s="203"/>
      <c r="B14938" s="203"/>
      <c r="C14938" s="203"/>
      <c r="D14938" s="203"/>
      <c r="E14938" s="203"/>
      <c r="F14938" s="203"/>
    </row>
    <row r="14939" spans="1:6" x14ac:dyDescent="0.25">
      <c r="A14939" s="203"/>
      <c r="B14939" s="203"/>
      <c r="C14939" s="203"/>
      <c r="D14939" s="203"/>
      <c r="E14939" s="203"/>
      <c r="F14939" s="203"/>
    </row>
    <row r="14940" spans="1:6" x14ac:dyDescent="0.25">
      <c r="A14940" s="203"/>
      <c r="B14940" s="203"/>
      <c r="C14940" s="203"/>
      <c r="D14940" s="203"/>
      <c r="E14940" s="203"/>
      <c r="F14940" s="203"/>
    </row>
    <row r="14941" spans="1:6" x14ac:dyDescent="0.25">
      <c r="A14941" s="203"/>
      <c r="B14941" s="203"/>
      <c r="C14941" s="203"/>
      <c r="D14941" s="203"/>
      <c r="E14941" s="203"/>
      <c r="F14941" s="203"/>
    </row>
    <row r="14942" spans="1:6" x14ac:dyDescent="0.25">
      <c r="A14942" s="203"/>
      <c r="B14942" s="203"/>
      <c r="C14942" s="203"/>
      <c r="D14942" s="203"/>
      <c r="E14942" s="203"/>
      <c r="F14942" s="203"/>
    </row>
    <row r="14943" spans="1:6" x14ac:dyDescent="0.25">
      <c r="A14943" s="203"/>
      <c r="B14943" s="203"/>
      <c r="C14943" s="203"/>
      <c r="D14943" s="203"/>
      <c r="E14943" s="203"/>
      <c r="F14943" s="203"/>
    </row>
    <row r="14944" spans="1:6" x14ac:dyDescent="0.25">
      <c r="A14944" s="203"/>
      <c r="B14944" s="203"/>
      <c r="C14944" s="203"/>
      <c r="D14944" s="203"/>
      <c r="E14944" s="203"/>
      <c r="F14944" s="203"/>
    </row>
    <row r="14945" spans="1:6" x14ac:dyDescent="0.25">
      <c r="A14945" s="203"/>
      <c r="B14945" s="203"/>
      <c r="C14945" s="203"/>
      <c r="D14945" s="203"/>
      <c r="E14945" s="203"/>
      <c r="F14945" s="203"/>
    </row>
    <row r="14946" spans="1:6" x14ac:dyDescent="0.25">
      <c r="A14946" s="203"/>
      <c r="B14946" s="203"/>
      <c r="C14946" s="203"/>
      <c r="D14946" s="203"/>
      <c r="E14946" s="203"/>
      <c r="F14946" s="203"/>
    </row>
    <row r="14947" spans="1:6" x14ac:dyDescent="0.25">
      <c r="A14947" s="203"/>
      <c r="B14947" s="203"/>
      <c r="C14947" s="203"/>
      <c r="D14947" s="203"/>
      <c r="E14947" s="203"/>
      <c r="F14947" s="203"/>
    </row>
    <row r="14948" spans="1:6" x14ac:dyDescent="0.25">
      <c r="A14948" s="203"/>
      <c r="B14948" s="203"/>
      <c r="C14948" s="203"/>
      <c r="D14948" s="203"/>
      <c r="E14948" s="203"/>
      <c r="F14948" s="203"/>
    </row>
    <row r="14949" spans="1:6" x14ac:dyDescent="0.25">
      <c r="A14949" s="203"/>
      <c r="B14949" s="203"/>
      <c r="C14949" s="203"/>
      <c r="D14949" s="203"/>
      <c r="E14949" s="203"/>
      <c r="F14949" s="203"/>
    </row>
    <row r="14950" spans="1:6" x14ac:dyDescent="0.25">
      <c r="A14950" s="203"/>
      <c r="B14950" s="203"/>
      <c r="C14950" s="203"/>
      <c r="D14950" s="203"/>
      <c r="E14950" s="203"/>
      <c r="F14950" s="203"/>
    </row>
    <row r="14951" spans="1:6" x14ac:dyDescent="0.25">
      <c r="A14951" s="203"/>
      <c r="B14951" s="203"/>
      <c r="C14951" s="203"/>
      <c r="D14951" s="203"/>
      <c r="E14951" s="203"/>
      <c r="F14951" s="203"/>
    </row>
    <row r="14952" spans="1:6" x14ac:dyDescent="0.25">
      <c r="A14952" s="203"/>
      <c r="B14952" s="203"/>
      <c r="C14952" s="203"/>
      <c r="D14952" s="203"/>
      <c r="E14952" s="203"/>
      <c r="F14952" s="203"/>
    </row>
    <row r="14953" spans="1:6" x14ac:dyDescent="0.25">
      <c r="A14953" s="203"/>
      <c r="B14953" s="203"/>
      <c r="C14953" s="203"/>
      <c r="D14953" s="203"/>
      <c r="E14953" s="203"/>
      <c r="F14953" s="203"/>
    </row>
    <row r="14954" spans="1:6" x14ac:dyDescent="0.25">
      <c r="A14954" s="203"/>
      <c r="B14954" s="203"/>
      <c r="C14954" s="203"/>
      <c r="D14954" s="203"/>
      <c r="E14954" s="203"/>
      <c r="F14954" s="203"/>
    </row>
    <row r="14955" spans="1:6" x14ac:dyDescent="0.25">
      <c r="A14955" s="203"/>
      <c r="B14955" s="203"/>
      <c r="C14955" s="203"/>
      <c r="D14955" s="203"/>
      <c r="E14955" s="203"/>
      <c r="F14955" s="203"/>
    </row>
    <row r="14956" spans="1:6" x14ac:dyDescent="0.25">
      <c r="A14956" s="203"/>
      <c r="B14956" s="203"/>
      <c r="C14956" s="203"/>
      <c r="D14956" s="203"/>
      <c r="E14956" s="203"/>
      <c r="F14956" s="203"/>
    </row>
    <row r="14957" spans="1:6" x14ac:dyDescent="0.25">
      <c r="A14957" s="203"/>
      <c r="B14957" s="203"/>
      <c r="C14957" s="203"/>
      <c r="D14957" s="203"/>
      <c r="E14957" s="203"/>
      <c r="F14957" s="203"/>
    </row>
    <row r="14958" spans="1:6" x14ac:dyDescent="0.25">
      <c r="A14958" s="203"/>
      <c r="B14958" s="203"/>
      <c r="C14958" s="203"/>
      <c r="D14958" s="203"/>
      <c r="E14958" s="203"/>
      <c r="F14958" s="203"/>
    </row>
    <row r="14959" spans="1:6" x14ac:dyDescent="0.25">
      <c r="A14959" s="203"/>
      <c r="B14959" s="203"/>
      <c r="C14959" s="203"/>
      <c r="D14959" s="203"/>
      <c r="E14959" s="203"/>
      <c r="F14959" s="203"/>
    </row>
    <row r="14960" spans="1:6" x14ac:dyDescent="0.25">
      <c r="A14960" s="203"/>
      <c r="B14960" s="203"/>
      <c r="C14960" s="203"/>
      <c r="D14960" s="203"/>
      <c r="E14960" s="203"/>
      <c r="F14960" s="203"/>
    </row>
    <row r="14961" spans="1:6" x14ac:dyDescent="0.25">
      <c r="A14961" s="203"/>
      <c r="B14961" s="203"/>
      <c r="C14961" s="203"/>
      <c r="D14961" s="203"/>
      <c r="E14961" s="203"/>
      <c r="F14961" s="203"/>
    </row>
    <row r="14962" spans="1:6" x14ac:dyDescent="0.25">
      <c r="A14962" s="203"/>
      <c r="B14962" s="203"/>
      <c r="C14962" s="203"/>
      <c r="D14962" s="203"/>
      <c r="E14962" s="203"/>
      <c r="F14962" s="203"/>
    </row>
    <row r="14963" spans="1:6" x14ac:dyDescent="0.25">
      <c r="A14963" s="203"/>
      <c r="B14963" s="203"/>
      <c r="C14963" s="203"/>
      <c r="D14963" s="203"/>
      <c r="E14963" s="203"/>
      <c r="F14963" s="203"/>
    </row>
    <row r="14964" spans="1:6" x14ac:dyDescent="0.25">
      <c r="A14964" s="203"/>
      <c r="B14964" s="203"/>
      <c r="C14964" s="203"/>
      <c r="D14964" s="203"/>
      <c r="E14964" s="203"/>
      <c r="F14964" s="203"/>
    </row>
    <row r="14965" spans="1:6" x14ac:dyDescent="0.25">
      <c r="A14965" s="203"/>
      <c r="B14965" s="203"/>
      <c r="C14965" s="203"/>
      <c r="D14965" s="203"/>
      <c r="E14965" s="203"/>
      <c r="F14965" s="203"/>
    </row>
    <row r="14966" spans="1:6" x14ac:dyDescent="0.25">
      <c r="A14966" s="203"/>
      <c r="B14966" s="203"/>
      <c r="C14966" s="203"/>
      <c r="D14966" s="203"/>
      <c r="E14966" s="203"/>
      <c r="F14966" s="203"/>
    </row>
    <row r="14967" spans="1:6" x14ac:dyDescent="0.25">
      <c r="A14967" s="203"/>
      <c r="B14967" s="203"/>
      <c r="C14967" s="203"/>
      <c r="D14967" s="203"/>
      <c r="E14967" s="203"/>
      <c r="F14967" s="203"/>
    </row>
    <row r="14968" spans="1:6" x14ac:dyDescent="0.25">
      <c r="A14968" s="203"/>
      <c r="B14968" s="203"/>
      <c r="C14968" s="203"/>
      <c r="D14968" s="203"/>
      <c r="E14968" s="203"/>
      <c r="F14968" s="203"/>
    </row>
    <row r="14969" spans="1:6" x14ac:dyDescent="0.25">
      <c r="A14969" s="203"/>
      <c r="B14969" s="203"/>
      <c r="C14969" s="203"/>
      <c r="D14969" s="203"/>
      <c r="E14969" s="203"/>
      <c r="F14969" s="203"/>
    </row>
    <row r="14970" spans="1:6" x14ac:dyDescent="0.25">
      <c r="A14970" s="203"/>
      <c r="B14970" s="203"/>
      <c r="C14970" s="203"/>
      <c r="D14970" s="203"/>
      <c r="E14970" s="203"/>
      <c r="F14970" s="203"/>
    </row>
    <row r="14971" spans="1:6" x14ac:dyDescent="0.25">
      <c r="A14971" s="203"/>
      <c r="B14971" s="203"/>
      <c r="C14971" s="203"/>
      <c r="D14971" s="203"/>
      <c r="E14971" s="203"/>
      <c r="F14971" s="203"/>
    </row>
    <row r="14972" spans="1:6" x14ac:dyDescent="0.25">
      <c r="A14972" s="203"/>
      <c r="B14972" s="203"/>
      <c r="C14972" s="203"/>
      <c r="D14972" s="203"/>
      <c r="E14972" s="203"/>
      <c r="F14972" s="203"/>
    </row>
    <row r="14973" spans="1:6" x14ac:dyDescent="0.25">
      <c r="A14973" s="203"/>
      <c r="B14973" s="203"/>
      <c r="C14973" s="203"/>
      <c r="D14973" s="203"/>
      <c r="E14973" s="203"/>
      <c r="F14973" s="203"/>
    </row>
    <row r="14974" spans="1:6" x14ac:dyDescent="0.25">
      <c r="A14974" s="203"/>
      <c r="B14974" s="203"/>
      <c r="C14974" s="203"/>
      <c r="D14974" s="203"/>
      <c r="E14974" s="203"/>
      <c r="F14974" s="203"/>
    </row>
    <row r="14975" spans="1:6" x14ac:dyDescent="0.25">
      <c r="A14975" s="203"/>
      <c r="B14975" s="203"/>
      <c r="C14975" s="203"/>
      <c r="D14975" s="203"/>
      <c r="E14975" s="203"/>
      <c r="F14975" s="203"/>
    </row>
    <row r="14976" spans="1:6" x14ac:dyDescent="0.25">
      <c r="A14976" s="203"/>
      <c r="B14976" s="203"/>
      <c r="C14976" s="203"/>
      <c r="D14976" s="203"/>
      <c r="E14976" s="203"/>
      <c r="F14976" s="203"/>
    </row>
    <row r="14977" spans="1:6" x14ac:dyDescent="0.25">
      <c r="A14977" s="203"/>
      <c r="B14977" s="203"/>
      <c r="C14977" s="203"/>
      <c r="D14977" s="203"/>
      <c r="E14977" s="203"/>
      <c r="F14977" s="203"/>
    </row>
    <row r="14978" spans="1:6" x14ac:dyDescent="0.25">
      <c r="A14978" s="203"/>
      <c r="B14978" s="203"/>
      <c r="C14978" s="203"/>
      <c r="D14978" s="203"/>
      <c r="E14978" s="203"/>
      <c r="F14978" s="203"/>
    </row>
    <row r="14979" spans="1:6" x14ac:dyDescent="0.25">
      <c r="A14979" s="203"/>
      <c r="B14979" s="203"/>
      <c r="C14979" s="203"/>
      <c r="D14979" s="203"/>
      <c r="E14979" s="203"/>
      <c r="F14979" s="203"/>
    </row>
    <row r="14980" spans="1:6" x14ac:dyDescent="0.25">
      <c r="A14980" s="203"/>
      <c r="B14980" s="203"/>
      <c r="C14980" s="203"/>
      <c r="D14980" s="203"/>
      <c r="E14980" s="203"/>
      <c r="F14980" s="203"/>
    </row>
    <row r="14981" spans="1:6" x14ac:dyDescent="0.25">
      <c r="A14981" s="203"/>
      <c r="B14981" s="203"/>
      <c r="C14981" s="203"/>
      <c r="D14981" s="203"/>
      <c r="E14981" s="203"/>
      <c r="F14981" s="203"/>
    </row>
    <row r="14982" spans="1:6" x14ac:dyDescent="0.25">
      <c r="A14982" s="203"/>
      <c r="B14982" s="203"/>
      <c r="C14982" s="203"/>
      <c r="D14982" s="203"/>
      <c r="E14982" s="203"/>
      <c r="F14982" s="203"/>
    </row>
    <row r="14983" spans="1:6" x14ac:dyDescent="0.25">
      <c r="A14983" s="203"/>
      <c r="B14983" s="203"/>
      <c r="C14983" s="203"/>
      <c r="D14983" s="203"/>
      <c r="E14983" s="203"/>
      <c r="F14983" s="203"/>
    </row>
    <row r="14984" spans="1:6" x14ac:dyDescent="0.25">
      <c r="A14984" s="203"/>
      <c r="B14984" s="203"/>
      <c r="C14984" s="203"/>
      <c r="D14984" s="203"/>
      <c r="E14984" s="203"/>
      <c r="F14984" s="203"/>
    </row>
    <row r="14985" spans="1:6" x14ac:dyDescent="0.25">
      <c r="A14985" s="203"/>
      <c r="B14985" s="203"/>
      <c r="C14985" s="203"/>
      <c r="D14985" s="203"/>
      <c r="E14985" s="203"/>
      <c r="F14985" s="203"/>
    </row>
    <row r="14986" spans="1:6" x14ac:dyDescent="0.25">
      <c r="A14986" s="203"/>
      <c r="B14986" s="203"/>
      <c r="C14986" s="203"/>
      <c r="D14986" s="203"/>
      <c r="E14986" s="203"/>
      <c r="F14986" s="203"/>
    </row>
    <row r="14987" spans="1:6" x14ac:dyDescent="0.25">
      <c r="A14987" s="203"/>
      <c r="B14987" s="203"/>
      <c r="C14987" s="203"/>
      <c r="D14987" s="203"/>
      <c r="E14987" s="203"/>
      <c r="F14987" s="203"/>
    </row>
    <row r="14988" spans="1:6" x14ac:dyDescent="0.25">
      <c r="A14988" s="203"/>
      <c r="B14988" s="203"/>
      <c r="C14988" s="203"/>
      <c r="D14988" s="203"/>
      <c r="E14988" s="203"/>
      <c r="F14988" s="203"/>
    </row>
    <row r="14989" spans="1:6" x14ac:dyDescent="0.25">
      <c r="A14989" s="203"/>
      <c r="B14989" s="203"/>
      <c r="C14989" s="203"/>
      <c r="D14989" s="203"/>
      <c r="E14989" s="203"/>
      <c r="F14989" s="203"/>
    </row>
    <row r="14990" spans="1:6" x14ac:dyDescent="0.25">
      <c r="A14990" s="203"/>
      <c r="B14990" s="203"/>
      <c r="C14990" s="203"/>
      <c r="D14990" s="203"/>
      <c r="E14990" s="203"/>
      <c r="F14990" s="203"/>
    </row>
    <row r="14991" spans="1:6" x14ac:dyDescent="0.25">
      <c r="A14991" s="203"/>
      <c r="B14991" s="203"/>
      <c r="C14991" s="203"/>
      <c r="D14991" s="203"/>
      <c r="E14991" s="203"/>
      <c r="F14991" s="203"/>
    </row>
    <row r="14992" spans="1:6" x14ac:dyDescent="0.25">
      <c r="A14992" s="203"/>
      <c r="B14992" s="203"/>
      <c r="C14992" s="203"/>
      <c r="D14992" s="203"/>
      <c r="E14992" s="203"/>
      <c r="F14992" s="203"/>
    </row>
    <row r="14993" spans="1:6" x14ac:dyDescent="0.25">
      <c r="A14993" s="203"/>
      <c r="B14993" s="203"/>
      <c r="C14993" s="203"/>
      <c r="D14993" s="203"/>
      <c r="E14993" s="203"/>
      <c r="F14993" s="203"/>
    </row>
    <row r="14994" spans="1:6" x14ac:dyDescent="0.25">
      <c r="A14994" s="203"/>
      <c r="B14994" s="203"/>
      <c r="C14994" s="203"/>
      <c r="D14994" s="203"/>
      <c r="E14994" s="203"/>
      <c r="F14994" s="203"/>
    </row>
    <row r="14995" spans="1:6" x14ac:dyDescent="0.25">
      <c r="A14995" s="203"/>
      <c r="B14995" s="203"/>
      <c r="C14995" s="203"/>
      <c r="D14995" s="203"/>
      <c r="E14995" s="203"/>
      <c r="F14995" s="203"/>
    </row>
    <row r="14996" spans="1:6" x14ac:dyDescent="0.25">
      <c r="A14996" s="203"/>
      <c r="B14996" s="203"/>
      <c r="C14996" s="203"/>
      <c r="D14996" s="203"/>
      <c r="E14996" s="203"/>
      <c r="F14996" s="203"/>
    </row>
    <row r="14997" spans="1:6" x14ac:dyDescent="0.25">
      <c r="A14997" s="203"/>
      <c r="B14997" s="203"/>
      <c r="C14997" s="203"/>
      <c r="D14997" s="203"/>
      <c r="E14997" s="203"/>
      <c r="F14997" s="203"/>
    </row>
    <row r="14998" spans="1:6" x14ac:dyDescent="0.25">
      <c r="A14998" s="203"/>
      <c r="B14998" s="203"/>
      <c r="C14998" s="203"/>
      <c r="D14998" s="203"/>
      <c r="E14998" s="203"/>
      <c r="F14998" s="203"/>
    </row>
    <row r="14999" spans="1:6" x14ac:dyDescent="0.25">
      <c r="A14999" s="203"/>
      <c r="B14999" s="203"/>
      <c r="C14999" s="203"/>
      <c r="D14999" s="203"/>
      <c r="E14999" s="203"/>
      <c r="F14999" s="203"/>
    </row>
    <row r="15000" spans="1:6" x14ac:dyDescent="0.25">
      <c r="A15000" s="203"/>
      <c r="B15000" s="203"/>
      <c r="C15000" s="203"/>
      <c r="D15000" s="203"/>
      <c r="E15000" s="203"/>
      <c r="F15000" s="203"/>
    </row>
    <row r="15001" spans="1:6" x14ac:dyDescent="0.25">
      <c r="A15001" s="203"/>
      <c r="B15001" s="203"/>
      <c r="C15001" s="203"/>
      <c r="D15001" s="203"/>
      <c r="E15001" s="203"/>
      <c r="F15001" s="203"/>
    </row>
    <row r="15002" spans="1:6" x14ac:dyDescent="0.25">
      <c r="A15002" s="203"/>
      <c r="B15002" s="203"/>
      <c r="C15002" s="203"/>
      <c r="D15002" s="203"/>
      <c r="E15002" s="203"/>
      <c r="F15002" s="203"/>
    </row>
    <row r="15003" spans="1:6" x14ac:dyDescent="0.25">
      <c r="A15003" s="203"/>
      <c r="B15003" s="203"/>
      <c r="C15003" s="203"/>
      <c r="D15003" s="203"/>
      <c r="E15003" s="203"/>
      <c r="F15003" s="203"/>
    </row>
    <row r="15004" spans="1:6" x14ac:dyDescent="0.25">
      <c r="A15004" s="203"/>
      <c r="B15004" s="203"/>
      <c r="C15004" s="203"/>
      <c r="D15004" s="203"/>
      <c r="E15004" s="203"/>
      <c r="F15004" s="203"/>
    </row>
    <row r="15005" spans="1:6" x14ac:dyDescent="0.25">
      <c r="A15005" s="203"/>
      <c r="B15005" s="203"/>
      <c r="C15005" s="203"/>
      <c r="D15005" s="203"/>
      <c r="E15005" s="203"/>
      <c r="F15005" s="203"/>
    </row>
    <row r="15006" spans="1:6" x14ac:dyDescent="0.25">
      <c r="A15006" s="203"/>
      <c r="B15006" s="203"/>
      <c r="C15006" s="203"/>
      <c r="D15006" s="203"/>
      <c r="E15006" s="203"/>
      <c r="F15006" s="203"/>
    </row>
    <row r="15007" spans="1:6" x14ac:dyDescent="0.25">
      <c r="A15007" s="203"/>
      <c r="B15007" s="203"/>
      <c r="C15007" s="203"/>
      <c r="D15007" s="203"/>
      <c r="E15007" s="203"/>
      <c r="F15007" s="203"/>
    </row>
    <row r="15008" spans="1:6" x14ac:dyDescent="0.25">
      <c r="A15008" s="203"/>
      <c r="B15008" s="203"/>
      <c r="C15008" s="203"/>
      <c r="D15008" s="203"/>
      <c r="E15008" s="203"/>
      <c r="F15008" s="203"/>
    </row>
    <row r="15009" spans="1:6" x14ac:dyDescent="0.25">
      <c r="A15009" s="203"/>
      <c r="B15009" s="203"/>
      <c r="C15009" s="203"/>
      <c r="D15009" s="203"/>
      <c r="E15009" s="203"/>
      <c r="F15009" s="203"/>
    </row>
    <row r="15010" spans="1:6" x14ac:dyDescent="0.25">
      <c r="A15010" s="203"/>
      <c r="B15010" s="203"/>
      <c r="C15010" s="203"/>
      <c r="D15010" s="203"/>
      <c r="E15010" s="203"/>
      <c r="F15010" s="203"/>
    </row>
    <row r="15011" spans="1:6" x14ac:dyDescent="0.25">
      <c r="A15011" s="203"/>
      <c r="B15011" s="203"/>
      <c r="C15011" s="203"/>
      <c r="D15011" s="203"/>
      <c r="E15011" s="203"/>
      <c r="F15011" s="203"/>
    </row>
    <row r="15012" spans="1:6" x14ac:dyDescent="0.25">
      <c r="A15012" s="203"/>
      <c r="B15012" s="203"/>
      <c r="C15012" s="203"/>
      <c r="D15012" s="203"/>
      <c r="E15012" s="203"/>
      <c r="F15012" s="203"/>
    </row>
    <row r="15013" spans="1:6" x14ac:dyDescent="0.25">
      <c r="A15013" s="203"/>
      <c r="B15013" s="203"/>
      <c r="C15013" s="203"/>
      <c r="D15013" s="203"/>
      <c r="E15013" s="203"/>
      <c r="F15013" s="203"/>
    </row>
    <row r="15014" spans="1:6" x14ac:dyDescent="0.25">
      <c r="A15014" s="203"/>
      <c r="B15014" s="203"/>
      <c r="C15014" s="203"/>
      <c r="D15014" s="203"/>
      <c r="E15014" s="203"/>
      <c r="F15014" s="203"/>
    </row>
    <row r="15015" spans="1:6" x14ac:dyDescent="0.25">
      <c r="A15015" s="203"/>
      <c r="B15015" s="203"/>
      <c r="C15015" s="203"/>
      <c r="D15015" s="203"/>
      <c r="E15015" s="203"/>
      <c r="F15015" s="203"/>
    </row>
    <row r="15016" spans="1:6" x14ac:dyDescent="0.25">
      <c r="A15016" s="203"/>
      <c r="B15016" s="203"/>
      <c r="C15016" s="203"/>
      <c r="D15016" s="203"/>
      <c r="E15016" s="203"/>
      <c r="F15016" s="203"/>
    </row>
    <row r="15017" spans="1:6" x14ac:dyDescent="0.25">
      <c r="A15017" s="203"/>
      <c r="B15017" s="203"/>
      <c r="C15017" s="203"/>
      <c r="D15017" s="203"/>
      <c r="E15017" s="203"/>
      <c r="F15017" s="203"/>
    </row>
    <row r="15018" spans="1:6" x14ac:dyDescent="0.25">
      <c r="A15018" s="203"/>
      <c r="B15018" s="203"/>
      <c r="C15018" s="203"/>
      <c r="D15018" s="203"/>
      <c r="E15018" s="203"/>
      <c r="F15018" s="203"/>
    </row>
    <row r="15019" spans="1:6" x14ac:dyDescent="0.25">
      <c r="A15019" s="203"/>
      <c r="B15019" s="203"/>
      <c r="C15019" s="203"/>
      <c r="D15019" s="203"/>
      <c r="E15019" s="203"/>
      <c r="F15019" s="203"/>
    </row>
    <row r="15020" spans="1:6" x14ac:dyDescent="0.25">
      <c r="A15020" s="203"/>
      <c r="B15020" s="203"/>
      <c r="C15020" s="203"/>
      <c r="D15020" s="203"/>
      <c r="E15020" s="203"/>
      <c r="F15020" s="203"/>
    </row>
    <row r="15021" spans="1:6" x14ac:dyDescent="0.25">
      <c r="A15021" s="203"/>
      <c r="B15021" s="203"/>
      <c r="C15021" s="203"/>
      <c r="D15021" s="203"/>
      <c r="E15021" s="203"/>
      <c r="F15021" s="203"/>
    </row>
    <row r="15022" spans="1:6" x14ac:dyDescent="0.25">
      <c r="A15022" s="203"/>
      <c r="B15022" s="203"/>
      <c r="C15022" s="203"/>
      <c r="D15022" s="203"/>
      <c r="E15022" s="203"/>
      <c r="F15022" s="203"/>
    </row>
    <row r="15023" spans="1:6" x14ac:dyDescent="0.25">
      <c r="A15023" s="203"/>
      <c r="B15023" s="203"/>
      <c r="C15023" s="203"/>
      <c r="D15023" s="203"/>
      <c r="E15023" s="203"/>
      <c r="F15023" s="203"/>
    </row>
    <row r="15024" spans="1:6" x14ac:dyDescent="0.25">
      <c r="A15024" s="203"/>
      <c r="B15024" s="203"/>
      <c r="C15024" s="203"/>
      <c r="D15024" s="203"/>
      <c r="E15024" s="203"/>
      <c r="F15024" s="203"/>
    </row>
    <row r="15025" spans="1:6" x14ac:dyDescent="0.25">
      <c r="A15025" s="203"/>
      <c r="B15025" s="203"/>
      <c r="C15025" s="203"/>
      <c r="D15025" s="203"/>
      <c r="E15025" s="203"/>
      <c r="F15025" s="203"/>
    </row>
    <row r="15026" spans="1:6" x14ac:dyDescent="0.25">
      <c r="A15026" s="203"/>
      <c r="B15026" s="203"/>
      <c r="C15026" s="203"/>
      <c r="D15026" s="203"/>
      <c r="E15026" s="203"/>
      <c r="F15026" s="203"/>
    </row>
    <row r="15027" spans="1:6" x14ac:dyDescent="0.25">
      <c r="A15027" s="203"/>
      <c r="B15027" s="203"/>
      <c r="C15027" s="203"/>
      <c r="D15027" s="203"/>
      <c r="E15027" s="203"/>
      <c r="F15027" s="203"/>
    </row>
    <row r="15028" spans="1:6" x14ac:dyDescent="0.25">
      <c r="A15028" s="203"/>
      <c r="B15028" s="203"/>
      <c r="C15028" s="203"/>
      <c r="D15028" s="203"/>
      <c r="E15028" s="203"/>
      <c r="F15028" s="203"/>
    </row>
    <row r="15029" spans="1:6" x14ac:dyDescent="0.25">
      <c r="A15029" s="203"/>
      <c r="B15029" s="203"/>
      <c r="C15029" s="203"/>
      <c r="D15029" s="203"/>
      <c r="E15029" s="203"/>
      <c r="F15029" s="203"/>
    </row>
    <row r="15030" spans="1:6" x14ac:dyDescent="0.25">
      <c r="A15030" s="203"/>
      <c r="B15030" s="203"/>
      <c r="C15030" s="203"/>
      <c r="D15030" s="203"/>
      <c r="E15030" s="203"/>
      <c r="F15030" s="203"/>
    </row>
    <row r="15031" spans="1:6" x14ac:dyDescent="0.25">
      <c r="A15031" s="203"/>
      <c r="B15031" s="203"/>
      <c r="C15031" s="203"/>
      <c r="D15031" s="203"/>
      <c r="E15031" s="203"/>
      <c r="F15031" s="203"/>
    </row>
    <row r="15032" spans="1:6" x14ac:dyDescent="0.25">
      <c r="A15032" s="203"/>
      <c r="B15032" s="203"/>
      <c r="C15032" s="203"/>
      <c r="D15032" s="203"/>
      <c r="E15032" s="203"/>
      <c r="F15032" s="203"/>
    </row>
    <row r="15033" spans="1:6" x14ac:dyDescent="0.25">
      <c r="A15033" s="203"/>
      <c r="B15033" s="203"/>
      <c r="C15033" s="203"/>
      <c r="D15033" s="203"/>
      <c r="E15033" s="203"/>
      <c r="F15033" s="203"/>
    </row>
    <row r="15034" spans="1:6" x14ac:dyDescent="0.25">
      <c r="A15034" s="203"/>
      <c r="B15034" s="203"/>
      <c r="C15034" s="203"/>
      <c r="D15034" s="203"/>
      <c r="E15034" s="203"/>
      <c r="F15034" s="203"/>
    </row>
    <row r="15035" spans="1:6" x14ac:dyDescent="0.25">
      <c r="A15035" s="203"/>
      <c r="B15035" s="203"/>
      <c r="C15035" s="203"/>
      <c r="D15035" s="203"/>
      <c r="E15035" s="203"/>
      <c r="F15035" s="203"/>
    </row>
    <row r="15036" spans="1:6" x14ac:dyDescent="0.25">
      <c r="A15036" s="203"/>
      <c r="B15036" s="203"/>
      <c r="C15036" s="203"/>
      <c r="D15036" s="203"/>
      <c r="E15036" s="203"/>
      <c r="F15036" s="203"/>
    </row>
    <row r="15037" spans="1:6" x14ac:dyDescent="0.25">
      <c r="A15037" s="203"/>
      <c r="B15037" s="203"/>
      <c r="C15037" s="203"/>
      <c r="D15037" s="203"/>
      <c r="E15037" s="203"/>
      <c r="F15037" s="203"/>
    </row>
    <row r="15038" spans="1:6" x14ac:dyDescent="0.25">
      <c r="A15038" s="203"/>
      <c r="B15038" s="203"/>
      <c r="C15038" s="203"/>
      <c r="D15038" s="203"/>
      <c r="E15038" s="203"/>
      <c r="F15038" s="203"/>
    </row>
    <row r="15039" spans="1:6" x14ac:dyDescent="0.25">
      <c r="A15039" s="203"/>
      <c r="B15039" s="203"/>
      <c r="C15039" s="203"/>
      <c r="D15039" s="203"/>
      <c r="E15039" s="203"/>
      <c r="F15039" s="203"/>
    </row>
    <row r="15040" spans="1:6" x14ac:dyDescent="0.25">
      <c r="A15040" s="203"/>
      <c r="B15040" s="203"/>
      <c r="C15040" s="203"/>
      <c r="D15040" s="203"/>
      <c r="E15040" s="203"/>
      <c r="F15040" s="203"/>
    </row>
    <row r="15041" spans="1:6" x14ac:dyDescent="0.25">
      <c r="A15041" s="203"/>
      <c r="B15041" s="203"/>
      <c r="C15041" s="203"/>
      <c r="D15041" s="203"/>
      <c r="E15041" s="203"/>
      <c r="F15041" s="203"/>
    </row>
    <row r="15042" spans="1:6" x14ac:dyDescent="0.25">
      <c r="A15042" s="203"/>
      <c r="B15042" s="203"/>
      <c r="C15042" s="203"/>
      <c r="D15042" s="203"/>
      <c r="E15042" s="203"/>
      <c r="F15042" s="203"/>
    </row>
    <row r="15043" spans="1:6" x14ac:dyDescent="0.25">
      <c r="A15043" s="203"/>
      <c r="B15043" s="203"/>
      <c r="C15043" s="203"/>
      <c r="D15043" s="203"/>
      <c r="E15043" s="203"/>
      <c r="F15043" s="203"/>
    </row>
    <row r="15044" spans="1:6" x14ac:dyDescent="0.25">
      <c r="A15044" s="203"/>
      <c r="B15044" s="203"/>
      <c r="C15044" s="203"/>
      <c r="D15044" s="203"/>
      <c r="E15044" s="203"/>
      <c r="F15044" s="203"/>
    </row>
    <row r="15045" spans="1:6" x14ac:dyDescent="0.25">
      <c r="A15045" s="203"/>
      <c r="B15045" s="203"/>
      <c r="C15045" s="203"/>
      <c r="D15045" s="203"/>
      <c r="E15045" s="203"/>
      <c r="F15045" s="203"/>
    </row>
    <row r="15046" spans="1:6" x14ac:dyDescent="0.25">
      <c r="A15046" s="203"/>
      <c r="B15046" s="203"/>
      <c r="C15046" s="203"/>
      <c r="D15046" s="203"/>
      <c r="E15046" s="203"/>
      <c r="F15046" s="203"/>
    </row>
    <row r="15047" spans="1:6" x14ac:dyDescent="0.25">
      <c r="A15047" s="203"/>
      <c r="B15047" s="203"/>
      <c r="C15047" s="203"/>
      <c r="D15047" s="203"/>
      <c r="E15047" s="203"/>
      <c r="F15047" s="203"/>
    </row>
    <row r="15048" spans="1:6" x14ac:dyDescent="0.25">
      <c r="A15048" s="203"/>
      <c r="B15048" s="203"/>
      <c r="C15048" s="203"/>
      <c r="D15048" s="203"/>
      <c r="E15048" s="203"/>
      <c r="F15048" s="203"/>
    </row>
    <row r="15049" spans="1:6" x14ac:dyDescent="0.25">
      <c r="A15049" s="203"/>
      <c r="B15049" s="203"/>
      <c r="C15049" s="203"/>
      <c r="D15049" s="203"/>
      <c r="E15049" s="203"/>
      <c r="F15049" s="203"/>
    </row>
    <row r="15050" spans="1:6" x14ac:dyDescent="0.25">
      <c r="A15050" s="203"/>
      <c r="B15050" s="203"/>
      <c r="C15050" s="203"/>
      <c r="D15050" s="203"/>
      <c r="E15050" s="203"/>
      <c r="F15050" s="203"/>
    </row>
    <row r="15051" spans="1:6" x14ac:dyDescent="0.25">
      <c r="A15051" s="203"/>
      <c r="B15051" s="203"/>
      <c r="C15051" s="203"/>
      <c r="D15051" s="203"/>
      <c r="E15051" s="203"/>
      <c r="F15051" s="203"/>
    </row>
    <row r="15052" spans="1:6" x14ac:dyDescent="0.25">
      <c r="A15052" s="203"/>
      <c r="B15052" s="203"/>
      <c r="C15052" s="203"/>
      <c r="D15052" s="203"/>
      <c r="E15052" s="203"/>
      <c r="F15052" s="203"/>
    </row>
    <row r="15053" spans="1:6" x14ac:dyDescent="0.25">
      <c r="A15053" s="203"/>
      <c r="B15053" s="203"/>
      <c r="C15053" s="203"/>
      <c r="D15053" s="203"/>
      <c r="E15053" s="203"/>
      <c r="F15053" s="203"/>
    </row>
    <row r="15054" spans="1:6" x14ac:dyDescent="0.25">
      <c r="A15054" s="203"/>
      <c r="B15054" s="203"/>
      <c r="C15054" s="203"/>
      <c r="D15054" s="203"/>
      <c r="E15054" s="203"/>
      <c r="F15054" s="203"/>
    </row>
    <row r="15055" spans="1:6" x14ac:dyDescent="0.25">
      <c r="A15055" s="203"/>
      <c r="B15055" s="203"/>
      <c r="C15055" s="203"/>
      <c r="D15055" s="203"/>
      <c r="E15055" s="203"/>
      <c r="F15055" s="203"/>
    </row>
    <row r="15056" spans="1:6" x14ac:dyDescent="0.25">
      <c r="A15056" s="203"/>
      <c r="B15056" s="203"/>
      <c r="C15056" s="203"/>
      <c r="D15056" s="203"/>
      <c r="E15056" s="203"/>
      <c r="F15056" s="203"/>
    </row>
    <row r="15057" spans="1:6" x14ac:dyDescent="0.25">
      <c r="A15057" s="203"/>
      <c r="B15057" s="203"/>
      <c r="C15057" s="203"/>
      <c r="D15057" s="203"/>
      <c r="E15057" s="203"/>
      <c r="F15057" s="203"/>
    </row>
    <row r="15058" spans="1:6" x14ac:dyDescent="0.25">
      <c r="A15058" s="203"/>
      <c r="B15058" s="203"/>
      <c r="C15058" s="203"/>
      <c r="D15058" s="203"/>
      <c r="E15058" s="203"/>
      <c r="F15058" s="203"/>
    </row>
    <row r="15059" spans="1:6" x14ac:dyDescent="0.25">
      <c r="A15059" s="203"/>
      <c r="B15059" s="203"/>
      <c r="C15059" s="203"/>
      <c r="D15059" s="203"/>
      <c r="E15059" s="203"/>
      <c r="F15059" s="203"/>
    </row>
    <row r="15060" spans="1:6" x14ac:dyDescent="0.25">
      <c r="A15060" s="203"/>
      <c r="B15060" s="203"/>
      <c r="C15060" s="203"/>
      <c r="D15060" s="203"/>
      <c r="E15060" s="203"/>
      <c r="F15060" s="203"/>
    </row>
    <row r="15061" spans="1:6" x14ac:dyDescent="0.25">
      <c r="A15061" s="203"/>
      <c r="B15061" s="203"/>
      <c r="C15061" s="203"/>
      <c r="D15061" s="203"/>
      <c r="E15061" s="203"/>
      <c r="F15061" s="203"/>
    </row>
    <row r="15062" spans="1:6" x14ac:dyDescent="0.25">
      <c r="A15062" s="203"/>
      <c r="B15062" s="203"/>
      <c r="C15062" s="203"/>
      <c r="D15062" s="203"/>
      <c r="E15062" s="203"/>
      <c r="F15062" s="203"/>
    </row>
    <row r="15063" spans="1:6" x14ac:dyDescent="0.25">
      <c r="A15063" s="203"/>
      <c r="B15063" s="203"/>
      <c r="C15063" s="203"/>
      <c r="D15063" s="203"/>
      <c r="E15063" s="203"/>
      <c r="F15063" s="203"/>
    </row>
    <row r="15064" spans="1:6" x14ac:dyDescent="0.25">
      <c r="A15064" s="203"/>
      <c r="B15064" s="203"/>
      <c r="C15064" s="203"/>
      <c r="D15064" s="203"/>
      <c r="E15064" s="203"/>
      <c r="F15064" s="203"/>
    </row>
    <row r="15065" spans="1:6" x14ac:dyDescent="0.25">
      <c r="A15065" s="203"/>
      <c r="B15065" s="203"/>
      <c r="C15065" s="203"/>
      <c r="D15065" s="203"/>
      <c r="E15065" s="203"/>
      <c r="F15065" s="203"/>
    </row>
    <row r="15066" spans="1:6" x14ac:dyDescent="0.25">
      <c r="A15066" s="203"/>
      <c r="B15066" s="203"/>
      <c r="C15066" s="203"/>
      <c r="D15066" s="203"/>
      <c r="E15066" s="203"/>
      <c r="F15066" s="203"/>
    </row>
    <row r="15067" spans="1:6" x14ac:dyDescent="0.25">
      <c r="A15067" s="203"/>
      <c r="B15067" s="203"/>
      <c r="C15067" s="203"/>
      <c r="D15067" s="203"/>
      <c r="E15067" s="203"/>
      <c r="F15067" s="203"/>
    </row>
    <row r="15068" spans="1:6" x14ac:dyDescent="0.25">
      <c r="A15068" s="203"/>
      <c r="B15068" s="203"/>
      <c r="C15068" s="203"/>
      <c r="D15068" s="203"/>
      <c r="E15068" s="203"/>
      <c r="F15068" s="203"/>
    </row>
    <row r="15069" spans="1:6" x14ac:dyDescent="0.25">
      <c r="A15069" s="203"/>
      <c r="B15069" s="203"/>
      <c r="C15069" s="203"/>
      <c r="D15069" s="203"/>
      <c r="E15069" s="203"/>
      <c r="F15069" s="203"/>
    </row>
    <row r="15070" spans="1:6" x14ac:dyDescent="0.25">
      <c r="A15070" s="203"/>
      <c r="B15070" s="203"/>
      <c r="C15070" s="203"/>
      <c r="D15070" s="203"/>
      <c r="E15070" s="203"/>
      <c r="F15070" s="203"/>
    </row>
    <row r="15071" spans="1:6" x14ac:dyDescent="0.25">
      <c r="A15071" s="203"/>
      <c r="B15071" s="203"/>
      <c r="C15071" s="203"/>
      <c r="D15071" s="203"/>
      <c r="E15071" s="203"/>
      <c r="F15071" s="203"/>
    </row>
    <row r="15072" spans="1:6" x14ac:dyDescent="0.25">
      <c r="A15072" s="203"/>
      <c r="B15072" s="203"/>
      <c r="C15072" s="203"/>
      <c r="D15072" s="203"/>
      <c r="E15072" s="203"/>
      <c r="F15072" s="203"/>
    </row>
    <row r="15073" spans="1:6" x14ac:dyDescent="0.25">
      <c r="A15073" s="203"/>
      <c r="B15073" s="203"/>
      <c r="C15073" s="203"/>
      <c r="D15073" s="203"/>
      <c r="E15073" s="203"/>
      <c r="F15073" s="203"/>
    </row>
    <row r="15074" spans="1:6" x14ac:dyDescent="0.25">
      <c r="A15074" s="203"/>
      <c r="B15074" s="203"/>
      <c r="C15074" s="203"/>
      <c r="D15074" s="203"/>
      <c r="E15074" s="203"/>
      <c r="F15074" s="203"/>
    </row>
    <row r="15075" spans="1:6" x14ac:dyDescent="0.25">
      <c r="A15075" s="203"/>
      <c r="B15075" s="203"/>
      <c r="C15075" s="203"/>
      <c r="D15075" s="203"/>
      <c r="E15075" s="203"/>
      <c r="F15075" s="203"/>
    </row>
    <row r="15076" spans="1:6" x14ac:dyDescent="0.25">
      <c r="A15076" s="203"/>
      <c r="B15076" s="203"/>
      <c r="C15076" s="203"/>
      <c r="D15076" s="203"/>
      <c r="E15076" s="203"/>
      <c r="F15076" s="203"/>
    </row>
    <row r="15077" spans="1:6" x14ac:dyDescent="0.25">
      <c r="A15077" s="203"/>
      <c r="B15077" s="203"/>
      <c r="C15077" s="203"/>
      <c r="D15077" s="203"/>
      <c r="E15077" s="203"/>
      <c r="F15077" s="203"/>
    </row>
    <row r="15078" spans="1:6" x14ac:dyDescent="0.25">
      <c r="A15078" s="203"/>
      <c r="B15078" s="203"/>
      <c r="C15078" s="203"/>
      <c r="D15078" s="203"/>
      <c r="E15078" s="203"/>
      <c r="F15078" s="203"/>
    </row>
    <row r="15079" spans="1:6" x14ac:dyDescent="0.25">
      <c r="A15079" s="203"/>
      <c r="B15079" s="203"/>
      <c r="C15079" s="203"/>
      <c r="D15079" s="203"/>
      <c r="E15079" s="203"/>
      <c r="F15079" s="203"/>
    </row>
    <row r="15080" spans="1:6" x14ac:dyDescent="0.25">
      <c r="A15080" s="203"/>
      <c r="B15080" s="203"/>
      <c r="C15080" s="203"/>
      <c r="D15080" s="203"/>
      <c r="E15080" s="203"/>
      <c r="F15080" s="203"/>
    </row>
    <row r="15081" spans="1:6" x14ac:dyDescent="0.25">
      <c r="A15081" s="203"/>
      <c r="B15081" s="203"/>
      <c r="C15081" s="203"/>
      <c r="D15081" s="203"/>
      <c r="E15081" s="203"/>
      <c r="F15081" s="203"/>
    </row>
    <row r="15082" spans="1:6" x14ac:dyDescent="0.25">
      <c r="A15082" s="203"/>
      <c r="B15082" s="203"/>
      <c r="C15082" s="203"/>
      <c r="D15082" s="203"/>
      <c r="E15082" s="203"/>
      <c r="F15082" s="203"/>
    </row>
    <row r="15083" spans="1:6" x14ac:dyDescent="0.25">
      <c r="A15083" s="203"/>
      <c r="B15083" s="203"/>
      <c r="C15083" s="203"/>
      <c r="D15083" s="203"/>
      <c r="E15083" s="203"/>
      <c r="F15083" s="203"/>
    </row>
    <row r="15084" spans="1:6" x14ac:dyDescent="0.25">
      <c r="A15084" s="203"/>
      <c r="B15084" s="203"/>
      <c r="C15084" s="203"/>
      <c r="D15084" s="203"/>
      <c r="E15084" s="203"/>
      <c r="F15084" s="203"/>
    </row>
    <row r="15085" spans="1:6" x14ac:dyDescent="0.25">
      <c r="A15085" s="203"/>
      <c r="B15085" s="203"/>
      <c r="C15085" s="203"/>
      <c r="D15085" s="203"/>
      <c r="E15085" s="203"/>
      <c r="F15085" s="203"/>
    </row>
    <row r="15086" spans="1:6" x14ac:dyDescent="0.25">
      <c r="A15086" s="203"/>
      <c r="B15086" s="203"/>
      <c r="C15086" s="203"/>
      <c r="D15086" s="203"/>
      <c r="E15086" s="203"/>
      <c r="F15086" s="203"/>
    </row>
    <row r="15087" spans="1:6" x14ac:dyDescent="0.25">
      <c r="A15087" s="203"/>
      <c r="B15087" s="203"/>
      <c r="C15087" s="203"/>
      <c r="D15087" s="203"/>
      <c r="E15087" s="203"/>
      <c r="F15087" s="203"/>
    </row>
    <row r="15088" spans="1:6" x14ac:dyDescent="0.25">
      <c r="A15088" s="203"/>
      <c r="B15088" s="203"/>
      <c r="C15088" s="203"/>
      <c r="D15088" s="203"/>
      <c r="E15088" s="203"/>
      <c r="F15088" s="203"/>
    </row>
    <row r="15089" spans="1:6" x14ac:dyDescent="0.25">
      <c r="A15089" s="203"/>
      <c r="B15089" s="203"/>
      <c r="C15089" s="203"/>
      <c r="D15089" s="203"/>
      <c r="E15089" s="203"/>
      <c r="F15089" s="203"/>
    </row>
    <row r="15090" spans="1:6" x14ac:dyDescent="0.25">
      <c r="A15090" s="203"/>
      <c r="B15090" s="203"/>
      <c r="C15090" s="203"/>
      <c r="D15090" s="203"/>
      <c r="E15090" s="203"/>
      <c r="F15090" s="203"/>
    </row>
    <row r="15091" spans="1:6" x14ac:dyDescent="0.25">
      <c r="A15091" s="203"/>
      <c r="B15091" s="203"/>
      <c r="C15091" s="203"/>
      <c r="D15091" s="203"/>
      <c r="E15091" s="203"/>
      <c r="F15091" s="203"/>
    </row>
    <row r="15092" spans="1:6" x14ac:dyDescent="0.25">
      <c r="A15092" s="203"/>
      <c r="B15092" s="203"/>
      <c r="C15092" s="203"/>
      <c r="D15092" s="203"/>
      <c r="E15092" s="203"/>
      <c r="F15092" s="203"/>
    </row>
    <row r="15093" spans="1:6" x14ac:dyDescent="0.25">
      <c r="A15093" s="203"/>
      <c r="B15093" s="203"/>
      <c r="C15093" s="203"/>
      <c r="D15093" s="203"/>
      <c r="E15093" s="203"/>
      <c r="F15093" s="203"/>
    </row>
    <row r="15094" spans="1:6" x14ac:dyDescent="0.25">
      <c r="A15094" s="203"/>
      <c r="B15094" s="203"/>
      <c r="C15094" s="203"/>
      <c r="D15094" s="203"/>
      <c r="E15094" s="203"/>
      <c r="F15094" s="203"/>
    </row>
    <row r="15095" spans="1:6" x14ac:dyDescent="0.25">
      <c r="A15095" s="203"/>
      <c r="B15095" s="203"/>
      <c r="C15095" s="203"/>
      <c r="D15095" s="203"/>
      <c r="E15095" s="203"/>
      <c r="F15095" s="203"/>
    </row>
    <row r="15096" spans="1:6" x14ac:dyDescent="0.25">
      <c r="A15096" s="203"/>
      <c r="B15096" s="203"/>
      <c r="C15096" s="203"/>
      <c r="D15096" s="203"/>
      <c r="E15096" s="203"/>
      <c r="F15096" s="203"/>
    </row>
    <row r="15097" spans="1:6" x14ac:dyDescent="0.25">
      <c r="A15097" s="203"/>
      <c r="B15097" s="203"/>
      <c r="C15097" s="203"/>
      <c r="D15097" s="203"/>
      <c r="E15097" s="203"/>
      <c r="F15097" s="203"/>
    </row>
    <row r="15098" spans="1:6" x14ac:dyDescent="0.25">
      <c r="A15098" s="203"/>
      <c r="B15098" s="203"/>
      <c r="C15098" s="203"/>
      <c r="D15098" s="203"/>
      <c r="E15098" s="203"/>
      <c r="F15098" s="203"/>
    </row>
    <row r="15099" spans="1:6" x14ac:dyDescent="0.25">
      <c r="A15099" s="203"/>
      <c r="B15099" s="203"/>
      <c r="C15099" s="203"/>
      <c r="D15099" s="203"/>
      <c r="E15099" s="203"/>
      <c r="F15099" s="203"/>
    </row>
    <row r="15100" spans="1:6" x14ac:dyDescent="0.25">
      <c r="A15100" s="203"/>
      <c r="B15100" s="203"/>
      <c r="C15100" s="203"/>
      <c r="D15100" s="203"/>
      <c r="E15100" s="203"/>
      <c r="F15100" s="203"/>
    </row>
    <row r="15101" spans="1:6" x14ac:dyDescent="0.25">
      <c r="A15101" s="203"/>
      <c r="B15101" s="203"/>
      <c r="C15101" s="203"/>
      <c r="D15101" s="203"/>
      <c r="E15101" s="203"/>
      <c r="F15101" s="203"/>
    </row>
    <row r="15102" spans="1:6" x14ac:dyDescent="0.25">
      <c r="A15102" s="203"/>
      <c r="B15102" s="203"/>
      <c r="C15102" s="203"/>
      <c r="D15102" s="203"/>
      <c r="E15102" s="203"/>
      <c r="F15102" s="203"/>
    </row>
    <row r="15103" spans="1:6" x14ac:dyDescent="0.25">
      <c r="A15103" s="203"/>
      <c r="B15103" s="203"/>
      <c r="C15103" s="203"/>
      <c r="D15103" s="203"/>
      <c r="E15103" s="203"/>
      <c r="F15103" s="203"/>
    </row>
    <row r="15104" spans="1:6" x14ac:dyDescent="0.25">
      <c r="A15104" s="203"/>
      <c r="B15104" s="203"/>
      <c r="C15104" s="203"/>
      <c r="D15104" s="203"/>
      <c r="E15104" s="203"/>
      <c r="F15104" s="203"/>
    </row>
    <row r="15105" spans="1:6" x14ac:dyDescent="0.25">
      <c r="A15105" s="203"/>
      <c r="B15105" s="203"/>
      <c r="C15105" s="203"/>
      <c r="D15105" s="203"/>
      <c r="E15105" s="203"/>
      <c r="F15105" s="203"/>
    </row>
    <row r="15106" spans="1:6" x14ac:dyDescent="0.25">
      <c r="A15106" s="203"/>
      <c r="B15106" s="203"/>
      <c r="C15106" s="203"/>
      <c r="D15106" s="203"/>
      <c r="E15106" s="203"/>
      <c r="F15106" s="203"/>
    </row>
    <row r="15107" spans="1:6" x14ac:dyDescent="0.25">
      <c r="A15107" s="203"/>
      <c r="B15107" s="203"/>
      <c r="C15107" s="203"/>
      <c r="D15107" s="203"/>
      <c r="E15107" s="203"/>
      <c r="F15107" s="203"/>
    </row>
    <row r="15108" spans="1:6" x14ac:dyDescent="0.25">
      <c r="A15108" s="203"/>
      <c r="B15108" s="203"/>
      <c r="C15108" s="203"/>
      <c r="D15108" s="203"/>
      <c r="E15108" s="203"/>
      <c r="F15108" s="203"/>
    </row>
    <row r="15109" spans="1:6" x14ac:dyDescent="0.25">
      <c r="A15109" s="203"/>
      <c r="B15109" s="203"/>
      <c r="C15109" s="203"/>
      <c r="D15109" s="203"/>
      <c r="E15109" s="203"/>
      <c r="F15109" s="203"/>
    </row>
    <row r="15110" spans="1:6" x14ac:dyDescent="0.25">
      <c r="A15110" s="203"/>
      <c r="B15110" s="203"/>
      <c r="C15110" s="203"/>
      <c r="D15110" s="203"/>
      <c r="E15110" s="203"/>
      <c r="F15110" s="203"/>
    </row>
    <row r="15111" spans="1:6" x14ac:dyDescent="0.25">
      <c r="A15111" s="203"/>
      <c r="B15111" s="203"/>
      <c r="C15111" s="203"/>
      <c r="D15111" s="203"/>
      <c r="E15111" s="203"/>
      <c r="F15111" s="203"/>
    </row>
    <row r="15112" spans="1:6" x14ac:dyDescent="0.25">
      <c r="A15112" s="203"/>
      <c r="B15112" s="203"/>
      <c r="C15112" s="203"/>
      <c r="D15112" s="203"/>
      <c r="E15112" s="203"/>
      <c r="F15112" s="203"/>
    </row>
    <row r="15113" spans="1:6" x14ac:dyDescent="0.25">
      <c r="A15113" s="203"/>
      <c r="B15113" s="203"/>
      <c r="C15113" s="203"/>
      <c r="D15113" s="203"/>
      <c r="E15113" s="203"/>
      <c r="F15113" s="203"/>
    </row>
    <row r="15114" spans="1:6" x14ac:dyDescent="0.25">
      <c r="A15114" s="203"/>
      <c r="B15114" s="203"/>
      <c r="C15114" s="203"/>
      <c r="D15114" s="203"/>
      <c r="E15114" s="203"/>
      <c r="F15114" s="203"/>
    </row>
    <row r="15115" spans="1:6" x14ac:dyDescent="0.25">
      <c r="A15115" s="203"/>
      <c r="B15115" s="203"/>
      <c r="C15115" s="203"/>
      <c r="D15115" s="203"/>
      <c r="E15115" s="203"/>
      <c r="F15115" s="203"/>
    </row>
    <row r="15116" spans="1:6" x14ac:dyDescent="0.25">
      <c r="A15116" s="203"/>
      <c r="B15116" s="203"/>
      <c r="C15116" s="203"/>
      <c r="D15116" s="203"/>
      <c r="E15116" s="203"/>
      <c r="F15116" s="203"/>
    </row>
    <row r="15117" spans="1:6" x14ac:dyDescent="0.25">
      <c r="A15117" s="203"/>
      <c r="B15117" s="203"/>
      <c r="C15117" s="203"/>
      <c r="D15117" s="203"/>
      <c r="E15117" s="203"/>
      <c r="F15117" s="203"/>
    </row>
    <row r="15118" spans="1:6" x14ac:dyDescent="0.25">
      <c r="A15118" s="203"/>
      <c r="B15118" s="203"/>
      <c r="C15118" s="203"/>
      <c r="D15118" s="203"/>
      <c r="E15118" s="203"/>
      <c r="F15118" s="203"/>
    </row>
    <row r="15119" spans="1:6" x14ac:dyDescent="0.25">
      <c r="A15119" s="203"/>
      <c r="B15119" s="203"/>
      <c r="C15119" s="203"/>
      <c r="D15119" s="203"/>
      <c r="E15119" s="203"/>
      <c r="F15119" s="203"/>
    </row>
    <row r="15120" spans="1:6" x14ac:dyDescent="0.25">
      <c r="A15120" s="203"/>
      <c r="B15120" s="203"/>
      <c r="C15120" s="203"/>
      <c r="D15120" s="203"/>
      <c r="E15120" s="203"/>
      <c r="F15120" s="203"/>
    </row>
    <row r="15121" spans="1:6" x14ac:dyDescent="0.25">
      <c r="A15121" s="203"/>
      <c r="B15121" s="203"/>
      <c r="C15121" s="203"/>
      <c r="D15121" s="203"/>
      <c r="E15121" s="203"/>
      <c r="F15121" s="203"/>
    </row>
    <row r="15122" spans="1:6" x14ac:dyDescent="0.25">
      <c r="A15122" s="203"/>
      <c r="B15122" s="203"/>
      <c r="C15122" s="203"/>
      <c r="D15122" s="203"/>
      <c r="E15122" s="203"/>
      <c r="F15122" s="203"/>
    </row>
    <row r="15123" spans="1:6" x14ac:dyDescent="0.25">
      <c r="A15123" s="203"/>
      <c r="B15123" s="203"/>
      <c r="C15123" s="203"/>
      <c r="D15123" s="203"/>
      <c r="E15123" s="203"/>
      <c r="F15123" s="203"/>
    </row>
    <row r="15124" spans="1:6" x14ac:dyDescent="0.25">
      <c r="A15124" s="203"/>
      <c r="B15124" s="203"/>
      <c r="C15124" s="203"/>
      <c r="D15124" s="203"/>
      <c r="E15124" s="203"/>
      <c r="F15124" s="203"/>
    </row>
    <row r="15125" spans="1:6" x14ac:dyDescent="0.25">
      <c r="A15125" s="203"/>
      <c r="B15125" s="203"/>
      <c r="C15125" s="203"/>
      <c r="D15125" s="203"/>
      <c r="E15125" s="203"/>
      <c r="F15125" s="203"/>
    </row>
    <row r="15126" spans="1:6" x14ac:dyDescent="0.25">
      <c r="A15126" s="203"/>
      <c r="B15126" s="203"/>
      <c r="C15126" s="203"/>
      <c r="D15126" s="203"/>
      <c r="E15126" s="203"/>
      <c r="F15126" s="203"/>
    </row>
    <row r="15127" spans="1:6" x14ac:dyDescent="0.25">
      <c r="A15127" s="203"/>
      <c r="B15127" s="203"/>
      <c r="C15127" s="203"/>
      <c r="D15127" s="203"/>
      <c r="E15127" s="203"/>
      <c r="F15127" s="203"/>
    </row>
    <row r="15128" spans="1:6" x14ac:dyDescent="0.25">
      <c r="A15128" s="203"/>
      <c r="B15128" s="203"/>
      <c r="C15128" s="203"/>
      <c r="D15128" s="203"/>
      <c r="E15128" s="203"/>
      <c r="F15128" s="203"/>
    </row>
    <row r="15129" spans="1:6" x14ac:dyDescent="0.25">
      <c r="A15129" s="203"/>
      <c r="B15129" s="203"/>
      <c r="C15129" s="203"/>
      <c r="D15129" s="203"/>
      <c r="E15129" s="203"/>
      <c r="F15129" s="203"/>
    </row>
    <row r="15130" spans="1:6" x14ac:dyDescent="0.25">
      <c r="A15130" s="203"/>
      <c r="B15130" s="203"/>
      <c r="C15130" s="203"/>
      <c r="D15130" s="203"/>
      <c r="E15130" s="203"/>
      <c r="F15130" s="203"/>
    </row>
    <row r="15131" spans="1:6" x14ac:dyDescent="0.25">
      <c r="A15131" s="203"/>
      <c r="B15131" s="203"/>
      <c r="C15131" s="203"/>
      <c r="D15131" s="203"/>
      <c r="E15131" s="203"/>
      <c r="F15131" s="203"/>
    </row>
    <row r="15132" spans="1:6" x14ac:dyDescent="0.25">
      <c r="A15132" s="203"/>
      <c r="B15132" s="203"/>
      <c r="C15132" s="203"/>
      <c r="D15132" s="203"/>
      <c r="E15132" s="203"/>
      <c r="F15132" s="203"/>
    </row>
    <row r="15133" spans="1:6" x14ac:dyDescent="0.25">
      <c r="A15133" s="203"/>
      <c r="B15133" s="203"/>
      <c r="C15133" s="203"/>
      <c r="D15133" s="203"/>
      <c r="E15133" s="203"/>
      <c r="F15133" s="203"/>
    </row>
    <row r="15134" spans="1:6" x14ac:dyDescent="0.25">
      <c r="A15134" s="203"/>
      <c r="B15134" s="203"/>
      <c r="C15134" s="203"/>
      <c r="D15134" s="203"/>
      <c r="E15134" s="203"/>
      <c r="F15134" s="203"/>
    </row>
    <row r="15135" spans="1:6" x14ac:dyDescent="0.25">
      <c r="A15135" s="203"/>
      <c r="B15135" s="203"/>
      <c r="C15135" s="203"/>
      <c r="D15135" s="203"/>
      <c r="E15135" s="203"/>
      <c r="F15135" s="203"/>
    </row>
    <row r="15136" spans="1:6" x14ac:dyDescent="0.25">
      <c r="A15136" s="203"/>
      <c r="B15136" s="203"/>
      <c r="C15136" s="203"/>
      <c r="D15136" s="203"/>
      <c r="E15136" s="203"/>
      <c r="F15136" s="203"/>
    </row>
    <row r="15137" spans="1:6" x14ac:dyDescent="0.25">
      <c r="A15137" s="203"/>
      <c r="B15137" s="203"/>
      <c r="C15137" s="203"/>
      <c r="D15137" s="203"/>
      <c r="E15137" s="203"/>
      <c r="F15137" s="203"/>
    </row>
    <row r="15138" spans="1:6" x14ac:dyDescent="0.25">
      <c r="A15138" s="203"/>
      <c r="B15138" s="203"/>
      <c r="C15138" s="203"/>
      <c r="D15138" s="203"/>
      <c r="E15138" s="203"/>
      <c r="F15138" s="203"/>
    </row>
    <row r="15139" spans="1:6" x14ac:dyDescent="0.25">
      <c r="A15139" s="203"/>
      <c r="B15139" s="203"/>
      <c r="C15139" s="203"/>
      <c r="D15139" s="203"/>
      <c r="E15139" s="203"/>
      <c r="F15139" s="203"/>
    </row>
    <row r="15140" spans="1:6" x14ac:dyDescent="0.25">
      <c r="A15140" s="203"/>
      <c r="B15140" s="203"/>
      <c r="C15140" s="203"/>
      <c r="D15140" s="203"/>
      <c r="E15140" s="203"/>
      <c r="F15140" s="203"/>
    </row>
    <row r="15141" spans="1:6" x14ac:dyDescent="0.25">
      <c r="A15141" s="203"/>
      <c r="B15141" s="203"/>
      <c r="C15141" s="203"/>
      <c r="D15141" s="203"/>
      <c r="E15141" s="203"/>
      <c r="F15141" s="203"/>
    </row>
    <row r="15142" spans="1:6" x14ac:dyDescent="0.25">
      <c r="A15142" s="203"/>
      <c r="B15142" s="203"/>
      <c r="C15142" s="203"/>
      <c r="D15142" s="203"/>
      <c r="E15142" s="203"/>
      <c r="F15142" s="203"/>
    </row>
    <row r="15143" spans="1:6" x14ac:dyDescent="0.25">
      <c r="A15143" s="203"/>
      <c r="B15143" s="203"/>
      <c r="C15143" s="203"/>
      <c r="D15143" s="203"/>
      <c r="E15143" s="203"/>
      <c r="F15143" s="203"/>
    </row>
    <row r="15144" spans="1:6" x14ac:dyDescent="0.25">
      <c r="A15144" s="203"/>
      <c r="B15144" s="203"/>
      <c r="C15144" s="203"/>
      <c r="D15144" s="203"/>
      <c r="E15144" s="203"/>
      <c r="F15144" s="203"/>
    </row>
    <row r="15145" spans="1:6" x14ac:dyDescent="0.25">
      <c r="A15145" s="203"/>
      <c r="B15145" s="203"/>
      <c r="C15145" s="203"/>
      <c r="D15145" s="203"/>
      <c r="E15145" s="203"/>
      <c r="F15145" s="203"/>
    </row>
    <row r="15146" spans="1:6" x14ac:dyDescent="0.25">
      <c r="A15146" s="203"/>
      <c r="B15146" s="203"/>
      <c r="C15146" s="203"/>
      <c r="D15146" s="203"/>
      <c r="E15146" s="203"/>
      <c r="F15146" s="203"/>
    </row>
    <row r="15147" spans="1:6" x14ac:dyDescent="0.25">
      <c r="A15147" s="203"/>
      <c r="B15147" s="203"/>
      <c r="C15147" s="203"/>
      <c r="D15147" s="203"/>
      <c r="E15147" s="203"/>
      <c r="F15147" s="203"/>
    </row>
    <row r="15148" spans="1:6" x14ac:dyDescent="0.25">
      <c r="A15148" s="203"/>
      <c r="B15148" s="203"/>
      <c r="C15148" s="203"/>
      <c r="D15148" s="203"/>
      <c r="E15148" s="203"/>
      <c r="F15148" s="203"/>
    </row>
    <row r="15149" spans="1:6" x14ac:dyDescent="0.25">
      <c r="A15149" s="203"/>
      <c r="B15149" s="203"/>
      <c r="C15149" s="203"/>
      <c r="D15149" s="203"/>
      <c r="E15149" s="203"/>
      <c r="F15149" s="203"/>
    </row>
    <row r="15150" spans="1:6" x14ac:dyDescent="0.25">
      <c r="A15150" s="203"/>
      <c r="B15150" s="203"/>
      <c r="C15150" s="203"/>
      <c r="D15150" s="203"/>
      <c r="E15150" s="203"/>
      <c r="F15150" s="203"/>
    </row>
    <row r="15151" spans="1:6" x14ac:dyDescent="0.25">
      <c r="A15151" s="203"/>
      <c r="B15151" s="203"/>
      <c r="C15151" s="203"/>
      <c r="D15151" s="203"/>
      <c r="E15151" s="203"/>
      <c r="F15151" s="203"/>
    </row>
    <row r="15152" spans="1:6" x14ac:dyDescent="0.25">
      <c r="A15152" s="203"/>
      <c r="B15152" s="203"/>
      <c r="C15152" s="203"/>
      <c r="D15152" s="203"/>
      <c r="E15152" s="203"/>
      <c r="F15152" s="203"/>
    </row>
    <row r="15153" spans="1:6" x14ac:dyDescent="0.25">
      <c r="A15153" s="203"/>
      <c r="B15153" s="203"/>
      <c r="C15153" s="203"/>
      <c r="D15153" s="203"/>
      <c r="E15153" s="203"/>
      <c r="F15153" s="203"/>
    </row>
    <row r="15154" spans="1:6" x14ac:dyDescent="0.25">
      <c r="A15154" s="203"/>
      <c r="B15154" s="203"/>
      <c r="C15154" s="203"/>
      <c r="D15154" s="203"/>
      <c r="E15154" s="203"/>
      <c r="F15154" s="203"/>
    </row>
    <row r="15155" spans="1:6" x14ac:dyDescent="0.25">
      <c r="A15155" s="203"/>
      <c r="B15155" s="203"/>
      <c r="C15155" s="203"/>
      <c r="D15155" s="203"/>
      <c r="E15155" s="203"/>
      <c r="F15155" s="203"/>
    </row>
    <row r="15156" spans="1:6" x14ac:dyDescent="0.25">
      <c r="A15156" s="203"/>
      <c r="B15156" s="203"/>
      <c r="C15156" s="203"/>
      <c r="D15156" s="203"/>
      <c r="E15156" s="203"/>
      <c r="F15156" s="203"/>
    </row>
    <row r="15157" spans="1:6" x14ac:dyDescent="0.25">
      <c r="A15157" s="203"/>
      <c r="B15157" s="203"/>
      <c r="C15157" s="203"/>
      <c r="D15157" s="203"/>
      <c r="E15157" s="203"/>
      <c r="F15157" s="203"/>
    </row>
    <row r="15158" spans="1:6" x14ac:dyDescent="0.25">
      <c r="A15158" s="203"/>
      <c r="B15158" s="203"/>
      <c r="C15158" s="203"/>
      <c r="D15158" s="203"/>
      <c r="E15158" s="203"/>
      <c r="F15158" s="203"/>
    </row>
    <row r="15159" spans="1:6" x14ac:dyDescent="0.25">
      <c r="A15159" s="203"/>
      <c r="B15159" s="203"/>
      <c r="C15159" s="203"/>
      <c r="D15159" s="203"/>
      <c r="E15159" s="203"/>
      <c r="F15159" s="203"/>
    </row>
    <row r="15160" spans="1:6" x14ac:dyDescent="0.25">
      <c r="A15160" s="203"/>
      <c r="B15160" s="203"/>
      <c r="C15160" s="203"/>
      <c r="D15160" s="203"/>
      <c r="E15160" s="203"/>
      <c r="F15160" s="203"/>
    </row>
    <row r="15161" spans="1:6" x14ac:dyDescent="0.25">
      <c r="A15161" s="203"/>
      <c r="B15161" s="203"/>
      <c r="C15161" s="203"/>
      <c r="D15161" s="203"/>
      <c r="E15161" s="203"/>
      <c r="F15161" s="203"/>
    </row>
    <row r="15162" spans="1:6" x14ac:dyDescent="0.25">
      <c r="A15162" s="203"/>
      <c r="B15162" s="203"/>
      <c r="C15162" s="203"/>
      <c r="D15162" s="203"/>
      <c r="E15162" s="203"/>
      <c r="F15162" s="203"/>
    </row>
    <row r="15163" spans="1:6" x14ac:dyDescent="0.25">
      <c r="A15163" s="203"/>
      <c r="B15163" s="203"/>
      <c r="C15163" s="203"/>
      <c r="D15163" s="203"/>
      <c r="E15163" s="203"/>
      <c r="F15163" s="203"/>
    </row>
    <row r="15164" spans="1:6" x14ac:dyDescent="0.25">
      <c r="A15164" s="203"/>
      <c r="B15164" s="203"/>
      <c r="C15164" s="203"/>
      <c r="D15164" s="203"/>
      <c r="E15164" s="203"/>
      <c r="F15164" s="203"/>
    </row>
    <row r="15165" spans="1:6" x14ac:dyDescent="0.25">
      <c r="A15165" s="203"/>
      <c r="B15165" s="203"/>
      <c r="C15165" s="203"/>
      <c r="D15165" s="203"/>
      <c r="E15165" s="203"/>
      <c r="F15165" s="203"/>
    </row>
    <row r="15166" spans="1:6" x14ac:dyDescent="0.25">
      <c r="A15166" s="203"/>
      <c r="B15166" s="203"/>
      <c r="C15166" s="203"/>
      <c r="D15166" s="203"/>
      <c r="E15166" s="203"/>
      <c r="F15166" s="203"/>
    </row>
    <row r="15167" spans="1:6" x14ac:dyDescent="0.25">
      <c r="A15167" s="203"/>
      <c r="B15167" s="203"/>
      <c r="C15167" s="203"/>
      <c r="D15167" s="203"/>
      <c r="E15167" s="203"/>
      <c r="F15167" s="203"/>
    </row>
    <row r="15168" spans="1:6" x14ac:dyDescent="0.25">
      <c r="A15168" s="203"/>
      <c r="B15168" s="203"/>
      <c r="C15168" s="203"/>
      <c r="D15168" s="203"/>
      <c r="E15168" s="203"/>
      <c r="F15168" s="203"/>
    </row>
    <row r="15169" spans="1:6" x14ac:dyDescent="0.25">
      <c r="A15169" s="203"/>
      <c r="B15169" s="203"/>
      <c r="C15169" s="203"/>
      <c r="D15169" s="203"/>
      <c r="E15169" s="203"/>
      <c r="F15169" s="203"/>
    </row>
    <row r="15170" spans="1:6" x14ac:dyDescent="0.25">
      <c r="A15170" s="203"/>
      <c r="B15170" s="203"/>
      <c r="C15170" s="203"/>
      <c r="D15170" s="203"/>
      <c r="E15170" s="203"/>
      <c r="F15170" s="203"/>
    </row>
    <row r="15171" spans="1:6" x14ac:dyDescent="0.25">
      <c r="A15171" s="203"/>
      <c r="B15171" s="203"/>
      <c r="C15171" s="203"/>
      <c r="D15171" s="203"/>
      <c r="E15171" s="203"/>
      <c r="F15171" s="203"/>
    </row>
    <row r="15172" spans="1:6" x14ac:dyDescent="0.25">
      <c r="A15172" s="203"/>
      <c r="B15172" s="203"/>
      <c r="C15172" s="203"/>
      <c r="D15172" s="203"/>
      <c r="E15172" s="203"/>
      <c r="F15172" s="203"/>
    </row>
    <row r="15173" spans="1:6" x14ac:dyDescent="0.25">
      <c r="A15173" s="203"/>
      <c r="B15173" s="203"/>
      <c r="C15173" s="203"/>
      <c r="D15173" s="203"/>
      <c r="E15173" s="203"/>
      <c r="F15173" s="203"/>
    </row>
    <row r="15174" spans="1:6" x14ac:dyDescent="0.25">
      <c r="A15174" s="203"/>
      <c r="B15174" s="203"/>
      <c r="C15174" s="203"/>
      <c r="D15174" s="203"/>
      <c r="E15174" s="203"/>
      <c r="F15174" s="203"/>
    </row>
    <row r="15175" spans="1:6" x14ac:dyDescent="0.25">
      <c r="A15175" s="203"/>
      <c r="B15175" s="203"/>
      <c r="C15175" s="203"/>
      <c r="D15175" s="203"/>
      <c r="E15175" s="203"/>
      <c r="F15175" s="203"/>
    </row>
    <row r="15176" spans="1:6" x14ac:dyDescent="0.25">
      <c r="A15176" s="203"/>
      <c r="B15176" s="203"/>
      <c r="C15176" s="203"/>
      <c r="D15176" s="203"/>
      <c r="E15176" s="203"/>
      <c r="F15176" s="203"/>
    </row>
    <row r="15177" spans="1:6" x14ac:dyDescent="0.25">
      <c r="A15177" s="203"/>
      <c r="B15177" s="203"/>
      <c r="C15177" s="203"/>
      <c r="D15177" s="203"/>
      <c r="E15177" s="203"/>
      <c r="F15177" s="203"/>
    </row>
    <row r="15178" spans="1:6" x14ac:dyDescent="0.25">
      <c r="A15178" s="203"/>
      <c r="B15178" s="203"/>
      <c r="C15178" s="203"/>
      <c r="D15178" s="203"/>
      <c r="E15178" s="203"/>
      <c r="F15178" s="203"/>
    </row>
    <row r="15179" spans="1:6" x14ac:dyDescent="0.25">
      <c r="A15179" s="203"/>
      <c r="B15179" s="203"/>
      <c r="C15179" s="203"/>
      <c r="D15179" s="203"/>
      <c r="E15179" s="203"/>
      <c r="F15179" s="203"/>
    </row>
    <row r="15180" spans="1:6" x14ac:dyDescent="0.25">
      <c r="A15180" s="203"/>
      <c r="B15180" s="203"/>
      <c r="C15180" s="203"/>
      <c r="D15180" s="203"/>
      <c r="E15180" s="203"/>
      <c r="F15180" s="203"/>
    </row>
    <row r="15181" spans="1:6" x14ac:dyDescent="0.25">
      <c r="A15181" s="203"/>
      <c r="B15181" s="203"/>
      <c r="C15181" s="203"/>
      <c r="D15181" s="203"/>
      <c r="E15181" s="203"/>
      <c r="F15181" s="203"/>
    </row>
    <row r="15182" spans="1:6" x14ac:dyDescent="0.25">
      <c r="A15182" s="203"/>
      <c r="B15182" s="203"/>
      <c r="C15182" s="203"/>
      <c r="D15182" s="203"/>
      <c r="E15182" s="203"/>
      <c r="F15182" s="203"/>
    </row>
    <row r="15183" spans="1:6" x14ac:dyDescent="0.25">
      <c r="A15183" s="203"/>
      <c r="B15183" s="203"/>
      <c r="C15183" s="203"/>
      <c r="D15183" s="203"/>
      <c r="E15183" s="203"/>
      <c r="F15183" s="203"/>
    </row>
    <row r="15184" spans="1:6" x14ac:dyDescent="0.25">
      <c r="A15184" s="203"/>
      <c r="B15184" s="203"/>
      <c r="C15184" s="203"/>
      <c r="D15184" s="203"/>
      <c r="E15184" s="203"/>
      <c r="F15184" s="203"/>
    </row>
    <row r="15185" spans="1:6" x14ac:dyDescent="0.25">
      <c r="A15185" s="203"/>
      <c r="B15185" s="203"/>
      <c r="C15185" s="203"/>
      <c r="D15185" s="203"/>
      <c r="E15185" s="203"/>
      <c r="F15185" s="203"/>
    </row>
    <row r="15186" spans="1:6" x14ac:dyDescent="0.25">
      <c r="A15186" s="203"/>
      <c r="B15186" s="203"/>
      <c r="C15186" s="203"/>
      <c r="D15186" s="203"/>
      <c r="E15186" s="203"/>
      <c r="F15186" s="203"/>
    </row>
    <row r="15187" spans="1:6" x14ac:dyDescent="0.25">
      <c r="A15187" s="203"/>
      <c r="B15187" s="203"/>
      <c r="C15187" s="203"/>
      <c r="D15187" s="203"/>
      <c r="E15187" s="203"/>
      <c r="F15187" s="203"/>
    </row>
    <row r="15188" spans="1:6" x14ac:dyDescent="0.25">
      <c r="A15188" s="203"/>
      <c r="B15188" s="203"/>
      <c r="C15188" s="203"/>
      <c r="D15188" s="203"/>
      <c r="E15188" s="203"/>
      <c r="F15188" s="203"/>
    </row>
    <row r="15189" spans="1:6" x14ac:dyDescent="0.25">
      <c r="A15189" s="203"/>
      <c r="B15189" s="203"/>
      <c r="C15189" s="203"/>
      <c r="D15189" s="203"/>
      <c r="E15189" s="203"/>
      <c r="F15189" s="203"/>
    </row>
    <row r="15190" spans="1:6" x14ac:dyDescent="0.25">
      <c r="A15190" s="203"/>
      <c r="B15190" s="203"/>
      <c r="C15190" s="203"/>
      <c r="D15190" s="203"/>
      <c r="E15190" s="203"/>
      <c r="F15190" s="203"/>
    </row>
    <row r="15191" spans="1:6" x14ac:dyDescent="0.25">
      <c r="A15191" s="203"/>
      <c r="B15191" s="203"/>
      <c r="C15191" s="203"/>
      <c r="D15191" s="203"/>
      <c r="E15191" s="203"/>
      <c r="F15191" s="203"/>
    </row>
    <row r="15192" spans="1:6" x14ac:dyDescent="0.25">
      <c r="A15192" s="203"/>
      <c r="B15192" s="203"/>
      <c r="C15192" s="203"/>
      <c r="D15192" s="203"/>
      <c r="E15192" s="203"/>
      <c r="F15192" s="203"/>
    </row>
    <row r="15193" spans="1:6" x14ac:dyDescent="0.25">
      <c r="A15193" s="203"/>
      <c r="B15193" s="203"/>
      <c r="C15193" s="203"/>
      <c r="D15193" s="203"/>
      <c r="E15193" s="203"/>
      <c r="F15193" s="203"/>
    </row>
    <row r="15194" spans="1:6" x14ac:dyDescent="0.25">
      <c r="A15194" s="203"/>
      <c r="B15194" s="203"/>
      <c r="C15194" s="203"/>
      <c r="D15194" s="203"/>
      <c r="E15194" s="203"/>
      <c r="F15194" s="203"/>
    </row>
    <row r="15195" spans="1:6" x14ac:dyDescent="0.25">
      <c r="A15195" s="203"/>
      <c r="B15195" s="203"/>
      <c r="C15195" s="203"/>
      <c r="D15195" s="203"/>
      <c r="E15195" s="203"/>
      <c r="F15195" s="203"/>
    </row>
    <row r="15196" spans="1:6" x14ac:dyDescent="0.25">
      <c r="A15196" s="203"/>
      <c r="B15196" s="203"/>
      <c r="C15196" s="203"/>
      <c r="D15196" s="203"/>
      <c r="E15196" s="203"/>
      <c r="F15196" s="203"/>
    </row>
    <row r="15197" spans="1:6" x14ac:dyDescent="0.25">
      <c r="A15197" s="203"/>
      <c r="B15197" s="203"/>
      <c r="C15197" s="203"/>
      <c r="D15197" s="203"/>
      <c r="E15197" s="203"/>
      <c r="F15197" s="203"/>
    </row>
    <row r="15198" spans="1:6" x14ac:dyDescent="0.25">
      <c r="A15198" s="203"/>
      <c r="B15198" s="203"/>
      <c r="C15198" s="203"/>
      <c r="D15198" s="203"/>
      <c r="E15198" s="203"/>
      <c r="F15198" s="203"/>
    </row>
    <row r="15199" spans="1:6" x14ac:dyDescent="0.25">
      <c r="A15199" s="203"/>
      <c r="B15199" s="203"/>
      <c r="C15199" s="203"/>
      <c r="D15199" s="203"/>
      <c r="E15199" s="203"/>
      <c r="F15199" s="203"/>
    </row>
    <row r="15200" spans="1:6" x14ac:dyDescent="0.25">
      <c r="A15200" s="203"/>
      <c r="B15200" s="203"/>
      <c r="C15200" s="203"/>
      <c r="D15200" s="203"/>
      <c r="E15200" s="203"/>
      <c r="F15200" s="203"/>
    </row>
    <row r="15201" spans="1:6" x14ac:dyDescent="0.25">
      <c r="A15201" s="203"/>
      <c r="B15201" s="203"/>
      <c r="C15201" s="203"/>
      <c r="D15201" s="203"/>
      <c r="E15201" s="203"/>
      <c r="F15201" s="203"/>
    </row>
    <row r="15202" spans="1:6" x14ac:dyDescent="0.25">
      <c r="A15202" s="203"/>
      <c r="B15202" s="203"/>
      <c r="C15202" s="203"/>
      <c r="D15202" s="203"/>
      <c r="E15202" s="203"/>
      <c r="F15202" s="203"/>
    </row>
    <row r="15203" spans="1:6" x14ac:dyDescent="0.25">
      <c r="A15203" s="203"/>
      <c r="B15203" s="203"/>
      <c r="C15203" s="203"/>
      <c r="D15203" s="203"/>
      <c r="E15203" s="203"/>
      <c r="F15203" s="203"/>
    </row>
    <row r="15204" spans="1:6" x14ac:dyDescent="0.25">
      <c r="A15204" s="203"/>
      <c r="B15204" s="203"/>
      <c r="C15204" s="203"/>
      <c r="D15204" s="203"/>
      <c r="E15204" s="203"/>
      <c r="F15204" s="203"/>
    </row>
    <row r="15205" spans="1:6" x14ac:dyDescent="0.25">
      <c r="A15205" s="203"/>
      <c r="B15205" s="203"/>
      <c r="C15205" s="203"/>
      <c r="D15205" s="203"/>
      <c r="E15205" s="203"/>
      <c r="F15205" s="203"/>
    </row>
    <row r="15206" spans="1:6" x14ac:dyDescent="0.25">
      <c r="A15206" s="203"/>
      <c r="B15206" s="203"/>
      <c r="C15206" s="203"/>
      <c r="D15206" s="203"/>
      <c r="E15206" s="203"/>
      <c r="F15206" s="203"/>
    </row>
    <row r="15207" spans="1:6" x14ac:dyDescent="0.25">
      <c r="A15207" s="203"/>
      <c r="B15207" s="203"/>
      <c r="C15207" s="203"/>
      <c r="D15207" s="203"/>
      <c r="E15207" s="203"/>
      <c r="F15207" s="203"/>
    </row>
    <row r="15208" spans="1:6" x14ac:dyDescent="0.25">
      <c r="A15208" s="203"/>
      <c r="B15208" s="203"/>
      <c r="C15208" s="203"/>
      <c r="D15208" s="203"/>
      <c r="E15208" s="203"/>
      <c r="F15208" s="203"/>
    </row>
    <row r="15209" spans="1:6" x14ac:dyDescent="0.25">
      <c r="A15209" s="203"/>
      <c r="B15209" s="203"/>
      <c r="C15209" s="203"/>
      <c r="D15209" s="203"/>
      <c r="E15209" s="203"/>
      <c r="F15209" s="203"/>
    </row>
    <row r="15210" spans="1:6" x14ac:dyDescent="0.25">
      <c r="A15210" s="203"/>
      <c r="B15210" s="203"/>
      <c r="C15210" s="203"/>
      <c r="D15210" s="203"/>
      <c r="E15210" s="203"/>
      <c r="F15210" s="203"/>
    </row>
    <row r="15211" spans="1:6" x14ac:dyDescent="0.25">
      <c r="A15211" s="203"/>
      <c r="B15211" s="203"/>
      <c r="C15211" s="203"/>
      <c r="D15211" s="203"/>
      <c r="E15211" s="203"/>
      <c r="F15211" s="203"/>
    </row>
    <row r="15212" spans="1:6" x14ac:dyDescent="0.25">
      <c r="A15212" s="203"/>
      <c r="B15212" s="203"/>
      <c r="C15212" s="203"/>
      <c r="D15212" s="203"/>
      <c r="E15212" s="203"/>
      <c r="F15212" s="203"/>
    </row>
    <row r="15213" spans="1:6" x14ac:dyDescent="0.25">
      <c r="A15213" s="203"/>
      <c r="B15213" s="203"/>
      <c r="C15213" s="203"/>
      <c r="D15213" s="203"/>
      <c r="E15213" s="203"/>
      <c r="F15213" s="203"/>
    </row>
    <row r="15214" spans="1:6" x14ac:dyDescent="0.25">
      <c r="A15214" s="203"/>
      <c r="B15214" s="203"/>
      <c r="C15214" s="203"/>
      <c r="D15214" s="203"/>
      <c r="E15214" s="203"/>
      <c r="F15214" s="203"/>
    </row>
    <row r="15215" spans="1:6" x14ac:dyDescent="0.25">
      <c r="A15215" s="203"/>
      <c r="B15215" s="203"/>
      <c r="C15215" s="203"/>
      <c r="D15215" s="203"/>
      <c r="E15215" s="203"/>
      <c r="F15215" s="203"/>
    </row>
    <row r="15216" spans="1:6" x14ac:dyDescent="0.25">
      <c r="A15216" s="203"/>
      <c r="B15216" s="203"/>
      <c r="C15216" s="203"/>
      <c r="D15216" s="203"/>
      <c r="E15216" s="203"/>
      <c r="F15216" s="203"/>
    </row>
    <row r="15217" spans="1:6" x14ac:dyDescent="0.25">
      <c r="A15217" s="203"/>
      <c r="B15217" s="203"/>
      <c r="C15217" s="203"/>
      <c r="D15217" s="203"/>
      <c r="E15217" s="203"/>
      <c r="F15217" s="203"/>
    </row>
    <row r="15218" spans="1:6" x14ac:dyDescent="0.25">
      <c r="A15218" s="203"/>
      <c r="B15218" s="203"/>
      <c r="C15218" s="203"/>
      <c r="D15218" s="203"/>
      <c r="E15218" s="203"/>
      <c r="F15218" s="203"/>
    </row>
    <row r="15219" spans="1:6" x14ac:dyDescent="0.25">
      <c r="A15219" s="203"/>
      <c r="B15219" s="203"/>
      <c r="C15219" s="203"/>
      <c r="D15219" s="203"/>
      <c r="E15219" s="203"/>
      <c r="F15219" s="203"/>
    </row>
    <row r="15220" spans="1:6" x14ac:dyDescent="0.25">
      <c r="A15220" s="203"/>
      <c r="B15220" s="203"/>
      <c r="C15220" s="203"/>
      <c r="D15220" s="203"/>
      <c r="E15220" s="203"/>
      <c r="F15220" s="203"/>
    </row>
    <row r="15221" spans="1:6" x14ac:dyDescent="0.25">
      <c r="A15221" s="203"/>
      <c r="B15221" s="203"/>
      <c r="C15221" s="203"/>
      <c r="D15221" s="203"/>
      <c r="E15221" s="203"/>
      <c r="F15221" s="203"/>
    </row>
    <row r="15222" spans="1:6" x14ac:dyDescent="0.25">
      <c r="A15222" s="203"/>
      <c r="B15222" s="203"/>
      <c r="C15222" s="203"/>
      <c r="D15222" s="203"/>
      <c r="E15222" s="203"/>
      <c r="F15222" s="203"/>
    </row>
    <row r="15223" spans="1:6" x14ac:dyDescent="0.25">
      <c r="A15223" s="203"/>
      <c r="B15223" s="203"/>
      <c r="C15223" s="203"/>
      <c r="D15223" s="203"/>
      <c r="E15223" s="203"/>
      <c r="F15223" s="203"/>
    </row>
    <row r="15224" spans="1:6" x14ac:dyDescent="0.25">
      <c r="A15224" s="203"/>
      <c r="B15224" s="203"/>
      <c r="C15224" s="203"/>
      <c r="D15224" s="203"/>
      <c r="E15224" s="203"/>
      <c r="F15224" s="203"/>
    </row>
    <row r="15225" spans="1:6" x14ac:dyDescent="0.25">
      <c r="A15225" s="203"/>
      <c r="B15225" s="203"/>
      <c r="C15225" s="203"/>
      <c r="D15225" s="203"/>
      <c r="E15225" s="203"/>
      <c r="F15225" s="203"/>
    </row>
    <row r="15226" spans="1:6" x14ac:dyDescent="0.25">
      <c r="A15226" s="203"/>
      <c r="B15226" s="203"/>
      <c r="C15226" s="203"/>
      <c r="D15226" s="203"/>
      <c r="E15226" s="203"/>
      <c r="F15226" s="203"/>
    </row>
    <row r="15227" spans="1:6" x14ac:dyDescent="0.25">
      <c r="A15227" s="203"/>
      <c r="B15227" s="203"/>
      <c r="C15227" s="203"/>
      <c r="D15227" s="203"/>
      <c r="E15227" s="203"/>
      <c r="F15227" s="203"/>
    </row>
    <row r="15228" spans="1:6" x14ac:dyDescent="0.25">
      <c r="A15228" s="203"/>
      <c r="B15228" s="203"/>
      <c r="C15228" s="203"/>
      <c r="D15228" s="203"/>
      <c r="E15228" s="203"/>
      <c r="F15228" s="203"/>
    </row>
    <row r="15229" spans="1:6" x14ac:dyDescent="0.25">
      <c r="A15229" s="203"/>
      <c r="B15229" s="203"/>
      <c r="C15229" s="203"/>
      <c r="D15229" s="203"/>
      <c r="E15229" s="203"/>
      <c r="F15229" s="203"/>
    </row>
    <row r="15230" spans="1:6" x14ac:dyDescent="0.25">
      <c r="A15230" s="203"/>
      <c r="B15230" s="203"/>
      <c r="C15230" s="203"/>
      <c r="D15230" s="203"/>
      <c r="E15230" s="203"/>
      <c r="F15230" s="203"/>
    </row>
    <row r="15231" spans="1:6" x14ac:dyDescent="0.25">
      <c r="A15231" s="203"/>
      <c r="B15231" s="203"/>
      <c r="C15231" s="203"/>
      <c r="D15231" s="203"/>
      <c r="E15231" s="203"/>
      <c r="F15231" s="203"/>
    </row>
    <row r="15232" spans="1:6" x14ac:dyDescent="0.25">
      <c r="A15232" s="203"/>
      <c r="B15232" s="203"/>
      <c r="C15232" s="203"/>
      <c r="D15232" s="203"/>
      <c r="E15232" s="203"/>
      <c r="F15232" s="203"/>
    </row>
    <row r="15233" spans="1:6" x14ac:dyDescent="0.25">
      <c r="A15233" s="203"/>
      <c r="B15233" s="203"/>
      <c r="C15233" s="203"/>
      <c r="D15233" s="203"/>
      <c r="E15233" s="203"/>
      <c r="F15233" s="203"/>
    </row>
    <row r="15234" spans="1:6" x14ac:dyDescent="0.25">
      <c r="A15234" s="203"/>
      <c r="B15234" s="203"/>
      <c r="C15234" s="203"/>
      <c r="D15234" s="203"/>
      <c r="E15234" s="203"/>
      <c r="F15234" s="203"/>
    </row>
    <row r="15235" spans="1:6" x14ac:dyDescent="0.25">
      <c r="A15235" s="203"/>
      <c r="B15235" s="203"/>
      <c r="C15235" s="203"/>
      <c r="D15235" s="203"/>
      <c r="E15235" s="203"/>
      <c r="F15235" s="203"/>
    </row>
    <row r="15236" spans="1:6" x14ac:dyDescent="0.25">
      <c r="A15236" s="203"/>
      <c r="B15236" s="203"/>
      <c r="C15236" s="203"/>
      <c r="D15236" s="203"/>
      <c r="E15236" s="203"/>
      <c r="F15236" s="203"/>
    </row>
    <row r="15237" spans="1:6" x14ac:dyDescent="0.25">
      <c r="A15237" s="203"/>
      <c r="B15237" s="203"/>
      <c r="C15237" s="203"/>
      <c r="D15237" s="203"/>
      <c r="E15237" s="203"/>
      <c r="F15237" s="203"/>
    </row>
    <row r="15238" spans="1:6" x14ac:dyDescent="0.25">
      <c r="A15238" s="203"/>
      <c r="B15238" s="203"/>
      <c r="C15238" s="203"/>
      <c r="D15238" s="203"/>
      <c r="E15238" s="203"/>
      <c r="F15238" s="203"/>
    </row>
    <row r="15239" spans="1:6" x14ac:dyDescent="0.25">
      <c r="A15239" s="203"/>
      <c r="B15239" s="203"/>
      <c r="C15239" s="203"/>
      <c r="D15239" s="203"/>
      <c r="E15239" s="203"/>
      <c r="F15239" s="203"/>
    </row>
    <row r="15240" spans="1:6" x14ac:dyDescent="0.25">
      <c r="A15240" s="203"/>
      <c r="B15240" s="203"/>
      <c r="C15240" s="203"/>
      <c r="D15240" s="203"/>
      <c r="E15240" s="203"/>
      <c r="F15240" s="203"/>
    </row>
    <row r="15241" spans="1:6" x14ac:dyDescent="0.25">
      <c r="A15241" s="203"/>
      <c r="B15241" s="203"/>
      <c r="C15241" s="203"/>
      <c r="D15241" s="203"/>
      <c r="E15241" s="203"/>
      <c r="F15241" s="203"/>
    </row>
    <row r="15242" spans="1:6" x14ac:dyDescent="0.25">
      <c r="A15242" s="203"/>
      <c r="B15242" s="203"/>
      <c r="C15242" s="203"/>
      <c r="D15242" s="203"/>
      <c r="E15242" s="203"/>
      <c r="F15242" s="203"/>
    </row>
    <row r="15243" spans="1:6" x14ac:dyDescent="0.25">
      <c r="A15243" s="203"/>
      <c r="B15243" s="203"/>
      <c r="C15243" s="203"/>
      <c r="D15243" s="203"/>
      <c r="E15243" s="203"/>
      <c r="F15243" s="203"/>
    </row>
    <row r="15244" spans="1:6" x14ac:dyDescent="0.25">
      <c r="A15244" s="203"/>
      <c r="B15244" s="203"/>
      <c r="C15244" s="203"/>
      <c r="D15244" s="203"/>
      <c r="E15244" s="203"/>
      <c r="F15244" s="203"/>
    </row>
    <row r="15245" spans="1:6" x14ac:dyDescent="0.25">
      <c r="A15245" s="203"/>
      <c r="B15245" s="203"/>
      <c r="C15245" s="203"/>
      <c r="D15245" s="203"/>
      <c r="E15245" s="203"/>
      <c r="F15245" s="203"/>
    </row>
    <row r="15246" spans="1:6" x14ac:dyDescent="0.25">
      <c r="A15246" s="203"/>
      <c r="B15246" s="203"/>
      <c r="C15246" s="203"/>
      <c r="D15246" s="203"/>
      <c r="E15246" s="203"/>
      <c r="F15246" s="203"/>
    </row>
    <row r="15247" spans="1:6" x14ac:dyDescent="0.25">
      <c r="A15247" s="203"/>
      <c r="B15247" s="203"/>
      <c r="C15247" s="203"/>
      <c r="D15247" s="203"/>
      <c r="E15247" s="203"/>
      <c r="F15247" s="203"/>
    </row>
    <row r="15248" spans="1:6" x14ac:dyDescent="0.25">
      <c r="A15248" s="203"/>
      <c r="B15248" s="203"/>
      <c r="C15248" s="203"/>
      <c r="D15248" s="203"/>
      <c r="E15248" s="203"/>
      <c r="F15248" s="203"/>
    </row>
    <row r="15249" spans="1:6" x14ac:dyDescent="0.25">
      <c r="A15249" s="203"/>
      <c r="B15249" s="203"/>
      <c r="C15249" s="203"/>
      <c r="D15249" s="203"/>
      <c r="E15249" s="203"/>
      <c r="F15249" s="203"/>
    </row>
    <row r="15250" spans="1:6" x14ac:dyDescent="0.25">
      <c r="A15250" s="203"/>
      <c r="B15250" s="203"/>
      <c r="C15250" s="203"/>
      <c r="D15250" s="203"/>
      <c r="E15250" s="203"/>
      <c r="F15250" s="203"/>
    </row>
    <row r="15251" spans="1:6" x14ac:dyDescent="0.25">
      <c r="A15251" s="203"/>
      <c r="B15251" s="203"/>
      <c r="C15251" s="203"/>
      <c r="D15251" s="203"/>
      <c r="E15251" s="203"/>
      <c r="F15251" s="203"/>
    </row>
    <row r="15252" spans="1:6" x14ac:dyDescent="0.25">
      <c r="A15252" s="203"/>
      <c r="B15252" s="203"/>
      <c r="C15252" s="203"/>
      <c r="D15252" s="203"/>
      <c r="E15252" s="203"/>
      <c r="F15252" s="203"/>
    </row>
    <row r="15253" spans="1:6" x14ac:dyDescent="0.25">
      <c r="A15253" s="203"/>
      <c r="B15253" s="203"/>
      <c r="C15253" s="203"/>
      <c r="D15253" s="203"/>
      <c r="E15253" s="203"/>
      <c r="F15253" s="203"/>
    </row>
    <row r="15254" spans="1:6" x14ac:dyDescent="0.25">
      <c r="A15254" s="203"/>
      <c r="B15254" s="203"/>
      <c r="C15254" s="203"/>
      <c r="D15254" s="203"/>
      <c r="E15254" s="203"/>
      <c r="F15254" s="203"/>
    </row>
    <row r="15255" spans="1:6" x14ac:dyDescent="0.25">
      <c r="A15255" s="203"/>
      <c r="B15255" s="203"/>
      <c r="C15255" s="203"/>
      <c r="D15255" s="203"/>
      <c r="E15255" s="203"/>
      <c r="F15255" s="203"/>
    </row>
    <row r="15256" spans="1:6" x14ac:dyDescent="0.25">
      <c r="A15256" s="203"/>
      <c r="B15256" s="203"/>
      <c r="C15256" s="203"/>
      <c r="D15256" s="203"/>
      <c r="E15256" s="203"/>
      <c r="F15256" s="203"/>
    </row>
    <row r="15257" spans="1:6" x14ac:dyDescent="0.25">
      <c r="A15257" s="203"/>
      <c r="B15257" s="203"/>
      <c r="C15257" s="203"/>
      <c r="D15257" s="203"/>
      <c r="E15257" s="203"/>
      <c r="F15257" s="203"/>
    </row>
    <row r="15258" spans="1:6" x14ac:dyDescent="0.25">
      <c r="A15258" s="203"/>
      <c r="B15258" s="203"/>
      <c r="C15258" s="203"/>
      <c r="D15258" s="203"/>
      <c r="E15258" s="203"/>
      <c r="F15258" s="203"/>
    </row>
    <row r="15259" spans="1:6" x14ac:dyDescent="0.25">
      <c r="A15259" s="203"/>
      <c r="B15259" s="203"/>
      <c r="C15259" s="203"/>
      <c r="D15259" s="203"/>
      <c r="E15259" s="203"/>
      <c r="F15259" s="203"/>
    </row>
    <row r="15260" spans="1:6" x14ac:dyDescent="0.25">
      <c r="A15260" s="203"/>
      <c r="B15260" s="203"/>
      <c r="C15260" s="203"/>
      <c r="D15260" s="203"/>
      <c r="E15260" s="203"/>
      <c r="F15260" s="203"/>
    </row>
    <row r="15261" spans="1:6" x14ac:dyDescent="0.25">
      <c r="A15261" s="203"/>
      <c r="B15261" s="203"/>
      <c r="C15261" s="203"/>
      <c r="D15261" s="203"/>
      <c r="E15261" s="203"/>
      <c r="F15261" s="203"/>
    </row>
    <row r="15262" spans="1:6" x14ac:dyDescent="0.25">
      <c r="A15262" s="203"/>
      <c r="B15262" s="203"/>
      <c r="C15262" s="203"/>
      <c r="D15262" s="203"/>
      <c r="E15262" s="203"/>
      <c r="F15262" s="203"/>
    </row>
    <row r="15263" spans="1:6" x14ac:dyDescent="0.25">
      <c r="A15263" s="203"/>
      <c r="B15263" s="203"/>
      <c r="C15263" s="203"/>
      <c r="D15263" s="203"/>
      <c r="E15263" s="203"/>
      <c r="F15263" s="203"/>
    </row>
    <row r="15264" spans="1:6" x14ac:dyDescent="0.25">
      <c r="A15264" s="203"/>
      <c r="B15264" s="203"/>
      <c r="C15264" s="203"/>
      <c r="D15264" s="203"/>
      <c r="E15264" s="203"/>
      <c r="F15264" s="203"/>
    </row>
    <row r="15265" spans="1:6" x14ac:dyDescent="0.25">
      <c r="A15265" s="203"/>
      <c r="B15265" s="203"/>
      <c r="C15265" s="203"/>
      <c r="D15265" s="203"/>
      <c r="E15265" s="203"/>
      <c r="F15265" s="203"/>
    </row>
    <row r="15266" spans="1:6" x14ac:dyDescent="0.25">
      <c r="A15266" s="203"/>
      <c r="B15266" s="203"/>
      <c r="C15266" s="203"/>
      <c r="D15266" s="203"/>
      <c r="E15266" s="203"/>
      <c r="F15266" s="203"/>
    </row>
    <row r="15267" spans="1:6" x14ac:dyDescent="0.25">
      <c r="A15267" s="203"/>
      <c r="B15267" s="203"/>
      <c r="C15267" s="203"/>
      <c r="D15267" s="203"/>
      <c r="E15267" s="203"/>
      <c r="F15267" s="203"/>
    </row>
    <row r="15268" spans="1:6" x14ac:dyDescent="0.25">
      <c r="A15268" s="203"/>
      <c r="B15268" s="203"/>
      <c r="C15268" s="203"/>
      <c r="D15268" s="203"/>
      <c r="E15268" s="203"/>
      <c r="F15268" s="203"/>
    </row>
    <row r="15269" spans="1:6" x14ac:dyDescent="0.25">
      <c r="A15269" s="203"/>
      <c r="B15269" s="203"/>
      <c r="C15269" s="203"/>
      <c r="D15269" s="203"/>
      <c r="E15269" s="203"/>
      <c r="F15269" s="203"/>
    </row>
    <row r="15270" spans="1:6" x14ac:dyDescent="0.25">
      <c r="A15270" s="203"/>
      <c r="B15270" s="203"/>
      <c r="C15270" s="203"/>
      <c r="D15270" s="203"/>
      <c r="E15270" s="203"/>
      <c r="F15270" s="203"/>
    </row>
    <row r="15271" spans="1:6" x14ac:dyDescent="0.25">
      <c r="A15271" s="203"/>
      <c r="B15271" s="203"/>
      <c r="C15271" s="203"/>
      <c r="D15271" s="203"/>
      <c r="E15271" s="203"/>
      <c r="F15271" s="203"/>
    </row>
    <row r="15272" spans="1:6" x14ac:dyDescent="0.25">
      <c r="A15272" s="203"/>
      <c r="B15272" s="203"/>
      <c r="C15272" s="203"/>
      <c r="D15272" s="203"/>
      <c r="E15272" s="203"/>
      <c r="F15272" s="203"/>
    </row>
    <row r="15273" spans="1:6" x14ac:dyDescent="0.25">
      <c r="A15273" s="203"/>
      <c r="B15273" s="203"/>
      <c r="C15273" s="203"/>
      <c r="D15273" s="203"/>
      <c r="E15273" s="203"/>
      <c r="F15273" s="203"/>
    </row>
    <row r="15274" spans="1:6" x14ac:dyDescent="0.25">
      <c r="A15274" s="203"/>
      <c r="B15274" s="203"/>
      <c r="C15274" s="203"/>
      <c r="D15274" s="203"/>
      <c r="E15274" s="203"/>
      <c r="F15274" s="203"/>
    </row>
    <row r="15275" spans="1:6" x14ac:dyDescent="0.25">
      <c r="A15275" s="203"/>
      <c r="B15275" s="203"/>
      <c r="C15275" s="203"/>
      <c r="D15275" s="203"/>
      <c r="E15275" s="203"/>
      <c r="F15275" s="203"/>
    </row>
    <row r="15276" spans="1:6" x14ac:dyDescent="0.25">
      <c r="A15276" s="203"/>
      <c r="B15276" s="203"/>
      <c r="C15276" s="203"/>
      <c r="D15276" s="203"/>
      <c r="E15276" s="203"/>
      <c r="F15276" s="203"/>
    </row>
    <row r="15277" spans="1:6" x14ac:dyDescent="0.25">
      <c r="A15277" s="203"/>
      <c r="B15277" s="203"/>
      <c r="C15277" s="203"/>
      <c r="D15277" s="203"/>
      <c r="E15277" s="203"/>
      <c r="F15277" s="203"/>
    </row>
    <row r="15278" spans="1:6" x14ac:dyDescent="0.25">
      <c r="A15278" s="203"/>
      <c r="B15278" s="203"/>
      <c r="C15278" s="203"/>
      <c r="D15278" s="203"/>
      <c r="E15278" s="203"/>
      <c r="F15278" s="203"/>
    </row>
    <row r="15279" spans="1:6" x14ac:dyDescent="0.25">
      <c r="A15279" s="203"/>
      <c r="B15279" s="203"/>
      <c r="C15279" s="203"/>
      <c r="D15279" s="203"/>
      <c r="E15279" s="203"/>
      <c r="F15279" s="203"/>
    </row>
    <row r="15280" spans="1:6" x14ac:dyDescent="0.25">
      <c r="A15280" s="203"/>
      <c r="B15280" s="203"/>
      <c r="C15280" s="203"/>
      <c r="D15280" s="203"/>
      <c r="E15280" s="203"/>
      <c r="F15280" s="203"/>
    </row>
    <row r="15281" spans="1:6" x14ac:dyDescent="0.25">
      <c r="A15281" s="203"/>
      <c r="B15281" s="203"/>
      <c r="C15281" s="203"/>
      <c r="D15281" s="203"/>
      <c r="E15281" s="203"/>
      <c r="F15281" s="203"/>
    </row>
    <row r="15282" spans="1:6" x14ac:dyDescent="0.25">
      <c r="A15282" s="203"/>
      <c r="B15282" s="203"/>
      <c r="C15282" s="203"/>
      <c r="D15282" s="203"/>
      <c r="E15282" s="203"/>
      <c r="F15282" s="203"/>
    </row>
    <row r="15283" spans="1:6" x14ac:dyDescent="0.25">
      <c r="A15283" s="203"/>
      <c r="B15283" s="203"/>
      <c r="C15283" s="203"/>
      <c r="D15283" s="203"/>
      <c r="E15283" s="203"/>
      <c r="F15283" s="203"/>
    </row>
    <row r="15284" spans="1:6" x14ac:dyDescent="0.25">
      <c r="A15284" s="203"/>
      <c r="B15284" s="203"/>
      <c r="C15284" s="203"/>
      <c r="D15284" s="203"/>
      <c r="E15284" s="203"/>
      <c r="F15284" s="203"/>
    </row>
    <row r="15285" spans="1:6" x14ac:dyDescent="0.25">
      <c r="A15285" s="203"/>
      <c r="B15285" s="203"/>
      <c r="C15285" s="203"/>
      <c r="D15285" s="203"/>
      <c r="E15285" s="203"/>
      <c r="F15285" s="203"/>
    </row>
    <row r="15286" spans="1:6" x14ac:dyDescent="0.25">
      <c r="A15286" s="203"/>
      <c r="B15286" s="203"/>
      <c r="C15286" s="203"/>
      <c r="D15286" s="203"/>
      <c r="E15286" s="203"/>
      <c r="F15286" s="203"/>
    </row>
    <row r="15287" spans="1:6" x14ac:dyDescent="0.25">
      <c r="A15287" s="203"/>
      <c r="B15287" s="203"/>
      <c r="C15287" s="203"/>
      <c r="D15287" s="203"/>
      <c r="E15287" s="203"/>
      <c r="F15287" s="203"/>
    </row>
    <row r="15288" spans="1:6" x14ac:dyDescent="0.25">
      <c r="A15288" s="203"/>
      <c r="B15288" s="203"/>
      <c r="C15288" s="203"/>
      <c r="D15288" s="203"/>
      <c r="E15288" s="203"/>
      <c r="F15288" s="203"/>
    </row>
    <row r="15289" spans="1:6" x14ac:dyDescent="0.25">
      <c r="A15289" s="203"/>
      <c r="B15289" s="203"/>
      <c r="C15289" s="203"/>
      <c r="D15289" s="203"/>
      <c r="E15289" s="203"/>
      <c r="F15289" s="203"/>
    </row>
    <row r="15290" spans="1:6" x14ac:dyDescent="0.25">
      <c r="A15290" s="203"/>
      <c r="B15290" s="203"/>
      <c r="C15290" s="203"/>
      <c r="D15290" s="203"/>
      <c r="E15290" s="203"/>
      <c r="F15290" s="203"/>
    </row>
    <row r="15291" spans="1:6" x14ac:dyDescent="0.25">
      <c r="A15291" s="203"/>
      <c r="B15291" s="203"/>
      <c r="C15291" s="203"/>
      <c r="D15291" s="203"/>
      <c r="E15291" s="203"/>
      <c r="F15291" s="203"/>
    </row>
    <row r="15292" spans="1:6" x14ac:dyDescent="0.25">
      <c r="A15292" s="203"/>
      <c r="B15292" s="203"/>
      <c r="C15292" s="203"/>
      <c r="D15292" s="203"/>
      <c r="E15292" s="203"/>
      <c r="F15292" s="203"/>
    </row>
    <row r="15293" spans="1:6" x14ac:dyDescent="0.25">
      <c r="A15293" s="203"/>
      <c r="B15293" s="203"/>
      <c r="C15293" s="203"/>
      <c r="D15293" s="203"/>
      <c r="E15293" s="203"/>
      <c r="F15293" s="203"/>
    </row>
    <row r="15294" spans="1:6" x14ac:dyDescent="0.25">
      <c r="A15294" s="203"/>
      <c r="B15294" s="203"/>
      <c r="C15294" s="203"/>
      <c r="D15294" s="203"/>
      <c r="E15294" s="203"/>
      <c r="F15294" s="203"/>
    </row>
    <row r="15295" spans="1:6" x14ac:dyDescent="0.25">
      <c r="A15295" s="203"/>
      <c r="B15295" s="203"/>
      <c r="C15295" s="203"/>
      <c r="D15295" s="203"/>
      <c r="E15295" s="203"/>
      <c r="F15295" s="203"/>
    </row>
    <row r="15296" spans="1:6" x14ac:dyDescent="0.25">
      <c r="A15296" s="203"/>
      <c r="B15296" s="203"/>
      <c r="C15296" s="203"/>
      <c r="D15296" s="203"/>
      <c r="E15296" s="203"/>
      <c r="F15296" s="203"/>
    </row>
    <row r="15297" spans="1:6" x14ac:dyDescent="0.25">
      <c r="A15297" s="203"/>
      <c r="B15297" s="203"/>
      <c r="C15297" s="203"/>
      <c r="D15297" s="203"/>
      <c r="E15297" s="203"/>
      <c r="F15297" s="203"/>
    </row>
    <row r="15298" spans="1:6" x14ac:dyDescent="0.25">
      <c r="A15298" s="203"/>
      <c r="B15298" s="203"/>
      <c r="C15298" s="203"/>
      <c r="D15298" s="203"/>
      <c r="E15298" s="203"/>
      <c r="F15298" s="203"/>
    </row>
    <row r="15299" spans="1:6" x14ac:dyDescent="0.25">
      <c r="A15299" s="203"/>
      <c r="B15299" s="203"/>
      <c r="C15299" s="203"/>
      <c r="D15299" s="203"/>
      <c r="E15299" s="203"/>
      <c r="F15299" s="203"/>
    </row>
    <row r="15300" spans="1:6" x14ac:dyDescent="0.25">
      <c r="A15300" s="203"/>
      <c r="B15300" s="203"/>
      <c r="C15300" s="203"/>
      <c r="D15300" s="203"/>
      <c r="E15300" s="203"/>
      <c r="F15300" s="203"/>
    </row>
    <row r="15301" spans="1:6" x14ac:dyDescent="0.25">
      <c r="A15301" s="203"/>
      <c r="B15301" s="203"/>
      <c r="C15301" s="203"/>
      <c r="D15301" s="203"/>
      <c r="E15301" s="203"/>
      <c r="F15301" s="203"/>
    </row>
    <row r="15302" spans="1:6" x14ac:dyDescent="0.25">
      <c r="A15302" s="203"/>
      <c r="B15302" s="203"/>
      <c r="C15302" s="203"/>
      <c r="D15302" s="203"/>
      <c r="E15302" s="203"/>
      <c r="F15302" s="203"/>
    </row>
    <row r="15303" spans="1:6" x14ac:dyDescent="0.25">
      <c r="A15303" s="203"/>
      <c r="B15303" s="203"/>
      <c r="C15303" s="203"/>
      <c r="D15303" s="203"/>
      <c r="E15303" s="203"/>
      <c r="F15303" s="203"/>
    </row>
    <row r="15304" spans="1:6" x14ac:dyDescent="0.25">
      <c r="A15304" s="203"/>
      <c r="B15304" s="203"/>
      <c r="C15304" s="203"/>
      <c r="D15304" s="203"/>
      <c r="E15304" s="203"/>
      <c r="F15304" s="203"/>
    </row>
    <row r="15305" spans="1:6" x14ac:dyDescent="0.25">
      <c r="A15305" s="203"/>
      <c r="B15305" s="203"/>
      <c r="C15305" s="203"/>
      <c r="D15305" s="203"/>
      <c r="E15305" s="203"/>
      <c r="F15305" s="203"/>
    </row>
    <row r="15306" spans="1:6" x14ac:dyDescent="0.25">
      <c r="A15306" s="203"/>
      <c r="B15306" s="203"/>
      <c r="C15306" s="203"/>
      <c r="D15306" s="203"/>
      <c r="E15306" s="203"/>
      <c r="F15306" s="203"/>
    </row>
    <row r="15307" spans="1:6" x14ac:dyDescent="0.25">
      <c r="A15307" s="203"/>
      <c r="B15307" s="203"/>
      <c r="C15307" s="203"/>
      <c r="D15307" s="203"/>
      <c r="E15307" s="203"/>
      <c r="F15307" s="203"/>
    </row>
    <row r="15308" spans="1:6" x14ac:dyDescent="0.25">
      <c r="A15308" s="203"/>
      <c r="B15308" s="203"/>
      <c r="C15308" s="203"/>
      <c r="D15308" s="203"/>
      <c r="E15308" s="203"/>
      <c r="F15308" s="203"/>
    </row>
    <row r="15309" spans="1:6" x14ac:dyDescent="0.25">
      <c r="A15309" s="203"/>
      <c r="B15309" s="203"/>
      <c r="C15309" s="203"/>
      <c r="D15309" s="203"/>
      <c r="E15309" s="203"/>
      <c r="F15309" s="203"/>
    </row>
    <row r="15310" spans="1:6" x14ac:dyDescent="0.25">
      <c r="A15310" s="203"/>
      <c r="B15310" s="203"/>
      <c r="C15310" s="203"/>
      <c r="D15310" s="203"/>
      <c r="E15310" s="203"/>
      <c r="F15310" s="203"/>
    </row>
    <row r="15311" spans="1:6" x14ac:dyDescent="0.25">
      <c r="A15311" s="203"/>
      <c r="B15311" s="203"/>
      <c r="C15311" s="203"/>
      <c r="D15311" s="203"/>
      <c r="E15311" s="203"/>
      <c r="F15311" s="203"/>
    </row>
    <row r="15312" spans="1:6" x14ac:dyDescent="0.25">
      <c r="A15312" s="203"/>
      <c r="B15312" s="203"/>
      <c r="C15312" s="203"/>
      <c r="D15312" s="203"/>
      <c r="E15312" s="203"/>
      <c r="F15312" s="203"/>
    </row>
    <row r="15313" spans="1:6" x14ac:dyDescent="0.25">
      <c r="A15313" s="203"/>
      <c r="B15313" s="203"/>
      <c r="C15313" s="203"/>
      <c r="D15313" s="203"/>
      <c r="E15313" s="203"/>
      <c r="F15313" s="203"/>
    </row>
    <row r="15314" spans="1:6" x14ac:dyDescent="0.25">
      <c r="A15314" s="203"/>
      <c r="B15314" s="203"/>
      <c r="C15314" s="203"/>
      <c r="D15314" s="203"/>
      <c r="E15314" s="203"/>
      <c r="F15314" s="203"/>
    </row>
    <row r="15315" spans="1:6" x14ac:dyDescent="0.25">
      <c r="A15315" s="203"/>
      <c r="B15315" s="203"/>
      <c r="C15315" s="203"/>
      <c r="D15315" s="203"/>
      <c r="E15315" s="203"/>
      <c r="F15315" s="203"/>
    </row>
    <row r="15316" spans="1:6" x14ac:dyDescent="0.25">
      <c r="A15316" s="203"/>
      <c r="B15316" s="203"/>
      <c r="C15316" s="203"/>
      <c r="D15316" s="203"/>
      <c r="E15316" s="203"/>
      <c r="F15316" s="203"/>
    </row>
    <row r="15317" spans="1:6" x14ac:dyDescent="0.25">
      <c r="A15317" s="203"/>
      <c r="B15317" s="203"/>
      <c r="C15317" s="203"/>
      <c r="D15317" s="203"/>
      <c r="E15317" s="203"/>
      <c r="F15317" s="203"/>
    </row>
    <row r="15318" spans="1:6" x14ac:dyDescent="0.25">
      <c r="A15318" s="203"/>
      <c r="B15318" s="203"/>
      <c r="C15318" s="203"/>
      <c r="D15318" s="203"/>
      <c r="E15318" s="203"/>
      <c r="F15318" s="203"/>
    </row>
    <row r="15319" spans="1:6" x14ac:dyDescent="0.25">
      <c r="A15319" s="203"/>
      <c r="B15319" s="203"/>
      <c r="C15319" s="203"/>
      <c r="D15319" s="203"/>
      <c r="E15319" s="203"/>
      <c r="F15319" s="203"/>
    </row>
    <row r="15320" spans="1:6" x14ac:dyDescent="0.25">
      <c r="A15320" s="203"/>
      <c r="B15320" s="203"/>
      <c r="C15320" s="203"/>
      <c r="D15320" s="203"/>
      <c r="E15320" s="203"/>
      <c r="F15320" s="203"/>
    </row>
    <row r="15321" spans="1:6" x14ac:dyDescent="0.25">
      <c r="A15321" s="203"/>
      <c r="B15321" s="203"/>
      <c r="C15321" s="203"/>
      <c r="D15321" s="203"/>
      <c r="E15321" s="203"/>
      <c r="F15321" s="203"/>
    </row>
    <row r="15322" spans="1:6" x14ac:dyDescent="0.25">
      <c r="A15322" s="203"/>
      <c r="B15322" s="203"/>
      <c r="C15322" s="203"/>
      <c r="D15322" s="203"/>
      <c r="E15322" s="203"/>
      <c r="F15322" s="203"/>
    </row>
    <row r="15323" spans="1:6" x14ac:dyDescent="0.25">
      <c r="A15323" s="203"/>
      <c r="B15323" s="203"/>
      <c r="C15323" s="203"/>
      <c r="D15323" s="203"/>
      <c r="E15323" s="203"/>
      <c r="F15323" s="203"/>
    </row>
    <row r="15324" spans="1:6" x14ac:dyDescent="0.25">
      <c r="A15324" s="203"/>
      <c r="B15324" s="203"/>
      <c r="C15324" s="203"/>
      <c r="D15324" s="203"/>
      <c r="E15324" s="203"/>
      <c r="F15324" s="203"/>
    </row>
    <row r="15325" spans="1:6" x14ac:dyDescent="0.25">
      <c r="A15325" s="203"/>
      <c r="B15325" s="203"/>
      <c r="C15325" s="203"/>
      <c r="D15325" s="203"/>
      <c r="E15325" s="203"/>
      <c r="F15325" s="203"/>
    </row>
    <row r="15326" spans="1:6" x14ac:dyDescent="0.25">
      <c r="A15326" s="203"/>
      <c r="B15326" s="203"/>
      <c r="C15326" s="203"/>
      <c r="D15326" s="203"/>
      <c r="E15326" s="203"/>
      <c r="F15326" s="203"/>
    </row>
    <row r="15327" spans="1:6" x14ac:dyDescent="0.25">
      <c r="A15327" s="203"/>
      <c r="B15327" s="203"/>
      <c r="C15327" s="203"/>
      <c r="D15327" s="203"/>
      <c r="E15327" s="203"/>
      <c r="F15327" s="203"/>
    </row>
    <row r="15328" spans="1:6" x14ac:dyDescent="0.25">
      <c r="A15328" s="203"/>
      <c r="B15328" s="203"/>
      <c r="C15328" s="203"/>
      <c r="D15328" s="203"/>
      <c r="E15328" s="203"/>
      <c r="F15328" s="203"/>
    </row>
    <row r="15329" spans="1:6" x14ac:dyDescent="0.25">
      <c r="A15329" s="203"/>
      <c r="B15329" s="203"/>
      <c r="C15329" s="203"/>
      <c r="D15329" s="203"/>
      <c r="E15329" s="203"/>
      <c r="F15329" s="203"/>
    </row>
    <row r="15330" spans="1:6" x14ac:dyDescent="0.25">
      <c r="A15330" s="203"/>
      <c r="B15330" s="203"/>
      <c r="C15330" s="203"/>
      <c r="D15330" s="203"/>
      <c r="E15330" s="203"/>
      <c r="F15330" s="203"/>
    </row>
    <row r="15331" spans="1:6" x14ac:dyDescent="0.25">
      <c r="A15331" s="203"/>
      <c r="B15331" s="203"/>
      <c r="C15331" s="203"/>
      <c r="D15331" s="203"/>
      <c r="E15331" s="203"/>
      <c r="F15331" s="203"/>
    </row>
    <row r="15332" spans="1:6" x14ac:dyDescent="0.25">
      <c r="A15332" s="203"/>
      <c r="B15332" s="203"/>
      <c r="C15332" s="203"/>
      <c r="D15332" s="203"/>
      <c r="E15332" s="203"/>
      <c r="F15332" s="203"/>
    </row>
    <row r="15333" spans="1:6" x14ac:dyDescent="0.25">
      <c r="A15333" s="203"/>
      <c r="B15333" s="203"/>
      <c r="C15333" s="203"/>
      <c r="D15333" s="203"/>
      <c r="E15333" s="203"/>
      <c r="F15333" s="203"/>
    </row>
    <row r="15334" spans="1:6" x14ac:dyDescent="0.25">
      <c r="A15334" s="203"/>
      <c r="B15334" s="203"/>
      <c r="C15334" s="203"/>
      <c r="D15334" s="203"/>
      <c r="E15334" s="203"/>
      <c r="F15334" s="203"/>
    </row>
    <row r="15335" spans="1:6" x14ac:dyDescent="0.25">
      <c r="A15335" s="203"/>
      <c r="B15335" s="203"/>
      <c r="C15335" s="203"/>
      <c r="D15335" s="203"/>
      <c r="E15335" s="203"/>
      <c r="F15335" s="203"/>
    </row>
    <row r="15336" spans="1:6" x14ac:dyDescent="0.25">
      <c r="A15336" s="203"/>
      <c r="B15336" s="203"/>
      <c r="C15336" s="203"/>
      <c r="D15336" s="203"/>
      <c r="E15336" s="203"/>
      <c r="F15336" s="203"/>
    </row>
    <row r="15337" spans="1:6" x14ac:dyDescent="0.25">
      <c r="A15337" s="203"/>
      <c r="B15337" s="203"/>
      <c r="C15337" s="203"/>
      <c r="D15337" s="203"/>
      <c r="E15337" s="203"/>
      <c r="F15337" s="203"/>
    </row>
    <row r="15338" spans="1:6" x14ac:dyDescent="0.25">
      <c r="A15338" s="203"/>
      <c r="B15338" s="203"/>
      <c r="C15338" s="203"/>
      <c r="D15338" s="203"/>
      <c r="E15338" s="203"/>
      <c r="F15338" s="203"/>
    </row>
    <row r="15339" spans="1:6" x14ac:dyDescent="0.25">
      <c r="A15339" s="203"/>
      <c r="B15339" s="203"/>
      <c r="C15339" s="203"/>
      <c r="D15339" s="203"/>
      <c r="E15339" s="203"/>
      <c r="F15339" s="203"/>
    </row>
    <row r="15340" spans="1:6" x14ac:dyDescent="0.25">
      <c r="A15340" s="203"/>
      <c r="B15340" s="203"/>
      <c r="C15340" s="203"/>
      <c r="D15340" s="203"/>
      <c r="E15340" s="203"/>
      <c r="F15340" s="203"/>
    </row>
    <row r="15341" spans="1:6" x14ac:dyDescent="0.25">
      <c r="A15341" s="203"/>
      <c r="B15341" s="203"/>
      <c r="C15341" s="203"/>
      <c r="D15341" s="203"/>
      <c r="E15341" s="203"/>
      <c r="F15341" s="203"/>
    </row>
    <row r="15342" spans="1:6" x14ac:dyDescent="0.25">
      <c r="A15342" s="203"/>
      <c r="B15342" s="203"/>
      <c r="C15342" s="203"/>
      <c r="D15342" s="203"/>
      <c r="E15342" s="203"/>
      <c r="F15342" s="203"/>
    </row>
    <row r="15343" spans="1:6" x14ac:dyDescent="0.25">
      <c r="A15343" s="203"/>
      <c r="B15343" s="203"/>
      <c r="C15343" s="203"/>
      <c r="D15343" s="203"/>
      <c r="E15343" s="203"/>
      <c r="F15343" s="203"/>
    </row>
    <row r="15344" spans="1:6" x14ac:dyDescent="0.25">
      <c r="A15344" s="203"/>
      <c r="B15344" s="203"/>
      <c r="C15344" s="203"/>
      <c r="D15344" s="203"/>
      <c r="E15344" s="203"/>
      <c r="F15344" s="203"/>
    </row>
    <row r="15345" spans="1:6" x14ac:dyDescent="0.25">
      <c r="A15345" s="203"/>
      <c r="B15345" s="203"/>
      <c r="C15345" s="203"/>
      <c r="D15345" s="203"/>
      <c r="E15345" s="203"/>
      <c r="F15345" s="203"/>
    </row>
    <row r="15346" spans="1:6" x14ac:dyDescent="0.25">
      <c r="A15346" s="203"/>
      <c r="B15346" s="203"/>
      <c r="C15346" s="203"/>
      <c r="D15346" s="203"/>
      <c r="E15346" s="203"/>
      <c r="F15346" s="203"/>
    </row>
    <row r="15347" spans="1:6" x14ac:dyDescent="0.25">
      <c r="A15347" s="203"/>
      <c r="B15347" s="203"/>
      <c r="C15347" s="203"/>
      <c r="D15347" s="203"/>
      <c r="E15347" s="203"/>
      <c r="F15347" s="203"/>
    </row>
    <row r="15348" spans="1:6" x14ac:dyDescent="0.25">
      <c r="A15348" s="203"/>
      <c r="B15348" s="203"/>
      <c r="C15348" s="203"/>
      <c r="D15348" s="203"/>
      <c r="E15348" s="203"/>
      <c r="F15348" s="203"/>
    </row>
    <row r="15349" spans="1:6" x14ac:dyDescent="0.25">
      <c r="A15349" s="203"/>
      <c r="B15349" s="203"/>
      <c r="C15349" s="203"/>
      <c r="D15349" s="203"/>
      <c r="E15349" s="203"/>
      <c r="F15349" s="203"/>
    </row>
    <row r="15350" spans="1:6" x14ac:dyDescent="0.25">
      <c r="A15350" s="203"/>
      <c r="B15350" s="203"/>
      <c r="C15350" s="203"/>
      <c r="D15350" s="203"/>
      <c r="E15350" s="203"/>
      <c r="F15350" s="203"/>
    </row>
    <row r="15351" spans="1:6" x14ac:dyDescent="0.25">
      <c r="A15351" s="203"/>
      <c r="B15351" s="203"/>
      <c r="C15351" s="203"/>
      <c r="D15351" s="203"/>
      <c r="E15351" s="203"/>
      <c r="F15351" s="203"/>
    </row>
    <row r="15352" spans="1:6" x14ac:dyDescent="0.25">
      <c r="A15352" s="203"/>
      <c r="B15352" s="203"/>
      <c r="C15352" s="203"/>
      <c r="D15352" s="203"/>
      <c r="E15352" s="203"/>
      <c r="F15352" s="203"/>
    </row>
    <row r="15353" spans="1:6" x14ac:dyDescent="0.25">
      <c r="A15353" s="203"/>
      <c r="B15353" s="203"/>
      <c r="C15353" s="203"/>
      <c r="D15353" s="203"/>
      <c r="E15353" s="203"/>
      <c r="F15353" s="203"/>
    </row>
    <row r="15354" spans="1:6" x14ac:dyDescent="0.25">
      <c r="A15354" s="203"/>
      <c r="B15354" s="203"/>
      <c r="C15354" s="203"/>
      <c r="D15354" s="203"/>
      <c r="E15354" s="203"/>
      <c r="F15354" s="203"/>
    </row>
    <row r="15355" spans="1:6" x14ac:dyDescent="0.25">
      <c r="A15355" s="203"/>
      <c r="B15355" s="203"/>
      <c r="C15355" s="203"/>
      <c r="D15355" s="203"/>
      <c r="E15355" s="203"/>
      <c r="F15355" s="203"/>
    </row>
    <row r="15356" spans="1:6" x14ac:dyDescent="0.25">
      <c r="A15356" s="203"/>
      <c r="B15356" s="203"/>
      <c r="C15356" s="203"/>
      <c r="D15356" s="203"/>
      <c r="E15356" s="203"/>
      <c r="F15356" s="203"/>
    </row>
    <row r="15357" spans="1:6" x14ac:dyDescent="0.25">
      <c r="A15357" s="203"/>
      <c r="B15357" s="203"/>
      <c r="C15357" s="203"/>
      <c r="D15357" s="203"/>
      <c r="E15357" s="203"/>
      <c r="F15357" s="203"/>
    </row>
    <row r="15358" spans="1:6" x14ac:dyDescent="0.25">
      <c r="A15358" s="203"/>
      <c r="B15358" s="203"/>
      <c r="C15358" s="203"/>
      <c r="D15358" s="203"/>
      <c r="E15358" s="203"/>
      <c r="F15358" s="203"/>
    </row>
    <row r="15359" spans="1:6" x14ac:dyDescent="0.25">
      <c r="A15359" s="203"/>
      <c r="B15359" s="203"/>
      <c r="C15359" s="203"/>
      <c r="D15359" s="203"/>
      <c r="E15359" s="203"/>
      <c r="F15359" s="203"/>
    </row>
    <row r="15360" spans="1:6" x14ac:dyDescent="0.25">
      <c r="A15360" s="203"/>
      <c r="B15360" s="203"/>
      <c r="C15360" s="203"/>
      <c r="D15360" s="203"/>
      <c r="E15360" s="203"/>
      <c r="F15360" s="203"/>
    </row>
    <row r="15361" spans="1:6" x14ac:dyDescent="0.25">
      <c r="A15361" s="203"/>
      <c r="B15361" s="203"/>
      <c r="C15361" s="203"/>
      <c r="D15361" s="203"/>
      <c r="E15361" s="203"/>
      <c r="F15361" s="203"/>
    </row>
    <row r="15362" spans="1:6" x14ac:dyDescent="0.25">
      <c r="A15362" s="203"/>
      <c r="B15362" s="203"/>
      <c r="C15362" s="203"/>
      <c r="D15362" s="203"/>
      <c r="E15362" s="203"/>
      <c r="F15362" s="203"/>
    </row>
    <row r="15363" spans="1:6" x14ac:dyDescent="0.25">
      <c r="A15363" s="203"/>
      <c r="B15363" s="203"/>
      <c r="C15363" s="203"/>
      <c r="D15363" s="203"/>
      <c r="E15363" s="203"/>
      <c r="F15363" s="203"/>
    </row>
    <row r="15364" spans="1:6" x14ac:dyDescent="0.25">
      <c r="A15364" s="203"/>
      <c r="B15364" s="203"/>
      <c r="C15364" s="203"/>
      <c r="D15364" s="203"/>
      <c r="E15364" s="203"/>
      <c r="F15364" s="203"/>
    </row>
    <row r="15365" spans="1:6" x14ac:dyDescent="0.25">
      <c r="A15365" s="203"/>
      <c r="B15365" s="203"/>
      <c r="C15365" s="203"/>
      <c r="D15365" s="203"/>
      <c r="E15365" s="203"/>
      <c r="F15365" s="203"/>
    </row>
    <row r="15366" spans="1:6" x14ac:dyDescent="0.25">
      <c r="A15366" s="203"/>
      <c r="B15366" s="203"/>
      <c r="C15366" s="203"/>
      <c r="D15366" s="203"/>
      <c r="E15366" s="203"/>
      <c r="F15366" s="203"/>
    </row>
    <row r="15367" spans="1:6" x14ac:dyDescent="0.25">
      <c r="A15367" s="203"/>
      <c r="B15367" s="203"/>
      <c r="C15367" s="203"/>
      <c r="D15367" s="203"/>
      <c r="E15367" s="203"/>
      <c r="F15367" s="203"/>
    </row>
    <row r="15368" spans="1:6" x14ac:dyDescent="0.25">
      <c r="A15368" s="203"/>
      <c r="B15368" s="203"/>
      <c r="C15368" s="203"/>
      <c r="D15368" s="203"/>
      <c r="E15368" s="203"/>
      <c r="F15368" s="203"/>
    </row>
    <row r="15369" spans="1:6" x14ac:dyDescent="0.25">
      <c r="A15369" s="203"/>
      <c r="B15369" s="203"/>
      <c r="C15369" s="203"/>
      <c r="D15369" s="203"/>
      <c r="E15369" s="203"/>
      <c r="F15369" s="203"/>
    </row>
    <row r="15370" spans="1:6" x14ac:dyDescent="0.25">
      <c r="A15370" s="203"/>
      <c r="B15370" s="203"/>
      <c r="C15370" s="203"/>
      <c r="D15370" s="203"/>
      <c r="E15370" s="203"/>
      <c r="F15370" s="203"/>
    </row>
    <row r="15371" spans="1:6" x14ac:dyDescent="0.25">
      <c r="A15371" s="203"/>
      <c r="B15371" s="203"/>
      <c r="C15371" s="203"/>
      <c r="D15371" s="203"/>
      <c r="E15371" s="203"/>
      <c r="F15371" s="203"/>
    </row>
    <row r="15372" spans="1:6" x14ac:dyDescent="0.25">
      <c r="A15372" s="203"/>
      <c r="B15372" s="203"/>
      <c r="C15372" s="203"/>
      <c r="D15372" s="203"/>
      <c r="E15372" s="203"/>
      <c r="F15372" s="203"/>
    </row>
    <row r="15373" spans="1:6" x14ac:dyDescent="0.25">
      <c r="A15373" s="203"/>
      <c r="B15373" s="203"/>
      <c r="C15373" s="203"/>
      <c r="D15373" s="203"/>
      <c r="E15373" s="203"/>
      <c r="F15373" s="203"/>
    </row>
    <row r="15374" spans="1:6" x14ac:dyDescent="0.25">
      <c r="A15374" s="203"/>
      <c r="B15374" s="203"/>
      <c r="C15374" s="203"/>
      <c r="D15374" s="203"/>
      <c r="E15374" s="203"/>
      <c r="F15374" s="203"/>
    </row>
    <row r="15375" spans="1:6" x14ac:dyDescent="0.25">
      <c r="A15375" s="203"/>
      <c r="B15375" s="203"/>
      <c r="C15375" s="203"/>
      <c r="D15375" s="203"/>
      <c r="E15375" s="203"/>
      <c r="F15375" s="203"/>
    </row>
    <row r="15376" spans="1:6" x14ac:dyDescent="0.25">
      <c r="A15376" s="203"/>
      <c r="B15376" s="203"/>
      <c r="C15376" s="203"/>
      <c r="D15376" s="203"/>
      <c r="E15376" s="203"/>
      <c r="F15376" s="203"/>
    </row>
    <row r="15377" spans="1:6" x14ac:dyDescent="0.25">
      <c r="A15377" s="203"/>
      <c r="B15377" s="203"/>
      <c r="C15377" s="203"/>
      <c r="D15377" s="203"/>
      <c r="E15377" s="203"/>
      <c r="F15377" s="203"/>
    </row>
    <row r="15378" spans="1:6" x14ac:dyDescent="0.25">
      <c r="A15378" s="203"/>
      <c r="B15378" s="203"/>
      <c r="C15378" s="203"/>
      <c r="D15378" s="203"/>
      <c r="E15378" s="203"/>
      <c r="F15378" s="203"/>
    </row>
    <row r="15379" spans="1:6" x14ac:dyDescent="0.25">
      <c r="A15379" s="203"/>
      <c r="B15379" s="203"/>
      <c r="C15379" s="203"/>
      <c r="D15379" s="203"/>
      <c r="E15379" s="203"/>
      <c r="F15379" s="203"/>
    </row>
    <row r="15380" spans="1:6" x14ac:dyDescent="0.25">
      <c r="A15380" s="203"/>
      <c r="B15380" s="203"/>
      <c r="C15380" s="203"/>
      <c r="D15380" s="203"/>
      <c r="E15380" s="203"/>
      <c r="F15380" s="203"/>
    </row>
    <row r="15381" spans="1:6" x14ac:dyDescent="0.25">
      <c r="A15381" s="203"/>
      <c r="B15381" s="203"/>
      <c r="C15381" s="203"/>
      <c r="D15381" s="203"/>
      <c r="E15381" s="203"/>
      <c r="F15381" s="203"/>
    </row>
    <row r="15382" spans="1:6" x14ac:dyDescent="0.25">
      <c r="A15382" s="203"/>
      <c r="B15382" s="203"/>
      <c r="C15382" s="203"/>
      <c r="D15382" s="203"/>
      <c r="E15382" s="203"/>
      <c r="F15382" s="203"/>
    </row>
    <row r="15383" spans="1:6" x14ac:dyDescent="0.25">
      <c r="A15383" s="203"/>
      <c r="B15383" s="203"/>
      <c r="C15383" s="203"/>
      <c r="D15383" s="203"/>
      <c r="E15383" s="203"/>
      <c r="F15383" s="203"/>
    </row>
    <row r="15384" spans="1:6" x14ac:dyDescent="0.25">
      <c r="A15384" s="203"/>
      <c r="B15384" s="203"/>
      <c r="C15384" s="203"/>
      <c r="D15384" s="203"/>
      <c r="E15384" s="203"/>
      <c r="F15384" s="203"/>
    </row>
    <row r="15385" spans="1:6" x14ac:dyDescent="0.25">
      <c r="A15385" s="203"/>
      <c r="B15385" s="203"/>
      <c r="C15385" s="203"/>
      <c r="D15385" s="203"/>
      <c r="E15385" s="203"/>
      <c r="F15385" s="203"/>
    </row>
    <row r="15386" spans="1:6" x14ac:dyDescent="0.25">
      <c r="A15386" s="203"/>
      <c r="B15386" s="203"/>
      <c r="C15386" s="203"/>
      <c r="D15386" s="203"/>
      <c r="E15386" s="203"/>
      <c r="F15386" s="203"/>
    </row>
    <row r="15387" spans="1:6" x14ac:dyDescent="0.25">
      <c r="A15387" s="203"/>
      <c r="B15387" s="203"/>
      <c r="C15387" s="203"/>
      <c r="D15387" s="203"/>
      <c r="E15387" s="203"/>
      <c r="F15387" s="203"/>
    </row>
    <row r="15388" spans="1:6" x14ac:dyDescent="0.25">
      <c r="A15388" s="203"/>
      <c r="B15388" s="203"/>
      <c r="C15388" s="203"/>
      <c r="D15388" s="203"/>
      <c r="E15388" s="203"/>
      <c r="F15388" s="203"/>
    </row>
    <row r="15389" spans="1:6" x14ac:dyDescent="0.25">
      <c r="A15389" s="203"/>
      <c r="B15389" s="203"/>
      <c r="C15389" s="203"/>
      <c r="D15389" s="203"/>
      <c r="E15389" s="203"/>
      <c r="F15389" s="203"/>
    </row>
    <row r="15390" spans="1:6" x14ac:dyDescent="0.25">
      <c r="A15390" s="203"/>
      <c r="B15390" s="203"/>
      <c r="C15390" s="203"/>
      <c r="D15390" s="203"/>
      <c r="E15390" s="203"/>
      <c r="F15390" s="203"/>
    </row>
    <row r="15391" spans="1:6" x14ac:dyDescent="0.25">
      <c r="A15391" s="203"/>
      <c r="B15391" s="203"/>
      <c r="C15391" s="203"/>
      <c r="D15391" s="203"/>
      <c r="E15391" s="203"/>
      <c r="F15391" s="203"/>
    </row>
    <row r="15392" spans="1:6" x14ac:dyDescent="0.25">
      <c r="A15392" s="203"/>
      <c r="B15392" s="203"/>
      <c r="C15392" s="203"/>
      <c r="D15392" s="203"/>
      <c r="E15392" s="203"/>
      <c r="F15392" s="203"/>
    </row>
    <row r="15393" spans="1:6" x14ac:dyDescent="0.25">
      <c r="A15393" s="203"/>
      <c r="B15393" s="203"/>
      <c r="C15393" s="203"/>
      <c r="D15393" s="203"/>
      <c r="E15393" s="203"/>
      <c r="F15393" s="203"/>
    </row>
    <row r="15394" spans="1:6" x14ac:dyDescent="0.25">
      <c r="A15394" s="203"/>
      <c r="B15394" s="203"/>
      <c r="C15394" s="203"/>
      <c r="D15394" s="203"/>
      <c r="E15394" s="203"/>
      <c r="F15394" s="203"/>
    </row>
    <row r="15395" spans="1:6" x14ac:dyDescent="0.25">
      <c r="A15395" s="203"/>
      <c r="B15395" s="203"/>
      <c r="C15395" s="203"/>
      <c r="D15395" s="203"/>
      <c r="E15395" s="203"/>
      <c r="F15395" s="203"/>
    </row>
    <row r="15396" spans="1:6" x14ac:dyDescent="0.25">
      <c r="A15396" s="203"/>
      <c r="B15396" s="203"/>
      <c r="C15396" s="203"/>
      <c r="D15396" s="203"/>
      <c r="E15396" s="203"/>
      <c r="F15396" s="203"/>
    </row>
    <row r="15397" spans="1:6" x14ac:dyDescent="0.25">
      <c r="A15397" s="203"/>
      <c r="B15397" s="203"/>
      <c r="C15397" s="203"/>
      <c r="D15397" s="203"/>
      <c r="E15397" s="203"/>
      <c r="F15397" s="203"/>
    </row>
    <row r="15398" spans="1:6" x14ac:dyDescent="0.25">
      <c r="A15398" s="203"/>
      <c r="B15398" s="203"/>
      <c r="C15398" s="203"/>
      <c r="D15398" s="203"/>
      <c r="E15398" s="203"/>
      <c r="F15398" s="203"/>
    </row>
    <row r="15399" spans="1:6" x14ac:dyDescent="0.25">
      <c r="A15399" s="203"/>
      <c r="B15399" s="203"/>
      <c r="C15399" s="203"/>
      <c r="D15399" s="203"/>
      <c r="E15399" s="203"/>
      <c r="F15399" s="203"/>
    </row>
    <row r="15400" spans="1:6" x14ac:dyDescent="0.25">
      <c r="A15400" s="203"/>
      <c r="B15400" s="203"/>
      <c r="C15400" s="203"/>
      <c r="D15400" s="203"/>
      <c r="E15400" s="203"/>
      <c r="F15400" s="203"/>
    </row>
    <row r="15401" spans="1:6" x14ac:dyDescent="0.25">
      <c r="A15401" s="203"/>
      <c r="B15401" s="203"/>
      <c r="C15401" s="203"/>
      <c r="D15401" s="203"/>
      <c r="E15401" s="203"/>
      <c r="F15401" s="203"/>
    </row>
    <row r="15402" spans="1:6" x14ac:dyDescent="0.25">
      <c r="A15402" s="203"/>
      <c r="B15402" s="203"/>
      <c r="C15402" s="203"/>
      <c r="D15402" s="203"/>
      <c r="E15402" s="203"/>
      <c r="F15402" s="203"/>
    </row>
    <row r="15403" spans="1:6" x14ac:dyDescent="0.25">
      <c r="A15403" s="203"/>
      <c r="B15403" s="203"/>
      <c r="C15403" s="203"/>
      <c r="D15403" s="203"/>
      <c r="E15403" s="203"/>
      <c r="F15403" s="203"/>
    </row>
    <row r="15404" spans="1:6" x14ac:dyDescent="0.25">
      <c r="A15404" s="203"/>
      <c r="B15404" s="203"/>
      <c r="C15404" s="203"/>
      <c r="D15404" s="203"/>
      <c r="E15404" s="203"/>
      <c r="F15404" s="203"/>
    </row>
    <row r="15405" spans="1:6" x14ac:dyDescent="0.25">
      <c r="A15405" s="203"/>
      <c r="B15405" s="203"/>
      <c r="C15405" s="203"/>
      <c r="D15405" s="203"/>
      <c r="E15405" s="203"/>
      <c r="F15405" s="203"/>
    </row>
    <row r="15406" spans="1:6" x14ac:dyDescent="0.25">
      <c r="A15406" s="203"/>
      <c r="B15406" s="203"/>
      <c r="C15406" s="203"/>
      <c r="D15406" s="203"/>
      <c r="E15406" s="203"/>
      <c r="F15406" s="203"/>
    </row>
    <row r="15407" spans="1:6" x14ac:dyDescent="0.25">
      <c r="A15407" s="203"/>
      <c r="B15407" s="203"/>
      <c r="C15407" s="203"/>
      <c r="D15407" s="203"/>
      <c r="E15407" s="203"/>
      <c r="F15407" s="203"/>
    </row>
    <row r="15408" spans="1:6" x14ac:dyDescent="0.25">
      <c r="A15408" s="203"/>
      <c r="B15408" s="203"/>
      <c r="C15408" s="203"/>
      <c r="D15408" s="203"/>
      <c r="E15408" s="203"/>
      <c r="F15408" s="203"/>
    </row>
    <row r="15409" spans="1:6" x14ac:dyDescent="0.25">
      <c r="A15409" s="203"/>
      <c r="B15409" s="203"/>
      <c r="C15409" s="203"/>
      <c r="D15409" s="203"/>
      <c r="E15409" s="203"/>
      <c r="F15409" s="203"/>
    </row>
    <row r="15410" spans="1:6" x14ac:dyDescent="0.25">
      <c r="A15410" s="203"/>
      <c r="B15410" s="203"/>
      <c r="C15410" s="203"/>
      <c r="D15410" s="203"/>
      <c r="E15410" s="203"/>
      <c r="F15410" s="203"/>
    </row>
    <row r="15411" spans="1:6" x14ac:dyDescent="0.25">
      <c r="A15411" s="203"/>
      <c r="B15411" s="203"/>
      <c r="C15411" s="203"/>
      <c r="D15411" s="203"/>
      <c r="E15411" s="203"/>
      <c r="F15411" s="203"/>
    </row>
    <row r="15412" spans="1:6" x14ac:dyDescent="0.25">
      <c r="A15412" s="203"/>
      <c r="B15412" s="203"/>
      <c r="C15412" s="203"/>
      <c r="D15412" s="203"/>
      <c r="E15412" s="203"/>
      <c r="F15412" s="203"/>
    </row>
    <row r="15413" spans="1:6" x14ac:dyDescent="0.25">
      <c r="A15413" s="203"/>
      <c r="B15413" s="203"/>
      <c r="C15413" s="203"/>
      <c r="D15413" s="203"/>
      <c r="E15413" s="203"/>
      <c r="F15413" s="203"/>
    </row>
    <row r="15414" spans="1:6" x14ac:dyDescent="0.25">
      <c r="A15414" s="203"/>
      <c r="B15414" s="203"/>
      <c r="C15414" s="203"/>
      <c r="D15414" s="203"/>
      <c r="E15414" s="203"/>
      <c r="F15414" s="203"/>
    </row>
    <row r="15415" spans="1:6" x14ac:dyDescent="0.25">
      <c r="A15415" s="203"/>
      <c r="B15415" s="203"/>
      <c r="C15415" s="203"/>
      <c r="D15415" s="203"/>
      <c r="E15415" s="203"/>
      <c r="F15415" s="203"/>
    </row>
    <row r="15416" spans="1:6" x14ac:dyDescent="0.25">
      <c r="A15416" s="203"/>
      <c r="B15416" s="203"/>
      <c r="C15416" s="203"/>
      <c r="D15416" s="203"/>
      <c r="E15416" s="203"/>
      <c r="F15416" s="203"/>
    </row>
    <row r="15417" spans="1:6" x14ac:dyDescent="0.25">
      <c r="A15417" s="203"/>
      <c r="B15417" s="203"/>
      <c r="C15417" s="203"/>
      <c r="D15417" s="203"/>
      <c r="E15417" s="203"/>
      <c r="F15417" s="203"/>
    </row>
    <row r="15418" spans="1:6" x14ac:dyDescent="0.25">
      <c r="A15418" s="203"/>
      <c r="B15418" s="203"/>
      <c r="C15418" s="203"/>
      <c r="D15418" s="203"/>
      <c r="E15418" s="203"/>
      <c r="F15418" s="203"/>
    </row>
    <row r="15419" spans="1:6" x14ac:dyDescent="0.25">
      <c r="A15419" s="203"/>
      <c r="B15419" s="203"/>
      <c r="C15419" s="203"/>
      <c r="D15419" s="203"/>
      <c r="E15419" s="203"/>
      <c r="F15419" s="203"/>
    </row>
    <row r="15420" spans="1:6" x14ac:dyDescent="0.25">
      <c r="A15420" s="203"/>
      <c r="B15420" s="203"/>
      <c r="C15420" s="203"/>
      <c r="D15420" s="203"/>
      <c r="E15420" s="203"/>
      <c r="F15420" s="203"/>
    </row>
    <row r="15421" spans="1:6" x14ac:dyDescent="0.25">
      <c r="A15421" s="203"/>
      <c r="B15421" s="203"/>
      <c r="C15421" s="203"/>
      <c r="D15421" s="203"/>
      <c r="E15421" s="203"/>
      <c r="F15421" s="203"/>
    </row>
    <row r="15422" spans="1:6" x14ac:dyDescent="0.25">
      <c r="A15422" s="203"/>
      <c r="B15422" s="203"/>
      <c r="C15422" s="203"/>
      <c r="D15422" s="203"/>
      <c r="E15422" s="203"/>
      <c r="F15422" s="203"/>
    </row>
    <row r="15423" spans="1:6" x14ac:dyDescent="0.25">
      <c r="A15423" s="203"/>
      <c r="B15423" s="203"/>
      <c r="C15423" s="203"/>
      <c r="D15423" s="203"/>
      <c r="E15423" s="203"/>
      <c r="F15423" s="203"/>
    </row>
    <row r="15424" spans="1:6" x14ac:dyDescent="0.25">
      <c r="A15424" s="203"/>
      <c r="B15424" s="203"/>
      <c r="C15424" s="203"/>
      <c r="D15424" s="203"/>
      <c r="E15424" s="203"/>
      <c r="F15424" s="203"/>
    </row>
    <row r="15425" spans="1:6" x14ac:dyDescent="0.25">
      <c r="A15425" s="203"/>
      <c r="B15425" s="203"/>
      <c r="C15425" s="203"/>
      <c r="D15425" s="203"/>
      <c r="E15425" s="203"/>
      <c r="F15425" s="203"/>
    </row>
    <row r="15426" spans="1:6" x14ac:dyDescent="0.25">
      <c r="A15426" s="203"/>
      <c r="B15426" s="203"/>
      <c r="C15426" s="203"/>
      <c r="D15426" s="203"/>
      <c r="E15426" s="203"/>
      <c r="F15426" s="203"/>
    </row>
    <row r="15427" spans="1:6" x14ac:dyDescent="0.25">
      <c r="A15427" s="203"/>
      <c r="B15427" s="203"/>
      <c r="C15427" s="203"/>
      <c r="D15427" s="203"/>
      <c r="E15427" s="203"/>
      <c r="F15427" s="203"/>
    </row>
    <row r="15428" spans="1:6" x14ac:dyDescent="0.25">
      <c r="A15428" s="203"/>
      <c r="B15428" s="203"/>
      <c r="C15428" s="203"/>
      <c r="D15428" s="203"/>
      <c r="E15428" s="203"/>
      <c r="F15428" s="203"/>
    </row>
    <row r="15429" spans="1:6" x14ac:dyDescent="0.25">
      <c r="A15429" s="203"/>
      <c r="B15429" s="203"/>
      <c r="C15429" s="203"/>
      <c r="D15429" s="203"/>
      <c r="E15429" s="203"/>
      <c r="F15429" s="203"/>
    </row>
    <row r="15430" spans="1:6" x14ac:dyDescent="0.25">
      <c r="A15430" s="203"/>
      <c r="B15430" s="203"/>
      <c r="C15430" s="203"/>
      <c r="D15430" s="203"/>
      <c r="E15430" s="203"/>
      <c r="F15430" s="203"/>
    </row>
    <row r="15431" spans="1:6" x14ac:dyDescent="0.25">
      <c r="A15431" s="203"/>
      <c r="B15431" s="203"/>
      <c r="C15431" s="203"/>
      <c r="D15431" s="203"/>
      <c r="E15431" s="203"/>
      <c r="F15431" s="203"/>
    </row>
    <row r="15432" spans="1:6" x14ac:dyDescent="0.25">
      <c r="A15432" s="203"/>
      <c r="B15432" s="203"/>
      <c r="C15432" s="203"/>
      <c r="D15432" s="203"/>
      <c r="E15432" s="203"/>
      <c r="F15432" s="203"/>
    </row>
    <row r="15433" spans="1:6" x14ac:dyDescent="0.25">
      <c r="A15433" s="203"/>
      <c r="B15433" s="203"/>
      <c r="C15433" s="203"/>
      <c r="D15433" s="203"/>
      <c r="E15433" s="203"/>
      <c r="F15433" s="203"/>
    </row>
    <row r="15434" spans="1:6" x14ac:dyDescent="0.25">
      <c r="A15434" s="203"/>
      <c r="B15434" s="203"/>
      <c r="C15434" s="203"/>
      <c r="D15434" s="203"/>
      <c r="E15434" s="203"/>
      <c r="F15434" s="203"/>
    </row>
    <row r="15435" spans="1:6" x14ac:dyDescent="0.25">
      <c r="A15435" s="203"/>
      <c r="B15435" s="203"/>
      <c r="C15435" s="203"/>
      <c r="D15435" s="203"/>
      <c r="E15435" s="203"/>
      <c r="F15435" s="203"/>
    </row>
    <row r="15436" spans="1:6" x14ac:dyDescent="0.25">
      <c r="A15436" s="203"/>
      <c r="B15436" s="203"/>
      <c r="C15436" s="203"/>
      <c r="D15436" s="203"/>
      <c r="E15436" s="203"/>
      <c r="F15436" s="203"/>
    </row>
    <row r="15437" spans="1:6" x14ac:dyDescent="0.25">
      <c r="A15437" s="203"/>
      <c r="B15437" s="203"/>
      <c r="C15437" s="203"/>
      <c r="D15437" s="203"/>
      <c r="E15437" s="203"/>
      <c r="F15437" s="203"/>
    </row>
    <row r="15438" spans="1:6" x14ac:dyDescent="0.25">
      <c r="A15438" s="203"/>
      <c r="B15438" s="203"/>
      <c r="C15438" s="203"/>
      <c r="D15438" s="203"/>
      <c r="E15438" s="203"/>
      <c r="F15438" s="203"/>
    </row>
    <row r="15439" spans="1:6" x14ac:dyDescent="0.25">
      <c r="A15439" s="203"/>
      <c r="B15439" s="203"/>
      <c r="C15439" s="203"/>
      <c r="D15439" s="203"/>
      <c r="E15439" s="203"/>
      <c r="F15439" s="203"/>
    </row>
    <row r="15440" spans="1:6" x14ac:dyDescent="0.25">
      <c r="A15440" s="203"/>
      <c r="B15440" s="203"/>
      <c r="C15440" s="203"/>
      <c r="D15440" s="203"/>
      <c r="E15440" s="203"/>
      <c r="F15440" s="203"/>
    </row>
    <row r="15441" spans="1:6" x14ac:dyDescent="0.25">
      <c r="A15441" s="203"/>
      <c r="B15441" s="203"/>
      <c r="C15441" s="203"/>
      <c r="D15441" s="203"/>
      <c r="E15441" s="203"/>
      <c r="F15441" s="203"/>
    </row>
    <row r="15442" spans="1:6" x14ac:dyDescent="0.25">
      <c r="A15442" s="203"/>
      <c r="B15442" s="203"/>
      <c r="C15442" s="203"/>
      <c r="D15442" s="203"/>
      <c r="E15442" s="203"/>
      <c r="F15442" s="203"/>
    </row>
    <row r="15443" spans="1:6" x14ac:dyDescent="0.25">
      <c r="A15443" s="203"/>
      <c r="B15443" s="203"/>
      <c r="C15443" s="203"/>
      <c r="D15443" s="203"/>
      <c r="E15443" s="203"/>
      <c r="F15443" s="203"/>
    </row>
    <row r="15444" spans="1:6" x14ac:dyDescent="0.25">
      <c r="A15444" s="203"/>
      <c r="B15444" s="203"/>
      <c r="C15444" s="203"/>
      <c r="D15444" s="203"/>
      <c r="E15444" s="203"/>
      <c r="F15444" s="203"/>
    </row>
    <row r="15445" spans="1:6" x14ac:dyDescent="0.25">
      <c r="A15445" s="203"/>
      <c r="B15445" s="203"/>
      <c r="C15445" s="203"/>
      <c r="D15445" s="203"/>
      <c r="E15445" s="203"/>
      <c r="F15445" s="203"/>
    </row>
    <row r="15446" spans="1:6" x14ac:dyDescent="0.25">
      <c r="A15446" s="203"/>
      <c r="B15446" s="203"/>
      <c r="C15446" s="203"/>
      <c r="D15446" s="203"/>
      <c r="E15446" s="203"/>
      <c r="F15446" s="203"/>
    </row>
    <row r="15447" spans="1:6" x14ac:dyDescent="0.25">
      <c r="A15447" s="203"/>
      <c r="B15447" s="203"/>
      <c r="C15447" s="203"/>
      <c r="D15447" s="203"/>
      <c r="E15447" s="203"/>
      <c r="F15447" s="203"/>
    </row>
    <row r="15448" spans="1:6" x14ac:dyDescent="0.25">
      <c r="A15448" s="203"/>
      <c r="B15448" s="203"/>
      <c r="C15448" s="203"/>
      <c r="D15448" s="203"/>
      <c r="E15448" s="203"/>
      <c r="F15448" s="203"/>
    </row>
    <row r="15449" spans="1:6" x14ac:dyDescent="0.25">
      <c r="A15449" s="203"/>
      <c r="B15449" s="203"/>
      <c r="C15449" s="203"/>
      <c r="D15449" s="203"/>
      <c r="E15449" s="203"/>
      <c r="F15449" s="203"/>
    </row>
    <row r="15450" spans="1:6" x14ac:dyDescent="0.25">
      <c r="A15450" s="203"/>
      <c r="B15450" s="203"/>
      <c r="C15450" s="203"/>
      <c r="D15450" s="203"/>
      <c r="E15450" s="203"/>
      <c r="F15450" s="203"/>
    </row>
    <row r="15451" spans="1:6" x14ac:dyDescent="0.25">
      <c r="A15451" s="203"/>
      <c r="B15451" s="203"/>
      <c r="C15451" s="203"/>
      <c r="D15451" s="203"/>
      <c r="E15451" s="203"/>
      <c r="F15451" s="203"/>
    </row>
    <row r="15452" spans="1:6" x14ac:dyDescent="0.25">
      <c r="A15452" s="203"/>
      <c r="B15452" s="203"/>
      <c r="C15452" s="203"/>
      <c r="D15452" s="203"/>
      <c r="E15452" s="203"/>
      <c r="F15452" s="203"/>
    </row>
    <row r="15453" spans="1:6" x14ac:dyDescent="0.25">
      <c r="A15453" s="203"/>
      <c r="B15453" s="203"/>
      <c r="C15453" s="203"/>
      <c r="D15453" s="203"/>
      <c r="E15453" s="203"/>
      <c r="F15453" s="203"/>
    </row>
    <row r="15454" spans="1:6" x14ac:dyDescent="0.25">
      <c r="A15454" s="203"/>
      <c r="B15454" s="203"/>
      <c r="C15454" s="203"/>
      <c r="D15454" s="203"/>
      <c r="E15454" s="203"/>
      <c r="F15454" s="203"/>
    </row>
    <row r="15455" spans="1:6" x14ac:dyDescent="0.25">
      <c r="A15455" s="203"/>
      <c r="B15455" s="203"/>
      <c r="C15455" s="203"/>
      <c r="D15455" s="203"/>
      <c r="E15455" s="203"/>
      <c r="F15455" s="203"/>
    </row>
    <row r="15456" spans="1:6" x14ac:dyDescent="0.25">
      <c r="A15456" s="203"/>
      <c r="B15456" s="203"/>
      <c r="C15456" s="203"/>
      <c r="D15456" s="203"/>
      <c r="E15456" s="203"/>
      <c r="F15456" s="203"/>
    </row>
    <row r="15457" spans="1:6" x14ac:dyDescent="0.25">
      <c r="A15457" s="203"/>
      <c r="B15457" s="203"/>
      <c r="C15457" s="203"/>
      <c r="D15457" s="203"/>
      <c r="E15457" s="203"/>
      <c r="F15457" s="203"/>
    </row>
    <row r="15458" spans="1:6" x14ac:dyDescent="0.25">
      <c r="A15458" s="203"/>
      <c r="B15458" s="203"/>
      <c r="C15458" s="203"/>
      <c r="D15458" s="203"/>
      <c r="E15458" s="203"/>
      <c r="F15458" s="203"/>
    </row>
    <row r="15459" spans="1:6" x14ac:dyDescent="0.25">
      <c r="A15459" s="203"/>
      <c r="B15459" s="203"/>
      <c r="C15459" s="203"/>
      <c r="D15459" s="203"/>
      <c r="E15459" s="203"/>
      <c r="F15459" s="203"/>
    </row>
    <row r="15460" spans="1:6" x14ac:dyDescent="0.25">
      <c r="A15460" s="203"/>
      <c r="B15460" s="203"/>
      <c r="C15460" s="203"/>
      <c r="D15460" s="203"/>
      <c r="E15460" s="203"/>
      <c r="F15460" s="203"/>
    </row>
    <row r="15461" spans="1:6" x14ac:dyDescent="0.25">
      <c r="A15461" s="203"/>
      <c r="B15461" s="203"/>
      <c r="C15461" s="203"/>
      <c r="D15461" s="203"/>
      <c r="E15461" s="203"/>
      <c r="F15461" s="203"/>
    </row>
    <row r="15462" spans="1:6" x14ac:dyDescent="0.25">
      <c r="A15462" s="203"/>
      <c r="B15462" s="203"/>
      <c r="C15462" s="203"/>
      <c r="D15462" s="203"/>
      <c r="E15462" s="203"/>
      <c r="F15462" s="203"/>
    </row>
    <row r="15463" spans="1:6" x14ac:dyDescent="0.25">
      <c r="A15463" s="203"/>
      <c r="B15463" s="203"/>
      <c r="C15463" s="203"/>
      <c r="D15463" s="203"/>
      <c r="E15463" s="203"/>
      <c r="F15463" s="203"/>
    </row>
    <row r="15464" spans="1:6" x14ac:dyDescent="0.25">
      <c r="A15464" s="203"/>
      <c r="B15464" s="203"/>
      <c r="C15464" s="203"/>
      <c r="D15464" s="203"/>
      <c r="E15464" s="203"/>
      <c r="F15464" s="203"/>
    </row>
    <row r="15465" spans="1:6" x14ac:dyDescent="0.25">
      <c r="A15465" s="203"/>
      <c r="B15465" s="203"/>
      <c r="C15465" s="203"/>
      <c r="D15465" s="203"/>
      <c r="E15465" s="203"/>
      <c r="F15465" s="203"/>
    </row>
    <row r="15466" spans="1:6" x14ac:dyDescent="0.25">
      <c r="A15466" s="203"/>
      <c r="B15466" s="203"/>
      <c r="C15466" s="203"/>
      <c r="D15466" s="203"/>
      <c r="E15466" s="203"/>
      <c r="F15466" s="203"/>
    </row>
    <row r="15467" spans="1:6" x14ac:dyDescent="0.25">
      <c r="A15467" s="203"/>
      <c r="B15467" s="203"/>
      <c r="C15467" s="203"/>
      <c r="D15467" s="203"/>
      <c r="E15467" s="203"/>
      <c r="F15467" s="203"/>
    </row>
    <row r="15468" spans="1:6" x14ac:dyDescent="0.25">
      <c r="A15468" s="203"/>
      <c r="B15468" s="203"/>
      <c r="C15468" s="203"/>
      <c r="D15468" s="203"/>
      <c r="E15468" s="203"/>
      <c r="F15468" s="203"/>
    </row>
    <row r="15469" spans="1:6" x14ac:dyDescent="0.25">
      <c r="A15469" s="203"/>
      <c r="B15469" s="203"/>
      <c r="C15469" s="203"/>
      <c r="D15469" s="203"/>
      <c r="E15469" s="203"/>
      <c r="F15469" s="203"/>
    </row>
    <row r="15470" spans="1:6" x14ac:dyDescent="0.25">
      <c r="A15470" s="203"/>
      <c r="B15470" s="203"/>
      <c r="C15470" s="203"/>
      <c r="D15470" s="203"/>
      <c r="E15470" s="203"/>
      <c r="F15470" s="203"/>
    </row>
    <row r="15471" spans="1:6" x14ac:dyDescent="0.25">
      <c r="A15471" s="203"/>
      <c r="B15471" s="203"/>
      <c r="C15471" s="203"/>
      <c r="D15471" s="203"/>
      <c r="E15471" s="203"/>
      <c r="F15471" s="203"/>
    </row>
    <row r="15472" spans="1:6" x14ac:dyDescent="0.25">
      <c r="A15472" s="203"/>
      <c r="B15472" s="203"/>
      <c r="C15472" s="203"/>
      <c r="D15472" s="203"/>
      <c r="E15472" s="203"/>
      <c r="F15472" s="203"/>
    </row>
    <row r="15473" spans="1:6" x14ac:dyDescent="0.25">
      <c r="A15473" s="203"/>
      <c r="B15473" s="203"/>
      <c r="C15473" s="203"/>
      <c r="D15473" s="203"/>
      <c r="E15473" s="203"/>
      <c r="F15473" s="203"/>
    </row>
    <row r="15474" spans="1:6" x14ac:dyDescent="0.25">
      <c r="A15474" s="203"/>
      <c r="B15474" s="203"/>
      <c r="C15474" s="203"/>
      <c r="D15474" s="203"/>
      <c r="E15474" s="203"/>
      <c r="F15474" s="203"/>
    </row>
    <row r="15475" spans="1:6" x14ac:dyDescent="0.25">
      <c r="A15475" s="203"/>
      <c r="B15475" s="203"/>
      <c r="C15475" s="203"/>
      <c r="D15475" s="203"/>
      <c r="E15475" s="203"/>
      <c r="F15475" s="203"/>
    </row>
    <row r="15476" spans="1:6" x14ac:dyDescent="0.25">
      <c r="A15476" s="203"/>
      <c r="B15476" s="203"/>
      <c r="C15476" s="203"/>
      <c r="D15476" s="203"/>
      <c r="E15476" s="203"/>
      <c r="F15476" s="203"/>
    </row>
    <row r="15477" spans="1:6" x14ac:dyDescent="0.25">
      <c r="A15477" s="203"/>
      <c r="B15477" s="203"/>
      <c r="C15477" s="203"/>
      <c r="D15477" s="203"/>
      <c r="E15477" s="203"/>
      <c r="F15477" s="203"/>
    </row>
    <row r="15478" spans="1:6" x14ac:dyDescent="0.25">
      <c r="A15478" s="203"/>
      <c r="B15478" s="203"/>
      <c r="C15478" s="203"/>
      <c r="D15478" s="203"/>
      <c r="E15478" s="203"/>
      <c r="F15478" s="203"/>
    </row>
    <row r="15479" spans="1:6" x14ac:dyDescent="0.25">
      <c r="A15479" s="203"/>
      <c r="B15479" s="203"/>
      <c r="C15479" s="203"/>
      <c r="D15479" s="203"/>
      <c r="E15479" s="203"/>
      <c r="F15479" s="203"/>
    </row>
    <row r="15480" spans="1:6" x14ac:dyDescent="0.25">
      <c r="A15480" s="203"/>
      <c r="B15480" s="203"/>
      <c r="C15480" s="203"/>
      <c r="D15480" s="203"/>
      <c r="E15480" s="203"/>
      <c r="F15480" s="203"/>
    </row>
    <row r="15481" spans="1:6" x14ac:dyDescent="0.25">
      <c r="A15481" s="203"/>
      <c r="B15481" s="203"/>
      <c r="C15481" s="203"/>
      <c r="D15481" s="203"/>
      <c r="E15481" s="203"/>
      <c r="F15481" s="203"/>
    </row>
    <row r="15482" spans="1:6" x14ac:dyDescent="0.25">
      <c r="A15482" s="203"/>
      <c r="B15482" s="203"/>
      <c r="C15482" s="203"/>
      <c r="D15482" s="203"/>
      <c r="E15482" s="203"/>
      <c r="F15482" s="203"/>
    </row>
    <row r="15483" spans="1:6" x14ac:dyDescent="0.25">
      <c r="A15483" s="203"/>
      <c r="B15483" s="203"/>
      <c r="C15483" s="203"/>
      <c r="D15483" s="203"/>
      <c r="E15483" s="203"/>
      <c r="F15483" s="203"/>
    </row>
    <row r="15484" spans="1:6" x14ac:dyDescent="0.25">
      <c r="A15484" s="203"/>
      <c r="B15484" s="203"/>
      <c r="C15484" s="203"/>
      <c r="D15484" s="203"/>
      <c r="E15484" s="203"/>
      <c r="F15484" s="203"/>
    </row>
    <row r="15485" spans="1:6" x14ac:dyDescent="0.25">
      <c r="A15485" s="203"/>
      <c r="B15485" s="203"/>
      <c r="C15485" s="203"/>
      <c r="D15485" s="203"/>
      <c r="E15485" s="203"/>
      <c r="F15485" s="203"/>
    </row>
    <row r="15486" spans="1:6" x14ac:dyDescent="0.25">
      <c r="A15486" s="203"/>
      <c r="B15486" s="203"/>
      <c r="C15486" s="203"/>
      <c r="D15486" s="203"/>
      <c r="E15486" s="203"/>
      <c r="F15486" s="203"/>
    </row>
    <row r="15487" spans="1:6" x14ac:dyDescent="0.25">
      <c r="A15487" s="203"/>
      <c r="B15487" s="203"/>
      <c r="C15487" s="203"/>
      <c r="D15487" s="203"/>
      <c r="E15487" s="203"/>
      <c r="F15487" s="203"/>
    </row>
    <row r="15488" spans="1:6" x14ac:dyDescent="0.25">
      <c r="A15488" s="203"/>
      <c r="B15488" s="203"/>
      <c r="C15488" s="203"/>
      <c r="D15488" s="203"/>
      <c r="E15488" s="203"/>
      <c r="F15488" s="203"/>
    </row>
    <row r="15489" spans="1:6" x14ac:dyDescent="0.25">
      <c r="A15489" s="203"/>
      <c r="B15489" s="203"/>
      <c r="C15489" s="203"/>
      <c r="D15489" s="203"/>
      <c r="E15489" s="203"/>
      <c r="F15489" s="203"/>
    </row>
    <row r="15490" spans="1:6" x14ac:dyDescent="0.25">
      <c r="A15490" s="203"/>
      <c r="B15490" s="203"/>
      <c r="C15490" s="203"/>
      <c r="D15490" s="203"/>
      <c r="E15490" s="203"/>
      <c r="F15490" s="203"/>
    </row>
    <row r="15491" spans="1:6" x14ac:dyDescent="0.25">
      <c r="A15491" s="203"/>
      <c r="B15491" s="203"/>
      <c r="C15491" s="203"/>
      <c r="D15491" s="203"/>
      <c r="E15491" s="203"/>
      <c r="F15491" s="203"/>
    </row>
    <row r="15492" spans="1:6" x14ac:dyDescent="0.25">
      <c r="A15492" s="203"/>
      <c r="B15492" s="203"/>
      <c r="C15492" s="203"/>
      <c r="D15492" s="203"/>
      <c r="E15492" s="203"/>
      <c r="F15492" s="203"/>
    </row>
    <row r="15493" spans="1:6" x14ac:dyDescent="0.25">
      <c r="A15493" s="203"/>
      <c r="B15493" s="203"/>
      <c r="C15493" s="203"/>
      <c r="D15493" s="203"/>
      <c r="E15493" s="203"/>
      <c r="F15493" s="203"/>
    </row>
    <row r="15494" spans="1:6" x14ac:dyDescent="0.25">
      <c r="A15494" s="203"/>
      <c r="B15494" s="203"/>
      <c r="C15494" s="203"/>
      <c r="D15494" s="203"/>
      <c r="E15494" s="203"/>
      <c r="F15494" s="203"/>
    </row>
    <row r="15495" spans="1:6" x14ac:dyDescent="0.25">
      <c r="A15495" s="203"/>
      <c r="B15495" s="203"/>
      <c r="C15495" s="203"/>
      <c r="D15495" s="203"/>
      <c r="E15495" s="203"/>
      <c r="F15495" s="203"/>
    </row>
    <row r="15496" spans="1:6" x14ac:dyDescent="0.25">
      <c r="A15496" s="203"/>
      <c r="B15496" s="203"/>
      <c r="C15496" s="203"/>
      <c r="D15496" s="203"/>
      <c r="E15496" s="203"/>
      <c r="F15496" s="203"/>
    </row>
    <row r="15497" spans="1:6" x14ac:dyDescent="0.25">
      <c r="A15497" s="203"/>
      <c r="B15497" s="203"/>
      <c r="C15497" s="203"/>
      <c r="D15497" s="203"/>
      <c r="E15497" s="203"/>
      <c r="F15497" s="203"/>
    </row>
    <row r="15498" spans="1:6" x14ac:dyDescent="0.25">
      <c r="A15498" s="203"/>
      <c r="B15498" s="203"/>
      <c r="C15498" s="203"/>
      <c r="D15498" s="203"/>
      <c r="E15498" s="203"/>
      <c r="F15498" s="203"/>
    </row>
    <row r="15499" spans="1:6" x14ac:dyDescent="0.25">
      <c r="A15499" s="203"/>
      <c r="B15499" s="203"/>
      <c r="C15499" s="203"/>
      <c r="D15499" s="203"/>
      <c r="E15499" s="203"/>
      <c r="F15499" s="203"/>
    </row>
    <row r="15500" spans="1:6" x14ac:dyDescent="0.25">
      <c r="A15500" s="203"/>
      <c r="B15500" s="203"/>
      <c r="C15500" s="203"/>
      <c r="D15500" s="203"/>
      <c r="E15500" s="203"/>
      <c r="F15500" s="203"/>
    </row>
    <row r="15501" spans="1:6" x14ac:dyDescent="0.25">
      <c r="A15501" s="203"/>
      <c r="B15501" s="203"/>
      <c r="C15501" s="203"/>
      <c r="D15501" s="203"/>
      <c r="E15501" s="203"/>
      <c r="F15501" s="203"/>
    </row>
    <row r="15502" spans="1:6" x14ac:dyDescent="0.25">
      <c r="A15502" s="203"/>
      <c r="B15502" s="203"/>
      <c r="C15502" s="203"/>
      <c r="D15502" s="203"/>
      <c r="E15502" s="203"/>
      <c r="F15502" s="203"/>
    </row>
    <row r="15503" spans="1:6" x14ac:dyDescent="0.25">
      <c r="A15503" s="203"/>
      <c r="B15503" s="203"/>
      <c r="C15503" s="203"/>
      <c r="D15503" s="203"/>
      <c r="E15503" s="203"/>
      <c r="F15503" s="203"/>
    </row>
    <row r="15504" spans="1:6" x14ac:dyDescent="0.25">
      <c r="A15504" s="203"/>
      <c r="B15504" s="203"/>
      <c r="C15504" s="203"/>
      <c r="D15504" s="203"/>
      <c r="E15504" s="203"/>
      <c r="F15504" s="203"/>
    </row>
    <row r="15505" spans="1:6" x14ac:dyDescent="0.25">
      <c r="A15505" s="203"/>
      <c r="B15505" s="203"/>
      <c r="C15505" s="203"/>
      <c r="D15505" s="203"/>
      <c r="E15505" s="203"/>
      <c r="F15505" s="203"/>
    </row>
    <row r="15506" spans="1:6" x14ac:dyDescent="0.25">
      <c r="A15506" s="203"/>
      <c r="B15506" s="203"/>
      <c r="C15506" s="203"/>
      <c r="D15506" s="203"/>
      <c r="E15506" s="203"/>
      <c r="F15506" s="203"/>
    </row>
    <row r="15507" spans="1:6" x14ac:dyDescent="0.25">
      <c r="A15507" s="203"/>
      <c r="B15507" s="203"/>
      <c r="C15507" s="203"/>
      <c r="D15507" s="203"/>
      <c r="E15507" s="203"/>
      <c r="F15507" s="203"/>
    </row>
    <row r="15508" spans="1:6" x14ac:dyDescent="0.25">
      <c r="A15508" s="203"/>
      <c r="B15508" s="203"/>
      <c r="C15508" s="203"/>
      <c r="D15508" s="203"/>
      <c r="E15508" s="203"/>
      <c r="F15508" s="203"/>
    </row>
    <row r="15509" spans="1:6" x14ac:dyDescent="0.25">
      <c r="A15509" s="203"/>
      <c r="B15509" s="203"/>
      <c r="C15509" s="203"/>
      <c r="D15509" s="203"/>
      <c r="E15509" s="203"/>
      <c r="F15509" s="203"/>
    </row>
    <row r="15510" spans="1:6" x14ac:dyDescent="0.25">
      <c r="A15510" s="203"/>
      <c r="B15510" s="203"/>
      <c r="C15510" s="203"/>
      <c r="D15510" s="203"/>
      <c r="E15510" s="203"/>
      <c r="F15510" s="203"/>
    </row>
    <row r="15511" spans="1:6" x14ac:dyDescent="0.25">
      <c r="A15511" s="203"/>
      <c r="B15511" s="203"/>
      <c r="C15511" s="203"/>
      <c r="D15511" s="203"/>
      <c r="E15511" s="203"/>
      <c r="F15511" s="203"/>
    </row>
    <row r="15512" spans="1:6" x14ac:dyDescent="0.25">
      <c r="A15512" s="203"/>
      <c r="B15512" s="203"/>
      <c r="C15512" s="203"/>
      <c r="D15512" s="203"/>
      <c r="E15512" s="203"/>
      <c r="F15512" s="203"/>
    </row>
    <row r="15513" spans="1:6" x14ac:dyDescent="0.25">
      <c r="A15513" s="203"/>
      <c r="B15513" s="203"/>
      <c r="C15513" s="203"/>
      <c r="D15513" s="203"/>
      <c r="E15513" s="203"/>
      <c r="F15513" s="203"/>
    </row>
    <row r="15514" spans="1:6" x14ac:dyDescent="0.25">
      <c r="A15514" s="203"/>
      <c r="B15514" s="203"/>
      <c r="C15514" s="203"/>
      <c r="D15514" s="203"/>
      <c r="E15514" s="203"/>
      <c r="F15514" s="203"/>
    </row>
    <row r="15515" spans="1:6" x14ac:dyDescent="0.25">
      <c r="A15515" s="203"/>
      <c r="B15515" s="203"/>
      <c r="C15515" s="203"/>
      <c r="D15515" s="203"/>
      <c r="E15515" s="203"/>
      <c r="F15515" s="203"/>
    </row>
    <row r="15516" spans="1:6" x14ac:dyDescent="0.25">
      <c r="A15516" s="203"/>
      <c r="B15516" s="203"/>
      <c r="C15516" s="203"/>
      <c r="D15516" s="203"/>
      <c r="E15516" s="203"/>
      <c r="F15516" s="203"/>
    </row>
    <row r="15517" spans="1:6" x14ac:dyDescent="0.25">
      <c r="A15517" s="203"/>
      <c r="B15517" s="203"/>
      <c r="C15517" s="203"/>
      <c r="D15517" s="203"/>
      <c r="E15517" s="203"/>
      <c r="F15517" s="203"/>
    </row>
    <row r="15518" spans="1:6" x14ac:dyDescent="0.25">
      <c r="A15518" s="203"/>
      <c r="B15518" s="203"/>
      <c r="C15518" s="203"/>
      <c r="D15518" s="203"/>
      <c r="E15518" s="203"/>
      <c r="F15518" s="203"/>
    </row>
    <row r="15519" spans="1:6" x14ac:dyDescent="0.25">
      <c r="A15519" s="203"/>
      <c r="B15519" s="203"/>
      <c r="C15519" s="203"/>
      <c r="D15519" s="203"/>
      <c r="E15519" s="203"/>
      <c r="F15519" s="203"/>
    </row>
    <row r="15520" spans="1:6" x14ac:dyDescent="0.25">
      <c r="A15520" s="203"/>
      <c r="B15520" s="203"/>
      <c r="C15520" s="203"/>
      <c r="D15520" s="203"/>
      <c r="E15520" s="203"/>
      <c r="F15520" s="203"/>
    </row>
    <row r="15521" spans="1:6" x14ac:dyDescent="0.25">
      <c r="A15521" s="203"/>
      <c r="B15521" s="203"/>
      <c r="C15521" s="203"/>
      <c r="D15521" s="203"/>
      <c r="E15521" s="203"/>
      <c r="F15521" s="203"/>
    </row>
    <row r="15522" spans="1:6" x14ac:dyDescent="0.25">
      <c r="A15522" s="203"/>
      <c r="B15522" s="203"/>
      <c r="C15522" s="203"/>
      <c r="D15522" s="203"/>
      <c r="E15522" s="203"/>
      <c r="F15522" s="203"/>
    </row>
    <row r="15523" spans="1:6" x14ac:dyDescent="0.25">
      <c r="A15523" s="203"/>
      <c r="B15523" s="203"/>
      <c r="C15523" s="203"/>
      <c r="D15523" s="203"/>
      <c r="E15523" s="203"/>
      <c r="F15523" s="203"/>
    </row>
    <row r="15524" spans="1:6" x14ac:dyDescent="0.25">
      <c r="A15524" s="203"/>
      <c r="B15524" s="203"/>
      <c r="C15524" s="203"/>
      <c r="D15524" s="203"/>
      <c r="E15524" s="203"/>
      <c r="F15524" s="203"/>
    </row>
    <row r="15525" spans="1:6" x14ac:dyDescent="0.25">
      <c r="A15525" s="203"/>
      <c r="B15525" s="203"/>
      <c r="C15525" s="203"/>
      <c r="D15525" s="203"/>
      <c r="E15525" s="203"/>
      <c r="F15525" s="203"/>
    </row>
    <row r="15526" spans="1:6" x14ac:dyDescent="0.25">
      <c r="A15526" s="203"/>
      <c r="B15526" s="203"/>
      <c r="C15526" s="203"/>
      <c r="D15526" s="203"/>
      <c r="E15526" s="203"/>
      <c r="F15526" s="203"/>
    </row>
    <row r="15527" spans="1:6" x14ac:dyDescent="0.25">
      <c r="A15527" s="203"/>
      <c r="B15527" s="203"/>
      <c r="C15527" s="203"/>
      <c r="D15527" s="203"/>
      <c r="E15527" s="203"/>
      <c r="F15527" s="203"/>
    </row>
    <row r="15528" spans="1:6" x14ac:dyDescent="0.25">
      <c r="A15528" s="203"/>
      <c r="B15528" s="203"/>
      <c r="C15528" s="203"/>
      <c r="D15528" s="203"/>
      <c r="E15528" s="203"/>
      <c r="F15528" s="203"/>
    </row>
    <row r="15529" spans="1:6" x14ac:dyDescent="0.25">
      <c r="A15529" s="203"/>
      <c r="B15529" s="203"/>
      <c r="C15529" s="203"/>
      <c r="D15529" s="203"/>
      <c r="E15529" s="203"/>
      <c r="F15529" s="203"/>
    </row>
    <row r="15530" spans="1:6" x14ac:dyDescent="0.25">
      <c r="A15530" s="203"/>
      <c r="B15530" s="203"/>
      <c r="C15530" s="203"/>
      <c r="D15530" s="203"/>
      <c r="E15530" s="203"/>
      <c r="F15530" s="203"/>
    </row>
    <row r="15531" spans="1:6" x14ac:dyDescent="0.25">
      <c r="A15531" s="203"/>
      <c r="B15531" s="203"/>
      <c r="C15531" s="203"/>
      <c r="D15531" s="203"/>
      <c r="E15531" s="203"/>
      <c r="F15531" s="203"/>
    </row>
    <row r="15532" spans="1:6" x14ac:dyDescent="0.25">
      <c r="A15532" s="203"/>
      <c r="B15532" s="203"/>
      <c r="C15532" s="203"/>
      <c r="D15532" s="203"/>
      <c r="E15532" s="203"/>
      <c r="F15532" s="203"/>
    </row>
    <row r="15533" spans="1:6" x14ac:dyDescent="0.25">
      <c r="A15533" s="203"/>
      <c r="B15533" s="203"/>
      <c r="C15533" s="203"/>
      <c r="D15533" s="203"/>
      <c r="E15533" s="203"/>
      <c r="F15533" s="203"/>
    </row>
    <row r="15534" spans="1:6" x14ac:dyDescent="0.25">
      <c r="A15534" s="203"/>
      <c r="B15534" s="203"/>
      <c r="C15534" s="203"/>
      <c r="D15534" s="203"/>
      <c r="E15534" s="203"/>
      <c r="F15534" s="203"/>
    </row>
    <row r="15535" spans="1:6" x14ac:dyDescent="0.25">
      <c r="A15535" s="203"/>
      <c r="B15535" s="203"/>
      <c r="C15535" s="203"/>
      <c r="D15535" s="203"/>
      <c r="E15535" s="203"/>
      <c r="F15535" s="203"/>
    </row>
    <row r="15536" spans="1:6" x14ac:dyDescent="0.25">
      <c r="A15536" s="203"/>
      <c r="B15536" s="203"/>
      <c r="C15536" s="203"/>
      <c r="D15536" s="203"/>
      <c r="E15536" s="203"/>
      <c r="F15536" s="203"/>
    </row>
    <row r="15537" spans="1:6" x14ac:dyDescent="0.25">
      <c r="A15537" s="203"/>
      <c r="B15537" s="203"/>
      <c r="C15537" s="203"/>
      <c r="D15537" s="203"/>
      <c r="E15537" s="203"/>
      <c r="F15537" s="203"/>
    </row>
    <row r="15538" spans="1:6" x14ac:dyDescent="0.25">
      <c r="A15538" s="203"/>
      <c r="B15538" s="203"/>
      <c r="C15538" s="203"/>
      <c r="D15538" s="203"/>
      <c r="E15538" s="203"/>
      <c r="F15538" s="203"/>
    </row>
    <row r="15539" spans="1:6" x14ac:dyDescent="0.25">
      <c r="A15539" s="203"/>
      <c r="B15539" s="203"/>
      <c r="C15539" s="203"/>
      <c r="D15539" s="203"/>
      <c r="E15539" s="203"/>
      <c r="F15539" s="203"/>
    </row>
    <row r="15540" spans="1:6" x14ac:dyDescent="0.25">
      <c r="A15540" s="203"/>
      <c r="B15540" s="203"/>
      <c r="C15540" s="203"/>
      <c r="D15540" s="203"/>
      <c r="E15540" s="203"/>
      <c r="F15540" s="203"/>
    </row>
    <row r="15541" spans="1:6" x14ac:dyDescent="0.25">
      <c r="A15541" s="203"/>
      <c r="B15541" s="203"/>
      <c r="C15541" s="203"/>
      <c r="D15541" s="203"/>
      <c r="E15541" s="203"/>
      <c r="F15541" s="203"/>
    </row>
    <row r="15542" spans="1:6" x14ac:dyDescent="0.25">
      <c r="A15542" s="203"/>
      <c r="B15542" s="203"/>
      <c r="C15542" s="203"/>
      <c r="D15542" s="203"/>
      <c r="E15542" s="203"/>
      <c r="F15542" s="203"/>
    </row>
    <row r="15543" spans="1:6" x14ac:dyDescent="0.25">
      <c r="A15543" s="203"/>
      <c r="B15543" s="203"/>
      <c r="C15543" s="203"/>
      <c r="D15543" s="203"/>
      <c r="E15543" s="203"/>
      <c r="F15543" s="203"/>
    </row>
    <row r="15544" spans="1:6" x14ac:dyDescent="0.25">
      <c r="A15544" s="203"/>
      <c r="B15544" s="203"/>
      <c r="C15544" s="203"/>
      <c r="D15544" s="203"/>
      <c r="E15544" s="203"/>
      <c r="F15544" s="203"/>
    </row>
    <row r="15545" spans="1:6" x14ac:dyDescent="0.25">
      <c r="A15545" s="203"/>
      <c r="B15545" s="203"/>
      <c r="C15545" s="203"/>
      <c r="D15545" s="203"/>
      <c r="E15545" s="203"/>
      <c r="F15545" s="203"/>
    </row>
    <row r="15546" spans="1:6" x14ac:dyDescent="0.25">
      <c r="A15546" s="203"/>
      <c r="B15546" s="203"/>
      <c r="C15546" s="203"/>
      <c r="D15546" s="203"/>
      <c r="E15546" s="203"/>
      <c r="F15546" s="203"/>
    </row>
    <row r="15547" spans="1:6" x14ac:dyDescent="0.25">
      <c r="A15547" s="203"/>
      <c r="B15547" s="203"/>
      <c r="C15547" s="203"/>
      <c r="D15547" s="203"/>
      <c r="E15547" s="203"/>
      <c r="F15547" s="203"/>
    </row>
    <row r="15548" spans="1:6" x14ac:dyDescent="0.25">
      <c r="A15548" s="203"/>
      <c r="B15548" s="203"/>
      <c r="C15548" s="203"/>
      <c r="D15548" s="203"/>
      <c r="E15548" s="203"/>
      <c r="F15548" s="203"/>
    </row>
    <row r="15549" spans="1:6" x14ac:dyDescent="0.25">
      <c r="A15549" s="203"/>
      <c r="B15549" s="203"/>
      <c r="C15549" s="203"/>
      <c r="D15549" s="203"/>
      <c r="E15549" s="203"/>
      <c r="F15549" s="203"/>
    </row>
    <row r="15550" spans="1:6" x14ac:dyDescent="0.25">
      <c r="A15550" s="203"/>
      <c r="B15550" s="203"/>
      <c r="C15550" s="203"/>
      <c r="D15550" s="203"/>
      <c r="E15550" s="203"/>
      <c r="F15550" s="203"/>
    </row>
    <row r="15551" spans="1:6" x14ac:dyDescent="0.25">
      <c r="A15551" s="203"/>
      <c r="B15551" s="203"/>
      <c r="C15551" s="203"/>
      <c r="D15551" s="203"/>
      <c r="E15551" s="203"/>
      <c r="F15551" s="203"/>
    </row>
    <row r="15552" spans="1:6" x14ac:dyDescent="0.25">
      <c r="A15552" s="203"/>
      <c r="B15552" s="203"/>
      <c r="C15552" s="203"/>
      <c r="D15552" s="203"/>
      <c r="E15552" s="203"/>
      <c r="F15552" s="203"/>
    </row>
    <row r="15553" spans="1:6" x14ac:dyDescent="0.25">
      <c r="A15553" s="203"/>
      <c r="B15553" s="203"/>
      <c r="C15553" s="203"/>
      <c r="D15553" s="203"/>
      <c r="E15553" s="203"/>
      <c r="F15553" s="203"/>
    </row>
    <row r="15554" spans="1:6" x14ac:dyDescent="0.25">
      <c r="A15554" s="203"/>
      <c r="B15554" s="203"/>
      <c r="C15554" s="203"/>
      <c r="D15554" s="203"/>
      <c r="E15554" s="203"/>
      <c r="F15554" s="203"/>
    </row>
    <row r="15555" spans="1:6" x14ac:dyDescent="0.25">
      <c r="A15555" s="203"/>
      <c r="B15555" s="203"/>
      <c r="C15555" s="203"/>
      <c r="D15555" s="203"/>
      <c r="E15555" s="203"/>
      <c r="F15555" s="203"/>
    </row>
    <row r="15556" spans="1:6" x14ac:dyDescent="0.25">
      <c r="A15556" s="203"/>
      <c r="B15556" s="203"/>
      <c r="C15556" s="203"/>
      <c r="D15556" s="203"/>
      <c r="E15556" s="203"/>
      <c r="F15556" s="203"/>
    </row>
    <row r="15557" spans="1:6" x14ac:dyDescent="0.25">
      <c r="A15557" s="203"/>
      <c r="B15557" s="203"/>
      <c r="C15557" s="203"/>
      <c r="D15557" s="203"/>
      <c r="E15557" s="203"/>
      <c r="F15557" s="203"/>
    </row>
    <row r="15558" spans="1:6" x14ac:dyDescent="0.25">
      <c r="A15558" s="203"/>
      <c r="B15558" s="203"/>
      <c r="C15558" s="203"/>
      <c r="D15558" s="203"/>
      <c r="E15558" s="203"/>
      <c r="F15558" s="203"/>
    </row>
    <row r="15559" spans="1:6" x14ac:dyDescent="0.25">
      <c r="A15559" s="203"/>
      <c r="B15559" s="203"/>
      <c r="C15559" s="203"/>
      <c r="D15559" s="203"/>
      <c r="E15559" s="203"/>
      <c r="F15559" s="203"/>
    </row>
    <row r="15560" spans="1:6" x14ac:dyDescent="0.25">
      <c r="A15560" s="203"/>
      <c r="B15560" s="203"/>
      <c r="C15560" s="203"/>
      <c r="D15560" s="203"/>
      <c r="E15560" s="203"/>
      <c r="F15560" s="203"/>
    </row>
    <row r="15561" spans="1:6" x14ac:dyDescent="0.25">
      <c r="A15561" s="203"/>
      <c r="B15561" s="203"/>
      <c r="C15561" s="203"/>
      <c r="D15561" s="203"/>
      <c r="E15561" s="203"/>
      <c r="F15561" s="203"/>
    </row>
    <row r="15562" spans="1:6" x14ac:dyDescent="0.25">
      <c r="A15562" s="203"/>
      <c r="B15562" s="203"/>
      <c r="C15562" s="203"/>
      <c r="D15562" s="203"/>
      <c r="E15562" s="203"/>
      <c r="F15562" s="203"/>
    </row>
    <row r="15563" spans="1:6" x14ac:dyDescent="0.25">
      <c r="A15563" s="203"/>
      <c r="B15563" s="203"/>
      <c r="C15563" s="203"/>
      <c r="D15563" s="203"/>
      <c r="E15563" s="203"/>
      <c r="F15563" s="203"/>
    </row>
    <row r="15564" spans="1:6" x14ac:dyDescent="0.25">
      <c r="A15564" s="203"/>
      <c r="B15564" s="203"/>
      <c r="C15564" s="203"/>
      <c r="D15564" s="203"/>
      <c r="E15564" s="203"/>
      <c r="F15564" s="203"/>
    </row>
    <row r="15565" spans="1:6" x14ac:dyDescent="0.25">
      <c r="A15565" s="203"/>
      <c r="B15565" s="203"/>
      <c r="C15565" s="203"/>
      <c r="D15565" s="203"/>
      <c r="E15565" s="203"/>
      <c r="F15565" s="203"/>
    </row>
    <row r="15566" spans="1:6" x14ac:dyDescent="0.25">
      <c r="A15566" s="203"/>
      <c r="B15566" s="203"/>
      <c r="C15566" s="203"/>
      <c r="D15566" s="203"/>
      <c r="E15566" s="203"/>
      <c r="F15566" s="203"/>
    </row>
    <row r="15567" spans="1:6" x14ac:dyDescent="0.25">
      <c r="A15567" s="203"/>
      <c r="B15567" s="203"/>
      <c r="C15567" s="203"/>
      <c r="D15567" s="203"/>
      <c r="E15567" s="203"/>
      <c r="F15567" s="203"/>
    </row>
    <row r="15568" spans="1:6" x14ac:dyDescent="0.25">
      <c r="A15568" s="203"/>
      <c r="B15568" s="203"/>
      <c r="C15568" s="203"/>
      <c r="D15568" s="203"/>
      <c r="E15568" s="203"/>
      <c r="F15568" s="203"/>
    </row>
    <row r="15569" spans="1:6" x14ac:dyDescent="0.25">
      <c r="A15569" s="203"/>
      <c r="B15569" s="203"/>
      <c r="C15569" s="203"/>
      <c r="D15569" s="203"/>
      <c r="E15569" s="203"/>
      <c r="F15569" s="203"/>
    </row>
    <row r="15570" spans="1:6" x14ac:dyDescent="0.25">
      <c r="A15570" s="203"/>
      <c r="B15570" s="203"/>
      <c r="C15570" s="203"/>
      <c r="D15570" s="203"/>
      <c r="E15570" s="203"/>
      <c r="F15570" s="203"/>
    </row>
    <row r="15571" spans="1:6" x14ac:dyDescent="0.25">
      <c r="A15571" s="203"/>
      <c r="B15571" s="203"/>
      <c r="C15571" s="203"/>
      <c r="D15571" s="203"/>
      <c r="E15571" s="203"/>
      <c r="F15571" s="203"/>
    </row>
    <row r="15572" spans="1:6" x14ac:dyDescent="0.25">
      <c r="A15572" s="203"/>
      <c r="B15572" s="203"/>
      <c r="C15572" s="203"/>
      <c r="D15572" s="203"/>
      <c r="E15572" s="203"/>
      <c r="F15572" s="203"/>
    </row>
    <row r="15573" spans="1:6" x14ac:dyDescent="0.25">
      <c r="A15573" s="203"/>
      <c r="B15573" s="203"/>
      <c r="C15573" s="203"/>
      <c r="D15573" s="203"/>
      <c r="E15573" s="203"/>
      <c r="F15573" s="203"/>
    </row>
    <row r="15574" spans="1:6" x14ac:dyDescent="0.25">
      <c r="A15574" s="203"/>
      <c r="B15574" s="203"/>
      <c r="C15574" s="203"/>
      <c r="D15574" s="203"/>
      <c r="E15574" s="203"/>
      <c r="F15574" s="203"/>
    </row>
    <row r="15575" spans="1:6" x14ac:dyDescent="0.25">
      <c r="A15575" s="203"/>
      <c r="B15575" s="203"/>
      <c r="C15575" s="203"/>
      <c r="D15575" s="203"/>
      <c r="E15575" s="203"/>
      <c r="F15575" s="203"/>
    </row>
    <row r="15576" spans="1:6" x14ac:dyDescent="0.25">
      <c r="A15576" s="203"/>
      <c r="B15576" s="203"/>
      <c r="C15576" s="203"/>
      <c r="D15576" s="203"/>
      <c r="E15576" s="203"/>
      <c r="F15576" s="203"/>
    </row>
    <row r="15577" spans="1:6" x14ac:dyDescent="0.25">
      <c r="A15577" s="203"/>
      <c r="B15577" s="203"/>
      <c r="C15577" s="203"/>
      <c r="D15577" s="203"/>
      <c r="E15577" s="203"/>
      <c r="F15577" s="203"/>
    </row>
    <row r="15578" spans="1:6" x14ac:dyDescent="0.25">
      <c r="A15578" s="203"/>
      <c r="B15578" s="203"/>
      <c r="C15578" s="203"/>
      <c r="D15578" s="203"/>
      <c r="E15578" s="203"/>
      <c r="F15578" s="203"/>
    </row>
    <row r="15579" spans="1:6" x14ac:dyDescent="0.25">
      <c r="A15579" s="203"/>
      <c r="B15579" s="203"/>
      <c r="C15579" s="203"/>
      <c r="D15579" s="203"/>
      <c r="E15579" s="203"/>
      <c r="F15579" s="203"/>
    </row>
    <row r="15580" spans="1:6" x14ac:dyDescent="0.25">
      <c r="A15580" s="203"/>
      <c r="B15580" s="203"/>
      <c r="C15580" s="203"/>
      <c r="D15580" s="203"/>
      <c r="E15580" s="203"/>
      <c r="F15580" s="203"/>
    </row>
    <row r="15581" spans="1:6" x14ac:dyDescent="0.25">
      <c r="A15581" s="203"/>
      <c r="B15581" s="203"/>
      <c r="C15581" s="203"/>
      <c r="D15581" s="203"/>
      <c r="E15581" s="203"/>
      <c r="F15581" s="203"/>
    </row>
    <row r="15582" spans="1:6" x14ac:dyDescent="0.25">
      <c r="A15582" s="203"/>
      <c r="B15582" s="203"/>
      <c r="C15582" s="203"/>
      <c r="D15582" s="203"/>
      <c r="E15582" s="203"/>
      <c r="F15582" s="203"/>
    </row>
    <row r="15583" spans="1:6" x14ac:dyDescent="0.25">
      <c r="A15583" s="203"/>
      <c r="B15583" s="203"/>
      <c r="C15583" s="203"/>
      <c r="D15583" s="203"/>
      <c r="E15583" s="203"/>
      <c r="F15583" s="203"/>
    </row>
    <row r="15584" spans="1:6" x14ac:dyDescent="0.25">
      <c r="A15584" s="203"/>
      <c r="B15584" s="203"/>
      <c r="C15584" s="203"/>
      <c r="D15584" s="203"/>
      <c r="E15584" s="203"/>
      <c r="F15584" s="203"/>
    </row>
    <row r="15585" spans="1:6" x14ac:dyDescent="0.25">
      <c r="A15585" s="203"/>
      <c r="B15585" s="203"/>
      <c r="C15585" s="203"/>
      <c r="D15585" s="203"/>
      <c r="E15585" s="203"/>
      <c r="F15585" s="203"/>
    </row>
    <row r="15586" spans="1:6" x14ac:dyDescent="0.25">
      <c r="A15586" s="203"/>
      <c r="B15586" s="203"/>
      <c r="C15586" s="203"/>
      <c r="D15586" s="203"/>
      <c r="E15586" s="203"/>
      <c r="F15586" s="203"/>
    </row>
    <row r="15587" spans="1:6" x14ac:dyDescent="0.25">
      <c r="A15587" s="203"/>
      <c r="B15587" s="203"/>
      <c r="C15587" s="203"/>
      <c r="D15587" s="203"/>
      <c r="E15587" s="203"/>
      <c r="F15587" s="203"/>
    </row>
    <row r="15588" spans="1:6" x14ac:dyDescent="0.25">
      <c r="A15588" s="203"/>
      <c r="B15588" s="203"/>
      <c r="C15588" s="203"/>
      <c r="D15588" s="203"/>
      <c r="E15588" s="203"/>
      <c r="F15588" s="203"/>
    </row>
    <row r="15589" spans="1:6" x14ac:dyDescent="0.25">
      <c r="A15589" s="203"/>
      <c r="B15589" s="203"/>
      <c r="C15589" s="203"/>
      <c r="D15589" s="203"/>
      <c r="E15589" s="203"/>
      <c r="F15589" s="203"/>
    </row>
    <row r="15590" spans="1:6" x14ac:dyDescent="0.25">
      <c r="A15590" s="203"/>
      <c r="B15590" s="203"/>
      <c r="C15590" s="203"/>
      <c r="D15590" s="203"/>
      <c r="E15590" s="203"/>
      <c r="F15590" s="203"/>
    </row>
    <row r="15591" spans="1:6" x14ac:dyDescent="0.25">
      <c r="A15591" s="203"/>
      <c r="B15591" s="203"/>
      <c r="C15591" s="203"/>
      <c r="D15591" s="203"/>
      <c r="E15591" s="203"/>
      <c r="F15591" s="203"/>
    </row>
    <row r="15592" spans="1:6" x14ac:dyDescent="0.25">
      <c r="A15592" s="203"/>
      <c r="B15592" s="203"/>
      <c r="C15592" s="203"/>
      <c r="D15592" s="203"/>
      <c r="E15592" s="203"/>
      <c r="F15592" s="203"/>
    </row>
    <row r="15593" spans="1:6" x14ac:dyDescent="0.25">
      <c r="A15593" s="203"/>
      <c r="B15593" s="203"/>
      <c r="C15593" s="203"/>
      <c r="D15593" s="203"/>
      <c r="E15593" s="203"/>
      <c r="F15593" s="203"/>
    </row>
    <row r="15594" spans="1:6" x14ac:dyDescent="0.25">
      <c r="A15594" s="203"/>
      <c r="B15594" s="203"/>
      <c r="C15594" s="203"/>
      <c r="D15594" s="203"/>
      <c r="E15594" s="203"/>
      <c r="F15594" s="203"/>
    </row>
    <row r="15595" spans="1:6" x14ac:dyDescent="0.25">
      <c r="A15595" s="203"/>
      <c r="B15595" s="203"/>
      <c r="C15595" s="203"/>
      <c r="D15595" s="203"/>
      <c r="E15595" s="203"/>
      <c r="F15595" s="203"/>
    </row>
    <row r="15596" spans="1:6" x14ac:dyDescent="0.25">
      <c r="A15596" s="203"/>
      <c r="B15596" s="203"/>
      <c r="C15596" s="203"/>
      <c r="D15596" s="203"/>
      <c r="E15596" s="203"/>
      <c r="F15596" s="203"/>
    </row>
    <row r="15597" spans="1:6" x14ac:dyDescent="0.25">
      <c r="A15597" s="203"/>
      <c r="B15597" s="203"/>
      <c r="C15597" s="203"/>
      <c r="D15597" s="203"/>
      <c r="E15597" s="203"/>
      <c r="F15597" s="203"/>
    </row>
    <row r="15598" spans="1:6" x14ac:dyDescent="0.25">
      <c r="A15598" s="203"/>
      <c r="B15598" s="203"/>
      <c r="C15598" s="203"/>
      <c r="D15598" s="203"/>
      <c r="E15598" s="203"/>
      <c r="F15598" s="203"/>
    </row>
    <row r="15599" spans="1:6" x14ac:dyDescent="0.25">
      <c r="A15599" s="203"/>
      <c r="B15599" s="203"/>
      <c r="C15599" s="203"/>
      <c r="D15599" s="203"/>
      <c r="E15599" s="203"/>
      <c r="F15599" s="203"/>
    </row>
    <row r="15600" spans="1:6" x14ac:dyDescent="0.25">
      <c r="A15600" s="203"/>
      <c r="B15600" s="203"/>
      <c r="C15600" s="203"/>
      <c r="D15600" s="203"/>
      <c r="E15600" s="203"/>
      <c r="F15600" s="203"/>
    </row>
    <row r="15601" spans="1:6" x14ac:dyDescent="0.25">
      <c r="A15601" s="203"/>
      <c r="B15601" s="203"/>
      <c r="C15601" s="203"/>
      <c r="D15601" s="203"/>
      <c r="E15601" s="203"/>
      <c r="F15601" s="203"/>
    </row>
    <row r="15602" spans="1:6" x14ac:dyDescent="0.25">
      <c r="A15602" s="203"/>
      <c r="B15602" s="203"/>
      <c r="C15602" s="203"/>
      <c r="D15602" s="203"/>
      <c r="E15602" s="203"/>
      <c r="F15602" s="203"/>
    </row>
    <row r="15603" spans="1:6" x14ac:dyDescent="0.25">
      <c r="A15603" s="203"/>
      <c r="B15603" s="203"/>
      <c r="C15603" s="203"/>
      <c r="D15603" s="203"/>
      <c r="E15603" s="203"/>
      <c r="F15603" s="203"/>
    </row>
    <row r="15604" spans="1:6" x14ac:dyDescent="0.25">
      <c r="A15604" s="203"/>
      <c r="B15604" s="203"/>
      <c r="C15604" s="203"/>
      <c r="D15604" s="203"/>
      <c r="E15604" s="203"/>
      <c r="F15604" s="203"/>
    </row>
    <row r="15605" spans="1:6" x14ac:dyDescent="0.25">
      <c r="A15605" s="203"/>
      <c r="B15605" s="203"/>
      <c r="C15605" s="203"/>
      <c r="D15605" s="203"/>
      <c r="E15605" s="203"/>
      <c r="F15605" s="203"/>
    </row>
    <row r="15606" spans="1:6" x14ac:dyDescent="0.25">
      <c r="A15606" s="203"/>
      <c r="B15606" s="203"/>
      <c r="C15606" s="203"/>
      <c r="D15606" s="203"/>
      <c r="E15606" s="203"/>
      <c r="F15606" s="203"/>
    </row>
    <row r="15607" spans="1:6" x14ac:dyDescent="0.25">
      <c r="A15607" s="203"/>
      <c r="B15607" s="203"/>
      <c r="C15607" s="203"/>
      <c r="D15607" s="203"/>
      <c r="E15607" s="203"/>
      <c r="F15607" s="203"/>
    </row>
    <row r="15608" spans="1:6" x14ac:dyDescent="0.25">
      <c r="A15608" s="203"/>
      <c r="B15608" s="203"/>
      <c r="C15608" s="203"/>
      <c r="D15608" s="203"/>
      <c r="E15608" s="203"/>
      <c r="F15608" s="203"/>
    </row>
    <row r="15609" spans="1:6" x14ac:dyDescent="0.25">
      <c r="A15609" s="203"/>
      <c r="B15609" s="203"/>
      <c r="C15609" s="203"/>
      <c r="D15609" s="203"/>
      <c r="E15609" s="203"/>
      <c r="F15609" s="203"/>
    </row>
    <row r="15610" spans="1:6" x14ac:dyDescent="0.25">
      <c r="A15610" s="203"/>
      <c r="B15610" s="203"/>
      <c r="C15610" s="203"/>
      <c r="D15610" s="203"/>
      <c r="E15610" s="203"/>
      <c r="F15610" s="203"/>
    </row>
    <row r="15611" spans="1:6" x14ac:dyDescent="0.25">
      <c r="A15611" s="203"/>
      <c r="B15611" s="203"/>
      <c r="C15611" s="203"/>
      <c r="D15611" s="203"/>
      <c r="E15611" s="203"/>
      <c r="F15611" s="203"/>
    </row>
    <row r="15612" spans="1:6" x14ac:dyDescent="0.25">
      <c r="A15612" s="203"/>
      <c r="B15612" s="203"/>
      <c r="C15612" s="203"/>
      <c r="D15612" s="203"/>
      <c r="E15612" s="203"/>
      <c r="F15612" s="203"/>
    </row>
    <row r="15613" spans="1:6" x14ac:dyDescent="0.25">
      <c r="A15613" s="203"/>
      <c r="B15613" s="203"/>
      <c r="C15613" s="203"/>
      <c r="D15613" s="203"/>
      <c r="E15613" s="203"/>
      <c r="F15613" s="203"/>
    </row>
    <row r="15614" spans="1:6" x14ac:dyDescent="0.25">
      <c r="A15614" s="203"/>
      <c r="B15614" s="203"/>
      <c r="C15614" s="203"/>
      <c r="D15614" s="203"/>
      <c r="E15614" s="203"/>
      <c r="F15614" s="203"/>
    </row>
    <row r="15615" spans="1:6" x14ac:dyDescent="0.25">
      <c r="A15615" s="203"/>
      <c r="B15615" s="203"/>
      <c r="C15615" s="203"/>
      <c r="D15615" s="203"/>
      <c r="E15615" s="203"/>
      <c r="F15615" s="203"/>
    </row>
    <row r="15616" spans="1:6" x14ac:dyDescent="0.25">
      <c r="A15616" s="203"/>
      <c r="B15616" s="203"/>
      <c r="C15616" s="203"/>
      <c r="D15616" s="203"/>
      <c r="E15616" s="203"/>
      <c r="F15616" s="203"/>
    </row>
    <row r="15617" spans="1:6" x14ac:dyDescent="0.25">
      <c r="A15617" s="203"/>
      <c r="B15617" s="203"/>
      <c r="C15617" s="203"/>
      <c r="D15617" s="203"/>
      <c r="E15617" s="203"/>
      <c r="F15617" s="203"/>
    </row>
    <row r="15618" spans="1:6" x14ac:dyDescent="0.25">
      <c r="A15618" s="203"/>
      <c r="B15618" s="203"/>
      <c r="C15618" s="203"/>
      <c r="D15618" s="203"/>
      <c r="E15618" s="203"/>
      <c r="F15618" s="203"/>
    </row>
    <row r="15619" spans="1:6" x14ac:dyDescent="0.25">
      <c r="A15619" s="203"/>
      <c r="B15619" s="203"/>
      <c r="C15619" s="203"/>
      <c r="D15619" s="203"/>
      <c r="E15619" s="203"/>
      <c r="F15619" s="203"/>
    </row>
    <row r="15620" spans="1:6" x14ac:dyDescent="0.25">
      <c r="A15620" s="203"/>
      <c r="B15620" s="203"/>
      <c r="C15620" s="203"/>
      <c r="D15620" s="203"/>
      <c r="E15620" s="203"/>
      <c r="F15620" s="203"/>
    </row>
    <row r="15621" spans="1:6" x14ac:dyDescent="0.25">
      <c r="A15621" s="203"/>
      <c r="B15621" s="203"/>
      <c r="C15621" s="203"/>
      <c r="D15621" s="203"/>
      <c r="E15621" s="203"/>
      <c r="F15621" s="203"/>
    </row>
    <row r="15622" spans="1:6" x14ac:dyDescent="0.25">
      <c r="A15622" s="203"/>
      <c r="B15622" s="203"/>
      <c r="C15622" s="203"/>
      <c r="D15622" s="203"/>
      <c r="E15622" s="203"/>
      <c r="F15622" s="203"/>
    </row>
    <row r="15623" spans="1:6" x14ac:dyDescent="0.25">
      <c r="A15623" s="203"/>
      <c r="B15623" s="203"/>
      <c r="C15623" s="203"/>
      <c r="D15623" s="203"/>
      <c r="E15623" s="203"/>
      <c r="F15623" s="203"/>
    </row>
    <row r="15624" spans="1:6" x14ac:dyDescent="0.25">
      <c r="A15624" s="203"/>
      <c r="B15624" s="203"/>
      <c r="C15624" s="203"/>
      <c r="D15624" s="203"/>
      <c r="E15624" s="203"/>
      <c r="F15624" s="203"/>
    </row>
    <row r="15625" spans="1:6" x14ac:dyDescent="0.25">
      <c r="A15625" s="203"/>
      <c r="B15625" s="203"/>
      <c r="C15625" s="203"/>
      <c r="D15625" s="203"/>
      <c r="E15625" s="203"/>
      <c r="F15625" s="203"/>
    </row>
    <row r="15626" spans="1:6" x14ac:dyDescent="0.25">
      <c r="A15626" s="203"/>
      <c r="B15626" s="203"/>
      <c r="C15626" s="203"/>
      <c r="D15626" s="203"/>
      <c r="E15626" s="203"/>
      <c r="F15626" s="203"/>
    </row>
    <row r="15627" spans="1:6" x14ac:dyDescent="0.25">
      <c r="A15627" s="203"/>
      <c r="B15627" s="203"/>
      <c r="C15627" s="203"/>
      <c r="D15627" s="203"/>
      <c r="E15627" s="203"/>
      <c r="F15627" s="203"/>
    </row>
    <row r="15628" spans="1:6" x14ac:dyDescent="0.25">
      <c r="A15628" s="203"/>
      <c r="B15628" s="203"/>
      <c r="C15628" s="203"/>
      <c r="D15628" s="203"/>
      <c r="E15628" s="203"/>
      <c r="F15628" s="203"/>
    </row>
    <row r="15629" spans="1:6" x14ac:dyDescent="0.25">
      <c r="A15629" s="203"/>
      <c r="B15629" s="203"/>
      <c r="C15629" s="203"/>
      <c r="D15629" s="203"/>
      <c r="E15629" s="203"/>
      <c r="F15629" s="203"/>
    </row>
    <row r="15630" spans="1:6" x14ac:dyDescent="0.25">
      <c r="A15630" s="203"/>
      <c r="B15630" s="203"/>
      <c r="C15630" s="203"/>
      <c r="D15630" s="203"/>
      <c r="E15630" s="203"/>
      <c r="F15630" s="203"/>
    </row>
    <row r="15631" spans="1:6" x14ac:dyDescent="0.25">
      <c r="A15631" s="203"/>
      <c r="B15631" s="203"/>
      <c r="C15631" s="203"/>
      <c r="D15631" s="203"/>
      <c r="E15631" s="203"/>
      <c r="F15631" s="203"/>
    </row>
    <row r="15632" spans="1:6" x14ac:dyDescent="0.25">
      <c r="A15632" s="203"/>
      <c r="B15632" s="203"/>
      <c r="C15632" s="203"/>
      <c r="D15632" s="203"/>
      <c r="E15632" s="203"/>
      <c r="F15632" s="203"/>
    </row>
    <row r="15633" spans="1:6" x14ac:dyDescent="0.25">
      <c r="A15633" s="203"/>
      <c r="B15633" s="203"/>
      <c r="C15633" s="203"/>
      <c r="D15633" s="203"/>
      <c r="E15633" s="203"/>
      <c r="F15633" s="203"/>
    </row>
    <row r="15634" spans="1:6" x14ac:dyDescent="0.25">
      <c r="A15634" s="203"/>
      <c r="B15634" s="203"/>
      <c r="C15634" s="203"/>
      <c r="D15634" s="203"/>
      <c r="E15634" s="203"/>
      <c r="F15634" s="203"/>
    </row>
    <row r="15635" spans="1:6" x14ac:dyDescent="0.25">
      <c r="A15635" s="203"/>
      <c r="B15635" s="203"/>
      <c r="C15635" s="203"/>
      <c r="D15635" s="203"/>
      <c r="E15635" s="203"/>
      <c r="F15635" s="203"/>
    </row>
    <row r="15636" spans="1:6" x14ac:dyDescent="0.25">
      <c r="A15636" s="203"/>
      <c r="B15636" s="203"/>
      <c r="C15636" s="203"/>
      <c r="D15636" s="203"/>
      <c r="E15636" s="203"/>
      <c r="F15636" s="203"/>
    </row>
    <row r="15637" spans="1:6" x14ac:dyDescent="0.25">
      <c r="A15637" s="203"/>
      <c r="B15637" s="203"/>
      <c r="C15637" s="203"/>
      <c r="D15637" s="203"/>
      <c r="E15637" s="203"/>
      <c r="F15637" s="203"/>
    </row>
    <row r="15638" spans="1:6" x14ac:dyDescent="0.25">
      <c r="A15638" s="203"/>
      <c r="B15638" s="203"/>
      <c r="C15638" s="203"/>
      <c r="D15638" s="203"/>
      <c r="E15638" s="203"/>
      <c r="F15638" s="203"/>
    </row>
    <row r="15639" spans="1:6" x14ac:dyDescent="0.25">
      <c r="A15639" s="203"/>
      <c r="B15639" s="203"/>
      <c r="C15639" s="203"/>
      <c r="D15639" s="203"/>
      <c r="E15639" s="203"/>
      <c r="F15639" s="203"/>
    </row>
    <row r="15640" spans="1:6" x14ac:dyDescent="0.25">
      <c r="A15640" s="203"/>
      <c r="B15640" s="203"/>
      <c r="C15640" s="203"/>
      <c r="D15640" s="203"/>
      <c r="E15640" s="203"/>
      <c r="F15640" s="203"/>
    </row>
    <row r="15641" spans="1:6" x14ac:dyDescent="0.25">
      <c r="A15641" s="203"/>
      <c r="B15641" s="203"/>
      <c r="C15641" s="203"/>
      <c r="D15641" s="203"/>
      <c r="E15641" s="203"/>
      <c r="F15641" s="203"/>
    </row>
    <row r="15642" spans="1:6" x14ac:dyDescent="0.25">
      <c r="A15642" s="203"/>
      <c r="B15642" s="203"/>
      <c r="C15642" s="203"/>
      <c r="D15642" s="203"/>
      <c r="E15642" s="203"/>
      <c r="F15642" s="203"/>
    </row>
    <row r="15643" spans="1:6" x14ac:dyDescent="0.25">
      <c r="A15643" s="203"/>
      <c r="B15643" s="203"/>
      <c r="C15643" s="203"/>
      <c r="D15643" s="203"/>
      <c r="E15643" s="203"/>
      <c r="F15643" s="203"/>
    </row>
    <row r="15644" spans="1:6" x14ac:dyDescent="0.25">
      <c r="A15644" s="203"/>
      <c r="B15644" s="203"/>
      <c r="C15644" s="203"/>
      <c r="D15644" s="203"/>
      <c r="E15644" s="203"/>
      <c r="F15644" s="203"/>
    </row>
    <row r="15645" spans="1:6" x14ac:dyDescent="0.25">
      <c r="A15645" s="203"/>
      <c r="B15645" s="203"/>
      <c r="C15645" s="203"/>
      <c r="D15645" s="203"/>
      <c r="E15645" s="203"/>
      <c r="F15645" s="203"/>
    </row>
    <row r="15646" spans="1:6" x14ac:dyDescent="0.25">
      <c r="A15646" s="203"/>
      <c r="B15646" s="203"/>
      <c r="C15646" s="203"/>
      <c r="D15646" s="203"/>
      <c r="E15646" s="203"/>
      <c r="F15646" s="203"/>
    </row>
    <row r="15647" spans="1:6" x14ac:dyDescent="0.25">
      <c r="A15647" s="203"/>
      <c r="B15647" s="203"/>
      <c r="C15647" s="203"/>
      <c r="D15647" s="203"/>
      <c r="E15647" s="203"/>
      <c r="F15647" s="203"/>
    </row>
    <row r="15648" spans="1:6" x14ac:dyDescent="0.25">
      <c r="A15648" s="203"/>
      <c r="B15648" s="203"/>
      <c r="C15648" s="203"/>
      <c r="D15648" s="203"/>
      <c r="E15648" s="203"/>
      <c r="F15648" s="203"/>
    </row>
    <row r="15649" spans="1:6" x14ac:dyDescent="0.25">
      <c r="A15649" s="203"/>
      <c r="B15649" s="203"/>
      <c r="C15649" s="203"/>
      <c r="D15649" s="203"/>
      <c r="E15649" s="203"/>
      <c r="F15649" s="203"/>
    </row>
    <row r="15650" spans="1:6" x14ac:dyDescent="0.25">
      <c r="A15650" s="203"/>
      <c r="B15650" s="203"/>
      <c r="C15650" s="203"/>
      <c r="D15650" s="203"/>
      <c r="E15650" s="203"/>
      <c r="F15650" s="203"/>
    </row>
    <row r="15651" spans="1:6" x14ac:dyDescent="0.25">
      <c r="A15651" s="203"/>
      <c r="B15651" s="203"/>
      <c r="C15651" s="203"/>
      <c r="D15651" s="203"/>
      <c r="E15651" s="203"/>
      <c r="F15651" s="203"/>
    </row>
    <row r="15652" spans="1:6" x14ac:dyDescent="0.25">
      <c r="A15652" s="203"/>
      <c r="B15652" s="203"/>
      <c r="C15652" s="203"/>
      <c r="D15652" s="203"/>
      <c r="E15652" s="203"/>
      <c r="F15652" s="203"/>
    </row>
    <row r="15653" spans="1:6" x14ac:dyDescent="0.25">
      <c r="A15653" s="203"/>
      <c r="B15653" s="203"/>
      <c r="C15653" s="203"/>
      <c r="D15653" s="203"/>
      <c r="E15653" s="203"/>
      <c r="F15653" s="203"/>
    </row>
    <row r="15654" spans="1:6" x14ac:dyDescent="0.25">
      <c r="A15654" s="203"/>
      <c r="B15654" s="203"/>
      <c r="C15654" s="203"/>
      <c r="D15654" s="203"/>
      <c r="E15654" s="203"/>
      <c r="F15654" s="203"/>
    </row>
    <row r="15655" spans="1:6" x14ac:dyDescent="0.25">
      <c r="A15655" s="203"/>
      <c r="B15655" s="203"/>
      <c r="C15655" s="203"/>
      <c r="D15655" s="203"/>
      <c r="E15655" s="203"/>
      <c r="F15655" s="203"/>
    </row>
    <row r="15656" spans="1:6" x14ac:dyDescent="0.25">
      <c r="A15656" s="203"/>
      <c r="B15656" s="203"/>
      <c r="C15656" s="203"/>
      <c r="D15656" s="203"/>
      <c r="E15656" s="203"/>
      <c r="F15656" s="203"/>
    </row>
    <row r="15657" spans="1:6" x14ac:dyDescent="0.25">
      <c r="A15657" s="203"/>
      <c r="B15657" s="203"/>
      <c r="C15657" s="203"/>
      <c r="D15657" s="203"/>
      <c r="E15657" s="203"/>
      <c r="F15657" s="203"/>
    </row>
    <row r="15658" spans="1:6" x14ac:dyDescent="0.25">
      <c r="A15658" s="203"/>
      <c r="B15658" s="203"/>
      <c r="C15658" s="203"/>
      <c r="D15658" s="203"/>
      <c r="E15658" s="203"/>
      <c r="F15658" s="203"/>
    </row>
    <row r="15659" spans="1:6" x14ac:dyDescent="0.25">
      <c r="A15659" s="203"/>
      <c r="B15659" s="203"/>
      <c r="C15659" s="203"/>
      <c r="D15659" s="203"/>
      <c r="E15659" s="203"/>
      <c r="F15659" s="203"/>
    </row>
    <row r="15660" spans="1:6" x14ac:dyDescent="0.25">
      <c r="A15660" s="203"/>
      <c r="B15660" s="203"/>
      <c r="C15660" s="203"/>
      <c r="D15660" s="203"/>
      <c r="E15660" s="203"/>
      <c r="F15660" s="203"/>
    </row>
    <row r="15661" spans="1:6" x14ac:dyDescent="0.25">
      <c r="A15661" s="203"/>
      <c r="B15661" s="203"/>
      <c r="C15661" s="203"/>
      <c r="D15661" s="203"/>
      <c r="E15661" s="203"/>
      <c r="F15661" s="203"/>
    </row>
    <row r="15662" spans="1:6" x14ac:dyDescent="0.25">
      <c r="A15662" s="203"/>
      <c r="B15662" s="203"/>
      <c r="C15662" s="203"/>
      <c r="D15662" s="203"/>
      <c r="E15662" s="203"/>
      <c r="F15662" s="203"/>
    </row>
    <row r="15663" spans="1:6" x14ac:dyDescent="0.25">
      <c r="A15663" s="203"/>
      <c r="B15663" s="203"/>
      <c r="C15663" s="203"/>
      <c r="D15663" s="203"/>
      <c r="E15663" s="203"/>
      <c r="F15663" s="203"/>
    </row>
    <row r="15664" spans="1:6" x14ac:dyDescent="0.25">
      <c r="A15664" s="203"/>
      <c r="B15664" s="203"/>
      <c r="C15664" s="203"/>
      <c r="D15664" s="203"/>
      <c r="E15664" s="203"/>
      <c r="F15664" s="203"/>
    </row>
    <row r="15665" spans="1:6" x14ac:dyDescent="0.25">
      <c r="A15665" s="203"/>
      <c r="B15665" s="203"/>
      <c r="C15665" s="203"/>
      <c r="D15665" s="203"/>
      <c r="E15665" s="203"/>
      <c r="F15665" s="203"/>
    </row>
    <row r="15666" spans="1:6" x14ac:dyDescent="0.25">
      <c r="A15666" s="203"/>
      <c r="B15666" s="203"/>
      <c r="C15666" s="203"/>
      <c r="D15666" s="203"/>
      <c r="E15666" s="203"/>
      <c r="F15666" s="203"/>
    </row>
    <row r="15667" spans="1:6" x14ac:dyDescent="0.25">
      <c r="A15667" s="203"/>
      <c r="B15667" s="203"/>
      <c r="C15667" s="203"/>
      <c r="D15667" s="203"/>
      <c r="E15667" s="203"/>
      <c r="F15667" s="203"/>
    </row>
    <row r="15668" spans="1:6" x14ac:dyDescent="0.25">
      <c r="A15668" s="203"/>
      <c r="B15668" s="203"/>
      <c r="C15668" s="203"/>
      <c r="D15668" s="203"/>
      <c r="E15668" s="203"/>
      <c r="F15668" s="203"/>
    </row>
    <row r="15669" spans="1:6" x14ac:dyDescent="0.25">
      <c r="A15669" s="203"/>
      <c r="B15669" s="203"/>
      <c r="C15669" s="203"/>
      <c r="D15669" s="203"/>
      <c r="E15669" s="203"/>
      <c r="F15669" s="203"/>
    </row>
    <row r="15670" spans="1:6" x14ac:dyDescent="0.25">
      <c r="A15670" s="203"/>
      <c r="B15670" s="203"/>
      <c r="C15670" s="203"/>
      <c r="D15670" s="203"/>
      <c r="E15670" s="203"/>
      <c r="F15670" s="203"/>
    </row>
    <row r="15671" spans="1:6" x14ac:dyDescent="0.25">
      <c r="A15671" s="203"/>
      <c r="B15671" s="203"/>
      <c r="C15671" s="203"/>
      <c r="D15671" s="203"/>
      <c r="E15671" s="203"/>
      <c r="F15671" s="203"/>
    </row>
    <row r="15672" spans="1:6" x14ac:dyDescent="0.25">
      <c r="A15672" s="203"/>
      <c r="B15672" s="203"/>
      <c r="C15672" s="203"/>
      <c r="D15672" s="203"/>
      <c r="E15672" s="203"/>
      <c r="F15672" s="203"/>
    </row>
    <row r="15673" spans="1:6" x14ac:dyDescent="0.25">
      <c r="A15673" s="203"/>
      <c r="B15673" s="203"/>
      <c r="C15673" s="203"/>
      <c r="D15673" s="203"/>
      <c r="E15673" s="203"/>
      <c r="F15673" s="203"/>
    </row>
    <row r="15674" spans="1:6" x14ac:dyDescent="0.25">
      <c r="A15674" s="203"/>
      <c r="B15674" s="203"/>
      <c r="C15674" s="203"/>
      <c r="D15674" s="203"/>
      <c r="E15674" s="203"/>
      <c r="F15674" s="203"/>
    </row>
    <row r="15675" spans="1:6" x14ac:dyDescent="0.25">
      <c r="A15675" s="203"/>
      <c r="B15675" s="203"/>
      <c r="C15675" s="203"/>
      <c r="D15675" s="203"/>
      <c r="E15675" s="203"/>
      <c r="F15675" s="203"/>
    </row>
    <row r="15676" spans="1:6" x14ac:dyDescent="0.25">
      <c r="A15676" s="203"/>
      <c r="B15676" s="203"/>
      <c r="C15676" s="203"/>
      <c r="D15676" s="203"/>
      <c r="E15676" s="203"/>
      <c r="F15676" s="203"/>
    </row>
    <row r="15677" spans="1:6" x14ac:dyDescent="0.25">
      <c r="A15677" s="203"/>
      <c r="B15677" s="203"/>
      <c r="C15677" s="203"/>
      <c r="D15677" s="203"/>
      <c r="E15677" s="203"/>
      <c r="F15677" s="203"/>
    </row>
    <row r="15678" spans="1:6" x14ac:dyDescent="0.25">
      <c r="A15678" s="203"/>
      <c r="B15678" s="203"/>
      <c r="C15678" s="203"/>
      <c r="D15678" s="203"/>
      <c r="E15678" s="203"/>
      <c r="F15678" s="203"/>
    </row>
    <row r="15679" spans="1:6" x14ac:dyDescent="0.25">
      <c r="A15679" s="203"/>
      <c r="B15679" s="203"/>
      <c r="C15679" s="203"/>
      <c r="D15679" s="203"/>
      <c r="E15679" s="203"/>
      <c r="F15679" s="203"/>
    </row>
    <row r="15680" spans="1:6" x14ac:dyDescent="0.25">
      <c r="A15680" s="203"/>
      <c r="B15680" s="203"/>
      <c r="C15680" s="203"/>
      <c r="D15680" s="203"/>
      <c r="E15680" s="203"/>
      <c r="F15680" s="203"/>
    </row>
    <row r="15681" spans="1:6" x14ac:dyDescent="0.25">
      <c r="A15681" s="203"/>
      <c r="B15681" s="203"/>
      <c r="C15681" s="203"/>
      <c r="D15681" s="203"/>
      <c r="E15681" s="203"/>
      <c r="F15681" s="203"/>
    </row>
    <row r="15682" spans="1:6" x14ac:dyDescent="0.25">
      <c r="A15682" s="203"/>
      <c r="B15682" s="203"/>
      <c r="C15682" s="203"/>
      <c r="D15682" s="203"/>
      <c r="E15682" s="203"/>
      <c r="F15682" s="203"/>
    </row>
    <row r="15683" spans="1:6" x14ac:dyDescent="0.25">
      <c r="A15683" s="203"/>
      <c r="B15683" s="203"/>
      <c r="C15683" s="203"/>
      <c r="D15683" s="203"/>
      <c r="E15683" s="203"/>
      <c r="F15683" s="203"/>
    </row>
    <row r="15684" spans="1:6" x14ac:dyDescent="0.25">
      <c r="A15684" s="203"/>
      <c r="B15684" s="203"/>
      <c r="C15684" s="203"/>
      <c r="D15684" s="203"/>
      <c r="E15684" s="203"/>
      <c r="F15684" s="203"/>
    </row>
    <row r="15685" spans="1:6" x14ac:dyDescent="0.25">
      <c r="A15685" s="203"/>
      <c r="B15685" s="203"/>
      <c r="C15685" s="203"/>
      <c r="D15685" s="203"/>
      <c r="E15685" s="203"/>
      <c r="F15685" s="203"/>
    </row>
    <row r="15686" spans="1:6" x14ac:dyDescent="0.25">
      <c r="A15686" s="203"/>
      <c r="B15686" s="203"/>
      <c r="C15686" s="203"/>
      <c r="D15686" s="203"/>
      <c r="E15686" s="203"/>
      <c r="F15686" s="203"/>
    </row>
    <row r="15687" spans="1:6" x14ac:dyDescent="0.25">
      <c r="A15687" s="203"/>
      <c r="B15687" s="203"/>
      <c r="C15687" s="203"/>
      <c r="D15687" s="203"/>
      <c r="E15687" s="203"/>
      <c r="F15687" s="203"/>
    </row>
    <row r="15688" spans="1:6" x14ac:dyDescent="0.25">
      <c r="A15688" s="203"/>
      <c r="B15688" s="203"/>
      <c r="C15688" s="203"/>
      <c r="D15688" s="203"/>
      <c r="E15688" s="203"/>
      <c r="F15688" s="203"/>
    </row>
    <row r="15689" spans="1:6" x14ac:dyDescent="0.25">
      <c r="A15689" s="203"/>
      <c r="B15689" s="203"/>
      <c r="C15689" s="203"/>
      <c r="D15689" s="203"/>
      <c r="E15689" s="203"/>
      <c r="F15689" s="203"/>
    </row>
    <row r="15690" spans="1:6" x14ac:dyDescent="0.25">
      <c r="A15690" s="203"/>
      <c r="B15690" s="203"/>
      <c r="C15690" s="203"/>
      <c r="D15690" s="203"/>
      <c r="E15690" s="203"/>
      <c r="F15690" s="203"/>
    </row>
    <row r="15691" spans="1:6" x14ac:dyDescent="0.25">
      <c r="A15691" s="203"/>
      <c r="B15691" s="203"/>
      <c r="C15691" s="203"/>
      <c r="D15691" s="203"/>
      <c r="E15691" s="203"/>
      <c r="F15691" s="203"/>
    </row>
    <row r="15692" spans="1:6" x14ac:dyDescent="0.25">
      <c r="A15692" s="203"/>
      <c r="B15692" s="203"/>
      <c r="C15692" s="203"/>
      <c r="D15692" s="203"/>
      <c r="E15692" s="203"/>
      <c r="F15692" s="203"/>
    </row>
    <row r="15693" spans="1:6" x14ac:dyDescent="0.25">
      <c r="A15693" s="203"/>
      <c r="B15693" s="203"/>
      <c r="C15693" s="203"/>
      <c r="D15693" s="203"/>
      <c r="E15693" s="203"/>
      <c r="F15693" s="203"/>
    </row>
    <row r="15694" spans="1:6" x14ac:dyDescent="0.25">
      <c r="A15694" s="203"/>
      <c r="B15694" s="203"/>
      <c r="C15694" s="203"/>
      <c r="D15694" s="203"/>
      <c r="E15694" s="203"/>
      <c r="F15694" s="203"/>
    </row>
    <row r="15695" spans="1:6" x14ac:dyDescent="0.25">
      <c r="A15695" s="203"/>
      <c r="B15695" s="203"/>
      <c r="C15695" s="203"/>
      <c r="D15695" s="203"/>
      <c r="E15695" s="203"/>
      <c r="F15695" s="203"/>
    </row>
    <row r="15696" spans="1:6" x14ac:dyDescent="0.25">
      <c r="A15696" s="203"/>
      <c r="B15696" s="203"/>
      <c r="C15696" s="203"/>
      <c r="D15696" s="203"/>
      <c r="E15696" s="203"/>
      <c r="F15696" s="203"/>
    </row>
    <row r="15697" spans="1:6" x14ac:dyDescent="0.25">
      <c r="A15697" s="203"/>
      <c r="B15697" s="203"/>
      <c r="C15697" s="203"/>
      <c r="D15697" s="203"/>
      <c r="E15697" s="203"/>
      <c r="F15697" s="203"/>
    </row>
    <row r="15698" spans="1:6" x14ac:dyDescent="0.25">
      <c r="A15698" s="203"/>
      <c r="B15698" s="203"/>
      <c r="C15698" s="203"/>
      <c r="D15698" s="203"/>
      <c r="E15698" s="203"/>
      <c r="F15698" s="203"/>
    </row>
    <row r="15699" spans="1:6" x14ac:dyDescent="0.25">
      <c r="A15699" s="203"/>
      <c r="B15699" s="203"/>
      <c r="C15699" s="203"/>
      <c r="D15699" s="203"/>
      <c r="E15699" s="203"/>
      <c r="F15699" s="203"/>
    </row>
    <row r="15700" spans="1:6" x14ac:dyDescent="0.25">
      <c r="A15700" s="203"/>
      <c r="B15700" s="203"/>
      <c r="C15700" s="203"/>
      <c r="D15700" s="203"/>
      <c r="E15700" s="203"/>
      <c r="F15700" s="203"/>
    </row>
    <row r="15701" spans="1:6" x14ac:dyDescent="0.25">
      <c r="A15701" s="203"/>
      <c r="B15701" s="203"/>
      <c r="C15701" s="203"/>
      <c r="D15701" s="203"/>
      <c r="E15701" s="203"/>
      <c r="F15701" s="203"/>
    </row>
    <row r="15702" spans="1:6" x14ac:dyDescent="0.25">
      <c r="A15702" s="203"/>
      <c r="B15702" s="203"/>
      <c r="C15702" s="203"/>
      <c r="D15702" s="203"/>
      <c r="E15702" s="203"/>
      <c r="F15702" s="203"/>
    </row>
    <row r="15703" spans="1:6" x14ac:dyDescent="0.25">
      <c r="A15703" s="203"/>
      <c r="B15703" s="203"/>
      <c r="C15703" s="203"/>
      <c r="D15703" s="203"/>
      <c r="E15703" s="203"/>
      <c r="F15703" s="203"/>
    </row>
    <row r="15704" spans="1:6" x14ac:dyDescent="0.25">
      <c r="A15704" s="203"/>
      <c r="B15704" s="203"/>
      <c r="C15704" s="203"/>
      <c r="D15704" s="203"/>
      <c r="E15704" s="203"/>
      <c r="F15704" s="203"/>
    </row>
    <row r="15705" spans="1:6" x14ac:dyDescent="0.25">
      <c r="A15705" s="203"/>
      <c r="B15705" s="203"/>
      <c r="C15705" s="203"/>
      <c r="D15705" s="203"/>
      <c r="E15705" s="203"/>
      <c r="F15705" s="203"/>
    </row>
    <row r="15706" spans="1:6" x14ac:dyDescent="0.25">
      <c r="A15706" s="203"/>
      <c r="B15706" s="203"/>
      <c r="C15706" s="203"/>
      <c r="D15706" s="203"/>
      <c r="E15706" s="203"/>
      <c r="F15706" s="203"/>
    </row>
    <row r="15707" spans="1:6" x14ac:dyDescent="0.25">
      <c r="A15707" s="203"/>
      <c r="B15707" s="203"/>
      <c r="C15707" s="203"/>
      <c r="D15707" s="203"/>
      <c r="E15707" s="203"/>
      <c r="F15707" s="203"/>
    </row>
    <row r="15708" spans="1:6" x14ac:dyDescent="0.25">
      <c r="A15708" s="203"/>
      <c r="B15708" s="203"/>
      <c r="C15708" s="203"/>
      <c r="D15708" s="203"/>
      <c r="E15708" s="203"/>
      <c r="F15708" s="203"/>
    </row>
    <row r="15709" spans="1:6" x14ac:dyDescent="0.25">
      <c r="A15709" s="203"/>
      <c r="B15709" s="203"/>
      <c r="C15709" s="203"/>
      <c r="D15709" s="203"/>
      <c r="E15709" s="203"/>
      <c r="F15709" s="203"/>
    </row>
    <row r="15710" spans="1:6" x14ac:dyDescent="0.25">
      <c r="A15710" s="203"/>
      <c r="B15710" s="203"/>
      <c r="C15710" s="203"/>
      <c r="D15710" s="203"/>
      <c r="E15710" s="203"/>
      <c r="F15710" s="203"/>
    </row>
    <row r="15711" spans="1:6" x14ac:dyDescent="0.25">
      <c r="A15711" s="203"/>
      <c r="B15711" s="203"/>
      <c r="C15711" s="203"/>
      <c r="D15711" s="203"/>
      <c r="E15711" s="203"/>
      <c r="F15711" s="203"/>
    </row>
    <row r="15712" spans="1:6" x14ac:dyDescent="0.25">
      <c r="A15712" s="203"/>
      <c r="B15712" s="203"/>
      <c r="C15712" s="203"/>
      <c r="D15712" s="203"/>
      <c r="E15712" s="203"/>
      <c r="F15712" s="203"/>
    </row>
    <row r="15713" spans="1:6" x14ac:dyDescent="0.25">
      <c r="A15713" s="203"/>
      <c r="B15713" s="203"/>
      <c r="C15713" s="203"/>
      <c r="D15713" s="203"/>
      <c r="E15713" s="203"/>
      <c r="F15713" s="203"/>
    </row>
    <row r="15714" spans="1:6" x14ac:dyDescent="0.25">
      <c r="A15714" s="203"/>
      <c r="B15714" s="203"/>
      <c r="C15714" s="203"/>
      <c r="D15714" s="203"/>
      <c r="E15714" s="203"/>
      <c r="F15714" s="203"/>
    </row>
    <row r="15715" spans="1:6" x14ac:dyDescent="0.25">
      <c r="A15715" s="203"/>
      <c r="B15715" s="203"/>
      <c r="C15715" s="203"/>
      <c r="D15715" s="203"/>
      <c r="E15715" s="203"/>
      <c r="F15715" s="203"/>
    </row>
    <row r="15716" spans="1:6" x14ac:dyDescent="0.25">
      <c r="A15716" s="203"/>
      <c r="B15716" s="203"/>
      <c r="C15716" s="203"/>
      <c r="D15716" s="203"/>
      <c r="E15716" s="203"/>
      <c r="F15716" s="203"/>
    </row>
    <row r="15717" spans="1:6" x14ac:dyDescent="0.25">
      <c r="A15717" s="203"/>
      <c r="B15717" s="203"/>
      <c r="C15717" s="203"/>
      <c r="D15717" s="203"/>
      <c r="E15717" s="203"/>
      <c r="F15717" s="203"/>
    </row>
    <row r="15718" spans="1:6" x14ac:dyDescent="0.25">
      <c r="A15718" s="203"/>
      <c r="B15718" s="203"/>
      <c r="C15718" s="203"/>
      <c r="D15718" s="203"/>
      <c r="E15718" s="203"/>
      <c r="F15718" s="203"/>
    </row>
    <row r="15719" spans="1:6" x14ac:dyDescent="0.25">
      <c r="A15719" s="203"/>
      <c r="B15719" s="203"/>
      <c r="C15719" s="203"/>
      <c r="D15719" s="203"/>
      <c r="E15719" s="203"/>
      <c r="F15719" s="203"/>
    </row>
    <row r="15720" spans="1:6" x14ac:dyDescent="0.25">
      <c r="A15720" s="203"/>
      <c r="B15720" s="203"/>
      <c r="C15720" s="203"/>
      <c r="D15720" s="203"/>
      <c r="E15720" s="203"/>
      <c r="F15720" s="203"/>
    </row>
    <row r="15721" spans="1:6" x14ac:dyDescent="0.25">
      <c r="A15721" s="203"/>
      <c r="B15721" s="203"/>
      <c r="C15721" s="203"/>
      <c r="D15721" s="203"/>
      <c r="E15721" s="203"/>
      <c r="F15721" s="203"/>
    </row>
    <row r="15722" spans="1:6" x14ac:dyDescent="0.25">
      <c r="A15722" s="203"/>
      <c r="B15722" s="203"/>
      <c r="C15722" s="203"/>
      <c r="D15722" s="203"/>
      <c r="E15722" s="203"/>
      <c r="F15722" s="203"/>
    </row>
    <row r="15723" spans="1:6" x14ac:dyDescent="0.25">
      <c r="A15723" s="203"/>
      <c r="B15723" s="203"/>
      <c r="C15723" s="203"/>
      <c r="D15723" s="203"/>
      <c r="E15723" s="203"/>
      <c r="F15723" s="203"/>
    </row>
    <row r="15724" spans="1:6" x14ac:dyDescent="0.25">
      <c r="A15724" s="203"/>
      <c r="B15724" s="203"/>
      <c r="C15724" s="203"/>
      <c r="D15724" s="203"/>
      <c r="E15724" s="203"/>
      <c r="F15724" s="203"/>
    </row>
    <row r="15725" spans="1:6" x14ac:dyDescent="0.25">
      <c r="A15725" s="203"/>
      <c r="B15725" s="203"/>
      <c r="C15725" s="203"/>
      <c r="D15725" s="203"/>
      <c r="E15725" s="203"/>
      <c r="F15725" s="203"/>
    </row>
    <row r="15726" spans="1:6" x14ac:dyDescent="0.25">
      <c r="A15726" s="203"/>
      <c r="B15726" s="203"/>
      <c r="C15726" s="203"/>
      <c r="D15726" s="203"/>
      <c r="E15726" s="203"/>
      <c r="F15726" s="203"/>
    </row>
    <row r="15727" spans="1:6" x14ac:dyDescent="0.25">
      <c r="A15727" s="203"/>
      <c r="B15727" s="203"/>
      <c r="C15727" s="203"/>
      <c r="D15727" s="203"/>
      <c r="E15727" s="203"/>
      <c r="F15727" s="203"/>
    </row>
    <row r="15728" spans="1:6" x14ac:dyDescent="0.25">
      <c r="A15728" s="203"/>
      <c r="B15728" s="203"/>
      <c r="C15728" s="203"/>
      <c r="D15728" s="203"/>
      <c r="E15728" s="203"/>
      <c r="F15728" s="203"/>
    </row>
    <row r="15729" spans="1:6" x14ac:dyDescent="0.25">
      <c r="A15729" s="203"/>
      <c r="B15729" s="203"/>
      <c r="C15729" s="203"/>
      <c r="D15729" s="203"/>
      <c r="E15729" s="203"/>
      <c r="F15729" s="203"/>
    </row>
    <row r="15730" spans="1:6" x14ac:dyDescent="0.25">
      <c r="A15730" s="203"/>
      <c r="B15730" s="203"/>
      <c r="C15730" s="203"/>
      <c r="D15730" s="203"/>
      <c r="E15730" s="203"/>
      <c r="F15730" s="203"/>
    </row>
    <row r="15731" spans="1:6" x14ac:dyDescent="0.25">
      <c r="A15731" s="203"/>
      <c r="B15731" s="203"/>
      <c r="C15731" s="203"/>
      <c r="D15731" s="203"/>
      <c r="E15731" s="203"/>
      <c r="F15731" s="203"/>
    </row>
    <row r="15732" spans="1:6" x14ac:dyDescent="0.25">
      <c r="A15732" s="203"/>
      <c r="B15732" s="203"/>
      <c r="C15732" s="203"/>
      <c r="D15732" s="203"/>
      <c r="E15732" s="203"/>
      <c r="F15732" s="203"/>
    </row>
    <row r="15733" spans="1:6" x14ac:dyDescent="0.25">
      <c r="A15733" s="203"/>
      <c r="B15733" s="203"/>
      <c r="C15733" s="203"/>
      <c r="D15733" s="203"/>
      <c r="E15733" s="203"/>
      <c r="F15733" s="203"/>
    </row>
    <row r="15734" spans="1:6" x14ac:dyDescent="0.25">
      <c r="A15734" s="203"/>
      <c r="B15734" s="203"/>
      <c r="C15734" s="203"/>
      <c r="D15734" s="203"/>
      <c r="E15734" s="203"/>
      <c r="F15734" s="203"/>
    </row>
    <row r="15735" spans="1:6" x14ac:dyDescent="0.25">
      <c r="A15735" s="203"/>
      <c r="B15735" s="203"/>
      <c r="C15735" s="203"/>
      <c r="D15735" s="203"/>
      <c r="E15735" s="203"/>
      <c r="F15735" s="203"/>
    </row>
    <row r="15736" spans="1:6" x14ac:dyDescent="0.25">
      <c r="A15736" s="203"/>
      <c r="B15736" s="203"/>
      <c r="C15736" s="203"/>
      <c r="D15736" s="203"/>
      <c r="E15736" s="203"/>
      <c r="F15736" s="203"/>
    </row>
    <row r="15737" spans="1:6" x14ac:dyDescent="0.25">
      <c r="A15737" s="203"/>
      <c r="B15737" s="203"/>
      <c r="C15737" s="203"/>
      <c r="D15737" s="203"/>
      <c r="E15737" s="203"/>
      <c r="F15737" s="203"/>
    </row>
    <row r="15738" spans="1:6" x14ac:dyDescent="0.25">
      <c r="A15738" s="203"/>
      <c r="B15738" s="203"/>
      <c r="C15738" s="203"/>
      <c r="D15738" s="203"/>
      <c r="E15738" s="203"/>
      <c r="F15738" s="203"/>
    </row>
    <row r="15739" spans="1:6" x14ac:dyDescent="0.25">
      <c r="A15739" s="203"/>
      <c r="B15739" s="203"/>
      <c r="C15739" s="203"/>
      <c r="D15739" s="203"/>
      <c r="E15739" s="203"/>
      <c r="F15739" s="203"/>
    </row>
    <row r="15740" spans="1:6" x14ac:dyDescent="0.25">
      <c r="A15740" s="203"/>
      <c r="B15740" s="203"/>
      <c r="C15740" s="203"/>
      <c r="D15740" s="203"/>
      <c r="E15740" s="203"/>
      <c r="F15740" s="203"/>
    </row>
    <row r="15741" spans="1:6" x14ac:dyDescent="0.25">
      <c r="A15741" s="203"/>
      <c r="B15741" s="203"/>
      <c r="C15741" s="203"/>
      <c r="D15741" s="203"/>
      <c r="E15741" s="203"/>
      <c r="F15741" s="203"/>
    </row>
    <row r="15742" spans="1:6" x14ac:dyDescent="0.25">
      <c r="A15742" s="203"/>
      <c r="B15742" s="203"/>
      <c r="C15742" s="203"/>
      <c r="D15742" s="203"/>
      <c r="E15742" s="203"/>
      <c r="F15742" s="203"/>
    </row>
    <row r="15743" spans="1:6" x14ac:dyDescent="0.25">
      <c r="A15743" s="203"/>
      <c r="B15743" s="203"/>
      <c r="C15743" s="203"/>
      <c r="D15743" s="203"/>
      <c r="E15743" s="203"/>
      <c r="F15743" s="203"/>
    </row>
    <row r="15744" spans="1:6" x14ac:dyDescent="0.25">
      <c r="A15744" s="203"/>
      <c r="B15744" s="203"/>
      <c r="C15744" s="203"/>
      <c r="D15744" s="203"/>
      <c r="E15744" s="203"/>
      <c r="F15744" s="203"/>
    </row>
    <row r="15745" spans="1:6" x14ac:dyDescent="0.25">
      <c r="A15745" s="203"/>
      <c r="B15745" s="203"/>
      <c r="C15745" s="203"/>
      <c r="D15745" s="203"/>
      <c r="E15745" s="203"/>
      <c r="F15745" s="203"/>
    </row>
    <row r="15746" spans="1:6" x14ac:dyDescent="0.25">
      <c r="A15746" s="203"/>
      <c r="B15746" s="203"/>
      <c r="C15746" s="203"/>
      <c r="D15746" s="203"/>
      <c r="E15746" s="203"/>
      <c r="F15746" s="203"/>
    </row>
    <row r="15747" spans="1:6" x14ac:dyDescent="0.25">
      <c r="A15747" s="203"/>
      <c r="B15747" s="203"/>
      <c r="C15747" s="203"/>
      <c r="D15747" s="203"/>
      <c r="E15747" s="203"/>
      <c r="F15747" s="203"/>
    </row>
    <row r="15748" spans="1:6" x14ac:dyDescent="0.25">
      <c r="A15748" s="203"/>
      <c r="B15748" s="203"/>
      <c r="C15748" s="203"/>
      <c r="D15748" s="203"/>
      <c r="E15748" s="203"/>
      <c r="F15748" s="203"/>
    </row>
    <row r="15749" spans="1:6" x14ac:dyDescent="0.25">
      <c r="A15749" s="203"/>
      <c r="B15749" s="203"/>
      <c r="C15749" s="203"/>
      <c r="D15749" s="203"/>
      <c r="E15749" s="203"/>
      <c r="F15749" s="203"/>
    </row>
    <row r="15750" spans="1:6" x14ac:dyDescent="0.25">
      <c r="A15750" s="203"/>
      <c r="B15750" s="203"/>
      <c r="C15750" s="203"/>
      <c r="D15750" s="203"/>
      <c r="E15750" s="203"/>
      <c r="F15750" s="203"/>
    </row>
    <row r="15751" spans="1:6" x14ac:dyDescent="0.25">
      <c r="A15751" s="203"/>
      <c r="B15751" s="203"/>
      <c r="C15751" s="203"/>
      <c r="D15751" s="203"/>
      <c r="E15751" s="203"/>
      <c r="F15751" s="203"/>
    </row>
    <row r="15752" spans="1:6" x14ac:dyDescent="0.25">
      <c r="A15752" s="203"/>
      <c r="B15752" s="203"/>
      <c r="C15752" s="203"/>
      <c r="D15752" s="203"/>
      <c r="E15752" s="203"/>
      <c r="F15752" s="203"/>
    </row>
    <row r="15753" spans="1:6" x14ac:dyDescent="0.25">
      <c r="A15753" s="203"/>
      <c r="B15753" s="203"/>
      <c r="C15753" s="203"/>
      <c r="D15753" s="203"/>
      <c r="E15753" s="203"/>
      <c r="F15753" s="203"/>
    </row>
    <row r="15754" spans="1:6" x14ac:dyDescent="0.25">
      <c r="A15754" s="203"/>
      <c r="B15754" s="203"/>
      <c r="C15754" s="203"/>
      <c r="D15754" s="203"/>
      <c r="E15754" s="203"/>
      <c r="F15754" s="203"/>
    </row>
    <row r="15755" spans="1:6" x14ac:dyDescent="0.25">
      <c r="A15755" s="203"/>
      <c r="B15755" s="203"/>
      <c r="C15755" s="203"/>
      <c r="D15755" s="203"/>
      <c r="E15755" s="203"/>
      <c r="F15755" s="203"/>
    </row>
    <row r="15756" spans="1:6" x14ac:dyDescent="0.25">
      <c r="A15756" s="203"/>
      <c r="B15756" s="203"/>
      <c r="C15756" s="203"/>
      <c r="D15756" s="203"/>
      <c r="E15756" s="203"/>
      <c r="F15756" s="203"/>
    </row>
    <row r="15757" spans="1:6" x14ac:dyDescent="0.25">
      <c r="A15757" s="203"/>
      <c r="B15757" s="203"/>
      <c r="C15757" s="203"/>
      <c r="D15757" s="203"/>
      <c r="E15757" s="203"/>
      <c r="F15757" s="203"/>
    </row>
    <row r="15758" spans="1:6" x14ac:dyDescent="0.25">
      <c r="A15758" s="203"/>
      <c r="B15758" s="203"/>
      <c r="C15758" s="203"/>
      <c r="D15758" s="203"/>
      <c r="E15758" s="203"/>
      <c r="F15758" s="203"/>
    </row>
    <row r="15759" spans="1:6" x14ac:dyDescent="0.25">
      <c r="A15759" s="203"/>
      <c r="B15759" s="203"/>
      <c r="C15759" s="203"/>
      <c r="D15759" s="203"/>
      <c r="E15759" s="203"/>
      <c r="F15759" s="203"/>
    </row>
    <row r="15760" spans="1:6" x14ac:dyDescent="0.25">
      <c r="A15760" s="203"/>
      <c r="B15760" s="203"/>
      <c r="C15760" s="203"/>
      <c r="D15760" s="203"/>
      <c r="E15760" s="203"/>
      <c r="F15760" s="203"/>
    </row>
    <row r="15761" spans="1:6" x14ac:dyDescent="0.25">
      <c r="A15761" s="203"/>
      <c r="B15761" s="203"/>
      <c r="C15761" s="203"/>
      <c r="D15761" s="203"/>
      <c r="E15761" s="203"/>
      <c r="F15761" s="203"/>
    </row>
    <row r="15762" spans="1:6" x14ac:dyDescent="0.25">
      <c r="A15762" s="203"/>
      <c r="B15762" s="203"/>
      <c r="C15762" s="203"/>
      <c r="D15762" s="203"/>
      <c r="E15762" s="203"/>
      <c r="F15762" s="203"/>
    </row>
    <row r="15763" spans="1:6" x14ac:dyDescent="0.25">
      <c r="A15763" s="203"/>
      <c r="B15763" s="203"/>
      <c r="C15763" s="203"/>
      <c r="D15763" s="203"/>
      <c r="E15763" s="203"/>
      <c r="F15763" s="203"/>
    </row>
    <row r="15764" spans="1:6" x14ac:dyDescent="0.25">
      <c r="A15764" s="203"/>
      <c r="B15764" s="203"/>
      <c r="C15764" s="203"/>
      <c r="D15764" s="203"/>
      <c r="E15764" s="203"/>
      <c r="F15764" s="203"/>
    </row>
    <row r="15765" spans="1:6" x14ac:dyDescent="0.25">
      <c r="A15765" s="203"/>
      <c r="B15765" s="203"/>
      <c r="C15765" s="203"/>
      <c r="D15765" s="203"/>
      <c r="E15765" s="203"/>
      <c r="F15765" s="203"/>
    </row>
    <row r="15766" spans="1:6" x14ac:dyDescent="0.25">
      <c r="A15766" s="203"/>
      <c r="B15766" s="203"/>
      <c r="C15766" s="203"/>
      <c r="D15766" s="203"/>
      <c r="E15766" s="203"/>
      <c r="F15766" s="203"/>
    </row>
    <row r="15767" spans="1:6" x14ac:dyDescent="0.25">
      <c r="A15767" s="203"/>
      <c r="B15767" s="203"/>
      <c r="C15767" s="203"/>
      <c r="D15767" s="203"/>
      <c r="E15767" s="203"/>
      <c r="F15767" s="203"/>
    </row>
    <row r="15768" spans="1:6" x14ac:dyDescent="0.25">
      <c r="A15768" s="203"/>
      <c r="B15768" s="203"/>
      <c r="C15768" s="203"/>
      <c r="D15768" s="203"/>
      <c r="E15768" s="203"/>
      <c r="F15768" s="203"/>
    </row>
    <row r="15769" spans="1:6" x14ac:dyDescent="0.25">
      <c r="A15769" s="203"/>
      <c r="B15769" s="203"/>
      <c r="C15769" s="203"/>
      <c r="D15769" s="203"/>
      <c r="E15769" s="203"/>
      <c r="F15769" s="203"/>
    </row>
    <row r="15770" spans="1:6" x14ac:dyDescent="0.25">
      <c r="A15770" s="203"/>
      <c r="B15770" s="203"/>
      <c r="C15770" s="203"/>
      <c r="D15770" s="203"/>
      <c r="E15770" s="203"/>
      <c r="F15770" s="203"/>
    </row>
    <row r="15771" spans="1:6" x14ac:dyDescent="0.25">
      <c r="A15771" s="203"/>
      <c r="B15771" s="203"/>
      <c r="C15771" s="203"/>
      <c r="D15771" s="203"/>
      <c r="E15771" s="203"/>
      <c r="F15771" s="203"/>
    </row>
    <row r="15772" spans="1:6" x14ac:dyDescent="0.25">
      <c r="A15772" s="203"/>
      <c r="B15772" s="203"/>
      <c r="C15772" s="203"/>
      <c r="D15772" s="203"/>
      <c r="E15772" s="203"/>
      <c r="F15772" s="203"/>
    </row>
    <row r="15773" spans="1:6" x14ac:dyDescent="0.25">
      <c r="A15773" s="203"/>
      <c r="B15773" s="203"/>
      <c r="C15773" s="203"/>
      <c r="D15773" s="203"/>
      <c r="E15773" s="203"/>
      <c r="F15773" s="203"/>
    </row>
    <row r="15774" spans="1:6" x14ac:dyDescent="0.25">
      <c r="A15774" s="203"/>
      <c r="B15774" s="203"/>
      <c r="C15774" s="203"/>
      <c r="D15774" s="203"/>
      <c r="E15774" s="203"/>
      <c r="F15774" s="203"/>
    </row>
    <row r="15775" spans="1:6" x14ac:dyDescent="0.25">
      <c r="A15775" s="203"/>
      <c r="B15775" s="203"/>
      <c r="C15775" s="203"/>
      <c r="D15775" s="203"/>
      <c r="E15775" s="203"/>
      <c r="F15775" s="203"/>
    </row>
    <row r="15776" spans="1:6" x14ac:dyDescent="0.25">
      <c r="A15776" s="203"/>
      <c r="B15776" s="203"/>
      <c r="C15776" s="203"/>
      <c r="D15776" s="203"/>
      <c r="E15776" s="203"/>
      <c r="F15776" s="203"/>
    </row>
    <row r="15777" spans="1:6" x14ac:dyDescent="0.25">
      <c r="A15777" s="203"/>
      <c r="B15777" s="203"/>
      <c r="C15777" s="203"/>
      <c r="D15777" s="203"/>
      <c r="E15777" s="203"/>
      <c r="F15777" s="203"/>
    </row>
    <row r="15778" spans="1:6" x14ac:dyDescent="0.25">
      <c r="A15778" s="203"/>
      <c r="B15778" s="203"/>
      <c r="C15778" s="203"/>
      <c r="D15778" s="203"/>
      <c r="E15778" s="203"/>
      <c r="F15778" s="203"/>
    </row>
    <row r="15779" spans="1:6" x14ac:dyDescent="0.25">
      <c r="A15779" s="203"/>
      <c r="B15779" s="203"/>
      <c r="C15779" s="203"/>
      <c r="D15779" s="203"/>
      <c r="E15779" s="203"/>
      <c r="F15779" s="203"/>
    </row>
    <row r="15780" spans="1:6" x14ac:dyDescent="0.25">
      <c r="A15780" s="203"/>
      <c r="B15780" s="203"/>
      <c r="C15780" s="203"/>
      <c r="D15780" s="203"/>
      <c r="E15780" s="203"/>
      <c r="F15780" s="203"/>
    </row>
    <row r="15781" spans="1:6" x14ac:dyDescent="0.25">
      <c r="A15781" s="203"/>
      <c r="B15781" s="203"/>
      <c r="C15781" s="203"/>
      <c r="D15781" s="203"/>
      <c r="E15781" s="203"/>
      <c r="F15781" s="203"/>
    </row>
    <row r="15782" spans="1:6" x14ac:dyDescent="0.25">
      <c r="A15782" s="203"/>
      <c r="B15782" s="203"/>
      <c r="C15782" s="203"/>
      <c r="D15782" s="203"/>
      <c r="E15782" s="203"/>
      <c r="F15782" s="203"/>
    </row>
    <row r="15783" spans="1:6" x14ac:dyDescent="0.25">
      <c r="A15783" s="203"/>
      <c r="B15783" s="203"/>
      <c r="C15783" s="203"/>
      <c r="D15783" s="203"/>
      <c r="E15783" s="203"/>
      <c r="F15783" s="203"/>
    </row>
    <row r="15784" spans="1:6" x14ac:dyDescent="0.25">
      <c r="A15784" s="203"/>
      <c r="B15784" s="203"/>
      <c r="C15784" s="203"/>
      <c r="D15784" s="203"/>
      <c r="E15784" s="203"/>
      <c r="F15784" s="203"/>
    </row>
    <row r="15785" spans="1:6" x14ac:dyDescent="0.25">
      <c r="A15785" s="203"/>
      <c r="B15785" s="203"/>
      <c r="C15785" s="203"/>
      <c r="D15785" s="203"/>
      <c r="E15785" s="203"/>
      <c r="F15785" s="203"/>
    </row>
    <row r="15786" spans="1:6" x14ac:dyDescent="0.25">
      <c r="A15786" s="203"/>
      <c r="B15786" s="203"/>
      <c r="C15786" s="203"/>
      <c r="D15786" s="203"/>
      <c r="E15786" s="203"/>
      <c r="F15786" s="203"/>
    </row>
    <row r="15787" spans="1:6" x14ac:dyDescent="0.25">
      <c r="A15787" s="203"/>
      <c r="B15787" s="203"/>
      <c r="C15787" s="203"/>
      <c r="D15787" s="203"/>
      <c r="E15787" s="203"/>
      <c r="F15787" s="203"/>
    </row>
    <row r="15788" spans="1:6" x14ac:dyDescent="0.25">
      <c r="A15788" s="203"/>
      <c r="B15788" s="203"/>
      <c r="C15788" s="203"/>
      <c r="D15788" s="203"/>
      <c r="E15788" s="203"/>
      <c r="F15788" s="203"/>
    </row>
    <row r="15789" spans="1:6" x14ac:dyDescent="0.25">
      <c r="A15789" s="203"/>
      <c r="B15789" s="203"/>
      <c r="C15789" s="203"/>
      <c r="D15789" s="203"/>
      <c r="E15789" s="203"/>
      <c r="F15789" s="203"/>
    </row>
    <row r="15790" spans="1:6" x14ac:dyDescent="0.25">
      <c r="A15790" s="203"/>
      <c r="B15790" s="203"/>
      <c r="C15790" s="203"/>
      <c r="D15790" s="203"/>
      <c r="E15790" s="203"/>
      <c r="F15790" s="203"/>
    </row>
    <row r="15791" spans="1:6" x14ac:dyDescent="0.25">
      <c r="A15791" s="203"/>
      <c r="B15791" s="203"/>
      <c r="C15791" s="203"/>
      <c r="D15791" s="203"/>
      <c r="E15791" s="203"/>
      <c r="F15791" s="203"/>
    </row>
    <row r="15792" spans="1:6" x14ac:dyDescent="0.25">
      <c r="A15792" s="203"/>
      <c r="B15792" s="203"/>
      <c r="C15792" s="203"/>
      <c r="D15792" s="203"/>
      <c r="E15792" s="203"/>
      <c r="F15792" s="203"/>
    </row>
    <row r="15793" spans="1:6" x14ac:dyDescent="0.25">
      <c r="A15793" s="203"/>
      <c r="B15793" s="203"/>
      <c r="C15793" s="203"/>
      <c r="D15793" s="203"/>
      <c r="E15793" s="203"/>
      <c r="F15793" s="203"/>
    </row>
    <row r="15794" spans="1:6" x14ac:dyDescent="0.25">
      <c r="A15794" s="203"/>
      <c r="B15794" s="203"/>
      <c r="C15794" s="203"/>
      <c r="D15794" s="203"/>
      <c r="E15794" s="203"/>
      <c r="F15794" s="203"/>
    </row>
    <row r="15795" spans="1:6" x14ac:dyDescent="0.25">
      <c r="A15795" s="203"/>
      <c r="B15795" s="203"/>
      <c r="C15795" s="203"/>
      <c r="D15795" s="203"/>
      <c r="E15795" s="203"/>
      <c r="F15795" s="203"/>
    </row>
    <row r="15796" spans="1:6" x14ac:dyDescent="0.25">
      <c r="A15796" s="203"/>
      <c r="B15796" s="203"/>
      <c r="C15796" s="203"/>
      <c r="D15796" s="203"/>
      <c r="E15796" s="203"/>
      <c r="F15796" s="203"/>
    </row>
    <row r="15797" spans="1:6" x14ac:dyDescent="0.25">
      <c r="A15797" s="203"/>
      <c r="B15797" s="203"/>
      <c r="C15797" s="203"/>
      <c r="D15797" s="203"/>
      <c r="E15797" s="203"/>
      <c r="F15797" s="203"/>
    </row>
    <row r="15798" spans="1:6" x14ac:dyDescent="0.25">
      <c r="A15798" s="203"/>
      <c r="B15798" s="203"/>
      <c r="C15798" s="203"/>
      <c r="D15798" s="203"/>
      <c r="E15798" s="203"/>
      <c r="F15798" s="203"/>
    </row>
    <row r="15799" spans="1:6" x14ac:dyDescent="0.25">
      <c r="A15799" s="203"/>
      <c r="B15799" s="203"/>
      <c r="C15799" s="203"/>
      <c r="D15799" s="203"/>
      <c r="E15799" s="203"/>
      <c r="F15799" s="203"/>
    </row>
    <row r="15800" spans="1:6" x14ac:dyDescent="0.25">
      <c r="A15800" s="203"/>
      <c r="B15800" s="203"/>
      <c r="C15800" s="203"/>
      <c r="D15800" s="203"/>
      <c r="E15800" s="203"/>
      <c r="F15800" s="203"/>
    </row>
    <row r="15801" spans="1:6" x14ac:dyDescent="0.25">
      <c r="A15801" s="203"/>
      <c r="B15801" s="203"/>
      <c r="C15801" s="203"/>
      <c r="D15801" s="203"/>
      <c r="E15801" s="203"/>
      <c r="F15801" s="203"/>
    </row>
    <row r="15802" spans="1:6" x14ac:dyDescent="0.25">
      <c r="A15802" s="203"/>
      <c r="B15802" s="203"/>
      <c r="C15802" s="203"/>
      <c r="D15802" s="203"/>
      <c r="E15802" s="203"/>
      <c r="F15802" s="203"/>
    </row>
    <row r="15803" spans="1:6" x14ac:dyDescent="0.25">
      <c r="A15803" s="203"/>
      <c r="B15803" s="203"/>
      <c r="C15803" s="203"/>
      <c r="D15803" s="203"/>
      <c r="E15803" s="203"/>
      <c r="F15803" s="203"/>
    </row>
    <row r="15804" spans="1:6" x14ac:dyDescent="0.25">
      <c r="A15804" s="203"/>
      <c r="B15804" s="203"/>
      <c r="C15804" s="203"/>
      <c r="D15804" s="203"/>
      <c r="E15804" s="203"/>
      <c r="F15804" s="203"/>
    </row>
    <row r="15805" spans="1:6" x14ac:dyDescent="0.25">
      <c r="A15805" s="203"/>
      <c r="B15805" s="203"/>
      <c r="C15805" s="203"/>
      <c r="D15805" s="203"/>
      <c r="E15805" s="203"/>
      <c r="F15805" s="203"/>
    </row>
    <row r="15806" spans="1:6" x14ac:dyDescent="0.25">
      <c r="A15806" s="203"/>
      <c r="B15806" s="203"/>
      <c r="C15806" s="203"/>
      <c r="D15806" s="203"/>
      <c r="E15806" s="203"/>
      <c r="F15806" s="203"/>
    </row>
    <row r="15807" spans="1:6" x14ac:dyDescent="0.25">
      <c r="A15807" s="203"/>
      <c r="B15807" s="203"/>
      <c r="C15807" s="203"/>
      <c r="D15807" s="203"/>
      <c r="E15807" s="203"/>
      <c r="F15807" s="203"/>
    </row>
    <row r="15808" spans="1:6" x14ac:dyDescent="0.25">
      <c r="A15808" s="203"/>
      <c r="B15808" s="203"/>
      <c r="C15808" s="203"/>
      <c r="D15808" s="203"/>
      <c r="E15808" s="203"/>
      <c r="F15808" s="203"/>
    </row>
    <row r="15809" spans="1:6" x14ac:dyDescent="0.25">
      <c r="A15809" s="203"/>
      <c r="B15809" s="203"/>
      <c r="C15809" s="203"/>
      <c r="D15809" s="203"/>
      <c r="E15809" s="203"/>
      <c r="F15809" s="203"/>
    </row>
    <row r="15810" spans="1:6" x14ac:dyDescent="0.25">
      <c r="A15810" s="203"/>
      <c r="B15810" s="203"/>
      <c r="C15810" s="203"/>
      <c r="D15810" s="203"/>
      <c r="E15810" s="203"/>
      <c r="F15810" s="203"/>
    </row>
    <row r="15811" spans="1:6" x14ac:dyDescent="0.25">
      <c r="A15811" s="203"/>
      <c r="B15811" s="203"/>
      <c r="C15811" s="203"/>
      <c r="D15811" s="203"/>
      <c r="E15811" s="203"/>
      <c r="F15811" s="203"/>
    </row>
    <row r="15812" spans="1:6" x14ac:dyDescent="0.25">
      <c r="A15812" s="203"/>
      <c r="B15812" s="203"/>
      <c r="C15812" s="203"/>
      <c r="D15812" s="203"/>
      <c r="E15812" s="203"/>
      <c r="F15812" s="203"/>
    </row>
    <row r="15813" spans="1:6" x14ac:dyDescent="0.25">
      <c r="A15813" s="203"/>
      <c r="B15813" s="203"/>
      <c r="C15813" s="203"/>
      <c r="D15813" s="203"/>
      <c r="E15813" s="203"/>
      <c r="F15813" s="203"/>
    </row>
    <row r="15814" spans="1:6" x14ac:dyDescent="0.25">
      <c r="A15814" s="203"/>
      <c r="B15814" s="203"/>
      <c r="C15814" s="203"/>
      <c r="D15814" s="203"/>
      <c r="E15814" s="203"/>
      <c r="F15814" s="203"/>
    </row>
    <row r="15815" spans="1:6" x14ac:dyDescent="0.25">
      <c r="A15815" s="203"/>
      <c r="B15815" s="203"/>
      <c r="C15815" s="203"/>
      <c r="D15815" s="203"/>
      <c r="E15815" s="203"/>
      <c r="F15815" s="203"/>
    </row>
    <row r="15816" spans="1:6" x14ac:dyDescent="0.25">
      <c r="A15816" s="203"/>
      <c r="B15816" s="203"/>
      <c r="C15816" s="203"/>
      <c r="D15816" s="203"/>
      <c r="E15816" s="203"/>
      <c r="F15816" s="203"/>
    </row>
    <row r="15817" spans="1:6" x14ac:dyDescent="0.25">
      <c r="A15817" s="203"/>
      <c r="B15817" s="203"/>
      <c r="C15817" s="203"/>
      <c r="D15817" s="203"/>
      <c r="E15817" s="203"/>
      <c r="F15817" s="203"/>
    </row>
    <row r="15818" spans="1:6" x14ac:dyDescent="0.25">
      <c r="A15818" s="203"/>
      <c r="B15818" s="203"/>
      <c r="C15818" s="203"/>
      <c r="D15818" s="203"/>
      <c r="E15818" s="203"/>
      <c r="F15818" s="203"/>
    </row>
    <row r="15819" spans="1:6" x14ac:dyDescent="0.25">
      <c r="A15819" s="203"/>
      <c r="B15819" s="203"/>
      <c r="C15819" s="203"/>
      <c r="D15819" s="203"/>
      <c r="E15819" s="203"/>
      <c r="F15819" s="203"/>
    </row>
    <row r="15820" spans="1:6" x14ac:dyDescent="0.25">
      <c r="A15820" s="203"/>
      <c r="B15820" s="203"/>
      <c r="C15820" s="203"/>
      <c r="D15820" s="203"/>
      <c r="E15820" s="203"/>
      <c r="F15820" s="203"/>
    </row>
    <row r="15821" spans="1:6" x14ac:dyDescent="0.25">
      <c r="A15821" s="203"/>
      <c r="B15821" s="203"/>
      <c r="C15821" s="203"/>
      <c r="D15821" s="203"/>
      <c r="E15821" s="203"/>
      <c r="F15821" s="203"/>
    </row>
    <row r="15822" spans="1:6" x14ac:dyDescent="0.25">
      <c r="A15822" s="203"/>
      <c r="B15822" s="203"/>
      <c r="C15822" s="203"/>
      <c r="D15822" s="203"/>
      <c r="E15822" s="203"/>
      <c r="F15822" s="203"/>
    </row>
    <row r="15823" spans="1:6" x14ac:dyDescent="0.25">
      <c r="A15823" s="203"/>
      <c r="B15823" s="203"/>
      <c r="C15823" s="203"/>
      <c r="D15823" s="203"/>
      <c r="E15823" s="203"/>
      <c r="F15823" s="203"/>
    </row>
    <row r="15824" spans="1:6" x14ac:dyDescent="0.25">
      <c r="A15824" s="203"/>
      <c r="B15824" s="203"/>
      <c r="C15824" s="203"/>
      <c r="D15824" s="203"/>
      <c r="E15824" s="203"/>
      <c r="F15824" s="203"/>
    </row>
    <row r="15825" spans="1:6" x14ac:dyDescent="0.25">
      <c r="A15825" s="203"/>
      <c r="B15825" s="203"/>
      <c r="C15825" s="203"/>
      <c r="D15825" s="203"/>
      <c r="E15825" s="203"/>
      <c r="F15825" s="203"/>
    </row>
    <row r="15826" spans="1:6" x14ac:dyDescent="0.25">
      <c r="A15826" s="203"/>
      <c r="B15826" s="203"/>
      <c r="C15826" s="203"/>
      <c r="D15826" s="203"/>
      <c r="E15826" s="203"/>
      <c r="F15826" s="203"/>
    </row>
    <row r="15827" spans="1:6" x14ac:dyDescent="0.25">
      <c r="A15827" s="203"/>
      <c r="B15827" s="203"/>
      <c r="C15827" s="203"/>
      <c r="D15827" s="203"/>
      <c r="E15827" s="203"/>
      <c r="F15827" s="203"/>
    </row>
    <row r="15828" spans="1:6" x14ac:dyDescent="0.25">
      <c r="A15828" s="203"/>
      <c r="B15828" s="203"/>
      <c r="C15828" s="203"/>
      <c r="D15828" s="203"/>
      <c r="E15828" s="203"/>
      <c r="F15828" s="203"/>
    </row>
    <row r="15829" spans="1:6" x14ac:dyDescent="0.25">
      <c r="A15829" s="203"/>
      <c r="B15829" s="203"/>
      <c r="C15829" s="203"/>
      <c r="D15829" s="203"/>
      <c r="E15829" s="203"/>
      <c r="F15829" s="203"/>
    </row>
    <row r="15830" spans="1:6" x14ac:dyDescent="0.25">
      <c r="A15830" s="203"/>
      <c r="B15830" s="203"/>
      <c r="C15830" s="203"/>
      <c r="D15830" s="203"/>
      <c r="E15830" s="203"/>
      <c r="F15830" s="203"/>
    </row>
    <row r="15831" spans="1:6" x14ac:dyDescent="0.25">
      <c r="A15831" s="203"/>
      <c r="B15831" s="203"/>
      <c r="C15831" s="203"/>
      <c r="D15831" s="203"/>
      <c r="E15831" s="203"/>
      <c r="F15831" s="203"/>
    </row>
    <row r="15832" spans="1:6" x14ac:dyDescent="0.25">
      <c r="A15832" s="203"/>
      <c r="B15832" s="203"/>
      <c r="C15832" s="203"/>
      <c r="D15832" s="203"/>
      <c r="E15832" s="203"/>
      <c r="F15832" s="203"/>
    </row>
    <row r="15833" spans="1:6" x14ac:dyDescent="0.25">
      <c r="A15833" s="203"/>
      <c r="B15833" s="203"/>
      <c r="C15833" s="203"/>
      <c r="D15833" s="203"/>
      <c r="E15833" s="203"/>
      <c r="F15833" s="203"/>
    </row>
    <row r="15834" spans="1:6" x14ac:dyDescent="0.25">
      <c r="A15834" s="203"/>
      <c r="B15834" s="203"/>
      <c r="C15834" s="203"/>
      <c r="D15834" s="203"/>
      <c r="E15834" s="203"/>
      <c r="F15834" s="203"/>
    </row>
    <row r="15835" spans="1:6" x14ac:dyDescent="0.25">
      <c r="A15835" s="203"/>
      <c r="B15835" s="203"/>
      <c r="C15835" s="203"/>
      <c r="D15835" s="203"/>
      <c r="E15835" s="203"/>
      <c r="F15835" s="203"/>
    </row>
    <row r="15836" spans="1:6" x14ac:dyDescent="0.25">
      <c r="A15836" s="203"/>
      <c r="B15836" s="203"/>
      <c r="C15836" s="203"/>
      <c r="D15836" s="203"/>
      <c r="E15836" s="203"/>
      <c r="F15836" s="203"/>
    </row>
    <row r="15837" spans="1:6" x14ac:dyDescent="0.25">
      <c r="A15837" s="203"/>
      <c r="B15837" s="203"/>
      <c r="C15837" s="203"/>
      <c r="D15837" s="203"/>
      <c r="E15837" s="203"/>
      <c r="F15837" s="203"/>
    </row>
    <row r="15838" spans="1:6" x14ac:dyDescent="0.25">
      <c r="A15838" s="203"/>
      <c r="B15838" s="203"/>
      <c r="C15838" s="203"/>
      <c r="D15838" s="203"/>
      <c r="E15838" s="203"/>
      <c r="F15838" s="203"/>
    </row>
    <row r="15839" spans="1:6" x14ac:dyDescent="0.25">
      <c r="A15839" s="203"/>
      <c r="B15839" s="203"/>
      <c r="C15839" s="203"/>
      <c r="D15839" s="203"/>
      <c r="E15839" s="203"/>
      <c r="F15839" s="203"/>
    </row>
    <row r="15840" spans="1:6" x14ac:dyDescent="0.25">
      <c r="A15840" s="203"/>
      <c r="B15840" s="203"/>
      <c r="C15840" s="203"/>
      <c r="D15840" s="203"/>
      <c r="E15840" s="203"/>
      <c r="F15840" s="203"/>
    </row>
    <row r="15841" spans="1:6" x14ac:dyDescent="0.25">
      <c r="A15841" s="203"/>
      <c r="B15841" s="203"/>
      <c r="C15841" s="203"/>
      <c r="D15841" s="203"/>
      <c r="E15841" s="203"/>
      <c r="F15841" s="203"/>
    </row>
    <row r="15842" spans="1:6" x14ac:dyDescent="0.25">
      <c r="A15842" s="203"/>
      <c r="B15842" s="203"/>
      <c r="C15842" s="203"/>
      <c r="D15842" s="203"/>
      <c r="E15842" s="203"/>
      <c r="F15842" s="203"/>
    </row>
    <row r="15843" spans="1:6" x14ac:dyDescent="0.25">
      <c r="A15843" s="203"/>
      <c r="B15843" s="203"/>
      <c r="C15843" s="203"/>
      <c r="D15843" s="203"/>
      <c r="E15843" s="203"/>
      <c r="F15843" s="203"/>
    </row>
    <row r="15844" spans="1:6" x14ac:dyDescent="0.25">
      <c r="A15844" s="203"/>
      <c r="B15844" s="203"/>
      <c r="C15844" s="203"/>
      <c r="D15844" s="203"/>
      <c r="E15844" s="203"/>
      <c r="F15844" s="203"/>
    </row>
    <row r="15845" spans="1:6" x14ac:dyDescent="0.25">
      <c r="A15845" s="203"/>
      <c r="B15845" s="203"/>
      <c r="C15845" s="203"/>
      <c r="D15845" s="203"/>
      <c r="E15845" s="203"/>
      <c r="F15845" s="203"/>
    </row>
    <row r="15846" spans="1:6" x14ac:dyDescent="0.25">
      <c r="A15846" s="203"/>
      <c r="B15846" s="203"/>
      <c r="C15846" s="203"/>
      <c r="D15846" s="203"/>
      <c r="E15846" s="203"/>
      <c r="F15846" s="203"/>
    </row>
    <row r="15847" spans="1:6" x14ac:dyDescent="0.25">
      <c r="A15847" s="203"/>
      <c r="B15847" s="203"/>
      <c r="C15847" s="203"/>
      <c r="D15847" s="203"/>
      <c r="E15847" s="203"/>
      <c r="F15847" s="203"/>
    </row>
    <row r="15848" spans="1:6" x14ac:dyDescent="0.25">
      <c r="A15848" s="203"/>
      <c r="B15848" s="203"/>
      <c r="C15848" s="203"/>
      <c r="D15848" s="203"/>
      <c r="E15848" s="203"/>
      <c r="F15848" s="203"/>
    </row>
    <row r="15849" spans="1:6" x14ac:dyDescent="0.25">
      <c r="A15849" s="203"/>
      <c r="B15849" s="203"/>
      <c r="C15849" s="203"/>
      <c r="D15849" s="203"/>
      <c r="E15849" s="203"/>
      <c r="F15849" s="203"/>
    </row>
    <row r="15850" spans="1:6" x14ac:dyDescent="0.25">
      <c r="A15850" s="203"/>
      <c r="B15850" s="203"/>
      <c r="C15850" s="203"/>
      <c r="D15850" s="203"/>
      <c r="E15850" s="203"/>
      <c r="F15850" s="203"/>
    </row>
    <row r="15851" spans="1:6" x14ac:dyDescent="0.25">
      <c r="A15851" s="203"/>
      <c r="B15851" s="203"/>
      <c r="C15851" s="203"/>
      <c r="D15851" s="203"/>
      <c r="E15851" s="203"/>
      <c r="F15851" s="203"/>
    </row>
    <row r="15852" spans="1:6" x14ac:dyDescent="0.25">
      <c r="A15852" s="203"/>
      <c r="B15852" s="203"/>
      <c r="C15852" s="203"/>
      <c r="D15852" s="203"/>
      <c r="E15852" s="203"/>
      <c r="F15852" s="203"/>
    </row>
    <row r="15853" spans="1:6" x14ac:dyDescent="0.25">
      <c r="A15853" s="203"/>
      <c r="B15853" s="203"/>
      <c r="C15853" s="203"/>
      <c r="D15853" s="203"/>
      <c r="E15853" s="203"/>
      <c r="F15853" s="203"/>
    </row>
    <row r="15854" spans="1:6" x14ac:dyDescent="0.25">
      <c r="A15854" s="203"/>
      <c r="B15854" s="203"/>
      <c r="C15854" s="203"/>
      <c r="D15854" s="203"/>
      <c r="E15854" s="203"/>
      <c r="F15854" s="203"/>
    </row>
    <row r="15855" spans="1:6" x14ac:dyDescent="0.25">
      <c r="A15855" s="203"/>
      <c r="B15855" s="203"/>
      <c r="C15855" s="203"/>
      <c r="D15855" s="203"/>
      <c r="E15855" s="203"/>
      <c r="F15855" s="203"/>
    </row>
    <row r="15856" spans="1:6" x14ac:dyDescent="0.25">
      <c r="A15856" s="203"/>
      <c r="B15856" s="203"/>
      <c r="C15856" s="203"/>
      <c r="D15856" s="203"/>
      <c r="E15856" s="203"/>
      <c r="F15856" s="203"/>
    </row>
    <row r="15857" spans="1:6" x14ac:dyDescent="0.25">
      <c r="A15857" s="203"/>
      <c r="B15857" s="203"/>
      <c r="C15857" s="203"/>
      <c r="D15857" s="203"/>
      <c r="E15857" s="203"/>
      <c r="F15857" s="203"/>
    </row>
    <row r="15858" spans="1:6" x14ac:dyDescent="0.25">
      <c r="A15858" s="203"/>
      <c r="B15858" s="203"/>
      <c r="C15858" s="203"/>
      <c r="D15858" s="203"/>
      <c r="E15858" s="203"/>
      <c r="F15858" s="203"/>
    </row>
    <row r="15859" spans="1:6" x14ac:dyDescent="0.25">
      <c r="A15859" s="203"/>
      <c r="B15859" s="203"/>
      <c r="C15859" s="203"/>
      <c r="D15859" s="203"/>
      <c r="E15859" s="203"/>
      <c r="F15859" s="203"/>
    </row>
    <row r="15860" spans="1:6" x14ac:dyDescent="0.25">
      <c r="A15860" s="203"/>
      <c r="B15860" s="203"/>
      <c r="C15860" s="203"/>
      <c r="D15860" s="203"/>
      <c r="E15860" s="203"/>
      <c r="F15860" s="203"/>
    </row>
    <row r="15861" spans="1:6" x14ac:dyDescent="0.25">
      <c r="A15861" s="203"/>
      <c r="B15861" s="203"/>
      <c r="C15861" s="203"/>
      <c r="D15861" s="203"/>
      <c r="E15861" s="203"/>
      <c r="F15861" s="203"/>
    </row>
    <row r="15862" spans="1:6" x14ac:dyDescent="0.25">
      <c r="A15862" s="203"/>
      <c r="B15862" s="203"/>
      <c r="C15862" s="203"/>
      <c r="D15862" s="203"/>
      <c r="E15862" s="203"/>
      <c r="F15862" s="203"/>
    </row>
    <row r="15863" spans="1:6" x14ac:dyDescent="0.25">
      <c r="A15863" s="203"/>
      <c r="B15863" s="203"/>
      <c r="C15863" s="203"/>
      <c r="D15863" s="203"/>
      <c r="E15863" s="203"/>
      <c r="F15863" s="203"/>
    </row>
    <row r="15864" spans="1:6" x14ac:dyDescent="0.25">
      <c r="A15864" s="203"/>
      <c r="B15864" s="203"/>
      <c r="C15864" s="203"/>
      <c r="D15864" s="203"/>
      <c r="E15864" s="203"/>
      <c r="F15864" s="203"/>
    </row>
    <row r="15865" spans="1:6" x14ac:dyDescent="0.25">
      <c r="A15865" s="203"/>
      <c r="B15865" s="203"/>
      <c r="C15865" s="203"/>
      <c r="D15865" s="203"/>
      <c r="E15865" s="203"/>
      <c r="F15865" s="203"/>
    </row>
    <row r="15866" spans="1:6" x14ac:dyDescent="0.25">
      <c r="A15866" s="203"/>
      <c r="B15866" s="203"/>
      <c r="C15866" s="203"/>
      <c r="D15866" s="203"/>
      <c r="E15866" s="203"/>
      <c r="F15866" s="203"/>
    </row>
    <row r="15867" spans="1:6" x14ac:dyDescent="0.25">
      <c r="A15867" s="203"/>
      <c r="B15867" s="203"/>
      <c r="C15867" s="203"/>
      <c r="D15867" s="203"/>
      <c r="E15867" s="203"/>
      <c r="F15867" s="203"/>
    </row>
    <row r="15868" spans="1:6" x14ac:dyDescent="0.25">
      <c r="A15868" s="203"/>
      <c r="B15868" s="203"/>
      <c r="C15868" s="203"/>
      <c r="D15868" s="203"/>
      <c r="E15868" s="203"/>
      <c r="F15868" s="203"/>
    </row>
    <row r="15869" spans="1:6" x14ac:dyDescent="0.25">
      <c r="A15869" s="203"/>
      <c r="B15869" s="203"/>
      <c r="C15869" s="203"/>
      <c r="D15869" s="203"/>
      <c r="E15869" s="203"/>
      <c r="F15869" s="203"/>
    </row>
    <row r="15870" spans="1:6" x14ac:dyDescent="0.25">
      <c r="A15870" s="203"/>
      <c r="B15870" s="203"/>
      <c r="C15870" s="203"/>
      <c r="D15870" s="203"/>
      <c r="E15870" s="203"/>
      <c r="F15870" s="203"/>
    </row>
    <row r="15871" spans="1:6" x14ac:dyDescent="0.25">
      <c r="A15871" s="203"/>
      <c r="B15871" s="203"/>
      <c r="C15871" s="203"/>
      <c r="D15871" s="203"/>
      <c r="E15871" s="203"/>
      <c r="F15871" s="203"/>
    </row>
    <row r="15872" spans="1:6" x14ac:dyDescent="0.25">
      <c r="A15872" s="203"/>
      <c r="B15872" s="203"/>
      <c r="C15872" s="203"/>
      <c r="D15872" s="203"/>
      <c r="E15872" s="203"/>
      <c r="F15872" s="203"/>
    </row>
    <row r="15873" spans="1:6" x14ac:dyDescent="0.25">
      <c r="A15873" s="203"/>
      <c r="B15873" s="203"/>
      <c r="C15873" s="203"/>
      <c r="D15873" s="203"/>
      <c r="E15873" s="203"/>
      <c r="F15873" s="203"/>
    </row>
    <row r="15874" spans="1:6" x14ac:dyDescent="0.25">
      <c r="A15874" s="203"/>
      <c r="B15874" s="203"/>
      <c r="C15874" s="203"/>
      <c r="D15874" s="203"/>
      <c r="E15874" s="203"/>
      <c r="F15874" s="203"/>
    </row>
    <row r="15875" spans="1:6" x14ac:dyDescent="0.25">
      <c r="A15875" s="203"/>
      <c r="B15875" s="203"/>
      <c r="C15875" s="203"/>
      <c r="D15875" s="203"/>
      <c r="E15875" s="203"/>
      <c r="F15875" s="203"/>
    </row>
    <row r="15876" spans="1:6" x14ac:dyDescent="0.25">
      <c r="A15876" s="203"/>
      <c r="B15876" s="203"/>
      <c r="C15876" s="203"/>
      <c r="D15876" s="203"/>
      <c r="E15876" s="203"/>
      <c r="F15876" s="203"/>
    </row>
    <row r="15877" spans="1:6" x14ac:dyDescent="0.25">
      <c r="A15877" s="203"/>
      <c r="B15877" s="203"/>
      <c r="C15877" s="203"/>
      <c r="D15877" s="203"/>
      <c r="E15877" s="203"/>
      <c r="F15877" s="203"/>
    </row>
    <row r="15878" spans="1:6" x14ac:dyDescent="0.25">
      <c r="A15878" s="203"/>
      <c r="B15878" s="203"/>
      <c r="C15878" s="203"/>
      <c r="D15878" s="203"/>
      <c r="E15878" s="203"/>
      <c r="F15878" s="203"/>
    </row>
    <row r="15879" spans="1:6" x14ac:dyDescent="0.25">
      <c r="A15879" s="203"/>
      <c r="B15879" s="203"/>
      <c r="C15879" s="203"/>
      <c r="D15879" s="203"/>
      <c r="E15879" s="203"/>
      <c r="F15879" s="203"/>
    </row>
    <row r="15880" spans="1:6" x14ac:dyDescent="0.25">
      <c r="A15880" s="203"/>
      <c r="B15880" s="203"/>
      <c r="C15880" s="203"/>
      <c r="D15880" s="203"/>
      <c r="E15880" s="203"/>
      <c r="F15880" s="203"/>
    </row>
    <row r="15881" spans="1:6" x14ac:dyDescent="0.25">
      <c r="A15881" s="203"/>
      <c r="B15881" s="203"/>
      <c r="C15881" s="203"/>
      <c r="D15881" s="203"/>
      <c r="E15881" s="203"/>
      <c r="F15881" s="203"/>
    </row>
    <row r="15882" spans="1:6" x14ac:dyDescent="0.25">
      <c r="A15882" s="203"/>
      <c r="B15882" s="203"/>
      <c r="C15882" s="203"/>
      <c r="D15882" s="203"/>
      <c r="E15882" s="203"/>
      <c r="F15882" s="203"/>
    </row>
    <row r="15883" spans="1:6" x14ac:dyDescent="0.25">
      <c r="A15883" s="203"/>
      <c r="B15883" s="203"/>
      <c r="C15883" s="203"/>
      <c r="D15883" s="203"/>
      <c r="E15883" s="203"/>
      <c r="F15883" s="203"/>
    </row>
    <row r="15884" spans="1:6" x14ac:dyDescent="0.25">
      <c r="A15884" s="203"/>
      <c r="B15884" s="203"/>
      <c r="C15884" s="203"/>
      <c r="D15884" s="203"/>
      <c r="E15884" s="203"/>
      <c r="F15884" s="203"/>
    </row>
    <row r="15885" spans="1:6" x14ac:dyDescent="0.25">
      <c r="A15885" s="203"/>
      <c r="B15885" s="203"/>
      <c r="C15885" s="203"/>
      <c r="D15885" s="203"/>
      <c r="E15885" s="203"/>
      <c r="F15885" s="203"/>
    </row>
    <row r="15886" spans="1:6" x14ac:dyDescent="0.25">
      <c r="A15886" s="203"/>
      <c r="B15886" s="203"/>
      <c r="C15886" s="203"/>
      <c r="D15886" s="203"/>
      <c r="E15886" s="203"/>
      <c r="F15886" s="203"/>
    </row>
    <row r="15887" spans="1:6" x14ac:dyDescent="0.25">
      <c r="A15887" s="203"/>
      <c r="B15887" s="203"/>
      <c r="C15887" s="203"/>
      <c r="D15887" s="203"/>
      <c r="E15887" s="203"/>
      <c r="F15887" s="203"/>
    </row>
    <row r="15888" spans="1:6" x14ac:dyDescent="0.25">
      <c r="A15888" s="203"/>
      <c r="B15888" s="203"/>
      <c r="C15888" s="203"/>
      <c r="D15888" s="203"/>
      <c r="E15888" s="203"/>
      <c r="F15888" s="203"/>
    </row>
    <row r="15889" spans="1:6" x14ac:dyDescent="0.25">
      <c r="A15889" s="203"/>
      <c r="B15889" s="203"/>
      <c r="C15889" s="203"/>
      <c r="D15889" s="203"/>
      <c r="E15889" s="203"/>
      <c r="F15889" s="203"/>
    </row>
    <row r="15890" spans="1:6" x14ac:dyDescent="0.25">
      <c r="A15890" s="203"/>
      <c r="B15890" s="203"/>
      <c r="C15890" s="203"/>
      <c r="D15890" s="203"/>
      <c r="E15890" s="203"/>
      <c r="F15890" s="203"/>
    </row>
    <row r="15891" spans="1:6" x14ac:dyDescent="0.25">
      <c r="A15891" s="203"/>
      <c r="B15891" s="203"/>
      <c r="C15891" s="203"/>
      <c r="D15891" s="203"/>
      <c r="E15891" s="203"/>
      <c r="F15891" s="203"/>
    </row>
    <row r="15892" spans="1:6" x14ac:dyDescent="0.25">
      <c r="A15892" s="203"/>
      <c r="B15892" s="203"/>
      <c r="C15892" s="203"/>
      <c r="D15892" s="203"/>
      <c r="E15892" s="203"/>
      <c r="F15892" s="203"/>
    </row>
    <row r="15893" spans="1:6" x14ac:dyDescent="0.25">
      <c r="A15893" s="203"/>
      <c r="B15893" s="203"/>
      <c r="C15893" s="203"/>
      <c r="D15893" s="203"/>
      <c r="E15893" s="203"/>
      <c r="F15893" s="203"/>
    </row>
    <row r="15894" spans="1:6" x14ac:dyDescent="0.25">
      <c r="A15894" s="203"/>
      <c r="B15894" s="203"/>
      <c r="C15894" s="203"/>
      <c r="D15894" s="203"/>
      <c r="E15894" s="203"/>
      <c r="F15894" s="203"/>
    </row>
    <row r="15895" spans="1:6" x14ac:dyDescent="0.25">
      <c r="A15895" s="203"/>
      <c r="B15895" s="203"/>
      <c r="C15895" s="203"/>
      <c r="D15895" s="203"/>
      <c r="E15895" s="203"/>
      <c r="F15895" s="203"/>
    </row>
    <row r="15896" spans="1:6" x14ac:dyDescent="0.25">
      <c r="A15896" s="203"/>
      <c r="B15896" s="203"/>
      <c r="C15896" s="203"/>
      <c r="D15896" s="203"/>
      <c r="E15896" s="203"/>
      <c r="F15896" s="203"/>
    </row>
    <row r="15897" spans="1:6" x14ac:dyDescent="0.25">
      <c r="A15897" s="203"/>
      <c r="B15897" s="203"/>
      <c r="C15897" s="203"/>
      <c r="D15897" s="203"/>
      <c r="E15897" s="203"/>
      <c r="F15897" s="203"/>
    </row>
    <row r="15898" spans="1:6" x14ac:dyDescent="0.25">
      <c r="A15898" s="203"/>
      <c r="B15898" s="203"/>
      <c r="C15898" s="203"/>
      <c r="D15898" s="203"/>
      <c r="E15898" s="203"/>
      <c r="F15898" s="203"/>
    </row>
    <row r="15899" spans="1:6" x14ac:dyDescent="0.25">
      <c r="A15899" s="203"/>
      <c r="B15899" s="203"/>
      <c r="C15899" s="203"/>
      <c r="D15899" s="203"/>
      <c r="E15899" s="203"/>
      <c r="F15899" s="203"/>
    </row>
    <row r="15900" spans="1:6" x14ac:dyDescent="0.25">
      <c r="A15900" s="203"/>
      <c r="B15900" s="203"/>
      <c r="C15900" s="203"/>
      <c r="D15900" s="203"/>
      <c r="E15900" s="203"/>
      <c r="F15900" s="203"/>
    </row>
    <row r="15901" spans="1:6" x14ac:dyDescent="0.25">
      <c r="A15901" s="203"/>
      <c r="B15901" s="203"/>
      <c r="C15901" s="203"/>
      <c r="D15901" s="203"/>
      <c r="E15901" s="203"/>
      <c r="F15901" s="203"/>
    </row>
    <row r="15902" spans="1:6" x14ac:dyDescent="0.25">
      <c r="A15902" s="203"/>
      <c r="B15902" s="203"/>
      <c r="C15902" s="203"/>
      <c r="D15902" s="203"/>
      <c r="E15902" s="203"/>
      <c r="F15902" s="203"/>
    </row>
    <row r="15903" spans="1:6" x14ac:dyDescent="0.25">
      <c r="A15903" s="203"/>
      <c r="B15903" s="203"/>
      <c r="C15903" s="203"/>
      <c r="D15903" s="203"/>
      <c r="E15903" s="203"/>
      <c r="F15903" s="203"/>
    </row>
    <row r="15904" spans="1:6" x14ac:dyDescent="0.25">
      <c r="A15904" s="203"/>
      <c r="B15904" s="203"/>
      <c r="C15904" s="203"/>
      <c r="D15904" s="203"/>
      <c r="E15904" s="203"/>
      <c r="F15904" s="203"/>
    </row>
    <row r="15905" spans="1:6" x14ac:dyDescent="0.25">
      <c r="A15905" s="203"/>
      <c r="B15905" s="203"/>
      <c r="C15905" s="203"/>
      <c r="D15905" s="203"/>
      <c r="E15905" s="203"/>
      <c r="F15905" s="203"/>
    </row>
    <row r="15906" spans="1:6" x14ac:dyDescent="0.25">
      <c r="A15906" s="203"/>
      <c r="B15906" s="203"/>
      <c r="C15906" s="203"/>
      <c r="D15906" s="203"/>
      <c r="E15906" s="203"/>
      <c r="F15906" s="203"/>
    </row>
    <row r="15907" spans="1:6" x14ac:dyDescent="0.25">
      <c r="A15907" s="203"/>
      <c r="B15907" s="203"/>
      <c r="C15907" s="203"/>
      <c r="D15907" s="203"/>
      <c r="E15907" s="203"/>
      <c r="F15907" s="203"/>
    </row>
    <row r="15908" spans="1:6" x14ac:dyDescent="0.25">
      <c r="A15908" s="203"/>
      <c r="B15908" s="203"/>
      <c r="C15908" s="203"/>
      <c r="D15908" s="203"/>
      <c r="E15908" s="203"/>
      <c r="F15908" s="203"/>
    </row>
    <row r="15909" spans="1:6" x14ac:dyDescent="0.25">
      <c r="A15909" s="203"/>
      <c r="B15909" s="203"/>
      <c r="C15909" s="203"/>
      <c r="D15909" s="203"/>
      <c r="E15909" s="203"/>
      <c r="F15909" s="203"/>
    </row>
    <row r="15910" spans="1:6" x14ac:dyDescent="0.25">
      <c r="A15910" s="203"/>
      <c r="B15910" s="203"/>
      <c r="C15910" s="203"/>
      <c r="D15910" s="203"/>
      <c r="E15910" s="203"/>
      <c r="F15910" s="203"/>
    </row>
    <row r="15911" spans="1:6" x14ac:dyDescent="0.25">
      <c r="A15911" s="203"/>
      <c r="B15911" s="203"/>
      <c r="C15911" s="203"/>
      <c r="D15911" s="203"/>
      <c r="E15911" s="203"/>
      <c r="F15911" s="203"/>
    </row>
    <row r="15912" spans="1:6" x14ac:dyDescent="0.25">
      <c r="A15912" s="203"/>
      <c r="B15912" s="203"/>
      <c r="C15912" s="203"/>
      <c r="D15912" s="203"/>
      <c r="E15912" s="203"/>
      <c r="F15912" s="203"/>
    </row>
    <row r="15913" spans="1:6" x14ac:dyDescent="0.25">
      <c r="A15913" s="203"/>
      <c r="B15913" s="203"/>
      <c r="C15913" s="203"/>
      <c r="D15913" s="203"/>
      <c r="E15913" s="203"/>
      <c r="F15913" s="203"/>
    </row>
    <row r="15914" spans="1:6" x14ac:dyDescent="0.25">
      <c r="A15914" s="203"/>
      <c r="B15914" s="203"/>
      <c r="C15914" s="203"/>
      <c r="D15914" s="203"/>
      <c r="E15914" s="203"/>
      <c r="F15914" s="203"/>
    </row>
    <row r="15915" spans="1:6" x14ac:dyDescent="0.25">
      <c r="A15915" s="203"/>
      <c r="B15915" s="203"/>
      <c r="C15915" s="203"/>
      <c r="D15915" s="203"/>
      <c r="E15915" s="203"/>
      <c r="F15915" s="203"/>
    </row>
    <row r="15916" spans="1:6" x14ac:dyDescent="0.25">
      <c r="A15916" s="203"/>
      <c r="B15916" s="203"/>
      <c r="C15916" s="203"/>
      <c r="D15916" s="203"/>
      <c r="E15916" s="203"/>
      <c r="F15916" s="203"/>
    </row>
    <row r="15917" spans="1:6" x14ac:dyDescent="0.25">
      <c r="A15917" s="203"/>
      <c r="B15917" s="203"/>
      <c r="C15917" s="203"/>
      <c r="D15917" s="203"/>
      <c r="E15917" s="203"/>
      <c r="F15917" s="203"/>
    </row>
    <row r="15918" spans="1:6" x14ac:dyDescent="0.25">
      <c r="A15918" s="203"/>
      <c r="B15918" s="203"/>
      <c r="C15918" s="203"/>
      <c r="D15918" s="203"/>
      <c r="E15918" s="203"/>
      <c r="F15918" s="203"/>
    </row>
    <row r="15919" spans="1:6" x14ac:dyDescent="0.25">
      <c r="A15919" s="203"/>
      <c r="B15919" s="203"/>
      <c r="C15919" s="203"/>
      <c r="D15919" s="203"/>
      <c r="E15919" s="203"/>
      <c r="F15919" s="203"/>
    </row>
    <row r="15920" spans="1:6" x14ac:dyDescent="0.25">
      <c r="A15920" s="203"/>
      <c r="B15920" s="203"/>
      <c r="C15920" s="203"/>
      <c r="D15920" s="203"/>
      <c r="E15920" s="203"/>
      <c r="F15920" s="203"/>
    </row>
    <row r="15921" spans="1:6" x14ac:dyDescent="0.25">
      <c r="A15921" s="203"/>
      <c r="B15921" s="203"/>
      <c r="C15921" s="203"/>
      <c r="D15921" s="203"/>
      <c r="E15921" s="203"/>
      <c r="F15921" s="203"/>
    </row>
    <row r="15922" spans="1:6" x14ac:dyDescent="0.25">
      <c r="A15922" s="203"/>
      <c r="B15922" s="203"/>
      <c r="C15922" s="203"/>
      <c r="D15922" s="203"/>
      <c r="E15922" s="203"/>
      <c r="F15922" s="203"/>
    </row>
    <row r="15923" spans="1:6" x14ac:dyDescent="0.25">
      <c r="A15923" s="203"/>
      <c r="B15923" s="203"/>
      <c r="C15923" s="203"/>
      <c r="D15923" s="203"/>
      <c r="E15923" s="203"/>
      <c r="F15923" s="203"/>
    </row>
    <row r="15924" spans="1:6" x14ac:dyDescent="0.25">
      <c r="A15924" s="203"/>
      <c r="B15924" s="203"/>
      <c r="C15924" s="203"/>
      <c r="D15924" s="203"/>
      <c r="E15924" s="203"/>
      <c r="F15924" s="203"/>
    </row>
    <row r="15925" spans="1:6" x14ac:dyDescent="0.25">
      <c r="A15925" s="203"/>
      <c r="B15925" s="203"/>
      <c r="C15925" s="203"/>
      <c r="D15925" s="203"/>
      <c r="E15925" s="203"/>
      <c r="F15925" s="203"/>
    </row>
    <row r="15926" spans="1:6" x14ac:dyDescent="0.25">
      <c r="A15926" s="203"/>
      <c r="B15926" s="203"/>
      <c r="C15926" s="203"/>
      <c r="D15926" s="203"/>
      <c r="E15926" s="203"/>
      <c r="F15926" s="203"/>
    </row>
    <row r="15927" spans="1:6" x14ac:dyDescent="0.25">
      <c r="A15927" s="203"/>
      <c r="B15927" s="203"/>
      <c r="C15927" s="203"/>
      <c r="D15927" s="203"/>
      <c r="E15927" s="203"/>
      <c r="F15927" s="203"/>
    </row>
    <row r="15928" spans="1:6" x14ac:dyDescent="0.25">
      <c r="A15928" s="203"/>
      <c r="B15928" s="203"/>
      <c r="C15928" s="203"/>
      <c r="D15928" s="203"/>
      <c r="E15928" s="203"/>
      <c r="F15928" s="203"/>
    </row>
    <row r="15929" spans="1:6" x14ac:dyDescent="0.25">
      <c r="A15929" s="203"/>
      <c r="B15929" s="203"/>
      <c r="C15929" s="203"/>
      <c r="D15929" s="203"/>
      <c r="E15929" s="203"/>
      <c r="F15929" s="203"/>
    </row>
    <row r="15930" spans="1:6" x14ac:dyDescent="0.25">
      <c r="A15930" s="203"/>
      <c r="B15930" s="203"/>
      <c r="C15930" s="203"/>
      <c r="D15930" s="203"/>
      <c r="E15930" s="203"/>
      <c r="F15930" s="203"/>
    </row>
    <row r="15931" spans="1:6" x14ac:dyDescent="0.25">
      <c r="A15931" s="203"/>
      <c r="B15931" s="203"/>
      <c r="C15931" s="203"/>
      <c r="D15931" s="203"/>
      <c r="E15931" s="203"/>
      <c r="F15931" s="203"/>
    </row>
    <row r="15932" spans="1:6" x14ac:dyDescent="0.25">
      <c r="A15932" s="203"/>
      <c r="B15932" s="203"/>
      <c r="C15932" s="203"/>
      <c r="D15932" s="203"/>
      <c r="E15932" s="203"/>
      <c r="F15932" s="203"/>
    </row>
    <row r="15933" spans="1:6" x14ac:dyDescent="0.25">
      <c r="A15933" s="203"/>
      <c r="B15933" s="203"/>
      <c r="C15933" s="203"/>
      <c r="D15933" s="203"/>
      <c r="E15933" s="203"/>
      <c r="F15933" s="203"/>
    </row>
    <row r="15934" spans="1:6" x14ac:dyDescent="0.25">
      <c r="A15934" s="203"/>
      <c r="B15934" s="203"/>
      <c r="C15934" s="203"/>
      <c r="D15934" s="203"/>
      <c r="E15934" s="203"/>
      <c r="F15934" s="203"/>
    </row>
    <row r="15935" spans="1:6" x14ac:dyDescent="0.25">
      <c r="A15935" s="203"/>
      <c r="B15935" s="203"/>
      <c r="C15935" s="203"/>
      <c r="D15935" s="203"/>
      <c r="E15935" s="203"/>
      <c r="F15935" s="203"/>
    </row>
    <row r="15936" spans="1:6" x14ac:dyDescent="0.25">
      <c r="A15936" s="203"/>
      <c r="B15936" s="203"/>
      <c r="C15936" s="203"/>
      <c r="D15936" s="203"/>
      <c r="E15936" s="203"/>
      <c r="F15936" s="203"/>
    </row>
    <row r="15937" spans="1:6" x14ac:dyDescent="0.25">
      <c r="A15937" s="203"/>
      <c r="B15937" s="203"/>
      <c r="C15937" s="203"/>
      <c r="D15937" s="203"/>
      <c r="E15937" s="203"/>
      <c r="F15937" s="203"/>
    </row>
    <row r="15938" spans="1:6" x14ac:dyDescent="0.25">
      <c r="A15938" s="203"/>
      <c r="B15938" s="203"/>
      <c r="C15938" s="203"/>
      <c r="D15938" s="203"/>
      <c r="E15938" s="203"/>
      <c r="F15938" s="203"/>
    </row>
    <row r="15939" spans="1:6" x14ac:dyDescent="0.25">
      <c r="A15939" s="203"/>
      <c r="B15939" s="203"/>
      <c r="C15939" s="203"/>
      <c r="D15939" s="203"/>
      <c r="E15939" s="203"/>
      <c r="F15939" s="203"/>
    </row>
    <row r="15940" spans="1:6" x14ac:dyDescent="0.25">
      <c r="A15940" s="203"/>
      <c r="B15940" s="203"/>
      <c r="C15940" s="203"/>
      <c r="D15940" s="203"/>
      <c r="E15940" s="203"/>
      <c r="F15940" s="203"/>
    </row>
    <row r="15941" spans="1:6" x14ac:dyDescent="0.25">
      <c r="A15941" s="203"/>
      <c r="B15941" s="203"/>
      <c r="C15941" s="203"/>
      <c r="D15941" s="203"/>
      <c r="E15941" s="203"/>
      <c r="F15941" s="203"/>
    </row>
    <row r="15942" spans="1:6" x14ac:dyDescent="0.25">
      <c r="A15942" s="203"/>
      <c r="B15942" s="203"/>
      <c r="C15942" s="203"/>
      <c r="D15942" s="203"/>
      <c r="E15942" s="203"/>
      <c r="F15942" s="203"/>
    </row>
    <row r="15943" spans="1:6" x14ac:dyDescent="0.25">
      <c r="A15943" s="203"/>
      <c r="B15943" s="203"/>
      <c r="C15943" s="203"/>
      <c r="D15943" s="203"/>
      <c r="E15943" s="203"/>
      <c r="F15943" s="203"/>
    </row>
    <row r="15944" spans="1:6" x14ac:dyDescent="0.25">
      <c r="A15944" s="203"/>
      <c r="B15944" s="203"/>
      <c r="C15944" s="203"/>
      <c r="D15944" s="203"/>
      <c r="E15944" s="203"/>
      <c r="F15944" s="203"/>
    </row>
    <row r="15945" spans="1:6" x14ac:dyDescent="0.25">
      <c r="A15945" s="203"/>
      <c r="B15945" s="203"/>
      <c r="C15945" s="203"/>
      <c r="D15945" s="203"/>
      <c r="E15945" s="203"/>
      <c r="F15945" s="203"/>
    </row>
    <row r="15946" spans="1:6" x14ac:dyDescent="0.25">
      <c r="A15946" s="203"/>
      <c r="B15946" s="203"/>
      <c r="C15946" s="203"/>
      <c r="D15946" s="203"/>
      <c r="E15946" s="203"/>
      <c r="F15946" s="203"/>
    </row>
    <row r="15947" spans="1:6" x14ac:dyDescent="0.25">
      <c r="A15947" s="203"/>
      <c r="B15947" s="203"/>
      <c r="C15947" s="203"/>
      <c r="D15947" s="203"/>
      <c r="E15947" s="203"/>
      <c r="F15947" s="203"/>
    </row>
    <row r="15948" spans="1:6" x14ac:dyDescent="0.25">
      <c r="A15948" s="203"/>
      <c r="B15948" s="203"/>
      <c r="C15948" s="203"/>
      <c r="D15948" s="203"/>
      <c r="E15948" s="203"/>
      <c r="F15948" s="203"/>
    </row>
    <row r="15949" spans="1:6" x14ac:dyDescent="0.25">
      <c r="A15949" s="203"/>
      <c r="B15949" s="203"/>
      <c r="C15949" s="203"/>
      <c r="D15949" s="203"/>
      <c r="E15949" s="203"/>
      <c r="F15949" s="203"/>
    </row>
    <row r="15950" spans="1:6" x14ac:dyDescent="0.25">
      <c r="A15950" s="203"/>
      <c r="B15950" s="203"/>
      <c r="C15950" s="203"/>
      <c r="D15950" s="203"/>
      <c r="E15950" s="203"/>
      <c r="F15950" s="203"/>
    </row>
    <row r="15951" spans="1:6" x14ac:dyDescent="0.25">
      <c r="A15951" s="203"/>
      <c r="B15951" s="203"/>
      <c r="C15951" s="203"/>
      <c r="D15951" s="203"/>
      <c r="E15951" s="203"/>
      <c r="F15951" s="203"/>
    </row>
    <row r="15952" spans="1:6" x14ac:dyDescent="0.25">
      <c r="A15952" s="203"/>
      <c r="B15952" s="203"/>
      <c r="C15952" s="203"/>
      <c r="D15952" s="203"/>
      <c r="E15952" s="203"/>
      <c r="F15952" s="203"/>
    </row>
    <row r="15953" spans="1:6" x14ac:dyDescent="0.25">
      <c r="A15953" s="203"/>
      <c r="B15953" s="203"/>
      <c r="C15953" s="203"/>
      <c r="D15953" s="203"/>
      <c r="E15953" s="203"/>
      <c r="F15953" s="203"/>
    </row>
    <row r="15954" spans="1:6" x14ac:dyDescent="0.25">
      <c r="A15954" s="203"/>
      <c r="B15954" s="203"/>
      <c r="C15954" s="203"/>
      <c r="D15954" s="203"/>
      <c r="E15954" s="203"/>
      <c r="F15954" s="203"/>
    </row>
    <row r="15955" spans="1:6" x14ac:dyDescent="0.25">
      <c r="A15955" s="203"/>
      <c r="B15955" s="203"/>
      <c r="C15955" s="203"/>
      <c r="D15955" s="203"/>
      <c r="E15955" s="203"/>
      <c r="F15955" s="203"/>
    </row>
    <row r="15956" spans="1:6" x14ac:dyDescent="0.25">
      <c r="A15956" s="203"/>
      <c r="B15956" s="203"/>
      <c r="C15956" s="203"/>
      <c r="D15956" s="203"/>
      <c r="E15956" s="203"/>
      <c r="F15956" s="203"/>
    </row>
    <row r="15957" spans="1:6" x14ac:dyDescent="0.25">
      <c r="A15957" s="203"/>
      <c r="B15957" s="203"/>
      <c r="C15957" s="203"/>
      <c r="D15957" s="203"/>
      <c r="E15957" s="203"/>
      <c r="F15957" s="203"/>
    </row>
    <row r="15958" spans="1:6" x14ac:dyDescent="0.25">
      <c r="A15958" s="203"/>
      <c r="B15958" s="203"/>
      <c r="C15958" s="203"/>
      <c r="D15958" s="203"/>
      <c r="E15958" s="203"/>
      <c r="F15958" s="203"/>
    </row>
    <row r="15959" spans="1:6" x14ac:dyDescent="0.25">
      <c r="A15959" s="203"/>
      <c r="B15959" s="203"/>
      <c r="C15959" s="203"/>
      <c r="D15959" s="203"/>
      <c r="E15959" s="203"/>
      <c r="F15959" s="203"/>
    </row>
    <row r="15960" spans="1:6" x14ac:dyDescent="0.25">
      <c r="A15960" s="203"/>
      <c r="B15960" s="203"/>
      <c r="C15960" s="203"/>
      <c r="D15960" s="203"/>
      <c r="E15960" s="203"/>
      <c r="F15960" s="203"/>
    </row>
    <row r="15961" spans="1:6" x14ac:dyDescent="0.25">
      <c r="A15961" s="203"/>
      <c r="B15961" s="203"/>
      <c r="C15961" s="203"/>
      <c r="D15961" s="203"/>
      <c r="E15961" s="203"/>
      <c r="F15961" s="203"/>
    </row>
    <row r="15962" spans="1:6" x14ac:dyDescent="0.25">
      <c r="A15962" s="203"/>
      <c r="B15962" s="203"/>
      <c r="C15962" s="203"/>
      <c r="D15962" s="203"/>
      <c r="E15962" s="203"/>
      <c r="F15962" s="203"/>
    </row>
    <row r="15963" spans="1:6" x14ac:dyDescent="0.25">
      <c r="A15963" s="203"/>
      <c r="B15963" s="203"/>
      <c r="C15963" s="203"/>
      <c r="D15963" s="203"/>
      <c r="E15963" s="203"/>
      <c r="F15963" s="203"/>
    </row>
    <row r="15964" spans="1:6" x14ac:dyDescent="0.25">
      <c r="A15964" s="203"/>
      <c r="B15964" s="203"/>
      <c r="C15964" s="203"/>
      <c r="D15964" s="203"/>
      <c r="E15964" s="203"/>
      <c r="F15964" s="203"/>
    </row>
    <row r="15965" spans="1:6" x14ac:dyDescent="0.25">
      <c r="A15965" s="203"/>
      <c r="B15965" s="203"/>
      <c r="C15965" s="203"/>
      <c r="D15965" s="203"/>
      <c r="E15965" s="203"/>
      <c r="F15965" s="203"/>
    </row>
    <row r="15966" spans="1:6" x14ac:dyDescent="0.25">
      <c r="A15966" s="203"/>
      <c r="B15966" s="203"/>
      <c r="C15966" s="203"/>
      <c r="D15966" s="203"/>
      <c r="E15966" s="203"/>
      <c r="F15966" s="203"/>
    </row>
    <row r="15967" spans="1:6" x14ac:dyDescent="0.25">
      <c r="A15967" s="203"/>
      <c r="B15967" s="203"/>
      <c r="C15967" s="203"/>
      <c r="D15967" s="203"/>
      <c r="E15967" s="203"/>
      <c r="F15967" s="203"/>
    </row>
    <row r="15968" spans="1:6" x14ac:dyDescent="0.25">
      <c r="A15968" s="203"/>
      <c r="B15968" s="203"/>
      <c r="C15968" s="203"/>
      <c r="D15968" s="203"/>
      <c r="E15968" s="203"/>
      <c r="F15968" s="203"/>
    </row>
    <row r="15969" spans="1:6" x14ac:dyDescent="0.25">
      <c r="A15969" s="203"/>
      <c r="B15969" s="203"/>
      <c r="C15969" s="203"/>
      <c r="D15969" s="203"/>
      <c r="E15969" s="203"/>
      <c r="F15969" s="203"/>
    </row>
    <row r="15970" spans="1:6" x14ac:dyDescent="0.25">
      <c r="A15970" s="203"/>
      <c r="B15970" s="203"/>
      <c r="C15970" s="203"/>
      <c r="D15970" s="203"/>
      <c r="E15970" s="203"/>
      <c r="F15970" s="203"/>
    </row>
    <row r="15971" spans="1:6" x14ac:dyDescent="0.25">
      <c r="A15971" s="203"/>
      <c r="B15971" s="203"/>
      <c r="C15971" s="203"/>
      <c r="D15971" s="203"/>
      <c r="E15971" s="203"/>
      <c r="F15971" s="203"/>
    </row>
    <row r="15972" spans="1:6" x14ac:dyDescent="0.25">
      <c r="A15972" s="203"/>
      <c r="B15972" s="203"/>
      <c r="C15972" s="203"/>
      <c r="D15972" s="203"/>
      <c r="E15972" s="203"/>
      <c r="F15972" s="203"/>
    </row>
    <row r="15973" spans="1:6" x14ac:dyDescent="0.25">
      <c r="A15973" s="203"/>
      <c r="B15973" s="203"/>
      <c r="C15973" s="203"/>
      <c r="D15973" s="203"/>
      <c r="E15973" s="203"/>
      <c r="F15973" s="203"/>
    </row>
    <row r="15974" spans="1:6" x14ac:dyDescent="0.25">
      <c r="A15974" s="203"/>
      <c r="B15974" s="203"/>
      <c r="C15974" s="203"/>
      <c r="D15974" s="203"/>
      <c r="E15974" s="203"/>
      <c r="F15974" s="203"/>
    </row>
    <row r="15975" spans="1:6" x14ac:dyDescent="0.25">
      <c r="A15975" s="203"/>
      <c r="B15975" s="203"/>
      <c r="C15975" s="203"/>
      <c r="D15975" s="203"/>
      <c r="E15975" s="203"/>
      <c r="F15975" s="203"/>
    </row>
    <row r="15976" spans="1:6" x14ac:dyDescent="0.25">
      <c r="A15976" s="203"/>
      <c r="B15976" s="203"/>
      <c r="C15976" s="203"/>
      <c r="D15976" s="203"/>
      <c r="E15976" s="203"/>
      <c r="F15976" s="203"/>
    </row>
    <row r="15977" spans="1:6" x14ac:dyDescent="0.25">
      <c r="A15977" s="203"/>
      <c r="B15977" s="203"/>
      <c r="C15977" s="203"/>
      <c r="D15977" s="203"/>
      <c r="E15977" s="203"/>
      <c r="F15977" s="203"/>
    </row>
    <row r="15978" spans="1:6" x14ac:dyDescent="0.25">
      <c r="A15978" s="203"/>
      <c r="B15978" s="203"/>
      <c r="C15978" s="203"/>
      <c r="D15978" s="203"/>
      <c r="E15978" s="203"/>
      <c r="F15978" s="203"/>
    </row>
    <row r="15979" spans="1:6" x14ac:dyDescent="0.25">
      <c r="A15979" s="203"/>
      <c r="B15979" s="203"/>
      <c r="C15979" s="203"/>
      <c r="D15979" s="203"/>
      <c r="E15979" s="203"/>
      <c r="F15979" s="203"/>
    </row>
    <row r="15980" spans="1:6" x14ac:dyDescent="0.25">
      <c r="A15980" s="203"/>
      <c r="B15980" s="203"/>
      <c r="C15980" s="203"/>
      <c r="D15980" s="203"/>
      <c r="E15980" s="203"/>
      <c r="F15980" s="203"/>
    </row>
    <row r="15981" spans="1:6" x14ac:dyDescent="0.25">
      <c r="A15981" s="203"/>
      <c r="B15981" s="203"/>
      <c r="C15981" s="203"/>
      <c r="D15981" s="203"/>
      <c r="E15981" s="203"/>
      <c r="F15981" s="203"/>
    </row>
    <row r="15982" spans="1:6" x14ac:dyDescent="0.25">
      <c r="A15982" s="203"/>
      <c r="B15982" s="203"/>
      <c r="C15982" s="203"/>
      <c r="D15982" s="203"/>
      <c r="E15982" s="203"/>
      <c r="F15982" s="203"/>
    </row>
    <row r="15983" spans="1:6" x14ac:dyDescent="0.25">
      <c r="A15983" s="203"/>
      <c r="B15983" s="203"/>
      <c r="C15983" s="203"/>
      <c r="D15983" s="203"/>
      <c r="E15983" s="203"/>
      <c r="F15983" s="203"/>
    </row>
    <row r="15984" spans="1:6" x14ac:dyDescent="0.25">
      <c r="A15984" s="203"/>
      <c r="B15984" s="203"/>
      <c r="C15984" s="203"/>
      <c r="D15984" s="203"/>
      <c r="E15984" s="203"/>
      <c r="F15984" s="203"/>
    </row>
    <row r="15985" spans="1:6" x14ac:dyDescent="0.25">
      <c r="A15985" s="203"/>
      <c r="B15985" s="203"/>
      <c r="C15985" s="203"/>
      <c r="D15985" s="203"/>
      <c r="E15985" s="203"/>
      <c r="F15985" s="203"/>
    </row>
    <row r="15986" spans="1:6" x14ac:dyDescent="0.25">
      <c r="A15986" s="203"/>
      <c r="B15986" s="203"/>
      <c r="C15986" s="203"/>
      <c r="D15986" s="203"/>
      <c r="E15986" s="203"/>
      <c r="F15986" s="203"/>
    </row>
    <row r="15987" spans="1:6" x14ac:dyDescent="0.25">
      <c r="A15987" s="203"/>
      <c r="B15987" s="203"/>
      <c r="C15987" s="203"/>
      <c r="D15987" s="203"/>
      <c r="E15987" s="203"/>
      <c r="F15987" s="203"/>
    </row>
    <row r="15988" spans="1:6" x14ac:dyDescent="0.25">
      <c r="A15988" s="203"/>
      <c r="B15988" s="203"/>
      <c r="C15988" s="203"/>
      <c r="D15988" s="203"/>
      <c r="E15988" s="203"/>
      <c r="F15988" s="203"/>
    </row>
    <row r="15989" spans="1:6" x14ac:dyDescent="0.25">
      <c r="A15989" s="203"/>
      <c r="B15989" s="203"/>
      <c r="C15989" s="203"/>
      <c r="D15989" s="203"/>
      <c r="E15989" s="203"/>
      <c r="F15989" s="203"/>
    </row>
    <row r="15990" spans="1:6" x14ac:dyDescent="0.25">
      <c r="A15990" s="203"/>
      <c r="B15990" s="203"/>
      <c r="C15990" s="203"/>
      <c r="D15990" s="203"/>
      <c r="E15990" s="203"/>
      <c r="F15990" s="203"/>
    </row>
    <row r="15991" spans="1:6" x14ac:dyDescent="0.25">
      <c r="A15991" s="203"/>
      <c r="B15991" s="203"/>
      <c r="C15991" s="203"/>
      <c r="D15991" s="203"/>
      <c r="E15991" s="203"/>
      <c r="F15991" s="203"/>
    </row>
    <row r="15992" spans="1:6" x14ac:dyDescent="0.25">
      <c r="A15992" s="203"/>
      <c r="B15992" s="203"/>
      <c r="C15992" s="203"/>
      <c r="D15992" s="203"/>
      <c r="E15992" s="203"/>
      <c r="F15992" s="203"/>
    </row>
    <row r="15993" spans="1:6" x14ac:dyDescent="0.25">
      <c r="A15993" s="203"/>
      <c r="B15993" s="203"/>
      <c r="C15993" s="203"/>
      <c r="D15993" s="203"/>
      <c r="E15993" s="203"/>
      <c r="F15993" s="203"/>
    </row>
    <row r="15994" spans="1:6" x14ac:dyDescent="0.25">
      <c r="A15994" s="203"/>
      <c r="B15994" s="203"/>
      <c r="C15994" s="203"/>
      <c r="D15994" s="203"/>
      <c r="E15994" s="203"/>
      <c r="F15994" s="203"/>
    </row>
    <row r="15995" spans="1:6" x14ac:dyDescent="0.25">
      <c r="A15995" s="203"/>
      <c r="B15995" s="203"/>
      <c r="C15995" s="203"/>
      <c r="D15995" s="203"/>
      <c r="E15995" s="203"/>
      <c r="F15995" s="203"/>
    </row>
    <row r="15996" spans="1:6" x14ac:dyDescent="0.25">
      <c r="A15996" s="203"/>
      <c r="B15996" s="203"/>
      <c r="C15996" s="203"/>
      <c r="D15996" s="203"/>
      <c r="E15996" s="203"/>
      <c r="F15996" s="203"/>
    </row>
    <row r="15997" spans="1:6" x14ac:dyDescent="0.25">
      <c r="A15997" s="203"/>
      <c r="B15997" s="203"/>
      <c r="C15997" s="203"/>
      <c r="D15997" s="203"/>
      <c r="E15997" s="203"/>
      <c r="F15997" s="203"/>
    </row>
    <row r="15998" spans="1:6" x14ac:dyDescent="0.25">
      <c r="A15998" s="203"/>
      <c r="B15998" s="203"/>
      <c r="C15998" s="203"/>
      <c r="D15998" s="203"/>
      <c r="E15998" s="203"/>
      <c r="F15998" s="203"/>
    </row>
    <row r="15999" spans="1:6" x14ac:dyDescent="0.25">
      <c r="A15999" s="203"/>
      <c r="B15999" s="203"/>
      <c r="C15999" s="203"/>
      <c r="D15999" s="203"/>
      <c r="E15999" s="203"/>
      <c r="F15999" s="203"/>
    </row>
    <row r="16000" spans="1:6" x14ac:dyDescent="0.25">
      <c r="A16000" s="203"/>
      <c r="B16000" s="203"/>
      <c r="C16000" s="203"/>
      <c r="D16000" s="203"/>
      <c r="E16000" s="203"/>
      <c r="F16000" s="203"/>
    </row>
    <row r="16001" spans="1:6" x14ac:dyDescent="0.25">
      <c r="A16001" s="203"/>
      <c r="B16001" s="203"/>
      <c r="C16001" s="203"/>
      <c r="D16001" s="203"/>
      <c r="E16001" s="203"/>
      <c r="F16001" s="203"/>
    </row>
    <row r="16002" spans="1:6" x14ac:dyDescent="0.25">
      <c r="A16002" s="203"/>
      <c r="B16002" s="203"/>
      <c r="C16002" s="203"/>
      <c r="D16002" s="203"/>
      <c r="E16002" s="203"/>
      <c r="F16002" s="203"/>
    </row>
    <row r="16003" spans="1:6" x14ac:dyDescent="0.25">
      <c r="A16003" s="203"/>
      <c r="B16003" s="203"/>
      <c r="C16003" s="203"/>
      <c r="D16003" s="203"/>
      <c r="E16003" s="203"/>
      <c r="F16003" s="203"/>
    </row>
    <row r="16004" spans="1:6" x14ac:dyDescent="0.25">
      <c r="A16004" s="203"/>
      <c r="B16004" s="203"/>
      <c r="C16004" s="203"/>
      <c r="D16004" s="203"/>
      <c r="E16004" s="203"/>
      <c r="F16004" s="203"/>
    </row>
    <row r="16005" spans="1:6" x14ac:dyDescent="0.25">
      <c r="A16005" s="203"/>
      <c r="B16005" s="203"/>
      <c r="C16005" s="203"/>
      <c r="D16005" s="203"/>
      <c r="E16005" s="203"/>
      <c r="F16005" s="203"/>
    </row>
    <row r="16006" spans="1:6" x14ac:dyDescent="0.25">
      <c r="A16006" s="203"/>
      <c r="B16006" s="203"/>
      <c r="C16006" s="203"/>
      <c r="D16006" s="203"/>
      <c r="E16006" s="203"/>
      <c r="F16006" s="203"/>
    </row>
    <row r="16007" spans="1:6" x14ac:dyDescent="0.25">
      <c r="A16007" s="203"/>
      <c r="B16007" s="203"/>
      <c r="C16007" s="203"/>
      <c r="D16007" s="203"/>
      <c r="E16007" s="203"/>
      <c r="F16007" s="203"/>
    </row>
    <row r="16008" spans="1:6" x14ac:dyDescent="0.25">
      <c r="A16008" s="203"/>
      <c r="B16008" s="203"/>
      <c r="C16008" s="203"/>
      <c r="D16008" s="203"/>
      <c r="E16008" s="203"/>
      <c r="F16008" s="203"/>
    </row>
    <row r="16009" spans="1:6" x14ac:dyDescent="0.25">
      <c r="A16009" s="203"/>
      <c r="B16009" s="203"/>
      <c r="C16009" s="203"/>
      <c r="D16009" s="203"/>
      <c r="E16009" s="203"/>
      <c r="F16009" s="203"/>
    </row>
    <row r="16010" spans="1:6" x14ac:dyDescent="0.25">
      <c r="A16010" s="203"/>
      <c r="B16010" s="203"/>
      <c r="C16010" s="203"/>
      <c r="D16010" s="203"/>
      <c r="E16010" s="203"/>
      <c r="F16010" s="203"/>
    </row>
    <row r="16011" spans="1:6" x14ac:dyDescent="0.25">
      <c r="A16011" s="203"/>
      <c r="B16011" s="203"/>
      <c r="C16011" s="203"/>
      <c r="D16011" s="203"/>
      <c r="E16011" s="203"/>
      <c r="F16011" s="203"/>
    </row>
    <row r="16012" spans="1:6" x14ac:dyDescent="0.25">
      <c r="A16012" s="203"/>
      <c r="B16012" s="203"/>
      <c r="C16012" s="203"/>
      <c r="D16012" s="203"/>
      <c r="E16012" s="203"/>
      <c r="F16012" s="203"/>
    </row>
    <row r="16013" spans="1:6" x14ac:dyDescent="0.25">
      <c r="A16013" s="203"/>
      <c r="B16013" s="203"/>
      <c r="C16013" s="203"/>
      <c r="D16013" s="203"/>
      <c r="E16013" s="203"/>
      <c r="F16013" s="203"/>
    </row>
    <row r="16014" spans="1:6" x14ac:dyDescent="0.25">
      <c r="A16014" s="203"/>
      <c r="B16014" s="203"/>
      <c r="C16014" s="203"/>
      <c r="D16014" s="203"/>
      <c r="E16014" s="203"/>
      <c r="F16014" s="203"/>
    </row>
    <row r="16015" spans="1:6" x14ac:dyDescent="0.25">
      <c r="A16015" s="203"/>
      <c r="B16015" s="203"/>
      <c r="C16015" s="203"/>
      <c r="D16015" s="203"/>
      <c r="E16015" s="203"/>
      <c r="F16015" s="203"/>
    </row>
    <row r="16016" spans="1:6" x14ac:dyDescent="0.25">
      <c r="A16016" s="203"/>
      <c r="B16016" s="203"/>
      <c r="C16016" s="203"/>
      <c r="D16016" s="203"/>
      <c r="E16016" s="203"/>
      <c r="F16016" s="203"/>
    </row>
    <row r="16017" spans="1:6" x14ac:dyDescent="0.25">
      <c r="A16017" s="203"/>
      <c r="B16017" s="203"/>
      <c r="C16017" s="203"/>
      <c r="D16017" s="203"/>
      <c r="E16017" s="203"/>
      <c r="F16017" s="203"/>
    </row>
    <row r="16018" spans="1:6" x14ac:dyDescent="0.25">
      <c r="A16018" s="203"/>
      <c r="B16018" s="203"/>
      <c r="C16018" s="203"/>
      <c r="D16018" s="203"/>
      <c r="E16018" s="203"/>
      <c r="F16018" s="203"/>
    </row>
    <row r="16019" spans="1:6" x14ac:dyDescent="0.25">
      <c r="A16019" s="203"/>
      <c r="B16019" s="203"/>
      <c r="C16019" s="203"/>
      <c r="D16019" s="203"/>
      <c r="E16019" s="203"/>
      <c r="F16019" s="203"/>
    </row>
    <row r="16020" spans="1:6" x14ac:dyDescent="0.25">
      <c r="A16020" s="203"/>
      <c r="B16020" s="203"/>
      <c r="C16020" s="203"/>
      <c r="D16020" s="203"/>
      <c r="E16020" s="203"/>
      <c r="F16020" s="203"/>
    </row>
    <row r="16021" spans="1:6" x14ac:dyDescent="0.25">
      <c r="A16021" s="203"/>
      <c r="B16021" s="203"/>
      <c r="C16021" s="203"/>
      <c r="D16021" s="203"/>
      <c r="E16021" s="203"/>
      <c r="F16021" s="203"/>
    </row>
    <row r="16022" spans="1:6" x14ac:dyDescent="0.25">
      <c r="A16022" s="203"/>
      <c r="B16022" s="203"/>
      <c r="C16022" s="203"/>
      <c r="D16022" s="203"/>
      <c r="E16022" s="203"/>
      <c r="F16022" s="203"/>
    </row>
    <row r="16023" spans="1:6" x14ac:dyDescent="0.25">
      <c r="A16023" s="203"/>
      <c r="B16023" s="203"/>
      <c r="C16023" s="203"/>
      <c r="D16023" s="203"/>
      <c r="E16023" s="203"/>
      <c r="F16023" s="203"/>
    </row>
    <row r="16024" spans="1:6" x14ac:dyDescent="0.25">
      <c r="A16024" s="203"/>
      <c r="B16024" s="203"/>
      <c r="C16024" s="203"/>
      <c r="D16024" s="203"/>
      <c r="E16024" s="203"/>
      <c r="F16024" s="203"/>
    </row>
    <row r="16025" spans="1:6" x14ac:dyDescent="0.25">
      <c r="A16025" s="203"/>
      <c r="B16025" s="203"/>
      <c r="C16025" s="203"/>
      <c r="D16025" s="203"/>
      <c r="E16025" s="203"/>
      <c r="F16025" s="203"/>
    </row>
    <row r="16026" spans="1:6" x14ac:dyDescent="0.25">
      <c r="A16026" s="203"/>
      <c r="B16026" s="203"/>
      <c r="C16026" s="203"/>
      <c r="D16026" s="203"/>
      <c r="E16026" s="203"/>
      <c r="F16026" s="203"/>
    </row>
    <row r="16027" spans="1:6" x14ac:dyDescent="0.25">
      <c r="A16027" s="203"/>
      <c r="B16027" s="203"/>
      <c r="C16027" s="203"/>
      <c r="D16027" s="203"/>
      <c r="E16027" s="203"/>
      <c r="F16027" s="203"/>
    </row>
    <row r="16028" spans="1:6" x14ac:dyDescent="0.25">
      <c r="A16028" s="203"/>
      <c r="B16028" s="203"/>
      <c r="C16028" s="203"/>
      <c r="D16028" s="203"/>
      <c r="E16028" s="203"/>
      <c r="F16028" s="203"/>
    </row>
    <row r="16029" spans="1:6" x14ac:dyDescent="0.25">
      <c r="A16029" s="203"/>
      <c r="B16029" s="203"/>
      <c r="C16029" s="203"/>
      <c r="D16029" s="203"/>
      <c r="E16029" s="203"/>
      <c r="F16029" s="203"/>
    </row>
    <row r="16030" spans="1:6" x14ac:dyDescent="0.25">
      <c r="A16030" s="203"/>
      <c r="B16030" s="203"/>
      <c r="C16030" s="203"/>
      <c r="D16030" s="203"/>
      <c r="E16030" s="203"/>
      <c r="F16030" s="203"/>
    </row>
    <row r="16031" spans="1:6" x14ac:dyDescent="0.25">
      <c r="A16031" s="203"/>
      <c r="B16031" s="203"/>
      <c r="C16031" s="203"/>
      <c r="D16031" s="203"/>
      <c r="E16031" s="203"/>
      <c r="F16031" s="203"/>
    </row>
    <row r="16032" spans="1:6" x14ac:dyDescent="0.25">
      <c r="A16032" s="203"/>
      <c r="B16032" s="203"/>
      <c r="C16032" s="203"/>
      <c r="D16032" s="203"/>
      <c r="E16032" s="203"/>
      <c r="F16032" s="203"/>
    </row>
    <row r="16033" spans="1:6" x14ac:dyDescent="0.25">
      <c r="A16033" s="203"/>
      <c r="B16033" s="203"/>
      <c r="C16033" s="203"/>
      <c r="D16033" s="203"/>
      <c r="E16033" s="203"/>
      <c r="F16033" s="203"/>
    </row>
    <row r="16034" spans="1:6" x14ac:dyDescent="0.25">
      <c r="A16034" s="203"/>
      <c r="B16034" s="203"/>
      <c r="C16034" s="203"/>
      <c r="D16034" s="203"/>
      <c r="E16034" s="203"/>
      <c r="F16034" s="203"/>
    </row>
    <row r="16035" spans="1:6" x14ac:dyDescent="0.25">
      <c r="A16035" s="203"/>
      <c r="B16035" s="203"/>
      <c r="C16035" s="203"/>
      <c r="D16035" s="203"/>
      <c r="E16035" s="203"/>
      <c r="F16035" s="203"/>
    </row>
    <row r="16036" spans="1:6" x14ac:dyDescent="0.25">
      <c r="A16036" s="203"/>
      <c r="B16036" s="203"/>
      <c r="C16036" s="203"/>
      <c r="D16036" s="203"/>
      <c r="E16036" s="203"/>
      <c r="F16036" s="203"/>
    </row>
    <row r="16037" spans="1:6" x14ac:dyDescent="0.25">
      <c r="A16037" s="203"/>
      <c r="B16037" s="203"/>
      <c r="C16037" s="203"/>
      <c r="D16037" s="203"/>
      <c r="E16037" s="203"/>
      <c r="F16037" s="203"/>
    </row>
    <row r="16038" spans="1:6" x14ac:dyDescent="0.25">
      <c r="A16038" s="203"/>
      <c r="B16038" s="203"/>
      <c r="C16038" s="203"/>
      <c r="D16038" s="203"/>
      <c r="E16038" s="203"/>
      <c r="F16038" s="203"/>
    </row>
    <row r="16039" spans="1:6" x14ac:dyDescent="0.25">
      <c r="A16039" s="203"/>
      <c r="B16039" s="203"/>
      <c r="C16039" s="203"/>
      <c r="D16039" s="203"/>
      <c r="E16039" s="203"/>
      <c r="F16039" s="203"/>
    </row>
    <row r="16040" spans="1:6" x14ac:dyDescent="0.25">
      <c r="A16040" s="203"/>
      <c r="B16040" s="203"/>
      <c r="C16040" s="203"/>
      <c r="D16040" s="203"/>
      <c r="E16040" s="203"/>
      <c r="F16040" s="203"/>
    </row>
    <row r="16041" spans="1:6" x14ac:dyDescent="0.25">
      <c r="A16041" s="203"/>
      <c r="B16041" s="203"/>
      <c r="C16041" s="203"/>
      <c r="D16041" s="203"/>
      <c r="E16041" s="203"/>
      <c r="F16041" s="203"/>
    </row>
    <row r="16042" spans="1:6" x14ac:dyDescent="0.25">
      <c r="A16042" s="203"/>
      <c r="B16042" s="203"/>
      <c r="C16042" s="203"/>
      <c r="D16042" s="203"/>
      <c r="E16042" s="203"/>
      <c r="F16042" s="203"/>
    </row>
    <row r="16043" spans="1:6" x14ac:dyDescent="0.25">
      <c r="A16043" s="203"/>
      <c r="B16043" s="203"/>
      <c r="C16043" s="203"/>
      <c r="D16043" s="203"/>
      <c r="E16043" s="203"/>
      <c r="F16043" s="203"/>
    </row>
    <row r="16044" spans="1:6" x14ac:dyDescent="0.25">
      <c r="A16044" s="203"/>
      <c r="B16044" s="203"/>
      <c r="C16044" s="203"/>
      <c r="D16044" s="203"/>
      <c r="E16044" s="203"/>
      <c r="F16044" s="203"/>
    </row>
    <row r="16045" spans="1:6" x14ac:dyDescent="0.25">
      <c r="A16045" s="203"/>
      <c r="B16045" s="203"/>
      <c r="C16045" s="203"/>
      <c r="D16045" s="203"/>
      <c r="E16045" s="203"/>
      <c r="F16045" s="203"/>
    </row>
    <row r="16046" spans="1:6" x14ac:dyDescent="0.25">
      <c r="A16046" s="203"/>
      <c r="B16046" s="203"/>
      <c r="C16046" s="203"/>
      <c r="D16046" s="203"/>
      <c r="E16046" s="203"/>
      <c r="F16046" s="203"/>
    </row>
    <row r="16047" spans="1:6" x14ac:dyDescent="0.25">
      <c r="A16047" s="203"/>
      <c r="B16047" s="203"/>
      <c r="C16047" s="203"/>
      <c r="D16047" s="203"/>
      <c r="E16047" s="203"/>
      <c r="F16047" s="203"/>
    </row>
    <row r="16048" spans="1:6" x14ac:dyDescent="0.25">
      <c r="A16048" s="203"/>
      <c r="B16048" s="203"/>
      <c r="C16048" s="203"/>
      <c r="D16048" s="203"/>
      <c r="E16048" s="203"/>
      <c r="F16048" s="203"/>
    </row>
    <row r="16049" spans="1:6" x14ac:dyDescent="0.25">
      <c r="A16049" s="203"/>
      <c r="B16049" s="203"/>
      <c r="C16049" s="203"/>
      <c r="D16049" s="203"/>
      <c r="E16049" s="203"/>
      <c r="F16049" s="203"/>
    </row>
    <row r="16050" spans="1:6" x14ac:dyDescent="0.25">
      <c r="A16050" s="203"/>
      <c r="B16050" s="203"/>
      <c r="C16050" s="203"/>
      <c r="D16050" s="203"/>
      <c r="E16050" s="203"/>
      <c r="F16050" s="203"/>
    </row>
    <row r="16051" spans="1:6" x14ac:dyDescent="0.25">
      <c r="A16051" s="203"/>
      <c r="B16051" s="203"/>
      <c r="C16051" s="203"/>
      <c r="D16051" s="203"/>
      <c r="E16051" s="203"/>
      <c r="F16051" s="203"/>
    </row>
    <row r="16052" spans="1:6" x14ac:dyDescent="0.25">
      <c r="A16052" s="203"/>
      <c r="B16052" s="203"/>
      <c r="C16052" s="203"/>
      <c r="D16052" s="203"/>
      <c r="E16052" s="203"/>
      <c r="F16052" s="203"/>
    </row>
    <row r="16053" spans="1:6" x14ac:dyDescent="0.25">
      <c r="A16053" s="203"/>
      <c r="B16053" s="203"/>
      <c r="C16053" s="203"/>
      <c r="D16053" s="203"/>
      <c r="E16053" s="203"/>
      <c r="F16053" s="203"/>
    </row>
    <row r="16054" spans="1:6" x14ac:dyDescent="0.25">
      <c r="A16054" s="203"/>
      <c r="B16054" s="203"/>
      <c r="C16054" s="203"/>
      <c r="D16054" s="203"/>
      <c r="E16054" s="203"/>
      <c r="F16054" s="203"/>
    </row>
    <row r="16055" spans="1:6" x14ac:dyDescent="0.25">
      <c r="A16055" s="203"/>
      <c r="B16055" s="203"/>
      <c r="C16055" s="203"/>
      <c r="D16055" s="203"/>
      <c r="E16055" s="203"/>
      <c r="F16055" s="203"/>
    </row>
    <row r="16056" spans="1:6" x14ac:dyDescent="0.25">
      <c r="A16056" s="203"/>
      <c r="B16056" s="203"/>
      <c r="C16056" s="203"/>
      <c r="D16056" s="203"/>
      <c r="E16056" s="203"/>
      <c r="F16056" s="203"/>
    </row>
    <row r="16057" spans="1:6" x14ac:dyDescent="0.25">
      <c r="A16057" s="203"/>
      <c r="B16057" s="203"/>
      <c r="C16057" s="203"/>
      <c r="D16057" s="203"/>
      <c r="E16057" s="203"/>
      <c r="F16057" s="203"/>
    </row>
    <row r="16058" spans="1:6" x14ac:dyDescent="0.25">
      <c r="A16058" s="203"/>
      <c r="B16058" s="203"/>
      <c r="C16058" s="203"/>
      <c r="D16058" s="203"/>
      <c r="E16058" s="203"/>
      <c r="F16058" s="203"/>
    </row>
    <row r="16059" spans="1:6" x14ac:dyDescent="0.25">
      <c r="A16059" s="203"/>
      <c r="B16059" s="203"/>
      <c r="C16059" s="203"/>
      <c r="D16059" s="203"/>
      <c r="E16059" s="203"/>
      <c r="F16059" s="203"/>
    </row>
    <row r="16060" spans="1:6" x14ac:dyDescent="0.25">
      <c r="A16060" s="203"/>
      <c r="B16060" s="203"/>
      <c r="C16060" s="203"/>
      <c r="D16060" s="203"/>
      <c r="E16060" s="203"/>
      <c r="F16060" s="203"/>
    </row>
    <row r="16061" spans="1:6" x14ac:dyDescent="0.25">
      <c r="A16061" s="203"/>
      <c r="B16061" s="203"/>
      <c r="C16061" s="203"/>
      <c r="D16061" s="203"/>
      <c r="E16061" s="203"/>
      <c r="F16061" s="203"/>
    </row>
    <row r="16062" spans="1:6" x14ac:dyDescent="0.25">
      <c r="A16062" s="203"/>
      <c r="B16062" s="203"/>
      <c r="C16062" s="203"/>
      <c r="D16062" s="203"/>
      <c r="E16062" s="203"/>
      <c r="F16062" s="203"/>
    </row>
    <row r="16063" spans="1:6" x14ac:dyDescent="0.25">
      <c r="A16063" s="203"/>
      <c r="B16063" s="203"/>
      <c r="C16063" s="203"/>
      <c r="D16063" s="203"/>
      <c r="E16063" s="203"/>
      <c r="F16063" s="203"/>
    </row>
    <row r="16064" spans="1:6" x14ac:dyDescent="0.25">
      <c r="A16064" s="203"/>
      <c r="B16064" s="203"/>
      <c r="C16064" s="203"/>
      <c r="D16064" s="203"/>
      <c r="E16064" s="203"/>
      <c r="F16064" s="203"/>
    </row>
    <row r="16065" spans="1:6" x14ac:dyDescent="0.25">
      <c r="A16065" s="203"/>
      <c r="B16065" s="203"/>
      <c r="C16065" s="203"/>
      <c r="D16065" s="203"/>
      <c r="E16065" s="203"/>
      <c r="F16065" s="203"/>
    </row>
    <row r="16066" spans="1:6" x14ac:dyDescent="0.25">
      <c r="A16066" s="203"/>
      <c r="B16066" s="203"/>
      <c r="C16066" s="203"/>
      <c r="D16066" s="203"/>
      <c r="E16066" s="203"/>
      <c r="F16066" s="203"/>
    </row>
    <row r="16067" spans="1:6" x14ac:dyDescent="0.25">
      <c r="A16067" s="203"/>
      <c r="B16067" s="203"/>
      <c r="C16067" s="203"/>
      <c r="D16067" s="203"/>
      <c r="E16067" s="203"/>
      <c r="F16067" s="203"/>
    </row>
    <row r="16068" spans="1:6" x14ac:dyDescent="0.25">
      <c r="A16068" s="203"/>
      <c r="B16068" s="203"/>
      <c r="C16068" s="203"/>
      <c r="D16068" s="203"/>
      <c r="E16068" s="203"/>
      <c r="F16068" s="203"/>
    </row>
    <row r="16069" spans="1:6" x14ac:dyDescent="0.25">
      <c r="A16069" s="203"/>
      <c r="B16069" s="203"/>
      <c r="C16069" s="203"/>
      <c r="D16069" s="203"/>
      <c r="E16069" s="203"/>
      <c r="F16069" s="203"/>
    </row>
    <row r="16070" spans="1:6" x14ac:dyDescent="0.25">
      <c r="A16070" s="203"/>
      <c r="B16070" s="203"/>
      <c r="C16070" s="203"/>
      <c r="D16070" s="203"/>
      <c r="E16070" s="203"/>
      <c r="F16070" s="203"/>
    </row>
    <row r="16071" spans="1:6" x14ac:dyDescent="0.25">
      <c r="A16071" s="203"/>
      <c r="B16071" s="203"/>
      <c r="C16071" s="203"/>
      <c r="D16071" s="203"/>
      <c r="E16071" s="203"/>
      <c r="F16071" s="203"/>
    </row>
    <row r="16072" spans="1:6" x14ac:dyDescent="0.25">
      <c r="A16072" s="203"/>
      <c r="B16072" s="203"/>
      <c r="C16072" s="203"/>
      <c r="D16072" s="203"/>
      <c r="E16072" s="203"/>
      <c r="F16072" s="203"/>
    </row>
    <row r="16073" spans="1:6" x14ac:dyDescent="0.25">
      <c r="A16073" s="203"/>
      <c r="B16073" s="203"/>
      <c r="C16073" s="203"/>
      <c r="D16073" s="203"/>
      <c r="E16073" s="203"/>
      <c r="F16073" s="203"/>
    </row>
    <row r="16074" spans="1:6" x14ac:dyDescent="0.25">
      <c r="A16074" s="203"/>
      <c r="B16074" s="203"/>
      <c r="C16074" s="203"/>
      <c r="D16074" s="203"/>
      <c r="E16074" s="203"/>
      <c r="F16074" s="203"/>
    </row>
    <row r="16075" spans="1:6" x14ac:dyDescent="0.25">
      <c r="A16075" s="203"/>
      <c r="B16075" s="203"/>
      <c r="C16075" s="203"/>
      <c r="D16075" s="203"/>
      <c r="E16075" s="203"/>
      <c r="F16075" s="203"/>
    </row>
    <row r="16076" spans="1:6" x14ac:dyDescent="0.25">
      <c r="A16076" s="203"/>
      <c r="B16076" s="203"/>
      <c r="C16076" s="203"/>
      <c r="D16076" s="203"/>
      <c r="E16076" s="203"/>
      <c r="F16076" s="203"/>
    </row>
    <row r="16077" spans="1:6" x14ac:dyDescent="0.25">
      <c r="A16077" s="203"/>
      <c r="B16077" s="203"/>
      <c r="C16077" s="203"/>
      <c r="D16077" s="203"/>
      <c r="E16077" s="203"/>
      <c r="F16077" s="203"/>
    </row>
    <row r="16078" spans="1:6" x14ac:dyDescent="0.25">
      <c r="A16078" s="203"/>
      <c r="B16078" s="203"/>
      <c r="C16078" s="203"/>
      <c r="D16078" s="203"/>
      <c r="E16078" s="203"/>
      <c r="F16078" s="203"/>
    </row>
    <row r="16079" spans="1:6" x14ac:dyDescent="0.25">
      <c r="A16079" s="203"/>
      <c r="B16079" s="203"/>
      <c r="C16079" s="203"/>
      <c r="D16079" s="203"/>
      <c r="E16079" s="203"/>
      <c r="F16079" s="203"/>
    </row>
    <row r="16080" spans="1:6" x14ac:dyDescent="0.25">
      <c r="A16080" s="203"/>
      <c r="B16080" s="203"/>
      <c r="C16080" s="203"/>
      <c r="D16080" s="203"/>
      <c r="E16080" s="203"/>
      <c r="F16080" s="203"/>
    </row>
    <row r="16081" spans="1:6" x14ac:dyDescent="0.25">
      <c r="A16081" s="203"/>
      <c r="B16081" s="203"/>
      <c r="C16081" s="203"/>
      <c r="D16081" s="203"/>
      <c r="E16081" s="203"/>
      <c r="F16081" s="203"/>
    </row>
    <row r="16082" spans="1:6" x14ac:dyDescent="0.25">
      <c r="A16082" s="203"/>
      <c r="B16082" s="203"/>
      <c r="C16082" s="203"/>
      <c r="D16082" s="203"/>
      <c r="E16082" s="203"/>
      <c r="F16082" s="203"/>
    </row>
    <row r="16083" spans="1:6" x14ac:dyDescent="0.25">
      <c r="A16083" s="203"/>
      <c r="B16083" s="203"/>
      <c r="C16083" s="203"/>
      <c r="D16083" s="203"/>
      <c r="E16083" s="203"/>
      <c r="F16083" s="203"/>
    </row>
    <row r="16084" spans="1:6" x14ac:dyDescent="0.25">
      <c r="A16084" s="203"/>
      <c r="B16084" s="203"/>
      <c r="C16084" s="203"/>
      <c r="D16084" s="203"/>
      <c r="E16084" s="203"/>
      <c r="F16084" s="203"/>
    </row>
    <row r="16085" spans="1:6" x14ac:dyDescent="0.25">
      <c r="A16085" s="203"/>
      <c r="B16085" s="203"/>
      <c r="C16085" s="203"/>
      <c r="D16085" s="203"/>
      <c r="E16085" s="203"/>
      <c r="F16085" s="203"/>
    </row>
    <row r="16086" spans="1:6" x14ac:dyDescent="0.25">
      <c r="A16086" s="203"/>
      <c r="B16086" s="203"/>
      <c r="C16086" s="203"/>
      <c r="D16086" s="203"/>
      <c r="E16086" s="203"/>
      <c r="F16086" s="203"/>
    </row>
    <row r="16087" spans="1:6" x14ac:dyDescent="0.25">
      <c r="A16087" s="203"/>
      <c r="B16087" s="203"/>
      <c r="C16087" s="203"/>
      <c r="D16087" s="203"/>
      <c r="E16087" s="203"/>
      <c r="F16087" s="203"/>
    </row>
    <row r="16088" spans="1:6" x14ac:dyDescent="0.25">
      <c r="A16088" s="203"/>
      <c r="B16088" s="203"/>
      <c r="C16088" s="203"/>
      <c r="D16088" s="203"/>
      <c r="E16088" s="203"/>
      <c r="F16088" s="203"/>
    </row>
    <row r="16089" spans="1:6" x14ac:dyDescent="0.25">
      <c r="A16089" s="203"/>
      <c r="B16089" s="203"/>
      <c r="C16089" s="203"/>
      <c r="D16089" s="203"/>
      <c r="E16089" s="203"/>
      <c r="F16089" s="203"/>
    </row>
    <row r="16090" spans="1:6" x14ac:dyDescent="0.25">
      <c r="A16090" s="203"/>
      <c r="B16090" s="203"/>
      <c r="C16090" s="203"/>
      <c r="D16090" s="203"/>
      <c r="E16090" s="203"/>
      <c r="F16090" s="203"/>
    </row>
    <row r="16091" spans="1:6" x14ac:dyDescent="0.25">
      <c r="A16091" s="203"/>
      <c r="B16091" s="203"/>
      <c r="C16091" s="203"/>
      <c r="D16091" s="203"/>
      <c r="E16091" s="203"/>
      <c r="F16091" s="203"/>
    </row>
    <row r="16092" spans="1:6" x14ac:dyDescent="0.25">
      <c r="A16092" s="203"/>
      <c r="B16092" s="203"/>
      <c r="C16092" s="203"/>
      <c r="D16092" s="203"/>
      <c r="E16092" s="203"/>
      <c r="F16092" s="203"/>
    </row>
    <row r="16093" spans="1:6" x14ac:dyDescent="0.25">
      <c r="A16093" s="203"/>
      <c r="B16093" s="203"/>
      <c r="C16093" s="203"/>
      <c r="D16093" s="203"/>
      <c r="E16093" s="203"/>
      <c r="F16093" s="203"/>
    </row>
    <row r="16094" spans="1:6" x14ac:dyDescent="0.25">
      <c r="A16094" s="203"/>
      <c r="B16094" s="203"/>
      <c r="C16094" s="203"/>
      <c r="D16094" s="203"/>
      <c r="E16094" s="203"/>
      <c r="F16094" s="203"/>
    </row>
    <row r="16095" spans="1:6" x14ac:dyDescent="0.25">
      <c r="A16095" s="203"/>
      <c r="B16095" s="203"/>
      <c r="C16095" s="203"/>
      <c r="D16095" s="203"/>
      <c r="E16095" s="203"/>
      <c r="F16095" s="203"/>
    </row>
    <row r="16096" spans="1:6" x14ac:dyDescent="0.25">
      <c r="A16096" s="203"/>
      <c r="B16096" s="203"/>
      <c r="C16096" s="203"/>
      <c r="D16096" s="203"/>
      <c r="E16096" s="203"/>
      <c r="F16096" s="203"/>
    </row>
    <row r="16097" spans="1:6" x14ac:dyDescent="0.25">
      <c r="A16097" s="203"/>
      <c r="B16097" s="203"/>
      <c r="C16097" s="203"/>
      <c r="D16097" s="203"/>
      <c r="E16097" s="203"/>
      <c r="F16097" s="203"/>
    </row>
    <row r="16098" spans="1:6" x14ac:dyDescent="0.25">
      <c r="A16098" s="203"/>
      <c r="B16098" s="203"/>
      <c r="C16098" s="203"/>
      <c r="D16098" s="203"/>
      <c r="E16098" s="203"/>
      <c r="F16098" s="203"/>
    </row>
    <row r="16099" spans="1:6" x14ac:dyDescent="0.25">
      <c r="A16099" s="203"/>
      <c r="B16099" s="203"/>
      <c r="C16099" s="203"/>
      <c r="D16099" s="203"/>
      <c r="E16099" s="203"/>
      <c r="F16099" s="203"/>
    </row>
    <row r="16100" spans="1:6" x14ac:dyDescent="0.25">
      <c r="A16100" s="203"/>
      <c r="B16100" s="203"/>
      <c r="C16100" s="203"/>
      <c r="D16100" s="203"/>
      <c r="E16100" s="203"/>
      <c r="F16100" s="203"/>
    </row>
    <row r="16101" spans="1:6" x14ac:dyDescent="0.25">
      <c r="A16101" s="203"/>
      <c r="B16101" s="203"/>
      <c r="C16101" s="203"/>
      <c r="D16101" s="203"/>
      <c r="E16101" s="203"/>
      <c r="F16101" s="203"/>
    </row>
    <row r="16102" spans="1:6" x14ac:dyDescent="0.25">
      <c r="A16102" s="203"/>
      <c r="B16102" s="203"/>
      <c r="C16102" s="203"/>
      <c r="D16102" s="203"/>
      <c r="E16102" s="203"/>
      <c r="F16102" s="203"/>
    </row>
    <row r="16103" spans="1:6" x14ac:dyDescent="0.25">
      <c r="A16103" s="203"/>
      <c r="B16103" s="203"/>
      <c r="C16103" s="203"/>
      <c r="D16103" s="203"/>
      <c r="E16103" s="203"/>
      <c r="F16103" s="203"/>
    </row>
    <row r="16104" spans="1:6" x14ac:dyDescent="0.25">
      <c r="A16104" s="203"/>
      <c r="B16104" s="203"/>
      <c r="C16104" s="203"/>
      <c r="D16104" s="203"/>
      <c r="E16104" s="203"/>
      <c r="F16104" s="203"/>
    </row>
    <row r="16105" spans="1:6" x14ac:dyDescent="0.25">
      <c r="A16105" s="203"/>
      <c r="B16105" s="203"/>
      <c r="C16105" s="203"/>
      <c r="D16105" s="203"/>
      <c r="E16105" s="203"/>
      <c r="F16105" s="203"/>
    </row>
    <row r="16106" spans="1:6" x14ac:dyDescent="0.25">
      <c r="A16106" s="203"/>
      <c r="B16106" s="203"/>
      <c r="C16106" s="203"/>
      <c r="D16106" s="203"/>
      <c r="E16106" s="203"/>
      <c r="F16106" s="203"/>
    </row>
    <row r="16107" spans="1:6" x14ac:dyDescent="0.25">
      <c r="A16107" s="203"/>
      <c r="B16107" s="203"/>
      <c r="C16107" s="203"/>
      <c r="D16107" s="203"/>
      <c r="E16107" s="203"/>
      <c r="F16107" s="203"/>
    </row>
    <row r="16108" spans="1:6" x14ac:dyDescent="0.25">
      <c r="A16108" s="203"/>
      <c r="B16108" s="203"/>
      <c r="C16108" s="203"/>
      <c r="D16108" s="203"/>
      <c r="E16108" s="203"/>
      <c r="F16108" s="203"/>
    </row>
    <row r="16109" spans="1:6" x14ac:dyDescent="0.25">
      <c r="A16109" s="203"/>
      <c r="B16109" s="203"/>
      <c r="C16109" s="203"/>
      <c r="D16109" s="203"/>
      <c r="E16109" s="203"/>
      <c r="F16109" s="203"/>
    </row>
    <row r="16110" spans="1:6" x14ac:dyDescent="0.25">
      <c r="A16110" s="203"/>
      <c r="B16110" s="203"/>
      <c r="C16110" s="203"/>
      <c r="D16110" s="203"/>
      <c r="E16110" s="203"/>
      <c r="F16110" s="203"/>
    </row>
    <row r="16111" spans="1:6" x14ac:dyDescent="0.25">
      <c r="A16111" s="203"/>
      <c r="B16111" s="203"/>
      <c r="C16111" s="203"/>
      <c r="D16111" s="203"/>
      <c r="E16111" s="203"/>
      <c r="F16111" s="203"/>
    </row>
    <row r="16112" spans="1:6" x14ac:dyDescent="0.25">
      <c r="A16112" s="203"/>
      <c r="B16112" s="203"/>
      <c r="C16112" s="203"/>
      <c r="D16112" s="203"/>
      <c r="E16112" s="203"/>
      <c r="F16112" s="203"/>
    </row>
    <row r="16113" spans="1:6" x14ac:dyDescent="0.25">
      <c r="A16113" s="203"/>
      <c r="B16113" s="203"/>
      <c r="C16113" s="203"/>
      <c r="D16113" s="203"/>
      <c r="E16113" s="203"/>
      <c r="F16113" s="203"/>
    </row>
    <row r="16114" spans="1:6" x14ac:dyDescent="0.25">
      <c r="A16114" s="203"/>
      <c r="B16114" s="203"/>
      <c r="C16114" s="203"/>
      <c r="D16114" s="203"/>
      <c r="E16114" s="203"/>
      <c r="F16114" s="203"/>
    </row>
    <row r="16115" spans="1:6" x14ac:dyDescent="0.25">
      <c r="A16115" s="203"/>
      <c r="B16115" s="203"/>
      <c r="C16115" s="203"/>
      <c r="D16115" s="203"/>
      <c r="E16115" s="203"/>
      <c r="F16115" s="203"/>
    </row>
    <row r="16116" spans="1:6" x14ac:dyDescent="0.25">
      <c r="A16116" s="203"/>
      <c r="B16116" s="203"/>
      <c r="C16116" s="203"/>
      <c r="D16116" s="203"/>
      <c r="E16116" s="203"/>
      <c r="F16116" s="203"/>
    </row>
    <row r="16117" spans="1:6" x14ac:dyDescent="0.25">
      <c r="A16117" s="203"/>
      <c r="B16117" s="203"/>
      <c r="C16117" s="203"/>
      <c r="D16117" s="203"/>
      <c r="E16117" s="203"/>
      <c r="F16117" s="203"/>
    </row>
    <row r="16118" spans="1:6" x14ac:dyDescent="0.25">
      <c r="A16118" s="203"/>
      <c r="B16118" s="203"/>
      <c r="C16118" s="203"/>
      <c r="D16118" s="203"/>
      <c r="E16118" s="203"/>
      <c r="F16118" s="203"/>
    </row>
    <row r="16119" spans="1:6" x14ac:dyDescent="0.25">
      <c r="A16119" s="203"/>
      <c r="B16119" s="203"/>
      <c r="C16119" s="203"/>
      <c r="D16119" s="203"/>
      <c r="E16119" s="203"/>
      <c r="F16119" s="203"/>
    </row>
    <row r="16120" spans="1:6" x14ac:dyDescent="0.25">
      <c r="A16120" s="203"/>
      <c r="B16120" s="203"/>
      <c r="C16120" s="203"/>
      <c r="D16120" s="203"/>
      <c r="E16120" s="203"/>
      <c r="F16120" s="203"/>
    </row>
    <row r="16121" spans="1:6" x14ac:dyDescent="0.25">
      <c r="A16121" s="203"/>
      <c r="B16121" s="203"/>
      <c r="C16121" s="203"/>
      <c r="D16121" s="203"/>
      <c r="E16121" s="203"/>
      <c r="F16121" s="203"/>
    </row>
    <row r="16122" spans="1:6" x14ac:dyDescent="0.25">
      <c r="A16122" s="203"/>
      <c r="B16122" s="203"/>
      <c r="C16122" s="203"/>
      <c r="D16122" s="203"/>
      <c r="E16122" s="203"/>
      <c r="F16122" s="203"/>
    </row>
    <row r="16123" spans="1:6" x14ac:dyDescent="0.25">
      <c r="A16123" s="203"/>
      <c r="B16123" s="203"/>
      <c r="C16123" s="203"/>
      <c r="D16123" s="203"/>
      <c r="E16123" s="203"/>
      <c r="F16123" s="203"/>
    </row>
    <row r="16124" spans="1:6" x14ac:dyDescent="0.25">
      <c r="A16124" s="203"/>
      <c r="B16124" s="203"/>
      <c r="C16124" s="203"/>
      <c r="D16124" s="203"/>
      <c r="E16124" s="203"/>
      <c r="F16124" s="203"/>
    </row>
    <row r="16125" spans="1:6" x14ac:dyDescent="0.25">
      <c r="A16125" s="203"/>
      <c r="B16125" s="203"/>
      <c r="C16125" s="203"/>
      <c r="D16125" s="203"/>
      <c r="E16125" s="203"/>
      <c r="F16125" s="203"/>
    </row>
    <row r="16126" spans="1:6" x14ac:dyDescent="0.25">
      <c r="A16126" s="203"/>
      <c r="B16126" s="203"/>
      <c r="C16126" s="203"/>
      <c r="D16126" s="203"/>
      <c r="E16126" s="203"/>
      <c r="F16126" s="203"/>
    </row>
    <row r="16127" spans="1:6" x14ac:dyDescent="0.25">
      <c r="A16127" s="203"/>
      <c r="B16127" s="203"/>
      <c r="C16127" s="203"/>
      <c r="D16127" s="203"/>
      <c r="E16127" s="203"/>
      <c r="F16127" s="203"/>
    </row>
    <row r="16128" spans="1:6" x14ac:dyDescent="0.25">
      <c r="A16128" s="203"/>
      <c r="B16128" s="203"/>
      <c r="C16128" s="203"/>
      <c r="D16128" s="203"/>
      <c r="E16128" s="203"/>
      <c r="F16128" s="203"/>
    </row>
    <row r="16129" spans="1:6" x14ac:dyDescent="0.25">
      <c r="A16129" s="203"/>
      <c r="B16129" s="203"/>
      <c r="C16129" s="203"/>
      <c r="D16129" s="203"/>
      <c r="E16129" s="203"/>
      <c r="F16129" s="203"/>
    </row>
    <row r="16130" spans="1:6" x14ac:dyDescent="0.25">
      <c r="A16130" s="203"/>
      <c r="B16130" s="203"/>
      <c r="C16130" s="203"/>
      <c r="D16130" s="203"/>
      <c r="E16130" s="203"/>
      <c r="F16130" s="203"/>
    </row>
    <row r="16131" spans="1:6" x14ac:dyDescent="0.25">
      <c r="A16131" s="203"/>
      <c r="B16131" s="203"/>
      <c r="C16131" s="203"/>
      <c r="D16131" s="203"/>
      <c r="E16131" s="203"/>
      <c r="F16131" s="203"/>
    </row>
    <row r="16132" spans="1:6" x14ac:dyDescent="0.25">
      <c r="A16132" s="203"/>
      <c r="B16132" s="203"/>
      <c r="C16132" s="203"/>
      <c r="D16132" s="203"/>
      <c r="E16132" s="203"/>
      <c r="F16132" s="203"/>
    </row>
    <row r="16133" spans="1:6" x14ac:dyDescent="0.25">
      <c r="A16133" s="203"/>
      <c r="B16133" s="203"/>
      <c r="C16133" s="203"/>
      <c r="D16133" s="203"/>
      <c r="E16133" s="203"/>
      <c r="F16133" s="203"/>
    </row>
    <row r="16134" spans="1:6" x14ac:dyDescent="0.25">
      <c r="A16134" s="203"/>
      <c r="B16134" s="203"/>
      <c r="C16134" s="203"/>
      <c r="D16134" s="203"/>
      <c r="E16134" s="203"/>
      <c r="F16134" s="203"/>
    </row>
    <row r="16135" spans="1:6" x14ac:dyDescent="0.25">
      <c r="A16135" s="203"/>
      <c r="B16135" s="203"/>
      <c r="C16135" s="203"/>
      <c r="D16135" s="203"/>
      <c r="E16135" s="203"/>
      <c r="F16135" s="203"/>
    </row>
    <row r="16136" spans="1:6" x14ac:dyDescent="0.25">
      <c r="A16136" s="203"/>
      <c r="B16136" s="203"/>
      <c r="C16136" s="203"/>
      <c r="D16136" s="203"/>
      <c r="E16136" s="203"/>
      <c r="F16136" s="203"/>
    </row>
    <row r="16137" spans="1:6" x14ac:dyDescent="0.25">
      <c r="A16137" s="203"/>
      <c r="B16137" s="203"/>
      <c r="C16137" s="203"/>
      <c r="D16137" s="203"/>
      <c r="E16137" s="203"/>
      <c r="F16137" s="203"/>
    </row>
    <row r="16138" spans="1:6" x14ac:dyDescent="0.25">
      <c r="A16138" s="203"/>
      <c r="B16138" s="203"/>
      <c r="C16138" s="203"/>
      <c r="D16138" s="203"/>
      <c r="E16138" s="203"/>
      <c r="F16138" s="203"/>
    </row>
    <row r="16139" spans="1:6" x14ac:dyDescent="0.25">
      <c r="A16139" s="203"/>
      <c r="B16139" s="203"/>
      <c r="C16139" s="203"/>
      <c r="D16139" s="203"/>
      <c r="E16139" s="203"/>
      <c r="F16139" s="203"/>
    </row>
    <row r="16140" spans="1:6" x14ac:dyDescent="0.25">
      <c r="A16140" s="203"/>
      <c r="B16140" s="203"/>
      <c r="C16140" s="203"/>
      <c r="D16140" s="203"/>
      <c r="E16140" s="203"/>
      <c r="F16140" s="203"/>
    </row>
    <row r="16141" spans="1:6" x14ac:dyDescent="0.25">
      <c r="A16141" s="203"/>
      <c r="B16141" s="203"/>
      <c r="C16141" s="203"/>
      <c r="D16141" s="203"/>
      <c r="E16141" s="203"/>
      <c r="F16141" s="203"/>
    </row>
    <row r="16142" spans="1:6" x14ac:dyDescent="0.25">
      <c r="A16142" s="203"/>
      <c r="B16142" s="203"/>
      <c r="C16142" s="203"/>
      <c r="D16142" s="203"/>
      <c r="E16142" s="203"/>
      <c r="F16142" s="203"/>
    </row>
    <row r="16143" spans="1:6" x14ac:dyDescent="0.25">
      <c r="A16143" s="203"/>
      <c r="B16143" s="203"/>
      <c r="C16143" s="203"/>
      <c r="D16143" s="203"/>
      <c r="E16143" s="203"/>
      <c r="F16143" s="203"/>
    </row>
    <row r="16144" spans="1:6" x14ac:dyDescent="0.25">
      <c r="A16144" s="203"/>
      <c r="B16144" s="203"/>
      <c r="C16144" s="203"/>
      <c r="D16144" s="203"/>
      <c r="E16144" s="203"/>
      <c r="F16144" s="203"/>
    </row>
    <row r="16145" spans="1:6" x14ac:dyDescent="0.25">
      <c r="A16145" s="203"/>
      <c r="B16145" s="203"/>
      <c r="C16145" s="203"/>
      <c r="D16145" s="203"/>
      <c r="E16145" s="203"/>
      <c r="F16145" s="203"/>
    </row>
    <row r="16146" spans="1:6" x14ac:dyDescent="0.25">
      <c r="A16146" s="203"/>
      <c r="B16146" s="203"/>
      <c r="C16146" s="203"/>
      <c r="D16146" s="203"/>
      <c r="E16146" s="203"/>
      <c r="F16146" s="203"/>
    </row>
    <row r="16147" spans="1:6" x14ac:dyDescent="0.25">
      <c r="A16147" s="203"/>
      <c r="B16147" s="203"/>
      <c r="C16147" s="203"/>
      <c r="D16147" s="203"/>
      <c r="E16147" s="203"/>
      <c r="F16147" s="203"/>
    </row>
    <row r="16148" spans="1:6" x14ac:dyDescent="0.25">
      <c r="A16148" s="203"/>
      <c r="B16148" s="203"/>
      <c r="C16148" s="203"/>
      <c r="D16148" s="203"/>
      <c r="E16148" s="203"/>
      <c r="F16148" s="203"/>
    </row>
    <row r="16149" spans="1:6" x14ac:dyDescent="0.25">
      <c r="A16149" s="203"/>
      <c r="B16149" s="203"/>
      <c r="C16149" s="203"/>
      <c r="D16149" s="203"/>
      <c r="E16149" s="203"/>
      <c r="F16149" s="203"/>
    </row>
    <row r="16150" spans="1:6" x14ac:dyDescent="0.25">
      <c r="A16150" s="203"/>
      <c r="B16150" s="203"/>
      <c r="C16150" s="203"/>
      <c r="D16150" s="203"/>
      <c r="E16150" s="203"/>
      <c r="F16150" s="203"/>
    </row>
    <row r="16151" spans="1:6" x14ac:dyDescent="0.25">
      <c r="A16151" s="203"/>
      <c r="B16151" s="203"/>
      <c r="C16151" s="203"/>
      <c r="D16151" s="203"/>
      <c r="E16151" s="203"/>
      <c r="F16151" s="203"/>
    </row>
    <row r="16152" spans="1:6" x14ac:dyDescent="0.25">
      <c r="A16152" s="203"/>
      <c r="B16152" s="203"/>
      <c r="C16152" s="203"/>
      <c r="D16152" s="203"/>
      <c r="E16152" s="203"/>
      <c r="F16152" s="203"/>
    </row>
    <row r="16153" spans="1:6" x14ac:dyDescent="0.25">
      <c r="A16153" s="203"/>
      <c r="B16153" s="203"/>
      <c r="C16153" s="203"/>
      <c r="D16153" s="203"/>
      <c r="E16153" s="203"/>
      <c r="F16153" s="203"/>
    </row>
    <row r="16154" spans="1:6" x14ac:dyDescent="0.25">
      <c r="A16154" s="203"/>
      <c r="B16154" s="203"/>
      <c r="C16154" s="203"/>
      <c r="D16154" s="203"/>
      <c r="E16154" s="203"/>
      <c r="F16154" s="203"/>
    </row>
    <row r="16155" spans="1:6" x14ac:dyDescent="0.25">
      <c r="A16155" s="203"/>
      <c r="B16155" s="203"/>
      <c r="C16155" s="203"/>
      <c r="D16155" s="203"/>
      <c r="E16155" s="203"/>
      <c r="F16155" s="203"/>
    </row>
    <row r="16156" spans="1:6" x14ac:dyDescent="0.25">
      <c r="A16156" s="203"/>
      <c r="B16156" s="203"/>
      <c r="C16156" s="203"/>
      <c r="D16156" s="203"/>
      <c r="E16156" s="203"/>
      <c r="F16156" s="203"/>
    </row>
    <row r="16157" spans="1:6" x14ac:dyDescent="0.25">
      <c r="A16157" s="203"/>
      <c r="B16157" s="203"/>
      <c r="C16157" s="203"/>
      <c r="D16157" s="203"/>
      <c r="E16157" s="203"/>
      <c r="F16157" s="203"/>
    </row>
    <row r="16158" spans="1:6" x14ac:dyDescent="0.25">
      <c r="A16158" s="203"/>
      <c r="B16158" s="203"/>
      <c r="C16158" s="203"/>
      <c r="D16158" s="203"/>
      <c r="E16158" s="203"/>
      <c r="F16158" s="203"/>
    </row>
    <row r="16159" spans="1:6" x14ac:dyDescent="0.25">
      <c r="A16159" s="203"/>
      <c r="B16159" s="203"/>
      <c r="C16159" s="203"/>
      <c r="D16159" s="203"/>
      <c r="E16159" s="203"/>
      <c r="F16159" s="203"/>
    </row>
    <row r="16160" spans="1:6" x14ac:dyDescent="0.25">
      <c r="A16160" s="203"/>
      <c r="B16160" s="203"/>
      <c r="C16160" s="203"/>
      <c r="D16160" s="203"/>
      <c r="E16160" s="203"/>
      <c r="F16160" s="203"/>
    </row>
    <row r="16161" spans="1:6" x14ac:dyDescent="0.25">
      <c r="A16161" s="203"/>
      <c r="B16161" s="203"/>
      <c r="C16161" s="203"/>
      <c r="D16161" s="203"/>
      <c r="E16161" s="203"/>
      <c r="F16161" s="203"/>
    </row>
    <row r="16162" spans="1:6" x14ac:dyDescent="0.25">
      <c r="A16162" s="203"/>
      <c r="B16162" s="203"/>
      <c r="C16162" s="203"/>
      <c r="D16162" s="203"/>
      <c r="E16162" s="203"/>
      <c r="F16162" s="203"/>
    </row>
    <row r="16163" spans="1:6" x14ac:dyDescent="0.25">
      <c r="A16163" s="203"/>
      <c r="B16163" s="203"/>
      <c r="C16163" s="203"/>
      <c r="D16163" s="203"/>
      <c r="E16163" s="203"/>
      <c r="F16163" s="203"/>
    </row>
    <row r="16164" spans="1:6" x14ac:dyDescent="0.25">
      <c r="A16164" s="203"/>
      <c r="B16164" s="203"/>
      <c r="C16164" s="203"/>
      <c r="D16164" s="203"/>
      <c r="E16164" s="203"/>
      <c r="F16164" s="203"/>
    </row>
    <row r="16165" spans="1:6" x14ac:dyDescent="0.25">
      <c r="A16165" s="203"/>
      <c r="B16165" s="203"/>
      <c r="C16165" s="203"/>
      <c r="D16165" s="203"/>
      <c r="E16165" s="203"/>
      <c r="F16165" s="203"/>
    </row>
    <row r="16166" spans="1:6" x14ac:dyDescent="0.25">
      <c r="A16166" s="203"/>
      <c r="B16166" s="203"/>
      <c r="C16166" s="203"/>
      <c r="D16166" s="203"/>
      <c r="E16166" s="203"/>
      <c r="F16166" s="203"/>
    </row>
    <row r="16167" spans="1:6" x14ac:dyDescent="0.25">
      <c r="A16167" s="203"/>
      <c r="B16167" s="203"/>
      <c r="C16167" s="203"/>
      <c r="D16167" s="203"/>
      <c r="E16167" s="203"/>
      <c r="F16167" s="203"/>
    </row>
    <row r="16168" spans="1:6" x14ac:dyDescent="0.25">
      <c r="A16168" s="203"/>
      <c r="B16168" s="203"/>
      <c r="C16168" s="203"/>
      <c r="D16168" s="203"/>
      <c r="E16168" s="203"/>
      <c r="F16168" s="203"/>
    </row>
    <row r="16169" spans="1:6" x14ac:dyDescent="0.25">
      <c r="A16169" s="203"/>
      <c r="B16169" s="203"/>
      <c r="C16169" s="203"/>
      <c r="D16169" s="203"/>
      <c r="E16169" s="203"/>
      <c r="F16169" s="203"/>
    </row>
    <row r="16170" spans="1:6" x14ac:dyDescent="0.25">
      <c r="A16170" s="203"/>
      <c r="B16170" s="203"/>
      <c r="C16170" s="203"/>
      <c r="D16170" s="203"/>
      <c r="E16170" s="203"/>
      <c r="F16170" s="203"/>
    </row>
    <row r="16171" spans="1:6" x14ac:dyDescent="0.25">
      <c r="A16171" s="203"/>
      <c r="B16171" s="203"/>
      <c r="C16171" s="203"/>
      <c r="D16171" s="203"/>
      <c r="E16171" s="203"/>
      <c r="F16171" s="203"/>
    </row>
    <row r="16172" spans="1:6" x14ac:dyDescent="0.25">
      <c r="A16172" s="203"/>
      <c r="B16172" s="203"/>
      <c r="C16172" s="203"/>
      <c r="D16172" s="203"/>
      <c r="E16172" s="203"/>
      <c r="F16172" s="203"/>
    </row>
    <row r="16173" spans="1:6" x14ac:dyDescent="0.25">
      <c r="A16173" s="203"/>
      <c r="B16173" s="203"/>
      <c r="C16173" s="203"/>
      <c r="D16173" s="203"/>
      <c r="E16173" s="203"/>
      <c r="F16173" s="203"/>
    </row>
    <row r="16174" spans="1:6" x14ac:dyDescent="0.25">
      <c r="A16174" s="203"/>
      <c r="B16174" s="203"/>
      <c r="C16174" s="203"/>
      <c r="D16174" s="203"/>
      <c r="E16174" s="203"/>
      <c r="F16174" s="203"/>
    </row>
    <row r="16175" spans="1:6" x14ac:dyDescent="0.25">
      <c r="A16175" s="203"/>
      <c r="B16175" s="203"/>
      <c r="C16175" s="203"/>
      <c r="D16175" s="203"/>
      <c r="E16175" s="203"/>
      <c r="F16175" s="203"/>
    </row>
    <row r="16176" spans="1:6" x14ac:dyDescent="0.25">
      <c r="A16176" s="203"/>
      <c r="B16176" s="203"/>
      <c r="C16176" s="203"/>
      <c r="D16176" s="203"/>
      <c r="E16176" s="203"/>
      <c r="F16176" s="203"/>
    </row>
    <row r="16177" spans="1:6" x14ac:dyDescent="0.25">
      <c r="A16177" s="203"/>
      <c r="B16177" s="203"/>
      <c r="C16177" s="203"/>
      <c r="D16177" s="203"/>
      <c r="E16177" s="203"/>
      <c r="F16177" s="203"/>
    </row>
    <row r="16178" spans="1:6" x14ac:dyDescent="0.25">
      <c r="A16178" s="203"/>
      <c r="B16178" s="203"/>
      <c r="C16178" s="203"/>
      <c r="D16178" s="203"/>
      <c r="E16178" s="203"/>
      <c r="F16178" s="203"/>
    </row>
    <row r="16179" spans="1:6" x14ac:dyDescent="0.25">
      <c r="A16179" s="203"/>
      <c r="B16179" s="203"/>
      <c r="C16179" s="203"/>
      <c r="D16179" s="203"/>
      <c r="E16179" s="203"/>
      <c r="F16179" s="203"/>
    </row>
    <row r="16180" spans="1:6" x14ac:dyDescent="0.25">
      <c r="A16180" s="203"/>
      <c r="B16180" s="203"/>
      <c r="C16180" s="203"/>
      <c r="D16180" s="203"/>
      <c r="E16180" s="203"/>
      <c r="F16180" s="203"/>
    </row>
    <row r="16181" spans="1:6" x14ac:dyDescent="0.25">
      <c r="A16181" s="203"/>
      <c r="B16181" s="203"/>
      <c r="C16181" s="203"/>
      <c r="D16181" s="203"/>
      <c r="E16181" s="203"/>
      <c r="F16181" s="203"/>
    </row>
    <row r="16182" spans="1:6" x14ac:dyDescent="0.25">
      <c r="A16182" s="203"/>
      <c r="B16182" s="203"/>
      <c r="C16182" s="203"/>
      <c r="D16182" s="203"/>
      <c r="E16182" s="203"/>
      <c r="F16182" s="203"/>
    </row>
    <row r="16183" spans="1:6" x14ac:dyDescent="0.25">
      <c r="A16183" s="203"/>
      <c r="B16183" s="203"/>
      <c r="C16183" s="203"/>
      <c r="D16183" s="203"/>
      <c r="E16183" s="203"/>
      <c r="F16183" s="203"/>
    </row>
    <row r="16184" spans="1:6" x14ac:dyDescent="0.25">
      <c r="A16184" s="203"/>
      <c r="B16184" s="203"/>
      <c r="C16184" s="203"/>
      <c r="D16184" s="203"/>
      <c r="E16184" s="203"/>
      <c r="F16184" s="203"/>
    </row>
    <row r="16185" spans="1:6" x14ac:dyDescent="0.25">
      <c r="A16185" s="203"/>
      <c r="B16185" s="203"/>
      <c r="C16185" s="203"/>
      <c r="D16185" s="203"/>
      <c r="E16185" s="203"/>
      <c r="F16185" s="203"/>
    </row>
    <row r="16186" spans="1:6" x14ac:dyDescent="0.25">
      <c r="A16186" s="203"/>
      <c r="B16186" s="203"/>
      <c r="C16186" s="203"/>
      <c r="D16186" s="203"/>
      <c r="E16186" s="203"/>
      <c r="F16186" s="203"/>
    </row>
    <row r="16187" spans="1:6" x14ac:dyDescent="0.25">
      <c r="A16187" s="203"/>
      <c r="B16187" s="203"/>
      <c r="C16187" s="203"/>
      <c r="D16187" s="203"/>
      <c r="E16187" s="203"/>
      <c r="F16187" s="203"/>
    </row>
    <row r="16188" spans="1:6" x14ac:dyDescent="0.25">
      <c r="A16188" s="203"/>
      <c r="B16188" s="203"/>
      <c r="C16188" s="203"/>
      <c r="D16188" s="203"/>
      <c r="E16188" s="203"/>
      <c r="F16188" s="203"/>
    </row>
    <row r="16189" spans="1:6" x14ac:dyDescent="0.25">
      <c r="A16189" s="203"/>
      <c r="B16189" s="203"/>
      <c r="C16189" s="203"/>
      <c r="D16189" s="203"/>
      <c r="E16189" s="203"/>
      <c r="F16189" s="203"/>
    </row>
    <row r="16190" spans="1:6" x14ac:dyDescent="0.25">
      <c r="A16190" s="203"/>
      <c r="B16190" s="203"/>
      <c r="C16190" s="203"/>
      <c r="D16190" s="203"/>
      <c r="E16190" s="203"/>
      <c r="F16190" s="203"/>
    </row>
    <row r="16191" spans="1:6" x14ac:dyDescent="0.25">
      <c r="A16191" s="203"/>
      <c r="B16191" s="203"/>
      <c r="C16191" s="203"/>
      <c r="D16191" s="203"/>
      <c r="E16191" s="203"/>
      <c r="F16191" s="203"/>
    </row>
    <row r="16192" spans="1:6" x14ac:dyDescent="0.25">
      <c r="A16192" s="203"/>
      <c r="B16192" s="203"/>
      <c r="C16192" s="203"/>
      <c r="D16192" s="203"/>
      <c r="E16192" s="203"/>
      <c r="F16192" s="203"/>
    </row>
    <row r="16193" spans="1:6" x14ac:dyDescent="0.25">
      <c r="A16193" s="203"/>
      <c r="B16193" s="203"/>
      <c r="C16193" s="203"/>
      <c r="D16193" s="203"/>
      <c r="E16193" s="203"/>
      <c r="F16193" s="203"/>
    </row>
    <row r="16194" spans="1:6" x14ac:dyDescent="0.25">
      <c r="A16194" s="203"/>
      <c r="B16194" s="203"/>
      <c r="C16194" s="203"/>
      <c r="D16194" s="203"/>
      <c r="E16194" s="203"/>
      <c r="F16194" s="203"/>
    </row>
    <row r="16195" spans="1:6" x14ac:dyDescent="0.25">
      <c r="A16195" s="203"/>
      <c r="B16195" s="203"/>
      <c r="C16195" s="203"/>
      <c r="D16195" s="203"/>
      <c r="E16195" s="203"/>
      <c r="F16195" s="203"/>
    </row>
    <row r="16196" spans="1:6" x14ac:dyDescent="0.25">
      <c r="A16196" s="203"/>
      <c r="B16196" s="203"/>
      <c r="C16196" s="203"/>
      <c r="D16196" s="203"/>
      <c r="E16196" s="203"/>
      <c r="F16196" s="203"/>
    </row>
    <row r="16197" spans="1:6" x14ac:dyDescent="0.25">
      <c r="A16197" s="203"/>
      <c r="B16197" s="203"/>
      <c r="C16197" s="203"/>
      <c r="D16197" s="203"/>
      <c r="E16197" s="203"/>
      <c r="F16197" s="203"/>
    </row>
    <row r="16198" spans="1:6" x14ac:dyDescent="0.25">
      <c r="A16198" s="203"/>
      <c r="B16198" s="203"/>
      <c r="C16198" s="203"/>
      <c r="D16198" s="203"/>
      <c r="E16198" s="203"/>
      <c r="F16198" s="203"/>
    </row>
    <row r="16199" spans="1:6" x14ac:dyDescent="0.25">
      <c r="A16199" s="203"/>
      <c r="B16199" s="203"/>
      <c r="C16199" s="203"/>
      <c r="D16199" s="203"/>
      <c r="E16199" s="203"/>
      <c r="F16199" s="203"/>
    </row>
    <row r="16200" spans="1:6" x14ac:dyDescent="0.25">
      <c r="A16200" s="203"/>
      <c r="B16200" s="203"/>
      <c r="C16200" s="203"/>
      <c r="D16200" s="203"/>
      <c r="E16200" s="203"/>
      <c r="F16200" s="203"/>
    </row>
    <row r="16201" spans="1:6" x14ac:dyDescent="0.25">
      <c r="A16201" s="203"/>
      <c r="B16201" s="203"/>
      <c r="C16201" s="203"/>
      <c r="D16201" s="203"/>
      <c r="E16201" s="203"/>
      <c r="F16201" s="203"/>
    </row>
    <row r="16202" spans="1:6" x14ac:dyDescent="0.25">
      <c r="A16202" s="203"/>
      <c r="B16202" s="203"/>
      <c r="C16202" s="203"/>
      <c r="D16202" s="203"/>
      <c r="E16202" s="203"/>
      <c r="F16202" s="203"/>
    </row>
    <row r="16203" spans="1:6" x14ac:dyDescent="0.25">
      <c r="A16203" s="203"/>
      <c r="B16203" s="203"/>
      <c r="C16203" s="203"/>
      <c r="D16203" s="203"/>
      <c r="E16203" s="203"/>
      <c r="F16203" s="203"/>
    </row>
    <row r="16204" spans="1:6" x14ac:dyDescent="0.25">
      <c r="A16204" s="203"/>
      <c r="B16204" s="203"/>
      <c r="C16204" s="203"/>
      <c r="D16204" s="203"/>
      <c r="E16204" s="203"/>
      <c r="F16204" s="203"/>
    </row>
    <row r="16205" spans="1:6" x14ac:dyDescent="0.25">
      <c r="A16205" s="203"/>
      <c r="B16205" s="203"/>
      <c r="C16205" s="203"/>
      <c r="D16205" s="203"/>
      <c r="E16205" s="203"/>
      <c r="F16205" s="203"/>
    </row>
    <row r="16206" spans="1:6" x14ac:dyDescent="0.25">
      <c r="A16206" s="203"/>
      <c r="B16206" s="203"/>
      <c r="C16206" s="203"/>
      <c r="D16206" s="203"/>
      <c r="E16206" s="203"/>
      <c r="F16206" s="203"/>
    </row>
    <row r="16207" spans="1:6" x14ac:dyDescent="0.25">
      <c r="A16207" s="203"/>
      <c r="B16207" s="203"/>
      <c r="C16207" s="203"/>
      <c r="D16207" s="203"/>
      <c r="E16207" s="203"/>
      <c r="F16207" s="203"/>
    </row>
    <row r="16208" spans="1:6" x14ac:dyDescent="0.25">
      <c r="A16208" s="203"/>
      <c r="B16208" s="203"/>
      <c r="C16208" s="203"/>
      <c r="D16208" s="203"/>
      <c r="E16208" s="203"/>
      <c r="F16208" s="203"/>
    </row>
    <row r="16209" spans="1:6" x14ac:dyDescent="0.25">
      <c r="A16209" s="203"/>
      <c r="B16209" s="203"/>
      <c r="C16209" s="203"/>
      <c r="D16209" s="203"/>
      <c r="E16209" s="203"/>
      <c r="F16209" s="203"/>
    </row>
    <row r="16210" spans="1:6" x14ac:dyDescent="0.25">
      <c r="A16210" s="203"/>
      <c r="B16210" s="203"/>
      <c r="C16210" s="203"/>
      <c r="D16210" s="203"/>
      <c r="E16210" s="203"/>
      <c r="F16210" s="203"/>
    </row>
    <row r="16211" spans="1:6" x14ac:dyDescent="0.25">
      <c r="A16211" s="203"/>
      <c r="B16211" s="203"/>
      <c r="C16211" s="203"/>
      <c r="D16211" s="203"/>
      <c r="E16211" s="203"/>
      <c r="F16211" s="203"/>
    </row>
    <row r="16212" spans="1:6" x14ac:dyDescent="0.25">
      <c r="A16212" s="203"/>
      <c r="B16212" s="203"/>
      <c r="C16212" s="203"/>
      <c r="D16212" s="203"/>
      <c r="E16212" s="203"/>
      <c r="F16212" s="203"/>
    </row>
    <row r="16213" spans="1:6" x14ac:dyDescent="0.25">
      <c r="A16213" s="203"/>
      <c r="B16213" s="203"/>
      <c r="C16213" s="203"/>
      <c r="D16213" s="203"/>
      <c r="E16213" s="203"/>
      <c r="F16213" s="203"/>
    </row>
    <row r="16214" spans="1:6" x14ac:dyDescent="0.25">
      <c r="A16214" s="203"/>
      <c r="B16214" s="203"/>
      <c r="C16214" s="203"/>
      <c r="D16214" s="203"/>
      <c r="E16214" s="203"/>
      <c r="F16214" s="203"/>
    </row>
    <row r="16215" spans="1:6" x14ac:dyDescent="0.25">
      <c r="A16215" s="203"/>
      <c r="B16215" s="203"/>
      <c r="C16215" s="203"/>
      <c r="D16215" s="203"/>
      <c r="E16215" s="203"/>
      <c r="F16215" s="203"/>
    </row>
    <row r="16216" spans="1:6" x14ac:dyDescent="0.25">
      <c r="A16216" s="203"/>
      <c r="B16216" s="203"/>
      <c r="C16216" s="203"/>
      <c r="D16216" s="203"/>
      <c r="E16216" s="203"/>
      <c r="F16216" s="203"/>
    </row>
    <row r="16217" spans="1:6" x14ac:dyDescent="0.25">
      <c r="A16217" s="203"/>
      <c r="B16217" s="203"/>
      <c r="C16217" s="203"/>
      <c r="D16217" s="203"/>
      <c r="E16217" s="203"/>
      <c r="F16217" s="203"/>
    </row>
    <row r="16218" spans="1:6" x14ac:dyDescent="0.25">
      <c r="A16218" s="203"/>
      <c r="B16218" s="203"/>
      <c r="C16218" s="203"/>
      <c r="D16218" s="203"/>
      <c r="E16218" s="203"/>
      <c r="F16218" s="203"/>
    </row>
    <row r="16219" spans="1:6" x14ac:dyDescent="0.25">
      <c r="A16219" s="203"/>
      <c r="B16219" s="203"/>
      <c r="C16219" s="203"/>
      <c r="D16219" s="203"/>
      <c r="E16219" s="203"/>
      <c r="F16219" s="203"/>
    </row>
    <row r="16220" spans="1:6" x14ac:dyDescent="0.25">
      <c r="A16220" s="203"/>
      <c r="B16220" s="203"/>
      <c r="C16220" s="203"/>
      <c r="D16220" s="203"/>
      <c r="E16220" s="203"/>
      <c r="F16220" s="203"/>
    </row>
    <row r="16221" spans="1:6" x14ac:dyDescent="0.25">
      <c r="A16221" s="203"/>
      <c r="B16221" s="203"/>
      <c r="C16221" s="203"/>
      <c r="D16221" s="203"/>
      <c r="E16221" s="203"/>
      <c r="F16221" s="203"/>
    </row>
    <row r="16222" spans="1:6" x14ac:dyDescent="0.25">
      <c r="A16222" s="203"/>
      <c r="B16222" s="203"/>
      <c r="C16222" s="203"/>
      <c r="D16222" s="203"/>
      <c r="E16222" s="203"/>
      <c r="F16222" s="203"/>
    </row>
    <row r="16223" spans="1:6" x14ac:dyDescent="0.25">
      <c r="A16223" s="203"/>
      <c r="B16223" s="203"/>
      <c r="C16223" s="203"/>
      <c r="D16223" s="203"/>
      <c r="E16223" s="203"/>
      <c r="F16223" s="203"/>
    </row>
    <row r="16224" spans="1:6" x14ac:dyDescent="0.25">
      <c r="A16224" s="203"/>
      <c r="B16224" s="203"/>
      <c r="C16224" s="203"/>
      <c r="D16224" s="203"/>
      <c r="E16224" s="203"/>
      <c r="F16224" s="203"/>
    </row>
    <row r="16225" spans="1:6" x14ac:dyDescent="0.25">
      <c r="A16225" s="203"/>
      <c r="B16225" s="203"/>
      <c r="C16225" s="203"/>
      <c r="D16225" s="203"/>
      <c r="E16225" s="203"/>
      <c r="F16225" s="203"/>
    </row>
    <row r="16226" spans="1:6" x14ac:dyDescent="0.25">
      <c r="A16226" s="203"/>
      <c r="B16226" s="203"/>
      <c r="C16226" s="203"/>
      <c r="D16226" s="203"/>
      <c r="E16226" s="203"/>
      <c r="F16226" s="203"/>
    </row>
    <row r="16227" spans="1:6" x14ac:dyDescent="0.25">
      <c r="A16227" s="203"/>
      <c r="B16227" s="203"/>
      <c r="C16227" s="203"/>
      <c r="D16227" s="203"/>
      <c r="E16227" s="203"/>
      <c r="F16227" s="203"/>
    </row>
    <row r="16228" spans="1:6" x14ac:dyDescent="0.25">
      <c r="A16228" s="203"/>
      <c r="B16228" s="203"/>
      <c r="C16228" s="203"/>
      <c r="D16228" s="203"/>
      <c r="E16228" s="203"/>
      <c r="F16228" s="203"/>
    </row>
    <row r="16229" spans="1:6" x14ac:dyDescent="0.25">
      <c r="A16229" s="203"/>
      <c r="B16229" s="203"/>
      <c r="C16229" s="203"/>
      <c r="D16229" s="203"/>
      <c r="E16229" s="203"/>
      <c r="F16229" s="203"/>
    </row>
    <row r="16230" spans="1:6" x14ac:dyDescent="0.25">
      <c r="A16230" s="203"/>
      <c r="B16230" s="203"/>
      <c r="C16230" s="203"/>
      <c r="D16230" s="203"/>
      <c r="E16230" s="203"/>
      <c r="F16230" s="203"/>
    </row>
    <row r="16231" spans="1:6" x14ac:dyDescent="0.25">
      <c r="A16231" s="203"/>
      <c r="B16231" s="203"/>
      <c r="C16231" s="203"/>
      <c r="D16231" s="203"/>
      <c r="E16231" s="203"/>
      <c r="F16231" s="203"/>
    </row>
    <row r="16232" spans="1:6" x14ac:dyDescent="0.25">
      <c r="A16232" s="203"/>
      <c r="B16232" s="203"/>
      <c r="C16232" s="203"/>
      <c r="D16232" s="203"/>
      <c r="E16232" s="203"/>
      <c r="F16232" s="203"/>
    </row>
    <row r="16233" spans="1:6" x14ac:dyDescent="0.25">
      <c r="A16233" s="203"/>
      <c r="B16233" s="203"/>
      <c r="C16233" s="203"/>
      <c r="D16233" s="203"/>
      <c r="E16233" s="203"/>
      <c r="F16233" s="203"/>
    </row>
    <row r="16234" spans="1:6" x14ac:dyDescent="0.25">
      <c r="A16234" s="203"/>
      <c r="B16234" s="203"/>
      <c r="C16234" s="203"/>
      <c r="D16234" s="203"/>
      <c r="E16234" s="203"/>
      <c r="F16234" s="203"/>
    </row>
    <row r="16235" spans="1:6" x14ac:dyDescent="0.25">
      <c r="A16235" s="203"/>
      <c r="B16235" s="203"/>
      <c r="C16235" s="203"/>
      <c r="D16235" s="203"/>
      <c r="E16235" s="203"/>
      <c r="F16235" s="203"/>
    </row>
    <row r="16236" spans="1:6" x14ac:dyDescent="0.25">
      <c r="A16236" s="203"/>
      <c r="B16236" s="203"/>
      <c r="C16236" s="203"/>
      <c r="D16236" s="203"/>
      <c r="E16236" s="203"/>
      <c r="F16236" s="203"/>
    </row>
    <row r="16237" spans="1:6" x14ac:dyDescent="0.25">
      <c r="A16237" s="203"/>
      <c r="B16237" s="203"/>
      <c r="C16237" s="203"/>
      <c r="D16237" s="203"/>
      <c r="E16237" s="203"/>
      <c r="F16237" s="203"/>
    </row>
    <row r="16238" spans="1:6" x14ac:dyDescent="0.25">
      <c r="A16238" s="203"/>
      <c r="B16238" s="203"/>
      <c r="C16238" s="203"/>
      <c r="D16238" s="203"/>
      <c r="E16238" s="203"/>
      <c r="F16238" s="203"/>
    </row>
    <row r="16239" spans="1:6" x14ac:dyDescent="0.25">
      <c r="A16239" s="203"/>
      <c r="B16239" s="203"/>
      <c r="C16239" s="203"/>
      <c r="D16239" s="203"/>
      <c r="E16239" s="203"/>
      <c r="F16239" s="203"/>
    </row>
    <row r="16240" spans="1:6" x14ac:dyDescent="0.25">
      <c r="A16240" s="203"/>
      <c r="B16240" s="203"/>
      <c r="C16240" s="203"/>
      <c r="D16240" s="203"/>
      <c r="E16240" s="203"/>
      <c r="F16240" s="203"/>
    </row>
    <row r="16241" spans="1:6" x14ac:dyDescent="0.25">
      <c r="A16241" s="203"/>
      <c r="B16241" s="203"/>
      <c r="C16241" s="203"/>
      <c r="D16241" s="203"/>
      <c r="E16241" s="203"/>
      <c r="F16241" s="203"/>
    </row>
    <row r="16242" spans="1:6" x14ac:dyDescent="0.25">
      <c r="A16242" s="203"/>
      <c r="B16242" s="203"/>
      <c r="C16242" s="203"/>
      <c r="D16242" s="203"/>
      <c r="E16242" s="203"/>
      <c r="F16242" s="203"/>
    </row>
    <row r="16243" spans="1:6" x14ac:dyDescent="0.25">
      <c r="A16243" s="203"/>
      <c r="B16243" s="203"/>
      <c r="C16243" s="203"/>
      <c r="D16243" s="203"/>
      <c r="E16243" s="203"/>
      <c r="F16243" s="203"/>
    </row>
    <row r="16244" spans="1:6" x14ac:dyDescent="0.25">
      <c r="A16244" s="203"/>
      <c r="B16244" s="203"/>
      <c r="C16244" s="203"/>
      <c r="D16244" s="203"/>
      <c r="E16244" s="203"/>
      <c r="F16244" s="203"/>
    </row>
    <row r="16245" spans="1:6" x14ac:dyDescent="0.25">
      <c r="A16245" s="203"/>
      <c r="B16245" s="203"/>
      <c r="C16245" s="203"/>
      <c r="D16245" s="203"/>
      <c r="E16245" s="203"/>
      <c r="F16245" s="203"/>
    </row>
    <row r="16246" spans="1:6" x14ac:dyDescent="0.25">
      <c r="A16246" s="203"/>
      <c r="B16246" s="203"/>
      <c r="C16246" s="203"/>
      <c r="D16246" s="203"/>
      <c r="E16246" s="203"/>
      <c r="F16246" s="203"/>
    </row>
    <row r="16247" spans="1:6" x14ac:dyDescent="0.25">
      <c r="A16247" s="203"/>
      <c r="B16247" s="203"/>
      <c r="C16247" s="203"/>
      <c r="D16247" s="203"/>
      <c r="E16247" s="203"/>
      <c r="F16247" s="203"/>
    </row>
    <row r="16248" spans="1:6" x14ac:dyDescent="0.25">
      <c r="A16248" s="203"/>
      <c r="B16248" s="203"/>
      <c r="C16248" s="203"/>
      <c r="D16248" s="203"/>
      <c r="E16248" s="203"/>
      <c r="F16248" s="203"/>
    </row>
    <row r="16249" spans="1:6" x14ac:dyDescent="0.25">
      <c r="A16249" s="203"/>
      <c r="B16249" s="203"/>
      <c r="C16249" s="203"/>
      <c r="D16249" s="203"/>
      <c r="E16249" s="203"/>
      <c r="F16249" s="203"/>
    </row>
    <row r="16250" spans="1:6" x14ac:dyDescent="0.25">
      <c r="A16250" s="203"/>
      <c r="B16250" s="203"/>
      <c r="C16250" s="203"/>
      <c r="D16250" s="203"/>
      <c r="E16250" s="203"/>
      <c r="F16250" s="203"/>
    </row>
    <row r="16251" spans="1:6" x14ac:dyDescent="0.25">
      <c r="A16251" s="203"/>
      <c r="B16251" s="203"/>
      <c r="C16251" s="203"/>
      <c r="D16251" s="203"/>
      <c r="E16251" s="203"/>
      <c r="F16251" s="203"/>
    </row>
    <row r="16252" spans="1:6" x14ac:dyDescent="0.25">
      <c r="A16252" s="203"/>
      <c r="B16252" s="203"/>
      <c r="C16252" s="203"/>
      <c r="D16252" s="203"/>
      <c r="E16252" s="203"/>
      <c r="F16252" s="203"/>
    </row>
    <row r="16253" spans="1:6" x14ac:dyDescent="0.25">
      <c r="A16253" s="203"/>
      <c r="B16253" s="203"/>
      <c r="C16253" s="203"/>
      <c r="D16253" s="203"/>
      <c r="E16253" s="203"/>
      <c r="F16253" s="203"/>
    </row>
    <row r="16254" spans="1:6" x14ac:dyDescent="0.25">
      <c r="A16254" s="203"/>
      <c r="B16254" s="203"/>
      <c r="C16254" s="203"/>
      <c r="D16254" s="203"/>
      <c r="E16254" s="203"/>
      <c r="F16254" s="203"/>
    </row>
    <row r="16255" spans="1:6" x14ac:dyDescent="0.25">
      <c r="A16255" s="203"/>
      <c r="B16255" s="203"/>
      <c r="C16255" s="203"/>
      <c r="D16255" s="203"/>
      <c r="E16255" s="203"/>
      <c r="F16255" s="203"/>
    </row>
    <row r="16256" spans="1:6" x14ac:dyDescent="0.25">
      <c r="A16256" s="203"/>
      <c r="B16256" s="203"/>
      <c r="C16256" s="203"/>
      <c r="D16256" s="203"/>
      <c r="E16256" s="203"/>
      <c r="F16256" s="203"/>
    </row>
    <row r="16257" spans="1:6" x14ac:dyDescent="0.25">
      <c r="A16257" s="203"/>
      <c r="B16257" s="203"/>
      <c r="C16257" s="203"/>
      <c r="D16257" s="203"/>
      <c r="E16257" s="203"/>
      <c r="F16257" s="203"/>
    </row>
    <row r="16258" spans="1:6" x14ac:dyDescent="0.25">
      <c r="A16258" s="203"/>
      <c r="B16258" s="203"/>
      <c r="C16258" s="203"/>
      <c r="D16258" s="203"/>
      <c r="E16258" s="203"/>
      <c r="F16258" s="203"/>
    </row>
    <row r="16259" spans="1:6" x14ac:dyDescent="0.25">
      <c r="A16259" s="203"/>
      <c r="B16259" s="203"/>
      <c r="C16259" s="203"/>
      <c r="D16259" s="203"/>
      <c r="E16259" s="203"/>
      <c r="F16259" s="203"/>
    </row>
    <row r="16260" spans="1:6" x14ac:dyDescent="0.25">
      <c r="A16260" s="203"/>
      <c r="B16260" s="203"/>
      <c r="C16260" s="203"/>
      <c r="D16260" s="203"/>
      <c r="E16260" s="203"/>
      <c r="F16260" s="203"/>
    </row>
    <row r="16261" spans="1:6" x14ac:dyDescent="0.25">
      <c r="A16261" s="203"/>
      <c r="B16261" s="203"/>
      <c r="C16261" s="203"/>
      <c r="D16261" s="203"/>
      <c r="E16261" s="203"/>
      <c r="F16261" s="203"/>
    </row>
    <row r="16262" spans="1:6" x14ac:dyDescent="0.25">
      <c r="A16262" s="203"/>
      <c r="B16262" s="203"/>
      <c r="C16262" s="203"/>
      <c r="D16262" s="203"/>
      <c r="E16262" s="203"/>
      <c r="F16262" s="203"/>
    </row>
    <row r="16263" spans="1:6" x14ac:dyDescent="0.25">
      <c r="A16263" s="203"/>
      <c r="B16263" s="203"/>
      <c r="C16263" s="203"/>
      <c r="D16263" s="203"/>
      <c r="E16263" s="203"/>
      <c r="F16263" s="203"/>
    </row>
    <row r="16264" spans="1:6" x14ac:dyDescent="0.25">
      <c r="A16264" s="203"/>
      <c r="B16264" s="203"/>
      <c r="C16264" s="203"/>
      <c r="D16264" s="203"/>
      <c r="E16264" s="203"/>
      <c r="F16264" s="203"/>
    </row>
    <row r="16265" spans="1:6" x14ac:dyDescent="0.25">
      <c r="A16265" s="203"/>
      <c r="B16265" s="203"/>
      <c r="C16265" s="203"/>
      <c r="D16265" s="203"/>
      <c r="E16265" s="203"/>
      <c r="F16265" s="203"/>
    </row>
    <row r="16266" spans="1:6" x14ac:dyDescent="0.25">
      <c r="A16266" s="203"/>
      <c r="B16266" s="203"/>
      <c r="C16266" s="203"/>
      <c r="D16266" s="203"/>
      <c r="E16266" s="203"/>
      <c r="F16266" s="203"/>
    </row>
    <row r="16267" spans="1:6" x14ac:dyDescent="0.25">
      <c r="A16267" s="203"/>
      <c r="B16267" s="203"/>
      <c r="C16267" s="203"/>
      <c r="D16267" s="203"/>
      <c r="E16267" s="203"/>
      <c r="F16267" s="203"/>
    </row>
    <row r="16268" spans="1:6" x14ac:dyDescent="0.25">
      <c r="A16268" s="203"/>
      <c r="B16268" s="203"/>
      <c r="C16268" s="203"/>
      <c r="D16268" s="203"/>
      <c r="E16268" s="203"/>
      <c r="F16268" s="203"/>
    </row>
    <row r="16269" spans="1:6" x14ac:dyDescent="0.25">
      <c r="A16269" s="203"/>
      <c r="B16269" s="203"/>
      <c r="C16269" s="203"/>
      <c r="D16269" s="203"/>
      <c r="E16269" s="203"/>
      <c r="F16269" s="203"/>
    </row>
    <row r="16270" spans="1:6" x14ac:dyDescent="0.25">
      <c r="A16270" s="203"/>
      <c r="B16270" s="203"/>
      <c r="C16270" s="203"/>
      <c r="D16270" s="203"/>
      <c r="E16270" s="203"/>
      <c r="F16270" s="203"/>
    </row>
    <row r="16271" spans="1:6" x14ac:dyDescent="0.25">
      <c r="A16271" s="203"/>
      <c r="B16271" s="203"/>
      <c r="C16271" s="203"/>
      <c r="D16271" s="203"/>
      <c r="E16271" s="203"/>
      <c r="F16271" s="203"/>
    </row>
    <row r="16272" spans="1:6" x14ac:dyDescent="0.25">
      <c r="A16272" s="203"/>
      <c r="B16272" s="203"/>
      <c r="C16272" s="203"/>
      <c r="D16272" s="203"/>
      <c r="E16272" s="203"/>
      <c r="F16272" s="203"/>
    </row>
    <row r="16273" spans="1:6" x14ac:dyDescent="0.25">
      <c r="A16273" s="203"/>
      <c r="B16273" s="203"/>
      <c r="C16273" s="203"/>
      <c r="D16273" s="203"/>
      <c r="E16273" s="203"/>
      <c r="F16273" s="203"/>
    </row>
    <row r="16274" spans="1:6" x14ac:dyDescent="0.25">
      <c r="A16274" s="203"/>
      <c r="B16274" s="203"/>
      <c r="C16274" s="203"/>
      <c r="D16274" s="203"/>
      <c r="E16274" s="203"/>
      <c r="F16274" s="203"/>
    </row>
    <row r="16275" spans="1:6" x14ac:dyDescent="0.25">
      <c r="A16275" s="203"/>
      <c r="B16275" s="203"/>
      <c r="C16275" s="203"/>
      <c r="D16275" s="203"/>
      <c r="E16275" s="203"/>
      <c r="F16275" s="203"/>
    </row>
    <row r="16276" spans="1:6" x14ac:dyDescent="0.25">
      <c r="A16276" s="203"/>
      <c r="B16276" s="203"/>
      <c r="C16276" s="203"/>
      <c r="D16276" s="203"/>
      <c r="E16276" s="203"/>
      <c r="F16276" s="203"/>
    </row>
    <row r="16277" spans="1:6" x14ac:dyDescent="0.25">
      <c r="A16277" s="203"/>
      <c r="B16277" s="203"/>
      <c r="C16277" s="203"/>
      <c r="D16277" s="203"/>
      <c r="E16277" s="203"/>
      <c r="F16277" s="203"/>
    </row>
    <row r="16278" spans="1:6" x14ac:dyDescent="0.25">
      <c r="A16278" s="203"/>
      <c r="B16278" s="203"/>
      <c r="C16278" s="203"/>
      <c r="D16278" s="203"/>
      <c r="E16278" s="203"/>
      <c r="F16278" s="203"/>
    </row>
    <row r="16279" spans="1:6" x14ac:dyDescent="0.25">
      <c r="A16279" s="203"/>
      <c r="B16279" s="203"/>
      <c r="C16279" s="203"/>
      <c r="D16279" s="203"/>
      <c r="E16279" s="203"/>
      <c r="F16279" s="203"/>
    </row>
    <row r="16280" spans="1:6" x14ac:dyDescent="0.25">
      <c r="A16280" s="203"/>
      <c r="B16280" s="203"/>
      <c r="C16280" s="203"/>
      <c r="D16280" s="203"/>
      <c r="E16280" s="203"/>
      <c r="F16280" s="203"/>
    </row>
    <row r="16281" spans="1:6" x14ac:dyDescent="0.25">
      <c r="A16281" s="203"/>
      <c r="B16281" s="203"/>
      <c r="C16281" s="203"/>
      <c r="D16281" s="203"/>
      <c r="E16281" s="203"/>
      <c r="F16281" s="203"/>
    </row>
    <row r="16282" spans="1:6" x14ac:dyDescent="0.25">
      <c r="A16282" s="203"/>
      <c r="B16282" s="203"/>
      <c r="C16282" s="203"/>
      <c r="D16282" s="203"/>
      <c r="E16282" s="203"/>
      <c r="F16282" s="203"/>
    </row>
    <row r="16283" spans="1:6" x14ac:dyDescent="0.25">
      <c r="A16283" s="203"/>
      <c r="B16283" s="203"/>
      <c r="C16283" s="203"/>
      <c r="D16283" s="203"/>
      <c r="E16283" s="203"/>
      <c r="F16283" s="203"/>
    </row>
    <row r="16284" spans="1:6" x14ac:dyDescent="0.25">
      <c r="A16284" s="203"/>
      <c r="B16284" s="203"/>
      <c r="C16284" s="203"/>
      <c r="D16284" s="203"/>
      <c r="E16284" s="203"/>
      <c r="F16284" s="203"/>
    </row>
    <row r="16285" spans="1:6" x14ac:dyDescent="0.25">
      <c r="A16285" s="203"/>
      <c r="B16285" s="203"/>
      <c r="C16285" s="203"/>
      <c r="D16285" s="203"/>
      <c r="E16285" s="203"/>
      <c r="F16285" s="203"/>
    </row>
    <row r="16286" spans="1:6" x14ac:dyDescent="0.25">
      <c r="A16286" s="203"/>
      <c r="B16286" s="203"/>
      <c r="C16286" s="203"/>
      <c r="D16286" s="203"/>
      <c r="E16286" s="203"/>
      <c r="F16286" s="203"/>
    </row>
    <row r="16287" spans="1:6" x14ac:dyDescent="0.25">
      <c r="A16287" s="203"/>
      <c r="B16287" s="203"/>
      <c r="C16287" s="203"/>
      <c r="D16287" s="203"/>
      <c r="E16287" s="203"/>
      <c r="F16287" s="203"/>
    </row>
    <row r="16288" spans="1:6" x14ac:dyDescent="0.25">
      <c r="A16288" s="203"/>
      <c r="B16288" s="203"/>
      <c r="C16288" s="203"/>
      <c r="D16288" s="203"/>
      <c r="E16288" s="203"/>
      <c r="F16288" s="203"/>
    </row>
    <row r="16289" spans="1:6" x14ac:dyDescent="0.25">
      <c r="A16289" s="203"/>
      <c r="B16289" s="203"/>
      <c r="C16289" s="203"/>
      <c r="D16289" s="203"/>
      <c r="E16289" s="203"/>
      <c r="F16289" s="203"/>
    </row>
    <row r="16290" spans="1:6" x14ac:dyDescent="0.25">
      <c r="A16290" s="203"/>
      <c r="B16290" s="203"/>
      <c r="C16290" s="203"/>
      <c r="D16290" s="203"/>
      <c r="E16290" s="203"/>
      <c r="F16290" s="203"/>
    </row>
    <row r="16291" spans="1:6" x14ac:dyDescent="0.25">
      <c r="A16291" s="203"/>
      <c r="B16291" s="203"/>
      <c r="C16291" s="203"/>
      <c r="D16291" s="203"/>
      <c r="E16291" s="203"/>
      <c r="F16291" s="203"/>
    </row>
    <row r="16292" spans="1:6" x14ac:dyDescent="0.25">
      <c r="A16292" s="203"/>
      <c r="B16292" s="203"/>
      <c r="C16292" s="203"/>
      <c r="D16292" s="203"/>
      <c r="E16292" s="203"/>
      <c r="F16292" s="203"/>
    </row>
    <row r="16293" spans="1:6" x14ac:dyDescent="0.25">
      <c r="A16293" s="203"/>
      <c r="B16293" s="203"/>
      <c r="C16293" s="203"/>
      <c r="D16293" s="203"/>
      <c r="E16293" s="203"/>
      <c r="F16293" s="203"/>
    </row>
    <row r="16294" spans="1:6" x14ac:dyDescent="0.25">
      <c r="A16294" s="203"/>
      <c r="B16294" s="203"/>
      <c r="C16294" s="203"/>
      <c r="D16294" s="203"/>
      <c r="E16294" s="203"/>
      <c r="F16294" s="203"/>
    </row>
    <row r="16295" spans="1:6" x14ac:dyDescent="0.25">
      <c r="A16295" s="203"/>
      <c r="B16295" s="203"/>
      <c r="C16295" s="203"/>
      <c r="D16295" s="203"/>
      <c r="E16295" s="203"/>
      <c r="F16295" s="203"/>
    </row>
    <row r="16296" spans="1:6" x14ac:dyDescent="0.25">
      <c r="A16296" s="203"/>
      <c r="B16296" s="203"/>
      <c r="C16296" s="203"/>
      <c r="D16296" s="203"/>
      <c r="E16296" s="203"/>
      <c r="F16296" s="203"/>
    </row>
    <row r="16297" spans="1:6" x14ac:dyDescent="0.25">
      <c r="A16297" s="203"/>
      <c r="B16297" s="203"/>
      <c r="C16297" s="203"/>
      <c r="D16297" s="203"/>
      <c r="E16297" s="203"/>
      <c r="F16297" s="203"/>
    </row>
    <row r="16298" spans="1:6" x14ac:dyDescent="0.25">
      <c r="A16298" s="203"/>
      <c r="B16298" s="203"/>
      <c r="C16298" s="203"/>
      <c r="D16298" s="203"/>
      <c r="E16298" s="203"/>
      <c r="F16298" s="203"/>
    </row>
    <row r="16299" spans="1:6" x14ac:dyDescent="0.25">
      <c r="A16299" s="203"/>
      <c r="B16299" s="203"/>
      <c r="C16299" s="203"/>
      <c r="D16299" s="203"/>
      <c r="E16299" s="203"/>
      <c r="F16299" s="203"/>
    </row>
    <row r="16300" spans="1:6" x14ac:dyDescent="0.25">
      <c r="A16300" s="203"/>
      <c r="B16300" s="203"/>
      <c r="C16300" s="203"/>
      <c r="D16300" s="203"/>
      <c r="E16300" s="203"/>
      <c r="F16300" s="203"/>
    </row>
    <row r="16301" spans="1:6" x14ac:dyDescent="0.25">
      <c r="A16301" s="203"/>
      <c r="B16301" s="203"/>
      <c r="C16301" s="203"/>
      <c r="D16301" s="203"/>
      <c r="E16301" s="203"/>
      <c r="F16301" s="203"/>
    </row>
    <row r="16302" spans="1:6" x14ac:dyDescent="0.25">
      <c r="A16302" s="203"/>
      <c r="B16302" s="203"/>
      <c r="C16302" s="203"/>
      <c r="D16302" s="203"/>
      <c r="E16302" s="203"/>
      <c r="F16302" s="203"/>
    </row>
    <row r="16303" spans="1:6" x14ac:dyDescent="0.25">
      <c r="A16303" s="203"/>
      <c r="B16303" s="203"/>
      <c r="C16303" s="203"/>
      <c r="D16303" s="203"/>
      <c r="E16303" s="203"/>
      <c r="F16303" s="203"/>
    </row>
    <row r="16304" spans="1:6" x14ac:dyDescent="0.25">
      <c r="A16304" s="203"/>
      <c r="B16304" s="203"/>
      <c r="C16304" s="203"/>
      <c r="D16304" s="203"/>
      <c r="E16304" s="203"/>
      <c r="F16304" s="203"/>
    </row>
    <row r="16305" spans="1:6" x14ac:dyDescent="0.25">
      <c r="A16305" s="203"/>
      <c r="B16305" s="203"/>
      <c r="C16305" s="203"/>
      <c r="D16305" s="203"/>
      <c r="E16305" s="203"/>
      <c r="F16305" s="203"/>
    </row>
    <row r="16306" spans="1:6" x14ac:dyDescent="0.25">
      <c r="A16306" s="203"/>
      <c r="B16306" s="203"/>
      <c r="C16306" s="203"/>
      <c r="D16306" s="203"/>
      <c r="E16306" s="203"/>
      <c r="F16306" s="203"/>
    </row>
    <row r="16307" spans="1:6" x14ac:dyDescent="0.25">
      <c r="A16307" s="203"/>
      <c r="B16307" s="203"/>
      <c r="C16307" s="203"/>
      <c r="D16307" s="203"/>
      <c r="E16307" s="203"/>
      <c r="F16307" s="203"/>
    </row>
    <row r="16308" spans="1:6" x14ac:dyDescent="0.25">
      <c r="A16308" s="203"/>
      <c r="B16308" s="203"/>
      <c r="C16308" s="203"/>
      <c r="D16308" s="203"/>
      <c r="E16308" s="203"/>
      <c r="F16308" s="203"/>
    </row>
    <row r="16309" spans="1:6" x14ac:dyDescent="0.25">
      <c r="A16309" s="203"/>
      <c r="B16309" s="203"/>
      <c r="C16309" s="203"/>
      <c r="D16309" s="203"/>
      <c r="E16309" s="203"/>
      <c r="F16309" s="203"/>
    </row>
    <row r="16310" spans="1:6" x14ac:dyDescent="0.25">
      <c r="A16310" s="203"/>
      <c r="B16310" s="203"/>
      <c r="C16310" s="203"/>
      <c r="D16310" s="203"/>
      <c r="E16310" s="203"/>
      <c r="F16310" s="203"/>
    </row>
    <row r="16311" spans="1:6" x14ac:dyDescent="0.25">
      <c r="A16311" s="203"/>
      <c r="B16311" s="203"/>
      <c r="C16311" s="203"/>
      <c r="D16311" s="203"/>
      <c r="E16311" s="203"/>
      <c r="F16311" s="203"/>
    </row>
    <row r="16312" spans="1:6" x14ac:dyDescent="0.25">
      <c r="A16312" s="203"/>
      <c r="B16312" s="203"/>
      <c r="C16312" s="203"/>
      <c r="D16312" s="203"/>
      <c r="E16312" s="203"/>
      <c r="F16312" s="203"/>
    </row>
    <row r="16313" spans="1:6" x14ac:dyDescent="0.25">
      <c r="A16313" s="203"/>
      <c r="B16313" s="203"/>
      <c r="C16313" s="203"/>
      <c r="D16313" s="203"/>
      <c r="E16313" s="203"/>
      <c r="F16313" s="203"/>
    </row>
    <row r="16314" spans="1:6" x14ac:dyDescent="0.25">
      <c r="A16314" s="203"/>
      <c r="B16314" s="203"/>
      <c r="C16314" s="203"/>
      <c r="D16314" s="203"/>
      <c r="E16314" s="203"/>
      <c r="F16314" s="203"/>
    </row>
    <row r="16315" spans="1:6" x14ac:dyDescent="0.25">
      <c r="A16315" s="203"/>
      <c r="B16315" s="203"/>
      <c r="C16315" s="203"/>
      <c r="D16315" s="203"/>
      <c r="E16315" s="203"/>
      <c r="F16315" s="203"/>
    </row>
    <row r="16316" spans="1:6" x14ac:dyDescent="0.25">
      <c r="A16316" s="203"/>
      <c r="B16316" s="203"/>
      <c r="C16316" s="203"/>
      <c r="D16316" s="203"/>
      <c r="E16316" s="203"/>
      <c r="F16316" s="203"/>
    </row>
    <row r="16317" spans="1:6" x14ac:dyDescent="0.25">
      <c r="A16317" s="203"/>
      <c r="B16317" s="203"/>
      <c r="C16317" s="203"/>
      <c r="D16317" s="203"/>
      <c r="E16317" s="203"/>
      <c r="F16317" s="203"/>
    </row>
    <row r="16318" spans="1:6" x14ac:dyDescent="0.25">
      <c r="A16318" s="203"/>
      <c r="B16318" s="203"/>
      <c r="C16318" s="203"/>
      <c r="D16318" s="203"/>
      <c r="E16318" s="203"/>
      <c r="F16318" s="203"/>
    </row>
    <row r="16319" spans="1:6" x14ac:dyDescent="0.25">
      <c r="A16319" s="203"/>
      <c r="B16319" s="203"/>
      <c r="C16319" s="203"/>
      <c r="D16319" s="203"/>
      <c r="E16319" s="203"/>
      <c r="F16319" s="203"/>
    </row>
    <row r="16320" spans="1:6" x14ac:dyDescent="0.25">
      <c r="A16320" s="203"/>
      <c r="B16320" s="203"/>
      <c r="C16320" s="203"/>
      <c r="D16320" s="203"/>
      <c r="E16320" s="203"/>
      <c r="F16320" s="203"/>
    </row>
    <row r="16321" spans="1:6" x14ac:dyDescent="0.25">
      <c r="A16321" s="203"/>
      <c r="B16321" s="203"/>
      <c r="C16321" s="203"/>
      <c r="D16321" s="203"/>
      <c r="E16321" s="203"/>
      <c r="F16321" s="203"/>
    </row>
    <row r="16322" spans="1:6" x14ac:dyDescent="0.25">
      <c r="A16322" s="203"/>
      <c r="B16322" s="203"/>
      <c r="C16322" s="203"/>
      <c r="D16322" s="203"/>
      <c r="E16322" s="203"/>
      <c r="F16322" s="203"/>
    </row>
    <row r="16323" spans="1:6" x14ac:dyDescent="0.25">
      <c r="A16323" s="203"/>
      <c r="B16323" s="203"/>
      <c r="C16323" s="203"/>
      <c r="D16323" s="203"/>
      <c r="E16323" s="203"/>
      <c r="F16323" s="203"/>
    </row>
    <row r="16324" spans="1:6" x14ac:dyDescent="0.25">
      <c r="A16324" s="203"/>
      <c r="B16324" s="203"/>
      <c r="C16324" s="203"/>
      <c r="D16324" s="203"/>
      <c r="E16324" s="203"/>
      <c r="F16324" s="203"/>
    </row>
    <row r="16325" spans="1:6" x14ac:dyDescent="0.25">
      <c r="A16325" s="203"/>
      <c r="B16325" s="203"/>
      <c r="C16325" s="203"/>
      <c r="D16325" s="203"/>
      <c r="E16325" s="203"/>
      <c r="F16325" s="203"/>
    </row>
    <row r="16326" spans="1:6" x14ac:dyDescent="0.25">
      <c r="A16326" s="203"/>
      <c r="B16326" s="203"/>
      <c r="C16326" s="203"/>
      <c r="D16326" s="203"/>
      <c r="E16326" s="203"/>
      <c r="F16326" s="203"/>
    </row>
    <row r="16327" spans="1:6" x14ac:dyDescent="0.25">
      <c r="A16327" s="203"/>
      <c r="B16327" s="203"/>
      <c r="C16327" s="203"/>
      <c r="D16327" s="203"/>
      <c r="E16327" s="203"/>
      <c r="F16327" s="203"/>
    </row>
    <row r="16328" spans="1:6" x14ac:dyDescent="0.25">
      <c r="A16328" s="203"/>
      <c r="B16328" s="203"/>
      <c r="C16328" s="203"/>
      <c r="D16328" s="203"/>
      <c r="E16328" s="203"/>
      <c r="F16328" s="203"/>
    </row>
    <row r="16329" spans="1:6" x14ac:dyDescent="0.25">
      <c r="A16329" s="203"/>
      <c r="B16329" s="203"/>
      <c r="C16329" s="203"/>
      <c r="D16329" s="203"/>
      <c r="E16329" s="203"/>
      <c r="F16329" s="203"/>
    </row>
    <row r="16330" spans="1:6" x14ac:dyDescent="0.25">
      <c r="A16330" s="203"/>
      <c r="B16330" s="203"/>
      <c r="C16330" s="203"/>
      <c r="D16330" s="203"/>
      <c r="E16330" s="203"/>
      <c r="F16330" s="203"/>
    </row>
    <row r="16331" spans="1:6" x14ac:dyDescent="0.25">
      <c r="A16331" s="203"/>
      <c r="B16331" s="203"/>
      <c r="C16331" s="203"/>
      <c r="D16331" s="203"/>
      <c r="E16331" s="203"/>
      <c r="F16331" s="203"/>
    </row>
    <row r="16332" spans="1:6" x14ac:dyDescent="0.25">
      <c r="A16332" s="203"/>
      <c r="B16332" s="203"/>
      <c r="C16332" s="203"/>
      <c r="D16332" s="203"/>
      <c r="E16332" s="203"/>
      <c r="F16332" s="203"/>
    </row>
    <row r="16333" spans="1:6" x14ac:dyDescent="0.25">
      <c r="A16333" s="203"/>
      <c r="B16333" s="203"/>
      <c r="C16333" s="203"/>
      <c r="D16333" s="203"/>
      <c r="E16333" s="203"/>
      <c r="F16333" s="203"/>
    </row>
    <row r="16334" spans="1:6" x14ac:dyDescent="0.25">
      <c r="A16334" s="203"/>
      <c r="B16334" s="203"/>
      <c r="C16334" s="203"/>
      <c r="D16334" s="203"/>
      <c r="E16334" s="203"/>
      <c r="F16334" s="203"/>
    </row>
    <row r="16335" spans="1:6" x14ac:dyDescent="0.25">
      <c r="A16335" s="203"/>
      <c r="B16335" s="203"/>
      <c r="C16335" s="203"/>
      <c r="D16335" s="203"/>
      <c r="E16335" s="203"/>
      <c r="F16335" s="203"/>
    </row>
    <row r="16336" spans="1:6" x14ac:dyDescent="0.25">
      <c r="A16336" s="203"/>
      <c r="B16336" s="203"/>
      <c r="C16336" s="203"/>
      <c r="D16336" s="203"/>
      <c r="E16336" s="203"/>
      <c r="F16336" s="203"/>
    </row>
    <row r="16337" spans="1:6" x14ac:dyDescent="0.25">
      <c r="A16337" s="203"/>
      <c r="B16337" s="203"/>
      <c r="C16337" s="203"/>
      <c r="D16337" s="203"/>
      <c r="E16337" s="203"/>
      <c r="F16337" s="203"/>
    </row>
    <row r="16338" spans="1:6" x14ac:dyDescent="0.25">
      <c r="A16338" s="203"/>
      <c r="B16338" s="203"/>
      <c r="C16338" s="203"/>
      <c r="D16338" s="203"/>
      <c r="E16338" s="203"/>
      <c r="F16338" s="203"/>
    </row>
    <row r="16339" spans="1:6" x14ac:dyDescent="0.25">
      <c r="A16339" s="203"/>
      <c r="B16339" s="203"/>
      <c r="C16339" s="203"/>
      <c r="D16339" s="203"/>
      <c r="E16339" s="203"/>
      <c r="F16339" s="203"/>
    </row>
    <row r="16340" spans="1:6" x14ac:dyDescent="0.25">
      <c r="A16340" s="203"/>
      <c r="B16340" s="203"/>
      <c r="C16340" s="203"/>
      <c r="D16340" s="203"/>
      <c r="E16340" s="203"/>
      <c r="F16340" s="203"/>
    </row>
    <row r="16341" spans="1:6" x14ac:dyDescent="0.25">
      <c r="A16341" s="203"/>
      <c r="B16341" s="203"/>
      <c r="C16341" s="203"/>
      <c r="D16341" s="203"/>
      <c r="E16341" s="203"/>
      <c r="F16341" s="203"/>
    </row>
    <row r="16342" spans="1:6" x14ac:dyDescent="0.25">
      <c r="A16342" s="203"/>
      <c r="B16342" s="203"/>
      <c r="C16342" s="203"/>
      <c r="D16342" s="203"/>
      <c r="E16342" s="203"/>
      <c r="F16342" s="203"/>
    </row>
    <row r="16343" spans="1:6" x14ac:dyDescent="0.25">
      <c r="A16343" s="203"/>
      <c r="B16343" s="203"/>
      <c r="C16343" s="203"/>
      <c r="D16343" s="203"/>
      <c r="E16343" s="203"/>
      <c r="F16343" s="203"/>
    </row>
    <row r="16344" spans="1:6" x14ac:dyDescent="0.25">
      <c r="A16344" s="203"/>
      <c r="B16344" s="203"/>
      <c r="C16344" s="203"/>
      <c r="D16344" s="203"/>
      <c r="E16344" s="203"/>
      <c r="F16344" s="203"/>
    </row>
    <row r="16345" spans="1:6" x14ac:dyDescent="0.25">
      <c r="A16345" s="203"/>
      <c r="B16345" s="203"/>
      <c r="C16345" s="203"/>
      <c r="D16345" s="203"/>
      <c r="E16345" s="203"/>
      <c r="F16345" s="203"/>
    </row>
    <row r="16346" spans="1:6" x14ac:dyDescent="0.25">
      <c r="A16346" s="203"/>
      <c r="B16346" s="203"/>
      <c r="C16346" s="203"/>
      <c r="D16346" s="203"/>
      <c r="E16346" s="203"/>
      <c r="F16346" s="203"/>
    </row>
    <row r="16347" spans="1:6" x14ac:dyDescent="0.25">
      <c r="A16347" s="203"/>
      <c r="B16347" s="203"/>
      <c r="C16347" s="203"/>
      <c r="D16347" s="203"/>
      <c r="E16347" s="203"/>
      <c r="F16347" s="203"/>
    </row>
    <row r="16348" spans="1:6" x14ac:dyDescent="0.25">
      <c r="A16348" s="203"/>
      <c r="B16348" s="203"/>
      <c r="C16348" s="203"/>
      <c r="D16348" s="203"/>
      <c r="E16348" s="203"/>
      <c r="F16348" s="203"/>
    </row>
    <row r="16349" spans="1:6" x14ac:dyDescent="0.25">
      <c r="A16349" s="203"/>
      <c r="B16349" s="203"/>
      <c r="C16349" s="203"/>
      <c r="D16349" s="203"/>
      <c r="E16349" s="203"/>
      <c r="F16349" s="203"/>
    </row>
    <row r="16350" spans="1:6" x14ac:dyDescent="0.25">
      <c r="A16350" s="203"/>
      <c r="B16350" s="203"/>
      <c r="C16350" s="203"/>
      <c r="D16350" s="203"/>
      <c r="E16350" s="203"/>
      <c r="F16350" s="203"/>
    </row>
    <row r="16351" spans="1:6" x14ac:dyDescent="0.25">
      <c r="A16351" s="203"/>
      <c r="B16351" s="203"/>
      <c r="C16351" s="203"/>
      <c r="D16351" s="203"/>
      <c r="E16351" s="203"/>
      <c r="F16351" s="203"/>
    </row>
    <row r="16352" spans="1:6" x14ac:dyDescent="0.25">
      <c r="A16352" s="203"/>
      <c r="B16352" s="203"/>
      <c r="C16352" s="203"/>
      <c r="D16352" s="203"/>
      <c r="E16352" s="203"/>
      <c r="F16352" s="203"/>
    </row>
    <row r="16353" spans="1:6" x14ac:dyDescent="0.25">
      <c r="A16353" s="203"/>
      <c r="B16353" s="203"/>
      <c r="C16353" s="203"/>
      <c r="D16353" s="203"/>
      <c r="E16353" s="203"/>
      <c r="F16353" s="203"/>
    </row>
    <row r="16354" spans="1:6" x14ac:dyDescent="0.25">
      <c r="A16354" s="203"/>
      <c r="B16354" s="203"/>
      <c r="C16354" s="203"/>
      <c r="D16354" s="203"/>
      <c r="E16354" s="203"/>
      <c r="F16354" s="203"/>
    </row>
    <row r="16355" spans="1:6" x14ac:dyDescent="0.25">
      <c r="A16355" s="203"/>
      <c r="B16355" s="203"/>
      <c r="C16355" s="203"/>
      <c r="D16355" s="203"/>
      <c r="E16355" s="203"/>
      <c r="F16355" s="203"/>
    </row>
    <row r="16356" spans="1:6" x14ac:dyDescent="0.25">
      <c r="A16356" s="203"/>
      <c r="B16356" s="203"/>
      <c r="C16356" s="203"/>
      <c r="D16356" s="203"/>
      <c r="E16356" s="203"/>
      <c r="F16356" s="203"/>
    </row>
    <row r="16357" spans="1:6" x14ac:dyDescent="0.25">
      <c r="A16357" s="203"/>
      <c r="B16357" s="203"/>
      <c r="C16357" s="203"/>
      <c r="D16357" s="203"/>
      <c r="E16357" s="203"/>
      <c r="F16357" s="203"/>
    </row>
    <row r="16358" spans="1:6" x14ac:dyDescent="0.25">
      <c r="A16358" s="203"/>
      <c r="B16358" s="203"/>
      <c r="C16358" s="203"/>
      <c r="D16358" s="203"/>
      <c r="E16358" s="203"/>
      <c r="F16358" s="203"/>
    </row>
    <row r="16359" spans="1:6" x14ac:dyDescent="0.25">
      <c r="A16359" s="203"/>
      <c r="B16359" s="203"/>
      <c r="C16359" s="203"/>
      <c r="D16359" s="203"/>
      <c r="E16359" s="203"/>
      <c r="F16359" s="203"/>
    </row>
    <row r="16360" spans="1:6" x14ac:dyDescent="0.25">
      <c r="A16360" s="203"/>
      <c r="B16360" s="203"/>
      <c r="C16360" s="203"/>
      <c r="D16360" s="203"/>
      <c r="E16360" s="203"/>
      <c r="F16360" s="203"/>
    </row>
    <row r="16361" spans="1:6" x14ac:dyDescent="0.25">
      <c r="A16361" s="203"/>
      <c r="B16361" s="203"/>
      <c r="C16361" s="203"/>
      <c r="D16361" s="203"/>
      <c r="E16361" s="203"/>
      <c r="F16361" s="203"/>
    </row>
    <row r="16362" spans="1:6" x14ac:dyDescent="0.25">
      <c r="A16362" s="203"/>
      <c r="B16362" s="203"/>
      <c r="C16362" s="203"/>
      <c r="D16362" s="203"/>
      <c r="E16362" s="203"/>
      <c r="F16362" s="203"/>
    </row>
    <row r="16363" spans="1:6" x14ac:dyDescent="0.25">
      <c r="A16363" s="203"/>
      <c r="B16363" s="203"/>
      <c r="C16363" s="203"/>
      <c r="D16363" s="203"/>
      <c r="E16363" s="203"/>
      <c r="F16363" s="203"/>
    </row>
    <row r="16364" spans="1:6" x14ac:dyDescent="0.25">
      <c r="A16364" s="203"/>
      <c r="B16364" s="203"/>
      <c r="C16364" s="203"/>
      <c r="D16364" s="203"/>
      <c r="E16364" s="203"/>
      <c r="F16364" s="203"/>
    </row>
    <row r="16365" spans="1:6" x14ac:dyDescent="0.25">
      <c r="A16365" s="203"/>
      <c r="B16365" s="203"/>
      <c r="C16365" s="203"/>
      <c r="D16365" s="203"/>
      <c r="E16365" s="203"/>
      <c r="F16365" s="203"/>
    </row>
    <row r="16366" spans="1:6" x14ac:dyDescent="0.25">
      <c r="A16366" s="203"/>
      <c r="B16366" s="203"/>
      <c r="C16366" s="203"/>
      <c r="D16366" s="203"/>
      <c r="E16366" s="203"/>
      <c r="F16366" s="203"/>
    </row>
    <row r="16367" spans="1:6" x14ac:dyDescent="0.25">
      <c r="A16367" s="203"/>
      <c r="B16367" s="203"/>
      <c r="C16367" s="203"/>
      <c r="D16367" s="203"/>
      <c r="E16367" s="203"/>
      <c r="F16367" s="203"/>
    </row>
    <row r="16368" spans="1:6" x14ac:dyDescent="0.25">
      <c r="A16368" s="203"/>
      <c r="B16368" s="203"/>
      <c r="C16368" s="203"/>
      <c r="D16368" s="203"/>
      <c r="E16368" s="203"/>
      <c r="F16368" s="203"/>
    </row>
    <row r="16369" spans="1:6" x14ac:dyDescent="0.25">
      <c r="A16369" s="203"/>
      <c r="B16369" s="203"/>
      <c r="C16369" s="203"/>
      <c r="D16369" s="203"/>
      <c r="E16369" s="203"/>
      <c r="F16369" s="203"/>
    </row>
    <row r="16370" spans="1:6" x14ac:dyDescent="0.25">
      <c r="A16370" s="203"/>
      <c r="B16370" s="203"/>
      <c r="C16370" s="203"/>
      <c r="D16370" s="203"/>
      <c r="E16370" s="203"/>
      <c r="F16370" s="203"/>
    </row>
    <row r="16371" spans="1:6" x14ac:dyDescent="0.25">
      <c r="A16371" s="203"/>
      <c r="B16371" s="203"/>
      <c r="C16371" s="203"/>
      <c r="D16371" s="203"/>
      <c r="E16371" s="203"/>
      <c r="F16371" s="203"/>
    </row>
    <row r="16372" spans="1:6" x14ac:dyDescent="0.25">
      <c r="A16372" s="203"/>
      <c r="B16372" s="203"/>
      <c r="C16372" s="203"/>
      <c r="D16372" s="203"/>
      <c r="E16372" s="203"/>
      <c r="F16372" s="203"/>
    </row>
    <row r="16373" spans="1:6" x14ac:dyDescent="0.25">
      <c r="A16373" s="203"/>
      <c r="B16373" s="203"/>
      <c r="C16373" s="203"/>
      <c r="D16373" s="203"/>
      <c r="E16373" s="203"/>
      <c r="F16373" s="203"/>
    </row>
    <row r="16374" spans="1:6" x14ac:dyDescent="0.25">
      <c r="A16374" s="203"/>
      <c r="B16374" s="203"/>
      <c r="C16374" s="203"/>
      <c r="D16374" s="203"/>
      <c r="E16374" s="203"/>
      <c r="F16374" s="203"/>
    </row>
    <row r="16375" spans="1:6" x14ac:dyDescent="0.25">
      <c r="A16375" s="203"/>
      <c r="B16375" s="203"/>
      <c r="C16375" s="203"/>
      <c r="D16375" s="203"/>
      <c r="E16375" s="203"/>
      <c r="F16375" s="203"/>
    </row>
    <row r="16376" spans="1:6" x14ac:dyDescent="0.25">
      <c r="A16376" s="203"/>
      <c r="B16376" s="203"/>
      <c r="C16376" s="203"/>
      <c r="D16376" s="203"/>
      <c r="E16376" s="203"/>
      <c r="F16376" s="203"/>
    </row>
    <row r="16377" spans="1:6" x14ac:dyDescent="0.25">
      <c r="A16377" s="203"/>
      <c r="B16377" s="203"/>
      <c r="C16377" s="203"/>
      <c r="D16377" s="203"/>
      <c r="E16377" s="203"/>
      <c r="F16377" s="203"/>
    </row>
    <row r="16378" spans="1:6" x14ac:dyDescent="0.25">
      <c r="A16378" s="203"/>
      <c r="B16378" s="203"/>
      <c r="C16378" s="203"/>
      <c r="D16378" s="203"/>
      <c r="E16378" s="203"/>
      <c r="F16378" s="203"/>
    </row>
    <row r="16379" spans="1:6" x14ac:dyDescent="0.25">
      <c r="A16379" s="203"/>
      <c r="B16379" s="203"/>
      <c r="C16379" s="203"/>
      <c r="D16379" s="203"/>
      <c r="E16379" s="203"/>
      <c r="F16379" s="203"/>
    </row>
    <row r="16380" spans="1:6" x14ac:dyDescent="0.25">
      <c r="A16380" s="203"/>
      <c r="B16380" s="203"/>
      <c r="C16380" s="203"/>
      <c r="D16380" s="203"/>
      <c r="E16380" s="203"/>
      <c r="F16380" s="203"/>
    </row>
    <row r="16381" spans="1:6" x14ac:dyDescent="0.25">
      <c r="A16381" s="203"/>
      <c r="B16381" s="203"/>
      <c r="C16381" s="203"/>
      <c r="D16381" s="203"/>
      <c r="E16381" s="203"/>
      <c r="F16381" s="203"/>
    </row>
    <row r="16382" spans="1:6" x14ac:dyDescent="0.25">
      <c r="A16382" s="203"/>
      <c r="B16382" s="203"/>
      <c r="C16382" s="203"/>
      <c r="D16382" s="203"/>
      <c r="E16382" s="203"/>
      <c r="F16382" s="203"/>
    </row>
    <row r="16383" spans="1:6" x14ac:dyDescent="0.25">
      <c r="A16383" s="203"/>
      <c r="B16383" s="203"/>
      <c r="C16383" s="203"/>
      <c r="D16383" s="203"/>
      <c r="E16383" s="203"/>
      <c r="F16383" s="203"/>
    </row>
    <row r="16384" spans="1:6" x14ac:dyDescent="0.25">
      <c r="A16384" s="203"/>
      <c r="B16384" s="203"/>
      <c r="C16384" s="203"/>
      <c r="D16384" s="203"/>
      <c r="E16384" s="203"/>
      <c r="F16384" s="203"/>
    </row>
    <row r="16385" spans="1:6" x14ac:dyDescent="0.25">
      <c r="A16385" s="203"/>
      <c r="B16385" s="203"/>
      <c r="C16385" s="203"/>
      <c r="D16385" s="203"/>
      <c r="E16385" s="203"/>
      <c r="F16385" s="203"/>
    </row>
    <row r="16386" spans="1:6" x14ac:dyDescent="0.25">
      <c r="A16386" s="203"/>
      <c r="B16386" s="203"/>
      <c r="C16386" s="203"/>
      <c r="D16386" s="203"/>
      <c r="E16386" s="203"/>
      <c r="F16386" s="203"/>
    </row>
    <row r="16387" spans="1:6" x14ac:dyDescent="0.25">
      <c r="A16387" s="203"/>
      <c r="B16387" s="203"/>
      <c r="C16387" s="203"/>
      <c r="D16387" s="203"/>
      <c r="E16387" s="203"/>
      <c r="F16387" s="203"/>
    </row>
    <row r="16388" spans="1:6" x14ac:dyDescent="0.25">
      <c r="A16388" s="203"/>
      <c r="B16388" s="203"/>
      <c r="C16388" s="203"/>
      <c r="D16388" s="203"/>
      <c r="E16388" s="203"/>
      <c r="F16388" s="203"/>
    </row>
    <row r="16389" spans="1:6" x14ac:dyDescent="0.25">
      <c r="A16389" s="203"/>
      <c r="B16389" s="203"/>
      <c r="C16389" s="203"/>
      <c r="D16389" s="203"/>
      <c r="E16389" s="203"/>
      <c r="F16389" s="203"/>
    </row>
    <row r="16390" spans="1:6" x14ac:dyDescent="0.25">
      <c r="A16390" s="203"/>
      <c r="B16390" s="203"/>
      <c r="C16390" s="203"/>
      <c r="D16390" s="203"/>
      <c r="E16390" s="203"/>
      <c r="F16390" s="203"/>
    </row>
    <row r="16391" spans="1:6" x14ac:dyDescent="0.25">
      <c r="A16391" s="203"/>
      <c r="B16391" s="203"/>
      <c r="C16391" s="203"/>
      <c r="D16391" s="203"/>
      <c r="E16391" s="203"/>
      <c r="F16391" s="203"/>
    </row>
    <row r="16392" spans="1:6" x14ac:dyDescent="0.25">
      <c r="A16392" s="203"/>
      <c r="B16392" s="203"/>
      <c r="C16392" s="203"/>
      <c r="D16392" s="203"/>
      <c r="E16392" s="203"/>
      <c r="F16392" s="203"/>
    </row>
    <row r="16393" spans="1:6" x14ac:dyDescent="0.25">
      <c r="A16393" s="203"/>
      <c r="B16393" s="203"/>
      <c r="C16393" s="203"/>
      <c r="D16393" s="203"/>
      <c r="E16393" s="203"/>
      <c r="F16393" s="203"/>
    </row>
    <row r="16394" spans="1:6" x14ac:dyDescent="0.25">
      <c r="A16394" s="203"/>
      <c r="B16394" s="203"/>
      <c r="C16394" s="203"/>
      <c r="D16394" s="203"/>
      <c r="E16394" s="203"/>
      <c r="F16394" s="203"/>
    </row>
    <row r="16395" spans="1:6" x14ac:dyDescent="0.25">
      <c r="A16395" s="203"/>
      <c r="B16395" s="203"/>
      <c r="C16395" s="203"/>
      <c r="D16395" s="203"/>
      <c r="E16395" s="203"/>
      <c r="F16395" s="203"/>
    </row>
    <row r="16396" spans="1:6" x14ac:dyDescent="0.25">
      <c r="A16396" s="203"/>
      <c r="B16396" s="203"/>
      <c r="C16396" s="203"/>
      <c r="D16396" s="203"/>
      <c r="E16396" s="203"/>
      <c r="F16396" s="203"/>
    </row>
    <row r="16397" spans="1:6" x14ac:dyDescent="0.25">
      <c r="A16397" s="203"/>
      <c r="B16397" s="203"/>
      <c r="C16397" s="203"/>
      <c r="D16397" s="203"/>
      <c r="E16397" s="203"/>
      <c r="F16397" s="203"/>
    </row>
    <row r="16398" spans="1:6" x14ac:dyDescent="0.25">
      <c r="A16398" s="203"/>
      <c r="B16398" s="203"/>
      <c r="C16398" s="203"/>
      <c r="D16398" s="203"/>
      <c r="E16398" s="203"/>
      <c r="F16398" s="203"/>
    </row>
    <row r="16399" spans="1:6" x14ac:dyDescent="0.25">
      <c r="A16399" s="203"/>
      <c r="B16399" s="203"/>
      <c r="C16399" s="203"/>
      <c r="D16399" s="203"/>
      <c r="E16399" s="203"/>
      <c r="F16399" s="203"/>
    </row>
    <row r="16400" spans="1:6" x14ac:dyDescent="0.25">
      <c r="A16400" s="203"/>
      <c r="B16400" s="203"/>
      <c r="C16400" s="203"/>
      <c r="D16400" s="203"/>
      <c r="E16400" s="203"/>
      <c r="F16400" s="203"/>
    </row>
    <row r="16401" spans="1:6" x14ac:dyDescent="0.25">
      <c r="A16401" s="203"/>
      <c r="B16401" s="203"/>
      <c r="C16401" s="203"/>
      <c r="D16401" s="203"/>
      <c r="E16401" s="203"/>
      <c r="F16401" s="203"/>
    </row>
    <row r="16402" spans="1:6" x14ac:dyDescent="0.25">
      <c r="A16402" s="203"/>
      <c r="B16402" s="203"/>
      <c r="C16402" s="203"/>
      <c r="D16402" s="203"/>
      <c r="E16402" s="203"/>
      <c r="F16402" s="203"/>
    </row>
    <row r="16403" spans="1:6" x14ac:dyDescent="0.25">
      <c r="A16403" s="203"/>
      <c r="B16403" s="203"/>
      <c r="C16403" s="203"/>
      <c r="D16403" s="203"/>
      <c r="E16403" s="203"/>
      <c r="F16403" s="203"/>
    </row>
    <row r="16404" spans="1:6" x14ac:dyDescent="0.25">
      <c r="A16404" s="203"/>
      <c r="B16404" s="203"/>
      <c r="C16404" s="203"/>
      <c r="D16404" s="203"/>
      <c r="E16404" s="203"/>
      <c r="F16404" s="203"/>
    </row>
    <row r="16405" spans="1:6" x14ac:dyDescent="0.25">
      <c r="A16405" s="203"/>
      <c r="B16405" s="203"/>
      <c r="C16405" s="203"/>
      <c r="D16405" s="203"/>
      <c r="E16405" s="203"/>
      <c r="F16405" s="203"/>
    </row>
    <row r="16406" spans="1:6" x14ac:dyDescent="0.25">
      <c r="A16406" s="203"/>
      <c r="B16406" s="203"/>
      <c r="C16406" s="203"/>
      <c r="D16406" s="203"/>
      <c r="E16406" s="203"/>
      <c r="F16406" s="203"/>
    </row>
    <row r="16407" spans="1:6" x14ac:dyDescent="0.25">
      <c r="A16407" s="203"/>
      <c r="B16407" s="203"/>
      <c r="C16407" s="203"/>
      <c r="D16407" s="203"/>
      <c r="E16407" s="203"/>
      <c r="F16407" s="203"/>
    </row>
    <row r="16408" spans="1:6" x14ac:dyDescent="0.25">
      <c r="A16408" s="203"/>
      <c r="B16408" s="203"/>
      <c r="C16408" s="203"/>
      <c r="D16408" s="203"/>
      <c r="E16408" s="203"/>
      <c r="F16408" s="203"/>
    </row>
    <row r="16409" spans="1:6" x14ac:dyDescent="0.25">
      <c r="A16409" s="203"/>
      <c r="B16409" s="203"/>
      <c r="C16409" s="203"/>
      <c r="D16409" s="203"/>
      <c r="E16409" s="203"/>
      <c r="F16409" s="203"/>
    </row>
    <row r="16410" spans="1:6" x14ac:dyDescent="0.25">
      <c r="A16410" s="203"/>
      <c r="B16410" s="203"/>
      <c r="C16410" s="203"/>
      <c r="D16410" s="203"/>
      <c r="E16410" s="203"/>
      <c r="F16410" s="203"/>
    </row>
    <row r="16411" spans="1:6" x14ac:dyDescent="0.25">
      <c r="A16411" s="203"/>
      <c r="B16411" s="203"/>
      <c r="C16411" s="203"/>
      <c r="D16411" s="203"/>
      <c r="E16411" s="203"/>
      <c r="F16411" s="203"/>
    </row>
    <row r="16412" spans="1:6" x14ac:dyDescent="0.25">
      <c r="A16412" s="203"/>
      <c r="B16412" s="203"/>
      <c r="C16412" s="203"/>
      <c r="D16412" s="203"/>
      <c r="E16412" s="203"/>
      <c r="F16412" s="203"/>
    </row>
    <row r="16413" spans="1:6" x14ac:dyDescent="0.25">
      <c r="A16413" s="203"/>
      <c r="B16413" s="203"/>
      <c r="C16413" s="203"/>
      <c r="D16413" s="203"/>
      <c r="E16413" s="203"/>
      <c r="F16413" s="203"/>
    </row>
    <row r="16414" spans="1:6" x14ac:dyDescent="0.25">
      <c r="A16414" s="203"/>
      <c r="B16414" s="203"/>
      <c r="C16414" s="203"/>
      <c r="D16414" s="203"/>
      <c r="E16414" s="203"/>
      <c r="F16414" s="203"/>
    </row>
    <row r="16415" spans="1:6" x14ac:dyDescent="0.25">
      <c r="A16415" s="203"/>
      <c r="B16415" s="203"/>
      <c r="C16415" s="203"/>
      <c r="D16415" s="203"/>
      <c r="E16415" s="203"/>
      <c r="F16415" s="203"/>
    </row>
    <row r="16416" spans="1:6" x14ac:dyDescent="0.25">
      <c r="A16416" s="203"/>
      <c r="B16416" s="203"/>
      <c r="C16416" s="203"/>
      <c r="D16416" s="203"/>
      <c r="E16416" s="203"/>
      <c r="F16416" s="203"/>
    </row>
    <row r="16417" spans="1:6" x14ac:dyDescent="0.25">
      <c r="A16417" s="203"/>
      <c r="B16417" s="203"/>
      <c r="C16417" s="203"/>
      <c r="D16417" s="203"/>
      <c r="E16417" s="203"/>
      <c r="F16417" s="203"/>
    </row>
    <row r="16418" spans="1:6" x14ac:dyDescent="0.25">
      <c r="A16418" s="203"/>
      <c r="B16418" s="203"/>
      <c r="C16418" s="203"/>
      <c r="D16418" s="203"/>
      <c r="E16418" s="203"/>
      <c r="F16418" s="203"/>
    </row>
    <row r="16419" spans="1:6" x14ac:dyDescent="0.25">
      <c r="A16419" s="203"/>
      <c r="B16419" s="203"/>
      <c r="C16419" s="203"/>
      <c r="D16419" s="203"/>
      <c r="E16419" s="203"/>
      <c r="F16419" s="203"/>
    </row>
    <row r="16420" spans="1:6" x14ac:dyDescent="0.25">
      <c r="A16420" s="203"/>
      <c r="B16420" s="203"/>
      <c r="C16420" s="203"/>
      <c r="D16420" s="203"/>
      <c r="E16420" s="203"/>
      <c r="F16420" s="203"/>
    </row>
    <row r="16421" spans="1:6" x14ac:dyDescent="0.25">
      <c r="A16421" s="203"/>
      <c r="B16421" s="203"/>
      <c r="C16421" s="203"/>
      <c r="D16421" s="203"/>
      <c r="E16421" s="203"/>
      <c r="F16421" s="203"/>
    </row>
    <row r="16422" spans="1:6" x14ac:dyDescent="0.25">
      <c r="A16422" s="203"/>
      <c r="B16422" s="203"/>
      <c r="C16422" s="203"/>
      <c r="D16422" s="203"/>
      <c r="E16422" s="203"/>
      <c r="F16422" s="203"/>
    </row>
    <row r="16423" spans="1:6" x14ac:dyDescent="0.25">
      <c r="A16423" s="203"/>
      <c r="B16423" s="203"/>
      <c r="C16423" s="203"/>
      <c r="D16423" s="203"/>
      <c r="E16423" s="203"/>
      <c r="F16423" s="203"/>
    </row>
    <row r="16424" spans="1:6" x14ac:dyDescent="0.25">
      <c r="A16424" s="203"/>
      <c r="B16424" s="203"/>
      <c r="C16424" s="203"/>
      <c r="D16424" s="203"/>
      <c r="E16424" s="203"/>
      <c r="F16424" s="203"/>
    </row>
    <row r="16425" spans="1:6" x14ac:dyDescent="0.25">
      <c r="A16425" s="203"/>
      <c r="B16425" s="203"/>
      <c r="C16425" s="203"/>
      <c r="D16425" s="203"/>
      <c r="E16425" s="203"/>
      <c r="F16425" s="203"/>
    </row>
    <row r="16426" spans="1:6" x14ac:dyDescent="0.25">
      <c r="A16426" s="203"/>
      <c r="B16426" s="203"/>
      <c r="C16426" s="203"/>
      <c r="D16426" s="203"/>
      <c r="E16426" s="203"/>
      <c r="F16426" s="203"/>
    </row>
    <row r="16427" spans="1:6" x14ac:dyDescent="0.25">
      <c r="A16427" s="203"/>
      <c r="B16427" s="203"/>
      <c r="C16427" s="203"/>
      <c r="D16427" s="203"/>
      <c r="E16427" s="203"/>
      <c r="F16427" s="203"/>
    </row>
    <row r="16428" spans="1:6" x14ac:dyDescent="0.25">
      <c r="A16428" s="203"/>
      <c r="B16428" s="203"/>
      <c r="C16428" s="203"/>
      <c r="D16428" s="203"/>
      <c r="E16428" s="203"/>
      <c r="F16428" s="203"/>
    </row>
    <row r="16429" spans="1:6" x14ac:dyDescent="0.25">
      <c r="A16429" s="203"/>
      <c r="B16429" s="203"/>
      <c r="C16429" s="203"/>
      <c r="D16429" s="203"/>
      <c r="E16429" s="203"/>
      <c r="F16429" s="203"/>
    </row>
    <row r="16430" spans="1:6" x14ac:dyDescent="0.25">
      <c r="A16430" s="203"/>
      <c r="B16430" s="203"/>
      <c r="C16430" s="203"/>
      <c r="D16430" s="203"/>
      <c r="E16430" s="203"/>
      <c r="F16430" s="203"/>
    </row>
    <row r="16431" spans="1:6" x14ac:dyDescent="0.25">
      <c r="A16431" s="203"/>
      <c r="B16431" s="203"/>
      <c r="C16431" s="203"/>
      <c r="D16431" s="203"/>
      <c r="E16431" s="203"/>
      <c r="F16431" s="203"/>
    </row>
    <row r="16432" spans="1:6" x14ac:dyDescent="0.25">
      <c r="A16432" s="203"/>
      <c r="B16432" s="203"/>
      <c r="C16432" s="203"/>
      <c r="D16432" s="203"/>
      <c r="E16432" s="203"/>
      <c r="F16432" s="203"/>
    </row>
    <row r="16433" spans="1:6" x14ac:dyDescent="0.25">
      <c r="A16433" s="203"/>
      <c r="B16433" s="203"/>
      <c r="C16433" s="203"/>
      <c r="D16433" s="203"/>
      <c r="E16433" s="203"/>
      <c r="F16433" s="203"/>
    </row>
    <row r="16434" spans="1:6" x14ac:dyDescent="0.25">
      <c r="A16434" s="203"/>
      <c r="B16434" s="203"/>
      <c r="C16434" s="203"/>
      <c r="D16434" s="203"/>
      <c r="E16434" s="203"/>
      <c r="F16434" s="203"/>
    </row>
    <row r="16435" spans="1:6" x14ac:dyDescent="0.25">
      <c r="A16435" s="203"/>
      <c r="B16435" s="203"/>
      <c r="C16435" s="203"/>
      <c r="D16435" s="203"/>
      <c r="E16435" s="203"/>
      <c r="F16435" s="203"/>
    </row>
    <row r="16436" spans="1:6" x14ac:dyDescent="0.25">
      <c r="A16436" s="203"/>
      <c r="B16436" s="203"/>
      <c r="C16436" s="203"/>
      <c r="D16436" s="203"/>
      <c r="E16436" s="203"/>
      <c r="F16436" s="203"/>
    </row>
    <row r="16437" spans="1:6" x14ac:dyDescent="0.25">
      <c r="A16437" s="203"/>
      <c r="B16437" s="203"/>
      <c r="C16437" s="203"/>
      <c r="D16437" s="203"/>
      <c r="E16437" s="203"/>
      <c r="F16437" s="203"/>
    </row>
    <row r="16438" spans="1:6" x14ac:dyDescent="0.25">
      <c r="A16438" s="203"/>
      <c r="B16438" s="203"/>
      <c r="C16438" s="203"/>
      <c r="D16438" s="203"/>
      <c r="E16438" s="203"/>
      <c r="F16438" s="203"/>
    </row>
    <row r="16439" spans="1:6" x14ac:dyDescent="0.25">
      <c r="A16439" s="203"/>
      <c r="B16439" s="203"/>
      <c r="C16439" s="203"/>
      <c r="D16439" s="203"/>
      <c r="E16439" s="203"/>
      <c r="F16439" s="203"/>
    </row>
    <row r="16440" spans="1:6" x14ac:dyDescent="0.25">
      <c r="A16440" s="203"/>
      <c r="B16440" s="203"/>
      <c r="C16440" s="203"/>
      <c r="D16440" s="203"/>
      <c r="E16440" s="203"/>
      <c r="F16440" s="203"/>
    </row>
    <row r="16441" spans="1:6" x14ac:dyDescent="0.25">
      <c r="A16441" s="203"/>
      <c r="B16441" s="203"/>
      <c r="C16441" s="203"/>
      <c r="D16441" s="203"/>
      <c r="E16441" s="203"/>
      <c r="F16441" s="203"/>
    </row>
    <row r="16442" spans="1:6" x14ac:dyDescent="0.25">
      <c r="A16442" s="203"/>
      <c r="B16442" s="203"/>
      <c r="C16442" s="203"/>
      <c r="D16442" s="203"/>
      <c r="E16442" s="203"/>
      <c r="F16442" s="203"/>
    </row>
    <row r="16443" spans="1:6" x14ac:dyDescent="0.25">
      <c r="A16443" s="203"/>
      <c r="B16443" s="203"/>
      <c r="C16443" s="203"/>
      <c r="D16443" s="203"/>
      <c r="E16443" s="203"/>
      <c r="F16443" s="203"/>
    </row>
    <row r="16444" spans="1:6" x14ac:dyDescent="0.25">
      <c r="A16444" s="203"/>
      <c r="B16444" s="203"/>
      <c r="C16444" s="203"/>
      <c r="D16444" s="203"/>
      <c r="E16444" s="203"/>
      <c r="F16444" s="203"/>
    </row>
    <row r="16445" spans="1:6" x14ac:dyDescent="0.25">
      <c r="A16445" s="203"/>
      <c r="B16445" s="203"/>
      <c r="C16445" s="203"/>
      <c r="D16445" s="203"/>
      <c r="E16445" s="203"/>
      <c r="F16445" s="203"/>
    </row>
    <row r="16446" spans="1:6" x14ac:dyDescent="0.25">
      <c r="A16446" s="203"/>
      <c r="B16446" s="203"/>
      <c r="C16446" s="203"/>
      <c r="D16446" s="203"/>
      <c r="E16446" s="203"/>
      <c r="F16446" s="203"/>
    </row>
    <row r="16447" spans="1:6" x14ac:dyDescent="0.25">
      <c r="A16447" s="203"/>
      <c r="B16447" s="203"/>
      <c r="C16447" s="203"/>
      <c r="D16447" s="203"/>
      <c r="E16447" s="203"/>
      <c r="F16447" s="203"/>
    </row>
    <row r="16448" spans="1:6" x14ac:dyDescent="0.25">
      <c r="A16448" s="203"/>
      <c r="B16448" s="203"/>
      <c r="C16448" s="203"/>
      <c r="D16448" s="203"/>
      <c r="E16448" s="203"/>
      <c r="F16448" s="203"/>
    </row>
    <row r="16449" spans="1:6" x14ac:dyDescent="0.25">
      <c r="A16449" s="203"/>
      <c r="B16449" s="203"/>
      <c r="C16449" s="203"/>
      <c r="D16449" s="203"/>
      <c r="E16449" s="203"/>
      <c r="F16449" s="203"/>
    </row>
    <row r="16450" spans="1:6" x14ac:dyDescent="0.25">
      <c r="A16450" s="203"/>
      <c r="B16450" s="203"/>
      <c r="C16450" s="203"/>
      <c r="D16450" s="203"/>
      <c r="E16450" s="203"/>
      <c r="F16450" s="203"/>
    </row>
    <row r="16451" spans="1:6" x14ac:dyDescent="0.25">
      <c r="A16451" s="203"/>
      <c r="B16451" s="203"/>
      <c r="C16451" s="203"/>
      <c r="D16451" s="203"/>
      <c r="E16451" s="203"/>
      <c r="F16451" s="203"/>
    </row>
    <row r="16452" spans="1:6" x14ac:dyDescent="0.25">
      <c r="A16452" s="203"/>
      <c r="B16452" s="203"/>
      <c r="C16452" s="203"/>
      <c r="D16452" s="203"/>
      <c r="E16452" s="203"/>
      <c r="F16452" s="203"/>
    </row>
    <row r="16453" spans="1:6" x14ac:dyDescent="0.25">
      <c r="A16453" s="203"/>
      <c r="B16453" s="203"/>
      <c r="C16453" s="203"/>
      <c r="D16453" s="203"/>
      <c r="E16453" s="203"/>
      <c r="F16453" s="203"/>
    </row>
    <row r="16454" spans="1:6" x14ac:dyDescent="0.25">
      <c r="A16454" s="203"/>
      <c r="B16454" s="203"/>
      <c r="C16454" s="203"/>
      <c r="D16454" s="203"/>
      <c r="E16454" s="203"/>
      <c r="F16454" s="203"/>
    </row>
    <row r="16455" spans="1:6" x14ac:dyDescent="0.25">
      <c r="A16455" s="203"/>
      <c r="B16455" s="203"/>
      <c r="C16455" s="203"/>
      <c r="D16455" s="203"/>
      <c r="E16455" s="203"/>
      <c r="F16455" s="203"/>
    </row>
    <row r="16456" spans="1:6" x14ac:dyDescent="0.25">
      <c r="A16456" s="203"/>
      <c r="B16456" s="203"/>
      <c r="C16456" s="203"/>
      <c r="D16456" s="203"/>
      <c r="E16456" s="203"/>
      <c r="F16456" s="203"/>
    </row>
    <row r="16457" spans="1:6" x14ac:dyDescent="0.25">
      <c r="A16457" s="203"/>
      <c r="B16457" s="203"/>
      <c r="C16457" s="203"/>
      <c r="D16457" s="203"/>
      <c r="E16457" s="203"/>
      <c r="F16457" s="203"/>
    </row>
    <row r="16458" spans="1:6" x14ac:dyDescent="0.25">
      <c r="A16458" s="203"/>
      <c r="B16458" s="203"/>
      <c r="C16458" s="203"/>
      <c r="D16458" s="203"/>
      <c r="E16458" s="203"/>
      <c r="F16458" s="203"/>
    </row>
    <row r="16459" spans="1:6" x14ac:dyDescent="0.25">
      <c r="A16459" s="203"/>
      <c r="B16459" s="203"/>
      <c r="C16459" s="203"/>
      <c r="D16459" s="203"/>
      <c r="E16459" s="203"/>
      <c r="F16459" s="203"/>
    </row>
    <row r="16460" spans="1:6" x14ac:dyDescent="0.25">
      <c r="A16460" s="203"/>
      <c r="B16460" s="203"/>
      <c r="C16460" s="203"/>
      <c r="D16460" s="203"/>
      <c r="E16460" s="203"/>
      <c r="F16460" s="203"/>
    </row>
    <row r="16461" spans="1:6" x14ac:dyDescent="0.25">
      <c r="A16461" s="203"/>
      <c r="B16461" s="203"/>
      <c r="C16461" s="203"/>
      <c r="D16461" s="203"/>
      <c r="E16461" s="203"/>
      <c r="F16461" s="203"/>
    </row>
    <row r="16462" spans="1:6" x14ac:dyDescent="0.25">
      <c r="A16462" s="203"/>
      <c r="B16462" s="203"/>
      <c r="C16462" s="203"/>
      <c r="D16462" s="203"/>
      <c r="E16462" s="203"/>
      <c r="F16462" s="203"/>
    </row>
    <row r="16463" spans="1:6" x14ac:dyDescent="0.25">
      <c r="A16463" s="203"/>
      <c r="B16463" s="203"/>
      <c r="C16463" s="203"/>
      <c r="D16463" s="203"/>
      <c r="E16463" s="203"/>
      <c r="F16463" s="203"/>
    </row>
    <row r="16464" spans="1:6" x14ac:dyDescent="0.25">
      <c r="A16464" s="203"/>
      <c r="B16464" s="203"/>
      <c r="C16464" s="203"/>
      <c r="D16464" s="203"/>
      <c r="E16464" s="203"/>
      <c r="F16464" s="203"/>
    </row>
    <row r="16465" spans="1:6" x14ac:dyDescent="0.25">
      <c r="A16465" s="203"/>
      <c r="B16465" s="203"/>
      <c r="C16465" s="203"/>
      <c r="D16465" s="203"/>
      <c r="E16465" s="203"/>
      <c r="F16465" s="203"/>
    </row>
    <row r="16466" spans="1:6" x14ac:dyDescent="0.25">
      <c r="A16466" s="203"/>
      <c r="B16466" s="203"/>
      <c r="C16466" s="203"/>
      <c r="D16466" s="203"/>
      <c r="E16466" s="203"/>
      <c r="F16466" s="203"/>
    </row>
    <row r="16467" spans="1:6" x14ac:dyDescent="0.25">
      <c r="A16467" s="203"/>
      <c r="B16467" s="203"/>
      <c r="C16467" s="203"/>
      <c r="D16467" s="203"/>
      <c r="E16467" s="203"/>
      <c r="F16467" s="203"/>
    </row>
    <row r="16468" spans="1:6" x14ac:dyDescent="0.25">
      <c r="A16468" s="203"/>
      <c r="B16468" s="203"/>
      <c r="C16468" s="203"/>
      <c r="D16468" s="203"/>
      <c r="E16468" s="203"/>
      <c r="F16468" s="203"/>
    </row>
    <row r="16469" spans="1:6" x14ac:dyDescent="0.25">
      <c r="A16469" s="203"/>
      <c r="B16469" s="203"/>
      <c r="C16469" s="203"/>
      <c r="D16469" s="203"/>
      <c r="E16469" s="203"/>
      <c r="F16469" s="203"/>
    </row>
    <row r="16470" spans="1:6" x14ac:dyDescent="0.25">
      <c r="A16470" s="203"/>
      <c r="B16470" s="203"/>
      <c r="C16470" s="203"/>
      <c r="D16470" s="203"/>
      <c r="E16470" s="203"/>
      <c r="F16470" s="203"/>
    </row>
    <row r="16471" spans="1:6" x14ac:dyDescent="0.25">
      <c r="A16471" s="203"/>
      <c r="B16471" s="203"/>
      <c r="C16471" s="203"/>
      <c r="D16471" s="203"/>
      <c r="E16471" s="203"/>
      <c r="F16471" s="203"/>
    </row>
    <row r="16472" spans="1:6" x14ac:dyDescent="0.25">
      <c r="A16472" s="203"/>
      <c r="B16472" s="203"/>
      <c r="C16472" s="203"/>
      <c r="D16472" s="203"/>
      <c r="E16472" s="203"/>
      <c r="F16472" s="203"/>
    </row>
    <row r="16473" spans="1:6" x14ac:dyDescent="0.25">
      <c r="A16473" s="203"/>
      <c r="B16473" s="203"/>
      <c r="C16473" s="203"/>
      <c r="D16473" s="203"/>
      <c r="E16473" s="203"/>
      <c r="F16473" s="203"/>
    </row>
    <row r="16474" spans="1:6" x14ac:dyDescent="0.25">
      <c r="A16474" s="203"/>
      <c r="B16474" s="203"/>
      <c r="C16474" s="203"/>
      <c r="D16474" s="203"/>
      <c r="E16474" s="203"/>
      <c r="F16474" s="203"/>
    </row>
    <row r="16475" spans="1:6" x14ac:dyDescent="0.25">
      <c r="A16475" s="203"/>
      <c r="B16475" s="203"/>
      <c r="C16475" s="203"/>
      <c r="D16475" s="203"/>
      <c r="E16475" s="203"/>
      <c r="F16475" s="203"/>
    </row>
    <row r="16476" spans="1:6" x14ac:dyDescent="0.25">
      <c r="A16476" s="203"/>
      <c r="B16476" s="203"/>
      <c r="C16476" s="203"/>
      <c r="D16476" s="203"/>
      <c r="E16476" s="203"/>
      <c r="F16476" s="203"/>
    </row>
    <row r="16477" spans="1:6" x14ac:dyDescent="0.25">
      <c r="A16477" s="203"/>
      <c r="B16477" s="203"/>
      <c r="C16477" s="203"/>
      <c r="D16477" s="203"/>
      <c r="E16477" s="203"/>
      <c r="F16477" s="203"/>
    </row>
    <row r="16478" spans="1:6" x14ac:dyDescent="0.25">
      <c r="A16478" s="203"/>
      <c r="B16478" s="203"/>
      <c r="C16478" s="203"/>
      <c r="D16478" s="203"/>
      <c r="E16478" s="203"/>
      <c r="F16478" s="203"/>
    </row>
    <row r="16479" spans="1:6" x14ac:dyDescent="0.25">
      <c r="A16479" s="203"/>
      <c r="B16479" s="203"/>
      <c r="C16479" s="203"/>
      <c r="D16479" s="203"/>
      <c r="E16479" s="203"/>
      <c r="F16479" s="203"/>
    </row>
    <row r="16480" spans="1:6" x14ac:dyDescent="0.25">
      <c r="A16480" s="203"/>
      <c r="B16480" s="203"/>
      <c r="C16480" s="203"/>
      <c r="D16480" s="203"/>
      <c r="E16480" s="203"/>
      <c r="F16480" s="203"/>
    </row>
    <row r="16481" spans="1:6" x14ac:dyDescent="0.25">
      <c r="A16481" s="203"/>
      <c r="B16481" s="203"/>
      <c r="C16481" s="203"/>
      <c r="D16481" s="203"/>
      <c r="E16481" s="203"/>
      <c r="F16481" s="203"/>
    </row>
    <row r="16482" spans="1:6" x14ac:dyDescent="0.25">
      <c r="A16482" s="203"/>
      <c r="B16482" s="203"/>
      <c r="C16482" s="203"/>
      <c r="D16482" s="203"/>
      <c r="E16482" s="203"/>
      <c r="F16482" s="203"/>
    </row>
    <row r="16483" spans="1:6" x14ac:dyDescent="0.25">
      <c r="A16483" s="203"/>
      <c r="B16483" s="203"/>
      <c r="C16483" s="203"/>
      <c r="D16483" s="203"/>
      <c r="E16483" s="203"/>
      <c r="F16483" s="203"/>
    </row>
    <row r="16484" spans="1:6" x14ac:dyDescent="0.25">
      <c r="A16484" s="203"/>
      <c r="B16484" s="203"/>
      <c r="C16484" s="203"/>
      <c r="D16484" s="203"/>
      <c r="E16484" s="203"/>
      <c r="F16484" s="203"/>
    </row>
    <row r="16485" spans="1:6" x14ac:dyDescent="0.25">
      <c r="A16485" s="203"/>
      <c r="B16485" s="203"/>
      <c r="C16485" s="203"/>
      <c r="D16485" s="203"/>
      <c r="E16485" s="203"/>
      <c r="F16485" s="203"/>
    </row>
    <row r="16486" spans="1:6" x14ac:dyDescent="0.25">
      <c r="A16486" s="203"/>
      <c r="B16486" s="203"/>
      <c r="C16486" s="203"/>
      <c r="D16486" s="203"/>
      <c r="E16486" s="203"/>
      <c r="F16486" s="203"/>
    </row>
    <row r="16487" spans="1:6" x14ac:dyDescent="0.25">
      <c r="A16487" s="203"/>
      <c r="B16487" s="203"/>
      <c r="C16487" s="203"/>
      <c r="D16487" s="203"/>
      <c r="E16487" s="203"/>
      <c r="F16487" s="203"/>
    </row>
    <row r="16488" spans="1:6" x14ac:dyDescent="0.25">
      <c r="A16488" s="203"/>
      <c r="B16488" s="203"/>
      <c r="C16488" s="203"/>
      <c r="D16488" s="203"/>
      <c r="E16488" s="203"/>
      <c r="F16488" s="203"/>
    </row>
    <row r="16489" spans="1:6" x14ac:dyDescent="0.25">
      <c r="A16489" s="203"/>
      <c r="B16489" s="203"/>
      <c r="C16489" s="203"/>
      <c r="D16489" s="203"/>
      <c r="E16489" s="203"/>
      <c r="F16489" s="203"/>
    </row>
    <row r="16490" spans="1:6" x14ac:dyDescent="0.25">
      <c r="A16490" s="203"/>
      <c r="B16490" s="203"/>
      <c r="C16490" s="203"/>
      <c r="D16490" s="203"/>
      <c r="E16490" s="203"/>
      <c r="F16490" s="203"/>
    </row>
    <row r="16491" spans="1:6" x14ac:dyDescent="0.25">
      <c r="A16491" s="203"/>
      <c r="B16491" s="203"/>
      <c r="C16491" s="203"/>
      <c r="D16491" s="203"/>
      <c r="E16491" s="203"/>
      <c r="F16491" s="203"/>
    </row>
    <row r="16492" spans="1:6" x14ac:dyDescent="0.25">
      <c r="A16492" s="203"/>
      <c r="B16492" s="203"/>
      <c r="C16492" s="203"/>
      <c r="D16492" s="203"/>
      <c r="E16492" s="203"/>
      <c r="F16492" s="203"/>
    </row>
    <row r="16493" spans="1:6" x14ac:dyDescent="0.25">
      <c r="A16493" s="203"/>
      <c r="B16493" s="203"/>
      <c r="C16493" s="203"/>
      <c r="D16493" s="203"/>
      <c r="E16493" s="203"/>
      <c r="F16493" s="203"/>
    </row>
    <row r="16494" spans="1:6" x14ac:dyDescent="0.25">
      <c r="A16494" s="203"/>
      <c r="B16494" s="203"/>
      <c r="C16494" s="203"/>
      <c r="D16494" s="203"/>
      <c r="E16494" s="203"/>
      <c r="F16494" s="203"/>
    </row>
    <row r="16495" spans="1:6" x14ac:dyDescent="0.25">
      <c r="A16495" s="203"/>
      <c r="B16495" s="203"/>
      <c r="C16495" s="203"/>
      <c r="D16495" s="203"/>
      <c r="E16495" s="203"/>
      <c r="F16495" s="203"/>
    </row>
    <row r="16496" spans="1:6" x14ac:dyDescent="0.25">
      <c r="A16496" s="203"/>
      <c r="B16496" s="203"/>
      <c r="C16496" s="203"/>
      <c r="D16496" s="203"/>
      <c r="E16496" s="203"/>
      <c r="F16496" s="203"/>
    </row>
    <row r="16497" spans="1:6" x14ac:dyDescent="0.25">
      <c r="A16497" s="203"/>
      <c r="B16497" s="203"/>
      <c r="C16497" s="203"/>
      <c r="D16497" s="203"/>
      <c r="E16497" s="203"/>
      <c r="F16497" s="203"/>
    </row>
    <row r="16498" spans="1:6" x14ac:dyDescent="0.25">
      <c r="A16498" s="203"/>
      <c r="B16498" s="203"/>
      <c r="C16498" s="203"/>
      <c r="D16498" s="203"/>
      <c r="E16498" s="203"/>
      <c r="F16498" s="203"/>
    </row>
    <row r="16499" spans="1:6" x14ac:dyDescent="0.25">
      <c r="A16499" s="203"/>
      <c r="B16499" s="203"/>
      <c r="C16499" s="203"/>
      <c r="D16499" s="203"/>
      <c r="E16499" s="203"/>
      <c r="F16499" s="203"/>
    </row>
    <row r="16500" spans="1:6" x14ac:dyDescent="0.25">
      <c r="A16500" s="203"/>
      <c r="B16500" s="203"/>
      <c r="C16500" s="203"/>
      <c r="D16500" s="203"/>
      <c r="E16500" s="203"/>
      <c r="F16500" s="203"/>
    </row>
    <row r="16501" spans="1:6" x14ac:dyDescent="0.25">
      <c r="A16501" s="203"/>
      <c r="B16501" s="203"/>
      <c r="C16501" s="203"/>
      <c r="D16501" s="203"/>
      <c r="E16501" s="203"/>
      <c r="F16501" s="203"/>
    </row>
    <row r="16502" spans="1:6" x14ac:dyDescent="0.25">
      <c r="A16502" s="203"/>
      <c r="B16502" s="203"/>
      <c r="C16502" s="203"/>
      <c r="D16502" s="203"/>
      <c r="E16502" s="203"/>
      <c r="F16502" s="203"/>
    </row>
    <row r="16503" spans="1:6" x14ac:dyDescent="0.25">
      <c r="A16503" s="203"/>
      <c r="B16503" s="203"/>
      <c r="C16503" s="203"/>
      <c r="D16503" s="203"/>
      <c r="E16503" s="203"/>
      <c r="F16503" s="203"/>
    </row>
    <row r="16504" spans="1:6" x14ac:dyDescent="0.25">
      <c r="A16504" s="203"/>
      <c r="B16504" s="203"/>
      <c r="C16504" s="203"/>
      <c r="D16504" s="203"/>
      <c r="E16504" s="203"/>
      <c r="F16504" s="203"/>
    </row>
    <row r="16505" spans="1:6" x14ac:dyDescent="0.25">
      <c r="A16505" s="203"/>
      <c r="B16505" s="203"/>
      <c r="C16505" s="203"/>
      <c r="D16505" s="203"/>
      <c r="E16505" s="203"/>
      <c r="F16505" s="203"/>
    </row>
    <row r="16506" spans="1:6" x14ac:dyDescent="0.25">
      <c r="A16506" s="203"/>
      <c r="B16506" s="203"/>
      <c r="C16506" s="203"/>
      <c r="D16506" s="203"/>
      <c r="E16506" s="203"/>
      <c r="F16506" s="203"/>
    </row>
    <row r="16507" spans="1:6" x14ac:dyDescent="0.25">
      <c r="A16507" s="203"/>
      <c r="B16507" s="203"/>
      <c r="C16507" s="203"/>
      <c r="D16507" s="203"/>
      <c r="E16507" s="203"/>
      <c r="F16507" s="203"/>
    </row>
    <row r="16508" spans="1:6" x14ac:dyDescent="0.25">
      <c r="A16508" s="203"/>
      <c r="B16508" s="203"/>
      <c r="C16508" s="203"/>
      <c r="D16508" s="203"/>
      <c r="E16508" s="203"/>
      <c r="F16508" s="203"/>
    </row>
    <row r="16509" spans="1:6" x14ac:dyDescent="0.25">
      <c r="A16509" s="203"/>
      <c r="B16509" s="203"/>
      <c r="C16509" s="203"/>
      <c r="D16509" s="203"/>
      <c r="E16509" s="203"/>
      <c r="F16509" s="203"/>
    </row>
    <row r="16510" spans="1:6" x14ac:dyDescent="0.25">
      <c r="A16510" s="203"/>
      <c r="B16510" s="203"/>
      <c r="C16510" s="203"/>
      <c r="D16510" s="203"/>
      <c r="E16510" s="203"/>
      <c r="F16510" s="203"/>
    </row>
    <row r="16511" spans="1:6" x14ac:dyDescent="0.25">
      <c r="A16511" s="203"/>
      <c r="B16511" s="203"/>
      <c r="C16511" s="203"/>
      <c r="D16511" s="203"/>
      <c r="E16511" s="203"/>
      <c r="F16511" s="203"/>
    </row>
    <row r="16512" spans="1:6" x14ac:dyDescent="0.25">
      <c r="A16512" s="203"/>
      <c r="B16512" s="203"/>
      <c r="C16512" s="203"/>
      <c r="D16512" s="203"/>
      <c r="E16512" s="203"/>
      <c r="F16512" s="203"/>
    </row>
    <row r="16513" spans="1:6" x14ac:dyDescent="0.25">
      <c r="A16513" s="203"/>
      <c r="B16513" s="203"/>
      <c r="C16513" s="203"/>
      <c r="D16513" s="203"/>
      <c r="E16513" s="203"/>
      <c r="F16513" s="203"/>
    </row>
    <row r="16514" spans="1:6" x14ac:dyDescent="0.25">
      <c r="A16514" s="203"/>
      <c r="B16514" s="203"/>
      <c r="C16514" s="203"/>
      <c r="D16514" s="203"/>
      <c r="E16514" s="203"/>
      <c r="F16514" s="203"/>
    </row>
    <row r="16515" spans="1:6" x14ac:dyDescent="0.25">
      <c r="A16515" s="203"/>
      <c r="B16515" s="203"/>
      <c r="C16515" s="203"/>
      <c r="D16515" s="203"/>
      <c r="E16515" s="203"/>
      <c r="F16515" s="203"/>
    </row>
    <row r="16516" spans="1:6" x14ac:dyDescent="0.25">
      <c r="A16516" s="203"/>
      <c r="B16516" s="203"/>
      <c r="C16516" s="203"/>
      <c r="D16516" s="203"/>
      <c r="E16516" s="203"/>
      <c r="F16516" s="203"/>
    </row>
    <row r="16517" spans="1:6" x14ac:dyDescent="0.25">
      <c r="A16517" s="203"/>
      <c r="B16517" s="203"/>
      <c r="C16517" s="203"/>
      <c r="D16517" s="203"/>
      <c r="E16517" s="203"/>
      <c r="F16517" s="203"/>
    </row>
    <row r="16518" spans="1:6" x14ac:dyDescent="0.25">
      <c r="A16518" s="203"/>
      <c r="B16518" s="203"/>
      <c r="C16518" s="203"/>
      <c r="D16518" s="203"/>
      <c r="E16518" s="203"/>
      <c r="F16518" s="203"/>
    </row>
    <row r="16519" spans="1:6" x14ac:dyDescent="0.25">
      <c r="A16519" s="203"/>
      <c r="B16519" s="203"/>
      <c r="C16519" s="203"/>
      <c r="D16519" s="203"/>
      <c r="E16519" s="203"/>
      <c r="F16519" s="203"/>
    </row>
    <row r="16520" spans="1:6" x14ac:dyDescent="0.25">
      <c r="A16520" s="203"/>
      <c r="B16520" s="203"/>
      <c r="C16520" s="203"/>
      <c r="D16520" s="203"/>
      <c r="E16520" s="203"/>
      <c r="F16520" s="203"/>
    </row>
    <row r="16521" spans="1:6" x14ac:dyDescent="0.25">
      <c r="A16521" s="203"/>
      <c r="B16521" s="203"/>
      <c r="C16521" s="203"/>
      <c r="D16521" s="203"/>
      <c r="E16521" s="203"/>
      <c r="F16521" s="203"/>
    </row>
    <row r="16522" spans="1:6" x14ac:dyDescent="0.25">
      <c r="A16522" s="203"/>
      <c r="B16522" s="203"/>
      <c r="C16522" s="203"/>
      <c r="D16522" s="203"/>
      <c r="E16522" s="203"/>
      <c r="F16522" s="203"/>
    </row>
    <row r="16523" spans="1:6" x14ac:dyDescent="0.25">
      <c r="A16523" s="203"/>
      <c r="B16523" s="203"/>
      <c r="C16523" s="203"/>
      <c r="D16523" s="203"/>
      <c r="E16523" s="203"/>
      <c r="F16523" s="203"/>
    </row>
    <row r="16524" spans="1:6" x14ac:dyDescent="0.25">
      <c r="A16524" s="203"/>
      <c r="B16524" s="203"/>
      <c r="C16524" s="203"/>
      <c r="D16524" s="203"/>
      <c r="E16524" s="203"/>
      <c r="F16524" s="203"/>
    </row>
    <row r="16525" spans="1:6" x14ac:dyDescent="0.25">
      <c r="A16525" s="203"/>
      <c r="B16525" s="203"/>
      <c r="C16525" s="203"/>
      <c r="D16525" s="203"/>
      <c r="E16525" s="203"/>
      <c r="F16525" s="203"/>
    </row>
    <row r="16526" spans="1:6" x14ac:dyDescent="0.25">
      <c r="A16526" s="203"/>
      <c r="B16526" s="203"/>
      <c r="C16526" s="203"/>
      <c r="D16526" s="203"/>
      <c r="E16526" s="203"/>
      <c r="F16526" s="203"/>
    </row>
    <row r="16527" spans="1:6" x14ac:dyDescent="0.25">
      <c r="A16527" s="203"/>
      <c r="B16527" s="203"/>
      <c r="C16527" s="203"/>
      <c r="D16527" s="203"/>
      <c r="E16527" s="203"/>
      <c r="F16527" s="203"/>
    </row>
    <row r="16528" spans="1:6" x14ac:dyDescent="0.25">
      <c r="A16528" s="203"/>
      <c r="B16528" s="203"/>
      <c r="C16528" s="203"/>
      <c r="D16528" s="203"/>
      <c r="E16528" s="203"/>
      <c r="F16528" s="203"/>
    </row>
    <row r="16529" spans="1:6" x14ac:dyDescent="0.25">
      <c r="A16529" s="203"/>
      <c r="B16529" s="203"/>
      <c r="C16529" s="203"/>
      <c r="D16529" s="203"/>
      <c r="E16529" s="203"/>
      <c r="F16529" s="203"/>
    </row>
    <row r="16530" spans="1:6" x14ac:dyDescent="0.25">
      <c r="A16530" s="203"/>
      <c r="B16530" s="203"/>
      <c r="C16530" s="203"/>
      <c r="D16530" s="203"/>
      <c r="E16530" s="203"/>
      <c r="F16530" s="203"/>
    </row>
    <row r="16531" spans="1:6" x14ac:dyDescent="0.25">
      <c r="A16531" s="203"/>
      <c r="B16531" s="203"/>
      <c r="C16531" s="203"/>
      <c r="D16531" s="203"/>
      <c r="E16531" s="203"/>
      <c r="F16531" s="203"/>
    </row>
    <row r="16532" spans="1:6" x14ac:dyDescent="0.25">
      <c r="A16532" s="203"/>
      <c r="B16532" s="203"/>
      <c r="C16532" s="203"/>
      <c r="D16532" s="203"/>
      <c r="E16532" s="203"/>
      <c r="F16532" s="203"/>
    </row>
    <row r="16533" spans="1:6" x14ac:dyDescent="0.25">
      <c r="A16533" s="203"/>
      <c r="B16533" s="203"/>
      <c r="C16533" s="203"/>
      <c r="D16533" s="203"/>
      <c r="E16533" s="203"/>
      <c r="F16533" s="203"/>
    </row>
    <row r="16534" spans="1:6" x14ac:dyDescent="0.25">
      <c r="A16534" s="203"/>
      <c r="B16534" s="203"/>
      <c r="C16534" s="203"/>
      <c r="D16534" s="203"/>
      <c r="E16534" s="203"/>
      <c r="F16534" s="203"/>
    </row>
    <row r="16535" spans="1:6" x14ac:dyDescent="0.25">
      <c r="A16535" s="203"/>
      <c r="B16535" s="203"/>
      <c r="C16535" s="203"/>
      <c r="D16535" s="203"/>
      <c r="E16535" s="203"/>
      <c r="F16535" s="203"/>
    </row>
    <row r="16536" spans="1:6" x14ac:dyDescent="0.25">
      <c r="A16536" s="203"/>
      <c r="B16536" s="203"/>
      <c r="C16536" s="203"/>
      <c r="D16536" s="203"/>
      <c r="E16536" s="203"/>
      <c r="F16536" s="203"/>
    </row>
    <row r="16537" spans="1:6" x14ac:dyDescent="0.25">
      <c r="A16537" s="203"/>
      <c r="B16537" s="203"/>
      <c r="C16537" s="203"/>
      <c r="D16537" s="203"/>
      <c r="E16537" s="203"/>
      <c r="F16537" s="203"/>
    </row>
    <row r="16538" spans="1:6" x14ac:dyDescent="0.25">
      <c r="A16538" s="203"/>
      <c r="B16538" s="203"/>
      <c r="C16538" s="203"/>
      <c r="D16538" s="203"/>
      <c r="E16538" s="203"/>
      <c r="F16538" s="203"/>
    </row>
    <row r="16539" spans="1:6" x14ac:dyDescent="0.25">
      <c r="A16539" s="203"/>
      <c r="B16539" s="203"/>
      <c r="C16539" s="203"/>
      <c r="D16539" s="203"/>
      <c r="E16539" s="203"/>
      <c r="F16539" s="203"/>
    </row>
    <row r="16540" spans="1:6" x14ac:dyDescent="0.25">
      <c r="A16540" s="203"/>
      <c r="B16540" s="203"/>
      <c r="C16540" s="203"/>
      <c r="D16540" s="203"/>
      <c r="E16540" s="203"/>
      <c r="F16540" s="203"/>
    </row>
    <row r="16541" spans="1:6" x14ac:dyDescent="0.25">
      <c r="A16541" s="203"/>
      <c r="B16541" s="203"/>
      <c r="C16541" s="203"/>
      <c r="D16541" s="203"/>
      <c r="E16541" s="203"/>
      <c r="F16541" s="203"/>
    </row>
    <row r="16542" spans="1:6" x14ac:dyDescent="0.25">
      <c r="A16542" s="203"/>
      <c r="B16542" s="203"/>
      <c r="C16542" s="203"/>
      <c r="D16542" s="203"/>
      <c r="E16542" s="203"/>
      <c r="F16542" s="203"/>
    </row>
    <row r="16543" spans="1:6" x14ac:dyDescent="0.25">
      <c r="A16543" s="203"/>
      <c r="B16543" s="203"/>
      <c r="C16543" s="203"/>
      <c r="D16543" s="203"/>
      <c r="E16543" s="203"/>
      <c r="F16543" s="203"/>
    </row>
    <row r="16544" spans="1:6" x14ac:dyDescent="0.25">
      <c r="A16544" s="203"/>
      <c r="B16544" s="203"/>
      <c r="C16544" s="203"/>
      <c r="D16544" s="203"/>
      <c r="E16544" s="203"/>
      <c r="F16544" s="203"/>
    </row>
    <row r="16545" spans="1:6" x14ac:dyDescent="0.25">
      <c r="A16545" s="203"/>
      <c r="B16545" s="203"/>
      <c r="C16545" s="203"/>
      <c r="D16545" s="203"/>
      <c r="E16545" s="203"/>
      <c r="F16545" s="203"/>
    </row>
    <row r="16546" spans="1:6" x14ac:dyDescent="0.25">
      <c r="A16546" s="203"/>
      <c r="B16546" s="203"/>
      <c r="C16546" s="203"/>
      <c r="D16546" s="203"/>
      <c r="E16546" s="203"/>
      <c r="F16546" s="203"/>
    </row>
    <row r="16547" spans="1:6" x14ac:dyDescent="0.25">
      <c r="A16547" s="203"/>
      <c r="B16547" s="203"/>
      <c r="C16547" s="203"/>
      <c r="D16547" s="203"/>
      <c r="E16547" s="203"/>
      <c r="F16547" s="203"/>
    </row>
    <row r="16548" spans="1:6" x14ac:dyDescent="0.25">
      <c r="A16548" s="203"/>
      <c r="B16548" s="203"/>
      <c r="C16548" s="203"/>
      <c r="D16548" s="203"/>
      <c r="E16548" s="203"/>
      <c r="F16548" s="203"/>
    </row>
    <row r="16549" spans="1:6" x14ac:dyDescent="0.25">
      <c r="A16549" s="203"/>
      <c r="B16549" s="203"/>
      <c r="C16549" s="203"/>
      <c r="D16549" s="203"/>
      <c r="E16549" s="203"/>
      <c r="F16549" s="203"/>
    </row>
    <row r="16550" spans="1:6" x14ac:dyDescent="0.25">
      <c r="A16550" s="203"/>
      <c r="B16550" s="203"/>
      <c r="C16550" s="203"/>
      <c r="D16550" s="203"/>
      <c r="E16550" s="203"/>
      <c r="F16550" s="203"/>
    </row>
    <row r="16551" spans="1:6" x14ac:dyDescent="0.25">
      <c r="A16551" s="203"/>
      <c r="B16551" s="203"/>
      <c r="C16551" s="203"/>
      <c r="D16551" s="203"/>
      <c r="E16551" s="203"/>
      <c r="F16551" s="203"/>
    </row>
    <row r="16552" spans="1:6" x14ac:dyDescent="0.25">
      <c r="A16552" s="203"/>
      <c r="B16552" s="203"/>
      <c r="C16552" s="203"/>
      <c r="D16552" s="203"/>
      <c r="E16552" s="203"/>
      <c r="F16552" s="203"/>
    </row>
    <row r="16553" spans="1:6" x14ac:dyDescent="0.25">
      <c r="A16553" s="203"/>
      <c r="B16553" s="203"/>
      <c r="C16553" s="203"/>
      <c r="D16553" s="203"/>
      <c r="E16553" s="203"/>
      <c r="F16553" s="203"/>
    </row>
    <row r="16554" spans="1:6" x14ac:dyDescent="0.25">
      <c r="A16554" s="203"/>
      <c r="B16554" s="203"/>
      <c r="C16554" s="203"/>
      <c r="D16554" s="203"/>
      <c r="E16554" s="203"/>
      <c r="F16554" s="203"/>
    </row>
    <row r="16555" spans="1:6" x14ac:dyDescent="0.25">
      <c r="A16555" s="203"/>
      <c r="B16555" s="203"/>
      <c r="C16555" s="203"/>
      <c r="D16555" s="203"/>
      <c r="E16555" s="203"/>
      <c r="F16555" s="203"/>
    </row>
    <row r="16556" spans="1:6" x14ac:dyDescent="0.25">
      <c r="A16556" s="203"/>
      <c r="B16556" s="203"/>
      <c r="C16556" s="203"/>
      <c r="D16556" s="203"/>
      <c r="E16556" s="203"/>
      <c r="F16556" s="203"/>
    </row>
    <row r="16557" spans="1:6" x14ac:dyDescent="0.25">
      <c r="A16557" s="203"/>
      <c r="B16557" s="203"/>
      <c r="C16557" s="203"/>
      <c r="D16557" s="203"/>
      <c r="E16557" s="203"/>
      <c r="F16557" s="203"/>
    </row>
    <row r="16558" spans="1:6" x14ac:dyDescent="0.25">
      <c r="A16558" s="203"/>
      <c r="B16558" s="203"/>
      <c r="C16558" s="203"/>
      <c r="D16558" s="203"/>
      <c r="E16558" s="203"/>
      <c r="F16558" s="203"/>
    </row>
    <row r="16559" spans="1:6" x14ac:dyDescent="0.25">
      <c r="A16559" s="203"/>
      <c r="B16559" s="203"/>
      <c r="C16559" s="203"/>
      <c r="D16559" s="203"/>
      <c r="E16559" s="203"/>
      <c r="F16559" s="203"/>
    </row>
    <row r="16560" spans="1:6" x14ac:dyDescent="0.25">
      <c r="A16560" s="203"/>
      <c r="B16560" s="203"/>
      <c r="C16560" s="203"/>
      <c r="D16560" s="203"/>
      <c r="E16560" s="203"/>
      <c r="F16560" s="203"/>
    </row>
    <row r="16561" spans="1:6" x14ac:dyDescent="0.25">
      <c r="A16561" s="203"/>
      <c r="B16561" s="203"/>
      <c r="C16561" s="203"/>
      <c r="D16561" s="203"/>
      <c r="E16561" s="203"/>
      <c r="F16561" s="203"/>
    </row>
    <row r="16562" spans="1:6" x14ac:dyDescent="0.25">
      <c r="A16562" s="203"/>
      <c r="B16562" s="203"/>
      <c r="C16562" s="203"/>
      <c r="D16562" s="203"/>
      <c r="E16562" s="203"/>
      <c r="F16562" s="203"/>
    </row>
    <row r="16563" spans="1:6" x14ac:dyDescent="0.25">
      <c r="A16563" s="203"/>
      <c r="B16563" s="203"/>
      <c r="C16563" s="203"/>
      <c r="D16563" s="203"/>
      <c r="E16563" s="203"/>
      <c r="F16563" s="203"/>
    </row>
    <row r="16564" spans="1:6" x14ac:dyDescent="0.25">
      <c r="A16564" s="203"/>
      <c r="B16564" s="203"/>
      <c r="C16564" s="203"/>
      <c r="D16564" s="203"/>
      <c r="E16564" s="203"/>
      <c r="F16564" s="203"/>
    </row>
    <row r="16565" spans="1:6" x14ac:dyDescent="0.25">
      <c r="A16565" s="203"/>
      <c r="B16565" s="203"/>
      <c r="C16565" s="203"/>
      <c r="D16565" s="203"/>
      <c r="E16565" s="203"/>
      <c r="F16565" s="203"/>
    </row>
    <row r="16566" spans="1:6" x14ac:dyDescent="0.25">
      <c r="A16566" s="203"/>
      <c r="B16566" s="203"/>
      <c r="C16566" s="203"/>
      <c r="D16566" s="203"/>
      <c r="E16566" s="203"/>
      <c r="F16566" s="203"/>
    </row>
    <row r="16567" spans="1:6" x14ac:dyDescent="0.25">
      <c r="A16567" s="203"/>
      <c r="B16567" s="203"/>
      <c r="C16567" s="203"/>
      <c r="D16567" s="203"/>
      <c r="E16567" s="203"/>
      <c r="F16567" s="203"/>
    </row>
    <row r="16568" spans="1:6" x14ac:dyDescent="0.25">
      <c r="A16568" s="203"/>
      <c r="B16568" s="203"/>
      <c r="C16568" s="203"/>
      <c r="D16568" s="203"/>
      <c r="E16568" s="203"/>
      <c r="F16568" s="203"/>
    </row>
    <row r="16569" spans="1:6" x14ac:dyDescent="0.25">
      <c r="A16569" s="203"/>
      <c r="B16569" s="203"/>
      <c r="C16569" s="203"/>
      <c r="D16569" s="203"/>
      <c r="E16569" s="203"/>
      <c r="F16569" s="203"/>
    </row>
    <row r="16570" spans="1:6" x14ac:dyDescent="0.25">
      <c r="A16570" s="203"/>
      <c r="B16570" s="203"/>
      <c r="C16570" s="203"/>
      <c r="D16570" s="203"/>
      <c r="E16570" s="203"/>
      <c r="F16570" s="203"/>
    </row>
    <row r="16571" spans="1:6" x14ac:dyDescent="0.25">
      <c r="A16571" s="203"/>
      <c r="B16571" s="203"/>
      <c r="C16571" s="203"/>
      <c r="D16571" s="203"/>
      <c r="E16571" s="203"/>
      <c r="F16571" s="203"/>
    </row>
    <row r="16572" spans="1:6" x14ac:dyDescent="0.25">
      <c r="A16572" s="203"/>
      <c r="B16572" s="203"/>
      <c r="C16572" s="203"/>
      <c r="D16572" s="203"/>
      <c r="E16572" s="203"/>
      <c r="F16572" s="203"/>
    </row>
    <row r="16573" spans="1:6" x14ac:dyDescent="0.25">
      <c r="A16573" s="203"/>
      <c r="B16573" s="203"/>
      <c r="C16573" s="203"/>
      <c r="D16573" s="203"/>
      <c r="E16573" s="203"/>
      <c r="F16573" s="203"/>
    </row>
    <row r="16574" spans="1:6" x14ac:dyDescent="0.25">
      <c r="A16574" s="203"/>
      <c r="B16574" s="203"/>
      <c r="C16574" s="203"/>
      <c r="D16574" s="203"/>
      <c r="E16574" s="203"/>
      <c r="F16574" s="203"/>
    </row>
    <row r="16575" spans="1:6" x14ac:dyDescent="0.25">
      <c r="A16575" s="203"/>
      <c r="B16575" s="203"/>
      <c r="C16575" s="203"/>
      <c r="D16575" s="203"/>
      <c r="E16575" s="203"/>
      <c r="F16575" s="203"/>
    </row>
    <row r="16576" spans="1:6" x14ac:dyDescent="0.25">
      <c r="A16576" s="203"/>
      <c r="B16576" s="203"/>
      <c r="C16576" s="203"/>
      <c r="D16576" s="203"/>
      <c r="E16576" s="203"/>
      <c r="F16576" s="203"/>
    </row>
    <row r="16577" spans="1:6" x14ac:dyDescent="0.25">
      <c r="A16577" s="203"/>
      <c r="B16577" s="203"/>
      <c r="C16577" s="203"/>
      <c r="D16577" s="203"/>
      <c r="E16577" s="203"/>
      <c r="F16577" s="203"/>
    </row>
    <row r="16578" spans="1:6" x14ac:dyDescent="0.25">
      <c r="A16578" s="203"/>
      <c r="B16578" s="203"/>
      <c r="C16578" s="203"/>
      <c r="D16578" s="203"/>
      <c r="E16578" s="203"/>
      <c r="F16578" s="203"/>
    </row>
    <row r="16579" spans="1:6" x14ac:dyDescent="0.25">
      <c r="A16579" s="203"/>
      <c r="B16579" s="203"/>
      <c r="C16579" s="203"/>
      <c r="D16579" s="203"/>
      <c r="E16579" s="203"/>
      <c r="F16579" s="203"/>
    </row>
    <row r="16580" spans="1:6" x14ac:dyDescent="0.25">
      <c r="A16580" s="203"/>
      <c r="B16580" s="203"/>
      <c r="C16580" s="203"/>
      <c r="D16580" s="203"/>
      <c r="E16580" s="203"/>
      <c r="F16580" s="203"/>
    </row>
    <row r="16581" spans="1:6" x14ac:dyDescent="0.25">
      <c r="A16581" s="203"/>
      <c r="B16581" s="203"/>
      <c r="C16581" s="203"/>
      <c r="D16581" s="203"/>
      <c r="E16581" s="203"/>
      <c r="F16581" s="203"/>
    </row>
    <row r="16582" spans="1:6" x14ac:dyDescent="0.25">
      <c r="A16582" s="203"/>
      <c r="B16582" s="203"/>
      <c r="C16582" s="203"/>
      <c r="D16582" s="203"/>
      <c r="E16582" s="203"/>
      <c r="F16582" s="203"/>
    </row>
    <row r="16583" spans="1:6" x14ac:dyDescent="0.25">
      <c r="A16583" s="203"/>
      <c r="B16583" s="203"/>
      <c r="C16583" s="203"/>
      <c r="D16583" s="203"/>
      <c r="E16583" s="203"/>
      <c r="F16583" s="203"/>
    </row>
    <row r="16584" spans="1:6" x14ac:dyDescent="0.25">
      <c r="A16584" s="203"/>
      <c r="B16584" s="203"/>
      <c r="C16584" s="203"/>
      <c r="D16584" s="203"/>
      <c r="E16584" s="203"/>
      <c r="F16584" s="203"/>
    </row>
    <row r="16585" spans="1:6" x14ac:dyDescent="0.25">
      <c r="A16585" s="203"/>
      <c r="B16585" s="203"/>
      <c r="C16585" s="203"/>
      <c r="D16585" s="203"/>
      <c r="E16585" s="203"/>
      <c r="F16585" s="203"/>
    </row>
    <row r="16586" spans="1:6" x14ac:dyDescent="0.25">
      <c r="A16586" s="203"/>
      <c r="B16586" s="203"/>
      <c r="C16586" s="203"/>
      <c r="D16586" s="203"/>
      <c r="E16586" s="203"/>
      <c r="F16586" s="203"/>
    </row>
    <row r="16587" spans="1:6" x14ac:dyDescent="0.25">
      <c r="A16587" s="203"/>
      <c r="B16587" s="203"/>
      <c r="C16587" s="203"/>
      <c r="D16587" s="203"/>
      <c r="E16587" s="203"/>
      <c r="F16587" s="203"/>
    </row>
    <row r="16588" spans="1:6" x14ac:dyDescent="0.25">
      <c r="A16588" s="203"/>
      <c r="B16588" s="203"/>
      <c r="C16588" s="203"/>
      <c r="D16588" s="203"/>
      <c r="E16588" s="203"/>
      <c r="F16588" s="203"/>
    </row>
    <row r="16589" spans="1:6" x14ac:dyDescent="0.25">
      <c r="A16589" s="203"/>
      <c r="B16589" s="203"/>
      <c r="C16589" s="203"/>
      <c r="D16589" s="203"/>
      <c r="E16589" s="203"/>
      <c r="F16589" s="203"/>
    </row>
    <row r="16590" spans="1:6" x14ac:dyDescent="0.25">
      <c r="A16590" s="203"/>
      <c r="B16590" s="203"/>
      <c r="C16590" s="203"/>
      <c r="D16590" s="203"/>
      <c r="E16590" s="203"/>
      <c r="F16590" s="203"/>
    </row>
    <row r="16591" spans="1:6" x14ac:dyDescent="0.25">
      <c r="A16591" s="203"/>
      <c r="B16591" s="203"/>
      <c r="C16591" s="203"/>
      <c r="D16591" s="203"/>
      <c r="E16591" s="203"/>
      <c r="F16591" s="203"/>
    </row>
    <row r="16592" spans="1:6" x14ac:dyDescent="0.25">
      <c r="A16592" s="203"/>
      <c r="B16592" s="203"/>
      <c r="C16592" s="203"/>
      <c r="D16592" s="203"/>
      <c r="E16592" s="203"/>
      <c r="F16592" s="203"/>
    </row>
    <row r="16593" spans="1:6" x14ac:dyDescent="0.25">
      <c r="A16593" s="203"/>
      <c r="B16593" s="203"/>
      <c r="C16593" s="203"/>
      <c r="D16593" s="203"/>
      <c r="E16593" s="203"/>
      <c r="F16593" s="203"/>
    </row>
    <row r="16594" spans="1:6" x14ac:dyDescent="0.25">
      <c r="A16594" s="203"/>
      <c r="B16594" s="203"/>
      <c r="C16594" s="203"/>
      <c r="D16594" s="203"/>
      <c r="E16594" s="203"/>
      <c r="F16594" s="203"/>
    </row>
    <row r="16595" spans="1:6" x14ac:dyDescent="0.25">
      <c r="A16595" s="203"/>
      <c r="B16595" s="203"/>
      <c r="C16595" s="203"/>
      <c r="D16595" s="203"/>
      <c r="E16595" s="203"/>
      <c r="F16595" s="203"/>
    </row>
    <row r="16596" spans="1:6" x14ac:dyDescent="0.25">
      <c r="A16596" s="203"/>
      <c r="B16596" s="203"/>
      <c r="C16596" s="203"/>
      <c r="D16596" s="203"/>
      <c r="E16596" s="203"/>
      <c r="F16596" s="203"/>
    </row>
    <row r="16597" spans="1:6" x14ac:dyDescent="0.25">
      <c r="A16597" s="203"/>
      <c r="B16597" s="203"/>
      <c r="C16597" s="203"/>
      <c r="D16597" s="203"/>
      <c r="E16597" s="203"/>
      <c r="F16597" s="203"/>
    </row>
    <row r="16598" spans="1:6" x14ac:dyDescent="0.25">
      <c r="A16598" s="203"/>
      <c r="B16598" s="203"/>
      <c r="C16598" s="203"/>
      <c r="D16598" s="203"/>
      <c r="E16598" s="203"/>
      <c r="F16598" s="203"/>
    </row>
    <row r="16599" spans="1:6" x14ac:dyDescent="0.25">
      <c r="A16599" s="203"/>
      <c r="B16599" s="203"/>
      <c r="C16599" s="203"/>
      <c r="D16599" s="203"/>
      <c r="E16599" s="203"/>
      <c r="F16599" s="203"/>
    </row>
    <row r="16600" spans="1:6" x14ac:dyDescent="0.25">
      <c r="A16600" s="203"/>
      <c r="B16600" s="203"/>
      <c r="C16600" s="203"/>
      <c r="D16600" s="203"/>
      <c r="E16600" s="203"/>
      <c r="F16600" s="203"/>
    </row>
    <row r="16601" spans="1:6" x14ac:dyDescent="0.25">
      <c r="A16601" s="203"/>
      <c r="B16601" s="203"/>
      <c r="C16601" s="203"/>
      <c r="D16601" s="203"/>
      <c r="E16601" s="203"/>
      <c r="F16601" s="203"/>
    </row>
    <row r="16602" spans="1:6" x14ac:dyDescent="0.25">
      <c r="A16602" s="203"/>
      <c r="B16602" s="203"/>
      <c r="C16602" s="203"/>
      <c r="D16602" s="203"/>
      <c r="E16602" s="203"/>
      <c r="F16602" s="203"/>
    </row>
    <row r="16603" spans="1:6" x14ac:dyDescent="0.25">
      <c r="A16603" s="203"/>
      <c r="B16603" s="203"/>
      <c r="C16603" s="203"/>
      <c r="D16603" s="203"/>
      <c r="E16603" s="203"/>
      <c r="F16603" s="203"/>
    </row>
    <row r="16604" spans="1:6" x14ac:dyDescent="0.25">
      <c r="A16604" s="203"/>
      <c r="B16604" s="203"/>
      <c r="C16604" s="203"/>
      <c r="D16604" s="203"/>
      <c r="E16604" s="203"/>
      <c r="F16604" s="203"/>
    </row>
    <row r="16605" spans="1:6" x14ac:dyDescent="0.25">
      <c r="A16605" s="203"/>
      <c r="B16605" s="203"/>
      <c r="C16605" s="203"/>
      <c r="D16605" s="203"/>
      <c r="E16605" s="203"/>
      <c r="F16605" s="203"/>
    </row>
    <row r="16606" spans="1:6" x14ac:dyDescent="0.25">
      <c r="A16606" s="203"/>
      <c r="B16606" s="203"/>
      <c r="C16606" s="203"/>
      <c r="D16606" s="203"/>
      <c r="E16606" s="203"/>
      <c r="F16606" s="203"/>
    </row>
    <row r="16607" spans="1:6" x14ac:dyDescent="0.25">
      <c r="A16607" s="203"/>
      <c r="B16607" s="203"/>
      <c r="C16607" s="203"/>
      <c r="D16607" s="203"/>
      <c r="E16607" s="203"/>
      <c r="F16607" s="203"/>
    </row>
    <row r="16608" spans="1:6" x14ac:dyDescent="0.25">
      <c r="A16608" s="203"/>
      <c r="B16608" s="203"/>
      <c r="C16608" s="203"/>
      <c r="D16608" s="203"/>
      <c r="E16608" s="203"/>
      <c r="F16608" s="203"/>
    </row>
    <row r="16609" spans="1:6" x14ac:dyDescent="0.25">
      <c r="A16609" s="203"/>
      <c r="B16609" s="203"/>
      <c r="C16609" s="203"/>
      <c r="D16609" s="203"/>
      <c r="E16609" s="203"/>
      <c r="F16609" s="203"/>
    </row>
    <row r="16610" spans="1:6" x14ac:dyDescent="0.25">
      <c r="A16610" s="203"/>
      <c r="B16610" s="203"/>
      <c r="C16610" s="203"/>
      <c r="D16610" s="203"/>
      <c r="E16610" s="203"/>
      <c r="F16610" s="203"/>
    </row>
    <row r="16611" spans="1:6" x14ac:dyDescent="0.25">
      <c r="A16611" s="203"/>
      <c r="B16611" s="203"/>
      <c r="C16611" s="203"/>
      <c r="D16611" s="203"/>
      <c r="E16611" s="203"/>
      <c r="F16611" s="203"/>
    </row>
    <row r="16612" spans="1:6" x14ac:dyDescent="0.25">
      <c r="A16612" s="203"/>
      <c r="B16612" s="203"/>
      <c r="C16612" s="203"/>
      <c r="D16612" s="203"/>
      <c r="E16612" s="203"/>
      <c r="F16612" s="203"/>
    </row>
    <row r="16613" spans="1:6" x14ac:dyDescent="0.25">
      <c r="A16613" s="203"/>
      <c r="B16613" s="203"/>
      <c r="C16613" s="203"/>
      <c r="D16613" s="203"/>
      <c r="E16613" s="203"/>
      <c r="F16613" s="203"/>
    </row>
    <row r="16614" spans="1:6" x14ac:dyDescent="0.25">
      <c r="A16614" s="203"/>
      <c r="B16614" s="203"/>
      <c r="C16614" s="203"/>
      <c r="D16614" s="203"/>
      <c r="E16614" s="203"/>
      <c r="F16614" s="203"/>
    </row>
    <row r="16615" spans="1:6" x14ac:dyDescent="0.25">
      <c r="A16615" s="203"/>
      <c r="B16615" s="203"/>
      <c r="C16615" s="203"/>
      <c r="D16615" s="203"/>
      <c r="E16615" s="203"/>
      <c r="F16615" s="203"/>
    </row>
    <row r="16616" spans="1:6" x14ac:dyDescent="0.25">
      <c r="A16616" s="203"/>
      <c r="B16616" s="203"/>
      <c r="C16616" s="203"/>
      <c r="D16616" s="203"/>
      <c r="E16616" s="203"/>
      <c r="F16616" s="203"/>
    </row>
    <row r="16617" spans="1:6" x14ac:dyDescent="0.25">
      <c r="A16617" s="203"/>
      <c r="B16617" s="203"/>
      <c r="C16617" s="203"/>
      <c r="D16617" s="203"/>
      <c r="E16617" s="203"/>
      <c r="F16617" s="203"/>
    </row>
    <row r="16618" spans="1:6" x14ac:dyDescent="0.25">
      <c r="A16618" s="203"/>
      <c r="B16618" s="203"/>
      <c r="C16618" s="203"/>
      <c r="D16618" s="203"/>
      <c r="E16618" s="203"/>
      <c r="F16618" s="203"/>
    </row>
    <row r="16619" spans="1:6" x14ac:dyDescent="0.25">
      <c r="A16619" s="203"/>
      <c r="B16619" s="203"/>
      <c r="C16619" s="203"/>
      <c r="D16619" s="203"/>
      <c r="E16619" s="203"/>
      <c r="F16619" s="203"/>
    </row>
    <row r="16620" spans="1:6" x14ac:dyDescent="0.25">
      <c r="A16620" s="203"/>
      <c r="B16620" s="203"/>
      <c r="C16620" s="203"/>
      <c r="D16620" s="203"/>
      <c r="E16620" s="203"/>
      <c r="F16620" s="203"/>
    </row>
    <row r="16621" spans="1:6" x14ac:dyDescent="0.25">
      <c r="A16621" s="203"/>
      <c r="B16621" s="203"/>
      <c r="C16621" s="203"/>
      <c r="D16621" s="203"/>
      <c r="E16621" s="203"/>
      <c r="F16621" s="203"/>
    </row>
    <row r="16622" spans="1:6" x14ac:dyDescent="0.25">
      <c r="A16622" s="203"/>
      <c r="B16622" s="203"/>
      <c r="C16622" s="203"/>
      <c r="D16622" s="203"/>
      <c r="E16622" s="203"/>
      <c r="F16622" s="203"/>
    </row>
    <row r="16623" spans="1:6" x14ac:dyDescent="0.25">
      <c r="A16623" s="203"/>
      <c r="B16623" s="203"/>
      <c r="C16623" s="203"/>
      <c r="D16623" s="203"/>
      <c r="E16623" s="203"/>
      <c r="F16623" s="203"/>
    </row>
    <row r="16624" spans="1:6" x14ac:dyDescent="0.25">
      <c r="A16624" s="203"/>
      <c r="B16624" s="203"/>
      <c r="C16624" s="203"/>
      <c r="D16624" s="203"/>
      <c r="E16624" s="203"/>
      <c r="F16624" s="203"/>
    </row>
    <row r="16625" spans="1:6" x14ac:dyDescent="0.25">
      <c r="A16625" s="203"/>
      <c r="B16625" s="203"/>
      <c r="C16625" s="203"/>
      <c r="D16625" s="203"/>
      <c r="E16625" s="203"/>
      <c r="F16625" s="203"/>
    </row>
    <row r="16626" spans="1:6" x14ac:dyDescent="0.25">
      <c r="A16626" s="203"/>
      <c r="B16626" s="203"/>
      <c r="C16626" s="203"/>
      <c r="D16626" s="203"/>
      <c r="E16626" s="203"/>
      <c r="F16626" s="203"/>
    </row>
    <row r="16627" spans="1:6" x14ac:dyDescent="0.25">
      <c r="A16627" s="203"/>
      <c r="B16627" s="203"/>
      <c r="C16627" s="203"/>
      <c r="D16627" s="203"/>
      <c r="E16627" s="203"/>
      <c r="F16627" s="203"/>
    </row>
    <row r="16628" spans="1:6" x14ac:dyDescent="0.25">
      <c r="A16628" s="203"/>
      <c r="B16628" s="203"/>
      <c r="C16628" s="203"/>
      <c r="D16628" s="203"/>
      <c r="E16628" s="203"/>
      <c r="F16628" s="203"/>
    </row>
    <row r="16629" spans="1:6" x14ac:dyDescent="0.25">
      <c r="A16629" s="203"/>
      <c r="B16629" s="203"/>
      <c r="C16629" s="203"/>
      <c r="D16629" s="203"/>
      <c r="E16629" s="203"/>
      <c r="F16629" s="203"/>
    </row>
    <row r="16630" spans="1:6" x14ac:dyDescent="0.25">
      <c r="A16630" s="203"/>
      <c r="B16630" s="203"/>
      <c r="C16630" s="203"/>
      <c r="D16630" s="203"/>
      <c r="E16630" s="203"/>
      <c r="F16630" s="203"/>
    </row>
    <row r="16631" spans="1:6" x14ac:dyDescent="0.25">
      <c r="A16631" s="203"/>
      <c r="B16631" s="203"/>
      <c r="C16631" s="203"/>
      <c r="D16631" s="203"/>
      <c r="E16631" s="203"/>
      <c r="F16631" s="203"/>
    </row>
    <row r="16632" spans="1:6" x14ac:dyDescent="0.25">
      <c r="A16632" s="203"/>
      <c r="B16632" s="203"/>
      <c r="C16632" s="203"/>
      <c r="D16632" s="203"/>
      <c r="E16632" s="203"/>
      <c r="F16632" s="203"/>
    </row>
    <row r="16633" spans="1:6" x14ac:dyDescent="0.25">
      <c r="A16633" s="203"/>
      <c r="B16633" s="203"/>
      <c r="C16633" s="203"/>
      <c r="D16633" s="203"/>
      <c r="E16633" s="203"/>
      <c r="F16633" s="203"/>
    </row>
    <row r="16634" spans="1:6" x14ac:dyDescent="0.25">
      <c r="A16634" s="203"/>
      <c r="B16634" s="203"/>
      <c r="C16634" s="203"/>
      <c r="D16634" s="203"/>
      <c r="E16634" s="203"/>
      <c r="F16634" s="203"/>
    </row>
    <row r="16635" spans="1:6" x14ac:dyDescent="0.25">
      <c r="A16635" s="203"/>
      <c r="B16635" s="203"/>
      <c r="C16635" s="203"/>
      <c r="D16635" s="203"/>
      <c r="E16635" s="203"/>
      <c r="F16635" s="203"/>
    </row>
    <row r="16636" spans="1:6" x14ac:dyDescent="0.25">
      <c r="A16636" s="203"/>
      <c r="B16636" s="203"/>
      <c r="C16636" s="203"/>
      <c r="D16636" s="203"/>
      <c r="E16636" s="203"/>
      <c r="F16636" s="203"/>
    </row>
    <row r="16637" spans="1:6" x14ac:dyDescent="0.25">
      <c r="A16637" s="203"/>
      <c r="B16637" s="203"/>
      <c r="C16637" s="203"/>
      <c r="D16637" s="203"/>
      <c r="E16637" s="203"/>
      <c r="F16637" s="203"/>
    </row>
    <row r="16638" spans="1:6" x14ac:dyDescent="0.25">
      <c r="A16638" s="203"/>
      <c r="B16638" s="203"/>
      <c r="C16638" s="203"/>
      <c r="D16638" s="203"/>
      <c r="E16638" s="203"/>
      <c r="F16638" s="203"/>
    </row>
    <row r="16639" spans="1:6" x14ac:dyDescent="0.25">
      <c r="A16639" s="203"/>
      <c r="B16639" s="203"/>
      <c r="C16639" s="203"/>
      <c r="D16639" s="203"/>
      <c r="E16639" s="203"/>
      <c r="F16639" s="203"/>
    </row>
    <row r="16640" spans="1:6" x14ac:dyDescent="0.25">
      <c r="A16640" s="203"/>
      <c r="B16640" s="203"/>
      <c r="C16640" s="203"/>
      <c r="D16640" s="203"/>
      <c r="E16640" s="203"/>
      <c r="F16640" s="203"/>
    </row>
    <row r="16641" spans="1:6" x14ac:dyDescent="0.25">
      <c r="A16641" s="203"/>
      <c r="B16641" s="203"/>
      <c r="C16641" s="203"/>
      <c r="D16641" s="203"/>
      <c r="E16641" s="203"/>
      <c r="F16641" s="203"/>
    </row>
    <row r="16642" spans="1:6" x14ac:dyDescent="0.25">
      <c r="A16642" s="203"/>
      <c r="B16642" s="203"/>
      <c r="C16642" s="203"/>
      <c r="D16642" s="203"/>
      <c r="E16642" s="203"/>
      <c r="F16642" s="203"/>
    </row>
    <row r="16643" spans="1:6" x14ac:dyDescent="0.25">
      <c r="A16643" s="203"/>
      <c r="B16643" s="203"/>
      <c r="C16643" s="203"/>
      <c r="D16643" s="203"/>
      <c r="E16643" s="203"/>
      <c r="F16643" s="203"/>
    </row>
    <row r="16644" spans="1:6" x14ac:dyDescent="0.25">
      <c r="A16644" s="203"/>
      <c r="B16644" s="203"/>
      <c r="C16644" s="203"/>
      <c r="D16644" s="203"/>
      <c r="E16644" s="203"/>
      <c r="F16644" s="203"/>
    </row>
    <row r="16645" spans="1:6" x14ac:dyDescent="0.25">
      <c r="A16645" s="203"/>
      <c r="B16645" s="203"/>
      <c r="C16645" s="203"/>
      <c r="D16645" s="203"/>
      <c r="E16645" s="203"/>
      <c r="F16645" s="203"/>
    </row>
    <row r="16646" spans="1:6" x14ac:dyDescent="0.25">
      <c r="A16646" s="203"/>
      <c r="B16646" s="203"/>
      <c r="C16646" s="203"/>
      <c r="D16646" s="203"/>
      <c r="E16646" s="203"/>
      <c r="F16646" s="203"/>
    </row>
    <row r="16647" spans="1:6" x14ac:dyDescent="0.25">
      <c r="A16647" s="203"/>
      <c r="B16647" s="203"/>
      <c r="C16647" s="203"/>
      <c r="D16647" s="203"/>
      <c r="E16647" s="203"/>
      <c r="F16647" s="203"/>
    </row>
    <row r="16648" spans="1:6" x14ac:dyDescent="0.25">
      <c r="A16648" s="203"/>
      <c r="B16648" s="203"/>
      <c r="C16648" s="203"/>
      <c r="D16648" s="203"/>
      <c r="E16648" s="203"/>
      <c r="F16648" s="203"/>
    </row>
    <row r="16649" spans="1:6" x14ac:dyDescent="0.25">
      <c r="A16649" s="203"/>
      <c r="B16649" s="203"/>
      <c r="C16649" s="203"/>
      <c r="D16649" s="203"/>
      <c r="E16649" s="203"/>
      <c r="F16649" s="203"/>
    </row>
    <row r="16650" spans="1:6" x14ac:dyDescent="0.25">
      <c r="A16650" s="203"/>
      <c r="B16650" s="203"/>
      <c r="C16650" s="203"/>
      <c r="D16650" s="203"/>
      <c r="E16650" s="203"/>
      <c r="F16650" s="203"/>
    </row>
    <row r="16651" spans="1:6" x14ac:dyDescent="0.25">
      <c r="A16651" s="203"/>
      <c r="B16651" s="203"/>
      <c r="C16651" s="203"/>
      <c r="D16651" s="203"/>
      <c r="E16651" s="203"/>
      <c r="F16651" s="203"/>
    </row>
    <row r="16652" spans="1:6" x14ac:dyDescent="0.25">
      <c r="A16652" s="203"/>
      <c r="B16652" s="203"/>
      <c r="C16652" s="203"/>
      <c r="D16652" s="203"/>
      <c r="E16652" s="203"/>
      <c r="F16652" s="203"/>
    </row>
    <row r="16653" spans="1:6" x14ac:dyDescent="0.25">
      <c r="A16653" s="203"/>
      <c r="B16653" s="203"/>
      <c r="C16653" s="203"/>
      <c r="D16653" s="203"/>
      <c r="E16653" s="203"/>
      <c r="F16653" s="203"/>
    </row>
    <row r="16654" spans="1:6" x14ac:dyDescent="0.25">
      <c r="A16654" s="203"/>
      <c r="B16654" s="203"/>
      <c r="C16654" s="203"/>
      <c r="D16654" s="203"/>
      <c r="E16654" s="203"/>
      <c r="F16654" s="203"/>
    </row>
    <row r="16655" spans="1:6" x14ac:dyDescent="0.25">
      <c r="A16655" s="203"/>
      <c r="B16655" s="203"/>
      <c r="C16655" s="203"/>
      <c r="D16655" s="203"/>
      <c r="E16655" s="203"/>
      <c r="F16655" s="203"/>
    </row>
    <row r="16656" spans="1:6" x14ac:dyDescent="0.25">
      <c r="A16656" s="203"/>
      <c r="B16656" s="203"/>
      <c r="C16656" s="203"/>
      <c r="D16656" s="203"/>
      <c r="E16656" s="203"/>
      <c r="F16656" s="203"/>
    </row>
    <row r="16657" spans="1:6" x14ac:dyDescent="0.25">
      <c r="A16657" s="203"/>
      <c r="B16657" s="203"/>
      <c r="C16657" s="203"/>
      <c r="D16657" s="203"/>
      <c r="E16657" s="203"/>
      <c r="F16657" s="203"/>
    </row>
    <row r="16658" spans="1:6" x14ac:dyDescent="0.25">
      <c r="A16658" s="203"/>
      <c r="B16658" s="203"/>
      <c r="C16658" s="203"/>
      <c r="D16658" s="203"/>
      <c r="E16658" s="203"/>
      <c r="F16658" s="203"/>
    </row>
    <row r="16659" spans="1:6" x14ac:dyDescent="0.25">
      <c r="A16659" s="203"/>
      <c r="B16659" s="203"/>
      <c r="C16659" s="203"/>
      <c r="D16659" s="203"/>
      <c r="E16659" s="203"/>
      <c r="F16659" s="203"/>
    </row>
    <row r="16660" spans="1:6" x14ac:dyDescent="0.25">
      <c r="A16660" s="203"/>
      <c r="B16660" s="203"/>
      <c r="C16660" s="203"/>
      <c r="D16660" s="203"/>
      <c r="E16660" s="203"/>
      <c r="F16660" s="203"/>
    </row>
    <row r="16661" spans="1:6" x14ac:dyDescent="0.25">
      <c r="A16661" s="203"/>
      <c r="B16661" s="203"/>
      <c r="C16661" s="203"/>
      <c r="D16661" s="203"/>
      <c r="E16661" s="203"/>
      <c r="F16661" s="203"/>
    </row>
    <row r="16662" spans="1:6" x14ac:dyDescent="0.25">
      <c r="A16662" s="203"/>
      <c r="B16662" s="203"/>
      <c r="C16662" s="203"/>
      <c r="D16662" s="203"/>
      <c r="E16662" s="203"/>
      <c r="F16662" s="203"/>
    </row>
    <row r="16663" spans="1:6" x14ac:dyDescent="0.25">
      <c r="A16663" s="203"/>
      <c r="B16663" s="203"/>
      <c r="C16663" s="203"/>
      <c r="D16663" s="203"/>
      <c r="E16663" s="203"/>
      <c r="F16663" s="203"/>
    </row>
    <row r="16664" spans="1:6" x14ac:dyDescent="0.25">
      <c r="A16664" s="203"/>
      <c r="B16664" s="203"/>
      <c r="C16664" s="203"/>
      <c r="D16664" s="203"/>
      <c r="E16664" s="203"/>
      <c r="F16664" s="203"/>
    </row>
    <row r="16665" spans="1:6" x14ac:dyDescent="0.25">
      <c r="A16665" s="203"/>
      <c r="B16665" s="203"/>
      <c r="C16665" s="203"/>
      <c r="D16665" s="203"/>
      <c r="E16665" s="203"/>
      <c r="F16665" s="203"/>
    </row>
    <row r="16666" spans="1:6" x14ac:dyDescent="0.25">
      <c r="A16666" s="203"/>
      <c r="B16666" s="203"/>
      <c r="C16666" s="203"/>
      <c r="D16666" s="203"/>
      <c r="E16666" s="203"/>
      <c r="F16666" s="203"/>
    </row>
    <row r="16667" spans="1:6" x14ac:dyDescent="0.25">
      <c r="A16667" s="203"/>
      <c r="B16667" s="203"/>
      <c r="C16667" s="203"/>
      <c r="D16667" s="203"/>
      <c r="E16667" s="203"/>
      <c r="F16667" s="203"/>
    </row>
    <row r="16668" spans="1:6" x14ac:dyDescent="0.25">
      <c r="A16668" s="203"/>
      <c r="B16668" s="203"/>
      <c r="C16668" s="203"/>
      <c r="D16668" s="203"/>
      <c r="E16668" s="203"/>
      <c r="F16668" s="203"/>
    </row>
    <row r="16669" spans="1:6" x14ac:dyDescent="0.25">
      <c r="A16669" s="203"/>
      <c r="B16669" s="203"/>
      <c r="C16669" s="203"/>
      <c r="D16669" s="203"/>
      <c r="E16669" s="203"/>
      <c r="F16669" s="203"/>
    </row>
    <row r="16670" spans="1:6" x14ac:dyDescent="0.25">
      <c r="A16670" s="203"/>
      <c r="B16670" s="203"/>
      <c r="C16670" s="203"/>
      <c r="D16670" s="203"/>
      <c r="E16670" s="203"/>
      <c r="F16670" s="203"/>
    </row>
    <row r="16671" spans="1:6" x14ac:dyDescent="0.25">
      <c r="A16671" s="203"/>
      <c r="B16671" s="203"/>
      <c r="C16671" s="203"/>
      <c r="D16671" s="203"/>
      <c r="E16671" s="203"/>
      <c r="F16671" s="203"/>
    </row>
    <row r="16672" spans="1:6" x14ac:dyDescent="0.25">
      <c r="A16672" s="203"/>
      <c r="B16672" s="203"/>
      <c r="C16672" s="203"/>
      <c r="D16672" s="203"/>
      <c r="E16672" s="203"/>
      <c r="F16672" s="203"/>
    </row>
    <row r="16673" spans="1:6" x14ac:dyDescent="0.25">
      <c r="A16673" s="203"/>
      <c r="B16673" s="203"/>
      <c r="C16673" s="203"/>
      <c r="D16673" s="203"/>
      <c r="E16673" s="203"/>
      <c r="F16673" s="203"/>
    </row>
    <row r="16674" spans="1:6" x14ac:dyDescent="0.25">
      <c r="A16674" s="203"/>
      <c r="B16674" s="203"/>
      <c r="C16674" s="203"/>
      <c r="D16674" s="203"/>
      <c r="E16674" s="203"/>
      <c r="F16674" s="203"/>
    </row>
    <row r="16675" spans="1:6" x14ac:dyDescent="0.25">
      <c r="A16675" s="203"/>
      <c r="B16675" s="203"/>
      <c r="C16675" s="203"/>
      <c r="D16675" s="203"/>
      <c r="E16675" s="203"/>
      <c r="F16675" s="203"/>
    </row>
    <row r="16676" spans="1:6" x14ac:dyDescent="0.25">
      <c r="A16676" s="203"/>
      <c r="B16676" s="203"/>
      <c r="C16676" s="203"/>
      <c r="D16676" s="203"/>
      <c r="E16676" s="203"/>
      <c r="F16676" s="203"/>
    </row>
    <row r="16677" spans="1:6" x14ac:dyDescent="0.25">
      <c r="A16677" s="203"/>
      <c r="B16677" s="203"/>
      <c r="C16677" s="203"/>
      <c r="D16677" s="203"/>
      <c r="E16677" s="203"/>
      <c r="F16677" s="203"/>
    </row>
    <row r="16678" spans="1:6" x14ac:dyDescent="0.25">
      <c r="A16678" s="203"/>
      <c r="B16678" s="203"/>
      <c r="C16678" s="203"/>
      <c r="D16678" s="203"/>
      <c r="E16678" s="203"/>
      <c r="F16678" s="203"/>
    </row>
    <row r="16679" spans="1:6" x14ac:dyDescent="0.25">
      <c r="A16679" s="203"/>
      <c r="B16679" s="203"/>
      <c r="C16679" s="203"/>
      <c r="D16679" s="203"/>
      <c r="E16679" s="203"/>
      <c r="F16679" s="203"/>
    </row>
    <row r="16680" spans="1:6" x14ac:dyDescent="0.25">
      <c r="A16680" s="203"/>
      <c r="B16680" s="203"/>
      <c r="C16680" s="203"/>
      <c r="D16680" s="203"/>
      <c r="E16680" s="203"/>
      <c r="F16680" s="203"/>
    </row>
    <row r="16681" spans="1:6" x14ac:dyDescent="0.25">
      <c r="A16681" s="203"/>
      <c r="B16681" s="203"/>
      <c r="C16681" s="203"/>
      <c r="D16681" s="203"/>
      <c r="E16681" s="203"/>
      <c r="F16681" s="203"/>
    </row>
    <row r="16682" spans="1:6" x14ac:dyDescent="0.25">
      <c r="A16682" s="203"/>
      <c r="B16682" s="203"/>
      <c r="C16682" s="203"/>
      <c r="D16682" s="203"/>
      <c r="E16682" s="203"/>
      <c r="F16682" s="203"/>
    </row>
    <row r="16683" spans="1:6" x14ac:dyDescent="0.25">
      <c r="A16683" s="203"/>
      <c r="B16683" s="203"/>
      <c r="C16683" s="203"/>
      <c r="D16683" s="203"/>
      <c r="E16683" s="203"/>
      <c r="F16683" s="203"/>
    </row>
    <row r="16684" spans="1:6" x14ac:dyDescent="0.25">
      <c r="A16684" s="203"/>
      <c r="B16684" s="203"/>
      <c r="C16684" s="203"/>
      <c r="D16684" s="203"/>
      <c r="E16684" s="203"/>
      <c r="F16684" s="203"/>
    </row>
    <row r="16685" spans="1:6" x14ac:dyDescent="0.25">
      <c r="A16685" s="203"/>
      <c r="B16685" s="203"/>
      <c r="C16685" s="203"/>
      <c r="D16685" s="203"/>
      <c r="E16685" s="203"/>
      <c r="F16685" s="203"/>
    </row>
    <row r="16686" spans="1:6" x14ac:dyDescent="0.25">
      <c r="A16686" s="203"/>
      <c r="B16686" s="203"/>
      <c r="C16686" s="203"/>
      <c r="D16686" s="203"/>
      <c r="E16686" s="203"/>
      <c r="F16686" s="203"/>
    </row>
    <row r="16687" spans="1:6" x14ac:dyDescent="0.25">
      <c r="A16687" s="203"/>
      <c r="B16687" s="203"/>
      <c r="C16687" s="203"/>
      <c r="D16687" s="203"/>
      <c r="E16687" s="203"/>
      <c r="F16687" s="203"/>
    </row>
    <row r="16688" spans="1:6" x14ac:dyDescent="0.25">
      <c r="A16688" s="203"/>
      <c r="B16688" s="203"/>
      <c r="C16688" s="203"/>
      <c r="D16688" s="203"/>
      <c r="E16688" s="203"/>
      <c r="F16688" s="203"/>
    </row>
    <row r="16689" spans="1:6" x14ac:dyDescent="0.25">
      <c r="A16689" s="203"/>
      <c r="B16689" s="203"/>
      <c r="C16689" s="203"/>
      <c r="D16689" s="203"/>
      <c r="E16689" s="203"/>
      <c r="F16689" s="203"/>
    </row>
    <row r="16690" spans="1:6" x14ac:dyDescent="0.25">
      <c r="A16690" s="203"/>
      <c r="B16690" s="203"/>
      <c r="C16690" s="203"/>
      <c r="D16690" s="203"/>
      <c r="E16690" s="203"/>
      <c r="F16690" s="203"/>
    </row>
    <row r="16691" spans="1:6" x14ac:dyDescent="0.25">
      <c r="A16691" s="203"/>
      <c r="B16691" s="203"/>
      <c r="C16691" s="203"/>
      <c r="D16691" s="203"/>
      <c r="E16691" s="203"/>
      <c r="F16691" s="203"/>
    </row>
    <row r="16692" spans="1:6" x14ac:dyDescent="0.25">
      <c r="A16692" s="203"/>
      <c r="B16692" s="203"/>
      <c r="C16692" s="203"/>
      <c r="D16692" s="203"/>
      <c r="E16692" s="203"/>
      <c r="F16692" s="203"/>
    </row>
    <row r="16693" spans="1:6" x14ac:dyDescent="0.25">
      <c r="A16693" s="203"/>
      <c r="B16693" s="203"/>
      <c r="C16693" s="203"/>
      <c r="D16693" s="203"/>
      <c r="E16693" s="203"/>
      <c r="F16693" s="203"/>
    </row>
    <row r="16694" spans="1:6" x14ac:dyDescent="0.25">
      <c r="A16694" s="203"/>
      <c r="B16694" s="203"/>
      <c r="C16694" s="203"/>
      <c r="D16694" s="203"/>
      <c r="E16694" s="203"/>
      <c r="F16694" s="203"/>
    </row>
    <row r="16695" spans="1:6" x14ac:dyDescent="0.25">
      <c r="A16695" s="203"/>
      <c r="B16695" s="203"/>
      <c r="C16695" s="203"/>
      <c r="D16695" s="203"/>
      <c r="E16695" s="203"/>
      <c r="F16695" s="203"/>
    </row>
    <row r="16696" spans="1:6" x14ac:dyDescent="0.25">
      <c r="A16696" s="203"/>
      <c r="B16696" s="203"/>
      <c r="C16696" s="203"/>
      <c r="D16696" s="203"/>
      <c r="E16696" s="203"/>
      <c r="F16696" s="203"/>
    </row>
    <row r="16697" spans="1:6" x14ac:dyDescent="0.25">
      <c r="A16697" s="203"/>
      <c r="B16697" s="203"/>
      <c r="C16697" s="203"/>
      <c r="D16697" s="203"/>
      <c r="E16697" s="203"/>
      <c r="F16697" s="203"/>
    </row>
    <row r="16698" spans="1:6" x14ac:dyDescent="0.25">
      <c r="A16698" s="203"/>
      <c r="B16698" s="203"/>
      <c r="C16698" s="203"/>
      <c r="D16698" s="203"/>
      <c r="E16698" s="203"/>
      <c r="F16698" s="203"/>
    </row>
    <row r="16699" spans="1:6" x14ac:dyDescent="0.25">
      <c r="A16699" s="203"/>
      <c r="B16699" s="203"/>
      <c r="C16699" s="203"/>
      <c r="D16699" s="203"/>
      <c r="E16699" s="203"/>
      <c r="F16699" s="203"/>
    </row>
    <row r="16700" spans="1:6" x14ac:dyDescent="0.25">
      <c r="A16700" s="203"/>
      <c r="B16700" s="203"/>
      <c r="C16700" s="203"/>
      <c r="D16700" s="203"/>
      <c r="E16700" s="203"/>
      <c r="F16700" s="203"/>
    </row>
    <row r="16701" spans="1:6" x14ac:dyDescent="0.25">
      <c r="A16701" s="203"/>
      <c r="B16701" s="203"/>
      <c r="C16701" s="203"/>
      <c r="D16701" s="203"/>
      <c r="E16701" s="203"/>
      <c r="F16701" s="203"/>
    </row>
    <row r="16702" spans="1:6" x14ac:dyDescent="0.25">
      <c r="A16702" s="203"/>
      <c r="B16702" s="203"/>
      <c r="C16702" s="203"/>
      <c r="D16702" s="203"/>
      <c r="E16702" s="203"/>
      <c r="F16702" s="203"/>
    </row>
    <row r="16703" spans="1:6" x14ac:dyDescent="0.25">
      <c r="A16703" s="203"/>
      <c r="B16703" s="203"/>
      <c r="C16703" s="203"/>
      <c r="D16703" s="203"/>
      <c r="E16703" s="203"/>
      <c r="F16703" s="203"/>
    </row>
    <row r="16704" spans="1:6" x14ac:dyDescent="0.25">
      <c r="A16704" s="203"/>
      <c r="B16704" s="203"/>
      <c r="C16704" s="203"/>
      <c r="D16704" s="203"/>
      <c r="E16704" s="203"/>
      <c r="F16704" s="203"/>
    </row>
    <row r="16705" spans="1:6" x14ac:dyDescent="0.25">
      <c r="A16705" s="203"/>
      <c r="B16705" s="203"/>
      <c r="C16705" s="203"/>
      <c r="D16705" s="203"/>
      <c r="E16705" s="203"/>
      <c r="F16705" s="203"/>
    </row>
    <row r="16706" spans="1:6" x14ac:dyDescent="0.25">
      <c r="A16706" s="203"/>
      <c r="B16706" s="203"/>
      <c r="C16706" s="203"/>
      <c r="D16706" s="203"/>
      <c r="E16706" s="203"/>
      <c r="F16706" s="203"/>
    </row>
    <row r="16707" spans="1:6" x14ac:dyDescent="0.25">
      <c r="A16707" s="203"/>
      <c r="B16707" s="203"/>
      <c r="C16707" s="203"/>
      <c r="D16707" s="203"/>
      <c r="E16707" s="203"/>
      <c r="F16707" s="203"/>
    </row>
    <row r="16708" spans="1:6" x14ac:dyDescent="0.25">
      <c r="A16708" s="203"/>
      <c r="B16708" s="203"/>
      <c r="C16708" s="203"/>
      <c r="D16708" s="203"/>
      <c r="E16708" s="203"/>
      <c r="F16708" s="203"/>
    </row>
    <row r="16709" spans="1:6" x14ac:dyDescent="0.25">
      <c r="A16709" s="203"/>
      <c r="B16709" s="203"/>
      <c r="C16709" s="203"/>
      <c r="D16709" s="203"/>
      <c r="E16709" s="203"/>
      <c r="F16709" s="203"/>
    </row>
    <row r="16710" spans="1:6" x14ac:dyDescent="0.25">
      <c r="A16710" s="203"/>
      <c r="B16710" s="203"/>
      <c r="C16710" s="203"/>
      <c r="D16710" s="203"/>
      <c r="E16710" s="203"/>
      <c r="F16710" s="203"/>
    </row>
    <row r="16711" spans="1:6" x14ac:dyDescent="0.25">
      <c r="A16711" s="203"/>
      <c r="B16711" s="203"/>
      <c r="C16711" s="203"/>
      <c r="D16711" s="203"/>
      <c r="E16711" s="203"/>
      <c r="F16711" s="203"/>
    </row>
    <row r="16712" spans="1:6" x14ac:dyDescent="0.25">
      <c r="A16712" s="203"/>
      <c r="B16712" s="203"/>
      <c r="C16712" s="203"/>
      <c r="D16712" s="203"/>
      <c r="E16712" s="203"/>
      <c r="F16712" s="203"/>
    </row>
    <row r="16713" spans="1:6" x14ac:dyDescent="0.25">
      <c r="A16713" s="203"/>
      <c r="B16713" s="203"/>
      <c r="C16713" s="203"/>
      <c r="D16713" s="203"/>
      <c r="E16713" s="203"/>
      <c r="F16713" s="203"/>
    </row>
    <row r="16714" spans="1:6" x14ac:dyDescent="0.25">
      <c r="A16714" s="203"/>
      <c r="B16714" s="203"/>
      <c r="C16714" s="203"/>
      <c r="D16714" s="203"/>
      <c r="E16714" s="203"/>
      <c r="F16714" s="203"/>
    </row>
    <row r="16715" spans="1:6" x14ac:dyDescent="0.25">
      <c r="A16715" s="203"/>
      <c r="B16715" s="203"/>
      <c r="C16715" s="203"/>
      <c r="D16715" s="203"/>
      <c r="E16715" s="203"/>
      <c r="F16715" s="203"/>
    </row>
    <row r="16716" spans="1:6" x14ac:dyDescent="0.25">
      <c r="A16716" s="203"/>
      <c r="B16716" s="203"/>
      <c r="C16716" s="203"/>
      <c r="D16716" s="203"/>
      <c r="E16716" s="203"/>
      <c r="F16716" s="203"/>
    </row>
    <row r="16717" spans="1:6" x14ac:dyDescent="0.25">
      <c r="A16717" s="203"/>
      <c r="B16717" s="203"/>
      <c r="C16717" s="203"/>
      <c r="D16717" s="203"/>
      <c r="E16717" s="203"/>
      <c r="F16717" s="203"/>
    </row>
    <row r="16718" spans="1:6" x14ac:dyDescent="0.25">
      <c r="A16718" s="203"/>
      <c r="B16718" s="203"/>
      <c r="C16718" s="203"/>
      <c r="D16718" s="203"/>
      <c r="E16718" s="203"/>
      <c r="F16718" s="203"/>
    </row>
    <row r="16719" spans="1:6" x14ac:dyDescent="0.25">
      <c r="A16719" s="203"/>
      <c r="B16719" s="203"/>
      <c r="C16719" s="203"/>
      <c r="D16719" s="203"/>
      <c r="E16719" s="203"/>
      <c r="F16719" s="203"/>
    </row>
    <row r="16720" spans="1:6" x14ac:dyDescent="0.25">
      <c r="A16720" s="203"/>
      <c r="B16720" s="203"/>
      <c r="C16720" s="203"/>
      <c r="D16720" s="203"/>
      <c r="E16720" s="203"/>
      <c r="F16720" s="203"/>
    </row>
    <row r="16721" spans="1:6" x14ac:dyDescent="0.25">
      <c r="A16721" s="203"/>
      <c r="B16721" s="203"/>
      <c r="C16721" s="203"/>
      <c r="D16721" s="203"/>
      <c r="E16721" s="203"/>
      <c r="F16721" s="203"/>
    </row>
    <row r="16722" spans="1:6" x14ac:dyDescent="0.25">
      <c r="A16722" s="203"/>
      <c r="B16722" s="203"/>
      <c r="C16722" s="203"/>
      <c r="D16722" s="203"/>
      <c r="E16722" s="203"/>
      <c r="F16722" s="203"/>
    </row>
    <row r="16723" spans="1:6" x14ac:dyDescent="0.25">
      <c r="A16723" s="203"/>
      <c r="B16723" s="203"/>
      <c r="C16723" s="203"/>
      <c r="D16723" s="203"/>
      <c r="E16723" s="203"/>
      <c r="F16723" s="203"/>
    </row>
    <row r="16724" spans="1:6" x14ac:dyDescent="0.25">
      <c r="A16724" s="203"/>
      <c r="B16724" s="203"/>
      <c r="C16724" s="203"/>
      <c r="D16724" s="203"/>
      <c r="E16724" s="203"/>
      <c r="F16724" s="203"/>
    </row>
    <row r="16725" spans="1:6" x14ac:dyDescent="0.25">
      <c r="A16725" s="203"/>
      <c r="B16725" s="203"/>
      <c r="C16725" s="203"/>
      <c r="D16725" s="203"/>
      <c r="E16725" s="203"/>
      <c r="F16725" s="203"/>
    </row>
    <row r="16726" spans="1:6" x14ac:dyDescent="0.25">
      <c r="A16726" s="203"/>
      <c r="B16726" s="203"/>
      <c r="C16726" s="203"/>
      <c r="D16726" s="203"/>
      <c r="E16726" s="203"/>
      <c r="F16726" s="203"/>
    </row>
    <row r="16727" spans="1:6" x14ac:dyDescent="0.25">
      <c r="A16727" s="203"/>
      <c r="B16727" s="203"/>
      <c r="C16727" s="203"/>
      <c r="D16727" s="203"/>
      <c r="E16727" s="203"/>
      <c r="F16727" s="203"/>
    </row>
    <row r="16728" spans="1:6" x14ac:dyDescent="0.25">
      <c r="A16728" s="203"/>
      <c r="B16728" s="203"/>
      <c r="C16728" s="203"/>
      <c r="D16728" s="203"/>
      <c r="E16728" s="203"/>
      <c r="F16728" s="203"/>
    </row>
    <row r="16729" spans="1:6" x14ac:dyDescent="0.25">
      <c r="A16729" s="203"/>
      <c r="B16729" s="203"/>
      <c r="C16729" s="203"/>
      <c r="D16729" s="203"/>
      <c r="E16729" s="203"/>
      <c r="F16729" s="203"/>
    </row>
    <row r="16730" spans="1:6" x14ac:dyDescent="0.25">
      <c r="A16730" s="203"/>
      <c r="B16730" s="203"/>
      <c r="C16730" s="203"/>
      <c r="D16730" s="203"/>
      <c r="E16730" s="203"/>
      <c r="F16730" s="203"/>
    </row>
    <row r="16731" spans="1:6" x14ac:dyDescent="0.25">
      <c r="A16731" s="203"/>
      <c r="B16731" s="203"/>
      <c r="C16731" s="203"/>
      <c r="D16731" s="203"/>
      <c r="E16731" s="203"/>
      <c r="F16731" s="203"/>
    </row>
    <row r="16732" spans="1:6" x14ac:dyDescent="0.25">
      <c r="A16732" s="203"/>
      <c r="B16732" s="203"/>
      <c r="C16732" s="203"/>
      <c r="D16732" s="203"/>
      <c r="E16732" s="203"/>
      <c r="F16732" s="203"/>
    </row>
    <row r="16733" spans="1:6" x14ac:dyDescent="0.25">
      <c r="A16733" s="203"/>
      <c r="B16733" s="203"/>
      <c r="C16733" s="203"/>
      <c r="D16733" s="203"/>
      <c r="E16733" s="203"/>
      <c r="F16733" s="203"/>
    </row>
    <row r="16734" spans="1:6" x14ac:dyDescent="0.25">
      <c r="A16734" s="203"/>
      <c r="B16734" s="203"/>
      <c r="C16734" s="203"/>
      <c r="D16734" s="203"/>
      <c r="E16734" s="203"/>
      <c r="F16734" s="203"/>
    </row>
    <row r="16735" spans="1:6" x14ac:dyDescent="0.25">
      <c r="A16735" s="203"/>
      <c r="B16735" s="203"/>
      <c r="C16735" s="203"/>
      <c r="D16735" s="203"/>
      <c r="E16735" s="203"/>
      <c r="F16735" s="203"/>
    </row>
    <row r="16736" spans="1:6" x14ac:dyDescent="0.25">
      <c r="A16736" s="203"/>
      <c r="B16736" s="203"/>
      <c r="C16736" s="203"/>
      <c r="D16736" s="203"/>
      <c r="E16736" s="203"/>
      <c r="F16736" s="203"/>
    </row>
    <row r="16737" spans="1:6" x14ac:dyDescent="0.25">
      <c r="A16737" s="203"/>
      <c r="B16737" s="203"/>
      <c r="C16737" s="203"/>
      <c r="D16737" s="203"/>
      <c r="E16737" s="203"/>
      <c r="F16737" s="203"/>
    </row>
    <row r="16738" spans="1:6" x14ac:dyDescent="0.25">
      <c r="A16738" s="203"/>
      <c r="B16738" s="203"/>
      <c r="C16738" s="203"/>
      <c r="D16738" s="203"/>
      <c r="E16738" s="203"/>
      <c r="F16738" s="203"/>
    </row>
    <row r="16739" spans="1:6" x14ac:dyDescent="0.25">
      <c r="A16739" s="203"/>
      <c r="B16739" s="203"/>
      <c r="C16739" s="203"/>
      <c r="D16739" s="203"/>
      <c r="E16739" s="203"/>
      <c r="F16739" s="203"/>
    </row>
    <row r="16740" spans="1:6" x14ac:dyDescent="0.25">
      <c r="A16740" s="203"/>
      <c r="B16740" s="203"/>
      <c r="C16740" s="203"/>
      <c r="D16740" s="203"/>
      <c r="E16740" s="203"/>
      <c r="F16740" s="203"/>
    </row>
    <row r="16741" spans="1:6" x14ac:dyDescent="0.25">
      <c r="A16741" s="203"/>
      <c r="B16741" s="203"/>
      <c r="C16741" s="203"/>
      <c r="D16741" s="203"/>
      <c r="E16741" s="203"/>
      <c r="F16741" s="203"/>
    </row>
    <row r="16742" spans="1:6" x14ac:dyDescent="0.25">
      <c r="A16742" s="203"/>
      <c r="B16742" s="203"/>
      <c r="C16742" s="203"/>
      <c r="D16742" s="203"/>
      <c r="E16742" s="203"/>
      <c r="F16742" s="203"/>
    </row>
    <row r="16743" spans="1:6" x14ac:dyDescent="0.25">
      <c r="A16743" s="203"/>
      <c r="B16743" s="203"/>
      <c r="C16743" s="203"/>
      <c r="D16743" s="203"/>
      <c r="E16743" s="203"/>
      <c r="F16743" s="203"/>
    </row>
    <row r="16744" spans="1:6" x14ac:dyDescent="0.25">
      <c r="A16744" s="203"/>
      <c r="B16744" s="203"/>
      <c r="C16744" s="203"/>
      <c r="D16744" s="203"/>
      <c r="E16744" s="203"/>
      <c r="F16744" s="203"/>
    </row>
    <row r="16745" spans="1:6" x14ac:dyDescent="0.25">
      <c r="A16745" s="203"/>
      <c r="B16745" s="203"/>
      <c r="C16745" s="203"/>
      <c r="D16745" s="203"/>
      <c r="E16745" s="203"/>
      <c r="F16745" s="203"/>
    </row>
    <row r="16746" spans="1:6" x14ac:dyDescent="0.25">
      <c r="A16746" s="203"/>
      <c r="B16746" s="203"/>
      <c r="C16746" s="203"/>
      <c r="D16746" s="203"/>
      <c r="E16746" s="203"/>
      <c r="F16746" s="203"/>
    </row>
    <row r="16747" spans="1:6" x14ac:dyDescent="0.25">
      <c r="A16747" s="203"/>
      <c r="B16747" s="203"/>
      <c r="C16747" s="203"/>
      <c r="D16747" s="203"/>
      <c r="E16747" s="203"/>
      <c r="F16747" s="203"/>
    </row>
    <row r="16748" spans="1:6" x14ac:dyDescent="0.25">
      <c r="A16748" s="203"/>
      <c r="B16748" s="203"/>
      <c r="C16748" s="203"/>
      <c r="D16748" s="203"/>
      <c r="E16748" s="203"/>
      <c r="F16748" s="203"/>
    </row>
    <row r="16749" spans="1:6" x14ac:dyDescent="0.25">
      <c r="A16749" s="203"/>
      <c r="B16749" s="203"/>
      <c r="C16749" s="203"/>
      <c r="D16749" s="203"/>
      <c r="E16749" s="203"/>
      <c r="F16749" s="203"/>
    </row>
    <row r="16750" spans="1:6" x14ac:dyDescent="0.25">
      <c r="A16750" s="203"/>
      <c r="B16750" s="203"/>
      <c r="C16750" s="203"/>
      <c r="D16750" s="203"/>
      <c r="E16750" s="203"/>
      <c r="F16750" s="203"/>
    </row>
    <row r="16751" spans="1:6" x14ac:dyDescent="0.25">
      <c r="A16751" s="203"/>
      <c r="B16751" s="203"/>
      <c r="C16751" s="203"/>
      <c r="D16751" s="203"/>
      <c r="E16751" s="203"/>
      <c r="F16751" s="203"/>
    </row>
    <row r="16752" spans="1:6" x14ac:dyDescent="0.25">
      <c r="A16752" s="203"/>
      <c r="B16752" s="203"/>
      <c r="C16752" s="203"/>
      <c r="D16752" s="203"/>
      <c r="E16752" s="203"/>
      <c r="F16752" s="203"/>
    </row>
    <row r="16753" spans="1:6" x14ac:dyDescent="0.25">
      <c r="A16753" s="203"/>
      <c r="B16753" s="203"/>
      <c r="C16753" s="203"/>
      <c r="D16753" s="203"/>
      <c r="E16753" s="203"/>
      <c r="F16753" s="203"/>
    </row>
    <row r="16754" spans="1:6" x14ac:dyDescent="0.25">
      <c r="A16754" s="203"/>
      <c r="B16754" s="203"/>
      <c r="C16754" s="203"/>
      <c r="D16754" s="203"/>
      <c r="E16754" s="203"/>
      <c r="F16754" s="203"/>
    </row>
    <row r="16755" spans="1:6" x14ac:dyDescent="0.25">
      <c r="A16755" s="203"/>
      <c r="B16755" s="203"/>
      <c r="C16755" s="203"/>
      <c r="D16755" s="203"/>
      <c r="E16755" s="203"/>
      <c r="F16755" s="203"/>
    </row>
    <row r="16756" spans="1:6" x14ac:dyDescent="0.25">
      <c r="A16756" s="203"/>
      <c r="B16756" s="203"/>
      <c r="C16756" s="203"/>
      <c r="D16756" s="203"/>
      <c r="E16756" s="203"/>
      <c r="F16756" s="203"/>
    </row>
    <row r="16757" spans="1:6" x14ac:dyDescent="0.25">
      <c r="A16757" s="203"/>
      <c r="B16757" s="203"/>
      <c r="C16757" s="203"/>
      <c r="D16757" s="203"/>
      <c r="E16757" s="203"/>
      <c r="F16757" s="203"/>
    </row>
    <row r="16758" spans="1:6" x14ac:dyDescent="0.25">
      <c r="A16758" s="203"/>
      <c r="B16758" s="203"/>
      <c r="C16758" s="203"/>
      <c r="D16758" s="203"/>
      <c r="E16758" s="203"/>
      <c r="F16758" s="203"/>
    </row>
    <row r="16759" spans="1:6" x14ac:dyDescent="0.25">
      <c r="A16759" s="203"/>
      <c r="B16759" s="203"/>
      <c r="C16759" s="203"/>
      <c r="D16759" s="203"/>
      <c r="E16759" s="203"/>
      <c r="F16759" s="203"/>
    </row>
    <row r="16760" spans="1:6" x14ac:dyDescent="0.25">
      <c r="A16760" s="203"/>
      <c r="B16760" s="203"/>
      <c r="C16760" s="203"/>
      <c r="D16760" s="203"/>
      <c r="E16760" s="203"/>
      <c r="F16760" s="203"/>
    </row>
    <row r="16761" spans="1:6" x14ac:dyDescent="0.25">
      <c r="A16761" s="203"/>
      <c r="B16761" s="203"/>
      <c r="C16761" s="203"/>
      <c r="D16761" s="203"/>
      <c r="E16761" s="203"/>
      <c r="F16761" s="203"/>
    </row>
    <row r="16762" spans="1:6" x14ac:dyDescent="0.25">
      <c r="A16762" s="203"/>
      <c r="B16762" s="203"/>
      <c r="C16762" s="203"/>
      <c r="D16762" s="203"/>
      <c r="E16762" s="203"/>
      <c r="F16762" s="203"/>
    </row>
    <row r="16763" spans="1:6" x14ac:dyDescent="0.25">
      <c r="A16763" s="203"/>
      <c r="B16763" s="203"/>
      <c r="C16763" s="203"/>
      <c r="D16763" s="203"/>
      <c r="E16763" s="203"/>
      <c r="F16763" s="203"/>
    </row>
    <row r="16764" spans="1:6" x14ac:dyDescent="0.25">
      <c r="A16764" s="203"/>
      <c r="B16764" s="203"/>
      <c r="C16764" s="203"/>
      <c r="D16764" s="203"/>
      <c r="E16764" s="203"/>
      <c r="F16764" s="203"/>
    </row>
    <row r="16765" spans="1:6" x14ac:dyDescent="0.25">
      <c r="A16765" s="203"/>
      <c r="B16765" s="203"/>
      <c r="C16765" s="203"/>
      <c r="D16765" s="203"/>
      <c r="E16765" s="203"/>
      <c r="F16765" s="203"/>
    </row>
    <row r="16766" spans="1:6" x14ac:dyDescent="0.25">
      <c r="A16766" s="203"/>
      <c r="B16766" s="203"/>
      <c r="C16766" s="203"/>
      <c r="D16766" s="203"/>
      <c r="E16766" s="203"/>
      <c r="F16766" s="203"/>
    </row>
    <row r="16767" spans="1:6" x14ac:dyDescent="0.25">
      <c r="A16767" s="203"/>
      <c r="B16767" s="203"/>
      <c r="C16767" s="203"/>
      <c r="D16767" s="203"/>
      <c r="E16767" s="203"/>
      <c r="F16767" s="203"/>
    </row>
    <row r="16768" spans="1:6" x14ac:dyDescent="0.25">
      <c r="A16768" s="203"/>
      <c r="B16768" s="203"/>
      <c r="C16768" s="203"/>
      <c r="D16768" s="203"/>
      <c r="E16768" s="203"/>
      <c r="F16768" s="203"/>
    </row>
    <row r="16769" spans="1:6" x14ac:dyDescent="0.25">
      <c r="A16769" s="203"/>
      <c r="B16769" s="203"/>
      <c r="C16769" s="203"/>
      <c r="D16769" s="203"/>
      <c r="E16769" s="203"/>
      <c r="F16769" s="203"/>
    </row>
    <row r="16770" spans="1:6" x14ac:dyDescent="0.25">
      <c r="A16770" s="203"/>
      <c r="B16770" s="203"/>
      <c r="C16770" s="203"/>
      <c r="D16770" s="203"/>
      <c r="E16770" s="203"/>
      <c r="F16770" s="203"/>
    </row>
    <row r="16771" spans="1:6" x14ac:dyDescent="0.25">
      <c r="A16771" s="203"/>
      <c r="B16771" s="203"/>
      <c r="C16771" s="203"/>
      <c r="D16771" s="203"/>
      <c r="E16771" s="203"/>
      <c r="F16771" s="203"/>
    </row>
    <row r="16772" spans="1:6" x14ac:dyDescent="0.25">
      <c r="A16772" s="203"/>
      <c r="B16772" s="203"/>
      <c r="C16772" s="203"/>
      <c r="D16772" s="203"/>
      <c r="E16772" s="203"/>
      <c r="F16772" s="203"/>
    </row>
    <row r="16773" spans="1:6" x14ac:dyDescent="0.25">
      <c r="A16773" s="203"/>
      <c r="B16773" s="203"/>
      <c r="C16773" s="203"/>
      <c r="D16773" s="203"/>
      <c r="E16773" s="203"/>
      <c r="F16773" s="203"/>
    </row>
    <row r="16774" spans="1:6" x14ac:dyDescent="0.25">
      <c r="A16774" s="203"/>
      <c r="B16774" s="203"/>
      <c r="C16774" s="203"/>
      <c r="D16774" s="203"/>
      <c r="E16774" s="203"/>
      <c r="F16774" s="203"/>
    </row>
    <row r="16775" spans="1:6" x14ac:dyDescent="0.25">
      <c r="A16775" s="203"/>
      <c r="B16775" s="203"/>
      <c r="C16775" s="203"/>
      <c r="D16775" s="203"/>
      <c r="E16775" s="203"/>
      <c r="F16775" s="203"/>
    </row>
    <row r="16776" spans="1:6" x14ac:dyDescent="0.25">
      <c r="A16776" s="203"/>
      <c r="B16776" s="203"/>
      <c r="C16776" s="203"/>
      <c r="D16776" s="203"/>
      <c r="E16776" s="203"/>
      <c r="F16776" s="203"/>
    </row>
    <row r="16777" spans="1:6" x14ac:dyDescent="0.25">
      <c r="A16777" s="203"/>
      <c r="B16777" s="203"/>
      <c r="C16777" s="203"/>
      <c r="D16777" s="203"/>
      <c r="E16777" s="203"/>
      <c r="F16777" s="203"/>
    </row>
    <row r="16778" spans="1:6" x14ac:dyDescent="0.25">
      <c r="A16778" s="203"/>
      <c r="B16778" s="203"/>
      <c r="C16778" s="203"/>
      <c r="D16778" s="203"/>
      <c r="E16778" s="203"/>
      <c r="F16778" s="203"/>
    </row>
    <row r="16779" spans="1:6" x14ac:dyDescent="0.25">
      <c r="A16779" s="203"/>
      <c r="B16779" s="203"/>
      <c r="C16779" s="203"/>
      <c r="D16779" s="203"/>
      <c r="E16779" s="203"/>
      <c r="F16779" s="203"/>
    </row>
    <row r="16780" spans="1:6" x14ac:dyDescent="0.25">
      <c r="A16780" s="203"/>
      <c r="B16780" s="203"/>
      <c r="C16780" s="203"/>
      <c r="D16780" s="203"/>
      <c r="E16780" s="203"/>
      <c r="F16780" s="203"/>
    </row>
    <row r="16781" spans="1:6" x14ac:dyDescent="0.25">
      <c r="A16781" s="203"/>
      <c r="B16781" s="203"/>
      <c r="C16781" s="203"/>
      <c r="D16781" s="203"/>
      <c r="E16781" s="203"/>
      <c r="F16781" s="203"/>
    </row>
    <row r="16782" spans="1:6" x14ac:dyDescent="0.25">
      <c r="A16782" s="203"/>
      <c r="B16782" s="203"/>
      <c r="C16782" s="203"/>
      <c r="D16782" s="203"/>
      <c r="E16782" s="203"/>
      <c r="F16782" s="203"/>
    </row>
    <row r="16783" spans="1:6" x14ac:dyDescent="0.25">
      <c r="A16783" s="203"/>
      <c r="B16783" s="203"/>
      <c r="C16783" s="203"/>
      <c r="D16783" s="203"/>
      <c r="E16783" s="203"/>
      <c r="F16783" s="203"/>
    </row>
    <row r="16784" spans="1:6" x14ac:dyDescent="0.25">
      <c r="A16784" s="203"/>
      <c r="B16784" s="203"/>
      <c r="C16784" s="203"/>
      <c r="D16784" s="203"/>
      <c r="E16784" s="203"/>
      <c r="F16784" s="203"/>
    </row>
    <row r="16785" spans="1:6" x14ac:dyDescent="0.25">
      <c r="A16785" s="203"/>
      <c r="B16785" s="203"/>
      <c r="C16785" s="203"/>
      <c r="D16785" s="203"/>
      <c r="E16785" s="203"/>
      <c r="F16785" s="203"/>
    </row>
    <row r="16786" spans="1:6" x14ac:dyDescent="0.25">
      <c r="A16786" s="203"/>
      <c r="B16786" s="203"/>
      <c r="C16786" s="203"/>
      <c r="D16786" s="203"/>
      <c r="E16786" s="203"/>
      <c r="F16786" s="203"/>
    </row>
    <row r="16787" spans="1:6" x14ac:dyDescent="0.25">
      <c r="A16787" s="203"/>
      <c r="B16787" s="203"/>
      <c r="C16787" s="203"/>
      <c r="D16787" s="203"/>
      <c r="E16787" s="203"/>
      <c r="F16787" s="203"/>
    </row>
    <row r="16788" spans="1:6" x14ac:dyDescent="0.25">
      <c r="A16788" s="203"/>
      <c r="B16788" s="203"/>
      <c r="C16788" s="203"/>
      <c r="D16788" s="203"/>
      <c r="E16788" s="203"/>
      <c r="F16788" s="203"/>
    </row>
    <row r="16789" spans="1:6" x14ac:dyDescent="0.25">
      <c r="A16789" s="203"/>
      <c r="B16789" s="203"/>
      <c r="C16789" s="203"/>
      <c r="D16789" s="203"/>
      <c r="E16789" s="203"/>
      <c r="F16789" s="203"/>
    </row>
    <row r="16790" spans="1:6" x14ac:dyDescent="0.25">
      <c r="A16790" s="203"/>
      <c r="B16790" s="203"/>
      <c r="C16790" s="203"/>
      <c r="D16790" s="203"/>
      <c r="E16790" s="203"/>
      <c r="F16790" s="203"/>
    </row>
    <row r="16791" spans="1:6" x14ac:dyDescent="0.25">
      <c r="A16791" s="203"/>
      <c r="B16791" s="203"/>
      <c r="C16791" s="203"/>
      <c r="D16791" s="203"/>
      <c r="E16791" s="203"/>
      <c r="F16791" s="203"/>
    </row>
    <row r="16792" spans="1:6" x14ac:dyDescent="0.25">
      <c r="A16792" s="203"/>
      <c r="B16792" s="203"/>
      <c r="C16792" s="203"/>
      <c r="D16792" s="203"/>
      <c r="E16792" s="203"/>
      <c r="F16792" s="203"/>
    </row>
    <row r="16793" spans="1:6" x14ac:dyDescent="0.25">
      <c r="A16793" s="203"/>
      <c r="B16793" s="203"/>
      <c r="C16793" s="203"/>
      <c r="D16793" s="203"/>
      <c r="E16793" s="203"/>
      <c r="F16793" s="203"/>
    </row>
    <row r="16794" spans="1:6" x14ac:dyDescent="0.25">
      <c r="A16794" s="203"/>
      <c r="B16794" s="203"/>
      <c r="C16794" s="203"/>
      <c r="D16794" s="203"/>
      <c r="E16794" s="203"/>
      <c r="F16794" s="203"/>
    </row>
    <row r="16795" spans="1:6" x14ac:dyDescent="0.25">
      <c r="A16795" s="203"/>
      <c r="B16795" s="203"/>
      <c r="C16795" s="203"/>
      <c r="D16795" s="203"/>
      <c r="E16795" s="203"/>
      <c r="F16795" s="203"/>
    </row>
    <row r="16796" spans="1:6" x14ac:dyDescent="0.25">
      <c r="A16796" s="203"/>
      <c r="B16796" s="203"/>
      <c r="C16796" s="203"/>
      <c r="D16796" s="203"/>
      <c r="E16796" s="203"/>
      <c r="F16796" s="203"/>
    </row>
    <row r="16797" spans="1:6" x14ac:dyDescent="0.25">
      <c r="A16797" s="203"/>
      <c r="B16797" s="203"/>
      <c r="C16797" s="203"/>
      <c r="D16797" s="203"/>
      <c r="E16797" s="203"/>
      <c r="F16797" s="203"/>
    </row>
    <row r="16798" spans="1:6" x14ac:dyDescent="0.25">
      <c r="A16798" s="203"/>
      <c r="B16798" s="203"/>
      <c r="C16798" s="203"/>
      <c r="D16798" s="203"/>
      <c r="E16798" s="203"/>
      <c r="F16798" s="203"/>
    </row>
    <row r="16799" spans="1:6" x14ac:dyDescent="0.25">
      <c r="A16799" s="203"/>
      <c r="B16799" s="203"/>
      <c r="C16799" s="203"/>
      <c r="D16799" s="203"/>
      <c r="E16799" s="203"/>
      <c r="F16799" s="203"/>
    </row>
    <row r="16800" spans="1:6" x14ac:dyDescent="0.25">
      <c r="A16800" s="203"/>
      <c r="B16800" s="203"/>
      <c r="C16800" s="203"/>
      <c r="D16800" s="203"/>
      <c r="E16800" s="203"/>
      <c r="F16800" s="203"/>
    </row>
    <row r="16801" spans="1:6" x14ac:dyDescent="0.25">
      <c r="A16801" s="203"/>
      <c r="B16801" s="203"/>
      <c r="C16801" s="203"/>
      <c r="D16801" s="203"/>
      <c r="E16801" s="203"/>
      <c r="F16801" s="203"/>
    </row>
    <row r="16802" spans="1:6" x14ac:dyDescent="0.25">
      <c r="A16802" s="203"/>
      <c r="B16802" s="203"/>
      <c r="C16802" s="203"/>
      <c r="D16802" s="203"/>
      <c r="E16802" s="203"/>
      <c r="F16802" s="203"/>
    </row>
    <row r="16803" spans="1:6" x14ac:dyDescent="0.25">
      <c r="A16803" s="203"/>
      <c r="B16803" s="203"/>
      <c r="C16803" s="203"/>
      <c r="D16803" s="203"/>
      <c r="E16803" s="203"/>
      <c r="F16803" s="203"/>
    </row>
    <row r="16804" spans="1:6" x14ac:dyDescent="0.25">
      <c r="A16804" s="203"/>
      <c r="B16804" s="203"/>
      <c r="C16804" s="203"/>
      <c r="D16804" s="203"/>
      <c r="E16804" s="203"/>
      <c r="F16804" s="203"/>
    </row>
    <row r="16805" spans="1:6" x14ac:dyDescent="0.25">
      <c r="A16805" s="203"/>
      <c r="B16805" s="203"/>
      <c r="C16805" s="203"/>
      <c r="D16805" s="203"/>
      <c r="E16805" s="203"/>
      <c r="F16805" s="203"/>
    </row>
    <row r="16806" spans="1:6" x14ac:dyDescent="0.25">
      <c r="A16806" s="203"/>
      <c r="B16806" s="203"/>
      <c r="C16806" s="203"/>
      <c r="D16806" s="203"/>
      <c r="E16806" s="203"/>
      <c r="F16806" s="203"/>
    </row>
    <row r="16807" spans="1:6" x14ac:dyDescent="0.25">
      <c r="A16807" s="203"/>
      <c r="B16807" s="203"/>
      <c r="C16807" s="203"/>
      <c r="D16807" s="203"/>
      <c r="E16807" s="203"/>
      <c r="F16807" s="203"/>
    </row>
    <row r="16808" spans="1:6" x14ac:dyDescent="0.25">
      <c r="A16808" s="203"/>
      <c r="B16808" s="203"/>
      <c r="C16808" s="203"/>
      <c r="D16808" s="203"/>
      <c r="E16808" s="203"/>
      <c r="F16808" s="203"/>
    </row>
    <row r="16809" spans="1:6" x14ac:dyDescent="0.25">
      <c r="A16809" s="203"/>
      <c r="B16809" s="203"/>
      <c r="C16809" s="203"/>
      <c r="D16809" s="203"/>
      <c r="E16809" s="203"/>
      <c r="F16809" s="203"/>
    </row>
    <row r="16810" spans="1:6" x14ac:dyDescent="0.25">
      <c r="A16810" s="203"/>
      <c r="B16810" s="203"/>
      <c r="C16810" s="203"/>
      <c r="D16810" s="203"/>
      <c r="E16810" s="203"/>
      <c r="F16810" s="203"/>
    </row>
    <row r="16811" spans="1:6" x14ac:dyDescent="0.25">
      <c r="A16811" s="203"/>
      <c r="B16811" s="203"/>
      <c r="C16811" s="203"/>
      <c r="D16811" s="203"/>
      <c r="E16811" s="203"/>
      <c r="F16811" s="203"/>
    </row>
    <row r="16812" spans="1:6" x14ac:dyDescent="0.25">
      <c r="A16812" s="203"/>
      <c r="B16812" s="203"/>
      <c r="C16812" s="203"/>
      <c r="D16812" s="203"/>
      <c r="E16812" s="203"/>
      <c r="F16812" s="203"/>
    </row>
    <row r="16813" spans="1:6" x14ac:dyDescent="0.25">
      <c r="A16813" s="203"/>
      <c r="B16813" s="203"/>
      <c r="C16813" s="203"/>
      <c r="D16813" s="203"/>
      <c r="E16813" s="203"/>
      <c r="F16813" s="203"/>
    </row>
    <row r="16814" spans="1:6" x14ac:dyDescent="0.25">
      <c r="A16814" s="203"/>
      <c r="B16814" s="203"/>
      <c r="C16814" s="203"/>
      <c r="D16814" s="203"/>
      <c r="E16814" s="203"/>
      <c r="F16814" s="203"/>
    </row>
    <row r="16815" spans="1:6" x14ac:dyDescent="0.25">
      <c r="A16815" s="203"/>
      <c r="B16815" s="203"/>
      <c r="C16815" s="203"/>
      <c r="D16815" s="203"/>
      <c r="E16815" s="203"/>
      <c r="F16815" s="203"/>
    </row>
    <row r="16816" spans="1:6" x14ac:dyDescent="0.25">
      <c r="A16816" s="203"/>
      <c r="B16816" s="203"/>
      <c r="C16816" s="203"/>
      <c r="D16816" s="203"/>
      <c r="E16816" s="203"/>
      <c r="F16816" s="203"/>
    </row>
    <row r="16817" spans="1:6" x14ac:dyDescent="0.25">
      <c r="A16817" s="203"/>
      <c r="B16817" s="203"/>
      <c r="C16817" s="203"/>
      <c r="D16817" s="203"/>
      <c r="E16817" s="203"/>
      <c r="F16817" s="203"/>
    </row>
    <row r="16818" spans="1:6" x14ac:dyDescent="0.25">
      <c r="A16818" s="203"/>
      <c r="B16818" s="203"/>
      <c r="C16818" s="203"/>
      <c r="D16818" s="203"/>
      <c r="E16818" s="203"/>
      <c r="F16818" s="203"/>
    </row>
    <row r="16819" spans="1:6" x14ac:dyDescent="0.25">
      <c r="A16819" s="203"/>
      <c r="B16819" s="203"/>
      <c r="C16819" s="203"/>
      <c r="D16819" s="203"/>
      <c r="E16819" s="203"/>
      <c r="F16819" s="203"/>
    </row>
    <row r="16820" spans="1:6" x14ac:dyDescent="0.25">
      <c r="A16820" s="203"/>
      <c r="B16820" s="203"/>
      <c r="C16820" s="203"/>
      <c r="D16820" s="203"/>
      <c r="E16820" s="203"/>
      <c r="F16820" s="203"/>
    </row>
    <row r="16821" spans="1:6" x14ac:dyDescent="0.25">
      <c r="A16821" s="203"/>
      <c r="B16821" s="203"/>
      <c r="C16821" s="203"/>
      <c r="D16821" s="203"/>
      <c r="E16821" s="203"/>
      <c r="F16821" s="203"/>
    </row>
    <row r="16822" spans="1:6" x14ac:dyDescent="0.25">
      <c r="A16822" s="203"/>
      <c r="B16822" s="203"/>
      <c r="C16822" s="203"/>
      <c r="D16822" s="203"/>
      <c r="E16822" s="203"/>
      <c r="F16822" s="203"/>
    </row>
    <row r="16823" spans="1:6" x14ac:dyDescent="0.25">
      <c r="A16823" s="203"/>
      <c r="B16823" s="203"/>
      <c r="C16823" s="203"/>
      <c r="D16823" s="203"/>
      <c r="E16823" s="203"/>
      <c r="F16823" s="203"/>
    </row>
    <row r="16824" spans="1:6" x14ac:dyDescent="0.25">
      <c r="A16824" s="203"/>
      <c r="B16824" s="203"/>
      <c r="C16824" s="203"/>
      <c r="D16824" s="203"/>
      <c r="E16824" s="203"/>
      <c r="F16824" s="203"/>
    </row>
    <row r="16825" spans="1:6" x14ac:dyDescent="0.25">
      <c r="A16825" s="203"/>
      <c r="B16825" s="203"/>
      <c r="C16825" s="203"/>
      <c r="D16825" s="203"/>
      <c r="E16825" s="203"/>
      <c r="F16825" s="203"/>
    </row>
    <row r="16826" spans="1:6" x14ac:dyDescent="0.25">
      <c r="A16826" s="203"/>
      <c r="B16826" s="203"/>
      <c r="C16826" s="203"/>
      <c r="D16826" s="203"/>
      <c r="E16826" s="203"/>
      <c r="F16826" s="203"/>
    </row>
    <row r="16827" spans="1:6" x14ac:dyDescent="0.25">
      <c r="A16827" s="203"/>
      <c r="B16827" s="203"/>
      <c r="C16827" s="203"/>
      <c r="D16827" s="203"/>
      <c r="E16827" s="203"/>
      <c r="F16827" s="203"/>
    </row>
    <row r="16828" spans="1:6" x14ac:dyDescent="0.25">
      <c r="A16828" s="203"/>
      <c r="B16828" s="203"/>
      <c r="C16828" s="203"/>
      <c r="D16828" s="203"/>
      <c r="E16828" s="203"/>
      <c r="F16828" s="203"/>
    </row>
    <row r="16829" spans="1:6" x14ac:dyDescent="0.25">
      <c r="A16829" s="203"/>
      <c r="B16829" s="203"/>
      <c r="C16829" s="203"/>
      <c r="D16829" s="203"/>
      <c r="E16829" s="203"/>
      <c r="F16829" s="203"/>
    </row>
    <row r="16830" spans="1:6" x14ac:dyDescent="0.25">
      <c r="A16830" s="203"/>
      <c r="B16830" s="203"/>
      <c r="C16830" s="203"/>
      <c r="D16830" s="203"/>
      <c r="E16830" s="203"/>
      <c r="F16830" s="203"/>
    </row>
    <row r="16831" spans="1:6" x14ac:dyDescent="0.25">
      <c r="A16831" s="203"/>
      <c r="B16831" s="203"/>
      <c r="C16831" s="203"/>
      <c r="D16831" s="203"/>
      <c r="E16831" s="203"/>
      <c r="F16831" s="203"/>
    </row>
    <row r="16832" spans="1:6" x14ac:dyDescent="0.25">
      <c r="A16832" s="203"/>
      <c r="B16832" s="203"/>
      <c r="C16832" s="203"/>
      <c r="D16832" s="203"/>
      <c r="E16832" s="203"/>
      <c r="F16832" s="203"/>
    </row>
    <row r="16833" spans="1:6" x14ac:dyDescent="0.25">
      <c r="A16833" s="203"/>
      <c r="B16833" s="203"/>
      <c r="C16833" s="203"/>
      <c r="D16833" s="203"/>
      <c r="E16833" s="203"/>
      <c r="F16833" s="203"/>
    </row>
    <row r="16834" spans="1:6" x14ac:dyDescent="0.25">
      <c r="A16834" s="203"/>
      <c r="B16834" s="203"/>
      <c r="C16834" s="203"/>
      <c r="D16834" s="203"/>
      <c r="E16834" s="203"/>
      <c r="F16834" s="203"/>
    </row>
    <row r="16835" spans="1:6" x14ac:dyDescent="0.25">
      <c r="A16835" s="203"/>
      <c r="B16835" s="203"/>
      <c r="C16835" s="203"/>
      <c r="D16835" s="203"/>
      <c r="E16835" s="203"/>
      <c r="F16835" s="203"/>
    </row>
    <row r="16836" spans="1:6" x14ac:dyDescent="0.25">
      <c r="A16836" s="203"/>
      <c r="B16836" s="203"/>
      <c r="C16836" s="203"/>
      <c r="D16836" s="203"/>
      <c r="E16836" s="203"/>
      <c r="F16836" s="203"/>
    </row>
    <row r="16837" spans="1:6" x14ac:dyDescent="0.25">
      <c r="A16837" s="203"/>
      <c r="B16837" s="203"/>
      <c r="C16837" s="203"/>
      <c r="D16837" s="203"/>
      <c r="E16837" s="203"/>
      <c r="F16837" s="203"/>
    </row>
    <row r="16838" spans="1:6" x14ac:dyDescent="0.25">
      <c r="A16838" s="203"/>
      <c r="B16838" s="203"/>
      <c r="C16838" s="203"/>
      <c r="D16838" s="203"/>
      <c r="E16838" s="203"/>
      <c r="F16838" s="203"/>
    </row>
    <row r="16839" spans="1:6" x14ac:dyDescent="0.25">
      <c r="A16839" s="203"/>
      <c r="B16839" s="203"/>
      <c r="C16839" s="203"/>
      <c r="D16839" s="203"/>
      <c r="E16839" s="203"/>
      <c r="F16839" s="203"/>
    </row>
    <row r="16840" spans="1:6" x14ac:dyDescent="0.25">
      <c r="A16840" s="203"/>
      <c r="B16840" s="203"/>
      <c r="C16840" s="203"/>
      <c r="D16840" s="203"/>
      <c r="E16840" s="203"/>
      <c r="F16840" s="203"/>
    </row>
    <row r="16841" spans="1:6" x14ac:dyDescent="0.25">
      <c r="A16841" s="203"/>
      <c r="B16841" s="203"/>
      <c r="C16841" s="203"/>
      <c r="D16841" s="203"/>
      <c r="E16841" s="203"/>
      <c r="F16841" s="203"/>
    </row>
    <row r="16842" spans="1:6" x14ac:dyDescent="0.25">
      <c r="A16842" s="203"/>
      <c r="B16842" s="203"/>
      <c r="C16842" s="203"/>
      <c r="D16842" s="203"/>
      <c r="E16842" s="203"/>
      <c r="F16842" s="203"/>
    </row>
    <row r="16843" spans="1:6" x14ac:dyDescent="0.25">
      <c r="A16843" s="203"/>
      <c r="B16843" s="203"/>
      <c r="C16843" s="203"/>
      <c r="D16843" s="203"/>
      <c r="E16843" s="203"/>
      <c r="F16843" s="203"/>
    </row>
    <row r="16844" spans="1:6" x14ac:dyDescent="0.25">
      <c r="A16844" s="203"/>
      <c r="B16844" s="203"/>
      <c r="C16844" s="203"/>
      <c r="D16844" s="203"/>
      <c r="E16844" s="203"/>
      <c r="F16844" s="203"/>
    </row>
    <row r="16845" spans="1:6" x14ac:dyDescent="0.25">
      <c r="A16845" s="203"/>
      <c r="B16845" s="203"/>
      <c r="C16845" s="203"/>
      <c r="D16845" s="203"/>
      <c r="E16845" s="203"/>
      <c r="F16845" s="203"/>
    </row>
    <row r="16846" spans="1:6" x14ac:dyDescent="0.25">
      <c r="A16846" s="203"/>
      <c r="B16846" s="203"/>
      <c r="C16846" s="203"/>
      <c r="D16846" s="203"/>
      <c r="E16846" s="203"/>
      <c r="F16846" s="203"/>
    </row>
    <row r="16847" spans="1:6" x14ac:dyDescent="0.25">
      <c r="A16847" s="203"/>
      <c r="B16847" s="203"/>
      <c r="C16847" s="203"/>
      <c r="D16847" s="203"/>
      <c r="E16847" s="203"/>
      <c r="F16847" s="203"/>
    </row>
    <row r="16848" spans="1:6" x14ac:dyDescent="0.25">
      <c r="A16848" s="203"/>
      <c r="B16848" s="203"/>
      <c r="C16848" s="203"/>
      <c r="D16848" s="203"/>
      <c r="E16848" s="203"/>
      <c r="F16848" s="203"/>
    </row>
    <row r="16849" spans="1:6" x14ac:dyDescent="0.25">
      <c r="A16849" s="203"/>
      <c r="B16849" s="203"/>
      <c r="C16849" s="203"/>
      <c r="D16849" s="203"/>
      <c r="E16849" s="203"/>
      <c r="F16849" s="203"/>
    </row>
    <row r="16850" spans="1:6" x14ac:dyDescent="0.25">
      <c r="A16850" s="203"/>
      <c r="B16850" s="203"/>
      <c r="C16850" s="203"/>
      <c r="D16850" s="203"/>
      <c r="E16850" s="203"/>
      <c r="F16850" s="203"/>
    </row>
    <row r="16851" spans="1:6" x14ac:dyDescent="0.25">
      <c r="A16851" s="203"/>
      <c r="B16851" s="203"/>
      <c r="C16851" s="203"/>
      <c r="D16851" s="203"/>
      <c r="E16851" s="203"/>
      <c r="F16851" s="203"/>
    </row>
    <row r="16852" spans="1:6" x14ac:dyDescent="0.25">
      <c r="A16852" s="203"/>
      <c r="B16852" s="203"/>
      <c r="C16852" s="203"/>
      <c r="D16852" s="203"/>
      <c r="E16852" s="203"/>
      <c r="F16852" s="203"/>
    </row>
    <row r="16853" spans="1:6" x14ac:dyDescent="0.25">
      <c r="A16853" s="203"/>
      <c r="B16853" s="203"/>
      <c r="C16853" s="203"/>
      <c r="D16853" s="203"/>
      <c r="E16853" s="203"/>
      <c r="F16853" s="203"/>
    </row>
    <row r="16854" spans="1:6" x14ac:dyDescent="0.25">
      <c r="A16854" s="203"/>
      <c r="B16854" s="203"/>
      <c r="C16854" s="203"/>
      <c r="D16854" s="203"/>
      <c r="E16854" s="203"/>
      <c r="F16854" s="203"/>
    </row>
    <row r="16855" spans="1:6" x14ac:dyDescent="0.25">
      <c r="A16855" s="203"/>
      <c r="B16855" s="203"/>
      <c r="C16855" s="203"/>
      <c r="D16855" s="203"/>
      <c r="E16855" s="203"/>
      <c r="F16855" s="203"/>
    </row>
    <row r="16856" spans="1:6" x14ac:dyDescent="0.25">
      <c r="A16856" s="203"/>
      <c r="B16856" s="203"/>
      <c r="C16856" s="203"/>
      <c r="D16856" s="203"/>
      <c r="E16856" s="203"/>
      <c r="F16856" s="203"/>
    </row>
    <row r="16857" spans="1:6" x14ac:dyDescent="0.25">
      <c r="A16857" s="203"/>
      <c r="B16857" s="203"/>
      <c r="C16857" s="203"/>
      <c r="D16857" s="203"/>
      <c r="E16857" s="203"/>
      <c r="F16857" s="203"/>
    </row>
    <row r="16858" spans="1:6" x14ac:dyDescent="0.25">
      <c r="A16858" s="203"/>
      <c r="B16858" s="203"/>
      <c r="C16858" s="203"/>
      <c r="D16858" s="203"/>
      <c r="E16858" s="203"/>
      <c r="F16858" s="203"/>
    </row>
    <row r="16859" spans="1:6" x14ac:dyDescent="0.25">
      <c r="A16859" s="203"/>
      <c r="B16859" s="203"/>
      <c r="C16859" s="203"/>
      <c r="D16859" s="203"/>
      <c r="E16859" s="203"/>
      <c r="F16859" s="203"/>
    </row>
    <row r="16860" spans="1:6" x14ac:dyDescent="0.25">
      <c r="A16860" s="203"/>
      <c r="B16860" s="203"/>
      <c r="C16860" s="203"/>
      <c r="D16860" s="203"/>
      <c r="E16860" s="203"/>
      <c r="F16860" s="203"/>
    </row>
    <row r="16861" spans="1:6" x14ac:dyDescent="0.25">
      <c r="A16861" s="203"/>
      <c r="B16861" s="203"/>
      <c r="C16861" s="203"/>
      <c r="D16861" s="203"/>
      <c r="E16861" s="203"/>
      <c r="F16861" s="203"/>
    </row>
    <row r="16862" spans="1:6" x14ac:dyDescent="0.25">
      <c r="A16862" s="203"/>
      <c r="B16862" s="203"/>
      <c r="C16862" s="203"/>
      <c r="D16862" s="203"/>
      <c r="E16862" s="203"/>
      <c r="F16862" s="203"/>
    </row>
    <row r="16863" spans="1:6" x14ac:dyDescent="0.25">
      <c r="A16863" s="203"/>
      <c r="B16863" s="203"/>
      <c r="C16863" s="203"/>
      <c r="D16863" s="203"/>
      <c r="E16863" s="203"/>
      <c r="F16863" s="203"/>
    </row>
    <row r="16864" spans="1:6" x14ac:dyDescent="0.25">
      <c r="A16864" s="203"/>
      <c r="B16864" s="203"/>
      <c r="C16864" s="203"/>
      <c r="D16864" s="203"/>
      <c r="E16864" s="203"/>
      <c r="F16864" s="203"/>
    </row>
    <row r="16865" spans="1:6" x14ac:dyDescent="0.25">
      <c r="A16865" s="203"/>
      <c r="B16865" s="203"/>
      <c r="C16865" s="203"/>
      <c r="D16865" s="203"/>
      <c r="E16865" s="203"/>
      <c r="F16865" s="203"/>
    </row>
    <row r="16866" spans="1:6" x14ac:dyDescent="0.25">
      <c r="A16866" s="203"/>
      <c r="B16866" s="203"/>
      <c r="C16866" s="203"/>
      <c r="D16866" s="203"/>
      <c r="E16866" s="203"/>
      <c r="F16866" s="203"/>
    </row>
    <row r="16867" spans="1:6" x14ac:dyDescent="0.25">
      <c r="A16867" s="203"/>
      <c r="B16867" s="203"/>
      <c r="C16867" s="203"/>
      <c r="D16867" s="203"/>
      <c r="E16867" s="203"/>
      <c r="F16867" s="203"/>
    </row>
    <row r="16868" spans="1:6" x14ac:dyDescent="0.25">
      <c r="A16868" s="203"/>
      <c r="B16868" s="203"/>
      <c r="C16868" s="203"/>
      <c r="D16868" s="203"/>
      <c r="E16868" s="203"/>
      <c r="F16868" s="203"/>
    </row>
    <row r="16869" spans="1:6" x14ac:dyDescent="0.25">
      <c r="A16869" s="203"/>
      <c r="B16869" s="203"/>
      <c r="C16869" s="203"/>
      <c r="D16869" s="203"/>
      <c r="E16869" s="203"/>
      <c r="F16869" s="203"/>
    </row>
    <row r="16870" spans="1:6" x14ac:dyDescent="0.25">
      <c r="A16870" s="203"/>
      <c r="B16870" s="203"/>
      <c r="C16870" s="203"/>
      <c r="D16870" s="203"/>
      <c r="E16870" s="203"/>
      <c r="F16870" s="203"/>
    </row>
    <row r="16871" spans="1:6" x14ac:dyDescent="0.25">
      <c r="A16871" s="203"/>
      <c r="B16871" s="203"/>
      <c r="C16871" s="203"/>
      <c r="D16871" s="203"/>
      <c r="E16871" s="203"/>
      <c r="F16871" s="203"/>
    </row>
    <row r="16872" spans="1:6" x14ac:dyDescent="0.25">
      <c r="A16872" s="203"/>
      <c r="B16872" s="203"/>
      <c r="C16872" s="203"/>
      <c r="D16872" s="203"/>
      <c r="E16872" s="203"/>
      <c r="F16872" s="203"/>
    </row>
    <row r="16873" spans="1:6" x14ac:dyDescent="0.25">
      <c r="A16873" s="203"/>
      <c r="B16873" s="203"/>
      <c r="C16873" s="203"/>
      <c r="D16873" s="203"/>
      <c r="E16873" s="203"/>
      <c r="F16873" s="203"/>
    </row>
    <row r="16874" spans="1:6" x14ac:dyDescent="0.25">
      <c r="A16874" s="203"/>
      <c r="B16874" s="203"/>
      <c r="C16874" s="203"/>
      <c r="D16874" s="203"/>
      <c r="E16874" s="203"/>
      <c r="F16874" s="203"/>
    </row>
    <row r="16875" spans="1:6" x14ac:dyDescent="0.25">
      <c r="A16875" s="203"/>
      <c r="B16875" s="203"/>
      <c r="C16875" s="203"/>
      <c r="D16875" s="203"/>
      <c r="E16875" s="203"/>
      <c r="F16875" s="203"/>
    </row>
    <row r="16876" spans="1:6" x14ac:dyDescent="0.25">
      <c r="A16876" s="203"/>
      <c r="B16876" s="203"/>
      <c r="C16876" s="203"/>
      <c r="D16876" s="203"/>
      <c r="E16876" s="203"/>
      <c r="F16876" s="203"/>
    </row>
    <row r="16877" spans="1:6" x14ac:dyDescent="0.25">
      <c r="A16877" s="203"/>
      <c r="B16877" s="203"/>
      <c r="C16877" s="203"/>
      <c r="D16877" s="203"/>
      <c r="E16877" s="203"/>
      <c r="F16877" s="203"/>
    </row>
    <row r="16878" spans="1:6" x14ac:dyDescent="0.25">
      <c r="A16878" s="203"/>
      <c r="B16878" s="203"/>
      <c r="C16878" s="203"/>
      <c r="D16878" s="203"/>
      <c r="E16878" s="203"/>
      <c r="F16878" s="203"/>
    </row>
    <row r="16879" spans="1:6" x14ac:dyDescent="0.25">
      <c r="A16879" s="203"/>
      <c r="B16879" s="203"/>
      <c r="C16879" s="203"/>
      <c r="D16879" s="203"/>
      <c r="E16879" s="203"/>
      <c r="F16879" s="203"/>
    </row>
    <row r="16880" spans="1:6" x14ac:dyDescent="0.25">
      <c r="A16880" s="203"/>
      <c r="B16880" s="203"/>
      <c r="C16880" s="203"/>
      <c r="D16880" s="203"/>
      <c r="E16880" s="203"/>
      <c r="F16880" s="203"/>
    </row>
    <row r="16881" spans="1:6" x14ac:dyDescent="0.25">
      <c r="A16881" s="203"/>
      <c r="B16881" s="203"/>
      <c r="C16881" s="203"/>
      <c r="D16881" s="203"/>
      <c r="E16881" s="203"/>
      <c r="F16881" s="203"/>
    </row>
    <row r="16882" spans="1:6" x14ac:dyDescent="0.25">
      <c r="A16882" s="203"/>
      <c r="B16882" s="203"/>
      <c r="C16882" s="203"/>
      <c r="D16882" s="203"/>
      <c r="E16882" s="203"/>
      <c r="F16882" s="203"/>
    </row>
    <row r="16883" spans="1:6" x14ac:dyDescent="0.25">
      <c r="A16883" s="203"/>
      <c r="B16883" s="203"/>
      <c r="C16883" s="203"/>
      <c r="D16883" s="203"/>
      <c r="E16883" s="203"/>
      <c r="F16883" s="203"/>
    </row>
    <row r="16884" spans="1:6" x14ac:dyDescent="0.25">
      <c r="A16884" s="203"/>
      <c r="B16884" s="203"/>
      <c r="C16884" s="203"/>
      <c r="D16884" s="203"/>
      <c r="E16884" s="203"/>
      <c r="F16884" s="203"/>
    </row>
    <row r="16885" spans="1:6" x14ac:dyDescent="0.25">
      <c r="A16885" s="203"/>
      <c r="B16885" s="203"/>
      <c r="C16885" s="203"/>
      <c r="D16885" s="203"/>
      <c r="E16885" s="203"/>
      <c r="F16885" s="203"/>
    </row>
    <row r="16886" spans="1:6" x14ac:dyDescent="0.25">
      <c r="A16886" s="203"/>
      <c r="B16886" s="203"/>
      <c r="C16886" s="203"/>
      <c r="D16886" s="203"/>
      <c r="E16886" s="203"/>
      <c r="F16886" s="203"/>
    </row>
    <row r="16887" spans="1:6" x14ac:dyDescent="0.25">
      <c r="A16887" s="203"/>
      <c r="B16887" s="203"/>
      <c r="C16887" s="203"/>
      <c r="D16887" s="203"/>
      <c r="E16887" s="203"/>
      <c r="F16887" s="203"/>
    </row>
    <row r="16888" spans="1:6" x14ac:dyDescent="0.25">
      <c r="A16888" s="203"/>
      <c r="B16888" s="203"/>
      <c r="C16888" s="203"/>
      <c r="D16888" s="203"/>
      <c r="E16888" s="203"/>
      <c r="F16888" s="203"/>
    </row>
    <row r="16889" spans="1:6" x14ac:dyDescent="0.25">
      <c r="A16889" s="203"/>
      <c r="B16889" s="203"/>
      <c r="C16889" s="203"/>
      <c r="D16889" s="203"/>
      <c r="E16889" s="203"/>
      <c r="F16889" s="203"/>
    </row>
    <row r="16890" spans="1:6" x14ac:dyDescent="0.25">
      <c r="A16890" s="203"/>
      <c r="B16890" s="203"/>
      <c r="C16890" s="203"/>
      <c r="D16890" s="203"/>
      <c r="E16890" s="203"/>
      <c r="F16890" s="203"/>
    </row>
    <row r="16891" spans="1:6" x14ac:dyDescent="0.25">
      <c r="A16891" s="203"/>
      <c r="B16891" s="203"/>
      <c r="C16891" s="203"/>
      <c r="D16891" s="203"/>
      <c r="E16891" s="203"/>
      <c r="F16891" s="203"/>
    </row>
    <row r="16892" spans="1:6" x14ac:dyDescent="0.25">
      <c r="A16892" s="203"/>
      <c r="B16892" s="203"/>
      <c r="C16892" s="203"/>
      <c r="D16892" s="203"/>
      <c r="E16892" s="203"/>
      <c r="F16892" s="203"/>
    </row>
    <row r="16893" spans="1:6" x14ac:dyDescent="0.25">
      <c r="A16893" s="203"/>
      <c r="B16893" s="203"/>
      <c r="C16893" s="203"/>
      <c r="D16893" s="203"/>
      <c r="E16893" s="203"/>
      <c r="F16893" s="203"/>
    </row>
    <row r="16894" spans="1:6" x14ac:dyDescent="0.25">
      <c r="A16894" s="203"/>
      <c r="B16894" s="203"/>
      <c r="C16894" s="203"/>
      <c r="D16894" s="203"/>
      <c r="E16894" s="203"/>
      <c r="F16894" s="203"/>
    </row>
    <row r="16895" spans="1:6" x14ac:dyDescent="0.25">
      <c r="A16895" s="203"/>
      <c r="B16895" s="203"/>
      <c r="C16895" s="203"/>
      <c r="D16895" s="203"/>
      <c r="E16895" s="203"/>
      <c r="F16895" s="203"/>
    </row>
    <row r="16896" spans="1:6" x14ac:dyDescent="0.25">
      <c r="A16896" s="203"/>
      <c r="B16896" s="203"/>
      <c r="C16896" s="203"/>
      <c r="D16896" s="203"/>
      <c r="E16896" s="203"/>
      <c r="F16896" s="203"/>
    </row>
    <row r="16897" spans="1:6" x14ac:dyDescent="0.25">
      <c r="A16897" s="203"/>
      <c r="B16897" s="203"/>
      <c r="C16897" s="203"/>
      <c r="D16897" s="203"/>
      <c r="E16897" s="203"/>
      <c r="F16897" s="203"/>
    </row>
    <row r="16898" spans="1:6" x14ac:dyDescent="0.25">
      <c r="A16898" s="203"/>
      <c r="B16898" s="203"/>
      <c r="C16898" s="203"/>
      <c r="D16898" s="203"/>
      <c r="E16898" s="203"/>
      <c r="F16898" s="203"/>
    </row>
    <row r="16899" spans="1:6" x14ac:dyDescent="0.25">
      <c r="A16899" s="203"/>
      <c r="B16899" s="203"/>
      <c r="C16899" s="203"/>
      <c r="D16899" s="203"/>
      <c r="E16899" s="203"/>
      <c r="F16899" s="203"/>
    </row>
    <row r="16900" spans="1:6" x14ac:dyDescent="0.25">
      <c r="A16900" s="203"/>
      <c r="B16900" s="203"/>
      <c r="C16900" s="203"/>
      <c r="D16900" s="203"/>
      <c r="E16900" s="203"/>
      <c r="F16900" s="203"/>
    </row>
    <row r="16901" spans="1:6" x14ac:dyDescent="0.25">
      <c r="A16901" s="203"/>
      <c r="B16901" s="203"/>
      <c r="C16901" s="203"/>
      <c r="D16901" s="203"/>
      <c r="E16901" s="203"/>
      <c r="F16901" s="203"/>
    </row>
    <row r="16902" spans="1:6" x14ac:dyDescent="0.25">
      <c r="A16902" s="203"/>
      <c r="B16902" s="203"/>
      <c r="C16902" s="203"/>
      <c r="D16902" s="203"/>
      <c r="E16902" s="203"/>
      <c r="F16902" s="203"/>
    </row>
    <row r="16903" spans="1:6" x14ac:dyDescent="0.25">
      <c r="A16903" s="203"/>
      <c r="B16903" s="203"/>
      <c r="C16903" s="203"/>
      <c r="D16903" s="203"/>
      <c r="E16903" s="203"/>
      <c r="F16903" s="203"/>
    </row>
    <row r="16904" spans="1:6" x14ac:dyDescent="0.25">
      <c r="A16904" s="203"/>
      <c r="B16904" s="203"/>
      <c r="C16904" s="203"/>
      <c r="D16904" s="203"/>
      <c r="E16904" s="203"/>
      <c r="F16904" s="203"/>
    </row>
    <row r="16905" spans="1:6" x14ac:dyDescent="0.25">
      <c r="A16905" s="203"/>
      <c r="B16905" s="203"/>
      <c r="C16905" s="203"/>
      <c r="D16905" s="203"/>
      <c r="E16905" s="203"/>
      <c r="F16905" s="203"/>
    </row>
    <row r="16906" spans="1:6" x14ac:dyDescent="0.25">
      <c r="A16906" s="203"/>
      <c r="B16906" s="203"/>
      <c r="C16906" s="203"/>
      <c r="D16906" s="203"/>
      <c r="E16906" s="203"/>
      <c r="F16906" s="203"/>
    </row>
    <row r="16907" spans="1:6" x14ac:dyDescent="0.25">
      <c r="A16907" s="203"/>
      <c r="B16907" s="203"/>
      <c r="C16907" s="203"/>
      <c r="D16907" s="203"/>
      <c r="E16907" s="203"/>
      <c r="F16907" s="203"/>
    </row>
    <row r="16908" spans="1:6" x14ac:dyDescent="0.25">
      <c r="A16908" s="203"/>
      <c r="B16908" s="203"/>
      <c r="C16908" s="203"/>
      <c r="D16908" s="203"/>
      <c r="E16908" s="203"/>
      <c r="F16908" s="203"/>
    </row>
    <row r="16909" spans="1:6" x14ac:dyDescent="0.25">
      <c r="A16909" s="203"/>
      <c r="B16909" s="203"/>
      <c r="C16909" s="203"/>
      <c r="D16909" s="203"/>
      <c r="E16909" s="203"/>
      <c r="F16909" s="203"/>
    </row>
    <row r="16910" spans="1:6" x14ac:dyDescent="0.25">
      <c r="A16910" s="203"/>
      <c r="B16910" s="203"/>
      <c r="C16910" s="203"/>
      <c r="D16910" s="203"/>
      <c r="E16910" s="203"/>
      <c r="F16910" s="203"/>
    </row>
    <row r="16911" spans="1:6" x14ac:dyDescent="0.25">
      <c r="A16911" s="203"/>
      <c r="B16911" s="203"/>
      <c r="C16911" s="203"/>
      <c r="D16911" s="203"/>
      <c r="E16911" s="203"/>
      <c r="F16911" s="203"/>
    </row>
    <row r="16912" spans="1:6" x14ac:dyDescent="0.25">
      <c r="A16912" s="203"/>
      <c r="B16912" s="203"/>
      <c r="C16912" s="203"/>
      <c r="D16912" s="203"/>
      <c r="E16912" s="203"/>
      <c r="F16912" s="203"/>
    </row>
    <row r="16913" spans="1:6" x14ac:dyDescent="0.25">
      <c r="A16913" s="203"/>
      <c r="B16913" s="203"/>
      <c r="C16913" s="203"/>
      <c r="D16913" s="203"/>
      <c r="E16913" s="203"/>
      <c r="F16913" s="203"/>
    </row>
    <row r="16914" spans="1:6" x14ac:dyDescent="0.25">
      <c r="A16914" s="203"/>
      <c r="B16914" s="203"/>
      <c r="C16914" s="203"/>
      <c r="D16914" s="203"/>
      <c r="E16914" s="203"/>
      <c r="F16914" s="203"/>
    </row>
    <row r="16915" spans="1:6" x14ac:dyDescent="0.25">
      <c r="A16915" s="203"/>
      <c r="B16915" s="203"/>
      <c r="C16915" s="203"/>
      <c r="D16915" s="203"/>
      <c r="E16915" s="203"/>
      <c r="F16915" s="203"/>
    </row>
    <row r="16916" spans="1:6" x14ac:dyDescent="0.25">
      <c r="A16916" s="203"/>
      <c r="B16916" s="203"/>
      <c r="C16916" s="203"/>
      <c r="D16916" s="203"/>
      <c r="E16916" s="203"/>
      <c r="F16916" s="203"/>
    </row>
    <row r="16917" spans="1:6" x14ac:dyDescent="0.25">
      <c r="A16917" s="203"/>
      <c r="B16917" s="203"/>
      <c r="C16917" s="203"/>
      <c r="D16917" s="203"/>
      <c r="E16917" s="203"/>
      <c r="F16917" s="203"/>
    </row>
    <row r="16918" spans="1:6" x14ac:dyDescent="0.25">
      <c r="A16918" s="203"/>
      <c r="B16918" s="203"/>
      <c r="C16918" s="203"/>
      <c r="D16918" s="203"/>
      <c r="E16918" s="203"/>
      <c r="F16918" s="203"/>
    </row>
    <row r="16919" spans="1:6" x14ac:dyDescent="0.25">
      <c r="A16919" s="203"/>
      <c r="B16919" s="203"/>
      <c r="C16919" s="203"/>
      <c r="D16919" s="203"/>
      <c r="E16919" s="203"/>
      <c r="F16919" s="203"/>
    </row>
    <row r="16920" spans="1:6" x14ac:dyDescent="0.25">
      <c r="A16920" s="203"/>
      <c r="B16920" s="203"/>
      <c r="C16920" s="203"/>
      <c r="D16920" s="203"/>
      <c r="E16920" s="203"/>
      <c r="F16920" s="203"/>
    </row>
    <row r="16921" spans="1:6" x14ac:dyDescent="0.25">
      <c r="A16921" s="203"/>
      <c r="B16921" s="203"/>
      <c r="C16921" s="203"/>
      <c r="D16921" s="203"/>
      <c r="E16921" s="203"/>
      <c r="F16921" s="203"/>
    </row>
    <row r="16922" spans="1:6" x14ac:dyDescent="0.25">
      <c r="A16922" s="203"/>
      <c r="B16922" s="203"/>
      <c r="C16922" s="203"/>
      <c r="D16922" s="203"/>
      <c r="E16922" s="203"/>
      <c r="F16922" s="203"/>
    </row>
    <row r="16923" spans="1:6" x14ac:dyDescent="0.25">
      <c r="A16923" s="203"/>
      <c r="B16923" s="203"/>
      <c r="C16923" s="203"/>
      <c r="D16923" s="203"/>
      <c r="E16923" s="203"/>
      <c r="F16923" s="203"/>
    </row>
    <row r="16924" spans="1:6" x14ac:dyDescent="0.25">
      <c r="A16924" s="203"/>
      <c r="B16924" s="203"/>
      <c r="C16924" s="203"/>
      <c r="D16924" s="203"/>
      <c r="E16924" s="203"/>
      <c r="F16924" s="203"/>
    </row>
    <row r="16925" spans="1:6" x14ac:dyDescent="0.25">
      <c r="A16925" s="203"/>
      <c r="B16925" s="203"/>
      <c r="C16925" s="203"/>
      <c r="D16925" s="203"/>
      <c r="E16925" s="203"/>
      <c r="F16925" s="203"/>
    </row>
    <row r="16926" spans="1:6" x14ac:dyDescent="0.25">
      <c r="A16926" s="203"/>
      <c r="B16926" s="203"/>
      <c r="C16926" s="203"/>
      <c r="D16926" s="203"/>
      <c r="E16926" s="203"/>
      <c r="F16926" s="203"/>
    </row>
    <row r="16927" spans="1:6" x14ac:dyDescent="0.25">
      <c r="A16927" s="203"/>
      <c r="B16927" s="203"/>
      <c r="C16927" s="203"/>
      <c r="D16927" s="203"/>
      <c r="E16927" s="203"/>
      <c r="F16927" s="203"/>
    </row>
    <row r="16928" spans="1:6" x14ac:dyDescent="0.25">
      <c r="A16928" s="203"/>
      <c r="B16928" s="203"/>
      <c r="C16928" s="203"/>
      <c r="D16928" s="203"/>
      <c r="E16928" s="203"/>
      <c r="F16928" s="203"/>
    </row>
    <row r="16929" spans="1:6" x14ac:dyDescent="0.25">
      <c r="A16929" s="203"/>
      <c r="B16929" s="203"/>
      <c r="C16929" s="203"/>
      <c r="D16929" s="203"/>
      <c r="E16929" s="203"/>
      <c r="F16929" s="203"/>
    </row>
    <row r="16930" spans="1:6" x14ac:dyDescent="0.25">
      <c r="A16930" s="203"/>
      <c r="B16930" s="203"/>
      <c r="C16930" s="203"/>
      <c r="D16930" s="203"/>
      <c r="E16930" s="203"/>
      <c r="F16930" s="203"/>
    </row>
    <row r="16931" spans="1:6" x14ac:dyDescent="0.25">
      <c r="A16931" s="203"/>
      <c r="B16931" s="203"/>
      <c r="C16931" s="203"/>
      <c r="D16931" s="203"/>
      <c r="E16931" s="203"/>
      <c r="F16931" s="203"/>
    </row>
    <row r="16932" spans="1:6" x14ac:dyDescent="0.25">
      <c r="A16932" s="203"/>
      <c r="B16932" s="203"/>
      <c r="C16932" s="203"/>
      <c r="D16932" s="203"/>
      <c r="E16932" s="203"/>
      <c r="F16932" s="203"/>
    </row>
    <row r="16933" spans="1:6" x14ac:dyDescent="0.25">
      <c r="A16933" s="203"/>
      <c r="B16933" s="203"/>
      <c r="C16933" s="203"/>
      <c r="D16933" s="203"/>
      <c r="E16933" s="203"/>
      <c r="F16933" s="203"/>
    </row>
    <row r="16934" spans="1:6" x14ac:dyDescent="0.25">
      <c r="A16934" s="203"/>
      <c r="B16934" s="203"/>
      <c r="C16934" s="203"/>
      <c r="D16934" s="203"/>
      <c r="E16934" s="203"/>
      <c r="F16934" s="203"/>
    </row>
    <row r="16935" spans="1:6" x14ac:dyDescent="0.25">
      <c r="A16935" s="203"/>
      <c r="B16935" s="203"/>
      <c r="C16935" s="203"/>
      <c r="D16935" s="203"/>
      <c r="E16935" s="203"/>
      <c r="F16935" s="203"/>
    </row>
    <row r="16936" spans="1:6" x14ac:dyDescent="0.25">
      <c r="A16936" s="203"/>
      <c r="B16936" s="203"/>
      <c r="C16936" s="203"/>
      <c r="D16936" s="203"/>
      <c r="E16936" s="203"/>
      <c r="F16936" s="203"/>
    </row>
    <row r="16937" spans="1:6" x14ac:dyDescent="0.25">
      <c r="A16937" s="203"/>
      <c r="B16937" s="203"/>
      <c r="C16937" s="203"/>
      <c r="D16937" s="203"/>
      <c r="E16937" s="203"/>
      <c r="F16937" s="203"/>
    </row>
    <row r="16938" spans="1:6" x14ac:dyDescent="0.25">
      <c r="A16938" s="203"/>
      <c r="B16938" s="203"/>
      <c r="C16938" s="203"/>
      <c r="D16938" s="203"/>
      <c r="E16938" s="203"/>
      <c r="F16938" s="203"/>
    </row>
    <row r="16939" spans="1:6" x14ac:dyDescent="0.25">
      <c r="A16939" s="203"/>
      <c r="B16939" s="203"/>
      <c r="C16939" s="203"/>
      <c r="D16939" s="203"/>
      <c r="E16939" s="203"/>
      <c r="F16939" s="203"/>
    </row>
    <row r="16940" spans="1:6" x14ac:dyDescent="0.25">
      <c r="A16940" s="203"/>
      <c r="B16940" s="203"/>
      <c r="C16940" s="203"/>
      <c r="D16940" s="203"/>
      <c r="E16940" s="203"/>
      <c r="F16940" s="203"/>
    </row>
    <row r="16941" spans="1:6" x14ac:dyDescent="0.25">
      <c r="A16941" s="203"/>
      <c r="B16941" s="203"/>
      <c r="C16941" s="203"/>
      <c r="D16941" s="203"/>
      <c r="E16941" s="203"/>
      <c r="F16941" s="203"/>
    </row>
    <row r="16942" spans="1:6" x14ac:dyDescent="0.25">
      <c r="A16942" s="203"/>
      <c r="B16942" s="203"/>
      <c r="C16942" s="203"/>
      <c r="D16942" s="203"/>
      <c r="E16942" s="203"/>
      <c r="F16942" s="203"/>
    </row>
    <row r="16943" spans="1:6" x14ac:dyDescent="0.25">
      <c r="A16943" s="203"/>
      <c r="B16943" s="203"/>
      <c r="C16943" s="203"/>
      <c r="D16943" s="203"/>
      <c r="E16943" s="203"/>
      <c r="F16943" s="203"/>
    </row>
    <row r="16944" spans="1:6" x14ac:dyDescent="0.25">
      <c r="A16944" s="203"/>
      <c r="B16944" s="203"/>
      <c r="C16944" s="203"/>
      <c r="D16944" s="203"/>
      <c r="E16944" s="203"/>
      <c r="F16944" s="203"/>
    </row>
    <row r="16945" spans="1:6" x14ac:dyDescent="0.25">
      <c r="A16945" s="203"/>
      <c r="B16945" s="203"/>
      <c r="C16945" s="203"/>
      <c r="D16945" s="203"/>
      <c r="E16945" s="203"/>
      <c r="F16945" s="203"/>
    </row>
    <row r="16946" spans="1:6" x14ac:dyDescent="0.25">
      <c r="A16946" s="203"/>
      <c r="B16946" s="203"/>
      <c r="C16946" s="203"/>
      <c r="D16946" s="203"/>
      <c r="E16946" s="203"/>
      <c r="F16946" s="203"/>
    </row>
    <row r="16947" spans="1:6" x14ac:dyDescent="0.25">
      <c r="A16947" s="203"/>
      <c r="B16947" s="203"/>
      <c r="C16947" s="203"/>
      <c r="D16947" s="203"/>
      <c r="E16947" s="203"/>
      <c r="F16947" s="203"/>
    </row>
    <row r="16948" spans="1:6" x14ac:dyDescent="0.25">
      <c r="A16948" s="203"/>
      <c r="B16948" s="203"/>
      <c r="C16948" s="203"/>
      <c r="D16948" s="203"/>
      <c r="E16948" s="203"/>
      <c r="F16948" s="203"/>
    </row>
    <row r="16949" spans="1:6" x14ac:dyDescent="0.25">
      <c r="A16949" s="203"/>
      <c r="B16949" s="203"/>
      <c r="C16949" s="203"/>
      <c r="D16949" s="203"/>
      <c r="E16949" s="203"/>
      <c r="F16949" s="203"/>
    </row>
    <row r="16950" spans="1:6" x14ac:dyDescent="0.25">
      <c r="A16950" s="203"/>
      <c r="B16950" s="203"/>
      <c r="C16950" s="203"/>
      <c r="D16950" s="203"/>
      <c r="E16950" s="203"/>
      <c r="F16950" s="203"/>
    </row>
    <row r="16951" spans="1:6" x14ac:dyDescent="0.25">
      <c r="A16951" s="203"/>
      <c r="B16951" s="203"/>
      <c r="C16951" s="203"/>
      <c r="D16951" s="203"/>
      <c r="E16951" s="203"/>
      <c r="F16951" s="203"/>
    </row>
    <row r="16952" spans="1:6" x14ac:dyDescent="0.25">
      <c r="A16952" s="203"/>
      <c r="B16952" s="203"/>
      <c r="C16952" s="203"/>
      <c r="D16952" s="203"/>
      <c r="E16952" s="203"/>
      <c r="F16952" s="203"/>
    </row>
    <row r="16953" spans="1:6" x14ac:dyDescent="0.25">
      <c r="A16953" s="203"/>
      <c r="B16953" s="203"/>
      <c r="C16953" s="203"/>
      <c r="D16953" s="203"/>
      <c r="E16953" s="203"/>
      <c r="F16953" s="203"/>
    </row>
    <row r="16954" spans="1:6" x14ac:dyDescent="0.25">
      <c r="A16954" s="203"/>
      <c r="B16954" s="203"/>
      <c r="C16954" s="203"/>
      <c r="D16954" s="203"/>
      <c r="E16954" s="203"/>
      <c r="F16954" s="203"/>
    </row>
    <row r="16955" spans="1:6" x14ac:dyDescent="0.25">
      <c r="A16955" s="203"/>
      <c r="B16955" s="203"/>
      <c r="C16955" s="203"/>
      <c r="D16955" s="203"/>
      <c r="E16955" s="203"/>
      <c r="F16955" s="203"/>
    </row>
    <row r="16956" spans="1:6" x14ac:dyDescent="0.25">
      <c r="A16956" s="203"/>
      <c r="B16956" s="203"/>
      <c r="C16956" s="203"/>
      <c r="D16956" s="203"/>
      <c r="E16956" s="203"/>
      <c r="F16956" s="203"/>
    </row>
    <row r="16957" spans="1:6" x14ac:dyDescent="0.25">
      <c r="A16957" s="203"/>
      <c r="B16957" s="203"/>
      <c r="C16957" s="203"/>
      <c r="D16957" s="203"/>
      <c r="E16957" s="203"/>
      <c r="F16957" s="203"/>
    </row>
    <row r="16958" spans="1:6" x14ac:dyDescent="0.25">
      <c r="A16958" s="203"/>
      <c r="B16958" s="203"/>
      <c r="C16958" s="203"/>
      <c r="D16958" s="203"/>
      <c r="E16958" s="203"/>
      <c r="F16958" s="203"/>
    </row>
    <row r="16959" spans="1:6" x14ac:dyDescent="0.25">
      <c r="A16959" s="203"/>
      <c r="B16959" s="203"/>
      <c r="C16959" s="203"/>
      <c r="D16959" s="203"/>
      <c r="E16959" s="203"/>
      <c r="F16959" s="203"/>
    </row>
    <row r="16960" spans="1:6" x14ac:dyDescent="0.25">
      <c r="A16960" s="203"/>
      <c r="B16960" s="203"/>
      <c r="C16960" s="203"/>
      <c r="D16960" s="203"/>
      <c r="E16960" s="203"/>
      <c r="F16960" s="203"/>
    </row>
    <row r="16961" spans="1:6" x14ac:dyDescent="0.25">
      <c r="A16961" s="203"/>
      <c r="B16961" s="203"/>
      <c r="C16961" s="203"/>
      <c r="D16961" s="203"/>
      <c r="E16961" s="203"/>
      <c r="F16961" s="203"/>
    </row>
    <row r="16962" spans="1:6" x14ac:dyDescent="0.25">
      <c r="A16962" s="203"/>
      <c r="B16962" s="203"/>
      <c r="C16962" s="203"/>
      <c r="D16962" s="203"/>
      <c r="E16962" s="203"/>
      <c r="F16962" s="203"/>
    </row>
    <row r="16963" spans="1:6" x14ac:dyDescent="0.25">
      <c r="A16963" s="203"/>
      <c r="B16963" s="203"/>
      <c r="C16963" s="203"/>
      <c r="D16963" s="203"/>
      <c r="E16963" s="203"/>
      <c r="F16963" s="203"/>
    </row>
    <row r="16964" spans="1:6" x14ac:dyDescent="0.25">
      <c r="A16964" s="203"/>
      <c r="B16964" s="203"/>
      <c r="C16964" s="203"/>
      <c r="D16964" s="203"/>
      <c r="E16964" s="203"/>
      <c r="F16964" s="203"/>
    </row>
    <row r="16965" spans="1:6" x14ac:dyDescent="0.25">
      <c r="A16965" s="203"/>
      <c r="B16965" s="203"/>
      <c r="C16965" s="203"/>
      <c r="D16965" s="203"/>
      <c r="E16965" s="203"/>
      <c r="F16965" s="203"/>
    </row>
    <row r="16966" spans="1:6" x14ac:dyDescent="0.25">
      <c r="A16966" s="203"/>
      <c r="B16966" s="203"/>
      <c r="C16966" s="203"/>
      <c r="D16966" s="203"/>
      <c r="E16966" s="203"/>
      <c r="F16966" s="203"/>
    </row>
    <row r="16967" spans="1:6" x14ac:dyDescent="0.25">
      <c r="A16967" s="203"/>
      <c r="B16967" s="203"/>
      <c r="C16967" s="203"/>
      <c r="D16967" s="203"/>
      <c r="E16967" s="203"/>
      <c r="F16967" s="203"/>
    </row>
    <row r="16968" spans="1:6" x14ac:dyDescent="0.25">
      <c r="A16968" s="203"/>
      <c r="B16968" s="203"/>
      <c r="C16968" s="203"/>
      <c r="D16968" s="203"/>
      <c r="E16968" s="203"/>
      <c r="F16968" s="203"/>
    </row>
    <row r="16969" spans="1:6" x14ac:dyDescent="0.25">
      <c r="A16969" s="203"/>
      <c r="B16969" s="203"/>
      <c r="C16969" s="203"/>
      <c r="D16969" s="203"/>
      <c r="E16969" s="203"/>
      <c r="F16969" s="203"/>
    </row>
    <row r="16970" spans="1:6" x14ac:dyDescent="0.25">
      <c r="A16970" s="203"/>
      <c r="B16970" s="203"/>
      <c r="C16970" s="203"/>
      <c r="D16970" s="203"/>
      <c r="E16970" s="203"/>
      <c r="F16970" s="203"/>
    </row>
    <row r="16971" spans="1:6" x14ac:dyDescent="0.25">
      <c r="A16971" s="203"/>
      <c r="B16971" s="203"/>
      <c r="C16971" s="203"/>
      <c r="D16971" s="203"/>
      <c r="E16971" s="203"/>
      <c r="F16971" s="203"/>
    </row>
    <row r="16972" spans="1:6" x14ac:dyDescent="0.25">
      <c r="A16972" s="203"/>
      <c r="B16972" s="203"/>
      <c r="C16972" s="203"/>
      <c r="D16972" s="203"/>
      <c r="E16972" s="203"/>
      <c r="F16972" s="203"/>
    </row>
    <row r="16973" spans="1:6" x14ac:dyDescent="0.25">
      <c r="A16973" s="203"/>
      <c r="B16973" s="203"/>
      <c r="C16973" s="203"/>
      <c r="D16973" s="203"/>
      <c r="E16973" s="203"/>
      <c r="F16973" s="203"/>
    </row>
    <row r="16974" spans="1:6" x14ac:dyDescent="0.25">
      <c r="A16974" s="203"/>
      <c r="B16974" s="203"/>
      <c r="C16974" s="203"/>
      <c r="D16974" s="203"/>
      <c r="E16974" s="203"/>
      <c r="F16974" s="203"/>
    </row>
    <row r="16975" spans="1:6" x14ac:dyDescent="0.25">
      <c r="A16975" s="203"/>
      <c r="B16975" s="203"/>
      <c r="C16975" s="203"/>
      <c r="D16975" s="203"/>
      <c r="E16975" s="203"/>
      <c r="F16975" s="203"/>
    </row>
    <row r="16976" spans="1:6" x14ac:dyDescent="0.25">
      <c r="A16976" s="203"/>
      <c r="B16976" s="203"/>
      <c r="C16976" s="203"/>
      <c r="D16976" s="203"/>
      <c r="E16976" s="203"/>
      <c r="F16976" s="203"/>
    </row>
    <row r="16977" spans="1:6" x14ac:dyDescent="0.25">
      <c r="A16977" s="203"/>
      <c r="B16977" s="203"/>
      <c r="C16977" s="203"/>
      <c r="D16977" s="203"/>
      <c r="E16977" s="203"/>
      <c r="F16977" s="203"/>
    </row>
    <row r="16978" spans="1:6" x14ac:dyDescent="0.25">
      <c r="A16978" s="203"/>
      <c r="B16978" s="203"/>
      <c r="C16978" s="203"/>
      <c r="D16978" s="203"/>
      <c r="E16978" s="203"/>
      <c r="F16978" s="203"/>
    </row>
    <row r="16979" spans="1:6" x14ac:dyDescent="0.25">
      <c r="A16979" s="203"/>
      <c r="B16979" s="203"/>
      <c r="C16979" s="203"/>
      <c r="D16979" s="203"/>
      <c r="E16979" s="203"/>
      <c r="F16979" s="203"/>
    </row>
    <row r="16980" spans="1:6" x14ac:dyDescent="0.25">
      <c r="A16980" s="203"/>
      <c r="B16980" s="203"/>
      <c r="C16980" s="203"/>
      <c r="D16980" s="203"/>
      <c r="E16980" s="203"/>
      <c r="F16980" s="203"/>
    </row>
    <row r="16981" spans="1:6" x14ac:dyDescent="0.25">
      <c r="A16981" s="203"/>
      <c r="B16981" s="203"/>
      <c r="C16981" s="203"/>
      <c r="D16981" s="203"/>
      <c r="E16981" s="203"/>
      <c r="F16981" s="203"/>
    </row>
    <row r="16982" spans="1:6" x14ac:dyDescent="0.25">
      <c r="A16982" s="203"/>
      <c r="B16982" s="203"/>
      <c r="C16982" s="203"/>
      <c r="D16982" s="203"/>
      <c r="E16982" s="203"/>
      <c r="F16982" s="203"/>
    </row>
    <row r="16983" spans="1:6" x14ac:dyDescent="0.25">
      <c r="A16983" s="203"/>
      <c r="B16983" s="203"/>
      <c r="C16983" s="203"/>
      <c r="D16983" s="203"/>
      <c r="E16983" s="203"/>
      <c r="F16983" s="203"/>
    </row>
    <row r="16984" spans="1:6" x14ac:dyDescent="0.25">
      <c r="A16984" s="203"/>
      <c r="B16984" s="203"/>
      <c r="C16984" s="203"/>
      <c r="D16984" s="203"/>
      <c r="E16984" s="203"/>
      <c r="F16984" s="203"/>
    </row>
    <row r="16985" spans="1:6" x14ac:dyDescent="0.25">
      <c r="A16985" s="203"/>
      <c r="B16985" s="203"/>
      <c r="C16985" s="203"/>
      <c r="D16985" s="203"/>
      <c r="E16985" s="203"/>
      <c r="F16985" s="203"/>
    </row>
    <row r="16986" spans="1:6" x14ac:dyDescent="0.25">
      <c r="A16986" s="203"/>
      <c r="B16986" s="203"/>
      <c r="C16986" s="203"/>
      <c r="D16986" s="203"/>
      <c r="E16986" s="203"/>
      <c r="F16986" s="203"/>
    </row>
    <row r="16987" spans="1:6" x14ac:dyDescent="0.25">
      <c r="A16987" s="203"/>
      <c r="B16987" s="203"/>
      <c r="C16987" s="203"/>
      <c r="D16987" s="203"/>
      <c r="E16987" s="203"/>
      <c r="F16987" s="203"/>
    </row>
    <row r="16988" spans="1:6" x14ac:dyDescent="0.25">
      <c r="A16988" s="203"/>
      <c r="B16988" s="203"/>
      <c r="C16988" s="203"/>
      <c r="D16988" s="203"/>
      <c r="E16988" s="203"/>
      <c r="F16988" s="203"/>
    </row>
    <row r="16989" spans="1:6" x14ac:dyDescent="0.25">
      <c r="A16989" s="203"/>
      <c r="B16989" s="203"/>
      <c r="C16989" s="203"/>
      <c r="D16989" s="203"/>
      <c r="E16989" s="203"/>
      <c r="F16989" s="203"/>
    </row>
    <row r="16990" spans="1:6" x14ac:dyDescent="0.25">
      <c r="A16990" s="203"/>
      <c r="B16990" s="203"/>
      <c r="C16990" s="203"/>
      <c r="D16990" s="203"/>
      <c r="E16990" s="203"/>
      <c r="F16990" s="203"/>
    </row>
    <row r="16991" spans="1:6" x14ac:dyDescent="0.25">
      <c r="A16991" s="203"/>
      <c r="B16991" s="203"/>
      <c r="C16991" s="203"/>
      <c r="D16991" s="203"/>
      <c r="E16991" s="203"/>
      <c r="F16991" s="203"/>
    </row>
    <row r="16992" spans="1:6" x14ac:dyDescent="0.25">
      <c r="A16992" s="203"/>
      <c r="B16992" s="203"/>
      <c r="C16992" s="203"/>
      <c r="D16992" s="203"/>
      <c r="E16992" s="203"/>
      <c r="F16992" s="203"/>
    </row>
    <row r="16993" spans="1:6" x14ac:dyDescent="0.25">
      <c r="A16993" s="203"/>
      <c r="B16993" s="203"/>
      <c r="C16993" s="203"/>
      <c r="D16993" s="203"/>
      <c r="E16993" s="203"/>
      <c r="F16993" s="203"/>
    </row>
    <row r="16994" spans="1:6" x14ac:dyDescent="0.25">
      <c r="A16994" s="203"/>
      <c r="B16994" s="203"/>
      <c r="C16994" s="203"/>
      <c r="D16994" s="203"/>
      <c r="E16994" s="203"/>
      <c r="F16994" s="203"/>
    </row>
    <row r="16995" spans="1:6" x14ac:dyDescent="0.25">
      <c r="A16995" s="203"/>
      <c r="B16995" s="203"/>
      <c r="C16995" s="203"/>
      <c r="D16995" s="203"/>
      <c r="E16995" s="203"/>
      <c r="F16995" s="203"/>
    </row>
    <row r="16996" spans="1:6" x14ac:dyDescent="0.25">
      <c r="A16996" s="203"/>
      <c r="B16996" s="203"/>
      <c r="C16996" s="203"/>
      <c r="D16996" s="203"/>
      <c r="E16996" s="203"/>
      <c r="F16996" s="203"/>
    </row>
    <row r="16997" spans="1:6" x14ac:dyDescent="0.25">
      <c r="A16997" s="203"/>
      <c r="B16997" s="203"/>
      <c r="C16997" s="203"/>
      <c r="D16997" s="203"/>
      <c r="E16997" s="203"/>
      <c r="F16997" s="203"/>
    </row>
    <row r="16998" spans="1:6" x14ac:dyDescent="0.25">
      <c r="A16998" s="203"/>
      <c r="B16998" s="203"/>
      <c r="C16998" s="203"/>
      <c r="D16998" s="203"/>
      <c r="E16998" s="203"/>
      <c r="F16998" s="203"/>
    </row>
    <row r="16999" spans="1:6" x14ac:dyDescent="0.25">
      <c r="A16999" s="203"/>
      <c r="B16999" s="203"/>
      <c r="C16999" s="203"/>
      <c r="D16999" s="203"/>
      <c r="E16999" s="203"/>
      <c r="F16999" s="203"/>
    </row>
    <row r="17000" spans="1:6" x14ac:dyDescent="0.25">
      <c r="A17000" s="203"/>
      <c r="B17000" s="203"/>
      <c r="C17000" s="203"/>
      <c r="D17000" s="203"/>
      <c r="E17000" s="203"/>
      <c r="F17000" s="203"/>
    </row>
    <row r="17001" spans="1:6" x14ac:dyDescent="0.25">
      <c r="A17001" s="203"/>
      <c r="B17001" s="203"/>
      <c r="C17001" s="203"/>
      <c r="D17001" s="203"/>
      <c r="E17001" s="203"/>
      <c r="F17001" s="203"/>
    </row>
    <row r="17002" spans="1:6" x14ac:dyDescent="0.25">
      <c r="A17002" s="203"/>
      <c r="B17002" s="203"/>
      <c r="C17002" s="203"/>
      <c r="D17002" s="203"/>
      <c r="E17002" s="203"/>
      <c r="F17002" s="203"/>
    </row>
    <row r="17003" spans="1:6" x14ac:dyDescent="0.25">
      <c r="A17003" s="203"/>
      <c r="B17003" s="203"/>
      <c r="C17003" s="203"/>
      <c r="D17003" s="203"/>
      <c r="E17003" s="203"/>
      <c r="F17003" s="203"/>
    </row>
    <row r="17004" spans="1:6" x14ac:dyDescent="0.25">
      <c r="A17004" s="203"/>
      <c r="B17004" s="203"/>
      <c r="C17004" s="203"/>
      <c r="D17004" s="203"/>
      <c r="E17004" s="203"/>
      <c r="F17004" s="203"/>
    </row>
    <row r="17005" spans="1:6" x14ac:dyDescent="0.25">
      <c r="A17005" s="203"/>
      <c r="B17005" s="203"/>
      <c r="C17005" s="203"/>
      <c r="D17005" s="203"/>
      <c r="E17005" s="203"/>
      <c r="F17005" s="203"/>
    </row>
    <row r="17006" spans="1:6" x14ac:dyDescent="0.25">
      <c r="A17006" s="203"/>
      <c r="B17006" s="203"/>
      <c r="C17006" s="203"/>
      <c r="D17006" s="203"/>
      <c r="E17006" s="203"/>
      <c r="F17006" s="203"/>
    </row>
    <row r="17007" spans="1:6" x14ac:dyDescent="0.25">
      <c r="A17007" s="203"/>
      <c r="B17007" s="203"/>
      <c r="C17007" s="203"/>
      <c r="D17007" s="203"/>
      <c r="E17007" s="203"/>
      <c r="F17007" s="203"/>
    </row>
    <row r="17008" spans="1:6" x14ac:dyDescent="0.25">
      <c r="A17008" s="203"/>
      <c r="B17008" s="203"/>
      <c r="C17008" s="203"/>
      <c r="D17008" s="203"/>
      <c r="E17008" s="203"/>
      <c r="F17008" s="203"/>
    </row>
    <row r="17009" spans="1:6" x14ac:dyDescent="0.25">
      <c r="A17009" s="203"/>
      <c r="B17009" s="203"/>
      <c r="C17009" s="203"/>
      <c r="D17009" s="203"/>
      <c r="E17009" s="203"/>
      <c r="F17009" s="203"/>
    </row>
    <row r="17010" spans="1:6" x14ac:dyDescent="0.25">
      <c r="A17010" s="203"/>
      <c r="B17010" s="203"/>
      <c r="C17010" s="203"/>
      <c r="D17010" s="203"/>
      <c r="E17010" s="203"/>
      <c r="F17010" s="203"/>
    </row>
    <row r="17011" spans="1:6" x14ac:dyDescent="0.25">
      <c r="A17011" s="203"/>
      <c r="B17011" s="203"/>
      <c r="C17011" s="203"/>
      <c r="D17011" s="203"/>
      <c r="E17011" s="203"/>
      <c r="F17011" s="203"/>
    </row>
    <row r="17012" spans="1:6" x14ac:dyDescent="0.25">
      <c r="A17012" s="203"/>
      <c r="B17012" s="203"/>
      <c r="C17012" s="203"/>
      <c r="D17012" s="203"/>
      <c r="E17012" s="203"/>
      <c r="F17012" s="203"/>
    </row>
    <row r="17013" spans="1:6" x14ac:dyDescent="0.25">
      <c r="A17013" s="203"/>
      <c r="B17013" s="203"/>
      <c r="C17013" s="203"/>
      <c r="D17013" s="203"/>
      <c r="E17013" s="203"/>
      <c r="F17013" s="203"/>
    </row>
    <row r="17014" spans="1:6" x14ac:dyDescent="0.25">
      <c r="A17014" s="203"/>
      <c r="B17014" s="203"/>
      <c r="C17014" s="203"/>
      <c r="D17014" s="203"/>
      <c r="E17014" s="203"/>
      <c r="F17014" s="203"/>
    </row>
    <row r="17015" spans="1:6" x14ac:dyDescent="0.25">
      <c r="A17015" s="203"/>
      <c r="B17015" s="203"/>
      <c r="C17015" s="203"/>
      <c r="D17015" s="203"/>
      <c r="E17015" s="203"/>
      <c r="F17015" s="203"/>
    </row>
    <row r="17016" spans="1:6" x14ac:dyDescent="0.25">
      <c r="A17016" s="203"/>
      <c r="B17016" s="203"/>
      <c r="C17016" s="203"/>
      <c r="D17016" s="203"/>
      <c r="E17016" s="203"/>
      <c r="F17016" s="203"/>
    </row>
    <row r="17017" spans="1:6" x14ac:dyDescent="0.25">
      <c r="A17017" s="203"/>
      <c r="B17017" s="203"/>
      <c r="C17017" s="203"/>
      <c r="D17017" s="203"/>
      <c r="E17017" s="203"/>
      <c r="F17017" s="203"/>
    </row>
    <row r="17018" spans="1:6" x14ac:dyDescent="0.25">
      <c r="A17018" s="203"/>
      <c r="B17018" s="203"/>
      <c r="C17018" s="203"/>
      <c r="D17018" s="203"/>
      <c r="E17018" s="203"/>
      <c r="F17018" s="203"/>
    </row>
    <row r="17019" spans="1:6" x14ac:dyDescent="0.25">
      <c r="A17019" s="203"/>
      <c r="B17019" s="203"/>
      <c r="C17019" s="203"/>
      <c r="D17019" s="203"/>
      <c r="E17019" s="203"/>
      <c r="F17019" s="203"/>
    </row>
    <row r="17020" spans="1:6" x14ac:dyDescent="0.25">
      <c r="A17020" s="203"/>
      <c r="B17020" s="203"/>
      <c r="C17020" s="203"/>
      <c r="D17020" s="203"/>
      <c r="E17020" s="203"/>
      <c r="F17020" s="203"/>
    </row>
    <row r="17021" spans="1:6" x14ac:dyDescent="0.25">
      <c r="A17021" s="203"/>
      <c r="B17021" s="203"/>
      <c r="C17021" s="203"/>
      <c r="D17021" s="203"/>
      <c r="E17021" s="203"/>
      <c r="F17021" s="203"/>
    </row>
    <row r="17022" spans="1:6" x14ac:dyDescent="0.25">
      <c r="A17022" s="203"/>
      <c r="B17022" s="203"/>
      <c r="C17022" s="203"/>
      <c r="D17022" s="203"/>
      <c r="E17022" s="203"/>
      <c r="F17022" s="203"/>
    </row>
    <row r="17023" spans="1:6" x14ac:dyDescent="0.25">
      <c r="A17023" s="203"/>
      <c r="B17023" s="203"/>
      <c r="C17023" s="203"/>
      <c r="D17023" s="203"/>
      <c r="E17023" s="203"/>
      <c r="F17023" s="203"/>
    </row>
    <row r="17024" spans="1:6" x14ac:dyDescent="0.25">
      <c r="A17024" s="203"/>
      <c r="B17024" s="203"/>
      <c r="C17024" s="203"/>
      <c r="D17024" s="203"/>
      <c r="E17024" s="203"/>
      <c r="F17024" s="203"/>
    </row>
    <row r="17025" spans="1:6" x14ac:dyDescent="0.25">
      <c r="A17025" s="203"/>
      <c r="B17025" s="203"/>
      <c r="C17025" s="203"/>
      <c r="D17025" s="203"/>
      <c r="E17025" s="203"/>
      <c r="F17025" s="203"/>
    </row>
    <row r="17026" spans="1:6" x14ac:dyDescent="0.25">
      <c r="A17026" s="203"/>
      <c r="B17026" s="203"/>
      <c r="C17026" s="203"/>
      <c r="D17026" s="203"/>
      <c r="E17026" s="203"/>
      <c r="F17026" s="203"/>
    </row>
    <row r="17027" spans="1:6" x14ac:dyDescent="0.25">
      <c r="A17027" s="203"/>
      <c r="B17027" s="203"/>
      <c r="C17027" s="203"/>
      <c r="D17027" s="203"/>
      <c r="E17027" s="203"/>
      <c r="F17027" s="203"/>
    </row>
    <row r="17028" spans="1:6" x14ac:dyDescent="0.25">
      <c r="A17028" s="203"/>
      <c r="B17028" s="203"/>
      <c r="C17028" s="203"/>
      <c r="D17028" s="203"/>
      <c r="E17028" s="203"/>
      <c r="F17028" s="203"/>
    </row>
    <row r="17029" spans="1:6" x14ac:dyDescent="0.25">
      <c r="A17029" s="203"/>
      <c r="B17029" s="203"/>
      <c r="C17029" s="203"/>
      <c r="D17029" s="203"/>
      <c r="E17029" s="203"/>
      <c r="F17029" s="203"/>
    </row>
    <row r="17030" spans="1:6" x14ac:dyDescent="0.25">
      <c r="A17030" s="203"/>
      <c r="B17030" s="203"/>
      <c r="C17030" s="203"/>
      <c r="D17030" s="203"/>
      <c r="E17030" s="203"/>
      <c r="F17030" s="203"/>
    </row>
    <row r="17031" spans="1:6" x14ac:dyDescent="0.25">
      <c r="A17031" s="203"/>
      <c r="B17031" s="203"/>
      <c r="C17031" s="203"/>
      <c r="D17031" s="203"/>
      <c r="E17031" s="203"/>
      <c r="F17031" s="203"/>
    </row>
    <row r="17032" spans="1:6" x14ac:dyDescent="0.25">
      <c r="A17032" s="203"/>
      <c r="B17032" s="203"/>
      <c r="C17032" s="203"/>
      <c r="D17032" s="203"/>
      <c r="E17032" s="203"/>
      <c r="F17032" s="203"/>
    </row>
    <row r="17033" spans="1:6" x14ac:dyDescent="0.25">
      <c r="A17033" s="203"/>
      <c r="B17033" s="203"/>
      <c r="C17033" s="203"/>
      <c r="D17033" s="203"/>
      <c r="E17033" s="203"/>
      <c r="F17033" s="203"/>
    </row>
    <row r="17034" spans="1:6" x14ac:dyDescent="0.25">
      <c r="A17034" s="203"/>
      <c r="B17034" s="203"/>
      <c r="C17034" s="203"/>
      <c r="D17034" s="203"/>
      <c r="E17034" s="203"/>
      <c r="F17034" s="203"/>
    </row>
    <row r="17035" spans="1:6" x14ac:dyDescent="0.25">
      <c r="A17035" s="203"/>
      <c r="B17035" s="203"/>
      <c r="C17035" s="203"/>
      <c r="D17035" s="203"/>
      <c r="E17035" s="203"/>
      <c r="F17035" s="203"/>
    </row>
    <row r="17036" spans="1:6" x14ac:dyDescent="0.25">
      <c r="A17036" s="203"/>
      <c r="B17036" s="203"/>
      <c r="C17036" s="203"/>
      <c r="D17036" s="203"/>
      <c r="E17036" s="203"/>
      <c r="F17036" s="203"/>
    </row>
    <row r="17037" spans="1:6" x14ac:dyDescent="0.25">
      <c r="A17037" s="203"/>
      <c r="B17037" s="203"/>
      <c r="C17037" s="203"/>
      <c r="D17037" s="203"/>
      <c r="E17037" s="203"/>
      <c r="F17037" s="203"/>
    </row>
    <row r="17038" spans="1:6" x14ac:dyDescent="0.25">
      <c r="A17038" s="203"/>
      <c r="B17038" s="203"/>
      <c r="C17038" s="203"/>
      <c r="D17038" s="203"/>
      <c r="E17038" s="203"/>
      <c r="F17038" s="203"/>
    </row>
    <row r="17039" spans="1:6" x14ac:dyDescent="0.25">
      <c r="A17039" s="203"/>
      <c r="B17039" s="203"/>
      <c r="C17039" s="203"/>
      <c r="D17039" s="203"/>
      <c r="E17039" s="203"/>
      <c r="F17039" s="203"/>
    </row>
    <row r="17040" spans="1:6" x14ac:dyDescent="0.25">
      <c r="A17040" s="203"/>
      <c r="B17040" s="203"/>
      <c r="C17040" s="203"/>
      <c r="D17040" s="203"/>
      <c r="E17040" s="203"/>
      <c r="F17040" s="203"/>
    </row>
    <row r="17041" spans="1:6" x14ac:dyDescent="0.25">
      <c r="A17041" s="203"/>
      <c r="B17041" s="203"/>
      <c r="C17041" s="203"/>
      <c r="D17041" s="203"/>
      <c r="E17041" s="203"/>
      <c r="F17041" s="203"/>
    </row>
    <row r="17042" spans="1:6" x14ac:dyDescent="0.25">
      <c r="A17042" s="203"/>
      <c r="B17042" s="203"/>
      <c r="C17042" s="203"/>
      <c r="D17042" s="203"/>
      <c r="E17042" s="203"/>
      <c r="F17042" s="203"/>
    </row>
    <row r="17043" spans="1:6" x14ac:dyDescent="0.25">
      <c r="A17043" s="203"/>
      <c r="B17043" s="203"/>
      <c r="C17043" s="203"/>
      <c r="D17043" s="203"/>
      <c r="E17043" s="203"/>
      <c r="F17043" s="203"/>
    </row>
    <row r="17044" spans="1:6" x14ac:dyDescent="0.25">
      <c r="A17044" s="203"/>
      <c r="B17044" s="203"/>
      <c r="C17044" s="203"/>
      <c r="D17044" s="203"/>
      <c r="E17044" s="203"/>
      <c r="F17044" s="203"/>
    </row>
    <row r="17045" spans="1:6" x14ac:dyDescent="0.25">
      <c r="A17045" s="203"/>
      <c r="B17045" s="203"/>
      <c r="C17045" s="203"/>
      <c r="D17045" s="203"/>
      <c r="E17045" s="203"/>
      <c r="F17045" s="203"/>
    </row>
    <row r="17046" spans="1:6" x14ac:dyDescent="0.25">
      <c r="A17046" s="203"/>
      <c r="B17046" s="203"/>
      <c r="C17046" s="203"/>
      <c r="D17046" s="203"/>
      <c r="E17046" s="203"/>
      <c r="F17046" s="203"/>
    </row>
    <row r="17047" spans="1:6" x14ac:dyDescent="0.25">
      <c r="A17047" s="203"/>
      <c r="B17047" s="203"/>
      <c r="C17047" s="203"/>
      <c r="D17047" s="203"/>
      <c r="E17047" s="203"/>
      <c r="F17047" s="203"/>
    </row>
    <row r="17048" spans="1:6" x14ac:dyDescent="0.25">
      <c r="A17048" s="203"/>
      <c r="B17048" s="203"/>
      <c r="C17048" s="203"/>
      <c r="D17048" s="203"/>
      <c r="E17048" s="203"/>
      <c r="F17048" s="203"/>
    </row>
    <row r="17049" spans="1:6" x14ac:dyDescent="0.25">
      <c r="A17049" s="203"/>
      <c r="B17049" s="203"/>
      <c r="C17049" s="203"/>
      <c r="D17049" s="203"/>
      <c r="E17049" s="203"/>
      <c r="F17049" s="203"/>
    </row>
    <row r="17050" spans="1:6" x14ac:dyDescent="0.25">
      <c r="A17050" s="203"/>
      <c r="B17050" s="203"/>
      <c r="C17050" s="203"/>
      <c r="D17050" s="203"/>
      <c r="E17050" s="203"/>
      <c r="F17050" s="203"/>
    </row>
    <row r="17051" spans="1:6" x14ac:dyDescent="0.25">
      <c r="A17051" s="203"/>
      <c r="B17051" s="203"/>
      <c r="C17051" s="203"/>
      <c r="D17051" s="203"/>
      <c r="E17051" s="203"/>
      <c r="F17051" s="203"/>
    </row>
    <row r="17052" spans="1:6" x14ac:dyDescent="0.25">
      <c r="A17052" s="203"/>
      <c r="B17052" s="203"/>
      <c r="C17052" s="203"/>
      <c r="D17052" s="203"/>
      <c r="E17052" s="203"/>
      <c r="F17052" s="203"/>
    </row>
    <row r="17053" spans="1:6" x14ac:dyDescent="0.25">
      <c r="A17053" s="203"/>
      <c r="B17053" s="203"/>
      <c r="C17053" s="203"/>
      <c r="D17053" s="203"/>
      <c r="E17053" s="203"/>
      <c r="F17053" s="203"/>
    </row>
    <row r="17054" spans="1:6" x14ac:dyDescent="0.25">
      <c r="A17054" s="203"/>
      <c r="B17054" s="203"/>
      <c r="C17054" s="203"/>
      <c r="D17054" s="203"/>
      <c r="E17054" s="203"/>
      <c r="F17054" s="203"/>
    </row>
    <row r="17055" spans="1:6" x14ac:dyDescent="0.25">
      <c r="A17055" s="203"/>
      <c r="B17055" s="203"/>
      <c r="C17055" s="203"/>
      <c r="D17055" s="203"/>
      <c r="E17055" s="203"/>
      <c r="F17055" s="203"/>
    </row>
    <row r="17056" spans="1:6" x14ac:dyDescent="0.25">
      <c r="A17056" s="203"/>
      <c r="B17056" s="203"/>
      <c r="C17056" s="203"/>
      <c r="D17056" s="203"/>
      <c r="E17056" s="203"/>
      <c r="F17056" s="203"/>
    </row>
    <row r="17057" spans="1:6" x14ac:dyDescent="0.25">
      <c r="A17057" s="203"/>
      <c r="B17057" s="203"/>
      <c r="C17057" s="203"/>
      <c r="D17057" s="203"/>
      <c r="E17057" s="203"/>
      <c r="F17057" s="203"/>
    </row>
    <row r="17058" spans="1:6" x14ac:dyDescent="0.25">
      <c r="A17058" s="203"/>
      <c r="B17058" s="203"/>
      <c r="C17058" s="203"/>
      <c r="D17058" s="203"/>
      <c r="E17058" s="203"/>
      <c r="F17058" s="203"/>
    </row>
    <row r="17059" spans="1:6" x14ac:dyDescent="0.25">
      <c r="A17059" s="203"/>
      <c r="B17059" s="203"/>
      <c r="C17059" s="203"/>
      <c r="D17059" s="203"/>
      <c r="E17059" s="203"/>
      <c r="F17059" s="203"/>
    </row>
    <row r="17060" spans="1:6" x14ac:dyDescent="0.25">
      <c r="A17060" s="203"/>
      <c r="B17060" s="203"/>
      <c r="C17060" s="203"/>
      <c r="D17060" s="203"/>
      <c r="E17060" s="203"/>
      <c r="F17060" s="203"/>
    </row>
    <row r="17061" spans="1:6" x14ac:dyDescent="0.25">
      <c r="A17061" s="203"/>
      <c r="B17061" s="203"/>
      <c r="C17061" s="203"/>
      <c r="D17061" s="203"/>
      <c r="E17061" s="203"/>
      <c r="F17061" s="203"/>
    </row>
    <row r="17062" spans="1:6" x14ac:dyDescent="0.25">
      <c r="A17062" s="203"/>
      <c r="B17062" s="203"/>
      <c r="C17062" s="203"/>
      <c r="D17062" s="203"/>
      <c r="E17062" s="203"/>
      <c r="F17062" s="203"/>
    </row>
    <row r="17063" spans="1:6" x14ac:dyDescent="0.25">
      <c r="A17063" s="203"/>
      <c r="B17063" s="203"/>
      <c r="C17063" s="203"/>
      <c r="D17063" s="203"/>
      <c r="E17063" s="203"/>
      <c r="F17063" s="203"/>
    </row>
    <row r="17064" spans="1:6" x14ac:dyDescent="0.25">
      <c r="A17064" s="203"/>
      <c r="B17064" s="203"/>
      <c r="C17064" s="203"/>
      <c r="D17064" s="203"/>
      <c r="E17064" s="203"/>
      <c r="F17064" s="203"/>
    </row>
    <row r="17065" spans="1:6" x14ac:dyDescent="0.25">
      <c r="A17065" s="203"/>
      <c r="B17065" s="203"/>
      <c r="C17065" s="203"/>
      <c r="D17065" s="203"/>
      <c r="E17065" s="203"/>
      <c r="F17065" s="203"/>
    </row>
    <row r="17066" spans="1:6" x14ac:dyDescent="0.25">
      <c r="A17066" s="203"/>
      <c r="B17066" s="203"/>
      <c r="C17066" s="203"/>
      <c r="D17066" s="203"/>
      <c r="E17066" s="203"/>
      <c r="F17066" s="203"/>
    </row>
    <row r="17067" spans="1:6" x14ac:dyDescent="0.25">
      <c r="A17067" s="203"/>
      <c r="B17067" s="203"/>
      <c r="C17067" s="203"/>
      <c r="D17067" s="203"/>
      <c r="E17067" s="203"/>
      <c r="F17067" s="203"/>
    </row>
    <row r="17068" spans="1:6" x14ac:dyDescent="0.25">
      <c r="A17068" s="203"/>
      <c r="B17068" s="203"/>
      <c r="C17068" s="203"/>
      <c r="D17068" s="203"/>
      <c r="E17068" s="203"/>
      <c r="F17068" s="203"/>
    </row>
    <row r="17069" spans="1:6" x14ac:dyDescent="0.25">
      <c r="A17069" s="203"/>
      <c r="B17069" s="203"/>
      <c r="C17069" s="203"/>
      <c r="D17069" s="203"/>
      <c r="E17069" s="203"/>
      <c r="F17069" s="203"/>
    </row>
    <row r="17070" spans="1:6" x14ac:dyDescent="0.25">
      <c r="A17070" s="203"/>
      <c r="B17070" s="203"/>
      <c r="C17070" s="203"/>
      <c r="D17070" s="203"/>
      <c r="E17070" s="203"/>
      <c r="F17070" s="203"/>
    </row>
    <row r="17071" spans="1:6" x14ac:dyDescent="0.25">
      <c r="A17071" s="203"/>
      <c r="B17071" s="203"/>
      <c r="C17071" s="203"/>
      <c r="D17071" s="203"/>
      <c r="E17071" s="203"/>
      <c r="F17071" s="203"/>
    </row>
    <row r="17072" spans="1:6" x14ac:dyDescent="0.25">
      <c r="A17072" s="203"/>
      <c r="B17072" s="203"/>
      <c r="C17072" s="203"/>
      <c r="D17072" s="203"/>
      <c r="E17072" s="203"/>
      <c r="F17072" s="203"/>
    </row>
    <row r="17073" spans="1:6" x14ac:dyDescent="0.25">
      <c r="A17073" s="203"/>
      <c r="B17073" s="203"/>
      <c r="C17073" s="203"/>
      <c r="D17073" s="203"/>
      <c r="E17073" s="203"/>
      <c r="F17073" s="203"/>
    </row>
    <row r="17074" spans="1:6" x14ac:dyDescent="0.25">
      <c r="A17074" s="203"/>
      <c r="B17074" s="203"/>
      <c r="C17074" s="203"/>
      <c r="D17074" s="203"/>
      <c r="E17074" s="203"/>
      <c r="F17074" s="203"/>
    </row>
    <row r="17075" spans="1:6" x14ac:dyDescent="0.25">
      <c r="A17075" s="203"/>
      <c r="B17075" s="203"/>
      <c r="C17075" s="203"/>
      <c r="D17075" s="203"/>
      <c r="E17075" s="203"/>
      <c r="F17075" s="203"/>
    </row>
    <row r="17076" spans="1:6" x14ac:dyDescent="0.25">
      <c r="A17076" s="203"/>
      <c r="B17076" s="203"/>
      <c r="C17076" s="203"/>
      <c r="D17076" s="203"/>
      <c r="E17076" s="203"/>
      <c r="F17076" s="203"/>
    </row>
    <row r="17077" spans="1:6" x14ac:dyDescent="0.25">
      <c r="A17077" s="203"/>
      <c r="B17077" s="203"/>
      <c r="C17077" s="203"/>
      <c r="D17077" s="203"/>
      <c r="E17077" s="203"/>
      <c r="F17077" s="203"/>
    </row>
    <row r="17078" spans="1:6" x14ac:dyDescent="0.25">
      <c r="A17078" s="203"/>
      <c r="B17078" s="203"/>
      <c r="C17078" s="203"/>
      <c r="D17078" s="203"/>
      <c r="E17078" s="203"/>
      <c r="F17078" s="203"/>
    </row>
    <row r="17079" spans="1:6" x14ac:dyDescent="0.25">
      <c r="A17079" s="203"/>
      <c r="B17079" s="203"/>
      <c r="C17079" s="203"/>
      <c r="D17079" s="203"/>
      <c r="E17079" s="203"/>
      <c r="F17079" s="203"/>
    </row>
    <row r="17080" spans="1:6" x14ac:dyDescent="0.25">
      <c r="A17080" s="203"/>
      <c r="B17080" s="203"/>
      <c r="C17080" s="203"/>
      <c r="D17080" s="203"/>
      <c r="E17080" s="203"/>
      <c r="F17080" s="203"/>
    </row>
    <row r="17081" spans="1:6" x14ac:dyDescent="0.25">
      <c r="A17081" s="203"/>
      <c r="B17081" s="203"/>
      <c r="C17081" s="203"/>
      <c r="D17081" s="203"/>
      <c r="E17081" s="203"/>
      <c r="F17081" s="203"/>
    </row>
    <row r="17082" spans="1:6" x14ac:dyDescent="0.25">
      <c r="A17082" s="203"/>
      <c r="B17082" s="203"/>
      <c r="C17082" s="203"/>
      <c r="D17082" s="203"/>
      <c r="E17082" s="203"/>
      <c r="F17082" s="203"/>
    </row>
    <row r="17083" spans="1:6" x14ac:dyDescent="0.25">
      <c r="A17083" s="203"/>
      <c r="B17083" s="203"/>
      <c r="C17083" s="203"/>
      <c r="D17083" s="203"/>
      <c r="E17083" s="203"/>
      <c r="F17083" s="203"/>
    </row>
    <row r="17084" spans="1:6" x14ac:dyDescent="0.25">
      <c r="A17084" s="203"/>
      <c r="B17084" s="203"/>
      <c r="C17084" s="203"/>
      <c r="D17084" s="203"/>
      <c r="E17084" s="203"/>
      <c r="F17084" s="203"/>
    </row>
    <row r="17085" spans="1:6" x14ac:dyDescent="0.25">
      <c r="A17085" s="203"/>
      <c r="B17085" s="203"/>
      <c r="C17085" s="203"/>
      <c r="D17085" s="203"/>
      <c r="E17085" s="203"/>
      <c r="F17085" s="203"/>
    </row>
    <row r="17086" spans="1:6" x14ac:dyDescent="0.25">
      <c r="A17086" s="203"/>
      <c r="B17086" s="203"/>
      <c r="C17086" s="203"/>
      <c r="D17086" s="203"/>
      <c r="E17086" s="203"/>
      <c r="F17086" s="203"/>
    </row>
    <row r="17087" spans="1:6" x14ac:dyDescent="0.25">
      <c r="A17087" s="203"/>
      <c r="B17087" s="203"/>
      <c r="C17087" s="203"/>
      <c r="D17087" s="203"/>
      <c r="E17087" s="203"/>
      <c r="F17087" s="203"/>
    </row>
    <row r="17088" spans="1:6" x14ac:dyDescent="0.25">
      <c r="A17088" s="203"/>
      <c r="B17088" s="203"/>
      <c r="C17088" s="203"/>
      <c r="D17088" s="203"/>
      <c r="E17088" s="203"/>
      <c r="F17088" s="203"/>
    </row>
    <row r="17089" spans="1:6" x14ac:dyDescent="0.25">
      <c r="A17089" s="203"/>
      <c r="B17089" s="203"/>
      <c r="C17089" s="203"/>
      <c r="D17089" s="203"/>
      <c r="E17089" s="203"/>
      <c r="F17089" s="203"/>
    </row>
    <row r="17090" spans="1:6" x14ac:dyDescent="0.25">
      <c r="A17090" s="203"/>
      <c r="B17090" s="203"/>
      <c r="C17090" s="203"/>
      <c r="D17090" s="203"/>
      <c r="E17090" s="203"/>
      <c r="F17090" s="203"/>
    </row>
    <row r="17091" spans="1:6" x14ac:dyDescent="0.25">
      <c r="A17091" s="203"/>
      <c r="B17091" s="203"/>
      <c r="C17091" s="203"/>
      <c r="D17091" s="203"/>
      <c r="E17091" s="203"/>
      <c r="F17091" s="203"/>
    </row>
    <row r="17092" spans="1:6" x14ac:dyDescent="0.25">
      <c r="A17092" s="203"/>
      <c r="B17092" s="203"/>
      <c r="C17092" s="203"/>
      <c r="D17092" s="203"/>
      <c r="E17092" s="203"/>
      <c r="F17092" s="203"/>
    </row>
    <row r="17093" spans="1:6" x14ac:dyDescent="0.25">
      <c r="A17093" s="203"/>
      <c r="B17093" s="203"/>
      <c r="C17093" s="203"/>
      <c r="D17093" s="203"/>
      <c r="E17093" s="203"/>
      <c r="F17093" s="203"/>
    </row>
    <row r="17094" spans="1:6" x14ac:dyDescent="0.25">
      <c r="A17094" s="203"/>
      <c r="B17094" s="203"/>
      <c r="C17094" s="203"/>
      <c r="D17094" s="203"/>
      <c r="E17094" s="203"/>
      <c r="F17094" s="203"/>
    </row>
    <row r="17095" spans="1:6" x14ac:dyDescent="0.25">
      <c r="A17095" s="203"/>
      <c r="B17095" s="203"/>
      <c r="C17095" s="203"/>
      <c r="D17095" s="203"/>
      <c r="E17095" s="203"/>
      <c r="F17095" s="203"/>
    </row>
    <row r="17096" spans="1:6" x14ac:dyDescent="0.25">
      <c r="A17096" s="203"/>
      <c r="B17096" s="203"/>
      <c r="C17096" s="203"/>
      <c r="D17096" s="203"/>
      <c r="E17096" s="203"/>
      <c r="F17096" s="203"/>
    </row>
    <row r="17097" spans="1:6" x14ac:dyDescent="0.25">
      <c r="A17097" s="203"/>
      <c r="B17097" s="203"/>
      <c r="C17097" s="203"/>
      <c r="D17097" s="203"/>
      <c r="E17097" s="203"/>
      <c r="F17097" s="203"/>
    </row>
    <row r="17098" spans="1:6" x14ac:dyDescent="0.25">
      <c r="A17098" s="203"/>
      <c r="B17098" s="203"/>
      <c r="C17098" s="203"/>
      <c r="D17098" s="203"/>
      <c r="E17098" s="203"/>
      <c r="F17098" s="203"/>
    </row>
    <row r="17099" spans="1:6" x14ac:dyDescent="0.25">
      <c r="A17099" s="203"/>
      <c r="B17099" s="203"/>
      <c r="C17099" s="203"/>
      <c r="D17099" s="203"/>
      <c r="E17099" s="203"/>
      <c r="F17099" s="203"/>
    </row>
    <row r="17100" spans="1:6" x14ac:dyDescent="0.25">
      <c r="A17100" s="203"/>
      <c r="B17100" s="203"/>
      <c r="C17100" s="203"/>
      <c r="D17100" s="203"/>
      <c r="E17100" s="203"/>
      <c r="F17100" s="203"/>
    </row>
    <row r="17101" spans="1:6" x14ac:dyDescent="0.25">
      <c r="A17101" s="203"/>
      <c r="B17101" s="203"/>
      <c r="C17101" s="203"/>
      <c r="D17101" s="203"/>
      <c r="E17101" s="203"/>
      <c r="F17101" s="203"/>
    </row>
    <row r="17102" spans="1:6" x14ac:dyDescent="0.25">
      <c r="A17102" s="203"/>
      <c r="B17102" s="203"/>
      <c r="C17102" s="203"/>
      <c r="D17102" s="203"/>
      <c r="E17102" s="203"/>
      <c r="F17102" s="203"/>
    </row>
    <row r="17103" spans="1:6" x14ac:dyDescent="0.25">
      <c r="A17103" s="203"/>
      <c r="B17103" s="203"/>
      <c r="C17103" s="203"/>
      <c r="D17103" s="203"/>
      <c r="E17103" s="203"/>
      <c r="F17103" s="203"/>
    </row>
    <row r="17104" spans="1:6" x14ac:dyDescent="0.25">
      <c r="A17104" s="203"/>
      <c r="B17104" s="203"/>
      <c r="C17104" s="203"/>
      <c r="D17104" s="203"/>
      <c r="E17104" s="203"/>
      <c r="F17104" s="203"/>
    </row>
    <row r="17105" spans="1:6" x14ac:dyDescent="0.25">
      <c r="A17105" s="203"/>
      <c r="B17105" s="203"/>
      <c r="C17105" s="203"/>
      <c r="D17105" s="203"/>
      <c r="E17105" s="203"/>
      <c r="F17105" s="203"/>
    </row>
    <row r="17106" spans="1:6" x14ac:dyDescent="0.25">
      <c r="A17106" s="203"/>
      <c r="B17106" s="203"/>
      <c r="C17106" s="203"/>
      <c r="D17106" s="203"/>
      <c r="E17106" s="203"/>
      <c r="F17106" s="203"/>
    </row>
    <row r="17107" spans="1:6" x14ac:dyDescent="0.25">
      <c r="A17107" s="203"/>
      <c r="B17107" s="203"/>
      <c r="C17107" s="203"/>
      <c r="D17107" s="203"/>
      <c r="E17107" s="203"/>
      <c r="F17107" s="203"/>
    </row>
    <row r="17108" spans="1:6" x14ac:dyDescent="0.25">
      <c r="A17108" s="203"/>
      <c r="B17108" s="203"/>
      <c r="C17108" s="203"/>
      <c r="D17108" s="203"/>
      <c r="E17108" s="203"/>
      <c r="F17108" s="203"/>
    </row>
    <row r="17109" spans="1:6" x14ac:dyDescent="0.25">
      <c r="A17109" s="203"/>
      <c r="B17109" s="203"/>
      <c r="C17109" s="203"/>
      <c r="D17109" s="203"/>
      <c r="E17109" s="203"/>
      <c r="F17109" s="203"/>
    </row>
    <row r="17110" spans="1:6" x14ac:dyDescent="0.25">
      <c r="A17110" s="203"/>
      <c r="B17110" s="203"/>
      <c r="C17110" s="203"/>
      <c r="D17110" s="203"/>
      <c r="E17110" s="203"/>
      <c r="F17110" s="203"/>
    </row>
    <row r="17111" spans="1:6" x14ac:dyDescent="0.25">
      <c r="A17111" s="203"/>
      <c r="B17111" s="203"/>
      <c r="C17111" s="203"/>
      <c r="D17111" s="203"/>
      <c r="E17111" s="203"/>
      <c r="F17111" s="203"/>
    </row>
    <row r="17112" spans="1:6" x14ac:dyDescent="0.25">
      <c r="A17112" s="203"/>
      <c r="B17112" s="203"/>
      <c r="C17112" s="203"/>
      <c r="D17112" s="203"/>
      <c r="E17112" s="203"/>
      <c r="F17112" s="203"/>
    </row>
    <row r="17113" spans="1:6" x14ac:dyDescent="0.25">
      <c r="A17113" s="203"/>
      <c r="B17113" s="203"/>
      <c r="C17113" s="203"/>
      <c r="D17113" s="203"/>
      <c r="E17113" s="203"/>
      <c r="F17113" s="203"/>
    </row>
    <row r="17114" spans="1:6" x14ac:dyDescent="0.25">
      <c r="A17114" s="203"/>
      <c r="B17114" s="203"/>
      <c r="C17114" s="203"/>
      <c r="D17114" s="203"/>
      <c r="E17114" s="203"/>
      <c r="F17114" s="203"/>
    </row>
    <row r="17115" spans="1:6" x14ac:dyDescent="0.25">
      <c r="A17115" s="203"/>
      <c r="B17115" s="203"/>
      <c r="C17115" s="203"/>
      <c r="D17115" s="203"/>
      <c r="E17115" s="203"/>
      <c r="F17115" s="203"/>
    </row>
    <row r="17116" spans="1:6" x14ac:dyDescent="0.25">
      <c r="A17116" s="203"/>
      <c r="B17116" s="203"/>
      <c r="C17116" s="203"/>
      <c r="D17116" s="203"/>
      <c r="E17116" s="203"/>
      <c r="F17116" s="203"/>
    </row>
    <row r="17117" spans="1:6" x14ac:dyDescent="0.25">
      <c r="A17117" s="203"/>
      <c r="B17117" s="203"/>
      <c r="C17117" s="203"/>
      <c r="D17117" s="203"/>
      <c r="E17117" s="203"/>
      <c r="F17117" s="203"/>
    </row>
    <row r="17118" spans="1:6" x14ac:dyDescent="0.25">
      <c r="A17118" s="203"/>
      <c r="B17118" s="203"/>
      <c r="C17118" s="203"/>
      <c r="D17118" s="203"/>
      <c r="E17118" s="203"/>
      <c r="F17118" s="203"/>
    </row>
    <row r="17119" spans="1:6" x14ac:dyDescent="0.25">
      <c r="A17119" s="203"/>
      <c r="B17119" s="203"/>
      <c r="C17119" s="203"/>
      <c r="D17119" s="203"/>
      <c r="E17119" s="203"/>
      <c r="F17119" s="203"/>
    </row>
    <row r="17120" spans="1:6" x14ac:dyDescent="0.25">
      <c r="A17120" s="203"/>
      <c r="B17120" s="203"/>
      <c r="C17120" s="203"/>
      <c r="D17120" s="203"/>
      <c r="E17120" s="203"/>
      <c r="F17120" s="203"/>
    </row>
    <row r="17121" spans="1:6" x14ac:dyDescent="0.25">
      <c r="A17121" s="203"/>
      <c r="B17121" s="203"/>
      <c r="C17121" s="203"/>
      <c r="D17121" s="203"/>
      <c r="E17121" s="203"/>
      <c r="F17121" s="203"/>
    </row>
    <row r="17122" spans="1:6" x14ac:dyDescent="0.25">
      <c r="A17122" s="203"/>
      <c r="B17122" s="203"/>
      <c r="C17122" s="203"/>
      <c r="D17122" s="203"/>
      <c r="E17122" s="203"/>
      <c r="F17122" s="203"/>
    </row>
    <row r="17123" spans="1:6" x14ac:dyDescent="0.25">
      <c r="A17123" s="203"/>
      <c r="B17123" s="203"/>
      <c r="C17123" s="203"/>
      <c r="D17123" s="203"/>
      <c r="E17123" s="203"/>
      <c r="F17123" s="203"/>
    </row>
    <row r="17124" spans="1:6" x14ac:dyDescent="0.25">
      <c r="A17124" s="203"/>
      <c r="B17124" s="203"/>
      <c r="C17124" s="203"/>
      <c r="D17124" s="203"/>
      <c r="E17124" s="203"/>
      <c r="F17124" s="203"/>
    </row>
    <row r="17125" spans="1:6" x14ac:dyDescent="0.25">
      <c r="A17125" s="203"/>
      <c r="B17125" s="203"/>
      <c r="C17125" s="203"/>
      <c r="D17125" s="203"/>
      <c r="E17125" s="203"/>
      <c r="F17125" s="203"/>
    </row>
    <row r="17126" spans="1:6" x14ac:dyDescent="0.25">
      <c r="A17126" s="203"/>
      <c r="B17126" s="203"/>
      <c r="C17126" s="203"/>
      <c r="D17126" s="203"/>
      <c r="E17126" s="203"/>
      <c r="F17126" s="203"/>
    </row>
    <row r="17127" spans="1:6" x14ac:dyDescent="0.25">
      <c r="A17127" s="203"/>
      <c r="B17127" s="203"/>
      <c r="C17127" s="203"/>
      <c r="D17127" s="203"/>
      <c r="E17127" s="203"/>
      <c r="F17127" s="203"/>
    </row>
    <row r="17128" spans="1:6" x14ac:dyDescent="0.25">
      <c r="A17128" s="203"/>
      <c r="B17128" s="203"/>
      <c r="C17128" s="203"/>
      <c r="D17128" s="203"/>
      <c r="E17128" s="203"/>
      <c r="F17128" s="203"/>
    </row>
    <row r="17129" spans="1:6" x14ac:dyDescent="0.25">
      <c r="A17129" s="203"/>
      <c r="B17129" s="203"/>
      <c r="C17129" s="203"/>
      <c r="D17129" s="203"/>
      <c r="E17129" s="203"/>
      <c r="F17129" s="203"/>
    </row>
    <row r="17130" spans="1:6" x14ac:dyDescent="0.25">
      <c r="A17130" s="203"/>
      <c r="B17130" s="203"/>
      <c r="C17130" s="203"/>
      <c r="D17130" s="203"/>
      <c r="E17130" s="203"/>
      <c r="F17130" s="203"/>
    </row>
    <row r="17131" spans="1:6" x14ac:dyDescent="0.25">
      <c r="A17131" s="203"/>
      <c r="B17131" s="203"/>
      <c r="C17131" s="203"/>
      <c r="D17131" s="203"/>
      <c r="E17131" s="203"/>
      <c r="F17131" s="203"/>
    </row>
    <row r="17132" spans="1:6" x14ac:dyDescent="0.25">
      <c r="A17132" s="203"/>
      <c r="B17132" s="203"/>
      <c r="C17132" s="203"/>
      <c r="D17132" s="203"/>
      <c r="E17132" s="203"/>
      <c r="F17132" s="203"/>
    </row>
    <row r="17133" spans="1:6" x14ac:dyDescent="0.25">
      <c r="A17133" s="203"/>
      <c r="B17133" s="203"/>
      <c r="C17133" s="203"/>
      <c r="D17133" s="203"/>
      <c r="E17133" s="203"/>
      <c r="F17133" s="203"/>
    </row>
    <row r="17134" spans="1:6" x14ac:dyDescent="0.25">
      <c r="A17134" s="203"/>
      <c r="B17134" s="203"/>
      <c r="C17134" s="203"/>
      <c r="D17134" s="203"/>
      <c r="E17134" s="203"/>
      <c r="F17134" s="203"/>
    </row>
    <row r="17135" spans="1:6" x14ac:dyDescent="0.25">
      <c r="A17135" s="203"/>
      <c r="B17135" s="203"/>
      <c r="C17135" s="203"/>
      <c r="D17135" s="203"/>
      <c r="E17135" s="203"/>
      <c r="F17135" s="203"/>
    </row>
    <row r="17136" spans="1:6" x14ac:dyDescent="0.25">
      <c r="A17136" s="203"/>
      <c r="B17136" s="203"/>
      <c r="C17136" s="203"/>
      <c r="D17136" s="203"/>
      <c r="E17136" s="203"/>
      <c r="F17136" s="203"/>
    </row>
    <row r="17137" spans="1:6" x14ac:dyDescent="0.25">
      <c r="A17137" s="203"/>
      <c r="B17137" s="203"/>
      <c r="C17137" s="203"/>
      <c r="D17137" s="203"/>
      <c r="E17137" s="203"/>
      <c r="F17137" s="203"/>
    </row>
    <row r="17138" spans="1:6" x14ac:dyDescent="0.25">
      <c r="A17138" s="203"/>
      <c r="B17138" s="203"/>
      <c r="C17138" s="203"/>
      <c r="D17138" s="203"/>
      <c r="E17138" s="203"/>
      <c r="F17138" s="203"/>
    </row>
    <row r="17139" spans="1:6" x14ac:dyDescent="0.25">
      <c r="A17139" s="203"/>
      <c r="B17139" s="203"/>
      <c r="C17139" s="203"/>
      <c r="D17139" s="203"/>
      <c r="E17139" s="203"/>
      <c r="F17139" s="203"/>
    </row>
    <row r="17140" spans="1:6" x14ac:dyDescent="0.25">
      <c r="A17140" s="203"/>
      <c r="B17140" s="203"/>
      <c r="C17140" s="203"/>
      <c r="D17140" s="203"/>
      <c r="E17140" s="203"/>
      <c r="F17140" s="203"/>
    </row>
    <row r="17141" spans="1:6" x14ac:dyDescent="0.25">
      <c r="A17141" s="203"/>
      <c r="B17141" s="203"/>
      <c r="C17141" s="203"/>
      <c r="D17141" s="203"/>
      <c r="E17141" s="203"/>
      <c r="F17141" s="203"/>
    </row>
    <row r="17142" spans="1:6" x14ac:dyDescent="0.25">
      <c r="A17142" s="203"/>
      <c r="B17142" s="203"/>
      <c r="C17142" s="203"/>
      <c r="D17142" s="203"/>
      <c r="E17142" s="203"/>
      <c r="F17142" s="203"/>
    </row>
    <row r="17143" spans="1:6" x14ac:dyDescent="0.25">
      <c r="A17143" s="203"/>
      <c r="B17143" s="203"/>
      <c r="C17143" s="203"/>
      <c r="D17143" s="203"/>
      <c r="E17143" s="203"/>
      <c r="F17143" s="203"/>
    </row>
    <row r="17144" spans="1:6" x14ac:dyDescent="0.25">
      <c r="A17144" s="203"/>
      <c r="B17144" s="203"/>
      <c r="C17144" s="203"/>
      <c r="D17144" s="203"/>
      <c r="E17144" s="203"/>
      <c r="F17144" s="203"/>
    </row>
    <row r="17145" spans="1:6" x14ac:dyDescent="0.25">
      <c r="A17145" s="203"/>
      <c r="B17145" s="203"/>
      <c r="C17145" s="203"/>
      <c r="D17145" s="203"/>
      <c r="E17145" s="203"/>
      <c r="F17145" s="203"/>
    </row>
    <row r="17146" spans="1:6" x14ac:dyDescent="0.25">
      <c r="A17146" s="203"/>
      <c r="B17146" s="203"/>
      <c r="C17146" s="203"/>
      <c r="D17146" s="203"/>
      <c r="E17146" s="203"/>
      <c r="F17146" s="203"/>
    </row>
    <row r="17147" spans="1:6" x14ac:dyDescent="0.25">
      <c r="A17147" s="203"/>
      <c r="B17147" s="203"/>
      <c r="C17147" s="203"/>
      <c r="D17147" s="203"/>
      <c r="E17147" s="203"/>
      <c r="F17147" s="203"/>
    </row>
    <row r="17148" spans="1:6" x14ac:dyDescent="0.25">
      <c r="A17148" s="203"/>
      <c r="B17148" s="203"/>
      <c r="C17148" s="203"/>
      <c r="D17148" s="203"/>
      <c r="E17148" s="203"/>
      <c r="F17148" s="203"/>
    </row>
    <row r="17149" spans="1:6" x14ac:dyDescent="0.25">
      <c r="A17149" s="203"/>
      <c r="B17149" s="203"/>
      <c r="C17149" s="203"/>
      <c r="D17149" s="203"/>
      <c r="E17149" s="203"/>
      <c r="F17149" s="203"/>
    </row>
    <row r="17150" spans="1:6" x14ac:dyDescent="0.25">
      <c r="A17150" s="203"/>
      <c r="B17150" s="203"/>
      <c r="C17150" s="203"/>
      <c r="D17150" s="203"/>
      <c r="E17150" s="203"/>
      <c r="F17150" s="203"/>
    </row>
    <row r="17151" spans="1:6" x14ac:dyDescent="0.25">
      <c r="A17151" s="203"/>
      <c r="B17151" s="203"/>
      <c r="C17151" s="203"/>
      <c r="D17151" s="203"/>
      <c r="E17151" s="203"/>
      <c r="F17151" s="203"/>
    </row>
    <row r="17152" spans="1:6" x14ac:dyDescent="0.25">
      <c r="A17152" s="203"/>
      <c r="B17152" s="203"/>
      <c r="C17152" s="203"/>
      <c r="D17152" s="203"/>
      <c r="E17152" s="203"/>
      <c r="F17152" s="203"/>
    </row>
    <row r="17153" spans="1:6" x14ac:dyDescent="0.25">
      <c r="A17153" s="203"/>
      <c r="B17153" s="203"/>
      <c r="C17153" s="203"/>
      <c r="D17153" s="203"/>
      <c r="E17153" s="203"/>
      <c r="F17153" s="203"/>
    </row>
    <row r="17154" spans="1:6" x14ac:dyDescent="0.25">
      <c r="A17154" s="203"/>
      <c r="B17154" s="203"/>
      <c r="C17154" s="203"/>
      <c r="D17154" s="203"/>
      <c r="E17154" s="203"/>
      <c r="F17154" s="203"/>
    </row>
    <row r="17155" spans="1:6" x14ac:dyDescent="0.25">
      <c r="A17155" s="203"/>
      <c r="B17155" s="203"/>
      <c r="C17155" s="203"/>
      <c r="D17155" s="203"/>
      <c r="E17155" s="203"/>
      <c r="F17155" s="203"/>
    </row>
    <row r="17156" spans="1:6" x14ac:dyDescent="0.25">
      <c r="A17156" s="203"/>
      <c r="B17156" s="203"/>
      <c r="C17156" s="203"/>
      <c r="D17156" s="203"/>
      <c r="E17156" s="203"/>
      <c r="F17156" s="203"/>
    </row>
    <row r="17157" spans="1:6" x14ac:dyDescent="0.25">
      <c r="A17157" s="203"/>
      <c r="B17157" s="203"/>
      <c r="C17157" s="203"/>
      <c r="D17157" s="203"/>
      <c r="E17157" s="203"/>
      <c r="F17157" s="203"/>
    </row>
    <row r="17158" spans="1:6" x14ac:dyDescent="0.25">
      <c r="A17158" s="203"/>
      <c r="B17158" s="203"/>
      <c r="C17158" s="203"/>
      <c r="D17158" s="203"/>
      <c r="E17158" s="203"/>
      <c r="F17158" s="203"/>
    </row>
    <row r="17159" spans="1:6" x14ac:dyDescent="0.25">
      <c r="A17159" s="203"/>
      <c r="B17159" s="203"/>
      <c r="C17159" s="203"/>
      <c r="D17159" s="203"/>
      <c r="E17159" s="203"/>
      <c r="F17159" s="203"/>
    </row>
    <row r="17160" spans="1:6" x14ac:dyDescent="0.25">
      <c r="A17160" s="203"/>
      <c r="B17160" s="203"/>
      <c r="C17160" s="203"/>
      <c r="D17160" s="203"/>
      <c r="E17160" s="203"/>
      <c r="F17160" s="203"/>
    </row>
    <row r="17161" spans="1:6" x14ac:dyDescent="0.25">
      <c r="A17161" s="203"/>
      <c r="B17161" s="203"/>
      <c r="C17161" s="203"/>
      <c r="D17161" s="203"/>
      <c r="E17161" s="203"/>
      <c r="F17161" s="203"/>
    </row>
    <row r="17162" spans="1:6" x14ac:dyDescent="0.25">
      <c r="A17162" s="203"/>
      <c r="B17162" s="203"/>
      <c r="C17162" s="203"/>
      <c r="D17162" s="203"/>
      <c r="E17162" s="203"/>
      <c r="F17162" s="203"/>
    </row>
    <row r="17163" spans="1:6" x14ac:dyDescent="0.25">
      <c r="A17163" s="203"/>
      <c r="B17163" s="203"/>
      <c r="C17163" s="203"/>
      <c r="D17163" s="203"/>
      <c r="E17163" s="203"/>
      <c r="F17163" s="203"/>
    </row>
    <row r="17164" spans="1:6" x14ac:dyDescent="0.25">
      <c r="A17164" s="203"/>
      <c r="B17164" s="203"/>
      <c r="C17164" s="203"/>
      <c r="D17164" s="203"/>
      <c r="E17164" s="203"/>
      <c r="F17164" s="203"/>
    </row>
    <row r="17165" spans="1:6" x14ac:dyDescent="0.25">
      <c r="A17165" s="203"/>
      <c r="B17165" s="203"/>
      <c r="C17165" s="203"/>
      <c r="D17165" s="203"/>
      <c r="E17165" s="203"/>
      <c r="F17165" s="203"/>
    </row>
    <row r="17166" spans="1:6" x14ac:dyDescent="0.25">
      <c r="A17166" s="203"/>
      <c r="B17166" s="203"/>
      <c r="C17166" s="203"/>
      <c r="D17166" s="203"/>
      <c r="E17166" s="203"/>
      <c r="F17166" s="203"/>
    </row>
    <row r="17167" spans="1:6" x14ac:dyDescent="0.25">
      <c r="A17167" s="203"/>
      <c r="B17167" s="203"/>
      <c r="C17167" s="203"/>
      <c r="D17167" s="203"/>
      <c r="E17167" s="203"/>
      <c r="F17167" s="203"/>
    </row>
    <row r="17168" spans="1:6" x14ac:dyDescent="0.25">
      <c r="A17168" s="203"/>
      <c r="B17168" s="203"/>
      <c r="C17168" s="203"/>
      <c r="D17168" s="203"/>
      <c r="E17168" s="203"/>
      <c r="F17168" s="203"/>
    </row>
    <row r="17169" spans="1:6" x14ac:dyDescent="0.25">
      <c r="A17169" s="203"/>
      <c r="B17169" s="203"/>
      <c r="C17169" s="203"/>
      <c r="D17169" s="203"/>
      <c r="E17169" s="203"/>
      <c r="F17169" s="203"/>
    </row>
    <row r="17170" spans="1:6" x14ac:dyDescent="0.25">
      <c r="A17170" s="203"/>
      <c r="B17170" s="203"/>
      <c r="C17170" s="203"/>
      <c r="D17170" s="203"/>
      <c r="E17170" s="203"/>
      <c r="F17170" s="203"/>
    </row>
    <row r="17171" spans="1:6" x14ac:dyDescent="0.25">
      <c r="A17171" s="203"/>
      <c r="B17171" s="203"/>
      <c r="C17171" s="203"/>
      <c r="D17171" s="203"/>
      <c r="E17171" s="203"/>
      <c r="F17171" s="203"/>
    </row>
    <row r="17172" spans="1:6" x14ac:dyDescent="0.25">
      <c r="A17172" s="203"/>
      <c r="B17172" s="203"/>
      <c r="C17172" s="203"/>
      <c r="D17172" s="203"/>
      <c r="E17172" s="203"/>
      <c r="F17172" s="203"/>
    </row>
    <row r="17173" spans="1:6" x14ac:dyDescent="0.25">
      <c r="A17173" s="203"/>
      <c r="B17173" s="203"/>
      <c r="C17173" s="203"/>
      <c r="D17173" s="203"/>
      <c r="E17173" s="203"/>
      <c r="F17173" s="203"/>
    </row>
    <row r="17174" spans="1:6" x14ac:dyDescent="0.25">
      <c r="A17174" s="203"/>
      <c r="B17174" s="203"/>
      <c r="C17174" s="203"/>
      <c r="D17174" s="203"/>
      <c r="E17174" s="203"/>
      <c r="F17174" s="203"/>
    </row>
    <row r="17175" spans="1:6" x14ac:dyDescent="0.25">
      <c r="A17175" s="203"/>
      <c r="B17175" s="203"/>
      <c r="C17175" s="203"/>
      <c r="D17175" s="203"/>
      <c r="E17175" s="203"/>
      <c r="F17175" s="203"/>
    </row>
    <row r="17176" spans="1:6" x14ac:dyDescent="0.25">
      <c r="A17176" s="203"/>
      <c r="B17176" s="203"/>
      <c r="C17176" s="203"/>
      <c r="D17176" s="203"/>
      <c r="E17176" s="203"/>
      <c r="F17176" s="203"/>
    </row>
    <row r="17177" spans="1:6" x14ac:dyDescent="0.25">
      <c r="A17177" s="203"/>
      <c r="B17177" s="203"/>
      <c r="C17177" s="203"/>
      <c r="D17177" s="203"/>
      <c r="E17177" s="203"/>
      <c r="F17177" s="203"/>
    </row>
    <row r="17178" spans="1:6" x14ac:dyDescent="0.25">
      <c r="A17178" s="203"/>
      <c r="B17178" s="203"/>
      <c r="C17178" s="203"/>
      <c r="D17178" s="203"/>
      <c r="E17178" s="203"/>
      <c r="F17178" s="203"/>
    </row>
    <row r="17179" spans="1:6" x14ac:dyDescent="0.25">
      <c r="A17179" s="203"/>
      <c r="B17179" s="203"/>
      <c r="C17179" s="203"/>
      <c r="D17179" s="203"/>
      <c r="E17179" s="203"/>
      <c r="F17179" s="203"/>
    </row>
    <row r="17180" spans="1:6" x14ac:dyDescent="0.25">
      <c r="A17180" s="203"/>
      <c r="B17180" s="203"/>
      <c r="C17180" s="203"/>
      <c r="D17180" s="203"/>
      <c r="E17180" s="203"/>
      <c r="F17180" s="203"/>
    </row>
    <row r="17181" spans="1:6" x14ac:dyDescent="0.25">
      <c r="A17181" s="203"/>
      <c r="B17181" s="203"/>
      <c r="C17181" s="203"/>
      <c r="D17181" s="203"/>
      <c r="E17181" s="203"/>
      <c r="F17181" s="203"/>
    </row>
    <row r="17182" spans="1:6" x14ac:dyDescent="0.25">
      <c r="A17182" s="203"/>
      <c r="B17182" s="203"/>
      <c r="C17182" s="203"/>
      <c r="D17182" s="203"/>
      <c r="E17182" s="203"/>
      <c r="F17182" s="203"/>
    </row>
    <row r="17183" spans="1:6" x14ac:dyDescent="0.25">
      <c r="A17183" s="203"/>
      <c r="B17183" s="203"/>
      <c r="C17183" s="203"/>
      <c r="D17183" s="203"/>
      <c r="E17183" s="203"/>
      <c r="F17183" s="203"/>
    </row>
    <row r="17184" spans="1:6" x14ac:dyDescent="0.25">
      <c r="A17184" s="203"/>
      <c r="B17184" s="203"/>
      <c r="C17184" s="203"/>
      <c r="D17184" s="203"/>
      <c r="E17184" s="203"/>
      <c r="F17184" s="203"/>
    </row>
    <row r="17185" spans="1:6" x14ac:dyDescent="0.25">
      <c r="A17185" s="203"/>
      <c r="B17185" s="203"/>
      <c r="C17185" s="203"/>
      <c r="D17185" s="203"/>
      <c r="E17185" s="203"/>
      <c r="F17185" s="203"/>
    </row>
    <row r="17186" spans="1:6" x14ac:dyDescent="0.25">
      <c r="A17186" s="203"/>
      <c r="B17186" s="203"/>
      <c r="C17186" s="203"/>
      <c r="D17186" s="203"/>
      <c r="E17186" s="203"/>
      <c r="F17186" s="203"/>
    </row>
    <row r="17187" spans="1:6" x14ac:dyDescent="0.25">
      <c r="A17187" s="203"/>
      <c r="B17187" s="203"/>
      <c r="C17187" s="203"/>
      <c r="D17187" s="203"/>
      <c r="E17187" s="203"/>
      <c r="F17187" s="203"/>
    </row>
    <row r="17188" spans="1:6" x14ac:dyDescent="0.25">
      <c r="A17188" s="203"/>
      <c r="B17188" s="203"/>
      <c r="C17188" s="203"/>
      <c r="D17188" s="203"/>
      <c r="E17188" s="203"/>
      <c r="F17188" s="203"/>
    </row>
    <row r="17189" spans="1:6" x14ac:dyDescent="0.25">
      <c r="A17189" s="203"/>
      <c r="B17189" s="203"/>
      <c r="C17189" s="203"/>
      <c r="D17189" s="203"/>
      <c r="E17189" s="203"/>
      <c r="F17189" s="203"/>
    </row>
    <row r="17190" spans="1:6" x14ac:dyDescent="0.25">
      <c r="A17190" s="203"/>
      <c r="B17190" s="203"/>
      <c r="C17190" s="203"/>
      <c r="D17190" s="203"/>
      <c r="E17190" s="203"/>
      <c r="F17190" s="203"/>
    </row>
    <row r="17191" spans="1:6" x14ac:dyDescent="0.25">
      <c r="A17191" s="203"/>
      <c r="B17191" s="203"/>
      <c r="C17191" s="203"/>
      <c r="D17191" s="203"/>
      <c r="E17191" s="203"/>
      <c r="F17191" s="203"/>
    </row>
    <row r="17192" spans="1:6" x14ac:dyDescent="0.25">
      <c r="A17192" s="203"/>
      <c r="B17192" s="203"/>
      <c r="C17192" s="203"/>
      <c r="D17192" s="203"/>
      <c r="E17192" s="203"/>
      <c r="F17192" s="203"/>
    </row>
    <row r="17193" spans="1:6" x14ac:dyDescent="0.25">
      <c r="A17193" s="203"/>
      <c r="B17193" s="203"/>
      <c r="C17193" s="203"/>
      <c r="D17193" s="203"/>
      <c r="E17193" s="203"/>
      <c r="F17193" s="203"/>
    </row>
    <row r="17194" spans="1:6" x14ac:dyDescent="0.25">
      <c r="A17194" s="203"/>
      <c r="B17194" s="203"/>
      <c r="C17194" s="203"/>
      <c r="D17194" s="203"/>
      <c r="E17194" s="203"/>
      <c r="F17194" s="203"/>
    </row>
    <row r="17195" spans="1:6" x14ac:dyDescent="0.25">
      <c r="A17195" s="203"/>
      <c r="B17195" s="203"/>
      <c r="C17195" s="203"/>
      <c r="D17195" s="203"/>
      <c r="E17195" s="203"/>
      <c r="F17195" s="203"/>
    </row>
    <row r="17196" spans="1:6" x14ac:dyDescent="0.25">
      <c r="A17196" s="203"/>
      <c r="B17196" s="203"/>
      <c r="C17196" s="203"/>
      <c r="D17196" s="203"/>
      <c r="E17196" s="203"/>
      <c r="F17196" s="203"/>
    </row>
    <row r="17197" spans="1:6" x14ac:dyDescent="0.25">
      <c r="A17197" s="203"/>
      <c r="B17197" s="203"/>
      <c r="C17197" s="203"/>
      <c r="D17197" s="203"/>
      <c r="E17197" s="203"/>
      <c r="F17197" s="203"/>
    </row>
    <row r="17198" spans="1:6" x14ac:dyDescent="0.25">
      <c r="A17198" s="203"/>
      <c r="B17198" s="203"/>
      <c r="C17198" s="203"/>
      <c r="D17198" s="203"/>
      <c r="E17198" s="203"/>
      <c r="F17198" s="203"/>
    </row>
    <row r="17199" spans="1:6" x14ac:dyDescent="0.25">
      <c r="A17199" s="203"/>
      <c r="B17199" s="203"/>
      <c r="C17199" s="203"/>
      <c r="D17199" s="203"/>
      <c r="E17199" s="203"/>
      <c r="F17199" s="203"/>
    </row>
    <row r="17200" spans="1:6" x14ac:dyDescent="0.25">
      <c r="A17200" s="203"/>
      <c r="B17200" s="203"/>
      <c r="C17200" s="203"/>
      <c r="D17200" s="203"/>
      <c r="E17200" s="203"/>
      <c r="F17200" s="203"/>
    </row>
    <row r="17201" spans="1:6" x14ac:dyDescent="0.25">
      <c r="A17201" s="203"/>
      <c r="B17201" s="203"/>
      <c r="C17201" s="203"/>
      <c r="D17201" s="203"/>
      <c r="E17201" s="203"/>
      <c r="F17201" s="203"/>
    </row>
    <row r="17202" spans="1:6" x14ac:dyDescent="0.25">
      <c r="A17202" s="203"/>
      <c r="B17202" s="203"/>
      <c r="C17202" s="203"/>
      <c r="D17202" s="203"/>
      <c r="E17202" s="203"/>
      <c r="F17202" s="203"/>
    </row>
    <row r="17203" spans="1:6" x14ac:dyDescent="0.25">
      <c r="A17203" s="203"/>
      <c r="B17203" s="203"/>
      <c r="C17203" s="203"/>
      <c r="D17203" s="203"/>
      <c r="E17203" s="203"/>
      <c r="F17203" s="203"/>
    </row>
    <row r="17204" spans="1:6" x14ac:dyDescent="0.25">
      <c r="A17204" s="203"/>
      <c r="B17204" s="203"/>
      <c r="C17204" s="203"/>
      <c r="D17204" s="203"/>
      <c r="E17204" s="203"/>
      <c r="F17204" s="203"/>
    </row>
    <row r="17205" spans="1:6" x14ac:dyDescent="0.25">
      <c r="A17205" s="203"/>
      <c r="B17205" s="203"/>
      <c r="C17205" s="203"/>
      <c r="D17205" s="203"/>
      <c r="E17205" s="203"/>
      <c r="F17205" s="203"/>
    </row>
    <row r="17206" spans="1:6" x14ac:dyDescent="0.25">
      <c r="A17206" s="203"/>
      <c r="B17206" s="203"/>
      <c r="C17206" s="203"/>
      <c r="D17206" s="203"/>
      <c r="E17206" s="203"/>
      <c r="F17206" s="203"/>
    </row>
    <row r="17207" spans="1:6" x14ac:dyDescent="0.25">
      <c r="A17207" s="203"/>
      <c r="B17207" s="203"/>
      <c r="C17207" s="203"/>
      <c r="D17207" s="203"/>
      <c r="E17207" s="203"/>
      <c r="F17207" s="203"/>
    </row>
    <row r="17208" spans="1:6" x14ac:dyDescent="0.25">
      <c r="A17208" s="203"/>
      <c r="B17208" s="203"/>
      <c r="C17208" s="203"/>
      <c r="D17208" s="203"/>
      <c r="E17208" s="203"/>
      <c r="F17208" s="203"/>
    </row>
    <row r="17209" spans="1:6" x14ac:dyDescent="0.25">
      <c r="A17209" s="203"/>
      <c r="B17209" s="203"/>
      <c r="C17209" s="203"/>
      <c r="D17209" s="203"/>
      <c r="E17209" s="203"/>
      <c r="F17209" s="203"/>
    </row>
    <row r="17210" spans="1:6" x14ac:dyDescent="0.25">
      <c r="A17210" s="203"/>
      <c r="B17210" s="203"/>
      <c r="C17210" s="203"/>
      <c r="D17210" s="203"/>
      <c r="E17210" s="203"/>
      <c r="F17210" s="203"/>
    </row>
    <row r="17211" spans="1:6" x14ac:dyDescent="0.25">
      <c r="A17211" s="203"/>
      <c r="B17211" s="203"/>
      <c r="C17211" s="203"/>
      <c r="D17211" s="203"/>
      <c r="E17211" s="203"/>
      <c r="F17211" s="203"/>
    </row>
    <row r="17212" spans="1:6" x14ac:dyDescent="0.25">
      <c r="A17212" s="203"/>
      <c r="B17212" s="203"/>
      <c r="C17212" s="203"/>
      <c r="D17212" s="203"/>
      <c r="E17212" s="203"/>
      <c r="F17212" s="203"/>
    </row>
    <row r="17213" spans="1:6" x14ac:dyDescent="0.25">
      <c r="A17213" s="203"/>
      <c r="B17213" s="203"/>
      <c r="C17213" s="203"/>
      <c r="D17213" s="203"/>
      <c r="E17213" s="203"/>
      <c r="F17213" s="203"/>
    </row>
    <row r="17214" spans="1:6" x14ac:dyDescent="0.25">
      <c r="A17214" s="203"/>
      <c r="B17214" s="203"/>
      <c r="C17214" s="203"/>
      <c r="D17214" s="203"/>
      <c r="E17214" s="203"/>
      <c r="F17214" s="203"/>
    </row>
    <row r="17215" spans="1:6" x14ac:dyDescent="0.25">
      <c r="A17215" s="203"/>
      <c r="B17215" s="203"/>
      <c r="C17215" s="203"/>
      <c r="D17215" s="203"/>
      <c r="E17215" s="203"/>
      <c r="F17215" s="203"/>
    </row>
    <row r="17216" spans="1:6" x14ac:dyDescent="0.25">
      <c r="A17216" s="203"/>
      <c r="B17216" s="203"/>
      <c r="C17216" s="203"/>
      <c r="D17216" s="203"/>
      <c r="E17216" s="203"/>
      <c r="F17216" s="203"/>
    </row>
    <row r="17217" spans="1:6" x14ac:dyDescent="0.25">
      <c r="A17217" s="203"/>
      <c r="B17217" s="203"/>
      <c r="C17217" s="203"/>
      <c r="D17217" s="203"/>
      <c r="E17217" s="203"/>
      <c r="F17217" s="203"/>
    </row>
    <row r="17218" spans="1:6" x14ac:dyDescent="0.25">
      <c r="A17218" s="203"/>
      <c r="B17218" s="203"/>
      <c r="C17218" s="203"/>
      <c r="D17218" s="203"/>
      <c r="E17218" s="203"/>
      <c r="F17218" s="203"/>
    </row>
    <row r="17219" spans="1:6" x14ac:dyDescent="0.25">
      <c r="A17219" s="203"/>
      <c r="B17219" s="203"/>
      <c r="C17219" s="203"/>
      <c r="D17219" s="203"/>
      <c r="E17219" s="203"/>
      <c r="F17219" s="203"/>
    </row>
    <row r="17220" spans="1:6" x14ac:dyDescent="0.25">
      <c r="A17220" s="203"/>
      <c r="B17220" s="203"/>
      <c r="C17220" s="203"/>
      <c r="D17220" s="203"/>
      <c r="E17220" s="203"/>
      <c r="F17220" s="203"/>
    </row>
    <row r="17221" spans="1:6" x14ac:dyDescent="0.25">
      <c r="A17221" s="203"/>
      <c r="B17221" s="203"/>
      <c r="C17221" s="203"/>
      <c r="D17221" s="203"/>
      <c r="E17221" s="203"/>
      <c r="F17221" s="203"/>
    </row>
    <row r="17222" spans="1:6" x14ac:dyDescent="0.25">
      <c r="A17222" s="203"/>
      <c r="B17222" s="203"/>
      <c r="C17222" s="203"/>
      <c r="D17222" s="203"/>
      <c r="E17222" s="203"/>
      <c r="F17222" s="203"/>
    </row>
    <row r="17223" spans="1:6" x14ac:dyDescent="0.25">
      <c r="A17223" s="203"/>
      <c r="B17223" s="203"/>
      <c r="C17223" s="203"/>
      <c r="D17223" s="203"/>
      <c r="E17223" s="203"/>
      <c r="F17223" s="203"/>
    </row>
    <row r="17224" spans="1:6" x14ac:dyDescent="0.25">
      <c r="A17224" s="203"/>
      <c r="B17224" s="203"/>
      <c r="C17224" s="203"/>
      <c r="D17224" s="203"/>
      <c r="E17224" s="203"/>
      <c r="F17224" s="203"/>
    </row>
    <row r="17225" spans="1:6" x14ac:dyDescent="0.25">
      <c r="A17225" s="203"/>
      <c r="B17225" s="203"/>
      <c r="C17225" s="203"/>
      <c r="D17225" s="203"/>
      <c r="E17225" s="203"/>
      <c r="F17225" s="203"/>
    </row>
    <row r="17226" spans="1:6" x14ac:dyDescent="0.25">
      <c r="A17226" s="203"/>
      <c r="B17226" s="203"/>
      <c r="C17226" s="203"/>
      <c r="D17226" s="203"/>
      <c r="E17226" s="203"/>
      <c r="F17226" s="203"/>
    </row>
    <row r="17227" spans="1:6" x14ac:dyDescent="0.25">
      <c r="A17227" s="203"/>
      <c r="B17227" s="203"/>
      <c r="C17227" s="203"/>
      <c r="D17227" s="203"/>
      <c r="E17227" s="203"/>
      <c r="F17227" s="203"/>
    </row>
    <row r="17228" spans="1:6" x14ac:dyDescent="0.25">
      <c r="A17228" s="203"/>
      <c r="B17228" s="203"/>
      <c r="C17228" s="203"/>
      <c r="D17228" s="203"/>
      <c r="E17228" s="203"/>
      <c r="F17228" s="203"/>
    </row>
    <row r="17229" spans="1:6" x14ac:dyDescent="0.25">
      <c r="A17229" s="203"/>
      <c r="B17229" s="203"/>
      <c r="C17229" s="203"/>
      <c r="D17229" s="203"/>
      <c r="E17229" s="203"/>
      <c r="F17229" s="203"/>
    </row>
    <row r="17230" spans="1:6" x14ac:dyDescent="0.25">
      <c r="A17230" s="203"/>
      <c r="B17230" s="203"/>
      <c r="C17230" s="203"/>
      <c r="D17230" s="203"/>
      <c r="E17230" s="203"/>
      <c r="F17230" s="203"/>
    </row>
    <row r="17231" spans="1:6" x14ac:dyDescent="0.25">
      <c r="A17231" s="203"/>
      <c r="B17231" s="203"/>
      <c r="C17231" s="203"/>
      <c r="D17231" s="203"/>
      <c r="E17231" s="203"/>
      <c r="F17231" s="203"/>
    </row>
    <row r="17232" spans="1:6" x14ac:dyDescent="0.25">
      <c r="A17232" s="203"/>
      <c r="B17232" s="203"/>
      <c r="C17232" s="203"/>
      <c r="D17232" s="203"/>
      <c r="E17232" s="203"/>
      <c r="F17232" s="203"/>
    </row>
    <row r="17233" spans="1:6" x14ac:dyDescent="0.25">
      <c r="A17233" s="203"/>
      <c r="B17233" s="203"/>
      <c r="C17233" s="203"/>
      <c r="D17233" s="203"/>
      <c r="E17233" s="203"/>
      <c r="F17233" s="203"/>
    </row>
    <row r="17234" spans="1:6" x14ac:dyDescent="0.25">
      <c r="A17234" s="203"/>
      <c r="B17234" s="203"/>
      <c r="C17234" s="203"/>
      <c r="D17234" s="203"/>
      <c r="E17234" s="203"/>
      <c r="F17234" s="203"/>
    </row>
    <row r="17235" spans="1:6" x14ac:dyDescent="0.25">
      <c r="A17235" s="203"/>
      <c r="B17235" s="203"/>
      <c r="C17235" s="203"/>
      <c r="D17235" s="203"/>
      <c r="E17235" s="203"/>
      <c r="F17235" s="203"/>
    </row>
    <row r="17236" spans="1:6" x14ac:dyDescent="0.25">
      <c r="A17236" s="203"/>
      <c r="B17236" s="203"/>
      <c r="C17236" s="203"/>
      <c r="D17236" s="203"/>
      <c r="E17236" s="203"/>
      <c r="F17236" s="203"/>
    </row>
    <row r="17237" spans="1:6" x14ac:dyDescent="0.25">
      <c r="A17237" s="203"/>
      <c r="B17237" s="203"/>
      <c r="C17237" s="203"/>
      <c r="D17237" s="203"/>
      <c r="E17237" s="203"/>
      <c r="F17237" s="203"/>
    </row>
    <row r="17238" spans="1:6" x14ac:dyDescent="0.25">
      <c r="A17238" s="203"/>
      <c r="B17238" s="203"/>
      <c r="C17238" s="203"/>
      <c r="D17238" s="203"/>
      <c r="E17238" s="203"/>
      <c r="F17238" s="203"/>
    </row>
    <row r="17239" spans="1:6" x14ac:dyDescent="0.25">
      <c r="A17239" s="203"/>
      <c r="B17239" s="203"/>
      <c r="C17239" s="203"/>
      <c r="D17239" s="203"/>
      <c r="E17239" s="203"/>
      <c r="F17239" s="203"/>
    </row>
    <row r="17240" spans="1:6" x14ac:dyDescent="0.25">
      <c r="A17240" s="203"/>
      <c r="B17240" s="203"/>
      <c r="C17240" s="203"/>
      <c r="D17240" s="203"/>
      <c r="E17240" s="203"/>
      <c r="F17240" s="203"/>
    </row>
    <row r="17241" spans="1:6" x14ac:dyDescent="0.25">
      <c r="A17241" s="203"/>
      <c r="B17241" s="203"/>
      <c r="C17241" s="203"/>
      <c r="D17241" s="203"/>
      <c r="E17241" s="203"/>
      <c r="F17241" s="203"/>
    </row>
    <row r="17242" spans="1:6" x14ac:dyDescent="0.25">
      <c r="A17242" s="203"/>
      <c r="B17242" s="203"/>
      <c r="C17242" s="203"/>
      <c r="D17242" s="203"/>
      <c r="E17242" s="203"/>
      <c r="F17242" s="203"/>
    </row>
    <row r="17243" spans="1:6" x14ac:dyDescent="0.25">
      <c r="A17243" s="203"/>
      <c r="B17243" s="203"/>
      <c r="C17243" s="203"/>
      <c r="D17243" s="203"/>
      <c r="E17243" s="203"/>
      <c r="F17243" s="203"/>
    </row>
    <row r="17244" spans="1:6" x14ac:dyDescent="0.25">
      <c r="A17244" s="203"/>
      <c r="B17244" s="203"/>
      <c r="C17244" s="203"/>
      <c r="D17244" s="203"/>
      <c r="E17244" s="203"/>
      <c r="F17244" s="203"/>
    </row>
    <row r="17245" spans="1:6" x14ac:dyDescent="0.25">
      <c r="A17245" s="203"/>
      <c r="B17245" s="203"/>
      <c r="C17245" s="203"/>
      <c r="D17245" s="203"/>
      <c r="E17245" s="203"/>
      <c r="F17245" s="203"/>
    </row>
    <row r="17246" spans="1:6" x14ac:dyDescent="0.25">
      <c r="A17246" s="203"/>
      <c r="B17246" s="203"/>
      <c r="C17246" s="203"/>
      <c r="D17246" s="203"/>
      <c r="E17246" s="203"/>
      <c r="F17246" s="203"/>
    </row>
    <row r="17247" spans="1:6" x14ac:dyDescent="0.25">
      <c r="A17247" s="203"/>
      <c r="B17247" s="203"/>
      <c r="C17247" s="203"/>
      <c r="D17247" s="203"/>
      <c r="E17247" s="203"/>
      <c r="F17247" s="203"/>
    </row>
    <row r="17248" spans="1:6" x14ac:dyDescent="0.25">
      <c r="A17248" s="203"/>
      <c r="B17248" s="203"/>
      <c r="C17248" s="203"/>
      <c r="D17248" s="203"/>
      <c r="E17248" s="203"/>
      <c r="F17248" s="203"/>
    </row>
    <row r="17249" spans="1:6" x14ac:dyDescent="0.25">
      <c r="A17249" s="203"/>
      <c r="B17249" s="203"/>
      <c r="C17249" s="203"/>
      <c r="D17249" s="203"/>
      <c r="E17249" s="203"/>
      <c r="F17249" s="203"/>
    </row>
    <row r="17250" spans="1:6" x14ac:dyDescent="0.25">
      <c r="A17250" s="203"/>
      <c r="B17250" s="203"/>
      <c r="C17250" s="203"/>
      <c r="D17250" s="203"/>
      <c r="E17250" s="203"/>
      <c r="F17250" s="203"/>
    </row>
    <row r="17251" spans="1:6" x14ac:dyDescent="0.25">
      <c r="A17251" s="203"/>
      <c r="B17251" s="203"/>
      <c r="C17251" s="203"/>
      <c r="D17251" s="203"/>
      <c r="E17251" s="203"/>
      <c r="F17251" s="203"/>
    </row>
    <row r="17252" spans="1:6" x14ac:dyDescent="0.25">
      <c r="A17252" s="203"/>
      <c r="B17252" s="203"/>
      <c r="C17252" s="203"/>
      <c r="D17252" s="203"/>
      <c r="E17252" s="203"/>
      <c r="F17252" s="203"/>
    </row>
    <row r="17253" spans="1:6" x14ac:dyDescent="0.25">
      <c r="A17253" s="203"/>
      <c r="B17253" s="203"/>
      <c r="C17253" s="203"/>
      <c r="D17253" s="203"/>
      <c r="E17253" s="203"/>
      <c r="F17253" s="203"/>
    </row>
    <row r="17254" spans="1:6" x14ac:dyDescent="0.25">
      <c r="A17254" s="203"/>
      <c r="B17254" s="203"/>
      <c r="C17254" s="203"/>
      <c r="D17254" s="203"/>
      <c r="E17254" s="203"/>
      <c r="F17254" s="203"/>
    </row>
    <row r="17255" spans="1:6" x14ac:dyDescent="0.25">
      <c r="A17255" s="203"/>
      <c r="B17255" s="203"/>
      <c r="C17255" s="203"/>
      <c r="D17255" s="203"/>
      <c r="E17255" s="203"/>
      <c r="F17255" s="203"/>
    </row>
    <row r="17256" spans="1:6" x14ac:dyDescent="0.25">
      <c r="A17256" s="203"/>
      <c r="B17256" s="203"/>
      <c r="C17256" s="203"/>
      <c r="D17256" s="203"/>
      <c r="E17256" s="203"/>
      <c r="F17256" s="203"/>
    </row>
    <row r="17257" spans="1:6" x14ac:dyDescent="0.25">
      <c r="A17257" s="203"/>
      <c r="B17257" s="203"/>
      <c r="C17257" s="203"/>
      <c r="D17257" s="203"/>
      <c r="E17257" s="203"/>
      <c r="F17257" s="203"/>
    </row>
    <row r="17258" spans="1:6" x14ac:dyDescent="0.25">
      <c r="A17258" s="203"/>
      <c r="B17258" s="203"/>
      <c r="C17258" s="203"/>
      <c r="D17258" s="203"/>
      <c r="E17258" s="203"/>
      <c r="F17258" s="203"/>
    </row>
    <row r="17259" spans="1:6" x14ac:dyDescent="0.25">
      <c r="A17259" s="203"/>
      <c r="B17259" s="203"/>
      <c r="C17259" s="203"/>
      <c r="D17259" s="203"/>
      <c r="E17259" s="203"/>
      <c r="F17259" s="203"/>
    </row>
    <row r="17260" spans="1:6" x14ac:dyDescent="0.25">
      <c r="A17260" s="203"/>
      <c r="B17260" s="203"/>
      <c r="C17260" s="203"/>
      <c r="D17260" s="203"/>
      <c r="E17260" s="203"/>
      <c r="F17260" s="203"/>
    </row>
    <row r="17261" spans="1:6" x14ac:dyDescent="0.25">
      <c r="A17261" s="203"/>
      <c r="B17261" s="203"/>
      <c r="C17261" s="203"/>
      <c r="D17261" s="203"/>
      <c r="E17261" s="203"/>
      <c r="F17261" s="203"/>
    </row>
    <row r="17262" spans="1:6" x14ac:dyDescent="0.25">
      <c r="A17262" s="203"/>
      <c r="B17262" s="203"/>
      <c r="C17262" s="203"/>
      <c r="D17262" s="203"/>
      <c r="E17262" s="203"/>
      <c r="F17262" s="203"/>
    </row>
    <row r="17263" spans="1:6" x14ac:dyDescent="0.25">
      <c r="A17263" s="203"/>
      <c r="B17263" s="203"/>
      <c r="C17263" s="203"/>
      <c r="D17263" s="203"/>
      <c r="E17263" s="203"/>
      <c r="F17263" s="203"/>
    </row>
    <row r="17264" spans="1:6" x14ac:dyDescent="0.25">
      <c r="A17264" s="203"/>
      <c r="B17264" s="203"/>
      <c r="C17264" s="203"/>
      <c r="D17264" s="203"/>
      <c r="E17264" s="203"/>
      <c r="F17264" s="203"/>
    </row>
    <row r="17265" spans="1:6" x14ac:dyDescent="0.25">
      <c r="A17265" s="203"/>
      <c r="B17265" s="203"/>
      <c r="C17265" s="203"/>
      <c r="D17265" s="203"/>
      <c r="E17265" s="203"/>
      <c r="F17265" s="203"/>
    </row>
    <row r="17266" spans="1:6" x14ac:dyDescent="0.25">
      <c r="A17266" s="203"/>
      <c r="B17266" s="203"/>
      <c r="C17266" s="203"/>
      <c r="D17266" s="203"/>
      <c r="E17266" s="203"/>
      <c r="F17266" s="203"/>
    </row>
    <row r="17267" spans="1:6" x14ac:dyDescent="0.25">
      <c r="A17267" s="203"/>
      <c r="B17267" s="203"/>
      <c r="C17267" s="203"/>
      <c r="D17267" s="203"/>
      <c r="E17267" s="203"/>
      <c r="F17267" s="203"/>
    </row>
    <row r="17268" spans="1:6" x14ac:dyDescent="0.25">
      <c r="A17268" s="203"/>
      <c r="B17268" s="203"/>
      <c r="C17268" s="203"/>
      <c r="D17268" s="203"/>
      <c r="E17268" s="203"/>
      <c r="F17268" s="203"/>
    </row>
    <row r="17269" spans="1:6" x14ac:dyDescent="0.25">
      <c r="A17269" s="203"/>
      <c r="B17269" s="203"/>
      <c r="C17269" s="203"/>
      <c r="D17269" s="203"/>
      <c r="E17269" s="203"/>
      <c r="F17269" s="203"/>
    </row>
    <row r="17270" spans="1:6" x14ac:dyDescent="0.25">
      <c r="A17270" s="203"/>
      <c r="B17270" s="203"/>
      <c r="C17270" s="203"/>
      <c r="D17270" s="203"/>
      <c r="E17270" s="203"/>
      <c r="F17270" s="203"/>
    </row>
    <row r="17271" spans="1:6" x14ac:dyDescent="0.25">
      <c r="A17271" s="203"/>
      <c r="B17271" s="203"/>
      <c r="C17271" s="203"/>
      <c r="D17271" s="203"/>
      <c r="E17271" s="203"/>
      <c r="F17271" s="203"/>
    </row>
    <row r="17272" spans="1:6" x14ac:dyDescent="0.25">
      <c r="A17272" s="203"/>
      <c r="B17272" s="203"/>
      <c r="C17272" s="203"/>
      <c r="D17272" s="203"/>
      <c r="E17272" s="203"/>
      <c r="F17272" s="203"/>
    </row>
    <row r="17273" spans="1:6" x14ac:dyDescent="0.25">
      <c r="A17273" s="203"/>
      <c r="B17273" s="203"/>
      <c r="C17273" s="203"/>
      <c r="D17273" s="203"/>
      <c r="E17273" s="203"/>
      <c r="F17273" s="203"/>
    </row>
    <row r="17274" spans="1:6" x14ac:dyDescent="0.25">
      <c r="A17274" s="203"/>
      <c r="B17274" s="203"/>
      <c r="C17274" s="203"/>
      <c r="D17274" s="203"/>
      <c r="E17274" s="203"/>
      <c r="F17274" s="203"/>
    </row>
    <row r="17275" spans="1:6" x14ac:dyDescent="0.25">
      <c r="A17275" s="203"/>
      <c r="B17275" s="203"/>
      <c r="C17275" s="203"/>
      <c r="D17275" s="203"/>
      <c r="E17275" s="203"/>
      <c r="F17275" s="203"/>
    </row>
    <row r="17276" spans="1:6" x14ac:dyDescent="0.25">
      <c r="A17276" s="203"/>
      <c r="B17276" s="203"/>
      <c r="C17276" s="203"/>
      <c r="D17276" s="203"/>
      <c r="E17276" s="203"/>
      <c r="F17276" s="203"/>
    </row>
    <row r="17277" spans="1:6" x14ac:dyDescent="0.25">
      <c r="A17277" s="203"/>
      <c r="B17277" s="203"/>
      <c r="C17277" s="203"/>
      <c r="D17277" s="203"/>
      <c r="E17277" s="203"/>
      <c r="F17277" s="203"/>
    </row>
    <row r="17278" spans="1:6" x14ac:dyDescent="0.25">
      <c r="A17278" s="203"/>
      <c r="B17278" s="203"/>
      <c r="C17278" s="203"/>
      <c r="D17278" s="203"/>
      <c r="E17278" s="203"/>
      <c r="F17278" s="203"/>
    </row>
    <row r="17279" spans="1:6" x14ac:dyDescent="0.25">
      <c r="A17279" s="203"/>
      <c r="B17279" s="203"/>
      <c r="C17279" s="203"/>
      <c r="D17279" s="203"/>
      <c r="E17279" s="203"/>
      <c r="F17279" s="203"/>
    </row>
    <row r="17280" spans="1:6" x14ac:dyDescent="0.25">
      <c r="A17280" s="203"/>
      <c r="B17280" s="203"/>
      <c r="C17280" s="203"/>
      <c r="D17280" s="203"/>
      <c r="E17280" s="203"/>
      <c r="F17280" s="203"/>
    </row>
    <row r="17281" spans="1:6" x14ac:dyDescent="0.25">
      <c r="A17281" s="203"/>
      <c r="B17281" s="203"/>
      <c r="C17281" s="203"/>
      <c r="D17281" s="203"/>
      <c r="E17281" s="203"/>
      <c r="F17281" s="203"/>
    </row>
    <row r="17282" spans="1:6" x14ac:dyDescent="0.25">
      <c r="A17282" s="203"/>
      <c r="B17282" s="203"/>
      <c r="C17282" s="203"/>
      <c r="D17282" s="203"/>
      <c r="E17282" s="203"/>
      <c r="F17282" s="203"/>
    </row>
    <row r="17283" spans="1:6" x14ac:dyDescent="0.25">
      <c r="A17283" s="203"/>
      <c r="B17283" s="203"/>
      <c r="C17283" s="203"/>
      <c r="D17283" s="203"/>
      <c r="E17283" s="203"/>
      <c r="F17283" s="203"/>
    </row>
    <row r="17284" spans="1:6" x14ac:dyDescent="0.25">
      <c r="A17284" s="203"/>
      <c r="B17284" s="203"/>
      <c r="C17284" s="203"/>
      <c r="D17284" s="203"/>
      <c r="E17284" s="203"/>
      <c r="F17284" s="203"/>
    </row>
    <row r="17285" spans="1:6" x14ac:dyDescent="0.25">
      <c r="A17285" s="203"/>
      <c r="B17285" s="203"/>
      <c r="C17285" s="203"/>
      <c r="D17285" s="203"/>
      <c r="E17285" s="203"/>
      <c r="F17285" s="203"/>
    </row>
    <row r="17286" spans="1:6" x14ac:dyDescent="0.25">
      <c r="A17286" s="203"/>
      <c r="B17286" s="203"/>
      <c r="C17286" s="203"/>
      <c r="D17286" s="203"/>
      <c r="E17286" s="203"/>
      <c r="F17286" s="203"/>
    </row>
    <row r="17287" spans="1:6" x14ac:dyDescent="0.25">
      <c r="A17287" s="203"/>
      <c r="B17287" s="203"/>
      <c r="C17287" s="203"/>
      <c r="D17287" s="203"/>
      <c r="E17287" s="203"/>
      <c r="F17287" s="203"/>
    </row>
    <row r="17288" spans="1:6" x14ac:dyDescent="0.25">
      <c r="A17288" s="203"/>
      <c r="B17288" s="203"/>
      <c r="C17288" s="203"/>
      <c r="D17288" s="203"/>
      <c r="E17288" s="203"/>
      <c r="F17288" s="203"/>
    </row>
    <row r="17289" spans="1:6" x14ac:dyDescent="0.25">
      <c r="A17289" s="203"/>
      <c r="B17289" s="203"/>
      <c r="C17289" s="203"/>
      <c r="D17289" s="203"/>
      <c r="E17289" s="203"/>
      <c r="F17289" s="203"/>
    </row>
    <row r="17290" spans="1:6" x14ac:dyDescent="0.25">
      <c r="A17290" s="203"/>
      <c r="B17290" s="203"/>
      <c r="C17290" s="203"/>
      <c r="D17290" s="203"/>
      <c r="E17290" s="203"/>
      <c r="F17290" s="203"/>
    </row>
    <row r="17291" spans="1:6" x14ac:dyDescent="0.25">
      <c r="A17291" s="203"/>
      <c r="B17291" s="203"/>
      <c r="C17291" s="203"/>
      <c r="D17291" s="203"/>
      <c r="E17291" s="203"/>
      <c r="F17291" s="203"/>
    </row>
    <row r="17292" spans="1:6" x14ac:dyDescent="0.25">
      <c r="A17292" s="203"/>
      <c r="B17292" s="203"/>
      <c r="C17292" s="203"/>
      <c r="D17292" s="203"/>
      <c r="E17292" s="203"/>
      <c r="F17292" s="203"/>
    </row>
    <row r="17293" spans="1:6" x14ac:dyDescent="0.25">
      <c r="A17293" s="203"/>
      <c r="B17293" s="203"/>
      <c r="C17293" s="203"/>
      <c r="D17293" s="203"/>
      <c r="E17293" s="203"/>
      <c r="F17293" s="203"/>
    </row>
    <row r="17294" spans="1:6" x14ac:dyDescent="0.25">
      <c r="A17294" s="203"/>
      <c r="B17294" s="203"/>
      <c r="C17294" s="203"/>
      <c r="D17294" s="203"/>
      <c r="E17294" s="203"/>
      <c r="F17294" s="203"/>
    </row>
    <row r="17295" spans="1:6" x14ac:dyDescent="0.25">
      <c r="A17295" s="203"/>
      <c r="B17295" s="203"/>
      <c r="C17295" s="203"/>
      <c r="D17295" s="203"/>
      <c r="E17295" s="203"/>
      <c r="F17295" s="203"/>
    </row>
    <row r="17296" spans="1:6" x14ac:dyDescent="0.25">
      <c r="A17296" s="203"/>
      <c r="B17296" s="203"/>
      <c r="C17296" s="203"/>
      <c r="D17296" s="203"/>
      <c r="E17296" s="203"/>
      <c r="F17296" s="203"/>
    </row>
    <row r="17297" spans="1:6" x14ac:dyDescent="0.25">
      <c r="A17297" s="203"/>
      <c r="B17297" s="203"/>
      <c r="C17297" s="203"/>
      <c r="D17297" s="203"/>
      <c r="E17297" s="203"/>
      <c r="F17297" s="203"/>
    </row>
    <row r="17298" spans="1:6" x14ac:dyDescent="0.25">
      <c r="A17298" s="203"/>
      <c r="B17298" s="203"/>
      <c r="C17298" s="203"/>
      <c r="D17298" s="203"/>
      <c r="E17298" s="203"/>
      <c r="F17298" s="203"/>
    </row>
    <row r="17299" spans="1:6" x14ac:dyDescent="0.25">
      <c r="A17299" s="203"/>
      <c r="B17299" s="203"/>
      <c r="C17299" s="203"/>
      <c r="D17299" s="203"/>
      <c r="E17299" s="203"/>
      <c r="F17299" s="203"/>
    </row>
    <row r="17300" spans="1:6" x14ac:dyDescent="0.25">
      <c r="A17300" s="203"/>
      <c r="B17300" s="203"/>
      <c r="C17300" s="203"/>
      <c r="D17300" s="203"/>
      <c r="E17300" s="203"/>
      <c r="F17300" s="203"/>
    </row>
    <row r="17301" spans="1:6" x14ac:dyDescent="0.25">
      <c r="A17301" s="203"/>
      <c r="B17301" s="203"/>
      <c r="C17301" s="203"/>
      <c r="D17301" s="203"/>
      <c r="E17301" s="203"/>
      <c r="F17301" s="203"/>
    </row>
    <row r="17302" spans="1:6" x14ac:dyDescent="0.25">
      <c r="A17302" s="203"/>
      <c r="B17302" s="203"/>
      <c r="C17302" s="203"/>
      <c r="D17302" s="203"/>
      <c r="E17302" s="203"/>
      <c r="F17302" s="203"/>
    </row>
    <row r="17303" spans="1:6" x14ac:dyDescent="0.25">
      <c r="A17303" s="203"/>
      <c r="B17303" s="203"/>
      <c r="C17303" s="203"/>
      <c r="D17303" s="203"/>
      <c r="E17303" s="203"/>
      <c r="F17303" s="203"/>
    </row>
    <row r="17304" spans="1:6" x14ac:dyDescent="0.25">
      <c r="A17304" s="203"/>
      <c r="B17304" s="203"/>
      <c r="C17304" s="203"/>
      <c r="D17304" s="203"/>
      <c r="E17304" s="203"/>
      <c r="F17304" s="203"/>
    </row>
    <row r="17305" spans="1:6" x14ac:dyDescent="0.25">
      <c r="A17305" s="203"/>
      <c r="B17305" s="203"/>
      <c r="C17305" s="203"/>
      <c r="D17305" s="203"/>
      <c r="E17305" s="203"/>
      <c r="F17305" s="203"/>
    </row>
    <row r="17306" spans="1:6" x14ac:dyDescent="0.25">
      <c r="A17306" s="203"/>
      <c r="B17306" s="203"/>
      <c r="C17306" s="203"/>
      <c r="D17306" s="203"/>
      <c r="E17306" s="203"/>
      <c r="F17306" s="203"/>
    </row>
    <row r="17307" spans="1:6" x14ac:dyDescent="0.25">
      <c r="A17307" s="203"/>
      <c r="B17307" s="203"/>
      <c r="C17307" s="203"/>
      <c r="D17307" s="203"/>
      <c r="E17307" s="203"/>
      <c r="F17307" s="203"/>
    </row>
    <row r="17308" spans="1:6" x14ac:dyDescent="0.25">
      <c r="A17308" s="203"/>
      <c r="B17308" s="203"/>
      <c r="C17308" s="203"/>
      <c r="D17308" s="203"/>
      <c r="E17308" s="203"/>
      <c r="F17308" s="203"/>
    </row>
    <row r="17309" spans="1:6" x14ac:dyDescent="0.25">
      <c r="A17309" s="203"/>
      <c r="B17309" s="203"/>
      <c r="C17309" s="203"/>
      <c r="D17309" s="203"/>
      <c r="E17309" s="203"/>
      <c r="F17309" s="203"/>
    </row>
    <row r="17310" spans="1:6" x14ac:dyDescent="0.25">
      <c r="A17310" s="203"/>
      <c r="B17310" s="203"/>
      <c r="C17310" s="203"/>
      <c r="D17310" s="203"/>
      <c r="E17310" s="203"/>
      <c r="F17310" s="203"/>
    </row>
    <row r="17311" spans="1:6" x14ac:dyDescent="0.25">
      <c r="A17311" s="203"/>
      <c r="B17311" s="203"/>
      <c r="C17311" s="203"/>
      <c r="D17311" s="203"/>
      <c r="E17311" s="203"/>
      <c r="F17311" s="203"/>
    </row>
    <row r="17312" spans="1:6" x14ac:dyDescent="0.25">
      <c r="A17312" s="203"/>
      <c r="B17312" s="203"/>
      <c r="C17312" s="203"/>
      <c r="D17312" s="203"/>
      <c r="E17312" s="203"/>
      <c r="F17312" s="203"/>
    </row>
    <row r="17313" spans="1:6" x14ac:dyDescent="0.25">
      <c r="A17313" s="203"/>
      <c r="B17313" s="203"/>
      <c r="C17313" s="203"/>
      <c r="D17313" s="203"/>
      <c r="E17313" s="203"/>
      <c r="F17313" s="203"/>
    </row>
    <row r="17314" spans="1:6" x14ac:dyDescent="0.25">
      <c r="A17314" s="203"/>
      <c r="B17314" s="203"/>
      <c r="C17314" s="203"/>
      <c r="D17314" s="203"/>
      <c r="E17314" s="203"/>
      <c r="F17314" s="203"/>
    </row>
    <row r="17315" spans="1:6" x14ac:dyDescent="0.25">
      <c r="A17315" s="203"/>
      <c r="B17315" s="203"/>
      <c r="C17315" s="203"/>
      <c r="D17315" s="203"/>
      <c r="E17315" s="203"/>
      <c r="F17315" s="203"/>
    </row>
    <row r="17316" spans="1:6" x14ac:dyDescent="0.25">
      <c r="A17316" s="203"/>
      <c r="B17316" s="203"/>
      <c r="C17316" s="203"/>
      <c r="D17316" s="203"/>
      <c r="E17316" s="203"/>
      <c r="F17316" s="203"/>
    </row>
    <row r="17317" spans="1:6" x14ac:dyDescent="0.25">
      <c r="A17317" s="203"/>
      <c r="B17317" s="203"/>
      <c r="C17317" s="203"/>
      <c r="D17317" s="203"/>
      <c r="E17317" s="203"/>
      <c r="F17317" s="203"/>
    </row>
    <row r="17318" spans="1:6" x14ac:dyDescent="0.25">
      <c r="A17318" s="203"/>
      <c r="B17318" s="203"/>
      <c r="C17318" s="203"/>
      <c r="D17318" s="203"/>
      <c r="E17318" s="203"/>
      <c r="F17318" s="203"/>
    </row>
    <row r="17319" spans="1:6" x14ac:dyDescent="0.25">
      <c r="A17319" s="203"/>
      <c r="B17319" s="203"/>
      <c r="C17319" s="203"/>
      <c r="D17319" s="203"/>
      <c r="E17319" s="203"/>
      <c r="F17319" s="203"/>
    </row>
    <row r="17320" spans="1:6" x14ac:dyDescent="0.25">
      <c r="A17320" s="203"/>
      <c r="B17320" s="203"/>
      <c r="C17320" s="203"/>
      <c r="D17320" s="203"/>
      <c r="E17320" s="203"/>
      <c r="F17320" s="203"/>
    </row>
    <row r="17321" spans="1:6" x14ac:dyDescent="0.25">
      <c r="A17321" s="203"/>
      <c r="B17321" s="203"/>
      <c r="C17321" s="203"/>
      <c r="D17321" s="203"/>
      <c r="E17321" s="203"/>
      <c r="F17321" s="203"/>
    </row>
    <row r="17322" spans="1:6" x14ac:dyDescent="0.25">
      <c r="A17322" s="203"/>
      <c r="B17322" s="203"/>
      <c r="C17322" s="203"/>
      <c r="D17322" s="203"/>
      <c r="E17322" s="203"/>
      <c r="F17322" s="203"/>
    </row>
    <row r="17323" spans="1:6" x14ac:dyDescent="0.25">
      <c r="A17323" s="203"/>
      <c r="B17323" s="203"/>
      <c r="C17323" s="203"/>
      <c r="D17323" s="203"/>
      <c r="E17323" s="203"/>
      <c r="F17323" s="203"/>
    </row>
    <row r="17324" spans="1:6" x14ac:dyDescent="0.25">
      <c r="A17324" s="203"/>
      <c r="B17324" s="203"/>
      <c r="C17324" s="203"/>
      <c r="D17324" s="203"/>
      <c r="E17324" s="203"/>
      <c r="F17324" s="203"/>
    </row>
    <row r="17325" spans="1:6" x14ac:dyDescent="0.25">
      <c r="A17325" s="203"/>
      <c r="B17325" s="203"/>
      <c r="C17325" s="203"/>
      <c r="D17325" s="203"/>
      <c r="E17325" s="203"/>
      <c r="F17325" s="203"/>
    </row>
    <row r="17326" spans="1:6" x14ac:dyDescent="0.25">
      <c r="A17326" s="203"/>
      <c r="B17326" s="203"/>
      <c r="C17326" s="203"/>
      <c r="D17326" s="203"/>
      <c r="E17326" s="203"/>
      <c r="F17326" s="203"/>
    </row>
    <row r="17327" spans="1:6" x14ac:dyDescent="0.25">
      <c r="A17327" s="203"/>
      <c r="B17327" s="203"/>
      <c r="C17327" s="203"/>
      <c r="D17327" s="203"/>
      <c r="E17327" s="203"/>
      <c r="F17327" s="203"/>
    </row>
    <row r="17328" spans="1:6" x14ac:dyDescent="0.25">
      <c r="A17328" s="203"/>
      <c r="B17328" s="203"/>
      <c r="C17328" s="203"/>
      <c r="D17328" s="203"/>
      <c r="E17328" s="203"/>
      <c r="F17328" s="203"/>
    </row>
    <row r="17329" spans="1:6" x14ac:dyDescent="0.25">
      <c r="A17329" s="203"/>
      <c r="B17329" s="203"/>
      <c r="C17329" s="203"/>
      <c r="D17329" s="203"/>
      <c r="E17329" s="203"/>
      <c r="F17329" s="203"/>
    </row>
    <row r="17330" spans="1:6" x14ac:dyDescent="0.25">
      <c r="A17330" s="203"/>
      <c r="B17330" s="203"/>
      <c r="C17330" s="203"/>
      <c r="D17330" s="203"/>
      <c r="E17330" s="203"/>
      <c r="F17330" s="203"/>
    </row>
    <row r="17331" spans="1:6" x14ac:dyDescent="0.25">
      <c r="A17331" s="203"/>
      <c r="B17331" s="203"/>
      <c r="C17331" s="203"/>
      <c r="D17331" s="203"/>
      <c r="E17331" s="203"/>
      <c r="F17331" s="203"/>
    </row>
    <row r="17332" spans="1:6" x14ac:dyDescent="0.25">
      <c r="A17332" s="203"/>
      <c r="B17332" s="203"/>
      <c r="C17332" s="203"/>
      <c r="D17332" s="203"/>
      <c r="E17332" s="203"/>
      <c r="F17332" s="203"/>
    </row>
    <row r="17333" spans="1:6" x14ac:dyDescent="0.25">
      <c r="A17333" s="203"/>
      <c r="B17333" s="203"/>
      <c r="C17333" s="203"/>
      <c r="D17333" s="203"/>
      <c r="E17333" s="203"/>
      <c r="F17333" s="203"/>
    </row>
    <row r="17334" spans="1:6" x14ac:dyDescent="0.25">
      <c r="A17334" s="203"/>
      <c r="B17334" s="203"/>
      <c r="C17334" s="203"/>
      <c r="D17334" s="203"/>
      <c r="E17334" s="203"/>
      <c r="F17334" s="203"/>
    </row>
    <row r="17335" spans="1:6" x14ac:dyDescent="0.25">
      <c r="A17335" s="203"/>
      <c r="B17335" s="203"/>
      <c r="C17335" s="203"/>
      <c r="D17335" s="203"/>
      <c r="E17335" s="203"/>
      <c r="F17335" s="203"/>
    </row>
    <row r="17336" spans="1:6" x14ac:dyDescent="0.25">
      <c r="A17336" s="203"/>
      <c r="B17336" s="203"/>
      <c r="C17336" s="203"/>
      <c r="D17336" s="203"/>
      <c r="E17336" s="203"/>
      <c r="F17336" s="203"/>
    </row>
    <row r="17337" spans="1:6" x14ac:dyDescent="0.25">
      <c r="A17337" s="203"/>
      <c r="B17337" s="203"/>
      <c r="C17337" s="203"/>
      <c r="D17337" s="203"/>
      <c r="E17337" s="203"/>
      <c r="F17337" s="203"/>
    </row>
    <row r="17338" spans="1:6" x14ac:dyDescent="0.25">
      <c r="A17338" s="203"/>
      <c r="B17338" s="203"/>
      <c r="C17338" s="203"/>
      <c r="D17338" s="203"/>
      <c r="E17338" s="203"/>
      <c r="F17338" s="203"/>
    </row>
    <row r="17339" spans="1:6" x14ac:dyDescent="0.25">
      <c r="A17339" s="203"/>
      <c r="B17339" s="203"/>
      <c r="C17339" s="203"/>
      <c r="D17339" s="203"/>
      <c r="E17339" s="203"/>
      <c r="F17339" s="203"/>
    </row>
    <row r="17340" spans="1:6" x14ac:dyDescent="0.25">
      <c r="A17340" s="203"/>
      <c r="B17340" s="203"/>
      <c r="C17340" s="203"/>
      <c r="D17340" s="203"/>
      <c r="E17340" s="203"/>
      <c r="F17340" s="203"/>
    </row>
    <row r="17341" spans="1:6" x14ac:dyDescent="0.25">
      <c r="A17341" s="203"/>
      <c r="B17341" s="203"/>
      <c r="C17341" s="203"/>
      <c r="D17341" s="203"/>
      <c r="E17341" s="203"/>
      <c r="F17341" s="203"/>
    </row>
    <row r="17342" spans="1:6" x14ac:dyDescent="0.25">
      <c r="A17342" s="203"/>
      <c r="B17342" s="203"/>
      <c r="C17342" s="203"/>
      <c r="D17342" s="203"/>
      <c r="E17342" s="203"/>
      <c r="F17342" s="203"/>
    </row>
    <row r="17343" spans="1:6" x14ac:dyDescent="0.25">
      <c r="A17343" s="203"/>
      <c r="B17343" s="203"/>
      <c r="C17343" s="203"/>
      <c r="D17343" s="203"/>
      <c r="E17343" s="203"/>
      <c r="F17343" s="203"/>
    </row>
    <row r="17344" spans="1:6" x14ac:dyDescent="0.25">
      <c r="A17344" s="203"/>
      <c r="B17344" s="203"/>
      <c r="C17344" s="203"/>
      <c r="D17344" s="203"/>
      <c r="E17344" s="203"/>
      <c r="F17344" s="203"/>
    </row>
    <row r="17345" spans="1:6" x14ac:dyDescent="0.25">
      <c r="A17345" s="203"/>
      <c r="B17345" s="203"/>
      <c r="C17345" s="203"/>
      <c r="D17345" s="203"/>
      <c r="E17345" s="203"/>
      <c r="F17345" s="203"/>
    </row>
    <row r="17346" spans="1:6" x14ac:dyDescent="0.25">
      <c r="A17346" s="203"/>
      <c r="B17346" s="203"/>
      <c r="C17346" s="203"/>
      <c r="D17346" s="203"/>
      <c r="E17346" s="203"/>
      <c r="F17346" s="203"/>
    </row>
    <row r="17347" spans="1:6" x14ac:dyDescent="0.25">
      <c r="A17347" s="203"/>
      <c r="B17347" s="203"/>
      <c r="C17347" s="203"/>
      <c r="D17347" s="203"/>
      <c r="E17347" s="203"/>
      <c r="F17347" s="203"/>
    </row>
    <row r="17348" spans="1:6" x14ac:dyDescent="0.25">
      <c r="A17348" s="203"/>
      <c r="B17348" s="203"/>
      <c r="C17348" s="203"/>
      <c r="D17348" s="203"/>
      <c r="E17348" s="203"/>
      <c r="F17348" s="203"/>
    </row>
    <row r="17349" spans="1:6" x14ac:dyDescent="0.25">
      <c r="A17349" s="203"/>
      <c r="B17349" s="203"/>
      <c r="C17349" s="203"/>
      <c r="D17349" s="203"/>
      <c r="E17349" s="203"/>
      <c r="F17349" s="203"/>
    </row>
    <row r="17350" spans="1:6" x14ac:dyDescent="0.25">
      <c r="A17350" s="203"/>
      <c r="B17350" s="203"/>
      <c r="C17350" s="203"/>
      <c r="D17350" s="203"/>
      <c r="E17350" s="203"/>
      <c r="F17350" s="203"/>
    </row>
    <row r="17351" spans="1:6" x14ac:dyDescent="0.25">
      <c r="A17351" s="203"/>
      <c r="B17351" s="203"/>
      <c r="C17351" s="203"/>
      <c r="D17351" s="203"/>
      <c r="E17351" s="203"/>
      <c r="F17351" s="203"/>
    </row>
    <row r="17352" spans="1:6" x14ac:dyDescent="0.25">
      <c r="A17352" s="203"/>
      <c r="B17352" s="203"/>
      <c r="C17352" s="203"/>
      <c r="D17352" s="203"/>
      <c r="E17352" s="203"/>
      <c r="F17352" s="203"/>
    </row>
    <row r="17353" spans="1:6" x14ac:dyDescent="0.25">
      <c r="A17353" s="203"/>
      <c r="B17353" s="203"/>
      <c r="C17353" s="203"/>
      <c r="D17353" s="203"/>
      <c r="E17353" s="203"/>
      <c r="F17353" s="203"/>
    </row>
    <row r="17354" spans="1:6" x14ac:dyDescent="0.25">
      <c r="A17354" s="203"/>
      <c r="B17354" s="203"/>
      <c r="C17354" s="203"/>
      <c r="D17354" s="203"/>
      <c r="E17354" s="203"/>
      <c r="F17354" s="203"/>
    </row>
    <row r="17355" spans="1:6" x14ac:dyDescent="0.25">
      <c r="A17355" s="203"/>
      <c r="B17355" s="203"/>
      <c r="C17355" s="203"/>
      <c r="D17355" s="203"/>
      <c r="E17355" s="203"/>
      <c r="F17355" s="203"/>
    </row>
    <row r="17356" spans="1:6" x14ac:dyDescent="0.25">
      <c r="A17356" s="203"/>
      <c r="B17356" s="203"/>
      <c r="C17356" s="203"/>
      <c r="D17356" s="203"/>
      <c r="E17356" s="203"/>
      <c r="F17356" s="203"/>
    </row>
    <row r="17357" spans="1:6" x14ac:dyDescent="0.25">
      <c r="A17357" s="203"/>
      <c r="B17357" s="203"/>
      <c r="C17357" s="203"/>
      <c r="D17357" s="203"/>
      <c r="E17357" s="203"/>
      <c r="F17357" s="203"/>
    </row>
    <row r="17358" spans="1:6" x14ac:dyDescent="0.25">
      <c r="A17358" s="203"/>
      <c r="B17358" s="203"/>
      <c r="C17358" s="203"/>
      <c r="D17358" s="203"/>
      <c r="E17358" s="203"/>
      <c r="F17358" s="203"/>
    </row>
    <row r="17359" spans="1:6" x14ac:dyDescent="0.25">
      <c r="A17359" s="203"/>
      <c r="B17359" s="203"/>
      <c r="C17359" s="203"/>
      <c r="D17359" s="203"/>
      <c r="E17359" s="203"/>
      <c r="F17359" s="203"/>
    </row>
    <row r="17360" spans="1:6" x14ac:dyDescent="0.25">
      <c r="A17360" s="203"/>
      <c r="B17360" s="203"/>
      <c r="C17360" s="203"/>
      <c r="D17360" s="203"/>
      <c r="E17360" s="203"/>
      <c r="F17360" s="203"/>
    </row>
    <row r="17361" spans="1:6" x14ac:dyDescent="0.25">
      <c r="A17361" s="203"/>
      <c r="B17361" s="203"/>
      <c r="C17361" s="203"/>
      <c r="D17361" s="203"/>
      <c r="E17361" s="203"/>
      <c r="F17361" s="203"/>
    </row>
    <row r="17362" spans="1:6" x14ac:dyDescent="0.25">
      <c r="A17362" s="203"/>
      <c r="B17362" s="203"/>
      <c r="C17362" s="203"/>
      <c r="D17362" s="203"/>
      <c r="E17362" s="203"/>
      <c r="F17362" s="203"/>
    </row>
    <row r="17363" spans="1:6" x14ac:dyDescent="0.25">
      <c r="A17363" s="203"/>
      <c r="B17363" s="203"/>
      <c r="C17363" s="203"/>
      <c r="D17363" s="203"/>
      <c r="E17363" s="203"/>
      <c r="F17363" s="203"/>
    </row>
    <row r="17364" spans="1:6" x14ac:dyDescent="0.25">
      <c r="A17364" s="203"/>
      <c r="B17364" s="203"/>
      <c r="C17364" s="203"/>
      <c r="D17364" s="203"/>
      <c r="E17364" s="203"/>
      <c r="F17364" s="203"/>
    </row>
    <row r="17365" spans="1:6" x14ac:dyDescent="0.25">
      <c r="A17365" s="203"/>
      <c r="B17365" s="203"/>
      <c r="C17365" s="203"/>
      <c r="D17365" s="203"/>
      <c r="E17365" s="203"/>
      <c r="F17365" s="203"/>
    </row>
    <row r="17366" spans="1:6" x14ac:dyDescent="0.25">
      <c r="A17366" s="203"/>
      <c r="B17366" s="203"/>
      <c r="C17366" s="203"/>
      <c r="D17366" s="203"/>
      <c r="E17366" s="203"/>
      <c r="F17366" s="203"/>
    </row>
    <row r="17367" spans="1:6" x14ac:dyDescent="0.25">
      <c r="A17367" s="203"/>
      <c r="B17367" s="203"/>
      <c r="C17367" s="203"/>
      <c r="D17367" s="203"/>
      <c r="E17367" s="203"/>
      <c r="F17367" s="203"/>
    </row>
    <row r="17368" spans="1:6" x14ac:dyDescent="0.25">
      <c r="A17368" s="203"/>
      <c r="B17368" s="203"/>
      <c r="C17368" s="203"/>
      <c r="D17368" s="203"/>
      <c r="E17368" s="203"/>
      <c r="F17368" s="203"/>
    </row>
    <row r="17369" spans="1:6" x14ac:dyDescent="0.25">
      <c r="A17369" s="203"/>
      <c r="B17369" s="203"/>
      <c r="C17369" s="203"/>
      <c r="D17369" s="203"/>
      <c r="E17369" s="203"/>
      <c r="F17369" s="203"/>
    </row>
    <row r="17370" spans="1:6" x14ac:dyDescent="0.25">
      <c r="A17370" s="203"/>
      <c r="B17370" s="203"/>
      <c r="C17370" s="203"/>
      <c r="D17370" s="203"/>
      <c r="E17370" s="203"/>
      <c r="F17370" s="203"/>
    </row>
    <row r="17371" spans="1:6" x14ac:dyDescent="0.25">
      <c r="A17371" s="203"/>
      <c r="B17371" s="203"/>
      <c r="C17371" s="203"/>
      <c r="D17371" s="203"/>
      <c r="E17371" s="203"/>
      <c r="F17371" s="203"/>
    </row>
    <row r="17372" spans="1:6" x14ac:dyDescent="0.25">
      <c r="A17372" s="203"/>
      <c r="B17372" s="203"/>
      <c r="C17372" s="203"/>
      <c r="D17372" s="203"/>
      <c r="E17372" s="203"/>
      <c r="F17372" s="203"/>
    </row>
    <row r="17373" spans="1:6" x14ac:dyDescent="0.25">
      <c r="A17373" s="203"/>
      <c r="B17373" s="203"/>
      <c r="C17373" s="203"/>
      <c r="D17373" s="203"/>
      <c r="E17373" s="203"/>
      <c r="F17373" s="203"/>
    </row>
    <row r="17374" spans="1:6" x14ac:dyDescent="0.25">
      <c r="A17374" s="203"/>
      <c r="B17374" s="203"/>
      <c r="C17374" s="203"/>
      <c r="D17374" s="203"/>
      <c r="E17374" s="203"/>
      <c r="F17374" s="203"/>
    </row>
    <row r="17375" spans="1:6" x14ac:dyDescent="0.25">
      <c r="A17375" s="203"/>
      <c r="B17375" s="203"/>
      <c r="C17375" s="203"/>
      <c r="D17375" s="203"/>
      <c r="E17375" s="203"/>
      <c r="F17375" s="203"/>
    </row>
    <row r="17376" spans="1:6" x14ac:dyDescent="0.25">
      <c r="A17376" s="203"/>
      <c r="B17376" s="203"/>
      <c r="C17376" s="203"/>
      <c r="D17376" s="203"/>
      <c r="E17376" s="203"/>
      <c r="F17376" s="203"/>
    </row>
    <row r="17377" spans="1:6" x14ac:dyDescent="0.25">
      <c r="A17377" s="203"/>
      <c r="B17377" s="203"/>
      <c r="C17377" s="203"/>
      <c r="D17377" s="203"/>
      <c r="E17377" s="203"/>
      <c r="F17377" s="203"/>
    </row>
    <row r="17378" spans="1:6" x14ac:dyDescent="0.25">
      <c r="A17378" s="203"/>
      <c r="B17378" s="203"/>
      <c r="C17378" s="203"/>
      <c r="D17378" s="203"/>
      <c r="E17378" s="203"/>
      <c r="F17378" s="203"/>
    </row>
    <row r="17379" spans="1:6" x14ac:dyDescent="0.25">
      <c r="A17379" s="203"/>
      <c r="B17379" s="203"/>
      <c r="C17379" s="203"/>
      <c r="D17379" s="203"/>
      <c r="E17379" s="203"/>
      <c r="F17379" s="203"/>
    </row>
    <row r="17380" spans="1:6" x14ac:dyDescent="0.25">
      <c r="A17380" s="203"/>
      <c r="B17380" s="203"/>
      <c r="C17380" s="203"/>
      <c r="D17380" s="203"/>
      <c r="E17380" s="203"/>
      <c r="F17380" s="203"/>
    </row>
    <row r="17381" spans="1:6" x14ac:dyDescent="0.25">
      <c r="A17381" s="203"/>
      <c r="B17381" s="203"/>
      <c r="C17381" s="203"/>
      <c r="D17381" s="203"/>
      <c r="E17381" s="203"/>
      <c r="F17381" s="203"/>
    </row>
    <row r="17382" spans="1:6" x14ac:dyDescent="0.25">
      <c r="A17382" s="203"/>
      <c r="B17382" s="203"/>
      <c r="C17382" s="203"/>
      <c r="D17382" s="203"/>
      <c r="E17382" s="203"/>
      <c r="F17382" s="203"/>
    </row>
    <row r="17383" spans="1:6" x14ac:dyDescent="0.25">
      <c r="A17383" s="203"/>
      <c r="B17383" s="203"/>
      <c r="C17383" s="203"/>
      <c r="D17383" s="203"/>
      <c r="E17383" s="203"/>
      <c r="F17383" s="203"/>
    </row>
    <row r="17384" spans="1:6" x14ac:dyDescent="0.25">
      <c r="A17384" s="203"/>
      <c r="B17384" s="203"/>
      <c r="C17384" s="203"/>
      <c r="D17384" s="203"/>
      <c r="E17384" s="203"/>
      <c r="F17384" s="203"/>
    </row>
    <row r="17385" spans="1:6" x14ac:dyDescent="0.25">
      <c r="A17385" s="203"/>
      <c r="B17385" s="203"/>
      <c r="C17385" s="203"/>
      <c r="D17385" s="203"/>
      <c r="E17385" s="203"/>
      <c r="F17385" s="203"/>
    </row>
    <row r="17386" spans="1:6" x14ac:dyDescent="0.25">
      <c r="A17386" s="203"/>
      <c r="B17386" s="203"/>
      <c r="C17386" s="203"/>
      <c r="D17386" s="203"/>
      <c r="E17386" s="203"/>
      <c r="F17386" s="203"/>
    </row>
    <row r="17387" spans="1:6" x14ac:dyDescent="0.25">
      <c r="A17387" s="203"/>
      <c r="B17387" s="203"/>
      <c r="C17387" s="203"/>
      <c r="D17387" s="203"/>
      <c r="E17387" s="203"/>
      <c r="F17387" s="203"/>
    </row>
    <row r="17388" spans="1:6" x14ac:dyDescent="0.25">
      <c r="A17388" s="203"/>
      <c r="B17388" s="203"/>
      <c r="C17388" s="203"/>
      <c r="D17388" s="203"/>
      <c r="E17388" s="203"/>
      <c r="F17388" s="203"/>
    </row>
    <row r="17389" spans="1:6" x14ac:dyDescent="0.25">
      <c r="A17389" s="203"/>
      <c r="B17389" s="203"/>
      <c r="C17389" s="203"/>
      <c r="D17389" s="203"/>
      <c r="E17389" s="203"/>
      <c r="F17389" s="203"/>
    </row>
    <row r="17390" spans="1:6" x14ac:dyDescent="0.25">
      <c r="A17390" s="203"/>
      <c r="B17390" s="203"/>
      <c r="C17390" s="203"/>
      <c r="D17390" s="203"/>
      <c r="E17390" s="203"/>
      <c r="F17390" s="203"/>
    </row>
    <row r="17391" spans="1:6" x14ac:dyDescent="0.25">
      <c r="A17391" s="203"/>
      <c r="B17391" s="203"/>
      <c r="C17391" s="203"/>
      <c r="D17391" s="203"/>
      <c r="E17391" s="203"/>
      <c r="F17391" s="203"/>
    </row>
    <row r="17392" spans="1:6" x14ac:dyDescent="0.25">
      <c r="A17392" s="203"/>
      <c r="B17392" s="203"/>
      <c r="C17392" s="203"/>
      <c r="D17392" s="203"/>
      <c r="E17392" s="203"/>
      <c r="F17392" s="203"/>
    </row>
    <row r="17393" spans="1:6" x14ac:dyDescent="0.25">
      <c r="A17393" s="203"/>
      <c r="B17393" s="203"/>
      <c r="C17393" s="203"/>
      <c r="D17393" s="203"/>
      <c r="E17393" s="203"/>
      <c r="F17393" s="203"/>
    </row>
    <row r="17394" spans="1:6" x14ac:dyDescent="0.25">
      <c r="A17394" s="203"/>
      <c r="B17394" s="203"/>
      <c r="C17394" s="203"/>
      <c r="D17394" s="203"/>
      <c r="E17394" s="203"/>
      <c r="F17394" s="203"/>
    </row>
    <row r="17395" spans="1:6" x14ac:dyDescent="0.25">
      <c r="A17395" s="203"/>
      <c r="B17395" s="203"/>
      <c r="C17395" s="203"/>
      <c r="D17395" s="203"/>
      <c r="E17395" s="203"/>
      <c r="F17395" s="203"/>
    </row>
    <row r="17396" spans="1:6" x14ac:dyDescent="0.25">
      <c r="A17396" s="203"/>
      <c r="B17396" s="203"/>
      <c r="C17396" s="203"/>
      <c r="D17396" s="203"/>
      <c r="E17396" s="203"/>
      <c r="F17396" s="203"/>
    </row>
    <row r="17397" spans="1:6" x14ac:dyDescent="0.25">
      <c r="A17397" s="203"/>
      <c r="B17397" s="203"/>
      <c r="C17397" s="203"/>
      <c r="D17397" s="203"/>
      <c r="E17397" s="203"/>
      <c r="F17397" s="203"/>
    </row>
    <row r="17398" spans="1:6" x14ac:dyDescent="0.25">
      <c r="A17398" s="203"/>
      <c r="B17398" s="203"/>
      <c r="C17398" s="203"/>
      <c r="D17398" s="203"/>
      <c r="E17398" s="203"/>
      <c r="F17398" s="203"/>
    </row>
    <row r="17399" spans="1:6" x14ac:dyDescent="0.25">
      <c r="A17399" s="203"/>
      <c r="B17399" s="203"/>
      <c r="C17399" s="203"/>
      <c r="D17399" s="203"/>
      <c r="E17399" s="203"/>
      <c r="F17399" s="203"/>
    </row>
    <row r="17400" spans="1:6" x14ac:dyDescent="0.25">
      <c r="A17400" s="203"/>
      <c r="B17400" s="203"/>
      <c r="C17400" s="203"/>
      <c r="D17400" s="203"/>
      <c r="E17400" s="203"/>
      <c r="F17400" s="203"/>
    </row>
    <row r="17401" spans="1:6" x14ac:dyDescent="0.25">
      <c r="A17401" s="203"/>
      <c r="B17401" s="203"/>
      <c r="C17401" s="203"/>
      <c r="D17401" s="203"/>
      <c r="E17401" s="203"/>
      <c r="F17401" s="203"/>
    </row>
    <row r="17402" spans="1:6" x14ac:dyDescent="0.25">
      <c r="A17402" s="203"/>
      <c r="B17402" s="203"/>
      <c r="C17402" s="203"/>
      <c r="D17402" s="203"/>
      <c r="E17402" s="203"/>
      <c r="F17402" s="203"/>
    </row>
    <row r="17403" spans="1:6" x14ac:dyDescent="0.25">
      <c r="A17403" s="203"/>
      <c r="B17403" s="203"/>
      <c r="C17403" s="203"/>
      <c r="D17403" s="203"/>
      <c r="E17403" s="203"/>
      <c r="F17403" s="203"/>
    </row>
    <row r="17404" spans="1:6" x14ac:dyDescent="0.25">
      <c r="A17404" s="203"/>
      <c r="B17404" s="203"/>
      <c r="C17404" s="203"/>
      <c r="D17404" s="203"/>
      <c r="E17404" s="203"/>
      <c r="F17404" s="203"/>
    </row>
    <row r="17405" spans="1:6" x14ac:dyDescent="0.25">
      <c r="A17405" s="203"/>
      <c r="B17405" s="203"/>
      <c r="C17405" s="203"/>
      <c r="D17405" s="203"/>
      <c r="E17405" s="203"/>
      <c r="F17405" s="203"/>
    </row>
    <row r="17406" spans="1:6" x14ac:dyDescent="0.25">
      <c r="A17406" s="203"/>
      <c r="B17406" s="203"/>
      <c r="C17406" s="203"/>
      <c r="D17406" s="203"/>
      <c r="E17406" s="203"/>
      <c r="F17406" s="203"/>
    </row>
    <row r="17407" spans="1:6" x14ac:dyDescent="0.25">
      <c r="A17407" s="203"/>
      <c r="B17407" s="203"/>
      <c r="C17407" s="203"/>
      <c r="D17407" s="203"/>
      <c r="E17407" s="203"/>
      <c r="F17407" s="203"/>
    </row>
    <row r="17408" spans="1:6" x14ac:dyDescent="0.25">
      <c r="A17408" s="203"/>
      <c r="B17408" s="203"/>
      <c r="C17408" s="203"/>
      <c r="D17408" s="203"/>
      <c r="E17408" s="203"/>
      <c r="F17408" s="203"/>
    </row>
    <row r="17409" spans="1:6" x14ac:dyDescent="0.25">
      <c r="A17409" s="203"/>
      <c r="B17409" s="203"/>
      <c r="C17409" s="203"/>
      <c r="D17409" s="203"/>
      <c r="E17409" s="203"/>
      <c r="F17409" s="203"/>
    </row>
    <row r="17410" spans="1:6" x14ac:dyDescent="0.25">
      <c r="A17410" s="203"/>
      <c r="B17410" s="203"/>
      <c r="C17410" s="203"/>
      <c r="D17410" s="203"/>
      <c r="E17410" s="203"/>
      <c r="F17410" s="203"/>
    </row>
    <row r="17411" spans="1:6" x14ac:dyDescent="0.25">
      <c r="A17411" s="203"/>
      <c r="B17411" s="203"/>
      <c r="C17411" s="203"/>
      <c r="D17411" s="203"/>
      <c r="E17411" s="203"/>
      <c r="F17411" s="203"/>
    </row>
    <row r="17412" spans="1:6" x14ac:dyDescent="0.25">
      <c r="A17412" s="203"/>
      <c r="B17412" s="203"/>
      <c r="C17412" s="203"/>
      <c r="D17412" s="203"/>
      <c r="E17412" s="203"/>
      <c r="F17412" s="203"/>
    </row>
    <row r="17413" spans="1:6" x14ac:dyDescent="0.25">
      <c r="A17413" s="203"/>
      <c r="B17413" s="203"/>
      <c r="C17413" s="203"/>
      <c r="D17413" s="203"/>
      <c r="E17413" s="203"/>
      <c r="F17413" s="203"/>
    </row>
    <row r="17414" spans="1:6" x14ac:dyDescent="0.25">
      <c r="A17414" s="203"/>
      <c r="B17414" s="203"/>
      <c r="C17414" s="203"/>
      <c r="D17414" s="203"/>
      <c r="E17414" s="203"/>
      <c r="F17414" s="203"/>
    </row>
    <row r="17415" spans="1:6" x14ac:dyDescent="0.25">
      <c r="A17415" s="203"/>
      <c r="B17415" s="203"/>
      <c r="C17415" s="203"/>
      <c r="D17415" s="203"/>
      <c r="E17415" s="203"/>
      <c r="F17415" s="203"/>
    </row>
    <row r="17416" spans="1:6" x14ac:dyDescent="0.25">
      <c r="A17416" s="203"/>
      <c r="B17416" s="203"/>
      <c r="C17416" s="203"/>
      <c r="D17416" s="203"/>
      <c r="E17416" s="203"/>
      <c r="F17416" s="203"/>
    </row>
    <row r="17417" spans="1:6" x14ac:dyDescent="0.25">
      <c r="A17417" s="203"/>
      <c r="B17417" s="203"/>
      <c r="C17417" s="203"/>
      <c r="D17417" s="203"/>
      <c r="E17417" s="203"/>
      <c r="F17417" s="203"/>
    </row>
    <row r="17418" spans="1:6" x14ac:dyDescent="0.25">
      <c r="A17418" s="203"/>
      <c r="B17418" s="203"/>
      <c r="C17418" s="203"/>
      <c r="D17418" s="203"/>
      <c r="E17418" s="203"/>
      <c r="F17418" s="203"/>
    </row>
    <row r="17419" spans="1:6" x14ac:dyDescent="0.25">
      <c r="A17419" s="203"/>
      <c r="B17419" s="203"/>
      <c r="C17419" s="203"/>
      <c r="D17419" s="203"/>
      <c r="E17419" s="203"/>
      <c r="F17419" s="203"/>
    </row>
    <row r="17420" spans="1:6" x14ac:dyDescent="0.25">
      <c r="A17420" s="203"/>
      <c r="B17420" s="203"/>
      <c r="C17420" s="203"/>
      <c r="D17420" s="203"/>
      <c r="E17420" s="203"/>
      <c r="F17420" s="203"/>
    </row>
    <row r="17421" spans="1:6" x14ac:dyDescent="0.25">
      <c r="A17421" s="203"/>
      <c r="B17421" s="203"/>
      <c r="C17421" s="203"/>
      <c r="D17421" s="203"/>
      <c r="E17421" s="203"/>
      <c r="F17421" s="203"/>
    </row>
    <row r="17422" spans="1:6" x14ac:dyDescent="0.25">
      <c r="A17422" s="203"/>
      <c r="B17422" s="203"/>
      <c r="C17422" s="203"/>
      <c r="D17422" s="203"/>
      <c r="E17422" s="203"/>
      <c r="F17422" s="203"/>
    </row>
    <row r="17423" spans="1:6" x14ac:dyDescent="0.25">
      <c r="A17423" s="203"/>
      <c r="B17423" s="203"/>
      <c r="C17423" s="203"/>
      <c r="D17423" s="203"/>
      <c r="E17423" s="203"/>
      <c r="F17423" s="203"/>
    </row>
    <row r="17424" spans="1:6" x14ac:dyDescent="0.25">
      <c r="A17424" s="203"/>
      <c r="B17424" s="203"/>
      <c r="C17424" s="203"/>
      <c r="D17424" s="203"/>
      <c r="E17424" s="203"/>
      <c r="F17424" s="203"/>
    </row>
    <row r="17425" spans="1:6" x14ac:dyDescent="0.25">
      <c r="A17425" s="203"/>
      <c r="B17425" s="203"/>
      <c r="C17425" s="203"/>
      <c r="D17425" s="203"/>
      <c r="E17425" s="203"/>
      <c r="F17425" s="203"/>
    </row>
    <row r="17426" spans="1:6" x14ac:dyDescent="0.25">
      <c r="A17426" s="203"/>
      <c r="B17426" s="203"/>
      <c r="C17426" s="203"/>
      <c r="D17426" s="203"/>
      <c r="E17426" s="203"/>
      <c r="F17426" s="203"/>
    </row>
    <row r="17427" spans="1:6" x14ac:dyDescent="0.25">
      <c r="A17427" s="203"/>
      <c r="B17427" s="203"/>
      <c r="C17427" s="203"/>
      <c r="D17427" s="203"/>
      <c r="E17427" s="203"/>
      <c r="F17427" s="203"/>
    </row>
    <row r="17428" spans="1:6" x14ac:dyDescent="0.25">
      <c r="A17428" s="203"/>
      <c r="B17428" s="203"/>
      <c r="C17428" s="203"/>
      <c r="D17428" s="203"/>
      <c r="E17428" s="203"/>
      <c r="F17428" s="203"/>
    </row>
    <row r="17429" spans="1:6" x14ac:dyDescent="0.25">
      <c r="A17429" s="203"/>
      <c r="B17429" s="203"/>
      <c r="C17429" s="203"/>
      <c r="D17429" s="203"/>
      <c r="E17429" s="203"/>
      <c r="F17429" s="203"/>
    </row>
    <row r="17430" spans="1:6" x14ac:dyDescent="0.25">
      <c r="A17430" s="203"/>
      <c r="B17430" s="203"/>
      <c r="C17430" s="203"/>
      <c r="D17430" s="203"/>
      <c r="E17430" s="203"/>
      <c r="F17430" s="203"/>
    </row>
    <row r="17431" spans="1:6" x14ac:dyDescent="0.25">
      <c r="A17431" s="203"/>
      <c r="B17431" s="203"/>
      <c r="C17431" s="203"/>
      <c r="D17431" s="203"/>
      <c r="E17431" s="203"/>
      <c r="F17431" s="203"/>
    </row>
    <row r="17432" spans="1:6" x14ac:dyDescent="0.25">
      <c r="A17432" s="203"/>
      <c r="B17432" s="203"/>
      <c r="C17432" s="203"/>
      <c r="D17432" s="203"/>
      <c r="E17432" s="203"/>
      <c r="F17432" s="203"/>
    </row>
    <row r="17433" spans="1:6" x14ac:dyDescent="0.25">
      <c r="A17433" s="203"/>
      <c r="B17433" s="203"/>
      <c r="C17433" s="203"/>
      <c r="D17433" s="203"/>
      <c r="E17433" s="203"/>
      <c r="F17433" s="203"/>
    </row>
    <row r="17434" spans="1:6" x14ac:dyDescent="0.25">
      <c r="A17434" s="203"/>
      <c r="B17434" s="203"/>
      <c r="C17434" s="203"/>
      <c r="D17434" s="203"/>
      <c r="E17434" s="203"/>
      <c r="F17434" s="203"/>
    </row>
    <row r="17435" spans="1:6" x14ac:dyDescent="0.25">
      <c r="A17435" s="203"/>
      <c r="B17435" s="203"/>
      <c r="C17435" s="203"/>
      <c r="D17435" s="203"/>
      <c r="E17435" s="203"/>
      <c r="F17435" s="203"/>
    </row>
    <row r="17436" spans="1:6" x14ac:dyDescent="0.25">
      <c r="A17436" s="203"/>
      <c r="B17436" s="203"/>
      <c r="C17436" s="203"/>
      <c r="D17436" s="203"/>
      <c r="E17436" s="203"/>
      <c r="F17436" s="203"/>
    </row>
    <row r="17437" spans="1:6" x14ac:dyDescent="0.25">
      <c r="A17437" s="203"/>
      <c r="B17437" s="203"/>
      <c r="C17437" s="203"/>
      <c r="D17437" s="203"/>
      <c r="E17437" s="203"/>
      <c r="F17437" s="203"/>
    </row>
    <row r="17438" spans="1:6" x14ac:dyDescent="0.25">
      <c r="A17438" s="203"/>
      <c r="B17438" s="203"/>
      <c r="C17438" s="203"/>
      <c r="D17438" s="203"/>
      <c r="E17438" s="203"/>
      <c r="F17438" s="203"/>
    </row>
    <row r="17439" spans="1:6" x14ac:dyDescent="0.25">
      <c r="A17439" s="203"/>
      <c r="B17439" s="203"/>
      <c r="C17439" s="203"/>
      <c r="D17439" s="203"/>
      <c r="E17439" s="203"/>
      <c r="F17439" s="203"/>
    </row>
    <row r="17440" spans="1:6" x14ac:dyDescent="0.25">
      <c r="A17440" s="203"/>
      <c r="B17440" s="203"/>
      <c r="C17440" s="203"/>
      <c r="D17440" s="203"/>
      <c r="E17440" s="203"/>
      <c r="F17440" s="203"/>
    </row>
    <row r="17441" spans="1:6" x14ac:dyDescent="0.25">
      <c r="A17441" s="203"/>
      <c r="B17441" s="203"/>
      <c r="C17441" s="203"/>
      <c r="D17441" s="203"/>
      <c r="E17441" s="203"/>
      <c r="F17441" s="203"/>
    </row>
    <row r="17442" spans="1:6" x14ac:dyDescent="0.25">
      <c r="A17442" s="203"/>
      <c r="B17442" s="203"/>
      <c r="C17442" s="203"/>
      <c r="D17442" s="203"/>
      <c r="E17442" s="203"/>
      <c r="F17442" s="203"/>
    </row>
    <row r="17443" spans="1:6" x14ac:dyDescent="0.25">
      <c r="A17443" s="203"/>
      <c r="B17443" s="203"/>
      <c r="C17443" s="203"/>
      <c r="D17443" s="203"/>
      <c r="E17443" s="203"/>
      <c r="F17443" s="203"/>
    </row>
    <row r="17444" spans="1:6" x14ac:dyDescent="0.25">
      <c r="A17444" s="203"/>
      <c r="B17444" s="203"/>
      <c r="C17444" s="203"/>
      <c r="D17444" s="203"/>
      <c r="E17444" s="203"/>
      <c r="F17444" s="203"/>
    </row>
    <row r="17445" spans="1:6" x14ac:dyDescent="0.25">
      <c r="A17445" s="203"/>
      <c r="B17445" s="203"/>
      <c r="C17445" s="203"/>
      <c r="D17445" s="203"/>
      <c r="E17445" s="203"/>
      <c r="F17445" s="203"/>
    </row>
    <row r="17446" spans="1:6" x14ac:dyDescent="0.25">
      <c r="A17446" s="203"/>
      <c r="B17446" s="203"/>
      <c r="C17446" s="203"/>
      <c r="D17446" s="203"/>
      <c r="E17446" s="203"/>
      <c r="F17446" s="203"/>
    </row>
    <row r="17447" spans="1:6" x14ac:dyDescent="0.25">
      <c r="A17447" s="203"/>
      <c r="B17447" s="203"/>
      <c r="C17447" s="203"/>
      <c r="D17447" s="203"/>
      <c r="E17447" s="203"/>
      <c r="F17447" s="203"/>
    </row>
    <row r="17448" spans="1:6" x14ac:dyDescent="0.25">
      <c r="A17448" s="203"/>
      <c r="B17448" s="203"/>
      <c r="C17448" s="203"/>
      <c r="D17448" s="203"/>
      <c r="E17448" s="203"/>
      <c r="F17448" s="203"/>
    </row>
    <row r="17449" spans="1:6" x14ac:dyDescent="0.25">
      <c r="A17449" s="203"/>
      <c r="B17449" s="203"/>
      <c r="C17449" s="203"/>
      <c r="D17449" s="203"/>
      <c r="E17449" s="203"/>
      <c r="F17449" s="203"/>
    </row>
    <row r="17450" spans="1:6" x14ac:dyDescent="0.25">
      <c r="A17450" s="203"/>
      <c r="B17450" s="203"/>
      <c r="C17450" s="203"/>
      <c r="D17450" s="203"/>
      <c r="E17450" s="203"/>
      <c r="F17450" s="203"/>
    </row>
    <row r="17451" spans="1:6" x14ac:dyDescent="0.25">
      <c r="A17451" s="203"/>
      <c r="B17451" s="203"/>
      <c r="C17451" s="203"/>
      <c r="D17451" s="203"/>
      <c r="E17451" s="203"/>
      <c r="F17451" s="203"/>
    </row>
    <row r="17452" spans="1:6" x14ac:dyDescent="0.25">
      <c r="A17452" s="203"/>
      <c r="B17452" s="203"/>
      <c r="C17452" s="203"/>
      <c r="D17452" s="203"/>
      <c r="E17452" s="203"/>
      <c r="F17452" s="203"/>
    </row>
    <row r="17453" spans="1:6" x14ac:dyDescent="0.25">
      <c r="A17453" s="203"/>
      <c r="B17453" s="203"/>
      <c r="C17453" s="203"/>
      <c r="D17453" s="203"/>
      <c r="E17453" s="203"/>
      <c r="F17453" s="203"/>
    </row>
    <row r="17454" spans="1:6" x14ac:dyDescent="0.25">
      <c r="A17454" s="203"/>
      <c r="B17454" s="203"/>
      <c r="C17454" s="203"/>
      <c r="D17454" s="203"/>
      <c r="E17454" s="203"/>
      <c r="F17454" s="203"/>
    </row>
    <row r="17455" spans="1:6" x14ac:dyDescent="0.25">
      <c r="A17455" s="203"/>
      <c r="B17455" s="203"/>
      <c r="C17455" s="203"/>
      <c r="D17455" s="203"/>
      <c r="E17455" s="203"/>
      <c r="F17455" s="203"/>
    </row>
    <row r="17456" spans="1:6" x14ac:dyDescent="0.25">
      <c r="A17456" s="203"/>
      <c r="B17456" s="203"/>
      <c r="C17456" s="203"/>
      <c r="D17456" s="203"/>
      <c r="E17456" s="203"/>
      <c r="F17456" s="203"/>
    </row>
    <row r="17457" spans="1:6" x14ac:dyDescent="0.25">
      <c r="A17457" s="203"/>
      <c r="B17457" s="203"/>
      <c r="C17457" s="203"/>
      <c r="D17457" s="203"/>
      <c r="E17457" s="203"/>
      <c r="F17457" s="203"/>
    </row>
    <row r="17458" spans="1:6" x14ac:dyDescent="0.25">
      <c r="A17458" s="203"/>
      <c r="B17458" s="203"/>
      <c r="C17458" s="203"/>
      <c r="D17458" s="203"/>
      <c r="E17458" s="203"/>
      <c r="F17458" s="203"/>
    </row>
    <row r="17459" spans="1:6" x14ac:dyDescent="0.25">
      <c r="A17459" s="203"/>
      <c r="B17459" s="203"/>
      <c r="C17459" s="203"/>
      <c r="D17459" s="203"/>
      <c r="E17459" s="203"/>
      <c r="F17459" s="203"/>
    </row>
    <row r="17460" spans="1:6" x14ac:dyDescent="0.25">
      <c r="A17460" s="203"/>
      <c r="B17460" s="203"/>
      <c r="C17460" s="203"/>
      <c r="D17460" s="203"/>
      <c r="E17460" s="203"/>
      <c r="F17460" s="203"/>
    </row>
    <row r="17461" spans="1:6" x14ac:dyDescent="0.25">
      <c r="A17461" s="203"/>
      <c r="B17461" s="203"/>
      <c r="C17461" s="203"/>
      <c r="D17461" s="203"/>
      <c r="E17461" s="203"/>
      <c r="F17461" s="203"/>
    </row>
    <row r="17462" spans="1:6" x14ac:dyDescent="0.25">
      <c r="A17462" s="203"/>
      <c r="B17462" s="203"/>
      <c r="C17462" s="203"/>
      <c r="D17462" s="203"/>
      <c r="E17462" s="203"/>
      <c r="F17462" s="203"/>
    </row>
    <row r="17463" spans="1:6" x14ac:dyDescent="0.25">
      <c r="A17463" s="203"/>
      <c r="B17463" s="203"/>
      <c r="C17463" s="203"/>
      <c r="D17463" s="203"/>
      <c r="E17463" s="203"/>
      <c r="F17463" s="203"/>
    </row>
    <row r="17464" spans="1:6" x14ac:dyDescent="0.25">
      <c r="A17464" s="203"/>
      <c r="B17464" s="203"/>
      <c r="C17464" s="203"/>
      <c r="D17464" s="203"/>
      <c r="E17464" s="203"/>
      <c r="F17464" s="203"/>
    </row>
    <row r="17465" spans="1:6" x14ac:dyDescent="0.25">
      <c r="A17465" s="203"/>
      <c r="B17465" s="203"/>
      <c r="C17465" s="203"/>
      <c r="D17465" s="203"/>
      <c r="E17465" s="203"/>
      <c r="F17465" s="203"/>
    </row>
    <row r="17466" spans="1:6" x14ac:dyDescent="0.25">
      <c r="A17466" s="203"/>
      <c r="B17466" s="203"/>
      <c r="C17466" s="203"/>
      <c r="D17466" s="203"/>
      <c r="E17466" s="203"/>
      <c r="F17466" s="203"/>
    </row>
    <row r="17467" spans="1:6" x14ac:dyDescent="0.25">
      <c r="A17467" s="203"/>
      <c r="B17467" s="203"/>
      <c r="C17467" s="203"/>
      <c r="D17467" s="203"/>
      <c r="E17467" s="203"/>
      <c r="F17467" s="203"/>
    </row>
    <row r="17468" spans="1:6" x14ac:dyDescent="0.25">
      <c r="A17468" s="203"/>
      <c r="B17468" s="203"/>
      <c r="C17468" s="203"/>
      <c r="D17468" s="203"/>
      <c r="E17468" s="203"/>
      <c r="F17468" s="203"/>
    </row>
    <row r="17469" spans="1:6" x14ac:dyDescent="0.25">
      <c r="A17469" s="203"/>
      <c r="B17469" s="203"/>
      <c r="C17469" s="203"/>
      <c r="D17469" s="203"/>
      <c r="E17469" s="203"/>
      <c r="F17469" s="203"/>
    </row>
    <row r="17470" spans="1:6" x14ac:dyDescent="0.25">
      <c r="A17470" s="203"/>
      <c r="B17470" s="203"/>
      <c r="C17470" s="203"/>
      <c r="D17470" s="203"/>
      <c r="E17470" s="203"/>
      <c r="F17470" s="203"/>
    </row>
    <row r="17471" spans="1:6" x14ac:dyDescent="0.25">
      <c r="A17471" s="203"/>
      <c r="B17471" s="203"/>
      <c r="C17471" s="203"/>
      <c r="D17471" s="203"/>
      <c r="E17471" s="203"/>
      <c r="F17471" s="203"/>
    </row>
    <row r="17472" spans="1:6" x14ac:dyDescent="0.25">
      <c r="A17472" s="203"/>
      <c r="B17472" s="203"/>
      <c r="C17472" s="203"/>
      <c r="D17472" s="203"/>
      <c r="E17472" s="203"/>
      <c r="F17472" s="203"/>
    </row>
    <row r="17473" spans="1:6" x14ac:dyDescent="0.25">
      <c r="A17473" s="203"/>
      <c r="B17473" s="203"/>
      <c r="C17473" s="203"/>
      <c r="D17473" s="203"/>
      <c r="E17473" s="203"/>
      <c r="F17473" s="203"/>
    </row>
    <row r="17474" spans="1:6" x14ac:dyDescent="0.25">
      <c r="A17474" s="203"/>
      <c r="B17474" s="203"/>
      <c r="C17474" s="203"/>
      <c r="D17474" s="203"/>
      <c r="E17474" s="203"/>
      <c r="F17474" s="203"/>
    </row>
    <row r="17475" spans="1:6" x14ac:dyDescent="0.25">
      <c r="A17475" s="203"/>
      <c r="B17475" s="203"/>
      <c r="C17475" s="203"/>
      <c r="D17475" s="203"/>
      <c r="E17475" s="203"/>
      <c r="F17475" s="203"/>
    </row>
    <row r="17476" spans="1:6" x14ac:dyDescent="0.25">
      <c r="A17476" s="203"/>
      <c r="B17476" s="203"/>
      <c r="C17476" s="203"/>
      <c r="D17476" s="203"/>
      <c r="E17476" s="203"/>
      <c r="F17476" s="203"/>
    </row>
    <row r="17477" spans="1:6" x14ac:dyDescent="0.25">
      <c r="A17477" s="203"/>
      <c r="B17477" s="203"/>
      <c r="C17477" s="203"/>
      <c r="D17477" s="203"/>
      <c r="E17477" s="203"/>
      <c r="F17477" s="203"/>
    </row>
    <row r="17478" spans="1:6" x14ac:dyDescent="0.25">
      <c r="A17478" s="203"/>
      <c r="B17478" s="203"/>
      <c r="C17478" s="203"/>
      <c r="D17478" s="203"/>
      <c r="E17478" s="203"/>
      <c r="F17478" s="203"/>
    </row>
    <row r="17479" spans="1:6" x14ac:dyDescent="0.25">
      <c r="A17479" s="203"/>
      <c r="B17479" s="203"/>
      <c r="C17479" s="203"/>
      <c r="D17479" s="203"/>
      <c r="E17479" s="203"/>
      <c r="F17479" s="203"/>
    </row>
    <row r="17480" spans="1:6" x14ac:dyDescent="0.25">
      <c r="A17480" s="203"/>
      <c r="B17480" s="203"/>
      <c r="C17480" s="203"/>
      <c r="D17480" s="203"/>
      <c r="E17480" s="203"/>
      <c r="F17480" s="203"/>
    </row>
    <row r="17481" spans="1:6" x14ac:dyDescent="0.25">
      <c r="A17481" s="203"/>
      <c r="B17481" s="203"/>
      <c r="C17481" s="203"/>
      <c r="D17481" s="203"/>
      <c r="E17481" s="203"/>
      <c r="F17481" s="203"/>
    </row>
    <row r="17482" spans="1:6" x14ac:dyDescent="0.25">
      <c r="A17482" s="203"/>
      <c r="B17482" s="203"/>
      <c r="C17482" s="203"/>
      <c r="D17482" s="203"/>
      <c r="E17482" s="203"/>
      <c r="F17482" s="203"/>
    </row>
    <row r="17483" spans="1:6" x14ac:dyDescent="0.25">
      <c r="A17483" s="203"/>
      <c r="B17483" s="203"/>
      <c r="C17483" s="203"/>
      <c r="D17483" s="203"/>
      <c r="E17483" s="203"/>
      <c r="F17483" s="203"/>
    </row>
    <row r="17484" spans="1:6" x14ac:dyDescent="0.25">
      <c r="A17484" s="203"/>
      <c r="B17484" s="203"/>
      <c r="C17484" s="203"/>
      <c r="D17484" s="203"/>
      <c r="E17484" s="203"/>
      <c r="F17484" s="203"/>
    </row>
    <row r="17485" spans="1:6" x14ac:dyDescent="0.25">
      <c r="A17485" s="203"/>
      <c r="B17485" s="203"/>
      <c r="C17485" s="203"/>
      <c r="D17485" s="203"/>
      <c r="E17485" s="203"/>
      <c r="F17485" s="203"/>
    </row>
    <row r="17486" spans="1:6" x14ac:dyDescent="0.25">
      <c r="A17486" s="203"/>
      <c r="B17486" s="203"/>
      <c r="C17486" s="203"/>
      <c r="D17486" s="203"/>
      <c r="E17486" s="203"/>
      <c r="F17486" s="203"/>
    </row>
    <row r="17487" spans="1:6" x14ac:dyDescent="0.25">
      <c r="A17487" s="203"/>
      <c r="B17487" s="203"/>
      <c r="C17487" s="203"/>
      <c r="D17487" s="203"/>
      <c r="E17487" s="203"/>
      <c r="F17487" s="203"/>
    </row>
    <row r="17488" spans="1:6" x14ac:dyDescent="0.25">
      <c r="A17488" s="203"/>
      <c r="B17488" s="203"/>
      <c r="C17488" s="203"/>
      <c r="D17488" s="203"/>
      <c r="E17488" s="203"/>
      <c r="F17488" s="203"/>
    </row>
    <row r="17489" spans="1:6" x14ac:dyDescent="0.25">
      <c r="A17489" s="203"/>
      <c r="B17489" s="203"/>
      <c r="C17489" s="203"/>
      <c r="D17489" s="203"/>
      <c r="E17489" s="203"/>
      <c r="F17489" s="203"/>
    </row>
    <row r="17490" spans="1:6" x14ac:dyDescent="0.25">
      <c r="A17490" s="203"/>
      <c r="B17490" s="203"/>
      <c r="C17490" s="203"/>
      <c r="D17490" s="203"/>
      <c r="E17490" s="203"/>
      <c r="F17490" s="203"/>
    </row>
    <row r="17491" spans="1:6" x14ac:dyDescent="0.25">
      <c r="A17491" s="203"/>
      <c r="B17491" s="203"/>
      <c r="C17491" s="203"/>
      <c r="D17491" s="203"/>
      <c r="E17491" s="203"/>
      <c r="F17491" s="203"/>
    </row>
    <row r="17492" spans="1:6" x14ac:dyDescent="0.25">
      <c r="A17492" s="203"/>
      <c r="B17492" s="203"/>
      <c r="C17492" s="203"/>
      <c r="D17492" s="203"/>
      <c r="E17492" s="203"/>
      <c r="F17492" s="203"/>
    </row>
    <row r="17493" spans="1:6" x14ac:dyDescent="0.25">
      <c r="A17493" s="203"/>
      <c r="B17493" s="203"/>
      <c r="C17493" s="203"/>
      <c r="D17493" s="203"/>
      <c r="E17493" s="203"/>
      <c r="F17493" s="203"/>
    </row>
    <row r="17494" spans="1:6" x14ac:dyDescent="0.25">
      <c r="A17494" s="203"/>
      <c r="B17494" s="203"/>
      <c r="C17494" s="203"/>
      <c r="D17494" s="203"/>
      <c r="E17494" s="203"/>
      <c r="F17494" s="203"/>
    </row>
    <row r="17495" spans="1:6" x14ac:dyDescent="0.25">
      <c r="A17495" s="203"/>
      <c r="B17495" s="203"/>
      <c r="C17495" s="203"/>
      <c r="D17495" s="203"/>
      <c r="E17495" s="203"/>
      <c r="F17495" s="203"/>
    </row>
    <row r="17496" spans="1:6" x14ac:dyDescent="0.25">
      <c r="A17496" s="203"/>
      <c r="B17496" s="203"/>
      <c r="C17496" s="203"/>
      <c r="D17496" s="203"/>
      <c r="E17496" s="203"/>
      <c r="F17496" s="203"/>
    </row>
    <row r="17497" spans="1:6" x14ac:dyDescent="0.25">
      <c r="A17497" s="203"/>
      <c r="B17497" s="203"/>
      <c r="C17497" s="203"/>
      <c r="D17497" s="203"/>
      <c r="E17497" s="203"/>
      <c r="F17497" s="203"/>
    </row>
    <row r="17498" spans="1:6" x14ac:dyDescent="0.25">
      <c r="A17498" s="203"/>
      <c r="B17498" s="203"/>
      <c r="C17498" s="203"/>
      <c r="D17498" s="203"/>
      <c r="E17498" s="203"/>
      <c r="F17498" s="203"/>
    </row>
    <row r="17499" spans="1:6" x14ac:dyDescent="0.25">
      <c r="A17499" s="203"/>
      <c r="B17499" s="203"/>
      <c r="C17499" s="203"/>
      <c r="D17499" s="203"/>
      <c r="E17499" s="203"/>
      <c r="F17499" s="203"/>
    </row>
    <row r="17500" spans="1:6" x14ac:dyDescent="0.25">
      <c r="A17500" s="203"/>
      <c r="B17500" s="203"/>
      <c r="C17500" s="203"/>
      <c r="D17500" s="203"/>
      <c r="E17500" s="203"/>
      <c r="F17500" s="203"/>
    </row>
    <row r="17501" spans="1:6" x14ac:dyDescent="0.25">
      <c r="A17501" s="203"/>
      <c r="B17501" s="203"/>
      <c r="C17501" s="203"/>
      <c r="D17501" s="203"/>
      <c r="E17501" s="203"/>
      <c r="F17501" s="203"/>
    </row>
    <row r="17502" spans="1:6" x14ac:dyDescent="0.25">
      <c r="A17502" s="203"/>
      <c r="B17502" s="203"/>
      <c r="C17502" s="203"/>
      <c r="D17502" s="203"/>
      <c r="E17502" s="203"/>
      <c r="F17502" s="203"/>
    </row>
    <row r="17503" spans="1:6" x14ac:dyDescent="0.25">
      <c r="A17503" s="203"/>
      <c r="B17503" s="203"/>
      <c r="C17503" s="203"/>
      <c r="D17503" s="203"/>
      <c r="E17503" s="203"/>
      <c r="F17503" s="203"/>
    </row>
    <row r="17504" spans="1:6" x14ac:dyDescent="0.25">
      <c r="A17504" s="203"/>
      <c r="B17504" s="203"/>
      <c r="C17504" s="203"/>
      <c r="D17504" s="203"/>
      <c r="E17504" s="203"/>
      <c r="F17504" s="203"/>
    </row>
    <row r="17505" spans="1:6" x14ac:dyDescent="0.25">
      <c r="A17505" s="203"/>
      <c r="B17505" s="203"/>
      <c r="C17505" s="203"/>
      <c r="D17505" s="203"/>
      <c r="E17505" s="203"/>
      <c r="F17505" s="203"/>
    </row>
    <row r="17506" spans="1:6" x14ac:dyDescent="0.25">
      <c r="A17506" s="203"/>
      <c r="B17506" s="203"/>
      <c r="C17506" s="203"/>
      <c r="D17506" s="203"/>
      <c r="E17506" s="203"/>
      <c r="F17506" s="203"/>
    </row>
    <row r="17507" spans="1:6" x14ac:dyDescent="0.25">
      <c r="A17507" s="203"/>
      <c r="B17507" s="203"/>
      <c r="C17507" s="203"/>
      <c r="D17507" s="203"/>
      <c r="E17507" s="203"/>
      <c r="F17507" s="203"/>
    </row>
    <row r="17508" spans="1:6" x14ac:dyDescent="0.25">
      <c r="A17508" s="203"/>
      <c r="B17508" s="203"/>
      <c r="C17508" s="203"/>
      <c r="D17508" s="203"/>
      <c r="E17508" s="203"/>
      <c r="F17508" s="203"/>
    </row>
    <row r="17509" spans="1:6" x14ac:dyDescent="0.25">
      <c r="A17509" s="203"/>
      <c r="B17509" s="203"/>
      <c r="C17509" s="203"/>
      <c r="D17509" s="203"/>
      <c r="E17509" s="203"/>
      <c r="F17509" s="203"/>
    </row>
    <row r="17510" spans="1:6" x14ac:dyDescent="0.25">
      <c r="A17510" s="203"/>
      <c r="B17510" s="203"/>
      <c r="C17510" s="203"/>
      <c r="D17510" s="203"/>
      <c r="E17510" s="203"/>
      <c r="F17510" s="203"/>
    </row>
    <row r="17511" spans="1:6" x14ac:dyDescent="0.25">
      <c r="A17511" s="203"/>
      <c r="B17511" s="203"/>
      <c r="C17511" s="203"/>
      <c r="D17511" s="203"/>
      <c r="E17511" s="203"/>
      <c r="F17511" s="203"/>
    </row>
    <row r="17512" spans="1:6" x14ac:dyDescent="0.25">
      <c r="A17512" s="203"/>
      <c r="B17512" s="203"/>
      <c r="C17512" s="203"/>
      <c r="D17512" s="203"/>
      <c r="E17512" s="203"/>
      <c r="F17512" s="203"/>
    </row>
    <row r="17513" spans="1:6" x14ac:dyDescent="0.25">
      <c r="A17513" s="203"/>
      <c r="B17513" s="203"/>
      <c r="C17513" s="203"/>
      <c r="D17513" s="203"/>
      <c r="E17513" s="203"/>
      <c r="F17513" s="203"/>
    </row>
    <row r="17514" spans="1:6" x14ac:dyDescent="0.25">
      <c r="A17514" s="203"/>
      <c r="B17514" s="203"/>
      <c r="C17514" s="203"/>
      <c r="D17514" s="203"/>
      <c r="E17514" s="203"/>
      <c r="F17514" s="203"/>
    </row>
    <row r="17515" spans="1:6" x14ac:dyDescent="0.25">
      <c r="A17515" s="203"/>
      <c r="B17515" s="203"/>
      <c r="C17515" s="203"/>
      <c r="D17515" s="203"/>
      <c r="E17515" s="203"/>
      <c r="F17515" s="203"/>
    </row>
    <row r="17516" spans="1:6" x14ac:dyDescent="0.25">
      <c r="A17516" s="203"/>
      <c r="B17516" s="203"/>
      <c r="C17516" s="203"/>
      <c r="D17516" s="203"/>
      <c r="E17516" s="203"/>
      <c r="F17516" s="203"/>
    </row>
    <row r="17517" spans="1:6" x14ac:dyDescent="0.25">
      <c r="A17517" s="203"/>
      <c r="B17517" s="203"/>
      <c r="C17517" s="203"/>
      <c r="D17517" s="203"/>
      <c r="E17517" s="203"/>
      <c r="F17517" s="203"/>
    </row>
    <row r="17518" spans="1:6" x14ac:dyDescent="0.25">
      <c r="A17518" s="203"/>
      <c r="B17518" s="203"/>
      <c r="C17518" s="203"/>
      <c r="D17518" s="203"/>
      <c r="E17518" s="203"/>
      <c r="F17518" s="203"/>
    </row>
    <row r="17519" spans="1:6" x14ac:dyDescent="0.25">
      <c r="A17519" s="203"/>
      <c r="B17519" s="203"/>
      <c r="C17519" s="203"/>
      <c r="D17519" s="203"/>
      <c r="E17519" s="203"/>
      <c r="F17519" s="203"/>
    </row>
    <row r="17520" spans="1:6" x14ac:dyDescent="0.25">
      <c r="A17520" s="203"/>
      <c r="B17520" s="203"/>
      <c r="C17520" s="203"/>
      <c r="D17520" s="203"/>
      <c r="E17520" s="203"/>
      <c r="F17520" s="203"/>
    </row>
    <row r="17521" spans="1:6" x14ac:dyDescent="0.25">
      <c r="A17521" s="203"/>
      <c r="B17521" s="203"/>
      <c r="C17521" s="203"/>
      <c r="D17521" s="203"/>
      <c r="E17521" s="203"/>
      <c r="F17521" s="203"/>
    </row>
    <row r="17522" spans="1:6" x14ac:dyDescent="0.25">
      <c r="A17522" s="203"/>
      <c r="B17522" s="203"/>
      <c r="C17522" s="203"/>
      <c r="D17522" s="203"/>
      <c r="E17522" s="203"/>
      <c r="F17522" s="203"/>
    </row>
    <row r="17523" spans="1:6" x14ac:dyDescent="0.25">
      <c r="A17523" s="203"/>
      <c r="B17523" s="203"/>
      <c r="C17523" s="203"/>
      <c r="D17523" s="203"/>
      <c r="E17523" s="203"/>
      <c r="F17523" s="203"/>
    </row>
    <row r="17524" spans="1:6" x14ac:dyDescent="0.25">
      <c r="A17524" s="203"/>
      <c r="B17524" s="203"/>
      <c r="C17524" s="203"/>
      <c r="D17524" s="203"/>
      <c r="E17524" s="203"/>
      <c r="F17524" s="203"/>
    </row>
    <row r="17525" spans="1:6" x14ac:dyDescent="0.25">
      <c r="A17525" s="203"/>
      <c r="B17525" s="203"/>
      <c r="C17525" s="203"/>
      <c r="D17525" s="203"/>
      <c r="E17525" s="203"/>
      <c r="F17525" s="203"/>
    </row>
    <row r="17526" spans="1:6" x14ac:dyDescent="0.25">
      <c r="A17526" s="203"/>
      <c r="B17526" s="203"/>
      <c r="C17526" s="203"/>
      <c r="D17526" s="203"/>
      <c r="E17526" s="203"/>
      <c r="F17526" s="203"/>
    </row>
    <row r="17527" spans="1:6" x14ac:dyDescent="0.25">
      <c r="A17527" s="203"/>
      <c r="B17527" s="203"/>
      <c r="C17527" s="203"/>
      <c r="D17527" s="203"/>
      <c r="E17527" s="203"/>
      <c r="F17527" s="203"/>
    </row>
    <row r="17528" spans="1:6" x14ac:dyDescent="0.25">
      <c r="A17528" s="203"/>
      <c r="B17528" s="203"/>
      <c r="C17528" s="203"/>
      <c r="D17528" s="203"/>
      <c r="E17528" s="203"/>
      <c r="F17528" s="203"/>
    </row>
    <row r="17529" spans="1:6" x14ac:dyDescent="0.25">
      <c r="A17529" s="203"/>
      <c r="B17529" s="203"/>
      <c r="C17529" s="203"/>
      <c r="D17529" s="203"/>
      <c r="E17529" s="203"/>
      <c r="F17529" s="203"/>
    </row>
    <row r="17530" spans="1:6" x14ac:dyDescent="0.25">
      <c r="A17530" s="203"/>
      <c r="B17530" s="203"/>
      <c r="C17530" s="203"/>
      <c r="D17530" s="203"/>
      <c r="E17530" s="203"/>
      <c r="F17530" s="203"/>
    </row>
    <row r="17531" spans="1:6" x14ac:dyDescent="0.25">
      <c r="A17531" s="203"/>
      <c r="B17531" s="203"/>
      <c r="C17531" s="203"/>
      <c r="D17531" s="203"/>
      <c r="E17531" s="203"/>
      <c r="F17531" s="203"/>
    </row>
    <row r="17532" spans="1:6" x14ac:dyDescent="0.25">
      <c r="A17532" s="203"/>
      <c r="B17532" s="203"/>
      <c r="C17532" s="203"/>
      <c r="D17532" s="203"/>
      <c r="E17532" s="203"/>
      <c r="F17532" s="203"/>
    </row>
    <row r="17533" spans="1:6" x14ac:dyDescent="0.25">
      <c r="A17533" s="203"/>
      <c r="B17533" s="203"/>
      <c r="C17533" s="203"/>
      <c r="D17533" s="203"/>
      <c r="E17533" s="203"/>
      <c r="F17533" s="203"/>
    </row>
    <row r="17534" spans="1:6" x14ac:dyDescent="0.25">
      <c r="A17534" s="203"/>
      <c r="B17534" s="203"/>
      <c r="C17534" s="203"/>
      <c r="D17534" s="203"/>
      <c r="E17534" s="203"/>
      <c r="F17534" s="203"/>
    </row>
    <row r="17535" spans="1:6" x14ac:dyDescent="0.25">
      <c r="A17535" s="203"/>
      <c r="B17535" s="203"/>
      <c r="C17535" s="203"/>
      <c r="D17535" s="203"/>
      <c r="E17535" s="203"/>
      <c r="F17535" s="203"/>
    </row>
    <row r="17536" spans="1:6" x14ac:dyDescent="0.25">
      <c r="A17536" s="203"/>
      <c r="B17536" s="203"/>
      <c r="C17536" s="203"/>
      <c r="D17536" s="203"/>
      <c r="E17536" s="203"/>
      <c r="F17536" s="203"/>
    </row>
    <row r="17537" spans="1:6" x14ac:dyDescent="0.25">
      <c r="A17537" s="203"/>
      <c r="B17537" s="203"/>
      <c r="C17537" s="203"/>
      <c r="D17537" s="203"/>
      <c r="E17537" s="203"/>
      <c r="F17537" s="203"/>
    </row>
    <row r="17538" spans="1:6" x14ac:dyDescent="0.25">
      <c r="A17538" s="203"/>
      <c r="B17538" s="203"/>
      <c r="C17538" s="203"/>
      <c r="D17538" s="203"/>
      <c r="E17538" s="203"/>
      <c r="F17538" s="203"/>
    </row>
    <row r="17539" spans="1:6" x14ac:dyDescent="0.25">
      <c r="A17539" s="203"/>
      <c r="B17539" s="203"/>
      <c r="C17539" s="203"/>
      <c r="D17539" s="203"/>
      <c r="E17539" s="203"/>
      <c r="F17539" s="203"/>
    </row>
    <row r="17540" spans="1:6" x14ac:dyDescent="0.25">
      <c r="A17540" s="203"/>
      <c r="B17540" s="203"/>
      <c r="C17540" s="203"/>
      <c r="D17540" s="203"/>
      <c r="E17540" s="203"/>
      <c r="F17540" s="203"/>
    </row>
    <row r="17541" spans="1:6" x14ac:dyDescent="0.25">
      <c r="A17541" s="203"/>
      <c r="B17541" s="203"/>
      <c r="C17541" s="203"/>
      <c r="D17541" s="203"/>
      <c r="E17541" s="203"/>
      <c r="F17541" s="203"/>
    </row>
    <row r="17542" spans="1:6" x14ac:dyDescent="0.25">
      <c r="A17542" s="203"/>
      <c r="B17542" s="203"/>
      <c r="C17542" s="203"/>
      <c r="D17542" s="203"/>
      <c r="E17542" s="203"/>
      <c r="F17542" s="203"/>
    </row>
    <row r="17543" spans="1:6" x14ac:dyDescent="0.25">
      <c r="A17543" s="203"/>
      <c r="B17543" s="203"/>
      <c r="C17543" s="203"/>
      <c r="D17543" s="203"/>
      <c r="E17543" s="203"/>
      <c r="F17543" s="203"/>
    </row>
    <row r="17544" spans="1:6" x14ac:dyDescent="0.25">
      <c r="A17544" s="203"/>
      <c r="B17544" s="203"/>
      <c r="C17544" s="203"/>
      <c r="D17544" s="203"/>
      <c r="E17544" s="203"/>
      <c r="F17544" s="203"/>
    </row>
    <row r="17545" spans="1:6" x14ac:dyDescent="0.25">
      <c r="A17545" s="203"/>
      <c r="B17545" s="203"/>
      <c r="C17545" s="203"/>
      <c r="D17545" s="203"/>
      <c r="E17545" s="203"/>
      <c r="F17545" s="203"/>
    </row>
    <row r="17546" spans="1:6" x14ac:dyDescent="0.25">
      <c r="A17546" s="203"/>
      <c r="B17546" s="203"/>
      <c r="C17546" s="203"/>
      <c r="D17546" s="203"/>
      <c r="E17546" s="203"/>
      <c r="F17546" s="203"/>
    </row>
    <row r="17547" spans="1:6" x14ac:dyDescent="0.25">
      <c r="A17547" s="203"/>
      <c r="B17547" s="203"/>
      <c r="C17547" s="203"/>
      <c r="D17547" s="203"/>
      <c r="E17547" s="203"/>
      <c r="F17547" s="203"/>
    </row>
    <row r="17548" spans="1:6" x14ac:dyDescent="0.25">
      <c r="A17548" s="203"/>
      <c r="B17548" s="203"/>
      <c r="C17548" s="203"/>
      <c r="D17548" s="203"/>
      <c r="E17548" s="203"/>
      <c r="F17548" s="203"/>
    </row>
    <row r="17549" spans="1:6" x14ac:dyDescent="0.25">
      <c r="A17549" s="203"/>
      <c r="B17549" s="203"/>
      <c r="C17549" s="203"/>
      <c r="D17549" s="203"/>
      <c r="E17549" s="203"/>
      <c r="F17549" s="203"/>
    </row>
    <row r="17550" spans="1:6" x14ac:dyDescent="0.25">
      <c r="A17550" s="203"/>
      <c r="B17550" s="203"/>
      <c r="C17550" s="203"/>
      <c r="D17550" s="203"/>
      <c r="E17550" s="203"/>
      <c r="F17550" s="203"/>
    </row>
    <row r="17551" spans="1:6" x14ac:dyDescent="0.25">
      <c r="A17551" s="203"/>
      <c r="B17551" s="203"/>
      <c r="C17551" s="203"/>
      <c r="D17551" s="203"/>
      <c r="E17551" s="203"/>
      <c r="F17551" s="203"/>
    </row>
    <row r="17552" spans="1:6" x14ac:dyDescent="0.25">
      <c r="A17552" s="203"/>
      <c r="B17552" s="203"/>
      <c r="C17552" s="203"/>
      <c r="D17552" s="203"/>
      <c r="E17552" s="203"/>
      <c r="F17552" s="203"/>
    </row>
    <row r="17553" spans="1:6" x14ac:dyDescent="0.25">
      <c r="A17553" s="203"/>
      <c r="B17553" s="203"/>
      <c r="C17553" s="203"/>
      <c r="D17553" s="203"/>
      <c r="E17553" s="203"/>
      <c r="F17553" s="203"/>
    </row>
    <row r="17554" spans="1:6" x14ac:dyDescent="0.25">
      <c r="A17554" s="203"/>
      <c r="B17554" s="203"/>
      <c r="C17554" s="203"/>
      <c r="D17554" s="203"/>
      <c r="E17554" s="203"/>
      <c r="F17554" s="203"/>
    </row>
    <row r="17555" spans="1:6" x14ac:dyDescent="0.25">
      <c r="A17555" s="203"/>
      <c r="B17555" s="203"/>
      <c r="C17555" s="203"/>
      <c r="D17555" s="203"/>
      <c r="E17555" s="203"/>
      <c r="F17555" s="203"/>
    </row>
    <row r="17556" spans="1:6" x14ac:dyDescent="0.25">
      <c r="A17556" s="203"/>
      <c r="B17556" s="203"/>
      <c r="C17556" s="203"/>
      <c r="D17556" s="203"/>
      <c r="E17556" s="203"/>
      <c r="F17556" s="203"/>
    </row>
    <row r="17557" spans="1:6" x14ac:dyDescent="0.25">
      <c r="A17557" s="203"/>
      <c r="B17557" s="203"/>
      <c r="C17557" s="203"/>
      <c r="D17557" s="203"/>
      <c r="E17557" s="203"/>
      <c r="F17557" s="203"/>
    </row>
    <row r="17558" spans="1:6" x14ac:dyDescent="0.25">
      <c r="A17558" s="203"/>
      <c r="B17558" s="203"/>
      <c r="C17558" s="203"/>
      <c r="D17558" s="203"/>
      <c r="E17558" s="203"/>
      <c r="F17558" s="203"/>
    </row>
    <row r="17559" spans="1:6" x14ac:dyDescent="0.25">
      <c r="A17559" s="203"/>
      <c r="B17559" s="203"/>
      <c r="C17559" s="203"/>
      <c r="D17559" s="203"/>
      <c r="E17559" s="203"/>
      <c r="F17559" s="203"/>
    </row>
    <row r="17560" spans="1:6" x14ac:dyDescent="0.25">
      <c r="A17560" s="203"/>
      <c r="B17560" s="203"/>
      <c r="C17560" s="203"/>
      <c r="D17560" s="203"/>
      <c r="E17560" s="203"/>
      <c r="F17560" s="203"/>
    </row>
    <row r="17561" spans="1:6" x14ac:dyDescent="0.25">
      <c r="A17561" s="203"/>
      <c r="B17561" s="203"/>
      <c r="C17561" s="203"/>
      <c r="D17561" s="203"/>
      <c r="E17561" s="203"/>
      <c r="F17561" s="203"/>
    </row>
    <row r="17562" spans="1:6" x14ac:dyDescent="0.25">
      <c r="A17562" s="203"/>
      <c r="B17562" s="203"/>
      <c r="C17562" s="203"/>
      <c r="D17562" s="203"/>
      <c r="E17562" s="203"/>
      <c r="F17562" s="203"/>
    </row>
    <row r="17563" spans="1:6" x14ac:dyDescent="0.25">
      <c r="A17563" s="203"/>
      <c r="B17563" s="203"/>
      <c r="C17563" s="203"/>
      <c r="D17563" s="203"/>
      <c r="E17563" s="203"/>
      <c r="F17563" s="203"/>
    </row>
    <row r="17564" spans="1:6" x14ac:dyDescent="0.25">
      <c r="A17564" s="203"/>
      <c r="B17564" s="203"/>
      <c r="C17564" s="203"/>
      <c r="D17564" s="203"/>
      <c r="E17564" s="203"/>
      <c r="F17564" s="203"/>
    </row>
    <row r="17565" spans="1:6" x14ac:dyDescent="0.25">
      <c r="A17565" s="203"/>
      <c r="B17565" s="203"/>
      <c r="C17565" s="203"/>
      <c r="D17565" s="203"/>
      <c r="E17565" s="203"/>
      <c r="F17565" s="203"/>
    </row>
    <row r="17566" spans="1:6" x14ac:dyDescent="0.25">
      <c r="A17566" s="203"/>
      <c r="B17566" s="203"/>
      <c r="C17566" s="203"/>
      <c r="D17566" s="203"/>
      <c r="E17566" s="203"/>
      <c r="F17566" s="203"/>
    </row>
    <row r="17567" spans="1:6" x14ac:dyDescent="0.25">
      <c r="A17567" s="203"/>
      <c r="B17567" s="203"/>
      <c r="C17567" s="203"/>
      <c r="D17567" s="203"/>
      <c r="E17567" s="203"/>
      <c r="F17567" s="203"/>
    </row>
    <row r="17568" spans="1:6" x14ac:dyDescent="0.25">
      <c r="A17568" s="203"/>
      <c r="B17568" s="203"/>
      <c r="C17568" s="203"/>
      <c r="D17568" s="203"/>
      <c r="E17568" s="203"/>
      <c r="F17568" s="203"/>
    </row>
    <row r="17569" spans="1:6" x14ac:dyDescent="0.25">
      <c r="A17569" s="203"/>
      <c r="B17569" s="203"/>
      <c r="C17569" s="203"/>
      <c r="D17569" s="203"/>
      <c r="E17569" s="203"/>
      <c r="F17569" s="203"/>
    </row>
    <row r="17570" spans="1:6" x14ac:dyDescent="0.25">
      <c r="A17570" s="203"/>
      <c r="B17570" s="203"/>
      <c r="C17570" s="203"/>
      <c r="D17570" s="203"/>
      <c r="E17570" s="203"/>
      <c r="F17570" s="203"/>
    </row>
    <row r="17571" spans="1:6" x14ac:dyDescent="0.25">
      <c r="A17571" s="203"/>
      <c r="B17571" s="203"/>
      <c r="C17571" s="203"/>
      <c r="D17571" s="203"/>
      <c r="E17571" s="203"/>
      <c r="F17571" s="203"/>
    </row>
    <row r="17572" spans="1:6" x14ac:dyDescent="0.25">
      <c r="A17572" s="203"/>
      <c r="B17572" s="203"/>
      <c r="C17572" s="203"/>
      <c r="D17572" s="203"/>
      <c r="E17572" s="203"/>
      <c r="F17572" s="203"/>
    </row>
    <row r="17573" spans="1:6" x14ac:dyDescent="0.25">
      <c r="A17573" s="203"/>
      <c r="B17573" s="203"/>
      <c r="C17573" s="203"/>
      <c r="D17573" s="203"/>
      <c r="E17573" s="203"/>
      <c r="F17573" s="203"/>
    </row>
    <row r="17574" spans="1:6" x14ac:dyDescent="0.25">
      <c r="A17574" s="203"/>
      <c r="B17574" s="203"/>
      <c r="C17574" s="203"/>
      <c r="D17574" s="203"/>
      <c r="E17574" s="203"/>
      <c r="F17574" s="203"/>
    </row>
    <row r="17575" spans="1:6" x14ac:dyDescent="0.25">
      <c r="A17575" s="203"/>
      <c r="B17575" s="203"/>
      <c r="C17575" s="203"/>
      <c r="D17575" s="203"/>
      <c r="E17575" s="203"/>
      <c r="F17575" s="203"/>
    </row>
    <row r="17576" spans="1:6" x14ac:dyDescent="0.25">
      <c r="A17576" s="203"/>
      <c r="B17576" s="203"/>
      <c r="C17576" s="203"/>
      <c r="D17576" s="203"/>
      <c r="E17576" s="203"/>
      <c r="F17576" s="203"/>
    </row>
    <row r="17577" spans="1:6" x14ac:dyDescent="0.25">
      <c r="A17577" s="203"/>
      <c r="B17577" s="203"/>
      <c r="C17577" s="203"/>
      <c r="D17577" s="203"/>
      <c r="E17577" s="203"/>
      <c r="F17577" s="203"/>
    </row>
    <row r="17578" spans="1:6" x14ac:dyDescent="0.25">
      <c r="A17578" s="203"/>
      <c r="B17578" s="203"/>
      <c r="C17578" s="203"/>
      <c r="D17578" s="203"/>
      <c r="E17578" s="203"/>
      <c r="F17578" s="203"/>
    </row>
    <row r="17579" spans="1:6" x14ac:dyDescent="0.25">
      <c r="A17579" s="203"/>
      <c r="B17579" s="203"/>
      <c r="C17579" s="203"/>
      <c r="D17579" s="203"/>
      <c r="E17579" s="203"/>
      <c r="F17579" s="203"/>
    </row>
    <row r="17580" spans="1:6" x14ac:dyDescent="0.25">
      <c r="A17580" s="203"/>
      <c r="B17580" s="203"/>
      <c r="C17580" s="203"/>
      <c r="D17580" s="203"/>
      <c r="E17580" s="203"/>
      <c r="F17580" s="203"/>
    </row>
    <row r="17581" spans="1:6" x14ac:dyDescent="0.25">
      <c r="A17581" s="203"/>
      <c r="B17581" s="203"/>
      <c r="C17581" s="203"/>
      <c r="D17581" s="203"/>
      <c r="E17581" s="203"/>
      <c r="F17581" s="203"/>
    </row>
    <row r="17582" spans="1:6" x14ac:dyDescent="0.25">
      <c r="A17582" s="203"/>
      <c r="B17582" s="203"/>
      <c r="C17582" s="203"/>
      <c r="D17582" s="203"/>
      <c r="E17582" s="203"/>
      <c r="F17582" s="203"/>
    </row>
    <row r="17583" spans="1:6" x14ac:dyDescent="0.25">
      <c r="A17583" s="203"/>
      <c r="B17583" s="203"/>
      <c r="C17583" s="203"/>
      <c r="D17583" s="203"/>
      <c r="E17583" s="203"/>
      <c r="F17583" s="203"/>
    </row>
    <row r="17584" spans="1:6" x14ac:dyDescent="0.25">
      <c r="A17584" s="203"/>
      <c r="B17584" s="203"/>
      <c r="C17584" s="203"/>
      <c r="D17584" s="203"/>
      <c r="E17584" s="203"/>
      <c r="F17584" s="203"/>
    </row>
    <row r="17585" spans="1:6" x14ac:dyDescent="0.25">
      <c r="A17585" s="203"/>
      <c r="B17585" s="203"/>
      <c r="C17585" s="203"/>
      <c r="D17585" s="203"/>
      <c r="E17585" s="203"/>
      <c r="F17585" s="203"/>
    </row>
    <row r="17586" spans="1:6" x14ac:dyDescent="0.25">
      <c r="A17586" s="203"/>
      <c r="B17586" s="203"/>
      <c r="C17586" s="203"/>
      <c r="D17586" s="203"/>
      <c r="E17586" s="203"/>
      <c r="F17586" s="203"/>
    </row>
    <row r="17587" spans="1:6" x14ac:dyDescent="0.25">
      <c r="A17587" s="203"/>
      <c r="B17587" s="203"/>
      <c r="C17587" s="203"/>
      <c r="D17587" s="203"/>
      <c r="E17587" s="203"/>
      <c r="F17587" s="203"/>
    </row>
    <row r="17588" spans="1:6" x14ac:dyDescent="0.25">
      <c r="A17588" s="203"/>
      <c r="B17588" s="203"/>
      <c r="C17588" s="203"/>
      <c r="D17588" s="203"/>
      <c r="E17588" s="203"/>
      <c r="F17588" s="203"/>
    </row>
    <row r="17589" spans="1:6" x14ac:dyDescent="0.25">
      <c r="A17589" s="203"/>
      <c r="B17589" s="203"/>
      <c r="C17589" s="203"/>
      <c r="D17589" s="203"/>
      <c r="E17589" s="203"/>
      <c r="F17589" s="203"/>
    </row>
    <row r="17590" spans="1:6" x14ac:dyDescent="0.25">
      <c r="A17590" s="203"/>
      <c r="B17590" s="203"/>
      <c r="C17590" s="203"/>
      <c r="D17590" s="203"/>
      <c r="E17590" s="203"/>
      <c r="F17590" s="203"/>
    </row>
    <row r="17591" spans="1:6" x14ac:dyDescent="0.25">
      <c r="A17591" s="203"/>
      <c r="B17591" s="203"/>
      <c r="C17591" s="203"/>
      <c r="D17591" s="203"/>
      <c r="E17591" s="203"/>
      <c r="F17591" s="203"/>
    </row>
    <row r="17592" spans="1:6" x14ac:dyDescent="0.25">
      <c r="A17592" s="203"/>
      <c r="B17592" s="203"/>
      <c r="C17592" s="203"/>
      <c r="D17592" s="203"/>
      <c r="E17592" s="203"/>
      <c r="F17592" s="203"/>
    </row>
    <row r="17593" spans="1:6" x14ac:dyDescent="0.25">
      <c r="A17593" s="203"/>
      <c r="B17593" s="203"/>
      <c r="C17593" s="203"/>
      <c r="D17593" s="203"/>
      <c r="E17593" s="203"/>
      <c r="F17593" s="203"/>
    </row>
    <row r="17594" spans="1:6" x14ac:dyDescent="0.25">
      <c r="A17594" s="203"/>
      <c r="B17594" s="203"/>
      <c r="C17594" s="203"/>
      <c r="D17594" s="203"/>
      <c r="E17594" s="203"/>
      <c r="F17594" s="203"/>
    </row>
    <row r="17595" spans="1:6" x14ac:dyDescent="0.25">
      <c r="A17595" s="203"/>
      <c r="B17595" s="203"/>
      <c r="C17595" s="203"/>
      <c r="D17595" s="203"/>
      <c r="E17595" s="203"/>
      <c r="F17595" s="203"/>
    </row>
    <row r="17596" spans="1:6" x14ac:dyDescent="0.25">
      <c r="A17596" s="203"/>
      <c r="B17596" s="203"/>
      <c r="C17596" s="203"/>
      <c r="D17596" s="203"/>
      <c r="E17596" s="203"/>
      <c r="F17596" s="203"/>
    </row>
    <row r="17597" spans="1:6" x14ac:dyDescent="0.25">
      <c r="A17597" s="203"/>
      <c r="B17597" s="203"/>
      <c r="C17597" s="203"/>
      <c r="D17597" s="203"/>
      <c r="E17597" s="203"/>
      <c r="F17597" s="203"/>
    </row>
    <row r="17598" spans="1:6" x14ac:dyDescent="0.25">
      <c r="A17598" s="203"/>
      <c r="B17598" s="203"/>
      <c r="C17598" s="203"/>
      <c r="D17598" s="203"/>
      <c r="E17598" s="203"/>
      <c r="F17598" s="203"/>
    </row>
    <row r="17599" spans="1:6" x14ac:dyDescent="0.25">
      <c r="A17599" s="203"/>
      <c r="B17599" s="203"/>
      <c r="C17599" s="203"/>
      <c r="D17599" s="203"/>
      <c r="E17599" s="203"/>
      <c r="F17599" s="203"/>
    </row>
    <row r="17600" spans="1:6" x14ac:dyDescent="0.25">
      <c r="A17600" s="203"/>
      <c r="B17600" s="203"/>
      <c r="C17600" s="203"/>
      <c r="D17600" s="203"/>
      <c r="E17600" s="203"/>
      <c r="F17600" s="203"/>
    </row>
    <row r="17601" spans="1:6" x14ac:dyDescent="0.25">
      <c r="A17601" s="203"/>
      <c r="B17601" s="203"/>
      <c r="C17601" s="203"/>
      <c r="D17601" s="203"/>
      <c r="E17601" s="203"/>
      <c r="F17601" s="203"/>
    </row>
    <row r="17602" spans="1:6" x14ac:dyDescent="0.25">
      <c r="A17602" s="203"/>
      <c r="B17602" s="203"/>
      <c r="C17602" s="203"/>
      <c r="D17602" s="203"/>
      <c r="E17602" s="203"/>
      <c r="F17602" s="203"/>
    </row>
    <row r="17603" spans="1:6" x14ac:dyDescent="0.25">
      <c r="A17603" s="203"/>
      <c r="B17603" s="203"/>
      <c r="C17603" s="203"/>
      <c r="D17603" s="203"/>
      <c r="E17603" s="203"/>
      <c r="F17603" s="203"/>
    </row>
    <row r="17604" spans="1:6" x14ac:dyDescent="0.25">
      <c r="A17604" s="203"/>
      <c r="B17604" s="203"/>
      <c r="C17604" s="203"/>
      <c r="D17604" s="203"/>
      <c r="E17604" s="203"/>
      <c r="F17604" s="203"/>
    </row>
    <row r="17605" spans="1:6" x14ac:dyDescent="0.25">
      <c r="A17605" s="203"/>
      <c r="B17605" s="203"/>
      <c r="C17605" s="203"/>
      <c r="D17605" s="203"/>
      <c r="E17605" s="203"/>
      <c r="F17605" s="203"/>
    </row>
    <row r="17606" spans="1:6" x14ac:dyDescent="0.25">
      <c r="A17606" s="203"/>
      <c r="B17606" s="203"/>
      <c r="C17606" s="203"/>
      <c r="D17606" s="203"/>
      <c r="E17606" s="203"/>
      <c r="F17606" s="203"/>
    </row>
    <row r="17607" spans="1:6" x14ac:dyDescent="0.25">
      <c r="A17607" s="203"/>
      <c r="B17607" s="203"/>
      <c r="C17607" s="203"/>
      <c r="D17607" s="203"/>
      <c r="E17607" s="203"/>
      <c r="F17607" s="203"/>
    </row>
    <row r="17608" spans="1:6" x14ac:dyDescent="0.25">
      <c r="A17608" s="203"/>
      <c r="B17608" s="203"/>
      <c r="C17608" s="203"/>
      <c r="D17608" s="203"/>
      <c r="E17608" s="203"/>
      <c r="F17608" s="203"/>
    </row>
    <row r="17609" spans="1:6" x14ac:dyDescent="0.25">
      <c r="A17609" s="203"/>
      <c r="B17609" s="203"/>
      <c r="C17609" s="203"/>
      <c r="D17609" s="203"/>
      <c r="E17609" s="203"/>
      <c r="F17609" s="203"/>
    </row>
    <row r="17610" spans="1:6" x14ac:dyDescent="0.25">
      <c r="A17610" s="203"/>
      <c r="B17610" s="203"/>
      <c r="C17610" s="203"/>
      <c r="D17610" s="203"/>
      <c r="E17610" s="203"/>
      <c r="F17610" s="203"/>
    </row>
    <row r="17611" spans="1:6" x14ac:dyDescent="0.25">
      <c r="A17611" s="203"/>
      <c r="B17611" s="203"/>
      <c r="C17611" s="203"/>
      <c r="D17611" s="203"/>
      <c r="E17611" s="203"/>
      <c r="F17611" s="203"/>
    </row>
    <row r="17612" spans="1:6" x14ac:dyDescent="0.25">
      <c r="A17612" s="203"/>
      <c r="B17612" s="203"/>
      <c r="C17612" s="203"/>
      <c r="D17612" s="203"/>
      <c r="E17612" s="203"/>
      <c r="F17612" s="203"/>
    </row>
    <row r="17613" spans="1:6" x14ac:dyDescent="0.25">
      <c r="A17613" s="203"/>
      <c r="B17613" s="203"/>
      <c r="C17613" s="203"/>
      <c r="D17613" s="203"/>
      <c r="E17613" s="203"/>
      <c r="F17613" s="203"/>
    </row>
    <row r="17614" spans="1:6" x14ac:dyDescent="0.25">
      <c r="A17614" s="203"/>
      <c r="B17614" s="203"/>
      <c r="C17614" s="203"/>
      <c r="D17614" s="203"/>
      <c r="E17614" s="203"/>
      <c r="F17614" s="203"/>
    </row>
    <row r="17615" spans="1:6" x14ac:dyDescent="0.25">
      <c r="A17615" s="203"/>
      <c r="B17615" s="203"/>
      <c r="C17615" s="203"/>
      <c r="D17615" s="203"/>
      <c r="E17615" s="203"/>
      <c r="F17615" s="203"/>
    </row>
    <row r="17616" spans="1:6" x14ac:dyDescent="0.25">
      <c r="A17616" s="203"/>
      <c r="B17616" s="203"/>
      <c r="C17616" s="203"/>
      <c r="D17616" s="203"/>
      <c r="E17616" s="203"/>
      <c r="F17616" s="203"/>
    </row>
    <row r="17617" spans="1:6" x14ac:dyDescent="0.25">
      <c r="A17617" s="203"/>
      <c r="B17617" s="203"/>
      <c r="C17617" s="203"/>
      <c r="D17617" s="203"/>
      <c r="E17617" s="203"/>
      <c r="F17617" s="203"/>
    </row>
    <row r="17618" spans="1:6" x14ac:dyDescent="0.25">
      <c r="A17618" s="203"/>
      <c r="B17618" s="203"/>
      <c r="C17618" s="203"/>
      <c r="D17618" s="203"/>
      <c r="E17618" s="203"/>
      <c r="F17618" s="203"/>
    </row>
    <row r="17619" spans="1:6" x14ac:dyDescent="0.25">
      <c r="A17619" s="203"/>
      <c r="B17619" s="203"/>
      <c r="C17619" s="203"/>
      <c r="D17619" s="203"/>
      <c r="E17619" s="203"/>
      <c r="F17619" s="203"/>
    </row>
    <row r="17620" spans="1:6" x14ac:dyDescent="0.25">
      <c r="A17620" s="203"/>
      <c r="B17620" s="203"/>
      <c r="C17620" s="203"/>
      <c r="D17620" s="203"/>
      <c r="E17620" s="203"/>
      <c r="F17620" s="203"/>
    </row>
    <row r="17621" spans="1:6" x14ac:dyDescent="0.25">
      <c r="A17621" s="203"/>
      <c r="B17621" s="203"/>
      <c r="C17621" s="203"/>
      <c r="D17621" s="203"/>
      <c r="E17621" s="203"/>
      <c r="F17621" s="203"/>
    </row>
    <row r="17622" spans="1:6" x14ac:dyDescent="0.25">
      <c r="A17622" s="203"/>
      <c r="B17622" s="203"/>
      <c r="C17622" s="203"/>
      <c r="D17622" s="203"/>
      <c r="E17622" s="203"/>
      <c r="F17622" s="203"/>
    </row>
    <row r="17623" spans="1:6" x14ac:dyDescent="0.25">
      <c r="A17623" s="203"/>
      <c r="B17623" s="203"/>
      <c r="C17623" s="203"/>
      <c r="D17623" s="203"/>
      <c r="E17623" s="203"/>
      <c r="F17623" s="203"/>
    </row>
    <row r="17624" spans="1:6" x14ac:dyDescent="0.25">
      <c r="A17624" s="203"/>
      <c r="B17624" s="203"/>
      <c r="C17624" s="203"/>
      <c r="D17624" s="203"/>
      <c r="E17624" s="203"/>
      <c r="F17624" s="203"/>
    </row>
    <row r="17625" spans="1:6" x14ac:dyDescent="0.25">
      <c r="A17625" s="203"/>
      <c r="B17625" s="203"/>
      <c r="C17625" s="203"/>
      <c r="D17625" s="203"/>
      <c r="E17625" s="203"/>
      <c r="F17625" s="203"/>
    </row>
    <row r="17626" spans="1:6" x14ac:dyDescent="0.25">
      <c r="A17626" s="203"/>
      <c r="B17626" s="203"/>
      <c r="C17626" s="203"/>
      <c r="D17626" s="203"/>
      <c r="E17626" s="203"/>
      <c r="F17626" s="203"/>
    </row>
    <row r="17627" spans="1:6" x14ac:dyDescent="0.25">
      <c r="A17627" s="203"/>
      <c r="B17627" s="203"/>
      <c r="C17627" s="203"/>
      <c r="D17627" s="203"/>
      <c r="E17627" s="203"/>
      <c r="F17627" s="203"/>
    </row>
    <row r="17628" spans="1:6" x14ac:dyDescent="0.25">
      <c r="A17628" s="203"/>
      <c r="B17628" s="203"/>
      <c r="C17628" s="203"/>
      <c r="D17628" s="203"/>
      <c r="E17628" s="203"/>
      <c r="F17628" s="203"/>
    </row>
    <row r="17629" spans="1:6" x14ac:dyDescent="0.25">
      <c r="A17629" s="203"/>
      <c r="B17629" s="203"/>
      <c r="C17629" s="203"/>
      <c r="D17629" s="203"/>
      <c r="E17629" s="203"/>
      <c r="F17629" s="203"/>
    </row>
    <row r="17630" spans="1:6" x14ac:dyDescent="0.25">
      <c r="A17630" s="203"/>
      <c r="B17630" s="203"/>
      <c r="C17630" s="203"/>
      <c r="D17630" s="203"/>
      <c r="E17630" s="203"/>
      <c r="F17630" s="203"/>
    </row>
    <row r="17631" spans="1:6" x14ac:dyDescent="0.25">
      <c r="A17631" s="203"/>
      <c r="B17631" s="203"/>
      <c r="C17631" s="203"/>
      <c r="D17631" s="203"/>
      <c r="E17631" s="203"/>
      <c r="F17631" s="203"/>
    </row>
    <row r="17632" spans="1:6" x14ac:dyDescent="0.25">
      <c r="A17632" s="203"/>
      <c r="B17632" s="203"/>
      <c r="C17632" s="203"/>
      <c r="D17632" s="203"/>
      <c r="E17632" s="203"/>
      <c r="F17632" s="203"/>
    </row>
    <row r="17633" spans="1:6" x14ac:dyDescent="0.25">
      <c r="A17633" s="203"/>
      <c r="B17633" s="203"/>
      <c r="C17633" s="203"/>
      <c r="D17633" s="203"/>
      <c r="E17633" s="203"/>
      <c r="F17633" s="203"/>
    </row>
    <row r="17634" spans="1:6" x14ac:dyDescent="0.25">
      <c r="A17634" s="203"/>
      <c r="B17634" s="203"/>
      <c r="C17634" s="203"/>
      <c r="D17634" s="203"/>
      <c r="E17634" s="203"/>
      <c r="F17634" s="203"/>
    </row>
    <row r="17635" spans="1:6" x14ac:dyDescent="0.25">
      <c r="A17635" s="203"/>
      <c r="B17635" s="203"/>
      <c r="C17635" s="203"/>
      <c r="D17635" s="203"/>
      <c r="E17635" s="203"/>
      <c r="F17635" s="203"/>
    </row>
    <row r="17636" spans="1:6" x14ac:dyDescent="0.25">
      <c r="A17636" s="203"/>
      <c r="B17636" s="203"/>
      <c r="C17636" s="203"/>
      <c r="D17636" s="203"/>
      <c r="E17636" s="203"/>
      <c r="F17636" s="203"/>
    </row>
    <row r="17637" spans="1:6" x14ac:dyDescent="0.25">
      <c r="A17637" s="203"/>
      <c r="B17637" s="203"/>
      <c r="C17637" s="203"/>
      <c r="D17637" s="203"/>
      <c r="E17637" s="203"/>
      <c r="F17637" s="203"/>
    </row>
    <row r="17638" spans="1:6" x14ac:dyDescent="0.25">
      <c r="A17638" s="203"/>
      <c r="B17638" s="203"/>
      <c r="C17638" s="203"/>
      <c r="D17638" s="203"/>
      <c r="E17638" s="203"/>
      <c r="F17638" s="203"/>
    </row>
    <row r="17639" spans="1:6" x14ac:dyDescent="0.25">
      <c r="A17639" s="203"/>
      <c r="B17639" s="203"/>
      <c r="C17639" s="203"/>
      <c r="D17639" s="203"/>
      <c r="E17639" s="203"/>
      <c r="F17639" s="203"/>
    </row>
    <row r="17640" spans="1:6" x14ac:dyDescent="0.25">
      <c r="A17640" s="203"/>
      <c r="B17640" s="203"/>
      <c r="C17640" s="203"/>
      <c r="D17640" s="203"/>
      <c r="E17640" s="203"/>
      <c r="F17640" s="203"/>
    </row>
    <row r="17641" spans="1:6" x14ac:dyDescent="0.25">
      <c r="A17641" s="203"/>
      <c r="B17641" s="203"/>
      <c r="C17641" s="203"/>
      <c r="D17641" s="203"/>
      <c r="E17641" s="203"/>
      <c r="F17641" s="203"/>
    </row>
    <row r="17642" spans="1:6" x14ac:dyDescent="0.25">
      <c r="A17642" s="203"/>
      <c r="B17642" s="203"/>
      <c r="C17642" s="203"/>
      <c r="D17642" s="203"/>
      <c r="E17642" s="203"/>
      <c r="F17642" s="203"/>
    </row>
    <row r="17643" spans="1:6" x14ac:dyDescent="0.25">
      <c r="A17643" s="203"/>
      <c r="B17643" s="203"/>
      <c r="C17643" s="203"/>
      <c r="D17643" s="203"/>
      <c r="E17643" s="203"/>
      <c r="F17643" s="203"/>
    </row>
    <row r="17644" spans="1:6" x14ac:dyDescent="0.25">
      <c r="A17644" s="203"/>
      <c r="B17644" s="203"/>
      <c r="C17644" s="203"/>
      <c r="D17644" s="203"/>
      <c r="E17644" s="203"/>
      <c r="F17644" s="203"/>
    </row>
    <row r="17645" spans="1:6" x14ac:dyDescent="0.25">
      <c r="A17645" s="203"/>
      <c r="B17645" s="203"/>
      <c r="C17645" s="203"/>
      <c r="D17645" s="203"/>
      <c r="E17645" s="203"/>
      <c r="F17645" s="203"/>
    </row>
    <row r="17646" spans="1:6" x14ac:dyDescent="0.25">
      <c r="A17646" s="203"/>
      <c r="B17646" s="203"/>
      <c r="C17646" s="203"/>
      <c r="D17646" s="203"/>
      <c r="E17646" s="203"/>
      <c r="F17646" s="203"/>
    </row>
    <row r="17647" spans="1:6" x14ac:dyDescent="0.25">
      <c r="A17647" s="203"/>
      <c r="B17647" s="203"/>
      <c r="C17647" s="203"/>
      <c r="D17647" s="203"/>
      <c r="E17647" s="203"/>
      <c r="F17647" s="203"/>
    </row>
    <row r="17648" spans="1:6" x14ac:dyDescent="0.25">
      <c r="A17648" s="203"/>
      <c r="B17648" s="203"/>
      <c r="C17648" s="203"/>
      <c r="D17648" s="203"/>
      <c r="E17648" s="203"/>
      <c r="F17648" s="203"/>
    </row>
    <row r="17649" spans="1:6" x14ac:dyDescent="0.25">
      <c r="A17649" s="203"/>
      <c r="B17649" s="203"/>
      <c r="C17649" s="203"/>
      <c r="D17649" s="203"/>
      <c r="E17649" s="203"/>
      <c r="F17649" s="203"/>
    </row>
    <row r="17650" spans="1:6" x14ac:dyDescent="0.25">
      <c r="A17650" s="203"/>
      <c r="B17650" s="203"/>
      <c r="C17650" s="203"/>
      <c r="D17650" s="203"/>
      <c r="E17650" s="203"/>
      <c r="F17650" s="203"/>
    </row>
    <row r="17651" spans="1:6" x14ac:dyDescent="0.25">
      <c r="A17651" s="203"/>
      <c r="B17651" s="203"/>
      <c r="C17651" s="203"/>
      <c r="D17651" s="203"/>
      <c r="E17651" s="203"/>
      <c r="F17651" s="203"/>
    </row>
    <row r="17652" spans="1:6" x14ac:dyDescent="0.25">
      <c r="A17652" s="203"/>
      <c r="B17652" s="203"/>
      <c r="C17652" s="203"/>
      <c r="D17652" s="203"/>
      <c r="E17652" s="203"/>
      <c r="F17652" s="203"/>
    </row>
    <row r="17653" spans="1:6" x14ac:dyDescent="0.25">
      <c r="A17653" s="203"/>
      <c r="B17653" s="203"/>
      <c r="C17653" s="203"/>
      <c r="D17653" s="203"/>
      <c r="E17653" s="203"/>
      <c r="F17653" s="203"/>
    </row>
    <row r="17654" spans="1:6" x14ac:dyDescent="0.25">
      <c r="A17654" s="203"/>
      <c r="B17654" s="203"/>
      <c r="C17654" s="203"/>
      <c r="D17654" s="203"/>
      <c r="E17654" s="203"/>
      <c r="F17654" s="203"/>
    </row>
    <row r="17655" spans="1:6" x14ac:dyDescent="0.25">
      <c r="A17655" s="203"/>
      <c r="B17655" s="203"/>
      <c r="C17655" s="203"/>
      <c r="D17655" s="203"/>
      <c r="E17655" s="203"/>
      <c r="F17655" s="203"/>
    </row>
    <row r="17656" spans="1:6" x14ac:dyDescent="0.25">
      <c r="A17656" s="203"/>
      <c r="B17656" s="203"/>
      <c r="C17656" s="203"/>
      <c r="D17656" s="203"/>
      <c r="E17656" s="203"/>
      <c r="F17656" s="203"/>
    </row>
    <row r="17657" spans="1:6" x14ac:dyDescent="0.25">
      <c r="A17657" s="203"/>
      <c r="B17657" s="203"/>
      <c r="C17657" s="203"/>
      <c r="D17657" s="203"/>
      <c r="E17657" s="203"/>
      <c r="F17657" s="203"/>
    </row>
    <row r="17658" spans="1:6" x14ac:dyDescent="0.25">
      <c r="A17658" s="203"/>
      <c r="B17658" s="203"/>
      <c r="C17658" s="203"/>
      <c r="D17658" s="203"/>
      <c r="E17658" s="203"/>
      <c r="F17658" s="203"/>
    </row>
    <row r="17659" spans="1:6" x14ac:dyDescent="0.25">
      <c r="A17659" s="203"/>
      <c r="B17659" s="203"/>
      <c r="C17659" s="203"/>
      <c r="D17659" s="203"/>
      <c r="E17659" s="203"/>
      <c r="F17659" s="203"/>
    </row>
    <row r="17660" spans="1:6" x14ac:dyDescent="0.25">
      <c r="A17660" s="203"/>
      <c r="B17660" s="203"/>
      <c r="C17660" s="203"/>
      <c r="D17660" s="203"/>
      <c r="E17660" s="203"/>
      <c r="F17660" s="203"/>
    </row>
    <row r="17661" spans="1:6" x14ac:dyDescent="0.25">
      <c r="A17661" s="203"/>
      <c r="B17661" s="203"/>
      <c r="C17661" s="203"/>
      <c r="D17661" s="203"/>
      <c r="E17661" s="203"/>
      <c r="F17661" s="203"/>
    </row>
    <row r="17662" spans="1:6" x14ac:dyDescent="0.25">
      <c r="A17662" s="203"/>
      <c r="B17662" s="203"/>
      <c r="C17662" s="203"/>
      <c r="D17662" s="203"/>
      <c r="E17662" s="203"/>
      <c r="F17662" s="203"/>
    </row>
    <row r="17663" spans="1:6" x14ac:dyDescent="0.25">
      <c r="A17663" s="203"/>
      <c r="B17663" s="203"/>
      <c r="C17663" s="203"/>
      <c r="D17663" s="203"/>
      <c r="E17663" s="203"/>
      <c r="F17663" s="203"/>
    </row>
    <row r="17664" spans="1:6" x14ac:dyDescent="0.25">
      <c r="A17664" s="203"/>
      <c r="B17664" s="203"/>
      <c r="C17664" s="203"/>
      <c r="D17664" s="203"/>
      <c r="E17664" s="203"/>
      <c r="F17664" s="203"/>
    </row>
    <row r="17665" spans="1:6" x14ac:dyDescent="0.25">
      <c r="A17665" s="203"/>
      <c r="B17665" s="203"/>
      <c r="C17665" s="203"/>
      <c r="D17665" s="203"/>
      <c r="E17665" s="203"/>
      <c r="F17665" s="203"/>
    </row>
    <row r="17666" spans="1:6" x14ac:dyDescent="0.25">
      <c r="A17666" s="203"/>
      <c r="B17666" s="203"/>
      <c r="C17666" s="203"/>
      <c r="D17666" s="203"/>
      <c r="E17666" s="203"/>
      <c r="F17666" s="203"/>
    </row>
    <row r="17667" spans="1:6" x14ac:dyDescent="0.25">
      <c r="A17667" s="203"/>
      <c r="B17667" s="203"/>
      <c r="C17667" s="203"/>
      <c r="D17667" s="203"/>
      <c r="E17667" s="203"/>
      <c r="F17667" s="203"/>
    </row>
    <row r="17668" spans="1:6" x14ac:dyDescent="0.25">
      <c r="A17668" s="203"/>
      <c r="B17668" s="203"/>
      <c r="C17668" s="203"/>
      <c r="D17668" s="203"/>
      <c r="E17668" s="203"/>
      <c r="F17668" s="203"/>
    </row>
    <row r="17669" spans="1:6" x14ac:dyDescent="0.25">
      <c r="A17669" s="203"/>
      <c r="B17669" s="203"/>
      <c r="C17669" s="203"/>
      <c r="D17669" s="203"/>
      <c r="E17669" s="203"/>
      <c r="F17669" s="203"/>
    </row>
    <row r="17670" spans="1:6" x14ac:dyDescent="0.25">
      <c r="A17670" s="203"/>
      <c r="B17670" s="203"/>
      <c r="C17670" s="203"/>
      <c r="D17670" s="203"/>
      <c r="E17670" s="203"/>
      <c r="F17670" s="203"/>
    </row>
    <row r="17671" spans="1:6" x14ac:dyDescent="0.25">
      <c r="A17671" s="203"/>
      <c r="B17671" s="203"/>
      <c r="C17671" s="203"/>
      <c r="D17671" s="203"/>
      <c r="E17671" s="203"/>
      <c r="F17671" s="203"/>
    </row>
    <row r="17672" spans="1:6" x14ac:dyDescent="0.25">
      <c r="A17672" s="203"/>
      <c r="B17672" s="203"/>
      <c r="C17672" s="203"/>
      <c r="D17672" s="203"/>
      <c r="E17672" s="203"/>
      <c r="F17672" s="203"/>
    </row>
    <row r="17673" spans="1:6" x14ac:dyDescent="0.25">
      <c r="A17673" s="203"/>
      <c r="B17673" s="203"/>
      <c r="C17673" s="203"/>
      <c r="D17673" s="203"/>
      <c r="E17673" s="203"/>
      <c r="F17673" s="203"/>
    </row>
    <row r="17674" spans="1:6" x14ac:dyDescent="0.25">
      <c r="A17674" s="203"/>
      <c r="B17674" s="203"/>
      <c r="C17674" s="203"/>
      <c r="D17674" s="203"/>
      <c r="E17674" s="203"/>
      <c r="F17674" s="203"/>
    </row>
    <row r="17675" spans="1:6" x14ac:dyDescent="0.25">
      <c r="A17675" s="203"/>
      <c r="B17675" s="203"/>
      <c r="C17675" s="203"/>
      <c r="D17675" s="203"/>
      <c r="E17675" s="203"/>
      <c r="F17675" s="203"/>
    </row>
    <row r="17676" spans="1:6" x14ac:dyDescent="0.25">
      <c r="A17676" s="203"/>
      <c r="B17676" s="203"/>
      <c r="C17676" s="203"/>
      <c r="D17676" s="203"/>
      <c r="E17676" s="203"/>
      <c r="F17676" s="203"/>
    </row>
    <row r="17677" spans="1:6" x14ac:dyDescent="0.25">
      <c r="A17677" s="203"/>
      <c r="B17677" s="203"/>
      <c r="C17677" s="203"/>
      <c r="D17677" s="203"/>
      <c r="E17677" s="203"/>
      <c r="F17677" s="203"/>
    </row>
    <row r="17678" spans="1:6" x14ac:dyDescent="0.25">
      <c r="A17678" s="203"/>
      <c r="B17678" s="203"/>
      <c r="C17678" s="203"/>
      <c r="D17678" s="203"/>
      <c r="E17678" s="203"/>
      <c r="F17678" s="203"/>
    </row>
    <row r="17679" spans="1:6" x14ac:dyDescent="0.25">
      <c r="A17679" s="203"/>
      <c r="B17679" s="203"/>
      <c r="C17679" s="203"/>
      <c r="D17679" s="203"/>
      <c r="E17679" s="203"/>
      <c r="F17679" s="203"/>
    </row>
    <row r="17680" spans="1:6" x14ac:dyDescent="0.25">
      <c r="A17680" s="203"/>
      <c r="B17680" s="203"/>
      <c r="C17680" s="203"/>
      <c r="D17680" s="203"/>
      <c r="E17680" s="203"/>
      <c r="F17680" s="203"/>
    </row>
    <row r="17681" spans="1:6" x14ac:dyDescent="0.25">
      <c r="A17681" s="203"/>
      <c r="B17681" s="203"/>
      <c r="C17681" s="203"/>
      <c r="D17681" s="203"/>
      <c r="E17681" s="203"/>
      <c r="F17681" s="203"/>
    </row>
    <row r="17682" spans="1:6" x14ac:dyDescent="0.25">
      <c r="A17682" s="203"/>
      <c r="B17682" s="203"/>
      <c r="C17682" s="203"/>
      <c r="D17682" s="203"/>
      <c r="E17682" s="203"/>
      <c r="F17682" s="203"/>
    </row>
    <row r="17683" spans="1:6" x14ac:dyDescent="0.25">
      <c r="A17683" s="203"/>
      <c r="B17683" s="203"/>
      <c r="C17683" s="203"/>
      <c r="D17683" s="203"/>
      <c r="E17683" s="203"/>
      <c r="F17683" s="203"/>
    </row>
    <row r="17684" spans="1:6" x14ac:dyDescent="0.25">
      <c r="A17684" s="203"/>
      <c r="B17684" s="203"/>
      <c r="C17684" s="203"/>
      <c r="D17684" s="203"/>
      <c r="E17684" s="203"/>
      <c r="F17684" s="203"/>
    </row>
    <row r="17685" spans="1:6" x14ac:dyDescent="0.25">
      <c r="A17685" s="203"/>
      <c r="B17685" s="203"/>
      <c r="C17685" s="203"/>
      <c r="D17685" s="203"/>
      <c r="E17685" s="203"/>
      <c r="F17685" s="203"/>
    </row>
    <row r="17686" spans="1:6" x14ac:dyDescent="0.25">
      <c r="A17686" s="203"/>
      <c r="B17686" s="203"/>
      <c r="C17686" s="203"/>
      <c r="D17686" s="203"/>
      <c r="E17686" s="203"/>
      <c r="F17686" s="203"/>
    </row>
    <row r="17687" spans="1:6" x14ac:dyDescent="0.25">
      <c r="A17687" s="203"/>
      <c r="B17687" s="203"/>
      <c r="C17687" s="203"/>
      <c r="D17687" s="203"/>
      <c r="E17687" s="203"/>
      <c r="F17687" s="203"/>
    </row>
    <row r="17688" spans="1:6" x14ac:dyDescent="0.25">
      <c r="A17688" s="203"/>
      <c r="B17688" s="203"/>
      <c r="C17688" s="203"/>
      <c r="D17688" s="203"/>
      <c r="E17688" s="203"/>
      <c r="F17688" s="203"/>
    </row>
    <row r="17689" spans="1:6" x14ac:dyDescent="0.25">
      <c r="A17689" s="203"/>
      <c r="B17689" s="203"/>
      <c r="C17689" s="203"/>
      <c r="D17689" s="203"/>
      <c r="E17689" s="203"/>
      <c r="F17689" s="203"/>
    </row>
    <row r="17690" spans="1:6" x14ac:dyDescent="0.25">
      <c r="A17690" s="203"/>
      <c r="B17690" s="203"/>
      <c r="C17690" s="203"/>
      <c r="D17690" s="203"/>
      <c r="E17690" s="203"/>
      <c r="F17690" s="203"/>
    </row>
    <row r="17691" spans="1:6" x14ac:dyDescent="0.25">
      <c r="A17691" s="203"/>
      <c r="B17691" s="203"/>
      <c r="C17691" s="203"/>
      <c r="D17691" s="203"/>
      <c r="E17691" s="203"/>
      <c r="F17691" s="203"/>
    </row>
    <row r="17692" spans="1:6" x14ac:dyDescent="0.25">
      <c r="A17692" s="203"/>
      <c r="B17692" s="203"/>
      <c r="C17692" s="203"/>
      <c r="D17692" s="203"/>
      <c r="E17692" s="203"/>
      <c r="F17692" s="203"/>
    </row>
    <row r="17693" spans="1:6" x14ac:dyDescent="0.25">
      <c r="A17693" s="203"/>
      <c r="B17693" s="203"/>
      <c r="C17693" s="203"/>
      <c r="D17693" s="203"/>
      <c r="E17693" s="203"/>
      <c r="F17693" s="203"/>
    </row>
    <row r="17694" spans="1:6" x14ac:dyDescent="0.25">
      <c r="A17694" s="203"/>
      <c r="B17694" s="203"/>
      <c r="C17694" s="203"/>
      <c r="D17694" s="203"/>
      <c r="E17694" s="203"/>
      <c r="F17694" s="203"/>
    </row>
    <row r="17695" spans="1:6" x14ac:dyDescent="0.25">
      <c r="A17695" s="203"/>
      <c r="B17695" s="203"/>
      <c r="C17695" s="203"/>
      <c r="D17695" s="203"/>
      <c r="E17695" s="203"/>
      <c r="F17695" s="203"/>
    </row>
    <row r="17696" spans="1:6" x14ac:dyDescent="0.25">
      <c r="A17696" s="203"/>
      <c r="B17696" s="203"/>
      <c r="C17696" s="203"/>
      <c r="D17696" s="203"/>
      <c r="E17696" s="203"/>
      <c r="F17696" s="203"/>
    </row>
    <row r="17697" spans="1:6" x14ac:dyDescent="0.25">
      <c r="A17697" s="203"/>
      <c r="B17697" s="203"/>
      <c r="C17697" s="203"/>
      <c r="D17697" s="203"/>
      <c r="E17697" s="203"/>
      <c r="F17697" s="203"/>
    </row>
    <row r="17698" spans="1:6" x14ac:dyDescent="0.25">
      <c r="A17698" s="203"/>
      <c r="B17698" s="203"/>
      <c r="C17698" s="203"/>
      <c r="D17698" s="203"/>
      <c r="E17698" s="203"/>
      <c r="F17698" s="203"/>
    </row>
    <row r="17699" spans="1:6" x14ac:dyDescent="0.25">
      <c r="A17699" s="203"/>
      <c r="B17699" s="203"/>
      <c r="C17699" s="203"/>
      <c r="D17699" s="203"/>
      <c r="E17699" s="203"/>
      <c r="F17699" s="203"/>
    </row>
    <row r="17700" spans="1:6" x14ac:dyDescent="0.25">
      <c r="A17700" s="203"/>
      <c r="B17700" s="203"/>
      <c r="C17700" s="203"/>
      <c r="D17700" s="203"/>
      <c r="E17700" s="203"/>
      <c r="F17700" s="203"/>
    </row>
    <row r="17701" spans="1:6" x14ac:dyDescent="0.25">
      <c r="A17701" s="203"/>
      <c r="B17701" s="203"/>
      <c r="C17701" s="203"/>
      <c r="D17701" s="203"/>
      <c r="E17701" s="203"/>
      <c r="F17701" s="203"/>
    </row>
    <row r="17702" spans="1:6" x14ac:dyDescent="0.25">
      <c r="A17702" s="203"/>
      <c r="B17702" s="203"/>
      <c r="C17702" s="203"/>
      <c r="D17702" s="203"/>
      <c r="E17702" s="203"/>
      <c r="F17702" s="203"/>
    </row>
    <row r="17703" spans="1:6" x14ac:dyDescent="0.25">
      <c r="A17703" s="203"/>
      <c r="B17703" s="203"/>
      <c r="C17703" s="203"/>
      <c r="D17703" s="203"/>
      <c r="E17703" s="203"/>
      <c r="F17703" s="203"/>
    </row>
    <row r="17704" spans="1:6" x14ac:dyDescent="0.25">
      <c r="A17704" s="203"/>
      <c r="B17704" s="203"/>
      <c r="C17704" s="203"/>
      <c r="D17704" s="203"/>
      <c r="E17704" s="203"/>
      <c r="F17704" s="203"/>
    </row>
    <row r="17705" spans="1:6" x14ac:dyDescent="0.25">
      <c r="A17705" s="203"/>
      <c r="B17705" s="203"/>
      <c r="C17705" s="203"/>
      <c r="D17705" s="203"/>
      <c r="E17705" s="203"/>
      <c r="F17705" s="203"/>
    </row>
    <row r="17706" spans="1:6" x14ac:dyDescent="0.25">
      <c r="A17706" s="203"/>
      <c r="B17706" s="203"/>
      <c r="C17706" s="203"/>
      <c r="D17706" s="203"/>
      <c r="E17706" s="203"/>
      <c r="F17706" s="203"/>
    </row>
    <row r="17707" spans="1:6" x14ac:dyDescent="0.25">
      <c r="A17707" s="203"/>
      <c r="B17707" s="203"/>
      <c r="C17707" s="203"/>
      <c r="D17707" s="203"/>
      <c r="E17707" s="203"/>
      <c r="F17707" s="203"/>
    </row>
    <row r="17708" spans="1:6" x14ac:dyDescent="0.25">
      <c r="A17708" s="203"/>
      <c r="B17708" s="203"/>
      <c r="C17708" s="203"/>
      <c r="D17708" s="203"/>
      <c r="E17708" s="203"/>
      <c r="F17708" s="203"/>
    </row>
    <row r="17709" spans="1:6" x14ac:dyDescent="0.25">
      <c r="A17709" s="203"/>
      <c r="B17709" s="203"/>
      <c r="C17709" s="203"/>
      <c r="D17709" s="203"/>
      <c r="E17709" s="203"/>
      <c r="F17709" s="203"/>
    </row>
    <row r="17710" spans="1:6" x14ac:dyDescent="0.25">
      <c r="A17710" s="203"/>
      <c r="B17710" s="203"/>
      <c r="C17710" s="203"/>
      <c r="D17710" s="203"/>
      <c r="E17710" s="203"/>
      <c r="F17710" s="203"/>
    </row>
    <row r="17711" spans="1:6" x14ac:dyDescent="0.25">
      <c r="A17711" s="203"/>
      <c r="B17711" s="203"/>
      <c r="C17711" s="203"/>
      <c r="D17711" s="203"/>
      <c r="E17711" s="203"/>
      <c r="F17711" s="203"/>
    </row>
    <row r="17712" spans="1:6" x14ac:dyDescent="0.25">
      <c r="A17712" s="203"/>
      <c r="B17712" s="203"/>
      <c r="C17712" s="203"/>
      <c r="D17712" s="203"/>
      <c r="E17712" s="203"/>
      <c r="F17712" s="203"/>
    </row>
    <row r="17713" spans="1:6" x14ac:dyDescent="0.25">
      <c r="A17713" s="203"/>
      <c r="B17713" s="203"/>
      <c r="C17713" s="203"/>
      <c r="D17713" s="203"/>
      <c r="E17713" s="203"/>
      <c r="F17713" s="203"/>
    </row>
    <row r="17714" spans="1:6" x14ac:dyDescent="0.25">
      <c r="A17714" s="203"/>
      <c r="B17714" s="203"/>
      <c r="C17714" s="203"/>
      <c r="D17714" s="203"/>
      <c r="E17714" s="203"/>
      <c r="F17714" s="203"/>
    </row>
    <row r="17715" spans="1:6" x14ac:dyDescent="0.25">
      <c r="A17715" s="203"/>
      <c r="B17715" s="203"/>
      <c r="C17715" s="203"/>
      <c r="D17715" s="203"/>
      <c r="E17715" s="203"/>
      <c r="F17715" s="203"/>
    </row>
    <row r="17716" spans="1:6" x14ac:dyDescent="0.25">
      <c r="A17716" s="203"/>
      <c r="B17716" s="203"/>
      <c r="C17716" s="203"/>
      <c r="D17716" s="203"/>
      <c r="E17716" s="203"/>
      <c r="F17716" s="203"/>
    </row>
    <row r="17717" spans="1:6" x14ac:dyDescent="0.25">
      <c r="A17717" s="203"/>
      <c r="B17717" s="203"/>
      <c r="C17717" s="203"/>
      <c r="D17717" s="203"/>
      <c r="E17717" s="203"/>
      <c r="F17717" s="203"/>
    </row>
    <row r="17718" spans="1:6" x14ac:dyDescent="0.25">
      <c r="A17718" s="203"/>
      <c r="B17718" s="203"/>
      <c r="C17718" s="203"/>
      <c r="D17718" s="203"/>
      <c r="E17718" s="203"/>
      <c r="F17718" s="203"/>
    </row>
    <row r="17719" spans="1:6" x14ac:dyDescent="0.25">
      <c r="A17719" s="203"/>
      <c r="B17719" s="203"/>
      <c r="C17719" s="203"/>
      <c r="D17719" s="203"/>
      <c r="E17719" s="203"/>
      <c r="F17719" s="203"/>
    </row>
    <row r="17720" spans="1:6" x14ac:dyDescent="0.25">
      <c r="A17720" s="203"/>
      <c r="B17720" s="203"/>
      <c r="C17720" s="203"/>
      <c r="D17720" s="203"/>
      <c r="E17720" s="203"/>
      <c r="F17720" s="203"/>
    </row>
    <row r="17721" spans="1:6" x14ac:dyDescent="0.25">
      <c r="A17721" s="203"/>
      <c r="B17721" s="203"/>
      <c r="C17721" s="203"/>
      <c r="D17721" s="203"/>
      <c r="E17721" s="203"/>
      <c r="F17721" s="203"/>
    </row>
    <row r="17722" spans="1:6" x14ac:dyDescent="0.25">
      <c r="A17722" s="203"/>
      <c r="B17722" s="203"/>
      <c r="C17722" s="203"/>
      <c r="D17722" s="203"/>
      <c r="E17722" s="203"/>
      <c r="F17722" s="203"/>
    </row>
    <row r="17723" spans="1:6" x14ac:dyDescent="0.25">
      <c r="A17723" s="203"/>
      <c r="B17723" s="203"/>
      <c r="C17723" s="203"/>
      <c r="D17723" s="203"/>
      <c r="E17723" s="203"/>
      <c r="F17723" s="203"/>
    </row>
    <row r="17724" spans="1:6" x14ac:dyDescent="0.25">
      <c r="A17724" s="203"/>
      <c r="B17724" s="203"/>
      <c r="C17724" s="203"/>
      <c r="D17724" s="203"/>
      <c r="E17724" s="203"/>
      <c r="F17724" s="203"/>
    </row>
    <row r="17725" spans="1:6" x14ac:dyDescent="0.25">
      <c r="A17725" s="203"/>
      <c r="B17725" s="203"/>
      <c r="C17725" s="203"/>
      <c r="D17725" s="203"/>
      <c r="E17725" s="203"/>
      <c r="F17725" s="203"/>
    </row>
    <row r="17726" spans="1:6" x14ac:dyDescent="0.25">
      <c r="A17726" s="203"/>
      <c r="B17726" s="203"/>
      <c r="C17726" s="203"/>
      <c r="D17726" s="203"/>
      <c r="E17726" s="203"/>
      <c r="F17726" s="203"/>
    </row>
    <row r="17727" spans="1:6" x14ac:dyDescent="0.25">
      <c r="A17727" s="203"/>
      <c r="B17727" s="203"/>
      <c r="C17727" s="203"/>
      <c r="D17727" s="203"/>
      <c r="E17727" s="203"/>
      <c r="F17727" s="203"/>
    </row>
    <row r="17728" spans="1:6" x14ac:dyDescent="0.25">
      <c r="A17728" s="203"/>
      <c r="B17728" s="203"/>
      <c r="C17728" s="203"/>
      <c r="D17728" s="203"/>
      <c r="E17728" s="203"/>
      <c r="F17728" s="203"/>
    </row>
    <row r="17729" spans="1:6" x14ac:dyDescent="0.25">
      <c r="A17729" s="203"/>
      <c r="B17729" s="203"/>
      <c r="C17729" s="203"/>
      <c r="D17729" s="203"/>
      <c r="E17729" s="203"/>
      <c r="F17729" s="203"/>
    </row>
    <row r="17730" spans="1:6" x14ac:dyDescent="0.25">
      <c r="A17730" s="203"/>
      <c r="B17730" s="203"/>
      <c r="C17730" s="203"/>
      <c r="D17730" s="203"/>
      <c r="E17730" s="203"/>
      <c r="F17730" s="203"/>
    </row>
    <row r="17731" spans="1:6" x14ac:dyDescent="0.25">
      <c r="A17731" s="203"/>
      <c r="B17731" s="203"/>
      <c r="C17731" s="203"/>
      <c r="D17731" s="203"/>
      <c r="E17731" s="203"/>
      <c r="F17731" s="203"/>
    </row>
    <row r="17732" spans="1:6" x14ac:dyDescent="0.25">
      <c r="A17732" s="203"/>
      <c r="B17732" s="203"/>
      <c r="C17732" s="203"/>
      <c r="D17732" s="203"/>
      <c r="E17732" s="203"/>
      <c r="F17732" s="203"/>
    </row>
    <row r="17733" spans="1:6" x14ac:dyDescent="0.25">
      <c r="A17733" s="203"/>
      <c r="B17733" s="203"/>
      <c r="C17733" s="203"/>
      <c r="D17733" s="203"/>
      <c r="E17733" s="203"/>
      <c r="F17733" s="203"/>
    </row>
    <row r="17734" spans="1:6" x14ac:dyDescent="0.25">
      <c r="A17734" s="203"/>
      <c r="B17734" s="203"/>
      <c r="C17734" s="203"/>
      <c r="D17734" s="203"/>
      <c r="E17734" s="203"/>
      <c r="F17734" s="203"/>
    </row>
    <row r="17735" spans="1:6" x14ac:dyDescent="0.25">
      <c r="A17735" s="203"/>
      <c r="B17735" s="203"/>
      <c r="C17735" s="203"/>
      <c r="D17735" s="203"/>
      <c r="E17735" s="203"/>
      <c r="F17735" s="203"/>
    </row>
    <row r="17736" spans="1:6" x14ac:dyDescent="0.25">
      <c r="A17736" s="203"/>
      <c r="B17736" s="203"/>
      <c r="C17736" s="203"/>
      <c r="D17736" s="203"/>
      <c r="E17736" s="203"/>
      <c r="F17736" s="203"/>
    </row>
    <row r="17737" spans="1:6" x14ac:dyDescent="0.25">
      <c r="A17737" s="203"/>
      <c r="B17737" s="203"/>
      <c r="C17737" s="203"/>
      <c r="D17737" s="203"/>
      <c r="E17737" s="203"/>
      <c r="F17737" s="203"/>
    </row>
    <row r="17738" spans="1:6" x14ac:dyDescent="0.25">
      <c r="A17738" s="203"/>
      <c r="B17738" s="203"/>
      <c r="C17738" s="203"/>
      <c r="D17738" s="203"/>
      <c r="E17738" s="203"/>
      <c r="F17738" s="203"/>
    </row>
    <row r="17739" spans="1:6" x14ac:dyDescent="0.25">
      <c r="A17739" s="203"/>
      <c r="B17739" s="203"/>
      <c r="C17739" s="203"/>
      <c r="D17739" s="203"/>
      <c r="E17739" s="203"/>
      <c r="F17739" s="203"/>
    </row>
    <row r="17740" spans="1:6" x14ac:dyDescent="0.25">
      <c r="A17740" s="203"/>
      <c r="B17740" s="203"/>
      <c r="C17740" s="203"/>
      <c r="D17740" s="203"/>
      <c r="E17740" s="203"/>
      <c r="F17740" s="203"/>
    </row>
    <row r="17741" spans="1:6" x14ac:dyDescent="0.25">
      <c r="A17741" s="203"/>
      <c r="B17741" s="203"/>
      <c r="C17741" s="203"/>
      <c r="D17741" s="203"/>
      <c r="E17741" s="203"/>
      <c r="F17741" s="203"/>
    </row>
    <row r="17742" spans="1:6" x14ac:dyDescent="0.25">
      <c r="A17742" s="203"/>
      <c r="B17742" s="203"/>
      <c r="C17742" s="203"/>
      <c r="D17742" s="203"/>
      <c r="E17742" s="203"/>
      <c r="F17742" s="203"/>
    </row>
    <row r="17743" spans="1:6" x14ac:dyDescent="0.25">
      <c r="A17743" s="203"/>
      <c r="B17743" s="203"/>
      <c r="C17743" s="203"/>
      <c r="D17743" s="203"/>
      <c r="E17743" s="203"/>
      <c r="F17743" s="203"/>
    </row>
    <row r="17744" spans="1:6" x14ac:dyDescent="0.25">
      <c r="A17744" s="203"/>
      <c r="B17744" s="203"/>
      <c r="C17744" s="203"/>
      <c r="D17744" s="203"/>
      <c r="E17744" s="203"/>
      <c r="F17744" s="203"/>
    </row>
    <row r="17745" spans="1:6" x14ac:dyDescent="0.25">
      <c r="A17745" s="203"/>
      <c r="B17745" s="203"/>
      <c r="C17745" s="203"/>
      <c r="D17745" s="203"/>
      <c r="E17745" s="203"/>
      <c r="F17745" s="203"/>
    </row>
    <row r="17746" spans="1:6" x14ac:dyDescent="0.25">
      <c r="A17746" s="203"/>
      <c r="B17746" s="203"/>
      <c r="C17746" s="203"/>
      <c r="D17746" s="203"/>
      <c r="E17746" s="203"/>
      <c r="F17746" s="203"/>
    </row>
    <row r="17747" spans="1:6" x14ac:dyDescent="0.25">
      <c r="A17747" s="203"/>
      <c r="B17747" s="203"/>
      <c r="C17747" s="203"/>
      <c r="D17747" s="203"/>
      <c r="E17747" s="203"/>
      <c r="F17747" s="203"/>
    </row>
    <row r="17748" spans="1:6" x14ac:dyDescent="0.25">
      <c r="A17748" s="203"/>
      <c r="B17748" s="203"/>
      <c r="C17748" s="203"/>
      <c r="D17748" s="203"/>
      <c r="E17748" s="203"/>
      <c r="F17748" s="203"/>
    </row>
    <row r="17749" spans="1:6" x14ac:dyDescent="0.25">
      <c r="A17749" s="203"/>
      <c r="B17749" s="203"/>
      <c r="C17749" s="203"/>
      <c r="D17749" s="203"/>
      <c r="E17749" s="203"/>
      <c r="F17749" s="203"/>
    </row>
    <row r="17750" spans="1:6" x14ac:dyDescent="0.25">
      <c r="A17750" s="203"/>
      <c r="B17750" s="203"/>
      <c r="C17750" s="203"/>
      <c r="D17750" s="203"/>
      <c r="E17750" s="203"/>
      <c r="F17750" s="203"/>
    </row>
    <row r="17751" spans="1:6" x14ac:dyDescent="0.25">
      <c r="A17751" s="203"/>
      <c r="B17751" s="203"/>
      <c r="C17751" s="203"/>
      <c r="D17751" s="203"/>
      <c r="E17751" s="203"/>
      <c r="F17751" s="203"/>
    </row>
    <row r="17752" spans="1:6" x14ac:dyDescent="0.25">
      <c r="A17752" s="203"/>
      <c r="B17752" s="203"/>
      <c r="C17752" s="203"/>
      <c r="D17752" s="203"/>
      <c r="E17752" s="203"/>
      <c r="F17752" s="203"/>
    </row>
    <row r="17753" spans="1:6" x14ac:dyDescent="0.25">
      <c r="A17753" s="203"/>
      <c r="B17753" s="203"/>
      <c r="C17753" s="203"/>
      <c r="D17753" s="203"/>
      <c r="E17753" s="203"/>
      <c r="F17753" s="203"/>
    </row>
    <row r="17754" spans="1:6" x14ac:dyDescent="0.25">
      <c r="A17754" s="203"/>
      <c r="B17754" s="203"/>
      <c r="C17754" s="203"/>
      <c r="D17754" s="203"/>
      <c r="E17754" s="203"/>
      <c r="F17754" s="203"/>
    </row>
    <row r="17755" spans="1:6" x14ac:dyDescent="0.25">
      <c r="A17755" s="203"/>
      <c r="B17755" s="203"/>
      <c r="C17755" s="203"/>
      <c r="D17755" s="203"/>
      <c r="E17755" s="203"/>
      <c r="F17755" s="203"/>
    </row>
    <row r="17756" spans="1:6" x14ac:dyDescent="0.25">
      <c r="A17756" s="203"/>
      <c r="B17756" s="203"/>
      <c r="C17756" s="203"/>
      <c r="D17756" s="203"/>
      <c r="E17756" s="203"/>
      <c r="F17756" s="203"/>
    </row>
    <row r="17757" spans="1:6" x14ac:dyDescent="0.25">
      <c r="A17757" s="203"/>
      <c r="B17757" s="203"/>
      <c r="C17757" s="203"/>
      <c r="D17757" s="203"/>
      <c r="E17757" s="203"/>
      <c r="F17757" s="203"/>
    </row>
    <row r="17758" spans="1:6" x14ac:dyDescent="0.25">
      <c r="A17758" s="203"/>
      <c r="B17758" s="203"/>
      <c r="C17758" s="203"/>
      <c r="D17758" s="203"/>
      <c r="E17758" s="203"/>
      <c r="F17758" s="203"/>
    </row>
    <row r="17759" spans="1:6" x14ac:dyDescent="0.25">
      <c r="A17759" s="203"/>
      <c r="B17759" s="203"/>
      <c r="C17759" s="203"/>
      <c r="D17759" s="203"/>
      <c r="E17759" s="203"/>
      <c r="F17759" s="203"/>
    </row>
    <row r="17760" spans="1:6" x14ac:dyDescent="0.25">
      <c r="A17760" s="203"/>
      <c r="B17760" s="203"/>
      <c r="C17760" s="203"/>
      <c r="D17760" s="203"/>
      <c r="E17760" s="203"/>
      <c r="F17760" s="203"/>
    </row>
    <row r="17761" spans="1:6" x14ac:dyDescent="0.25">
      <c r="A17761" s="203"/>
      <c r="B17761" s="203"/>
      <c r="C17761" s="203"/>
      <c r="D17761" s="203"/>
      <c r="E17761" s="203"/>
      <c r="F17761" s="203"/>
    </row>
    <row r="17762" spans="1:6" x14ac:dyDescent="0.25">
      <c r="A17762" s="203"/>
      <c r="B17762" s="203"/>
      <c r="C17762" s="203"/>
      <c r="D17762" s="203"/>
      <c r="E17762" s="203"/>
      <c r="F17762" s="203"/>
    </row>
    <row r="17763" spans="1:6" x14ac:dyDescent="0.25">
      <c r="A17763" s="203"/>
      <c r="B17763" s="203"/>
      <c r="C17763" s="203"/>
      <c r="D17763" s="203"/>
      <c r="E17763" s="203"/>
      <c r="F17763" s="203"/>
    </row>
    <row r="17764" spans="1:6" x14ac:dyDescent="0.25">
      <c r="A17764" s="203"/>
      <c r="B17764" s="203"/>
      <c r="C17764" s="203"/>
      <c r="D17764" s="203"/>
      <c r="E17764" s="203"/>
      <c r="F17764" s="203"/>
    </row>
    <row r="17765" spans="1:6" x14ac:dyDescent="0.25">
      <c r="A17765" s="203"/>
      <c r="B17765" s="203"/>
      <c r="C17765" s="203"/>
      <c r="D17765" s="203"/>
      <c r="E17765" s="203"/>
      <c r="F17765" s="203"/>
    </row>
    <row r="17766" spans="1:6" x14ac:dyDescent="0.25">
      <c r="A17766" s="203"/>
      <c r="B17766" s="203"/>
      <c r="C17766" s="203"/>
      <c r="D17766" s="203"/>
      <c r="E17766" s="203"/>
      <c r="F17766" s="203"/>
    </row>
    <row r="17767" spans="1:6" x14ac:dyDescent="0.25">
      <c r="A17767" s="203"/>
      <c r="B17767" s="203"/>
      <c r="C17767" s="203"/>
      <c r="D17767" s="203"/>
      <c r="E17767" s="203"/>
      <c r="F17767" s="203"/>
    </row>
    <row r="17768" spans="1:6" x14ac:dyDescent="0.25">
      <c r="A17768" s="203"/>
      <c r="B17768" s="203"/>
      <c r="C17768" s="203"/>
      <c r="D17768" s="203"/>
      <c r="E17768" s="203"/>
      <c r="F17768" s="203"/>
    </row>
    <row r="17769" spans="1:6" x14ac:dyDescent="0.25">
      <c r="A17769" s="203"/>
      <c r="B17769" s="203"/>
      <c r="C17769" s="203"/>
      <c r="D17769" s="203"/>
      <c r="E17769" s="203"/>
      <c r="F17769" s="203"/>
    </row>
    <row r="17770" spans="1:6" x14ac:dyDescent="0.25">
      <c r="A17770" s="203"/>
      <c r="B17770" s="203"/>
      <c r="C17770" s="203"/>
      <c r="D17770" s="203"/>
      <c r="E17770" s="203"/>
      <c r="F17770" s="203"/>
    </row>
    <row r="17771" spans="1:6" x14ac:dyDescent="0.25">
      <c r="A17771" s="203"/>
      <c r="B17771" s="203"/>
      <c r="C17771" s="203"/>
      <c r="D17771" s="203"/>
      <c r="E17771" s="203"/>
      <c r="F17771" s="203"/>
    </row>
    <row r="17772" spans="1:6" x14ac:dyDescent="0.25">
      <c r="A17772" s="203"/>
      <c r="B17772" s="203"/>
      <c r="C17772" s="203"/>
      <c r="D17772" s="203"/>
      <c r="E17772" s="203"/>
      <c r="F17772" s="203"/>
    </row>
    <row r="17773" spans="1:6" x14ac:dyDescent="0.25">
      <c r="A17773" s="203"/>
      <c r="B17773" s="203"/>
      <c r="C17773" s="203"/>
      <c r="D17773" s="203"/>
      <c r="E17773" s="203"/>
      <c r="F17773" s="203"/>
    </row>
    <row r="17774" spans="1:6" x14ac:dyDescent="0.25">
      <c r="A17774" s="203"/>
      <c r="B17774" s="203"/>
      <c r="C17774" s="203"/>
      <c r="D17774" s="203"/>
      <c r="E17774" s="203"/>
      <c r="F17774" s="203"/>
    </row>
    <row r="17775" spans="1:6" x14ac:dyDescent="0.25">
      <c r="A17775" s="203"/>
      <c r="B17775" s="203"/>
      <c r="C17775" s="203"/>
      <c r="D17775" s="203"/>
      <c r="E17775" s="203"/>
      <c r="F17775" s="203"/>
    </row>
    <row r="17776" spans="1:6" x14ac:dyDescent="0.25">
      <c r="A17776" s="203"/>
      <c r="B17776" s="203"/>
      <c r="C17776" s="203"/>
      <c r="D17776" s="203"/>
      <c r="E17776" s="203"/>
      <c r="F17776" s="203"/>
    </row>
    <row r="17777" spans="1:6" x14ac:dyDescent="0.25">
      <c r="A17777" s="203"/>
      <c r="B17777" s="203"/>
      <c r="C17777" s="203"/>
      <c r="D17777" s="203"/>
      <c r="E17777" s="203"/>
      <c r="F17777" s="203"/>
    </row>
    <row r="17778" spans="1:6" x14ac:dyDescent="0.25">
      <c r="A17778" s="203"/>
      <c r="B17778" s="203"/>
      <c r="C17778" s="203"/>
      <c r="D17778" s="203"/>
      <c r="E17778" s="203"/>
      <c r="F17778" s="203"/>
    </row>
    <row r="17779" spans="1:6" x14ac:dyDescent="0.25">
      <c r="A17779" s="203"/>
      <c r="B17779" s="203"/>
      <c r="C17779" s="203"/>
      <c r="D17779" s="203"/>
      <c r="E17779" s="203"/>
      <c r="F17779" s="203"/>
    </row>
    <row r="17780" spans="1:6" x14ac:dyDescent="0.25">
      <c r="A17780" s="203"/>
      <c r="B17780" s="203"/>
      <c r="C17780" s="203"/>
      <c r="D17780" s="203"/>
      <c r="E17780" s="203"/>
      <c r="F17780" s="203"/>
    </row>
    <row r="17781" spans="1:6" x14ac:dyDescent="0.25">
      <c r="A17781" s="203"/>
      <c r="B17781" s="203"/>
      <c r="C17781" s="203"/>
      <c r="D17781" s="203"/>
      <c r="E17781" s="203"/>
      <c r="F17781" s="203"/>
    </row>
    <row r="17782" spans="1:6" x14ac:dyDescent="0.25">
      <c r="A17782" s="203"/>
      <c r="B17782" s="203"/>
      <c r="C17782" s="203"/>
      <c r="D17782" s="203"/>
      <c r="E17782" s="203"/>
      <c r="F17782" s="203"/>
    </row>
    <row r="17783" spans="1:6" x14ac:dyDescent="0.25">
      <c r="A17783" s="203"/>
      <c r="B17783" s="203"/>
      <c r="C17783" s="203"/>
      <c r="D17783" s="203"/>
      <c r="E17783" s="203"/>
      <c r="F17783" s="203"/>
    </row>
    <row r="17784" spans="1:6" x14ac:dyDescent="0.25">
      <c r="A17784" s="203"/>
      <c r="B17784" s="203"/>
      <c r="C17784" s="203"/>
      <c r="D17784" s="203"/>
      <c r="E17784" s="203"/>
      <c r="F17784" s="203"/>
    </row>
    <row r="17785" spans="1:6" x14ac:dyDescent="0.25">
      <c r="A17785" s="203"/>
      <c r="B17785" s="203"/>
      <c r="C17785" s="203"/>
      <c r="D17785" s="203"/>
      <c r="E17785" s="203"/>
      <c r="F17785" s="203"/>
    </row>
    <row r="17786" spans="1:6" x14ac:dyDescent="0.25">
      <c r="A17786" s="203"/>
      <c r="B17786" s="203"/>
      <c r="C17786" s="203"/>
      <c r="D17786" s="203"/>
      <c r="E17786" s="203"/>
      <c r="F17786" s="203"/>
    </row>
    <row r="17787" spans="1:6" x14ac:dyDescent="0.25">
      <c r="A17787" s="203"/>
      <c r="B17787" s="203"/>
      <c r="C17787" s="203"/>
      <c r="D17787" s="203"/>
      <c r="E17787" s="203"/>
      <c r="F17787" s="203"/>
    </row>
    <row r="17788" spans="1:6" x14ac:dyDescent="0.25">
      <c r="A17788" s="203"/>
      <c r="B17788" s="203"/>
      <c r="C17788" s="203"/>
      <c r="D17788" s="203"/>
      <c r="E17788" s="203"/>
      <c r="F17788" s="203"/>
    </row>
    <row r="17789" spans="1:6" x14ac:dyDescent="0.25">
      <c r="A17789" s="203"/>
      <c r="B17789" s="203"/>
      <c r="C17789" s="203"/>
      <c r="D17789" s="203"/>
      <c r="E17789" s="203"/>
      <c r="F17789" s="203"/>
    </row>
    <row r="17790" spans="1:6" x14ac:dyDescent="0.25">
      <c r="A17790" s="203"/>
      <c r="B17790" s="203"/>
      <c r="C17790" s="203"/>
      <c r="D17790" s="203"/>
      <c r="E17790" s="203"/>
      <c r="F17790" s="203"/>
    </row>
    <row r="17791" spans="1:6" x14ac:dyDescent="0.25">
      <c r="A17791" s="203"/>
      <c r="B17791" s="203"/>
      <c r="C17791" s="203"/>
      <c r="D17791" s="203"/>
      <c r="E17791" s="203"/>
      <c r="F17791" s="203"/>
    </row>
    <row r="17792" spans="1:6" x14ac:dyDescent="0.25">
      <c r="A17792" s="203"/>
      <c r="B17792" s="203"/>
      <c r="C17792" s="203"/>
      <c r="D17792" s="203"/>
      <c r="E17792" s="203"/>
      <c r="F17792" s="203"/>
    </row>
    <row r="17793" spans="1:6" x14ac:dyDescent="0.25">
      <c r="A17793" s="203"/>
      <c r="B17793" s="203"/>
      <c r="C17793" s="203"/>
      <c r="D17793" s="203"/>
      <c r="E17793" s="203"/>
      <c r="F17793" s="203"/>
    </row>
    <row r="17794" spans="1:6" x14ac:dyDescent="0.25">
      <c r="A17794" s="203"/>
      <c r="B17794" s="203"/>
      <c r="C17794" s="203"/>
      <c r="D17794" s="203"/>
      <c r="E17794" s="203"/>
      <c r="F17794" s="203"/>
    </row>
    <row r="17795" spans="1:6" x14ac:dyDescent="0.25">
      <c r="A17795" s="203"/>
      <c r="B17795" s="203"/>
      <c r="C17795" s="203"/>
      <c r="D17795" s="203"/>
      <c r="E17795" s="203"/>
      <c r="F17795" s="203"/>
    </row>
    <row r="17796" spans="1:6" x14ac:dyDescent="0.25">
      <c r="A17796" s="203"/>
      <c r="B17796" s="203"/>
      <c r="C17796" s="203"/>
      <c r="D17796" s="203"/>
      <c r="E17796" s="203"/>
      <c r="F17796" s="203"/>
    </row>
    <row r="17797" spans="1:6" x14ac:dyDescent="0.25">
      <c r="A17797" s="203"/>
      <c r="B17797" s="203"/>
      <c r="C17797" s="203"/>
      <c r="D17797" s="203"/>
      <c r="E17797" s="203"/>
      <c r="F17797" s="203"/>
    </row>
    <row r="17798" spans="1:6" x14ac:dyDescent="0.25">
      <c r="A17798" s="203"/>
      <c r="B17798" s="203"/>
      <c r="C17798" s="203"/>
      <c r="D17798" s="203"/>
      <c r="E17798" s="203"/>
      <c r="F17798" s="203"/>
    </row>
    <row r="17799" spans="1:6" x14ac:dyDescent="0.25">
      <c r="A17799" s="203"/>
      <c r="B17799" s="203"/>
      <c r="C17799" s="203"/>
      <c r="D17799" s="203"/>
      <c r="E17799" s="203"/>
      <c r="F17799" s="203"/>
    </row>
    <row r="17800" spans="1:6" x14ac:dyDescent="0.25">
      <c r="A17800" s="203"/>
      <c r="B17800" s="203"/>
      <c r="C17800" s="203"/>
      <c r="D17800" s="203"/>
      <c r="E17800" s="203"/>
      <c r="F17800" s="203"/>
    </row>
    <row r="17801" spans="1:6" x14ac:dyDescent="0.25">
      <c r="A17801" s="203"/>
      <c r="B17801" s="203"/>
      <c r="C17801" s="203"/>
      <c r="D17801" s="203"/>
      <c r="E17801" s="203"/>
      <c r="F17801" s="203"/>
    </row>
    <row r="17802" spans="1:6" x14ac:dyDescent="0.25">
      <c r="A17802" s="203"/>
      <c r="B17802" s="203"/>
      <c r="C17802" s="203"/>
      <c r="D17802" s="203"/>
      <c r="E17802" s="203"/>
      <c r="F17802" s="203"/>
    </row>
    <row r="17803" spans="1:6" x14ac:dyDescent="0.25">
      <c r="A17803" s="203"/>
      <c r="B17803" s="203"/>
      <c r="C17803" s="203"/>
      <c r="D17803" s="203"/>
      <c r="E17803" s="203"/>
      <c r="F17803" s="203"/>
    </row>
    <row r="17804" spans="1:6" x14ac:dyDescent="0.25">
      <c r="A17804" s="203"/>
      <c r="B17804" s="203"/>
      <c r="C17804" s="203"/>
      <c r="D17804" s="203"/>
      <c r="E17804" s="203"/>
      <c r="F17804" s="203"/>
    </row>
    <row r="17805" spans="1:6" x14ac:dyDescent="0.25">
      <c r="A17805" s="203"/>
      <c r="B17805" s="203"/>
      <c r="C17805" s="203"/>
      <c r="D17805" s="203"/>
      <c r="E17805" s="203"/>
      <c r="F17805" s="203"/>
    </row>
    <row r="17806" spans="1:6" x14ac:dyDescent="0.25">
      <c r="A17806" s="203"/>
      <c r="B17806" s="203"/>
      <c r="C17806" s="203"/>
      <c r="D17806" s="203"/>
      <c r="E17806" s="203"/>
      <c r="F17806" s="203"/>
    </row>
    <row r="17807" spans="1:6" x14ac:dyDescent="0.25">
      <c r="A17807" s="203"/>
      <c r="B17807" s="203"/>
      <c r="C17807" s="203"/>
      <c r="D17807" s="203"/>
      <c r="E17807" s="203"/>
      <c r="F17807" s="203"/>
    </row>
    <row r="17808" spans="1:6" x14ac:dyDescent="0.25">
      <c r="A17808" s="203"/>
      <c r="B17808" s="203"/>
      <c r="C17808" s="203"/>
      <c r="D17808" s="203"/>
      <c r="E17808" s="203"/>
      <c r="F17808" s="203"/>
    </row>
    <row r="17809" spans="1:6" x14ac:dyDescent="0.25">
      <c r="A17809" s="203"/>
      <c r="B17809" s="203"/>
      <c r="C17809" s="203"/>
      <c r="D17809" s="203"/>
      <c r="E17809" s="203"/>
      <c r="F17809" s="203"/>
    </row>
    <row r="17810" spans="1:6" x14ac:dyDescent="0.25">
      <c r="A17810" s="203"/>
      <c r="B17810" s="203"/>
      <c r="C17810" s="203"/>
      <c r="D17810" s="203"/>
      <c r="E17810" s="203"/>
      <c r="F17810" s="203"/>
    </row>
    <row r="17811" spans="1:6" x14ac:dyDescent="0.25">
      <c r="A17811" s="203"/>
      <c r="B17811" s="203"/>
      <c r="C17811" s="203"/>
      <c r="D17811" s="203"/>
      <c r="E17811" s="203"/>
      <c r="F17811" s="203"/>
    </row>
    <row r="17812" spans="1:6" x14ac:dyDescent="0.25">
      <c r="A17812" s="203"/>
      <c r="B17812" s="203"/>
      <c r="C17812" s="203"/>
      <c r="D17812" s="203"/>
      <c r="E17812" s="203"/>
      <c r="F17812" s="203"/>
    </row>
    <row r="17813" spans="1:6" x14ac:dyDescent="0.25">
      <c r="A17813" s="203"/>
      <c r="B17813" s="203"/>
      <c r="C17813" s="203"/>
      <c r="D17813" s="203"/>
      <c r="E17813" s="203"/>
      <c r="F17813" s="203"/>
    </row>
    <row r="17814" spans="1:6" x14ac:dyDescent="0.25">
      <c r="A17814" s="203"/>
      <c r="B17814" s="203"/>
      <c r="C17814" s="203"/>
      <c r="D17814" s="203"/>
      <c r="E17814" s="203"/>
      <c r="F17814" s="203"/>
    </row>
    <row r="17815" spans="1:6" x14ac:dyDescent="0.25">
      <c r="A17815" s="203"/>
      <c r="B17815" s="203"/>
      <c r="C17815" s="203"/>
      <c r="D17815" s="203"/>
      <c r="E17815" s="203"/>
      <c r="F17815" s="203"/>
    </row>
    <row r="17816" spans="1:6" x14ac:dyDescent="0.25">
      <c r="A17816" s="203"/>
      <c r="B17816" s="203"/>
      <c r="C17816" s="203"/>
      <c r="D17816" s="203"/>
      <c r="E17816" s="203"/>
      <c r="F17816" s="203"/>
    </row>
    <row r="17817" spans="1:6" x14ac:dyDescent="0.25">
      <c r="A17817" s="203"/>
      <c r="B17817" s="203"/>
      <c r="C17817" s="203"/>
      <c r="D17817" s="203"/>
      <c r="E17817" s="203"/>
      <c r="F17817" s="203"/>
    </row>
    <row r="17818" spans="1:6" x14ac:dyDescent="0.25">
      <c r="A17818" s="203"/>
      <c r="B17818" s="203"/>
      <c r="C17818" s="203"/>
      <c r="D17818" s="203"/>
      <c r="E17818" s="203"/>
      <c r="F17818" s="203"/>
    </row>
    <row r="17819" spans="1:6" x14ac:dyDescent="0.25">
      <c r="A17819" s="203"/>
      <c r="B17819" s="203"/>
      <c r="C17819" s="203"/>
      <c r="D17819" s="203"/>
      <c r="E17819" s="203"/>
      <c r="F17819" s="203"/>
    </row>
    <row r="17820" spans="1:6" x14ac:dyDescent="0.25">
      <c r="A17820" s="203"/>
      <c r="B17820" s="203"/>
      <c r="C17820" s="203"/>
      <c r="D17820" s="203"/>
      <c r="E17820" s="203"/>
      <c r="F17820" s="203"/>
    </row>
    <row r="17821" spans="1:6" x14ac:dyDescent="0.25">
      <c r="A17821" s="203"/>
      <c r="B17821" s="203"/>
      <c r="C17821" s="203"/>
      <c r="D17821" s="203"/>
      <c r="E17821" s="203"/>
      <c r="F17821" s="203"/>
    </row>
    <row r="17822" spans="1:6" x14ac:dyDescent="0.25">
      <c r="A17822" s="203"/>
      <c r="B17822" s="203"/>
      <c r="C17822" s="203"/>
      <c r="D17822" s="203"/>
      <c r="E17822" s="203"/>
      <c r="F17822" s="203"/>
    </row>
    <row r="17823" spans="1:6" x14ac:dyDescent="0.25">
      <c r="A17823" s="203"/>
      <c r="B17823" s="203"/>
      <c r="C17823" s="203"/>
      <c r="D17823" s="203"/>
      <c r="E17823" s="203"/>
      <c r="F17823" s="203"/>
    </row>
    <row r="17824" spans="1:6" x14ac:dyDescent="0.25">
      <c r="A17824" s="203"/>
      <c r="B17824" s="203"/>
      <c r="C17824" s="203"/>
      <c r="D17824" s="203"/>
      <c r="E17824" s="203"/>
      <c r="F17824" s="203"/>
    </row>
    <row r="17825" spans="1:6" x14ac:dyDescent="0.25">
      <c r="A17825" s="203"/>
      <c r="B17825" s="203"/>
      <c r="C17825" s="203"/>
      <c r="D17825" s="203"/>
      <c r="E17825" s="203"/>
      <c r="F17825" s="203"/>
    </row>
    <row r="17826" spans="1:6" x14ac:dyDescent="0.25">
      <c r="A17826" s="203"/>
      <c r="B17826" s="203"/>
      <c r="C17826" s="203"/>
      <c r="D17826" s="203"/>
      <c r="E17826" s="203"/>
      <c r="F17826" s="203"/>
    </row>
    <row r="17827" spans="1:6" x14ac:dyDescent="0.25">
      <c r="A17827" s="203"/>
      <c r="B17827" s="203"/>
      <c r="C17827" s="203"/>
      <c r="D17827" s="203"/>
      <c r="E17827" s="203"/>
      <c r="F17827" s="203"/>
    </row>
    <row r="17828" spans="1:6" x14ac:dyDescent="0.25">
      <c r="A17828" s="203"/>
      <c r="B17828" s="203"/>
      <c r="C17828" s="203"/>
      <c r="D17828" s="203"/>
      <c r="E17828" s="203"/>
      <c r="F17828" s="203"/>
    </row>
    <row r="17829" spans="1:6" x14ac:dyDescent="0.25">
      <c r="A17829" s="203"/>
      <c r="B17829" s="203"/>
      <c r="C17829" s="203"/>
      <c r="D17829" s="203"/>
      <c r="E17829" s="203"/>
      <c r="F17829" s="203"/>
    </row>
    <row r="17830" spans="1:6" x14ac:dyDescent="0.25">
      <c r="A17830" s="203"/>
      <c r="B17830" s="203"/>
      <c r="C17830" s="203"/>
      <c r="D17830" s="203"/>
      <c r="E17830" s="203"/>
      <c r="F17830" s="203"/>
    </row>
    <row r="17831" spans="1:6" x14ac:dyDescent="0.25">
      <c r="A17831" s="203"/>
      <c r="B17831" s="203"/>
      <c r="C17831" s="203"/>
      <c r="D17831" s="203"/>
      <c r="E17831" s="203"/>
      <c r="F17831" s="203"/>
    </row>
    <row r="17832" spans="1:6" x14ac:dyDescent="0.25">
      <c r="A17832" s="203"/>
      <c r="B17832" s="203"/>
      <c r="C17832" s="203"/>
      <c r="D17832" s="203"/>
      <c r="E17832" s="203"/>
      <c r="F17832" s="203"/>
    </row>
    <row r="17833" spans="1:6" x14ac:dyDescent="0.25">
      <c r="A17833" s="203"/>
      <c r="B17833" s="203"/>
      <c r="C17833" s="203"/>
      <c r="D17833" s="203"/>
      <c r="E17833" s="203"/>
      <c r="F17833" s="203"/>
    </row>
    <row r="17834" spans="1:6" x14ac:dyDescent="0.25">
      <c r="A17834" s="203"/>
      <c r="B17834" s="203"/>
      <c r="C17834" s="203"/>
      <c r="D17834" s="203"/>
      <c r="E17834" s="203"/>
      <c r="F17834" s="203"/>
    </row>
    <row r="17835" spans="1:6" x14ac:dyDescent="0.25">
      <c r="A17835" s="203"/>
      <c r="B17835" s="203"/>
      <c r="C17835" s="203"/>
      <c r="D17835" s="203"/>
      <c r="E17835" s="203"/>
      <c r="F17835" s="203"/>
    </row>
    <row r="17836" spans="1:6" x14ac:dyDescent="0.25">
      <c r="A17836" s="203"/>
      <c r="B17836" s="203"/>
      <c r="C17836" s="203"/>
      <c r="D17836" s="203"/>
      <c r="E17836" s="203"/>
      <c r="F17836" s="203"/>
    </row>
    <row r="17837" spans="1:6" x14ac:dyDescent="0.25">
      <c r="A17837" s="203"/>
      <c r="B17837" s="203"/>
      <c r="C17837" s="203"/>
      <c r="D17837" s="203"/>
      <c r="E17837" s="203"/>
      <c r="F17837" s="203"/>
    </row>
    <row r="17838" spans="1:6" x14ac:dyDescent="0.25">
      <c r="A17838" s="203"/>
      <c r="B17838" s="203"/>
      <c r="C17838" s="203"/>
      <c r="D17838" s="203"/>
      <c r="E17838" s="203"/>
      <c r="F17838" s="203"/>
    </row>
    <row r="17839" spans="1:6" x14ac:dyDescent="0.25">
      <c r="A17839" s="203"/>
      <c r="B17839" s="203"/>
      <c r="C17839" s="203"/>
      <c r="D17839" s="203"/>
      <c r="E17839" s="203"/>
      <c r="F17839" s="203"/>
    </row>
    <row r="17840" spans="1:6" x14ac:dyDescent="0.25">
      <c r="A17840" s="203"/>
      <c r="B17840" s="203"/>
      <c r="C17840" s="203"/>
      <c r="D17840" s="203"/>
      <c r="E17840" s="203"/>
      <c r="F17840" s="203"/>
    </row>
    <row r="17841" spans="1:6" x14ac:dyDescent="0.25">
      <c r="A17841" s="203"/>
      <c r="B17841" s="203"/>
      <c r="C17841" s="203"/>
      <c r="D17841" s="203"/>
      <c r="E17841" s="203"/>
      <c r="F17841" s="203"/>
    </row>
    <row r="17842" spans="1:6" x14ac:dyDescent="0.25">
      <c r="A17842" s="203"/>
      <c r="B17842" s="203"/>
      <c r="C17842" s="203"/>
      <c r="D17842" s="203"/>
      <c r="E17842" s="203"/>
      <c r="F17842" s="203"/>
    </row>
    <row r="17843" spans="1:6" x14ac:dyDescent="0.25">
      <c r="A17843" s="203"/>
      <c r="B17843" s="203"/>
      <c r="C17843" s="203"/>
      <c r="D17843" s="203"/>
      <c r="E17843" s="203"/>
      <c r="F17843" s="203"/>
    </row>
    <row r="17844" spans="1:6" x14ac:dyDescent="0.25">
      <c r="A17844" s="203"/>
      <c r="B17844" s="203"/>
      <c r="C17844" s="203"/>
      <c r="D17844" s="203"/>
      <c r="E17844" s="203"/>
      <c r="F17844" s="203"/>
    </row>
    <row r="17845" spans="1:6" x14ac:dyDescent="0.25">
      <c r="A17845" s="203"/>
      <c r="B17845" s="203"/>
      <c r="C17845" s="203"/>
      <c r="D17845" s="203"/>
      <c r="E17845" s="203"/>
      <c r="F17845" s="203"/>
    </row>
    <row r="17846" spans="1:6" x14ac:dyDescent="0.25">
      <c r="A17846" s="203"/>
      <c r="B17846" s="203"/>
      <c r="C17846" s="203"/>
      <c r="D17846" s="203"/>
      <c r="E17846" s="203"/>
      <c r="F17846" s="203"/>
    </row>
    <row r="17847" spans="1:6" x14ac:dyDescent="0.25">
      <c r="A17847" s="203"/>
      <c r="B17847" s="203"/>
      <c r="C17847" s="203"/>
      <c r="D17847" s="203"/>
      <c r="E17847" s="203"/>
      <c r="F17847" s="203"/>
    </row>
    <row r="17848" spans="1:6" x14ac:dyDescent="0.25">
      <c r="A17848" s="203"/>
      <c r="B17848" s="203"/>
      <c r="C17848" s="203"/>
      <c r="D17848" s="203"/>
      <c r="E17848" s="203"/>
      <c r="F17848" s="203"/>
    </row>
    <row r="17849" spans="1:6" x14ac:dyDescent="0.25">
      <c r="A17849" s="203"/>
      <c r="B17849" s="203"/>
      <c r="C17849" s="203"/>
      <c r="D17849" s="203"/>
      <c r="E17849" s="203"/>
      <c r="F17849" s="203"/>
    </row>
    <row r="17850" spans="1:6" x14ac:dyDescent="0.25">
      <c r="A17850" s="203"/>
      <c r="B17850" s="203"/>
      <c r="C17850" s="203"/>
      <c r="D17850" s="203"/>
      <c r="E17850" s="203"/>
      <c r="F17850" s="203"/>
    </row>
    <row r="17851" spans="1:6" x14ac:dyDescent="0.25">
      <c r="A17851" s="203"/>
      <c r="B17851" s="203"/>
      <c r="C17851" s="203"/>
      <c r="D17851" s="203"/>
      <c r="E17851" s="203"/>
      <c r="F17851" s="203"/>
    </row>
    <row r="17852" spans="1:6" x14ac:dyDescent="0.25">
      <c r="A17852" s="203"/>
      <c r="B17852" s="203"/>
      <c r="C17852" s="203"/>
      <c r="D17852" s="203"/>
      <c r="E17852" s="203"/>
      <c r="F17852" s="203"/>
    </row>
    <row r="17853" spans="1:6" x14ac:dyDescent="0.25">
      <c r="A17853" s="203"/>
      <c r="B17853" s="203"/>
      <c r="C17853" s="203"/>
      <c r="D17853" s="203"/>
      <c r="E17853" s="203"/>
      <c r="F17853" s="203"/>
    </row>
    <row r="17854" spans="1:6" x14ac:dyDescent="0.25">
      <c r="A17854" s="203"/>
      <c r="B17854" s="203"/>
      <c r="C17854" s="203"/>
      <c r="D17854" s="203"/>
      <c r="E17854" s="203"/>
      <c r="F17854" s="203"/>
    </row>
    <row r="17855" spans="1:6" x14ac:dyDescent="0.25">
      <c r="A17855" s="203"/>
      <c r="B17855" s="203"/>
      <c r="C17855" s="203"/>
      <c r="D17855" s="203"/>
      <c r="E17855" s="203"/>
      <c r="F17855" s="203"/>
    </row>
    <row r="17856" spans="1:6" x14ac:dyDescent="0.25">
      <c r="A17856" s="203"/>
      <c r="B17856" s="203"/>
      <c r="C17856" s="203"/>
      <c r="D17856" s="203"/>
      <c r="E17856" s="203"/>
      <c r="F17856" s="203"/>
    </row>
    <row r="17857" spans="1:6" x14ac:dyDescent="0.25">
      <c r="A17857" s="203"/>
      <c r="B17857" s="203"/>
      <c r="C17857" s="203"/>
      <c r="D17857" s="203"/>
      <c r="E17857" s="203"/>
      <c r="F17857" s="203"/>
    </row>
    <row r="17858" spans="1:6" x14ac:dyDescent="0.25">
      <c r="A17858" s="203"/>
      <c r="B17858" s="203"/>
      <c r="C17858" s="203"/>
      <c r="D17858" s="203"/>
      <c r="E17858" s="203"/>
      <c r="F17858" s="203"/>
    </row>
    <row r="17859" spans="1:6" x14ac:dyDescent="0.25">
      <c r="A17859" s="203"/>
      <c r="B17859" s="203"/>
      <c r="C17859" s="203"/>
      <c r="D17859" s="203"/>
      <c r="E17859" s="203"/>
      <c r="F17859" s="203"/>
    </row>
    <row r="17860" spans="1:6" x14ac:dyDescent="0.25">
      <c r="A17860" s="203"/>
      <c r="B17860" s="203"/>
      <c r="C17860" s="203"/>
      <c r="D17860" s="203"/>
      <c r="E17860" s="203"/>
      <c r="F17860" s="203"/>
    </row>
    <row r="17861" spans="1:6" x14ac:dyDescent="0.25">
      <c r="A17861" s="203"/>
      <c r="B17861" s="203"/>
      <c r="C17861" s="203"/>
      <c r="D17861" s="203"/>
      <c r="E17861" s="203"/>
      <c r="F17861" s="203"/>
    </row>
    <row r="17862" spans="1:6" x14ac:dyDescent="0.25">
      <c r="A17862" s="203"/>
      <c r="B17862" s="203"/>
      <c r="C17862" s="203"/>
      <c r="D17862" s="203"/>
      <c r="E17862" s="203"/>
      <c r="F17862" s="203"/>
    </row>
    <row r="17863" spans="1:6" x14ac:dyDescent="0.25">
      <c r="A17863" s="203"/>
      <c r="B17863" s="203"/>
      <c r="C17863" s="203"/>
      <c r="D17863" s="203"/>
      <c r="E17863" s="203"/>
      <c r="F17863" s="203"/>
    </row>
    <row r="17864" spans="1:6" x14ac:dyDescent="0.25">
      <c r="A17864" s="203"/>
      <c r="B17864" s="203"/>
      <c r="C17864" s="203"/>
      <c r="D17864" s="203"/>
      <c r="E17864" s="203"/>
      <c r="F17864" s="203"/>
    </row>
    <row r="17865" spans="1:6" x14ac:dyDescent="0.25">
      <c r="A17865" s="203"/>
      <c r="B17865" s="203"/>
      <c r="C17865" s="203"/>
      <c r="D17865" s="203"/>
      <c r="E17865" s="203"/>
      <c r="F17865" s="203"/>
    </row>
    <row r="17866" spans="1:6" x14ac:dyDescent="0.25">
      <c r="A17866" s="203"/>
      <c r="B17866" s="203"/>
      <c r="C17866" s="203"/>
      <c r="D17866" s="203"/>
      <c r="E17866" s="203"/>
      <c r="F17866" s="203"/>
    </row>
    <row r="17867" spans="1:6" x14ac:dyDescent="0.25">
      <c r="A17867" s="203"/>
      <c r="B17867" s="203"/>
      <c r="C17867" s="203"/>
      <c r="D17867" s="203"/>
      <c r="E17867" s="203"/>
      <c r="F17867" s="203"/>
    </row>
    <row r="17868" spans="1:6" x14ac:dyDescent="0.25">
      <c r="A17868" s="203"/>
      <c r="B17868" s="203"/>
      <c r="C17868" s="203"/>
      <c r="D17868" s="203"/>
      <c r="E17868" s="203"/>
      <c r="F17868" s="203"/>
    </row>
    <row r="17869" spans="1:6" x14ac:dyDescent="0.25">
      <c r="A17869" s="203"/>
      <c r="B17869" s="203"/>
      <c r="C17869" s="203"/>
      <c r="D17869" s="203"/>
      <c r="E17869" s="203"/>
      <c r="F17869" s="203"/>
    </row>
    <row r="17870" spans="1:6" x14ac:dyDescent="0.25">
      <c r="A17870" s="203"/>
      <c r="B17870" s="203"/>
      <c r="C17870" s="203"/>
      <c r="D17870" s="203"/>
      <c r="E17870" s="203"/>
      <c r="F17870" s="203"/>
    </row>
    <row r="17871" spans="1:6" x14ac:dyDescent="0.25">
      <c r="A17871" s="203"/>
      <c r="B17871" s="203"/>
      <c r="C17871" s="203"/>
      <c r="D17871" s="203"/>
      <c r="E17871" s="203"/>
      <c r="F17871" s="203"/>
    </row>
    <row r="17872" spans="1:6" x14ac:dyDescent="0.25">
      <c r="A17872" s="203"/>
      <c r="B17872" s="203"/>
      <c r="C17872" s="203"/>
      <c r="D17872" s="203"/>
      <c r="E17872" s="203"/>
      <c r="F17872" s="203"/>
    </row>
    <row r="17873" spans="1:6" x14ac:dyDescent="0.25">
      <c r="A17873" s="203"/>
      <c r="B17873" s="203"/>
      <c r="C17873" s="203"/>
      <c r="D17873" s="203"/>
      <c r="E17873" s="203"/>
      <c r="F17873" s="203"/>
    </row>
    <row r="17874" spans="1:6" x14ac:dyDescent="0.25">
      <c r="A17874" s="203"/>
      <c r="B17874" s="203"/>
      <c r="C17874" s="203"/>
      <c r="D17874" s="203"/>
      <c r="E17874" s="203"/>
      <c r="F17874" s="203"/>
    </row>
    <row r="17875" spans="1:6" x14ac:dyDescent="0.25">
      <c r="A17875" s="203"/>
      <c r="B17875" s="203"/>
      <c r="C17875" s="203"/>
      <c r="D17875" s="203"/>
      <c r="E17875" s="203"/>
      <c r="F17875" s="203"/>
    </row>
    <row r="17876" spans="1:6" x14ac:dyDescent="0.25">
      <c r="A17876" s="203"/>
      <c r="B17876" s="203"/>
      <c r="C17876" s="203"/>
      <c r="D17876" s="203"/>
      <c r="E17876" s="203"/>
      <c r="F17876" s="203"/>
    </row>
    <row r="17877" spans="1:6" x14ac:dyDescent="0.25">
      <c r="A17877" s="203"/>
      <c r="B17877" s="203"/>
      <c r="C17877" s="203"/>
      <c r="D17877" s="203"/>
      <c r="E17877" s="203"/>
      <c r="F17877" s="203"/>
    </row>
    <row r="17878" spans="1:6" x14ac:dyDescent="0.25">
      <c r="A17878" s="203"/>
      <c r="B17878" s="203"/>
      <c r="C17878" s="203"/>
      <c r="D17878" s="203"/>
      <c r="E17878" s="203"/>
      <c r="F17878" s="203"/>
    </row>
    <row r="17879" spans="1:6" x14ac:dyDescent="0.25">
      <c r="A17879" s="203"/>
      <c r="B17879" s="203"/>
      <c r="C17879" s="203"/>
      <c r="D17879" s="203"/>
      <c r="E17879" s="203"/>
      <c r="F17879" s="203"/>
    </row>
    <row r="17880" spans="1:6" x14ac:dyDescent="0.25">
      <c r="A17880" s="203"/>
      <c r="B17880" s="203"/>
      <c r="C17880" s="203"/>
      <c r="D17880" s="203"/>
      <c r="E17880" s="203"/>
      <c r="F17880" s="203"/>
    </row>
    <row r="17881" spans="1:6" x14ac:dyDescent="0.25">
      <c r="A17881" s="203"/>
      <c r="B17881" s="203"/>
      <c r="C17881" s="203"/>
      <c r="D17881" s="203"/>
      <c r="E17881" s="203"/>
      <c r="F17881" s="203"/>
    </row>
    <row r="17882" spans="1:6" x14ac:dyDescent="0.25">
      <c r="A17882" s="203"/>
      <c r="B17882" s="203"/>
      <c r="C17882" s="203"/>
      <c r="D17882" s="203"/>
      <c r="E17882" s="203"/>
      <c r="F17882" s="203"/>
    </row>
    <row r="17883" spans="1:6" x14ac:dyDescent="0.25">
      <c r="A17883" s="203"/>
      <c r="B17883" s="203"/>
      <c r="C17883" s="203"/>
      <c r="D17883" s="203"/>
      <c r="E17883" s="203"/>
      <c r="F17883" s="203"/>
    </row>
    <row r="17884" spans="1:6" x14ac:dyDescent="0.25">
      <c r="A17884" s="203"/>
      <c r="B17884" s="203"/>
      <c r="C17884" s="203"/>
      <c r="D17884" s="203"/>
      <c r="E17884" s="203"/>
      <c r="F17884" s="203"/>
    </row>
    <row r="17885" spans="1:6" x14ac:dyDescent="0.25">
      <c r="A17885" s="203"/>
      <c r="B17885" s="203"/>
      <c r="C17885" s="203"/>
      <c r="D17885" s="203"/>
      <c r="E17885" s="203"/>
      <c r="F17885" s="203"/>
    </row>
    <row r="17886" spans="1:6" x14ac:dyDescent="0.25">
      <c r="A17886" s="203"/>
      <c r="B17886" s="203"/>
      <c r="C17886" s="203"/>
      <c r="D17886" s="203"/>
      <c r="E17886" s="203"/>
      <c r="F17886" s="203"/>
    </row>
    <row r="17887" spans="1:6" x14ac:dyDescent="0.25">
      <c r="A17887" s="203"/>
      <c r="B17887" s="203"/>
      <c r="C17887" s="203"/>
      <c r="D17887" s="203"/>
      <c r="E17887" s="203"/>
      <c r="F17887" s="203"/>
    </row>
    <row r="17888" spans="1:6" x14ac:dyDescent="0.25">
      <c r="A17888" s="203"/>
      <c r="B17888" s="203"/>
      <c r="C17888" s="203"/>
      <c r="D17888" s="203"/>
      <c r="E17888" s="203"/>
      <c r="F17888" s="203"/>
    </row>
    <row r="17889" spans="1:6" x14ac:dyDescent="0.25">
      <c r="A17889" s="203"/>
      <c r="B17889" s="203"/>
      <c r="C17889" s="203"/>
      <c r="D17889" s="203"/>
      <c r="E17889" s="203"/>
      <c r="F17889" s="203"/>
    </row>
    <row r="17890" spans="1:6" x14ac:dyDescent="0.25">
      <c r="A17890" s="203"/>
      <c r="B17890" s="203"/>
      <c r="C17890" s="203"/>
      <c r="D17890" s="203"/>
      <c r="E17890" s="203"/>
      <c r="F17890" s="203"/>
    </row>
    <row r="17891" spans="1:6" x14ac:dyDescent="0.25">
      <c r="A17891" s="203"/>
      <c r="B17891" s="203"/>
      <c r="C17891" s="203"/>
      <c r="D17891" s="203"/>
      <c r="E17891" s="203"/>
      <c r="F17891" s="203"/>
    </row>
    <row r="17892" spans="1:6" x14ac:dyDescent="0.25">
      <c r="A17892" s="203"/>
      <c r="B17892" s="203"/>
      <c r="C17892" s="203"/>
      <c r="D17892" s="203"/>
      <c r="E17892" s="203"/>
      <c r="F17892" s="203"/>
    </row>
    <row r="17893" spans="1:6" x14ac:dyDescent="0.25">
      <c r="A17893" s="203"/>
      <c r="B17893" s="203"/>
      <c r="C17893" s="203"/>
      <c r="D17893" s="203"/>
      <c r="E17893" s="203"/>
      <c r="F17893" s="203"/>
    </row>
    <row r="17894" spans="1:6" x14ac:dyDescent="0.25">
      <c r="A17894" s="203"/>
      <c r="B17894" s="203"/>
      <c r="C17894" s="203"/>
      <c r="D17894" s="203"/>
      <c r="E17894" s="203"/>
      <c r="F17894" s="203"/>
    </row>
    <row r="17895" spans="1:6" x14ac:dyDescent="0.25">
      <c r="A17895" s="203"/>
      <c r="B17895" s="203"/>
      <c r="C17895" s="203"/>
      <c r="D17895" s="203"/>
      <c r="E17895" s="203"/>
      <c r="F17895" s="203"/>
    </row>
    <row r="17896" spans="1:6" x14ac:dyDescent="0.25">
      <c r="A17896" s="203"/>
      <c r="B17896" s="203"/>
      <c r="C17896" s="203"/>
      <c r="D17896" s="203"/>
      <c r="E17896" s="203"/>
      <c r="F17896" s="203"/>
    </row>
    <row r="17897" spans="1:6" x14ac:dyDescent="0.25">
      <c r="A17897" s="203"/>
      <c r="B17897" s="203"/>
      <c r="C17897" s="203"/>
      <c r="D17897" s="203"/>
      <c r="E17897" s="203"/>
      <c r="F17897" s="203"/>
    </row>
    <row r="17898" spans="1:6" x14ac:dyDescent="0.25">
      <c r="A17898" s="203"/>
      <c r="B17898" s="203"/>
      <c r="C17898" s="203"/>
      <c r="D17898" s="203"/>
      <c r="E17898" s="203"/>
      <c r="F17898" s="203"/>
    </row>
    <row r="17899" spans="1:6" x14ac:dyDescent="0.25">
      <c r="A17899" s="203"/>
      <c r="B17899" s="203"/>
      <c r="C17899" s="203"/>
      <c r="D17899" s="203"/>
      <c r="E17899" s="203"/>
      <c r="F17899" s="203"/>
    </row>
    <row r="17900" spans="1:6" x14ac:dyDescent="0.25">
      <c r="A17900" s="203"/>
      <c r="B17900" s="203"/>
      <c r="C17900" s="203"/>
      <c r="D17900" s="203"/>
      <c r="E17900" s="203"/>
      <c r="F17900" s="203"/>
    </row>
    <row r="17901" spans="1:6" x14ac:dyDescent="0.25">
      <c r="A17901" s="203"/>
      <c r="B17901" s="203"/>
      <c r="C17901" s="203"/>
      <c r="D17901" s="203"/>
      <c r="E17901" s="203"/>
      <c r="F17901" s="203"/>
    </row>
    <row r="17902" spans="1:6" x14ac:dyDescent="0.25">
      <c r="A17902" s="203"/>
      <c r="B17902" s="203"/>
      <c r="C17902" s="203"/>
      <c r="D17902" s="203"/>
      <c r="E17902" s="203"/>
      <c r="F17902" s="203"/>
    </row>
    <row r="17903" spans="1:6" x14ac:dyDescent="0.25">
      <c r="A17903" s="203"/>
      <c r="B17903" s="203"/>
      <c r="C17903" s="203"/>
      <c r="D17903" s="203"/>
      <c r="E17903" s="203"/>
      <c r="F17903" s="203"/>
    </row>
    <row r="17904" spans="1:6" x14ac:dyDescent="0.25">
      <c r="A17904" s="203"/>
      <c r="B17904" s="203"/>
      <c r="C17904" s="203"/>
      <c r="D17904" s="203"/>
      <c r="E17904" s="203"/>
      <c r="F17904" s="203"/>
    </row>
    <row r="17905" spans="1:6" x14ac:dyDescent="0.25">
      <c r="A17905" s="203"/>
      <c r="B17905" s="203"/>
      <c r="C17905" s="203"/>
      <c r="D17905" s="203"/>
      <c r="E17905" s="203"/>
      <c r="F17905" s="203"/>
    </row>
    <row r="17906" spans="1:6" x14ac:dyDescent="0.25">
      <c r="A17906" s="203"/>
      <c r="B17906" s="203"/>
      <c r="C17906" s="203"/>
      <c r="D17906" s="203"/>
      <c r="E17906" s="203"/>
      <c r="F17906" s="203"/>
    </row>
    <row r="17907" spans="1:6" x14ac:dyDescent="0.25">
      <c r="A17907" s="203"/>
      <c r="B17907" s="203"/>
      <c r="C17907" s="203"/>
      <c r="D17907" s="203"/>
      <c r="E17907" s="203"/>
      <c r="F17907" s="203"/>
    </row>
    <row r="17908" spans="1:6" x14ac:dyDescent="0.25">
      <c r="A17908" s="203"/>
      <c r="B17908" s="203"/>
      <c r="C17908" s="203"/>
      <c r="D17908" s="203"/>
      <c r="E17908" s="203"/>
      <c r="F17908" s="203"/>
    </row>
    <row r="17909" spans="1:6" x14ac:dyDescent="0.25">
      <c r="A17909" s="203"/>
      <c r="B17909" s="203"/>
      <c r="C17909" s="203"/>
      <c r="D17909" s="203"/>
      <c r="E17909" s="203"/>
      <c r="F17909" s="203"/>
    </row>
    <row r="17910" spans="1:6" x14ac:dyDescent="0.25">
      <c r="A17910" s="203"/>
      <c r="B17910" s="203"/>
      <c r="C17910" s="203"/>
      <c r="D17910" s="203"/>
      <c r="E17910" s="203"/>
      <c r="F17910" s="203"/>
    </row>
    <row r="17911" spans="1:6" x14ac:dyDescent="0.25">
      <c r="A17911" s="203"/>
      <c r="B17911" s="203"/>
      <c r="C17911" s="203"/>
      <c r="D17911" s="203"/>
      <c r="E17911" s="203"/>
      <c r="F17911" s="203"/>
    </row>
    <row r="17912" spans="1:6" x14ac:dyDescent="0.25">
      <c r="A17912" s="203"/>
      <c r="B17912" s="203"/>
      <c r="C17912" s="203"/>
      <c r="D17912" s="203"/>
      <c r="E17912" s="203"/>
      <c r="F17912" s="203"/>
    </row>
    <row r="17913" spans="1:6" x14ac:dyDescent="0.25">
      <c r="A17913" s="203"/>
      <c r="B17913" s="203"/>
      <c r="C17913" s="203"/>
      <c r="D17913" s="203"/>
      <c r="E17913" s="203"/>
      <c r="F17913" s="203"/>
    </row>
    <row r="17914" spans="1:6" x14ac:dyDescent="0.25">
      <c r="A17914" s="203"/>
      <c r="B17914" s="203"/>
      <c r="C17914" s="203"/>
      <c r="D17914" s="203"/>
      <c r="E17914" s="203"/>
      <c r="F17914" s="203"/>
    </row>
    <row r="17915" spans="1:6" x14ac:dyDescent="0.25">
      <c r="A17915" s="203"/>
      <c r="B17915" s="203"/>
      <c r="C17915" s="203"/>
      <c r="D17915" s="203"/>
      <c r="E17915" s="203"/>
      <c r="F17915" s="203"/>
    </row>
    <row r="17916" spans="1:6" x14ac:dyDescent="0.25">
      <c r="A17916" s="203"/>
      <c r="B17916" s="203"/>
      <c r="C17916" s="203"/>
      <c r="D17916" s="203"/>
      <c r="E17916" s="203"/>
      <c r="F17916" s="203"/>
    </row>
    <row r="17917" spans="1:6" x14ac:dyDescent="0.25">
      <c r="A17917" s="203"/>
      <c r="B17917" s="203"/>
      <c r="C17917" s="203"/>
      <c r="D17917" s="203"/>
      <c r="E17917" s="203"/>
      <c r="F17917" s="203"/>
    </row>
    <row r="17918" spans="1:6" x14ac:dyDescent="0.25">
      <c r="A17918" s="203"/>
      <c r="B17918" s="203"/>
      <c r="C17918" s="203"/>
      <c r="D17918" s="203"/>
      <c r="E17918" s="203"/>
      <c r="F17918" s="203"/>
    </row>
    <row r="17919" spans="1:6" x14ac:dyDescent="0.25">
      <c r="A17919" s="203"/>
      <c r="B17919" s="203"/>
      <c r="C17919" s="203"/>
      <c r="D17919" s="203"/>
      <c r="E17919" s="203"/>
      <c r="F17919" s="203"/>
    </row>
    <row r="17920" spans="1:6" x14ac:dyDescent="0.25">
      <c r="A17920" s="203"/>
      <c r="B17920" s="203"/>
      <c r="C17920" s="203"/>
      <c r="D17920" s="203"/>
      <c r="E17920" s="203"/>
      <c r="F17920" s="203"/>
    </row>
    <row r="17921" spans="1:6" x14ac:dyDescent="0.25">
      <c r="A17921" s="203"/>
      <c r="B17921" s="203"/>
      <c r="C17921" s="203"/>
      <c r="D17921" s="203"/>
      <c r="E17921" s="203"/>
      <c r="F17921" s="203"/>
    </row>
    <row r="17922" spans="1:6" x14ac:dyDescent="0.25">
      <c r="A17922" s="203"/>
      <c r="B17922" s="203"/>
      <c r="C17922" s="203"/>
      <c r="D17922" s="203"/>
      <c r="E17922" s="203"/>
      <c r="F17922" s="203"/>
    </row>
    <row r="17923" spans="1:6" x14ac:dyDescent="0.25">
      <c r="A17923" s="203"/>
      <c r="B17923" s="203"/>
      <c r="C17923" s="203"/>
      <c r="D17923" s="203"/>
      <c r="E17923" s="203"/>
      <c r="F17923" s="203"/>
    </row>
    <row r="17924" spans="1:6" x14ac:dyDescent="0.25">
      <c r="A17924" s="203"/>
      <c r="B17924" s="203"/>
      <c r="C17924" s="203"/>
      <c r="D17924" s="203"/>
      <c r="E17924" s="203"/>
      <c r="F17924" s="203"/>
    </row>
    <row r="17925" spans="1:6" x14ac:dyDescent="0.25">
      <c r="A17925" s="203"/>
      <c r="B17925" s="203"/>
      <c r="C17925" s="203"/>
      <c r="D17925" s="203"/>
      <c r="E17925" s="203"/>
      <c r="F17925" s="203"/>
    </row>
    <row r="17926" spans="1:6" x14ac:dyDescent="0.25">
      <c r="A17926" s="203"/>
      <c r="B17926" s="203"/>
      <c r="C17926" s="203"/>
      <c r="D17926" s="203"/>
      <c r="E17926" s="203"/>
      <c r="F17926" s="203"/>
    </row>
    <row r="17927" spans="1:6" x14ac:dyDescent="0.25">
      <c r="A17927" s="203"/>
      <c r="B17927" s="203"/>
      <c r="C17927" s="203"/>
      <c r="D17927" s="203"/>
      <c r="E17927" s="203"/>
      <c r="F17927" s="203"/>
    </row>
    <row r="17928" spans="1:6" x14ac:dyDescent="0.25">
      <c r="A17928" s="203"/>
      <c r="B17928" s="203"/>
      <c r="C17928" s="203"/>
      <c r="D17928" s="203"/>
      <c r="E17928" s="203"/>
      <c r="F17928" s="203"/>
    </row>
    <row r="17929" spans="1:6" x14ac:dyDescent="0.25">
      <c r="A17929" s="203"/>
      <c r="B17929" s="203"/>
      <c r="C17929" s="203"/>
      <c r="D17929" s="203"/>
      <c r="E17929" s="203"/>
      <c r="F17929" s="203"/>
    </row>
    <row r="17930" spans="1:6" x14ac:dyDescent="0.25">
      <c r="A17930" s="203"/>
      <c r="B17930" s="203"/>
      <c r="C17930" s="203"/>
      <c r="D17930" s="203"/>
      <c r="E17930" s="203"/>
      <c r="F17930" s="203"/>
    </row>
    <row r="17931" spans="1:6" x14ac:dyDescent="0.25">
      <c r="A17931" s="203"/>
      <c r="B17931" s="203"/>
      <c r="C17931" s="203"/>
      <c r="D17931" s="203"/>
      <c r="E17931" s="203"/>
      <c r="F17931" s="203"/>
    </row>
    <row r="17932" spans="1:6" x14ac:dyDescent="0.25">
      <c r="A17932" s="203"/>
      <c r="B17932" s="203"/>
      <c r="C17932" s="203"/>
      <c r="D17932" s="203"/>
      <c r="E17932" s="203"/>
      <c r="F17932" s="203"/>
    </row>
    <row r="17933" spans="1:6" x14ac:dyDescent="0.25">
      <c r="A17933" s="203"/>
      <c r="B17933" s="203"/>
      <c r="C17933" s="203"/>
      <c r="D17933" s="203"/>
      <c r="E17933" s="203"/>
      <c r="F17933" s="203"/>
    </row>
    <row r="17934" spans="1:6" x14ac:dyDescent="0.25">
      <c r="A17934" s="203"/>
      <c r="B17934" s="203"/>
      <c r="C17934" s="203"/>
      <c r="D17934" s="203"/>
      <c r="E17934" s="203"/>
      <c r="F17934" s="203"/>
    </row>
    <row r="17935" spans="1:6" x14ac:dyDescent="0.25">
      <c r="A17935" s="203"/>
      <c r="B17935" s="203"/>
      <c r="C17935" s="203"/>
      <c r="D17935" s="203"/>
      <c r="E17935" s="203"/>
      <c r="F17935" s="203"/>
    </row>
    <row r="17936" spans="1:6" x14ac:dyDescent="0.25">
      <c r="A17936" s="203"/>
      <c r="B17936" s="203"/>
      <c r="C17936" s="203"/>
      <c r="D17936" s="203"/>
      <c r="E17936" s="203"/>
      <c r="F17936" s="203"/>
    </row>
    <row r="17937" spans="1:6" x14ac:dyDescent="0.25">
      <c r="A17937" s="203"/>
      <c r="B17937" s="203"/>
      <c r="C17937" s="203"/>
      <c r="D17937" s="203"/>
      <c r="E17937" s="203"/>
      <c r="F17937" s="203"/>
    </row>
    <row r="17938" spans="1:6" x14ac:dyDescent="0.25">
      <c r="A17938" s="203"/>
      <c r="B17938" s="203"/>
      <c r="C17938" s="203"/>
      <c r="D17938" s="203"/>
      <c r="E17938" s="203"/>
      <c r="F17938" s="203"/>
    </row>
    <row r="17939" spans="1:6" x14ac:dyDescent="0.25">
      <c r="A17939" s="203"/>
      <c r="B17939" s="203"/>
      <c r="C17939" s="203"/>
      <c r="D17939" s="203"/>
      <c r="E17939" s="203"/>
      <c r="F17939" s="203"/>
    </row>
    <row r="17940" spans="1:6" x14ac:dyDescent="0.25">
      <c r="A17940" s="203"/>
      <c r="B17940" s="203"/>
      <c r="C17940" s="203"/>
      <c r="D17940" s="203"/>
      <c r="E17940" s="203"/>
      <c r="F17940" s="203"/>
    </row>
    <row r="17941" spans="1:6" x14ac:dyDescent="0.25">
      <c r="A17941" s="203"/>
      <c r="B17941" s="203"/>
      <c r="C17941" s="203"/>
      <c r="D17941" s="203"/>
      <c r="E17941" s="203"/>
      <c r="F17941" s="203"/>
    </row>
    <row r="17942" spans="1:6" x14ac:dyDescent="0.25">
      <c r="A17942" s="203"/>
      <c r="B17942" s="203"/>
      <c r="C17942" s="203"/>
      <c r="D17942" s="203"/>
      <c r="E17942" s="203"/>
      <c r="F17942" s="203"/>
    </row>
    <row r="17943" spans="1:6" x14ac:dyDescent="0.25">
      <c r="A17943" s="203"/>
      <c r="B17943" s="203"/>
      <c r="C17943" s="203"/>
      <c r="D17943" s="203"/>
      <c r="E17943" s="203"/>
      <c r="F17943" s="203"/>
    </row>
    <row r="17944" spans="1:6" x14ac:dyDescent="0.25">
      <c r="A17944" s="203"/>
      <c r="B17944" s="203"/>
      <c r="C17944" s="203"/>
      <c r="D17944" s="203"/>
      <c r="E17944" s="203"/>
      <c r="F17944" s="203"/>
    </row>
    <row r="17945" spans="1:6" x14ac:dyDescent="0.25">
      <c r="A17945" s="203"/>
      <c r="B17945" s="203"/>
      <c r="C17945" s="203"/>
      <c r="D17945" s="203"/>
      <c r="E17945" s="203"/>
      <c r="F17945" s="203"/>
    </row>
    <row r="17946" spans="1:6" x14ac:dyDescent="0.25">
      <c r="A17946" s="203"/>
      <c r="B17946" s="203"/>
      <c r="C17946" s="203"/>
      <c r="D17946" s="203"/>
      <c r="E17946" s="203"/>
      <c r="F17946" s="203"/>
    </row>
    <row r="17947" spans="1:6" x14ac:dyDescent="0.25">
      <c r="A17947" s="203"/>
      <c r="B17947" s="203"/>
      <c r="C17947" s="203"/>
      <c r="D17947" s="203"/>
      <c r="E17947" s="203"/>
      <c r="F17947" s="203"/>
    </row>
    <row r="17948" spans="1:6" x14ac:dyDescent="0.25">
      <c r="A17948" s="203"/>
      <c r="B17948" s="203"/>
      <c r="C17948" s="203"/>
      <c r="D17948" s="203"/>
      <c r="E17948" s="203"/>
      <c r="F17948" s="203"/>
    </row>
    <row r="17949" spans="1:6" x14ac:dyDescent="0.25">
      <c r="A17949" s="203"/>
      <c r="B17949" s="203"/>
      <c r="C17949" s="203"/>
      <c r="D17949" s="203"/>
      <c r="E17949" s="203"/>
      <c r="F17949" s="203"/>
    </row>
    <row r="17950" spans="1:6" x14ac:dyDescent="0.25">
      <c r="A17950" s="203"/>
      <c r="B17950" s="203"/>
      <c r="C17950" s="203"/>
      <c r="D17950" s="203"/>
      <c r="E17950" s="203"/>
      <c r="F17950" s="203"/>
    </row>
    <row r="17951" spans="1:6" x14ac:dyDescent="0.25">
      <c r="A17951" s="203"/>
      <c r="B17951" s="203"/>
      <c r="C17951" s="203"/>
      <c r="D17951" s="203"/>
      <c r="E17951" s="203"/>
      <c r="F17951" s="203"/>
    </row>
    <row r="17952" spans="1:6" x14ac:dyDescent="0.25">
      <c r="A17952" s="203"/>
      <c r="B17952" s="203"/>
      <c r="C17952" s="203"/>
      <c r="D17952" s="203"/>
      <c r="E17952" s="203"/>
      <c r="F17952" s="203"/>
    </row>
    <row r="17953" spans="1:6" x14ac:dyDescent="0.25">
      <c r="A17953" s="203"/>
      <c r="B17953" s="203"/>
      <c r="C17953" s="203"/>
      <c r="D17953" s="203"/>
      <c r="E17953" s="203"/>
      <c r="F17953" s="203"/>
    </row>
    <row r="17954" spans="1:6" x14ac:dyDescent="0.25">
      <c r="A17954" s="203"/>
      <c r="B17954" s="203"/>
      <c r="C17954" s="203"/>
      <c r="D17954" s="203"/>
      <c r="E17954" s="203"/>
      <c r="F17954" s="203"/>
    </row>
    <row r="17955" spans="1:6" x14ac:dyDescent="0.25">
      <c r="A17955" s="203"/>
      <c r="B17955" s="203"/>
      <c r="C17955" s="203"/>
      <c r="D17955" s="203"/>
      <c r="E17955" s="203"/>
      <c r="F17955" s="203"/>
    </row>
    <row r="17956" spans="1:6" x14ac:dyDescent="0.25">
      <c r="A17956" s="203"/>
      <c r="B17956" s="203"/>
      <c r="C17956" s="203"/>
      <c r="D17956" s="203"/>
      <c r="E17956" s="203"/>
      <c r="F17956" s="203"/>
    </row>
    <row r="17957" spans="1:6" x14ac:dyDescent="0.25">
      <c r="A17957" s="203"/>
      <c r="B17957" s="203"/>
      <c r="C17957" s="203"/>
      <c r="D17957" s="203"/>
      <c r="E17957" s="203"/>
      <c r="F17957" s="203"/>
    </row>
    <row r="17958" spans="1:6" x14ac:dyDescent="0.25">
      <c r="A17958" s="203"/>
      <c r="B17958" s="203"/>
      <c r="C17958" s="203"/>
      <c r="D17958" s="203"/>
      <c r="E17958" s="203"/>
      <c r="F17958" s="203"/>
    </row>
    <row r="17959" spans="1:6" x14ac:dyDescent="0.25">
      <c r="A17959" s="203"/>
      <c r="B17959" s="203"/>
      <c r="C17959" s="203"/>
      <c r="D17959" s="203"/>
      <c r="E17959" s="203"/>
      <c r="F17959" s="203"/>
    </row>
    <row r="17960" spans="1:6" x14ac:dyDescent="0.25">
      <c r="A17960" s="203"/>
      <c r="B17960" s="203"/>
      <c r="C17960" s="203"/>
      <c r="D17960" s="203"/>
      <c r="E17960" s="203"/>
      <c r="F17960" s="203"/>
    </row>
    <row r="17961" spans="1:6" x14ac:dyDescent="0.25">
      <c r="A17961" s="203"/>
      <c r="B17961" s="203"/>
      <c r="C17961" s="203"/>
      <c r="D17961" s="203"/>
      <c r="E17961" s="203"/>
      <c r="F17961" s="203"/>
    </row>
    <row r="17962" spans="1:6" x14ac:dyDescent="0.25">
      <c r="A17962" s="203"/>
      <c r="B17962" s="203"/>
      <c r="C17962" s="203"/>
      <c r="D17962" s="203"/>
      <c r="E17962" s="203"/>
      <c r="F17962" s="203"/>
    </row>
    <row r="17963" spans="1:6" x14ac:dyDescent="0.25">
      <c r="A17963" s="203"/>
      <c r="B17963" s="203"/>
      <c r="C17963" s="203"/>
      <c r="D17963" s="203"/>
      <c r="E17963" s="203"/>
      <c r="F17963" s="203"/>
    </row>
    <row r="17964" spans="1:6" x14ac:dyDescent="0.25">
      <c r="A17964" s="203"/>
      <c r="B17964" s="203"/>
      <c r="C17964" s="203"/>
      <c r="D17964" s="203"/>
      <c r="E17964" s="203"/>
      <c r="F17964" s="203"/>
    </row>
    <row r="17965" spans="1:6" x14ac:dyDescent="0.25">
      <c r="A17965" s="203"/>
      <c r="B17965" s="203"/>
      <c r="C17965" s="203"/>
      <c r="D17965" s="203"/>
      <c r="E17965" s="203"/>
      <c r="F17965" s="203"/>
    </row>
    <row r="17966" spans="1:6" x14ac:dyDescent="0.25">
      <c r="A17966" s="203"/>
      <c r="B17966" s="203"/>
      <c r="C17966" s="203"/>
      <c r="D17966" s="203"/>
      <c r="E17966" s="203"/>
      <c r="F17966" s="203"/>
    </row>
    <row r="17967" spans="1:6" x14ac:dyDescent="0.25">
      <c r="A17967" s="203"/>
      <c r="B17967" s="203"/>
      <c r="C17967" s="203"/>
      <c r="D17967" s="203"/>
      <c r="E17967" s="203"/>
      <c r="F17967" s="203"/>
    </row>
    <row r="17968" spans="1:6" x14ac:dyDescent="0.25">
      <c r="A17968" s="203"/>
      <c r="B17968" s="203"/>
      <c r="C17968" s="203"/>
      <c r="D17968" s="203"/>
      <c r="E17968" s="203"/>
      <c r="F17968" s="203"/>
    </row>
    <row r="17969" spans="1:6" x14ac:dyDescent="0.25">
      <c r="A17969" s="203"/>
      <c r="B17969" s="203"/>
      <c r="C17969" s="203"/>
      <c r="D17969" s="203"/>
      <c r="E17969" s="203"/>
      <c r="F17969" s="203"/>
    </row>
    <row r="17970" spans="1:6" x14ac:dyDescent="0.25">
      <c r="A17970" s="203"/>
      <c r="B17970" s="203"/>
      <c r="C17970" s="203"/>
      <c r="D17970" s="203"/>
      <c r="E17970" s="203"/>
      <c r="F17970" s="203"/>
    </row>
    <row r="17971" spans="1:6" x14ac:dyDescent="0.25">
      <c r="A17971" s="203"/>
      <c r="B17971" s="203"/>
      <c r="C17971" s="203"/>
      <c r="D17971" s="203"/>
      <c r="E17971" s="203"/>
      <c r="F17971" s="203"/>
    </row>
    <row r="17972" spans="1:6" x14ac:dyDescent="0.25">
      <c r="A17972" s="203"/>
      <c r="B17972" s="203"/>
      <c r="C17972" s="203"/>
      <c r="D17972" s="203"/>
      <c r="E17972" s="203"/>
      <c r="F17972" s="203"/>
    </row>
    <row r="17973" spans="1:6" x14ac:dyDescent="0.25">
      <c r="A17973" s="203"/>
      <c r="B17973" s="203"/>
      <c r="C17973" s="203"/>
      <c r="D17973" s="203"/>
      <c r="E17973" s="203"/>
      <c r="F17973" s="203"/>
    </row>
    <row r="17974" spans="1:6" x14ac:dyDescent="0.25">
      <c r="A17974" s="203"/>
      <c r="B17974" s="203"/>
      <c r="C17974" s="203"/>
      <c r="D17974" s="203"/>
      <c r="E17974" s="203"/>
      <c r="F17974" s="203"/>
    </row>
    <row r="17975" spans="1:6" x14ac:dyDescent="0.25">
      <c r="A17975" s="203"/>
      <c r="B17975" s="203"/>
      <c r="C17975" s="203"/>
      <c r="D17975" s="203"/>
      <c r="E17975" s="203"/>
      <c r="F17975" s="203"/>
    </row>
    <row r="17976" spans="1:6" x14ac:dyDescent="0.25">
      <c r="A17976" s="203"/>
      <c r="B17976" s="203"/>
      <c r="C17976" s="203"/>
      <c r="D17976" s="203"/>
      <c r="E17976" s="203"/>
      <c r="F17976" s="203"/>
    </row>
    <row r="17977" spans="1:6" x14ac:dyDescent="0.25">
      <c r="A17977" s="203"/>
      <c r="B17977" s="203"/>
      <c r="C17977" s="203"/>
      <c r="D17977" s="203"/>
      <c r="E17977" s="203"/>
      <c r="F17977" s="203"/>
    </row>
    <row r="17978" spans="1:6" x14ac:dyDescent="0.25">
      <c r="A17978" s="203"/>
      <c r="B17978" s="203"/>
      <c r="C17978" s="203"/>
      <c r="D17978" s="203"/>
      <c r="E17978" s="203"/>
      <c r="F17978" s="203"/>
    </row>
    <row r="17979" spans="1:6" x14ac:dyDescent="0.25">
      <c r="A17979" s="203"/>
      <c r="B17979" s="203"/>
      <c r="C17979" s="203"/>
      <c r="D17979" s="203"/>
      <c r="E17979" s="203"/>
      <c r="F17979" s="203"/>
    </row>
    <row r="17980" spans="1:6" x14ac:dyDescent="0.25">
      <c r="A17980" s="203"/>
      <c r="B17980" s="203"/>
      <c r="C17980" s="203"/>
      <c r="D17980" s="203"/>
      <c r="E17980" s="203"/>
      <c r="F17980" s="203"/>
    </row>
    <row r="17981" spans="1:6" x14ac:dyDescent="0.25">
      <c r="A17981" s="203"/>
      <c r="B17981" s="203"/>
      <c r="C17981" s="203"/>
      <c r="D17981" s="203"/>
      <c r="E17981" s="203"/>
      <c r="F17981" s="203"/>
    </row>
    <row r="17982" spans="1:6" x14ac:dyDescent="0.25">
      <c r="A17982" s="203"/>
      <c r="B17982" s="203"/>
      <c r="C17982" s="203"/>
      <c r="D17982" s="203"/>
      <c r="E17982" s="203"/>
      <c r="F17982" s="203"/>
    </row>
    <row r="17983" spans="1:6" x14ac:dyDescent="0.25">
      <c r="A17983" s="203"/>
      <c r="B17983" s="203"/>
      <c r="C17983" s="203"/>
      <c r="D17983" s="203"/>
      <c r="E17983" s="203"/>
      <c r="F17983" s="203"/>
    </row>
    <row r="17984" spans="1:6" x14ac:dyDescent="0.25">
      <c r="A17984" s="203"/>
      <c r="B17984" s="203"/>
      <c r="C17984" s="203"/>
      <c r="D17984" s="203"/>
      <c r="E17984" s="203"/>
      <c r="F17984" s="203"/>
    </row>
    <row r="17985" spans="1:6" x14ac:dyDescent="0.25">
      <c r="A17985" s="203"/>
      <c r="B17985" s="203"/>
      <c r="C17985" s="203"/>
      <c r="D17985" s="203"/>
      <c r="E17985" s="203"/>
      <c r="F17985" s="203"/>
    </row>
    <row r="17986" spans="1:6" x14ac:dyDescent="0.25">
      <c r="A17986" s="203"/>
      <c r="B17986" s="203"/>
      <c r="C17986" s="203"/>
      <c r="D17986" s="203"/>
      <c r="E17986" s="203"/>
      <c r="F17986" s="203"/>
    </row>
    <row r="17987" spans="1:6" x14ac:dyDescent="0.25">
      <c r="A17987" s="203"/>
      <c r="B17987" s="203"/>
      <c r="C17987" s="203"/>
      <c r="D17987" s="203"/>
      <c r="E17987" s="203"/>
      <c r="F17987" s="203"/>
    </row>
    <row r="17988" spans="1:6" x14ac:dyDescent="0.25">
      <c r="A17988" s="203"/>
      <c r="B17988" s="203"/>
      <c r="C17988" s="203"/>
      <c r="D17988" s="203"/>
      <c r="E17988" s="203"/>
      <c r="F17988" s="203"/>
    </row>
    <row r="17989" spans="1:6" x14ac:dyDescent="0.25">
      <c r="A17989" s="203"/>
      <c r="B17989" s="203"/>
      <c r="C17989" s="203"/>
      <c r="D17989" s="203"/>
      <c r="E17989" s="203"/>
      <c r="F17989" s="203"/>
    </row>
    <row r="17990" spans="1:6" x14ac:dyDescent="0.25">
      <c r="A17990" s="203"/>
      <c r="B17990" s="203"/>
      <c r="C17990" s="203"/>
      <c r="D17990" s="203"/>
      <c r="E17990" s="203"/>
      <c r="F17990" s="203"/>
    </row>
    <row r="17991" spans="1:6" x14ac:dyDescent="0.25">
      <c r="A17991" s="203"/>
      <c r="B17991" s="203"/>
      <c r="C17991" s="203"/>
      <c r="D17991" s="203"/>
      <c r="E17991" s="203"/>
      <c r="F17991" s="203"/>
    </row>
    <row r="17992" spans="1:6" x14ac:dyDescent="0.25">
      <c r="A17992" s="203"/>
      <c r="B17992" s="203"/>
      <c r="C17992" s="203"/>
      <c r="D17992" s="203"/>
      <c r="E17992" s="203"/>
      <c r="F17992" s="203"/>
    </row>
    <row r="17993" spans="1:6" x14ac:dyDescent="0.25">
      <c r="A17993" s="203"/>
      <c r="B17993" s="203"/>
      <c r="C17993" s="203"/>
      <c r="D17993" s="203"/>
      <c r="E17993" s="203"/>
      <c r="F17993" s="203"/>
    </row>
    <row r="17994" spans="1:6" x14ac:dyDescent="0.25">
      <c r="A17994" s="203"/>
      <c r="B17994" s="203"/>
      <c r="C17994" s="203"/>
      <c r="D17994" s="203"/>
      <c r="E17994" s="203"/>
      <c r="F17994" s="203"/>
    </row>
    <row r="17995" spans="1:6" x14ac:dyDescent="0.25">
      <c r="A17995" s="203"/>
      <c r="B17995" s="203"/>
      <c r="C17995" s="203"/>
      <c r="D17995" s="203"/>
      <c r="E17995" s="203"/>
      <c r="F17995" s="203"/>
    </row>
    <row r="17996" spans="1:6" x14ac:dyDescent="0.25">
      <c r="A17996" s="203"/>
      <c r="B17996" s="203"/>
      <c r="C17996" s="203"/>
      <c r="D17996" s="203"/>
      <c r="E17996" s="203"/>
      <c r="F17996" s="203"/>
    </row>
    <row r="17997" spans="1:6" x14ac:dyDescent="0.25">
      <c r="A17997" s="203"/>
      <c r="B17997" s="203"/>
      <c r="C17997" s="203"/>
      <c r="D17997" s="203"/>
      <c r="E17997" s="203"/>
      <c r="F17997" s="203"/>
    </row>
    <row r="17998" spans="1:6" x14ac:dyDescent="0.25">
      <c r="A17998" s="203"/>
      <c r="B17998" s="203"/>
      <c r="C17998" s="203"/>
      <c r="D17998" s="203"/>
      <c r="E17998" s="203"/>
      <c r="F17998" s="203"/>
    </row>
    <row r="17999" spans="1:6" x14ac:dyDescent="0.25">
      <c r="A17999" s="203"/>
      <c r="B17999" s="203"/>
      <c r="C17999" s="203"/>
      <c r="D17999" s="203"/>
      <c r="E17999" s="203"/>
      <c r="F17999" s="203"/>
    </row>
    <row r="18000" spans="1:6" x14ac:dyDescent="0.25">
      <c r="A18000" s="203"/>
      <c r="B18000" s="203"/>
      <c r="C18000" s="203"/>
      <c r="D18000" s="203"/>
      <c r="E18000" s="203"/>
      <c r="F18000" s="203"/>
    </row>
    <row r="18001" spans="1:6" x14ac:dyDescent="0.25">
      <c r="A18001" s="203"/>
      <c r="B18001" s="203"/>
      <c r="C18001" s="203"/>
      <c r="D18001" s="203"/>
      <c r="E18001" s="203"/>
      <c r="F18001" s="203"/>
    </row>
    <row r="18002" spans="1:6" x14ac:dyDescent="0.25">
      <c r="A18002" s="203"/>
      <c r="B18002" s="203"/>
      <c r="C18002" s="203"/>
      <c r="D18002" s="203"/>
      <c r="E18002" s="203"/>
      <c r="F18002" s="203"/>
    </row>
    <row r="18003" spans="1:6" x14ac:dyDescent="0.25">
      <c r="A18003" s="203"/>
      <c r="B18003" s="203"/>
      <c r="C18003" s="203"/>
      <c r="D18003" s="203"/>
      <c r="E18003" s="203"/>
      <c r="F18003" s="203"/>
    </row>
    <row r="18004" spans="1:6" x14ac:dyDescent="0.25">
      <c r="A18004" s="203"/>
      <c r="B18004" s="203"/>
      <c r="C18004" s="203"/>
      <c r="D18004" s="203"/>
      <c r="E18004" s="203"/>
      <c r="F18004" s="203"/>
    </row>
    <row r="18005" spans="1:6" x14ac:dyDescent="0.25">
      <c r="A18005" s="203"/>
      <c r="B18005" s="203"/>
      <c r="C18005" s="203"/>
      <c r="D18005" s="203"/>
      <c r="E18005" s="203"/>
      <c r="F18005" s="203"/>
    </row>
    <row r="18006" spans="1:6" x14ac:dyDescent="0.25">
      <c r="A18006" s="203"/>
      <c r="B18006" s="203"/>
      <c r="C18006" s="203"/>
      <c r="D18006" s="203"/>
      <c r="E18006" s="203"/>
      <c r="F18006" s="203"/>
    </row>
    <row r="18007" spans="1:6" x14ac:dyDescent="0.25">
      <c r="A18007" s="203"/>
      <c r="B18007" s="203"/>
      <c r="C18007" s="203"/>
      <c r="D18007" s="203"/>
      <c r="E18007" s="203"/>
      <c r="F18007" s="203"/>
    </row>
    <row r="18008" spans="1:6" x14ac:dyDescent="0.25">
      <c r="A18008" s="203"/>
      <c r="B18008" s="203"/>
      <c r="C18008" s="203"/>
      <c r="D18008" s="203"/>
      <c r="E18008" s="203"/>
      <c r="F18008" s="203"/>
    </row>
    <row r="18009" spans="1:6" x14ac:dyDescent="0.25">
      <c r="A18009" s="203"/>
      <c r="B18009" s="203"/>
      <c r="C18009" s="203"/>
      <c r="D18009" s="203"/>
      <c r="E18009" s="203"/>
      <c r="F18009" s="203"/>
    </row>
    <row r="18010" spans="1:6" x14ac:dyDescent="0.25">
      <c r="A18010" s="203"/>
      <c r="B18010" s="203"/>
      <c r="C18010" s="203"/>
      <c r="D18010" s="203"/>
      <c r="E18010" s="203"/>
      <c r="F18010" s="203"/>
    </row>
    <row r="18011" spans="1:6" x14ac:dyDescent="0.25">
      <c r="A18011" s="203"/>
      <c r="B18011" s="203"/>
      <c r="C18011" s="203"/>
      <c r="D18011" s="203"/>
      <c r="E18011" s="203"/>
      <c r="F18011" s="203"/>
    </row>
    <row r="18012" spans="1:6" x14ac:dyDescent="0.25">
      <c r="A18012" s="203"/>
      <c r="B18012" s="203"/>
      <c r="C18012" s="203"/>
      <c r="D18012" s="203"/>
      <c r="E18012" s="203"/>
      <c r="F18012" s="203"/>
    </row>
    <row r="18013" spans="1:6" x14ac:dyDescent="0.25">
      <c r="A18013" s="203"/>
      <c r="B18013" s="203"/>
      <c r="C18013" s="203"/>
      <c r="D18013" s="203"/>
      <c r="E18013" s="203"/>
      <c r="F18013" s="203"/>
    </row>
    <row r="18014" spans="1:6" x14ac:dyDescent="0.25">
      <c r="A18014" s="203"/>
      <c r="B18014" s="203"/>
      <c r="C18014" s="203"/>
      <c r="D18014" s="203"/>
      <c r="E18014" s="203"/>
      <c r="F18014" s="203"/>
    </row>
    <row r="18015" spans="1:6" x14ac:dyDescent="0.25">
      <c r="A18015" s="203"/>
      <c r="B18015" s="203"/>
      <c r="C18015" s="203"/>
      <c r="D18015" s="203"/>
      <c r="E18015" s="203"/>
      <c r="F18015" s="203"/>
    </row>
    <row r="18016" spans="1:6" x14ac:dyDescent="0.25">
      <c r="A18016" s="203"/>
      <c r="B18016" s="203"/>
      <c r="C18016" s="203"/>
      <c r="D18016" s="203"/>
      <c r="E18016" s="203"/>
      <c r="F18016" s="203"/>
    </row>
    <row r="18017" spans="1:6" x14ac:dyDescent="0.25">
      <c r="A18017" s="203"/>
      <c r="B18017" s="203"/>
      <c r="C18017" s="203"/>
      <c r="D18017" s="203"/>
      <c r="E18017" s="203"/>
      <c r="F18017" s="203"/>
    </row>
    <row r="18018" spans="1:6" x14ac:dyDescent="0.25">
      <c r="A18018" s="203"/>
      <c r="B18018" s="203"/>
      <c r="C18018" s="203"/>
      <c r="D18018" s="203"/>
      <c r="E18018" s="203"/>
      <c r="F18018" s="203"/>
    </row>
    <row r="18019" spans="1:6" x14ac:dyDescent="0.25">
      <c r="A18019" s="203"/>
      <c r="B18019" s="203"/>
      <c r="C18019" s="203"/>
      <c r="D18019" s="203"/>
      <c r="E18019" s="203"/>
      <c r="F18019" s="203"/>
    </row>
    <row r="18020" spans="1:6" x14ac:dyDescent="0.25">
      <c r="A18020" s="203"/>
      <c r="B18020" s="203"/>
      <c r="C18020" s="203"/>
      <c r="D18020" s="203"/>
      <c r="E18020" s="203"/>
      <c r="F18020" s="203"/>
    </row>
    <row r="18021" spans="1:6" x14ac:dyDescent="0.25">
      <c r="A18021" s="203"/>
      <c r="B18021" s="203"/>
      <c r="C18021" s="203"/>
      <c r="D18021" s="203"/>
      <c r="E18021" s="203"/>
      <c r="F18021" s="203"/>
    </row>
    <row r="18022" spans="1:6" x14ac:dyDescent="0.25">
      <c r="A18022" s="203"/>
      <c r="B18022" s="203"/>
      <c r="C18022" s="203"/>
      <c r="D18022" s="203"/>
      <c r="E18022" s="203"/>
      <c r="F18022" s="203"/>
    </row>
    <row r="18023" spans="1:6" x14ac:dyDescent="0.25">
      <c r="A18023" s="203"/>
      <c r="B18023" s="203"/>
      <c r="C18023" s="203"/>
      <c r="D18023" s="203"/>
      <c r="E18023" s="203"/>
      <c r="F18023" s="203"/>
    </row>
    <row r="18024" spans="1:6" x14ac:dyDescent="0.25">
      <c r="A18024" s="203"/>
      <c r="B18024" s="203"/>
      <c r="C18024" s="203"/>
      <c r="D18024" s="203"/>
      <c r="E18024" s="203"/>
      <c r="F18024" s="203"/>
    </row>
    <row r="18025" spans="1:6" x14ac:dyDescent="0.25">
      <c r="A18025" s="203"/>
      <c r="B18025" s="203"/>
      <c r="C18025" s="203"/>
      <c r="D18025" s="203"/>
      <c r="E18025" s="203"/>
      <c r="F18025" s="203"/>
    </row>
    <row r="18026" spans="1:6" x14ac:dyDescent="0.25">
      <c r="A18026" s="203"/>
      <c r="B18026" s="203"/>
      <c r="C18026" s="203"/>
      <c r="D18026" s="203"/>
      <c r="E18026" s="203"/>
      <c r="F18026" s="203"/>
    </row>
    <row r="18027" spans="1:6" x14ac:dyDescent="0.25">
      <c r="A18027" s="203"/>
      <c r="B18027" s="203"/>
      <c r="C18027" s="203"/>
      <c r="D18027" s="203"/>
      <c r="E18027" s="203"/>
      <c r="F18027" s="203"/>
    </row>
    <row r="18028" spans="1:6" x14ac:dyDescent="0.25">
      <c r="A18028" s="203"/>
      <c r="B18028" s="203"/>
      <c r="C18028" s="203"/>
      <c r="D18028" s="203"/>
      <c r="E18028" s="203"/>
      <c r="F18028" s="203"/>
    </row>
    <row r="18029" spans="1:6" x14ac:dyDescent="0.25">
      <c r="A18029" s="203"/>
      <c r="B18029" s="203"/>
      <c r="C18029" s="203"/>
      <c r="D18029" s="203"/>
      <c r="E18029" s="203"/>
      <c r="F18029" s="203"/>
    </row>
    <row r="18030" spans="1:6" x14ac:dyDescent="0.25">
      <c r="A18030" s="203"/>
      <c r="B18030" s="203"/>
      <c r="C18030" s="203"/>
      <c r="D18030" s="203"/>
      <c r="E18030" s="203"/>
      <c r="F18030" s="203"/>
    </row>
    <row r="18031" spans="1:6" x14ac:dyDescent="0.25">
      <c r="A18031" s="203"/>
      <c r="B18031" s="203"/>
      <c r="C18031" s="203"/>
      <c r="D18031" s="203"/>
      <c r="E18031" s="203"/>
      <c r="F18031" s="203"/>
    </row>
    <row r="18032" spans="1:6" x14ac:dyDescent="0.25">
      <c r="A18032" s="203"/>
      <c r="B18032" s="203"/>
      <c r="C18032" s="203"/>
      <c r="D18032" s="203"/>
      <c r="E18032" s="203"/>
      <c r="F18032" s="203"/>
    </row>
    <row r="18033" spans="1:6" x14ac:dyDescent="0.25">
      <c r="A18033" s="203"/>
      <c r="B18033" s="203"/>
      <c r="C18033" s="203"/>
      <c r="D18033" s="203"/>
      <c r="E18033" s="203"/>
      <c r="F18033" s="203"/>
    </row>
    <row r="18034" spans="1:6" x14ac:dyDescent="0.25">
      <c r="A18034" s="203"/>
      <c r="B18034" s="203"/>
      <c r="C18034" s="203"/>
      <c r="D18034" s="203"/>
      <c r="E18034" s="203"/>
      <c r="F18034" s="203"/>
    </row>
    <row r="18035" spans="1:6" x14ac:dyDescent="0.25">
      <c r="A18035" s="203"/>
      <c r="B18035" s="203"/>
      <c r="C18035" s="203"/>
      <c r="D18035" s="203"/>
      <c r="E18035" s="203"/>
      <c r="F18035" s="203"/>
    </row>
    <row r="18036" spans="1:6" x14ac:dyDescent="0.25">
      <c r="A18036" s="203"/>
      <c r="B18036" s="203"/>
      <c r="C18036" s="203"/>
      <c r="D18036" s="203"/>
      <c r="E18036" s="203"/>
      <c r="F18036" s="203"/>
    </row>
    <row r="18037" spans="1:6" x14ac:dyDescent="0.25">
      <c r="A18037" s="203"/>
      <c r="B18037" s="203"/>
      <c r="C18037" s="203"/>
      <c r="D18037" s="203"/>
      <c r="E18037" s="203"/>
      <c r="F18037" s="203"/>
    </row>
    <row r="18038" spans="1:6" x14ac:dyDescent="0.25">
      <c r="A18038" s="203"/>
      <c r="B18038" s="203"/>
      <c r="C18038" s="203"/>
      <c r="D18038" s="203"/>
      <c r="E18038" s="203"/>
      <c r="F18038" s="203"/>
    </row>
    <row r="18039" spans="1:6" x14ac:dyDescent="0.25">
      <c r="A18039" s="203"/>
      <c r="B18039" s="203"/>
      <c r="C18039" s="203"/>
      <c r="D18039" s="203"/>
      <c r="E18039" s="203"/>
      <c r="F18039" s="203"/>
    </row>
    <row r="18040" spans="1:6" x14ac:dyDescent="0.25">
      <c r="A18040" s="203"/>
      <c r="B18040" s="203"/>
      <c r="C18040" s="203"/>
      <c r="D18040" s="203"/>
      <c r="E18040" s="203"/>
      <c r="F18040" s="203"/>
    </row>
    <row r="18041" spans="1:6" x14ac:dyDescent="0.25">
      <c r="A18041" s="203"/>
      <c r="B18041" s="203"/>
      <c r="C18041" s="203"/>
      <c r="D18041" s="203"/>
      <c r="E18041" s="203"/>
      <c r="F18041" s="203"/>
    </row>
    <row r="18042" spans="1:6" x14ac:dyDescent="0.25">
      <c r="A18042" s="203"/>
      <c r="B18042" s="203"/>
      <c r="C18042" s="203"/>
      <c r="D18042" s="203"/>
      <c r="E18042" s="203"/>
      <c r="F18042" s="203"/>
    </row>
    <row r="18043" spans="1:6" x14ac:dyDescent="0.25">
      <c r="A18043" s="203"/>
      <c r="B18043" s="203"/>
      <c r="C18043" s="203"/>
      <c r="D18043" s="203"/>
      <c r="E18043" s="203"/>
      <c r="F18043" s="203"/>
    </row>
    <row r="18044" spans="1:6" x14ac:dyDescent="0.25">
      <c r="A18044" s="203"/>
      <c r="B18044" s="203"/>
      <c r="C18044" s="203"/>
      <c r="D18044" s="203"/>
      <c r="E18044" s="203"/>
      <c r="F18044" s="203"/>
    </row>
    <row r="18045" spans="1:6" x14ac:dyDescent="0.25">
      <c r="A18045" s="203"/>
      <c r="B18045" s="203"/>
      <c r="C18045" s="203"/>
      <c r="D18045" s="203"/>
      <c r="E18045" s="203"/>
      <c r="F18045" s="203"/>
    </row>
    <row r="18046" spans="1:6" x14ac:dyDescent="0.25">
      <c r="A18046" s="203"/>
      <c r="B18046" s="203"/>
      <c r="C18046" s="203"/>
      <c r="D18046" s="203"/>
      <c r="E18046" s="203"/>
      <c r="F18046" s="203"/>
    </row>
    <row r="18047" spans="1:6" x14ac:dyDescent="0.25">
      <c r="A18047" s="203"/>
      <c r="B18047" s="203"/>
      <c r="C18047" s="203"/>
      <c r="D18047" s="203"/>
      <c r="E18047" s="203"/>
      <c r="F18047" s="203"/>
    </row>
    <row r="18048" spans="1:6" x14ac:dyDescent="0.25">
      <c r="A18048" s="203"/>
      <c r="B18048" s="203"/>
      <c r="C18048" s="203"/>
      <c r="D18048" s="203"/>
      <c r="E18048" s="203"/>
      <c r="F18048" s="203"/>
    </row>
    <row r="18049" spans="1:6" x14ac:dyDescent="0.25">
      <c r="A18049" s="203"/>
      <c r="B18049" s="203"/>
      <c r="C18049" s="203"/>
      <c r="D18049" s="203"/>
      <c r="E18049" s="203"/>
      <c r="F18049" s="203"/>
    </row>
    <row r="18050" spans="1:6" x14ac:dyDescent="0.25">
      <c r="A18050" s="203"/>
      <c r="B18050" s="203"/>
      <c r="C18050" s="203"/>
      <c r="D18050" s="203"/>
      <c r="E18050" s="203"/>
      <c r="F18050" s="203"/>
    </row>
    <row r="18051" spans="1:6" x14ac:dyDescent="0.25">
      <c r="A18051" s="203"/>
      <c r="B18051" s="203"/>
      <c r="C18051" s="203"/>
      <c r="D18051" s="203"/>
      <c r="E18051" s="203"/>
      <c r="F18051" s="203"/>
    </row>
    <row r="18052" spans="1:6" x14ac:dyDescent="0.25">
      <c r="A18052" s="203"/>
      <c r="B18052" s="203"/>
      <c r="C18052" s="203"/>
      <c r="D18052" s="203"/>
      <c r="E18052" s="203"/>
      <c r="F18052" s="203"/>
    </row>
    <row r="18053" spans="1:6" x14ac:dyDescent="0.25">
      <c r="A18053" s="203"/>
      <c r="B18053" s="203"/>
      <c r="C18053" s="203"/>
      <c r="D18053" s="203"/>
      <c r="E18053" s="203"/>
      <c r="F18053" s="203"/>
    </row>
    <row r="18054" spans="1:6" x14ac:dyDescent="0.25">
      <c r="A18054" s="203"/>
      <c r="B18054" s="203"/>
      <c r="C18054" s="203"/>
      <c r="D18054" s="203"/>
      <c r="E18054" s="203"/>
      <c r="F18054" s="203"/>
    </row>
    <row r="18055" spans="1:6" x14ac:dyDescent="0.25">
      <c r="A18055" s="203"/>
      <c r="B18055" s="203"/>
      <c r="C18055" s="203"/>
      <c r="D18055" s="203"/>
      <c r="E18055" s="203"/>
      <c r="F18055" s="203"/>
    </row>
    <row r="18056" spans="1:6" x14ac:dyDescent="0.25">
      <c r="A18056" s="203"/>
      <c r="B18056" s="203"/>
      <c r="C18056" s="203"/>
      <c r="D18056" s="203"/>
      <c r="E18056" s="203"/>
      <c r="F18056" s="203"/>
    </row>
    <row r="18057" spans="1:6" x14ac:dyDescent="0.25">
      <c r="A18057" s="203"/>
      <c r="B18057" s="203"/>
      <c r="C18057" s="203"/>
      <c r="D18057" s="203"/>
      <c r="E18057" s="203"/>
      <c r="F18057" s="203"/>
    </row>
    <row r="18058" spans="1:6" x14ac:dyDescent="0.25">
      <c r="A18058" s="203"/>
      <c r="B18058" s="203"/>
      <c r="C18058" s="203"/>
      <c r="D18058" s="203"/>
      <c r="E18058" s="203"/>
      <c r="F18058" s="203"/>
    </row>
    <row r="18059" spans="1:6" x14ac:dyDescent="0.25">
      <c r="A18059" s="203"/>
      <c r="B18059" s="203"/>
      <c r="C18059" s="203"/>
      <c r="D18059" s="203"/>
      <c r="E18059" s="203"/>
      <c r="F18059" s="203"/>
    </row>
    <row r="18060" spans="1:6" x14ac:dyDescent="0.25">
      <c r="A18060" s="203"/>
      <c r="B18060" s="203"/>
      <c r="C18060" s="203"/>
      <c r="D18060" s="203"/>
      <c r="E18060" s="203"/>
      <c r="F18060" s="203"/>
    </row>
    <row r="18061" spans="1:6" x14ac:dyDescent="0.25">
      <c r="A18061" s="203"/>
      <c r="B18061" s="203"/>
      <c r="C18061" s="203"/>
      <c r="D18061" s="203"/>
      <c r="E18061" s="203"/>
      <c r="F18061" s="203"/>
    </row>
    <row r="18062" spans="1:6" x14ac:dyDescent="0.25">
      <c r="A18062" s="203"/>
      <c r="B18062" s="203"/>
      <c r="C18062" s="203"/>
      <c r="D18062" s="203"/>
      <c r="E18062" s="203"/>
      <c r="F18062" s="203"/>
    </row>
    <row r="18063" spans="1:6" x14ac:dyDescent="0.25">
      <c r="A18063" s="203"/>
      <c r="B18063" s="203"/>
      <c r="C18063" s="203"/>
      <c r="D18063" s="203"/>
      <c r="E18063" s="203"/>
      <c r="F18063" s="203"/>
    </row>
    <row r="18064" spans="1:6" x14ac:dyDescent="0.25">
      <c r="A18064" s="203"/>
      <c r="B18064" s="203"/>
      <c r="C18064" s="203"/>
      <c r="D18064" s="203"/>
      <c r="E18064" s="203"/>
      <c r="F18064" s="203"/>
    </row>
    <row r="18065" spans="1:6" x14ac:dyDescent="0.25">
      <c r="A18065" s="203"/>
      <c r="B18065" s="203"/>
      <c r="C18065" s="203"/>
      <c r="D18065" s="203"/>
      <c r="E18065" s="203"/>
      <c r="F18065" s="203"/>
    </row>
    <row r="18066" spans="1:6" x14ac:dyDescent="0.25">
      <c r="A18066" s="203"/>
      <c r="B18066" s="203"/>
      <c r="C18066" s="203"/>
      <c r="D18066" s="203"/>
      <c r="E18066" s="203"/>
      <c r="F18066" s="203"/>
    </row>
    <row r="18067" spans="1:6" x14ac:dyDescent="0.25">
      <c r="A18067" s="203"/>
      <c r="B18067" s="203"/>
      <c r="C18067" s="203"/>
      <c r="D18067" s="203"/>
      <c r="E18067" s="203"/>
      <c r="F18067" s="203"/>
    </row>
    <row r="18068" spans="1:6" x14ac:dyDescent="0.25">
      <c r="A18068" s="203"/>
      <c r="B18068" s="203"/>
      <c r="C18068" s="203"/>
      <c r="D18068" s="203"/>
      <c r="E18068" s="203"/>
      <c r="F18068" s="203"/>
    </row>
    <row r="18069" spans="1:6" x14ac:dyDescent="0.25">
      <c r="A18069" s="203"/>
      <c r="B18069" s="203"/>
      <c r="C18069" s="203"/>
      <c r="D18069" s="203"/>
      <c r="E18069" s="203"/>
      <c r="F18069" s="203"/>
    </row>
    <row r="18070" spans="1:6" x14ac:dyDescent="0.25">
      <c r="A18070" s="203"/>
      <c r="B18070" s="203"/>
      <c r="C18070" s="203"/>
      <c r="D18070" s="203"/>
      <c r="E18070" s="203"/>
      <c r="F18070" s="203"/>
    </row>
    <row r="18071" spans="1:6" x14ac:dyDescent="0.25">
      <c r="A18071" s="203"/>
      <c r="B18071" s="203"/>
      <c r="C18071" s="203"/>
      <c r="D18071" s="203"/>
      <c r="E18071" s="203"/>
      <c r="F18071" s="203"/>
    </row>
    <row r="18072" spans="1:6" x14ac:dyDescent="0.25">
      <c r="A18072" s="203"/>
      <c r="B18072" s="203"/>
      <c r="C18072" s="203"/>
      <c r="D18072" s="203"/>
      <c r="E18072" s="203"/>
      <c r="F18072" s="203"/>
    </row>
    <row r="18073" spans="1:6" x14ac:dyDescent="0.25">
      <c r="A18073" s="203"/>
      <c r="B18073" s="203"/>
      <c r="C18073" s="203"/>
      <c r="D18073" s="203"/>
      <c r="E18073" s="203"/>
      <c r="F18073" s="203"/>
    </row>
    <row r="18074" spans="1:6" x14ac:dyDescent="0.25">
      <c r="A18074" s="203"/>
      <c r="B18074" s="203"/>
      <c r="C18074" s="203"/>
      <c r="D18074" s="203"/>
      <c r="E18074" s="203"/>
      <c r="F18074" s="203"/>
    </row>
    <row r="18075" spans="1:6" x14ac:dyDescent="0.25">
      <c r="A18075" s="203"/>
      <c r="B18075" s="203"/>
      <c r="C18075" s="203"/>
      <c r="D18075" s="203"/>
      <c r="E18075" s="203"/>
      <c r="F18075" s="203"/>
    </row>
    <row r="18076" spans="1:6" x14ac:dyDescent="0.25">
      <c r="A18076" s="203"/>
      <c r="B18076" s="203"/>
      <c r="C18076" s="203"/>
      <c r="D18076" s="203"/>
      <c r="E18076" s="203"/>
      <c r="F18076" s="203"/>
    </row>
    <row r="18077" spans="1:6" x14ac:dyDescent="0.25">
      <c r="A18077" s="203"/>
      <c r="B18077" s="203"/>
      <c r="C18077" s="203"/>
      <c r="D18077" s="203"/>
      <c r="E18077" s="203"/>
      <c r="F18077" s="203"/>
    </row>
    <row r="18078" spans="1:6" x14ac:dyDescent="0.25">
      <c r="A18078" s="203"/>
      <c r="B18078" s="203"/>
      <c r="C18078" s="203"/>
      <c r="D18078" s="203"/>
      <c r="E18078" s="203"/>
      <c r="F18078" s="203"/>
    </row>
    <row r="18079" spans="1:6" x14ac:dyDescent="0.25">
      <c r="A18079" s="203"/>
      <c r="B18079" s="203"/>
      <c r="C18079" s="203"/>
      <c r="D18079" s="203"/>
      <c r="E18079" s="203"/>
      <c r="F18079" s="203"/>
    </row>
    <row r="18080" spans="1:6" x14ac:dyDescent="0.25">
      <c r="A18080" s="203"/>
      <c r="B18080" s="203"/>
      <c r="C18080" s="203"/>
      <c r="D18080" s="203"/>
      <c r="E18080" s="203"/>
      <c r="F18080" s="203"/>
    </row>
    <row r="18081" spans="1:6" x14ac:dyDescent="0.25">
      <c r="A18081" s="203"/>
      <c r="B18081" s="203"/>
      <c r="C18081" s="203"/>
      <c r="D18081" s="203"/>
      <c r="E18081" s="203"/>
      <c r="F18081" s="203"/>
    </row>
    <row r="18082" spans="1:6" x14ac:dyDescent="0.25">
      <c r="A18082" s="203"/>
      <c r="B18082" s="203"/>
      <c r="C18082" s="203"/>
      <c r="D18082" s="203"/>
      <c r="E18082" s="203"/>
      <c r="F18082" s="203"/>
    </row>
    <row r="18083" spans="1:6" x14ac:dyDescent="0.25">
      <c r="A18083" s="203"/>
      <c r="B18083" s="203"/>
      <c r="C18083" s="203"/>
      <c r="D18083" s="203"/>
      <c r="E18083" s="203"/>
      <c r="F18083" s="203"/>
    </row>
    <row r="18084" spans="1:6" x14ac:dyDescent="0.25">
      <c r="A18084" s="203"/>
      <c r="B18084" s="203"/>
      <c r="C18084" s="203"/>
      <c r="D18084" s="203"/>
      <c r="E18084" s="203"/>
      <c r="F18084" s="203"/>
    </row>
    <row r="18085" spans="1:6" x14ac:dyDescent="0.25">
      <c r="A18085" s="203"/>
      <c r="B18085" s="203"/>
      <c r="C18085" s="203"/>
      <c r="D18085" s="203"/>
      <c r="E18085" s="203"/>
      <c r="F18085" s="203"/>
    </row>
    <row r="18086" spans="1:6" x14ac:dyDescent="0.25">
      <c r="A18086" s="203"/>
      <c r="B18086" s="203"/>
      <c r="C18086" s="203"/>
      <c r="D18086" s="203"/>
      <c r="E18086" s="203"/>
      <c r="F18086" s="203"/>
    </row>
    <row r="18087" spans="1:6" x14ac:dyDescent="0.25">
      <c r="A18087" s="203"/>
      <c r="B18087" s="203"/>
      <c r="C18087" s="203"/>
      <c r="D18087" s="203"/>
      <c r="E18087" s="203"/>
      <c r="F18087" s="203"/>
    </row>
    <row r="18088" spans="1:6" x14ac:dyDescent="0.25">
      <c r="A18088" s="203"/>
      <c r="B18088" s="203"/>
      <c r="C18088" s="203"/>
      <c r="D18088" s="203"/>
      <c r="E18088" s="203"/>
      <c r="F18088" s="203"/>
    </row>
    <row r="18089" spans="1:6" x14ac:dyDescent="0.25">
      <c r="A18089" s="203"/>
      <c r="B18089" s="203"/>
      <c r="C18089" s="203"/>
      <c r="D18089" s="203"/>
      <c r="E18089" s="203"/>
      <c r="F18089" s="203"/>
    </row>
    <row r="18090" spans="1:6" x14ac:dyDescent="0.25">
      <c r="A18090" s="203"/>
      <c r="B18090" s="203"/>
      <c r="C18090" s="203"/>
      <c r="D18090" s="203"/>
      <c r="E18090" s="203"/>
      <c r="F18090" s="203"/>
    </row>
    <row r="18091" spans="1:6" x14ac:dyDescent="0.25">
      <c r="A18091" s="203"/>
      <c r="B18091" s="203"/>
      <c r="C18091" s="203"/>
      <c r="D18091" s="203"/>
      <c r="E18091" s="203"/>
      <c r="F18091" s="203"/>
    </row>
    <row r="18092" spans="1:6" x14ac:dyDescent="0.25">
      <c r="A18092" s="203"/>
      <c r="B18092" s="203"/>
      <c r="C18092" s="203"/>
      <c r="D18092" s="203"/>
      <c r="E18092" s="203"/>
      <c r="F18092" s="203"/>
    </row>
    <row r="18093" spans="1:6" x14ac:dyDescent="0.25">
      <c r="A18093" s="203"/>
      <c r="B18093" s="203"/>
      <c r="C18093" s="203"/>
      <c r="D18093" s="203"/>
      <c r="E18093" s="203"/>
      <c r="F18093" s="203"/>
    </row>
    <row r="18094" spans="1:6" x14ac:dyDescent="0.25">
      <c r="A18094" s="203"/>
      <c r="B18094" s="203"/>
      <c r="C18094" s="203"/>
      <c r="D18094" s="203"/>
      <c r="E18094" s="203"/>
      <c r="F18094" s="203"/>
    </row>
    <row r="18095" spans="1:6" x14ac:dyDescent="0.25">
      <c r="A18095" s="203"/>
      <c r="B18095" s="203"/>
      <c r="C18095" s="203"/>
      <c r="D18095" s="203"/>
      <c r="E18095" s="203"/>
      <c r="F18095" s="203"/>
    </row>
    <row r="18096" spans="1:6" x14ac:dyDescent="0.25">
      <c r="A18096" s="203"/>
      <c r="B18096" s="203"/>
      <c r="C18096" s="203"/>
      <c r="D18096" s="203"/>
      <c r="E18096" s="203"/>
      <c r="F18096" s="203"/>
    </row>
    <row r="18097" spans="1:6" x14ac:dyDescent="0.25">
      <c r="A18097" s="203"/>
      <c r="B18097" s="203"/>
      <c r="C18097" s="203"/>
      <c r="D18097" s="203"/>
      <c r="E18097" s="203"/>
      <c r="F18097" s="203"/>
    </row>
    <row r="18098" spans="1:6" x14ac:dyDescent="0.25">
      <c r="A18098" s="203"/>
      <c r="B18098" s="203"/>
      <c r="C18098" s="203"/>
      <c r="D18098" s="203"/>
      <c r="E18098" s="203"/>
      <c r="F18098" s="203"/>
    </row>
    <row r="18099" spans="1:6" x14ac:dyDescent="0.25">
      <c r="A18099" s="203"/>
      <c r="B18099" s="203"/>
      <c r="C18099" s="203"/>
      <c r="D18099" s="203"/>
      <c r="E18099" s="203"/>
      <c r="F18099" s="203"/>
    </row>
    <row r="18100" spans="1:6" x14ac:dyDescent="0.25">
      <c r="A18100" s="203"/>
      <c r="B18100" s="203"/>
      <c r="C18100" s="203"/>
      <c r="D18100" s="203"/>
      <c r="E18100" s="203"/>
      <c r="F18100" s="203"/>
    </row>
    <row r="18101" spans="1:6" x14ac:dyDescent="0.25">
      <c r="A18101" s="203"/>
      <c r="B18101" s="203"/>
      <c r="C18101" s="203"/>
      <c r="D18101" s="203"/>
      <c r="E18101" s="203"/>
      <c r="F18101" s="203"/>
    </row>
    <row r="18102" spans="1:6" x14ac:dyDescent="0.25">
      <c r="A18102" s="203"/>
      <c r="B18102" s="203"/>
      <c r="C18102" s="203"/>
      <c r="D18102" s="203"/>
      <c r="E18102" s="203"/>
      <c r="F18102" s="203"/>
    </row>
    <row r="18103" spans="1:6" x14ac:dyDescent="0.25">
      <c r="A18103" s="203"/>
      <c r="B18103" s="203"/>
      <c r="C18103" s="203"/>
      <c r="D18103" s="203"/>
      <c r="E18103" s="203"/>
      <c r="F18103" s="203"/>
    </row>
    <row r="18104" spans="1:6" x14ac:dyDescent="0.25">
      <c r="A18104" s="203"/>
      <c r="B18104" s="203"/>
      <c r="C18104" s="203"/>
      <c r="D18104" s="203"/>
      <c r="E18104" s="203"/>
      <c r="F18104" s="203"/>
    </row>
    <row r="18105" spans="1:6" x14ac:dyDescent="0.25">
      <c r="A18105" s="203"/>
      <c r="B18105" s="203"/>
      <c r="C18105" s="203"/>
      <c r="D18105" s="203"/>
      <c r="E18105" s="203"/>
      <c r="F18105" s="203"/>
    </row>
    <row r="18106" spans="1:6" x14ac:dyDescent="0.25">
      <c r="A18106" s="203"/>
      <c r="B18106" s="203"/>
      <c r="C18106" s="203"/>
      <c r="D18106" s="203"/>
      <c r="E18106" s="203"/>
      <c r="F18106" s="203"/>
    </row>
    <row r="18107" spans="1:6" x14ac:dyDescent="0.25">
      <c r="A18107" s="203"/>
      <c r="B18107" s="203"/>
      <c r="C18107" s="203"/>
      <c r="D18107" s="203"/>
      <c r="E18107" s="203"/>
      <c r="F18107" s="203"/>
    </row>
    <row r="18108" spans="1:6" x14ac:dyDescent="0.25">
      <c r="A18108" s="203"/>
      <c r="B18108" s="203"/>
      <c r="C18108" s="203"/>
      <c r="D18108" s="203"/>
      <c r="E18108" s="203"/>
      <c r="F18108" s="203"/>
    </row>
    <row r="18109" spans="1:6" x14ac:dyDescent="0.25">
      <c r="A18109" s="203"/>
      <c r="B18109" s="203"/>
      <c r="C18109" s="203"/>
      <c r="D18109" s="203"/>
      <c r="E18109" s="203"/>
      <c r="F18109" s="203"/>
    </row>
    <row r="18110" spans="1:6" x14ac:dyDescent="0.25">
      <c r="A18110" s="203"/>
      <c r="B18110" s="203"/>
      <c r="C18110" s="203"/>
      <c r="D18110" s="203"/>
      <c r="E18110" s="203"/>
      <c r="F18110" s="203"/>
    </row>
    <row r="18111" spans="1:6" x14ac:dyDescent="0.25">
      <c r="A18111" s="203"/>
      <c r="B18111" s="203"/>
      <c r="C18111" s="203"/>
      <c r="D18111" s="203"/>
      <c r="E18111" s="203"/>
      <c r="F18111" s="203"/>
    </row>
    <row r="18112" spans="1:6" x14ac:dyDescent="0.25">
      <c r="A18112" s="203"/>
      <c r="B18112" s="203"/>
      <c r="C18112" s="203"/>
      <c r="D18112" s="203"/>
      <c r="E18112" s="203"/>
      <c r="F18112" s="203"/>
    </row>
    <row r="18113" spans="1:6" x14ac:dyDescent="0.25">
      <c r="A18113" s="203"/>
      <c r="B18113" s="203"/>
      <c r="C18113" s="203"/>
      <c r="D18113" s="203"/>
      <c r="E18113" s="203"/>
      <c r="F18113" s="203"/>
    </row>
    <row r="18114" spans="1:6" x14ac:dyDescent="0.25">
      <c r="A18114" s="203"/>
      <c r="B18114" s="203"/>
      <c r="C18114" s="203"/>
      <c r="D18114" s="203"/>
      <c r="E18114" s="203"/>
      <c r="F18114" s="203"/>
    </row>
    <row r="18115" spans="1:6" x14ac:dyDescent="0.25">
      <c r="A18115" s="203"/>
      <c r="B18115" s="203"/>
      <c r="C18115" s="203"/>
      <c r="D18115" s="203"/>
      <c r="E18115" s="203"/>
      <c r="F18115" s="203"/>
    </row>
    <row r="18116" spans="1:6" x14ac:dyDescent="0.25">
      <c r="A18116" s="203"/>
      <c r="B18116" s="203"/>
      <c r="C18116" s="203"/>
      <c r="D18116" s="203"/>
      <c r="E18116" s="203"/>
      <c r="F18116" s="203"/>
    </row>
    <row r="18117" spans="1:6" x14ac:dyDescent="0.25">
      <c r="A18117" s="203"/>
      <c r="B18117" s="203"/>
      <c r="C18117" s="203"/>
      <c r="D18117" s="203"/>
      <c r="E18117" s="203"/>
      <c r="F18117" s="203"/>
    </row>
    <row r="18118" spans="1:6" x14ac:dyDescent="0.25">
      <c r="A18118" s="203"/>
      <c r="B18118" s="203"/>
      <c r="C18118" s="203"/>
      <c r="D18118" s="203"/>
      <c r="E18118" s="203"/>
      <c r="F18118" s="203"/>
    </row>
    <row r="18119" spans="1:6" x14ac:dyDescent="0.25">
      <c r="A18119" s="203"/>
      <c r="B18119" s="203"/>
      <c r="C18119" s="203"/>
      <c r="D18119" s="203"/>
      <c r="E18119" s="203"/>
      <c r="F18119" s="203"/>
    </row>
    <row r="18120" spans="1:6" x14ac:dyDescent="0.25">
      <c r="A18120" s="203"/>
      <c r="B18120" s="203"/>
      <c r="C18120" s="203"/>
      <c r="D18120" s="203"/>
      <c r="E18120" s="203"/>
      <c r="F18120" s="203"/>
    </row>
    <row r="18121" spans="1:6" x14ac:dyDescent="0.25">
      <c r="A18121" s="203"/>
      <c r="B18121" s="203"/>
      <c r="C18121" s="203"/>
      <c r="D18121" s="203"/>
      <c r="E18121" s="203"/>
      <c r="F18121" s="203"/>
    </row>
    <row r="18122" spans="1:6" x14ac:dyDescent="0.25">
      <c r="A18122" s="203"/>
      <c r="B18122" s="203"/>
      <c r="C18122" s="203"/>
      <c r="D18122" s="203"/>
      <c r="E18122" s="203"/>
      <c r="F18122" s="203"/>
    </row>
    <row r="18123" spans="1:6" x14ac:dyDescent="0.25">
      <c r="A18123" s="203"/>
      <c r="B18123" s="203"/>
      <c r="C18123" s="203"/>
      <c r="D18123" s="203"/>
      <c r="E18123" s="203"/>
      <c r="F18123" s="203"/>
    </row>
    <row r="18124" spans="1:6" x14ac:dyDescent="0.25">
      <c r="A18124" s="203"/>
      <c r="B18124" s="203"/>
      <c r="C18124" s="203"/>
      <c r="D18124" s="203"/>
      <c r="E18124" s="203"/>
      <c r="F18124" s="203"/>
    </row>
    <row r="18125" spans="1:6" x14ac:dyDescent="0.25">
      <c r="A18125" s="203"/>
      <c r="B18125" s="203"/>
      <c r="C18125" s="203"/>
      <c r="D18125" s="203"/>
      <c r="E18125" s="203"/>
      <c r="F18125" s="203"/>
    </row>
    <row r="18126" spans="1:6" x14ac:dyDescent="0.25">
      <c r="A18126" s="203"/>
      <c r="B18126" s="203"/>
      <c r="C18126" s="203"/>
      <c r="D18126" s="203"/>
      <c r="E18126" s="203"/>
      <c r="F18126" s="203"/>
    </row>
    <row r="18127" spans="1:6" x14ac:dyDescent="0.25">
      <c r="A18127" s="203"/>
      <c r="B18127" s="203"/>
      <c r="C18127" s="203"/>
      <c r="D18127" s="203"/>
      <c r="E18127" s="203"/>
      <c r="F18127" s="203"/>
    </row>
    <row r="18128" spans="1:6" x14ac:dyDescent="0.25">
      <c r="A18128" s="203"/>
      <c r="B18128" s="203"/>
      <c r="C18128" s="203"/>
      <c r="D18128" s="203"/>
      <c r="E18128" s="203"/>
      <c r="F18128" s="203"/>
    </row>
    <row r="18129" spans="1:6" x14ac:dyDescent="0.25">
      <c r="A18129" s="203"/>
      <c r="B18129" s="203"/>
      <c r="C18129" s="203"/>
      <c r="D18129" s="203"/>
      <c r="E18129" s="203"/>
      <c r="F18129" s="203"/>
    </row>
    <row r="18130" spans="1:6" x14ac:dyDescent="0.25">
      <c r="A18130" s="203"/>
      <c r="B18130" s="203"/>
      <c r="C18130" s="203"/>
      <c r="D18130" s="203"/>
      <c r="E18130" s="203"/>
      <c r="F18130" s="203"/>
    </row>
    <row r="18131" spans="1:6" x14ac:dyDescent="0.25">
      <c r="A18131" s="203"/>
      <c r="B18131" s="203"/>
      <c r="C18131" s="203"/>
      <c r="D18131" s="203"/>
      <c r="E18131" s="203"/>
      <c r="F18131" s="203"/>
    </row>
    <row r="18132" spans="1:6" x14ac:dyDescent="0.25">
      <c r="A18132" s="203"/>
      <c r="B18132" s="203"/>
      <c r="C18132" s="203"/>
      <c r="D18132" s="203"/>
      <c r="E18132" s="203"/>
      <c r="F18132" s="203"/>
    </row>
    <row r="18133" spans="1:6" x14ac:dyDescent="0.25">
      <c r="A18133" s="203"/>
      <c r="B18133" s="203"/>
      <c r="C18133" s="203"/>
      <c r="D18133" s="203"/>
      <c r="E18133" s="203"/>
      <c r="F18133" s="203"/>
    </row>
    <row r="18134" spans="1:6" x14ac:dyDescent="0.25">
      <c r="A18134" s="203"/>
      <c r="B18134" s="203"/>
      <c r="C18134" s="203"/>
      <c r="D18134" s="203"/>
      <c r="E18134" s="203"/>
      <c r="F18134" s="203"/>
    </row>
    <row r="18135" spans="1:6" x14ac:dyDescent="0.25">
      <c r="A18135" s="203"/>
      <c r="B18135" s="203"/>
      <c r="C18135" s="203"/>
      <c r="D18135" s="203"/>
      <c r="E18135" s="203"/>
      <c r="F18135" s="203"/>
    </row>
    <row r="18136" spans="1:6" x14ac:dyDescent="0.25">
      <c r="A18136" s="203"/>
      <c r="B18136" s="203"/>
      <c r="C18136" s="203"/>
      <c r="D18136" s="203"/>
      <c r="E18136" s="203"/>
      <c r="F18136" s="203"/>
    </row>
    <row r="18137" spans="1:6" x14ac:dyDescent="0.25">
      <c r="A18137" s="203"/>
      <c r="B18137" s="203"/>
      <c r="C18137" s="203"/>
      <c r="D18137" s="203"/>
      <c r="E18137" s="203"/>
      <c r="F18137" s="203"/>
    </row>
    <row r="18138" spans="1:6" x14ac:dyDescent="0.25">
      <c r="A18138" s="203"/>
      <c r="B18138" s="203"/>
      <c r="C18138" s="203"/>
      <c r="D18138" s="203"/>
      <c r="E18138" s="203"/>
      <c r="F18138" s="203"/>
    </row>
    <row r="18139" spans="1:6" x14ac:dyDescent="0.25">
      <c r="A18139" s="203"/>
      <c r="B18139" s="203"/>
      <c r="C18139" s="203"/>
      <c r="D18139" s="203"/>
      <c r="E18139" s="203"/>
      <c r="F18139" s="203"/>
    </row>
    <row r="18140" spans="1:6" x14ac:dyDescent="0.25">
      <c r="A18140" s="203"/>
      <c r="B18140" s="203"/>
      <c r="C18140" s="203"/>
      <c r="D18140" s="203"/>
      <c r="E18140" s="203"/>
      <c r="F18140" s="203"/>
    </row>
    <row r="18141" spans="1:6" x14ac:dyDescent="0.25">
      <c r="A18141" s="203"/>
      <c r="B18141" s="203"/>
      <c r="C18141" s="203"/>
      <c r="D18141" s="203"/>
      <c r="E18141" s="203"/>
      <c r="F18141" s="203"/>
    </row>
    <row r="18142" spans="1:6" x14ac:dyDescent="0.25">
      <c r="A18142" s="203"/>
      <c r="B18142" s="203"/>
      <c r="C18142" s="203"/>
      <c r="D18142" s="203"/>
      <c r="E18142" s="203"/>
      <c r="F18142" s="203"/>
    </row>
    <row r="18143" spans="1:6" x14ac:dyDescent="0.25">
      <c r="A18143" s="203"/>
      <c r="B18143" s="203"/>
      <c r="C18143" s="203"/>
      <c r="D18143" s="203"/>
      <c r="E18143" s="203"/>
      <c r="F18143" s="203"/>
    </row>
    <row r="18144" spans="1:6" x14ac:dyDescent="0.25">
      <c r="A18144" s="203"/>
      <c r="B18144" s="203"/>
      <c r="C18144" s="203"/>
      <c r="D18144" s="203"/>
      <c r="E18144" s="203"/>
      <c r="F18144" s="203"/>
    </row>
    <row r="18145" spans="1:6" x14ac:dyDescent="0.25">
      <c r="A18145" s="203"/>
      <c r="B18145" s="203"/>
      <c r="C18145" s="203"/>
      <c r="D18145" s="203"/>
      <c r="E18145" s="203"/>
      <c r="F18145" s="203"/>
    </row>
    <row r="18146" spans="1:6" x14ac:dyDescent="0.25">
      <c r="A18146" s="203"/>
      <c r="B18146" s="203"/>
      <c r="C18146" s="203"/>
      <c r="D18146" s="203"/>
      <c r="E18146" s="203"/>
      <c r="F18146" s="203"/>
    </row>
    <row r="18147" spans="1:6" x14ac:dyDescent="0.25">
      <c r="A18147" s="203"/>
      <c r="B18147" s="203"/>
      <c r="C18147" s="203"/>
      <c r="D18147" s="203"/>
      <c r="E18147" s="203"/>
      <c r="F18147" s="203"/>
    </row>
    <row r="18148" spans="1:6" x14ac:dyDescent="0.25">
      <c r="A18148" s="203"/>
      <c r="B18148" s="203"/>
      <c r="C18148" s="203"/>
      <c r="D18148" s="203"/>
      <c r="E18148" s="203"/>
      <c r="F18148" s="203"/>
    </row>
    <row r="18149" spans="1:6" x14ac:dyDescent="0.25">
      <c r="A18149" s="203"/>
      <c r="B18149" s="203"/>
      <c r="C18149" s="203"/>
      <c r="D18149" s="203"/>
      <c r="E18149" s="203"/>
      <c r="F18149" s="203"/>
    </row>
    <row r="18150" spans="1:6" x14ac:dyDescent="0.25">
      <c r="A18150" s="203"/>
      <c r="B18150" s="203"/>
      <c r="C18150" s="203"/>
      <c r="D18150" s="203"/>
      <c r="E18150" s="203"/>
      <c r="F18150" s="203"/>
    </row>
    <row r="18151" spans="1:6" x14ac:dyDescent="0.25">
      <c r="A18151" s="203"/>
      <c r="B18151" s="203"/>
      <c r="C18151" s="203"/>
      <c r="D18151" s="203"/>
      <c r="E18151" s="203"/>
      <c r="F18151" s="203"/>
    </row>
    <row r="18152" spans="1:6" x14ac:dyDescent="0.25">
      <c r="A18152" s="203"/>
      <c r="B18152" s="203"/>
      <c r="C18152" s="203"/>
      <c r="D18152" s="203"/>
      <c r="E18152" s="203"/>
      <c r="F18152" s="203"/>
    </row>
    <row r="18153" spans="1:6" x14ac:dyDescent="0.25">
      <c r="A18153" s="203"/>
      <c r="B18153" s="203"/>
      <c r="C18153" s="203"/>
      <c r="D18153" s="203"/>
      <c r="E18153" s="203"/>
      <c r="F18153" s="203"/>
    </row>
    <row r="18154" spans="1:6" x14ac:dyDescent="0.25">
      <c r="A18154" s="203"/>
      <c r="B18154" s="203"/>
      <c r="C18154" s="203"/>
      <c r="D18154" s="203"/>
      <c r="E18154" s="203"/>
      <c r="F18154" s="203"/>
    </row>
    <row r="18155" spans="1:6" x14ac:dyDescent="0.25">
      <c r="A18155" s="203"/>
      <c r="B18155" s="203"/>
      <c r="C18155" s="203"/>
      <c r="D18155" s="203"/>
      <c r="E18155" s="203"/>
      <c r="F18155" s="203"/>
    </row>
    <row r="18156" spans="1:6" x14ac:dyDescent="0.25">
      <c r="A18156" s="203"/>
      <c r="B18156" s="203"/>
      <c r="C18156" s="203"/>
      <c r="D18156" s="203"/>
      <c r="E18156" s="203"/>
      <c r="F18156" s="203"/>
    </row>
    <row r="18157" spans="1:6" x14ac:dyDescent="0.25">
      <c r="A18157" s="203"/>
      <c r="B18157" s="203"/>
      <c r="C18157" s="203"/>
      <c r="D18157" s="203"/>
      <c r="E18157" s="203"/>
      <c r="F18157" s="203"/>
    </row>
    <row r="18158" spans="1:6" x14ac:dyDescent="0.25">
      <c r="A18158" s="203"/>
      <c r="B18158" s="203"/>
      <c r="C18158" s="203"/>
      <c r="D18158" s="203"/>
      <c r="E18158" s="203"/>
      <c r="F18158" s="203"/>
    </row>
    <row r="18159" spans="1:6" x14ac:dyDescent="0.25">
      <c r="A18159" s="203"/>
      <c r="B18159" s="203"/>
      <c r="C18159" s="203"/>
      <c r="D18159" s="203"/>
      <c r="E18159" s="203"/>
      <c r="F18159" s="203"/>
    </row>
    <row r="18160" spans="1:6" x14ac:dyDescent="0.25">
      <c r="A18160" s="203"/>
      <c r="B18160" s="203"/>
      <c r="C18160" s="203"/>
      <c r="D18160" s="203"/>
      <c r="E18160" s="203"/>
      <c r="F18160" s="203"/>
    </row>
    <row r="18161" spans="1:6" x14ac:dyDescent="0.25">
      <c r="A18161" s="203"/>
      <c r="B18161" s="203"/>
      <c r="C18161" s="203"/>
      <c r="D18161" s="203"/>
      <c r="E18161" s="203"/>
      <c r="F18161" s="203"/>
    </row>
    <row r="18162" spans="1:6" x14ac:dyDescent="0.25">
      <c r="A18162" s="203"/>
      <c r="B18162" s="203"/>
      <c r="C18162" s="203"/>
      <c r="D18162" s="203"/>
      <c r="E18162" s="203"/>
      <c r="F18162" s="203"/>
    </row>
    <row r="18163" spans="1:6" x14ac:dyDescent="0.25">
      <c r="A18163" s="203"/>
      <c r="B18163" s="203"/>
      <c r="C18163" s="203"/>
      <c r="D18163" s="203"/>
      <c r="E18163" s="203"/>
      <c r="F18163" s="203"/>
    </row>
    <row r="18164" spans="1:6" x14ac:dyDescent="0.25">
      <c r="A18164" s="203"/>
      <c r="B18164" s="203"/>
      <c r="C18164" s="203"/>
      <c r="D18164" s="203"/>
      <c r="E18164" s="203"/>
      <c r="F18164" s="203"/>
    </row>
    <row r="18165" spans="1:6" x14ac:dyDescent="0.25">
      <c r="A18165" s="203"/>
      <c r="B18165" s="203"/>
      <c r="C18165" s="203"/>
      <c r="D18165" s="203"/>
      <c r="E18165" s="203"/>
      <c r="F18165" s="203"/>
    </row>
    <row r="18166" spans="1:6" x14ac:dyDescent="0.25">
      <c r="A18166" s="203"/>
      <c r="B18166" s="203"/>
      <c r="C18166" s="203"/>
      <c r="D18166" s="203"/>
      <c r="E18166" s="203"/>
      <c r="F18166" s="203"/>
    </row>
    <row r="18167" spans="1:6" x14ac:dyDescent="0.25">
      <c r="A18167" s="203"/>
      <c r="B18167" s="203"/>
      <c r="C18167" s="203"/>
      <c r="D18167" s="203"/>
      <c r="E18167" s="203"/>
      <c r="F18167" s="203"/>
    </row>
    <row r="18168" spans="1:6" x14ac:dyDescent="0.25">
      <c r="A18168" s="203"/>
      <c r="B18168" s="203"/>
      <c r="C18168" s="203"/>
      <c r="D18168" s="203"/>
      <c r="E18168" s="203"/>
      <c r="F18168" s="203"/>
    </row>
    <row r="18169" spans="1:6" x14ac:dyDescent="0.25">
      <c r="A18169" s="203"/>
      <c r="B18169" s="203"/>
      <c r="C18169" s="203"/>
      <c r="D18169" s="203"/>
      <c r="E18169" s="203"/>
      <c r="F18169" s="203"/>
    </row>
    <row r="18170" spans="1:6" x14ac:dyDescent="0.25">
      <c r="A18170" s="203"/>
      <c r="B18170" s="203"/>
      <c r="C18170" s="203"/>
      <c r="D18170" s="203"/>
      <c r="E18170" s="203"/>
      <c r="F18170" s="203"/>
    </row>
    <row r="18171" spans="1:6" x14ac:dyDescent="0.25">
      <c r="A18171" s="203"/>
      <c r="B18171" s="203"/>
      <c r="C18171" s="203"/>
      <c r="D18171" s="203"/>
      <c r="E18171" s="203"/>
      <c r="F18171" s="203"/>
    </row>
    <row r="18172" spans="1:6" x14ac:dyDescent="0.25">
      <c r="A18172" s="203"/>
      <c r="B18172" s="203"/>
      <c r="C18172" s="203"/>
      <c r="D18172" s="203"/>
      <c r="E18172" s="203"/>
      <c r="F18172" s="203"/>
    </row>
    <row r="18173" spans="1:6" x14ac:dyDescent="0.25">
      <c r="A18173" s="203"/>
      <c r="B18173" s="203"/>
      <c r="C18173" s="203"/>
      <c r="D18173" s="203"/>
      <c r="E18173" s="203"/>
      <c r="F18173" s="203"/>
    </row>
    <row r="18174" spans="1:6" x14ac:dyDescent="0.25">
      <c r="A18174" s="203"/>
      <c r="B18174" s="203"/>
      <c r="C18174" s="203"/>
      <c r="D18174" s="203"/>
      <c r="E18174" s="203"/>
      <c r="F18174" s="203"/>
    </row>
    <row r="18175" spans="1:6" x14ac:dyDescent="0.25">
      <c r="A18175" s="203"/>
      <c r="B18175" s="203"/>
      <c r="C18175" s="203"/>
      <c r="D18175" s="203"/>
      <c r="E18175" s="203"/>
      <c r="F18175" s="203"/>
    </row>
    <row r="18176" spans="1:6" x14ac:dyDescent="0.25">
      <c r="A18176" s="203"/>
      <c r="B18176" s="203"/>
      <c r="C18176" s="203"/>
      <c r="D18176" s="203"/>
      <c r="E18176" s="203"/>
      <c r="F18176" s="203"/>
    </row>
    <row r="18177" spans="1:6" x14ac:dyDescent="0.25">
      <c r="A18177" s="203"/>
      <c r="B18177" s="203"/>
      <c r="C18177" s="203"/>
      <c r="D18177" s="203"/>
      <c r="E18177" s="203"/>
      <c r="F18177" s="203"/>
    </row>
    <row r="18178" spans="1:6" x14ac:dyDescent="0.25">
      <c r="A18178" s="203"/>
      <c r="B18178" s="203"/>
      <c r="C18178" s="203"/>
      <c r="D18178" s="203"/>
      <c r="E18178" s="203"/>
      <c r="F18178" s="203"/>
    </row>
    <row r="18179" spans="1:6" x14ac:dyDescent="0.25">
      <c r="A18179" s="203"/>
      <c r="B18179" s="203"/>
      <c r="C18179" s="203"/>
      <c r="D18179" s="203"/>
      <c r="E18179" s="203"/>
      <c r="F18179" s="203"/>
    </row>
    <row r="18180" spans="1:6" x14ac:dyDescent="0.25">
      <c r="A18180" s="203"/>
      <c r="B18180" s="203"/>
      <c r="C18180" s="203"/>
      <c r="D18180" s="203"/>
      <c r="E18180" s="203"/>
      <c r="F18180" s="203"/>
    </row>
    <row r="18181" spans="1:6" x14ac:dyDescent="0.25">
      <c r="A18181" s="203"/>
      <c r="B18181" s="203"/>
      <c r="C18181" s="203"/>
      <c r="D18181" s="203"/>
      <c r="E18181" s="203"/>
      <c r="F18181" s="203"/>
    </row>
    <row r="18182" spans="1:6" x14ac:dyDescent="0.25">
      <c r="A18182" s="203"/>
      <c r="B18182" s="203"/>
      <c r="C18182" s="203"/>
      <c r="D18182" s="203"/>
      <c r="E18182" s="203"/>
      <c r="F18182" s="203"/>
    </row>
    <row r="18183" spans="1:6" x14ac:dyDescent="0.25">
      <c r="A18183" s="203"/>
      <c r="B18183" s="203"/>
      <c r="C18183" s="203"/>
      <c r="D18183" s="203"/>
      <c r="E18183" s="203"/>
      <c r="F18183" s="203"/>
    </row>
    <row r="18184" spans="1:6" x14ac:dyDescent="0.25">
      <c r="A18184" s="203"/>
      <c r="B18184" s="203"/>
      <c r="C18184" s="203"/>
      <c r="D18184" s="203"/>
      <c r="E18184" s="203"/>
      <c r="F18184" s="203"/>
    </row>
    <row r="18185" spans="1:6" x14ac:dyDescent="0.25">
      <c r="A18185" s="203"/>
      <c r="B18185" s="203"/>
      <c r="C18185" s="203"/>
      <c r="D18185" s="203"/>
      <c r="E18185" s="203"/>
      <c r="F18185" s="203"/>
    </row>
    <row r="18186" spans="1:6" x14ac:dyDescent="0.25">
      <c r="A18186" s="203"/>
      <c r="B18186" s="203"/>
      <c r="C18186" s="203"/>
      <c r="D18186" s="203"/>
      <c r="E18186" s="203"/>
      <c r="F18186" s="203"/>
    </row>
    <row r="18187" spans="1:6" x14ac:dyDescent="0.25">
      <c r="A18187" s="203"/>
      <c r="B18187" s="203"/>
      <c r="C18187" s="203"/>
      <c r="D18187" s="203"/>
      <c r="E18187" s="203"/>
      <c r="F18187" s="203"/>
    </row>
    <row r="18188" spans="1:6" x14ac:dyDescent="0.25">
      <c r="A18188" s="203"/>
      <c r="B18188" s="203"/>
      <c r="C18188" s="203"/>
      <c r="D18188" s="203"/>
      <c r="E18188" s="203"/>
      <c r="F18188" s="203"/>
    </row>
    <row r="18189" spans="1:6" x14ac:dyDescent="0.25">
      <c r="A18189" s="203"/>
      <c r="B18189" s="203"/>
      <c r="C18189" s="203"/>
      <c r="D18189" s="203"/>
      <c r="E18189" s="203"/>
      <c r="F18189" s="203"/>
    </row>
    <row r="18190" spans="1:6" x14ac:dyDescent="0.25">
      <c r="A18190" s="203"/>
      <c r="B18190" s="203"/>
      <c r="C18190" s="203"/>
      <c r="D18190" s="203"/>
      <c r="E18190" s="203"/>
      <c r="F18190" s="203"/>
    </row>
    <row r="18191" spans="1:6" x14ac:dyDescent="0.25">
      <c r="A18191" s="203"/>
      <c r="B18191" s="203"/>
      <c r="C18191" s="203"/>
      <c r="D18191" s="203"/>
      <c r="E18191" s="203"/>
      <c r="F18191" s="203"/>
    </row>
    <row r="18192" spans="1:6" x14ac:dyDescent="0.25">
      <c r="A18192" s="203"/>
      <c r="B18192" s="203"/>
      <c r="C18192" s="203"/>
      <c r="D18192" s="203"/>
      <c r="E18192" s="203"/>
      <c r="F18192" s="203"/>
    </row>
    <row r="18193" spans="1:6" x14ac:dyDescent="0.25">
      <c r="A18193" s="203"/>
      <c r="B18193" s="203"/>
      <c r="C18193" s="203"/>
      <c r="D18193" s="203"/>
      <c r="E18193" s="203"/>
      <c r="F18193" s="203"/>
    </row>
    <row r="18194" spans="1:6" x14ac:dyDescent="0.25">
      <c r="A18194" s="203"/>
      <c r="B18194" s="203"/>
      <c r="C18194" s="203"/>
      <c r="D18194" s="203"/>
      <c r="E18194" s="203"/>
      <c r="F18194" s="203"/>
    </row>
    <row r="18195" spans="1:6" x14ac:dyDescent="0.25">
      <c r="A18195" s="203"/>
      <c r="B18195" s="203"/>
      <c r="C18195" s="203"/>
      <c r="D18195" s="203"/>
      <c r="E18195" s="203"/>
      <c r="F18195" s="203"/>
    </row>
    <row r="18196" spans="1:6" x14ac:dyDescent="0.25">
      <c r="A18196" s="203"/>
      <c r="B18196" s="203"/>
      <c r="C18196" s="203"/>
      <c r="D18196" s="203"/>
      <c r="E18196" s="203"/>
      <c r="F18196" s="203"/>
    </row>
    <row r="18197" spans="1:6" x14ac:dyDescent="0.25">
      <c r="A18197" s="203"/>
      <c r="B18197" s="203"/>
      <c r="C18197" s="203"/>
      <c r="D18197" s="203"/>
      <c r="E18197" s="203"/>
      <c r="F18197" s="203"/>
    </row>
    <row r="18198" spans="1:6" x14ac:dyDescent="0.25">
      <c r="A18198" s="203"/>
      <c r="B18198" s="203"/>
      <c r="C18198" s="203"/>
      <c r="D18198" s="203"/>
      <c r="E18198" s="203"/>
      <c r="F18198" s="203"/>
    </row>
    <row r="18199" spans="1:6" x14ac:dyDescent="0.25">
      <c r="A18199" s="203"/>
      <c r="B18199" s="203"/>
      <c r="C18199" s="203"/>
      <c r="D18199" s="203"/>
      <c r="E18199" s="203"/>
      <c r="F18199" s="203"/>
    </row>
    <row r="18200" spans="1:6" x14ac:dyDescent="0.25">
      <c r="A18200" s="203"/>
      <c r="B18200" s="203"/>
      <c r="C18200" s="203"/>
      <c r="D18200" s="203"/>
      <c r="E18200" s="203"/>
      <c r="F18200" s="203"/>
    </row>
    <row r="18201" spans="1:6" x14ac:dyDescent="0.25">
      <c r="A18201" s="203"/>
      <c r="B18201" s="203"/>
      <c r="C18201" s="203"/>
      <c r="D18201" s="203"/>
      <c r="E18201" s="203"/>
      <c r="F18201" s="203"/>
    </row>
    <row r="18202" spans="1:6" x14ac:dyDescent="0.25">
      <c r="A18202" s="203"/>
      <c r="B18202" s="203"/>
      <c r="C18202" s="203"/>
      <c r="D18202" s="203"/>
      <c r="E18202" s="203"/>
      <c r="F18202" s="203"/>
    </row>
    <row r="18203" spans="1:6" x14ac:dyDescent="0.25">
      <c r="A18203" s="203"/>
      <c r="B18203" s="203"/>
      <c r="C18203" s="203"/>
      <c r="D18203" s="203"/>
      <c r="E18203" s="203"/>
      <c r="F18203" s="203"/>
    </row>
    <row r="18204" spans="1:6" x14ac:dyDescent="0.25">
      <c r="A18204" s="203"/>
      <c r="B18204" s="203"/>
      <c r="C18204" s="203"/>
      <c r="D18204" s="203"/>
      <c r="E18204" s="203"/>
      <c r="F18204" s="203"/>
    </row>
    <row r="18205" spans="1:6" x14ac:dyDescent="0.25">
      <c r="A18205" s="203"/>
      <c r="B18205" s="203"/>
      <c r="C18205" s="203"/>
      <c r="D18205" s="203"/>
      <c r="E18205" s="203"/>
      <c r="F18205" s="203"/>
    </row>
    <row r="18206" spans="1:6" x14ac:dyDescent="0.25">
      <c r="A18206" s="203"/>
      <c r="B18206" s="203"/>
      <c r="C18206" s="203"/>
      <c r="D18206" s="203"/>
      <c r="E18206" s="203"/>
      <c r="F18206" s="203"/>
    </row>
    <row r="18207" spans="1:6" x14ac:dyDescent="0.25">
      <c r="A18207" s="203"/>
      <c r="B18207" s="203"/>
      <c r="C18207" s="203"/>
      <c r="D18207" s="203"/>
      <c r="E18207" s="203"/>
      <c r="F18207" s="203"/>
    </row>
    <row r="18208" spans="1:6" x14ac:dyDescent="0.25">
      <c r="A18208" s="203"/>
      <c r="B18208" s="203"/>
      <c r="C18208" s="203"/>
      <c r="D18208" s="203"/>
      <c r="E18208" s="203"/>
      <c r="F18208" s="203"/>
    </row>
    <row r="18209" spans="1:6" x14ac:dyDescent="0.25">
      <c r="A18209" s="203"/>
      <c r="B18209" s="203"/>
      <c r="C18209" s="203"/>
      <c r="D18209" s="203"/>
      <c r="E18209" s="203"/>
      <c r="F18209" s="203"/>
    </row>
    <row r="18210" spans="1:6" x14ac:dyDescent="0.25">
      <c r="A18210" s="203"/>
      <c r="B18210" s="203"/>
      <c r="C18210" s="203"/>
      <c r="D18210" s="203"/>
      <c r="E18210" s="203"/>
      <c r="F18210" s="203"/>
    </row>
    <row r="18211" spans="1:6" x14ac:dyDescent="0.25">
      <c r="A18211" s="203"/>
      <c r="B18211" s="203"/>
      <c r="C18211" s="203"/>
      <c r="D18211" s="203"/>
      <c r="E18211" s="203"/>
      <c r="F18211" s="203"/>
    </row>
    <row r="18212" spans="1:6" x14ac:dyDescent="0.25">
      <c r="A18212" s="203"/>
      <c r="B18212" s="203"/>
      <c r="C18212" s="203"/>
      <c r="D18212" s="203"/>
      <c r="E18212" s="203"/>
      <c r="F18212" s="203"/>
    </row>
    <row r="18213" spans="1:6" x14ac:dyDescent="0.25">
      <c r="A18213" s="203"/>
      <c r="B18213" s="203"/>
      <c r="C18213" s="203"/>
      <c r="D18213" s="203"/>
      <c r="E18213" s="203"/>
      <c r="F18213" s="203"/>
    </row>
    <row r="18214" spans="1:6" x14ac:dyDescent="0.25">
      <c r="A18214" s="203"/>
      <c r="B18214" s="203"/>
      <c r="C18214" s="203"/>
      <c r="D18214" s="203"/>
      <c r="E18214" s="203"/>
      <c r="F18214" s="203"/>
    </row>
    <row r="18215" spans="1:6" x14ac:dyDescent="0.25">
      <c r="A18215" s="203"/>
      <c r="B18215" s="203"/>
      <c r="C18215" s="203"/>
      <c r="D18215" s="203"/>
      <c r="E18215" s="203"/>
      <c r="F18215" s="203"/>
    </row>
    <row r="18216" spans="1:6" x14ac:dyDescent="0.25">
      <c r="A18216" s="203"/>
      <c r="B18216" s="203"/>
      <c r="C18216" s="203"/>
      <c r="D18216" s="203"/>
      <c r="E18216" s="203"/>
      <c r="F18216" s="203"/>
    </row>
    <row r="18217" spans="1:6" x14ac:dyDescent="0.25">
      <c r="A18217" s="203"/>
      <c r="B18217" s="203"/>
      <c r="C18217" s="203"/>
      <c r="D18217" s="203"/>
      <c r="E18217" s="203"/>
      <c r="F18217" s="203"/>
    </row>
    <row r="18218" spans="1:6" x14ac:dyDescent="0.25">
      <c r="A18218" s="203"/>
      <c r="B18218" s="203"/>
      <c r="C18218" s="203"/>
      <c r="D18218" s="203"/>
      <c r="E18218" s="203"/>
      <c r="F18218" s="203"/>
    </row>
    <row r="18219" spans="1:6" x14ac:dyDescent="0.25">
      <c r="A18219" s="203"/>
      <c r="B18219" s="203"/>
      <c r="C18219" s="203"/>
      <c r="D18219" s="203"/>
      <c r="E18219" s="203"/>
      <c r="F18219" s="203"/>
    </row>
    <row r="18220" spans="1:6" x14ac:dyDescent="0.25">
      <c r="A18220" s="203"/>
      <c r="B18220" s="203"/>
      <c r="C18220" s="203"/>
      <c r="D18220" s="203"/>
      <c r="E18220" s="203"/>
      <c r="F18220" s="203"/>
    </row>
    <row r="18221" spans="1:6" x14ac:dyDescent="0.25">
      <c r="A18221" s="203"/>
      <c r="B18221" s="203"/>
      <c r="C18221" s="203"/>
      <c r="D18221" s="203"/>
      <c r="E18221" s="203"/>
      <c r="F18221" s="203"/>
    </row>
    <row r="18222" spans="1:6" x14ac:dyDescent="0.25">
      <c r="A18222" s="203"/>
      <c r="B18222" s="203"/>
      <c r="C18222" s="203"/>
      <c r="D18222" s="203"/>
      <c r="E18222" s="203"/>
      <c r="F18222" s="203"/>
    </row>
    <row r="18223" spans="1:6" x14ac:dyDescent="0.25">
      <c r="A18223" s="203"/>
      <c r="B18223" s="203"/>
      <c r="C18223" s="203"/>
      <c r="D18223" s="203"/>
      <c r="E18223" s="203"/>
      <c r="F18223" s="203"/>
    </row>
    <row r="18224" spans="1:6" x14ac:dyDescent="0.25">
      <c r="A18224" s="203"/>
      <c r="B18224" s="203"/>
      <c r="C18224" s="203"/>
      <c r="D18224" s="203"/>
      <c r="E18224" s="203"/>
      <c r="F18224" s="203"/>
    </row>
    <row r="18225" spans="1:6" x14ac:dyDescent="0.25">
      <c r="A18225" s="203"/>
      <c r="B18225" s="203"/>
      <c r="C18225" s="203"/>
      <c r="D18225" s="203"/>
      <c r="E18225" s="203"/>
      <c r="F18225" s="203"/>
    </row>
    <row r="18226" spans="1:6" x14ac:dyDescent="0.25">
      <c r="A18226" s="203"/>
      <c r="B18226" s="203"/>
      <c r="C18226" s="203"/>
      <c r="D18226" s="203"/>
      <c r="E18226" s="203"/>
      <c r="F18226" s="203"/>
    </row>
    <row r="18227" spans="1:6" x14ac:dyDescent="0.25">
      <c r="A18227" s="203"/>
      <c r="B18227" s="203"/>
      <c r="C18227" s="203"/>
      <c r="D18227" s="203"/>
      <c r="E18227" s="203"/>
      <c r="F18227" s="203"/>
    </row>
    <row r="18228" spans="1:6" x14ac:dyDescent="0.25">
      <c r="A18228" s="203"/>
      <c r="B18228" s="203"/>
      <c r="C18228" s="203"/>
      <c r="D18228" s="203"/>
      <c r="E18228" s="203"/>
      <c r="F18228" s="203"/>
    </row>
    <row r="18229" spans="1:6" x14ac:dyDescent="0.25">
      <c r="A18229" s="203"/>
      <c r="B18229" s="203"/>
      <c r="C18229" s="203"/>
      <c r="D18229" s="203"/>
      <c r="E18229" s="203"/>
      <c r="F18229" s="203"/>
    </row>
    <row r="18230" spans="1:6" x14ac:dyDescent="0.25">
      <c r="A18230" s="203"/>
      <c r="B18230" s="203"/>
      <c r="C18230" s="203"/>
      <c r="D18230" s="203"/>
      <c r="E18230" s="203"/>
      <c r="F18230" s="203"/>
    </row>
    <row r="18231" spans="1:6" x14ac:dyDescent="0.25">
      <c r="A18231" s="203"/>
      <c r="B18231" s="203"/>
      <c r="C18231" s="203"/>
      <c r="D18231" s="203"/>
      <c r="E18231" s="203"/>
      <c r="F18231" s="203"/>
    </row>
    <row r="18232" spans="1:6" x14ac:dyDescent="0.25">
      <c r="A18232" s="203"/>
      <c r="B18232" s="203"/>
      <c r="C18232" s="203"/>
      <c r="D18232" s="203"/>
      <c r="E18232" s="203"/>
      <c r="F18232" s="203"/>
    </row>
    <row r="18233" spans="1:6" x14ac:dyDescent="0.25">
      <c r="A18233" s="203"/>
      <c r="B18233" s="203"/>
      <c r="C18233" s="203"/>
      <c r="D18233" s="203"/>
      <c r="E18233" s="203"/>
      <c r="F18233" s="203"/>
    </row>
    <row r="18234" spans="1:6" x14ac:dyDescent="0.25">
      <c r="A18234" s="203"/>
      <c r="B18234" s="203"/>
      <c r="C18234" s="203"/>
      <c r="D18234" s="203"/>
      <c r="E18234" s="203"/>
      <c r="F18234" s="203"/>
    </row>
    <row r="18235" spans="1:6" x14ac:dyDescent="0.25">
      <c r="A18235" s="203"/>
      <c r="B18235" s="203"/>
      <c r="C18235" s="203"/>
      <c r="D18235" s="203"/>
      <c r="E18235" s="203"/>
      <c r="F18235" s="203"/>
    </row>
    <row r="18236" spans="1:6" x14ac:dyDescent="0.25">
      <c r="A18236" s="203"/>
      <c r="B18236" s="203"/>
      <c r="C18236" s="203"/>
      <c r="D18236" s="203"/>
      <c r="E18236" s="203"/>
      <c r="F18236" s="203"/>
    </row>
    <row r="18237" spans="1:6" x14ac:dyDescent="0.25">
      <c r="A18237" s="203"/>
      <c r="B18237" s="203"/>
      <c r="C18237" s="203"/>
      <c r="D18237" s="203"/>
      <c r="E18237" s="203"/>
      <c r="F18237" s="203"/>
    </row>
    <row r="18238" spans="1:6" x14ac:dyDescent="0.25">
      <c r="A18238" s="203"/>
      <c r="B18238" s="203"/>
      <c r="C18238" s="203"/>
      <c r="D18238" s="203"/>
      <c r="E18238" s="203"/>
      <c r="F18238" s="203"/>
    </row>
    <row r="18239" spans="1:6" x14ac:dyDescent="0.25">
      <c r="A18239" s="203"/>
      <c r="B18239" s="203"/>
      <c r="C18239" s="203"/>
      <c r="D18239" s="203"/>
      <c r="E18239" s="203"/>
      <c r="F18239" s="203"/>
    </row>
    <row r="18240" spans="1:6" x14ac:dyDescent="0.25">
      <c r="A18240" s="203"/>
      <c r="B18240" s="203"/>
      <c r="C18240" s="203"/>
      <c r="D18240" s="203"/>
      <c r="E18240" s="203"/>
      <c r="F18240" s="203"/>
    </row>
    <row r="18241" spans="1:6" x14ac:dyDescent="0.25">
      <c r="A18241" s="203"/>
      <c r="B18241" s="203"/>
      <c r="C18241" s="203"/>
      <c r="D18241" s="203"/>
      <c r="E18241" s="203"/>
      <c r="F18241" s="203"/>
    </row>
    <row r="18242" spans="1:6" x14ac:dyDescent="0.25">
      <c r="A18242" s="203"/>
      <c r="B18242" s="203"/>
      <c r="C18242" s="203"/>
      <c r="D18242" s="203"/>
      <c r="E18242" s="203"/>
      <c r="F18242" s="203"/>
    </row>
    <row r="18243" spans="1:6" x14ac:dyDescent="0.25">
      <c r="A18243" s="203"/>
      <c r="B18243" s="203"/>
      <c r="C18243" s="203"/>
      <c r="D18243" s="203"/>
      <c r="E18243" s="203"/>
      <c r="F18243" s="203"/>
    </row>
    <row r="18244" spans="1:6" x14ac:dyDescent="0.25">
      <c r="A18244" s="203"/>
      <c r="B18244" s="203"/>
      <c r="C18244" s="203"/>
      <c r="D18244" s="203"/>
      <c r="E18244" s="203"/>
      <c r="F18244" s="203"/>
    </row>
    <row r="18245" spans="1:6" x14ac:dyDescent="0.25">
      <c r="A18245" s="203"/>
      <c r="B18245" s="203"/>
      <c r="C18245" s="203"/>
      <c r="D18245" s="203"/>
      <c r="E18245" s="203"/>
      <c r="F18245" s="203"/>
    </row>
    <row r="18246" spans="1:6" x14ac:dyDescent="0.25">
      <c r="A18246" s="203"/>
      <c r="B18246" s="203"/>
      <c r="C18246" s="203"/>
      <c r="D18246" s="203"/>
      <c r="E18246" s="203"/>
      <c r="F18246" s="203"/>
    </row>
    <row r="18247" spans="1:6" x14ac:dyDescent="0.25">
      <c r="A18247" s="203"/>
      <c r="B18247" s="203"/>
      <c r="C18247" s="203"/>
      <c r="D18247" s="203"/>
      <c r="E18247" s="203"/>
      <c r="F18247" s="203"/>
    </row>
    <row r="18248" spans="1:6" x14ac:dyDescent="0.25">
      <c r="A18248" s="203"/>
      <c r="B18248" s="203"/>
      <c r="C18248" s="203"/>
      <c r="D18248" s="203"/>
      <c r="E18248" s="203"/>
      <c r="F18248" s="203"/>
    </row>
    <row r="18249" spans="1:6" x14ac:dyDescent="0.25">
      <c r="A18249" s="203"/>
      <c r="B18249" s="203"/>
      <c r="C18249" s="203"/>
      <c r="D18249" s="203"/>
      <c r="E18249" s="203"/>
      <c r="F18249" s="203"/>
    </row>
    <row r="18250" spans="1:6" x14ac:dyDescent="0.25">
      <c r="A18250" s="203"/>
      <c r="B18250" s="203"/>
      <c r="C18250" s="203"/>
      <c r="D18250" s="203"/>
      <c r="E18250" s="203"/>
      <c r="F18250" s="203"/>
    </row>
    <row r="18251" spans="1:6" x14ac:dyDescent="0.25">
      <c r="A18251" s="203"/>
      <c r="B18251" s="203"/>
      <c r="C18251" s="203"/>
      <c r="D18251" s="203"/>
      <c r="E18251" s="203"/>
      <c r="F18251" s="203"/>
    </row>
    <row r="18252" spans="1:6" x14ac:dyDescent="0.25">
      <c r="A18252" s="203"/>
      <c r="B18252" s="203"/>
      <c r="C18252" s="203"/>
      <c r="D18252" s="203"/>
      <c r="E18252" s="203"/>
      <c r="F18252" s="203"/>
    </row>
    <row r="18253" spans="1:6" x14ac:dyDescent="0.25">
      <c r="A18253" s="203"/>
      <c r="B18253" s="203"/>
      <c r="C18253" s="203"/>
      <c r="D18253" s="203"/>
      <c r="E18253" s="203"/>
      <c r="F18253" s="203"/>
    </row>
    <row r="18254" spans="1:6" x14ac:dyDescent="0.25">
      <c r="A18254" s="203"/>
      <c r="B18254" s="203"/>
      <c r="C18254" s="203"/>
      <c r="D18254" s="203"/>
      <c r="E18254" s="203"/>
      <c r="F18254" s="203"/>
    </row>
    <row r="18255" spans="1:6" x14ac:dyDescent="0.25">
      <c r="A18255" s="203"/>
      <c r="B18255" s="203"/>
      <c r="C18255" s="203"/>
      <c r="D18255" s="203"/>
      <c r="E18255" s="203"/>
      <c r="F18255" s="203"/>
    </row>
    <row r="18256" spans="1:6" x14ac:dyDescent="0.25">
      <c r="A18256" s="203"/>
      <c r="B18256" s="203"/>
      <c r="C18256" s="203"/>
      <c r="D18256" s="203"/>
      <c r="E18256" s="203"/>
      <c r="F18256" s="203"/>
    </row>
    <row r="18257" spans="1:6" x14ac:dyDescent="0.25">
      <c r="A18257" s="203"/>
      <c r="B18257" s="203"/>
      <c r="C18257" s="203"/>
      <c r="D18257" s="203"/>
      <c r="E18257" s="203"/>
      <c r="F18257" s="203"/>
    </row>
    <row r="18258" spans="1:6" x14ac:dyDescent="0.25">
      <c r="A18258" s="203"/>
      <c r="B18258" s="203"/>
      <c r="C18258" s="203"/>
      <c r="D18258" s="203"/>
      <c r="E18258" s="203"/>
      <c r="F18258" s="203"/>
    </row>
    <row r="18259" spans="1:6" x14ac:dyDescent="0.25">
      <c r="A18259" s="203"/>
      <c r="B18259" s="203"/>
      <c r="C18259" s="203"/>
      <c r="D18259" s="203"/>
      <c r="E18259" s="203"/>
      <c r="F18259" s="203"/>
    </row>
    <row r="18260" spans="1:6" x14ac:dyDescent="0.25">
      <c r="A18260" s="203"/>
      <c r="B18260" s="203"/>
      <c r="C18260" s="203"/>
      <c r="D18260" s="203"/>
      <c r="E18260" s="203"/>
      <c r="F18260" s="203"/>
    </row>
    <row r="18261" spans="1:6" x14ac:dyDescent="0.25">
      <c r="A18261" s="203"/>
      <c r="B18261" s="203"/>
      <c r="C18261" s="203"/>
      <c r="D18261" s="203"/>
      <c r="E18261" s="203"/>
      <c r="F18261" s="203"/>
    </row>
    <row r="18262" spans="1:6" x14ac:dyDescent="0.25">
      <c r="A18262" s="203"/>
      <c r="B18262" s="203"/>
      <c r="C18262" s="203"/>
      <c r="D18262" s="203"/>
      <c r="E18262" s="203"/>
      <c r="F18262" s="203"/>
    </row>
    <row r="18263" spans="1:6" x14ac:dyDescent="0.25">
      <c r="A18263" s="203"/>
      <c r="B18263" s="203"/>
      <c r="C18263" s="203"/>
      <c r="D18263" s="203"/>
      <c r="E18263" s="203"/>
      <c r="F18263" s="203"/>
    </row>
    <row r="18264" spans="1:6" x14ac:dyDescent="0.25">
      <c r="A18264" s="203"/>
      <c r="B18264" s="203"/>
      <c r="C18264" s="203"/>
      <c r="D18264" s="203"/>
      <c r="E18264" s="203"/>
      <c r="F18264" s="203"/>
    </row>
    <row r="18265" spans="1:6" x14ac:dyDescent="0.25">
      <c r="A18265" s="203"/>
      <c r="B18265" s="203"/>
      <c r="C18265" s="203"/>
      <c r="D18265" s="203"/>
      <c r="E18265" s="203"/>
      <c r="F18265" s="203"/>
    </row>
    <row r="18266" spans="1:6" x14ac:dyDescent="0.25">
      <c r="A18266" s="203"/>
      <c r="B18266" s="203"/>
      <c r="C18266" s="203"/>
      <c r="D18266" s="203"/>
      <c r="E18266" s="203"/>
      <c r="F18266" s="203"/>
    </row>
    <row r="18267" spans="1:6" x14ac:dyDescent="0.25">
      <c r="A18267" s="203"/>
      <c r="B18267" s="203"/>
      <c r="C18267" s="203"/>
      <c r="D18267" s="203"/>
      <c r="E18267" s="203"/>
      <c r="F18267" s="203"/>
    </row>
    <row r="18268" spans="1:6" x14ac:dyDescent="0.25">
      <c r="A18268" s="203"/>
      <c r="B18268" s="203"/>
      <c r="C18268" s="203"/>
      <c r="D18268" s="203"/>
      <c r="E18268" s="203"/>
      <c r="F18268" s="203"/>
    </row>
    <row r="18269" spans="1:6" x14ac:dyDescent="0.25">
      <c r="A18269" s="203"/>
      <c r="B18269" s="203"/>
      <c r="C18269" s="203"/>
      <c r="D18269" s="203"/>
      <c r="E18269" s="203"/>
      <c r="F18269" s="203"/>
    </row>
    <row r="18270" spans="1:6" x14ac:dyDescent="0.25">
      <c r="A18270" s="203"/>
      <c r="B18270" s="203"/>
      <c r="C18270" s="203"/>
      <c r="D18270" s="203"/>
      <c r="E18270" s="203"/>
      <c r="F18270" s="203"/>
    </row>
    <row r="18271" spans="1:6" x14ac:dyDescent="0.25">
      <c r="A18271" s="203"/>
      <c r="B18271" s="203"/>
      <c r="C18271" s="203"/>
      <c r="D18271" s="203"/>
      <c r="E18271" s="203"/>
      <c r="F18271" s="203"/>
    </row>
    <row r="18272" spans="1:6" x14ac:dyDescent="0.25">
      <c r="A18272" s="203"/>
      <c r="B18272" s="203"/>
      <c r="C18272" s="203"/>
      <c r="D18272" s="203"/>
      <c r="E18272" s="203"/>
      <c r="F18272" s="203"/>
    </row>
    <row r="18273" spans="1:6" x14ac:dyDescent="0.25">
      <c r="A18273" s="203"/>
      <c r="B18273" s="203"/>
      <c r="C18273" s="203"/>
      <c r="D18273" s="203"/>
      <c r="E18273" s="203"/>
      <c r="F18273" s="203"/>
    </row>
    <row r="18274" spans="1:6" x14ac:dyDescent="0.25">
      <c r="A18274" s="203"/>
      <c r="B18274" s="203"/>
      <c r="C18274" s="203"/>
      <c r="D18274" s="203"/>
      <c r="E18274" s="203"/>
      <c r="F18274" s="203"/>
    </row>
    <row r="18275" spans="1:6" x14ac:dyDescent="0.25">
      <c r="A18275" s="203"/>
      <c r="B18275" s="203"/>
      <c r="C18275" s="203"/>
      <c r="D18275" s="203"/>
      <c r="E18275" s="203"/>
      <c r="F18275" s="203"/>
    </row>
    <row r="18276" spans="1:6" x14ac:dyDescent="0.25">
      <c r="A18276" s="203"/>
      <c r="B18276" s="203"/>
      <c r="C18276" s="203"/>
      <c r="D18276" s="203"/>
      <c r="E18276" s="203"/>
      <c r="F18276" s="203"/>
    </row>
    <row r="18277" spans="1:6" x14ac:dyDescent="0.25">
      <c r="A18277" s="203"/>
      <c r="B18277" s="203"/>
      <c r="C18277" s="203"/>
      <c r="D18277" s="203"/>
      <c r="E18277" s="203"/>
      <c r="F18277" s="203"/>
    </row>
    <row r="18278" spans="1:6" x14ac:dyDescent="0.25">
      <c r="A18278" s="203"/>
      <c r="B18278" s="203"/>
      <c r="C18278" s="203"/>
      <c r="D18278" s="203"/>
      <c r="E18278" s="203"/>
      <c r="F18278" s="203"/>
    </row>
    <row r="18279" spans="1:6" x14ac:dyDescent="0.25">
      <c r="A18279" s="203"/>
      <c r="B18279" s="203"/>
      <c r="C18279" s="203"/>
      <c r="D18279" s="203"/>
      <c r="E18279" s="203"/>
      <c r="F18279" s="203"/>
    </row>
    <row r="18280" spans="1:6" x14ac:dyDescent="0.25">
      <c r="A18280" s="203"/>
      <c r="B18280" s="203"/>
      <c r="C18280" s="203"/>
      <c r="D18280" s="203"/>
      <c r="E18280" s="203"/>
      <c r="F18280" s="203"/>
    </row>
    <row r="18281" spans="1:6" x14ac:dyDescent="0.25">
      <c r="A18281" s="203"/>
      <c r="B18281" s="203"/>
      <c r="C18281" s="203"/>
      <c r="D18281" s="203"/>
      <c r="E18281" s="203"/>
      <c r="F18281" s="203"/>
    </row>
    <row r="18282" spans="1:6" x14ac:dyDescent="0.25">
      <c r="A18282" s="203"/>
      <c r="B18282" s="203"/>
      <c r="C18282" s="203"/>
      <c r="D18282" s="203"/>
      <c r="E18282" s="203"/>
      <c r="F18282" s="203"/>
    </row>
    <row r="18283" spans="1:6" x14ac:dyDescent="0.25">
      <c r="A18283" s="203"/>
      <c r="B18283" s="203"/>
      <c r="C18283" s="203"/>
      <c r="D18283" s="203"/>
      <c r="E18283" s="203"/>
      <c r="F18283" s="203"/>
    </row>
    <row r="18284" spans="1:6" x14ac:dyDescent="0.25">
      <c r="A18284" s="203"/>
      <c r="B18284" s="203"/>
      <c r="C18284" s="203"/>
      <c r="D18284" s="203"/>
      <c r="E18284" s="203"/>
      <c r="F18284" s="203"/>
    </row>
    <row r="18285" spans="1:6" x14ac:dyDescent="0.25">
      <c r="A18285" s="203"/>
      <c r="B18285" s="203"/>
      <c r="C18285" s="203"/>
      <c r="D18285" s="203"/>
      <c r="E18285" s="203"/>
      <c r="F18285" s="203"/>
    </row>
    <row r="18286" spans="1:6" x14ac:dyDescent="0.25">
      <c r="A18286" s="203"/>
      <c r="B18286" s="203"/>
      <c r="C18286" s="203"/>
      <c r="D18286" s="203"/>
      <c r="E18286" s="203"/>
      <c r="F18286" s="203"/>
    </row>
    <row r="18287" spans="1:6" x14ac:dyDescent="0.25">
      <c r="A18287" s="203"/>
      <c r="B18287" s="203"/>
      <c r="C18287" s="203"/>
      <c r="D18287" s="203"/>
      <c r="E18287" s="203"/>
      <c r="F18287" s="203"/>
    </row>
    <row r="18288" spans="1:6" x14ac:dyDescent="0.25">
      <c r="A18288" s="203"/>
      <c r="B18288" s="203"/>
      <c r="C18288" s="203"/>
      <c r="D18288" s="203"/>
      <c r="E18288" s="203"/>
      <c r="F18288" s="203"/>
    </row>
    <row r="18289" spans="1:6" x14ac:dyDescent="0.25">
      <c r="A18289" s="203"/>
      <c r="B18289" s="203"/>
      <c r="C18289" s="203"/>
      <c r="D18289" s="203"/>
      <c r="E18289" s="203"/>
      <c r="F18289" s="203"/>
    </row>
    <row r="18290" spans="1:6" x14ac:dyDescent="0.25">
      <c r="A18290" s="203"/>
      <c r="B18290" s="203"/>
      <c r="C18290" s="203"/>
      <c r="D18290" s="203"/>
      <c r="E18290" s="203"/>
      <c r="F18290" s="203"/>
    </row>
    <row r="18291" spans="1:6" x14ac:dyDescent="0.25">
      <c r="A18291" s="203"/>
      <c r="B18291" s="203"/>
      <c r="C18291" s="203"/>
      <c r="D18291" s="203"/>
      <c r="E18291" s="203"/>
      <c r="F18291" s="203"/>
    </row>
    <row r="18292" spans="1:6" x14ac:dyDescent="0.25">
      <c r="A18292" s="203"/>
      <c r="B18292" s="203"/>
      <c r="C18292" s="203"/>
      <c r="D18292" s="203"/>
      <c r="E18292" s="203"/>
      <c r="F18292" s="203"/>
    </row>
    <row r="18293" spans="1:6" x14ac:dyDescent="0.25">
      <c r="A18293" s="203"/>
      <c r="B18293" s="203"/>
      <c r="C18293" s="203"/>
      <c r="D18293" s="203"/>
      <c r="E18293" s="203"/>
      <c r="F18293" s="203"/>
    </row>
    <row r="18294" spans="1:6" x14ac:dyDescent="0.25">
      <c r="A18294" s="203"/>
      <c r="B18294" s="203"/>
      <c r="C18294" s="203"/>
      <c r="D18294" s="203"/>
      <c r="E18294" s="203"/>
      <c r="F18294" s="203"/>
    </row>
    <row r="18295" spans="1:6" x14ac:dyDescent="0.25">
      <c r="A18295" s="203"/>
      <c r="B18295" s="203"/>
      <c r="C18295" s="203"/>
      <c r="D18295" s="203"/>
      <c r="E18295" s="203"/>
      <c r="F18295" s="203"/>
    </row>
    <row r="18296" spans="1:6" x14ac:dyDescent="0.25">
      <c r="A18296" s="203"/>
      <c r="B18296" s="203"/>
      <c r="C18296" s="203"/>
      <c r="D18296" s="203"/>
      <c r="E18296" s="203"/>
      <c r="F18296" s="203"/>
    </row>
    <row r="18297" spans="1:6" x14ac:dyDescent="0.25">
      <c r="A18297" s="203"/>
      <c r="B18297" s="203"/>
      <c r="C18297" s="203"/>
      <c r="D18297" s="203"/>
      <c r="E18297" s="203"/>
      <c r="F18297" s="203"/>
    </row>
    <row r="18298" spans="1:6" x14ac:dyDescent="0.25">
      <c r="A18298" s="203"/>
      <c r="B18298" s="203"/>
      <c r="C18298" s="203"/>
      <c r="D18298" s="203"/>
      <c r="E18298" s="203"/>
      <c r="F18298" s="203"/>
    </row>
    <row r="18299" spans="1:6" x14ac:dyDescent="0.25">
      <c r="A18299" s="203"/>
      <c r="B18299" s="203"/>
      <c r="C18299" s="203"/>
      <c r="D18299" s="203"/>
      <c r="E18299" s="203"/>
      <c r="F18299" s="203"/>
    </row>
    <row r="18300" spans="1:6" x14ac:dyDescent="0.25">
      <c r="A18300" s="203"/>
      <c r="B18300" s="203"/>
      <c r="C18300" s="203"/>
      <c r="D18300" s="203"/>
      <c r="E18300" s="203"/>
      <c r="F18300" s="203"/>
    </row>
    <row r="18301" spans="1:6" x14ac:dyDescent="0.25">
      <c r="A18301" s="203"/>
      <c r="B18301" s="203"/>
      <c r="C18301" s="203"/>
      <c r="D18301" s="203"/>
      <c r="E18301" s="203"/>
      <c r="F18301" s="203"/>
    </row>
    <row r="18302" spans="1:6" x14ac:dyDescent="0.25">
      <c r="A18302" s="203"/>
      <c r="B18302" s="203"/>
      <c r="C18302" s="203"/>
      <c r="D18302" s="203"/>
      <c r="E18302" s="203"/>
      <c r="F18302" s="203"/>
    </row>
    <row r="18303" spans="1:6" x14ac:dyDescent="0.25">
      <c r="A18303" s="203"/>
      <c r="B18303" s="203"/>
      <c r="C18303" s="203"/>
      <c r="D18303" s="203"/>
      <c r="E18303" s="203"/>
      <c r="F18303" s="203"/>
    </row>
    <row r="18304" spans="1:6" x14ac:dyDescent="0.25">
      <c r="A18304" s="203"/>
      <c r="B18304" s="203"/>
      <c r="C18304" s="203"/>
      <c r="D18304" s="203"/>
      <c r="E18304" s="203"/>
      <c r="F18304" s="203"/>
    </row>
    <row r="18305" spans="1:6" x14ac:dyDescent="0.25">
      <c r="A18305" s="203"/>
      <c r="B18305" s="203"/>
      <c r="C18305" s="203"/>
      <c r="D18305" s="203"/>
      <c r="E18305" s="203"/>
      <c r="F18305" s="203"/>
    </row>
    <row r="18306" spans="1:6" x14ac:dyDescent="0.25">
      <c r="A18306" s="203"/>
      <c r="B18306" s="203"/>
      <c r="C18306" s="203"/>
      <c r="D18306" s="203"/>
      <c r="E18306" s="203"/>
      <c r="F18306" s="203"/>
    </row>
    <row r="18307" spans="1:6" x14ac:dyDescent="0.25">
      <c r="A18307" s="203"/>
      <c r="B18307" s="203"/>
      <c r="C18307" s="203"/>
      <c r="D18307" s="203"/>
      <c r="E18307" s="203"/>
      <c r="F18307" s="203"/>
    </row>
    <row r="18308" spans="1:6" x14ac:dyDescent="0.25">
      <c r="A18308" s="203"/>
      <c r="B18308" s="203"/>
      <c r="C18308" s="203"/>
      <c r="D18308" s="203"/>
      <c r="E18308" s="203"/>
      <c r="F18308" s="203"/>
    </row>
    <row r="18309" spans="1:6" x14ac:dyDescent="0.25">
      <c r="A18309" s="203"/>
      <c r="B18309" s="203"/>
      <c r="C18309" s="203"/>
      <c r="D18309" s="203"/>
      <c r="E18309" s="203"/>
      <c r="F18309" s="203"/>
    </row>
    <row r="18310" spans="1:6" x14ac:dyDescent="0.25">
      <c r="A18310" s="203"/>
      <c r="B18310" s="203"/>
      <c r="C18310" s="203"/>
      <c r="D18310" s="203"/>
      <c r="E18310" s="203"/>
      <c r="F18310" s="203"/>
    </row>
    <row r="18311" spans="1:6" x14ac:dyDescent="0.25">
      <c r="A18311" s="203"/>
      <c r="B18311" s="203"/>
      <c r="C18311" s="203"/>
      <c r="D18311" s="203"/>
      <c r="E18311" s="203"/>
      <c r="F18311" s="203"/>
    </row>
    <row r="18312" spans="1:6" x14ac:dyDescent="0.25">
      <c r="A18312" s="203"/>
      <c r="B18312" s="203"/>
      <c r="C18312" s="203"/>
      <c r="D18312" s="203"/>
      <c r="E18312" s="203"/>
      <c r="F18312" s="203"/>
    </row>
    <row r="18313" spans="1:6" x14ac:dyDescent="0.25">
      <c r="A18313" s="203"/>
      <c r="B18313" s="203"/>
      <c r="C18313" s="203"/>
      <c r="D18313" s="203"/>
      <c r="E18313" s="203"/>
      <c r="F18313" s="203"/>
    </row>
    <row r="18314" spans="1:6" x14ac:dyDescent="0.25">
      <c r="A18314" s="203"/>
      <c r="B18314" s="203"/>
      <c r="C18314" s="203"/>
      <c r="D18314" s="203"/>
      <c r="E18314" s="203"/>
      <c r="F18314" s="203"/>
    </row>
    <row r="18315" spans="1:6" x14ac:dyDescent="0.25">
      <c r="A18315" s="203"/>
      <c r="B18315" s="203"/>
      <c r="C18315" s="203"/>
      <c r="D18315" s="203"/>
      <c r="E18315" s="203"/>
      <c r="F18315" s="203"/>
    </row>
    <row r="18316" spans="1:6" x14ac:dyDescent="0.25">
      <c r="A18316" s="203"/>
      <c r="B18316" s="203"/>
      <c r="C18316" s="203"/>
      <c r="D18316" s="203"/>
      <c r="E18316" s="203"/>
      <c r="F18316" s="203"/>
    </row>
    <row r="18317" spans="1:6" x14ac:dyDescent="0.25">
      <c r="A18317" s="203"/>
      <c r="B18317" s="203"/>
      <c r="C18317" s="203"/>
      <c r="D18317" s="203"/>
      <c r="E18317" s="203"/>
      <c r="F18317" s="203"/>
    </row>
    <row r="18318" spans="1:6" x14ac:dyDescent="0.25">
      <c r="A18318" s="203"/>
      <c r="B18318" s="203"/>
      <c r="C18318" s="203"/>
      <c r="D18318" s="203"/>
      <c r="E18318" s="203"/>
      <c r="F18318" s="203"/>
    </row>
    <row r="18319" spans="1:6" x14ac:dyDescent="0.25">
      <c r="A18319" s="203"/>
      <c r="B18319" s="203"/>
      <c r="C18319" s="203"/>
      <c r="D18319" s="203"/>
      <c r="E18319" s="203"/>
      <c r="F18319" s="203"/>
    </row>
    <row r="18320" spans="1:6" x14ac:dyDescent="0.25">
      <c r="A18320" s="203"/>
      <c r="B18320" s="203"/>
      <c r="C18320" s="203"/>
      <c r="D18320" s="203"/>
      <c r="E18320" s="203"/>
      <c r="F18320" s="203"/>
    </row>
    <row r="18321" spans="1:6" x14ac:dyDescent="0.25">
      <c r="A18321" s="203"/>
      <c r="B18321" s="203"/>
      <c r="C18321" s="203"/>
      <c r="D18321" s="203"/>
      <c r="E18321" s="203"/>
      <c r="F18321" s="203"/>
    </row>
    <row r="18322" spans="1:6" x14ac:dyDescent="0.25">
      <c r="A18322" s="203"/>
      <c r="B18322" s="203"/>
      <c r="C18322" s="203"/>
      <c r="D18322" s="203"/>
      <c r="E18322" s="203"/>
      <c r="F18322" s="203"/>
    </row>
    <row r="18323" spans="1:6" x14ac:dyDescent="0.25">
      <c r="A18323" s="203"/>
      <c r="B18323" s="203"/>
      <c r="C18323" s="203"/>
      <c r="D18323" s="203"/>
      <c r="E18323" s="203"/>
      <c r="F18323" s="203"/>
    </row>
    <row r="18324" spans="1:6" x14ac:dyDescent="0.25">
      <c r="A18324" s="203"/>
      <c r="B18324" s="203"/>
      <c r="C18324" s="203"/>
      <c r="D18324" s="203"/>
      <c r="E18324" s="203"/>
      <c r="F18324" s="203"/>
    </row>
    <row r="18325" spans="1:6" x14ac:dyDescent="0.25">
      <c r="A18325" s="203"/>
      <c r="B18325" s="203"/>
      <c r="C18325" s="203"/>
      <c r="D18325" s="203"/>
      <c r="E18325" s="203"/>
      <c r="F18325" s="203"/>
    </row>
    <row r="18326" spans="1:6" x14ac:dyDescent="0.25">
      <c r="A18326" s="203"/>
      <c r="B18326" s="203"/>
      <c r="C18326" s="203"/>
      <c r="D18326" s="203"/>
      <c r="E18326" s="203"/>
      <c r="F18326" s="203"/>
    </row>
    <row r="18327" spans="1:6" x14ac:dyDescent="0.25">
      <c r="A18327" s="203"/>
      <c r="B18327" s="203"/>
      <c r="C18327" s="203"/>
      <c r="D18327" s="203"/>
      <c r="E18327" s="203"/>
      <c r="F18327" s="203"/>
    </row>
    <row r="18328" spans="1:6" x14ac:dyDescent="0.25">
      <c r="A18328" s="203"/>
      <c r="B18328" s="203"/>
      <c r="C18328" s="203"/>
      <c r="D18328" s="203"/>
      <c r="E18328" s="203"/>
      <c r="F18328" s="203"/>
    </row>
    <row r="18329" spans="1:6" x14ac:dyDescent="0.25">
      <c r="A18329" s="203"/>
      <c r="B18329" s="203"/>
      <c r="C18329" s="203"/>
      <c r="D18329" s="203"/>
      <c r="E18329" s="203"/>
      <c r="F18329" s="203"/>
    </row>
    <row r="18330" spans="1:6" x14ac:dyDescent="0.25">
      <c r="A18330" s="203"/>
      <c r="B18330" s="203"/>
      <c r="C18330" s="203"/>
      <c r="D18330" s="203"/>
      <c r="E18330" s="203"/>
      <c r="F18330" s="203"/>
    </row>
    <row r="18331" spans="1:6" x14ac:dyDescent="0.25">
      <c r="A18331" s="203"/>
      <c r="B18331" s="203"/>
      <c r="C18331" s="203"/>
      <c r="D18331" s="203"/>
      <c r="E18331" s="203"/>
      <c r="F18331" s="203"/>
    </row>
    <row r="18332" spans="1:6" x14ac:dyDescent="0.25">
      <c r="A18332" s="203"/>
      <c r="B18332" s="203"/>
      <c r="C18332" s="203"/>
      <c r="D18332" s="203"/>
      <c r="E18332" s="203"/>
      <c r="F18332" s="203"/>
    </row>
    <row r="18333" spans="1:6" x14ac:dyDescent="0.25">
      <c r="A18333" s="203"/>
      <c r="B18333" s="203"/>
      <c r="C18333" s="203"/>
      <c r="D18333" s="203"/>
      <c r="E18333" s="203"/>
      <c r="F18333" s="203"/>
    </row>
    <row r="18334" spans="1:6" x14ac:dyDescent="0.25">
      <c r="A18334" s="203"/>
      <c r="B18334" s="203"/>
      <c r="C18334" s="203"/>
      <c r="D18334" s="203"/>
      <c r="E18334" s="203"/>
      <c r="F18334" s="203"/>
    </row>
    <row r="18335" spans="1:6" x14ac:dyDescent="0.25">
      <c r="A18335" s="203"/>
      <c r="B18335" s="203"/>
      <c r="C18335" s="203"/>
      <c r="D18335" s="203"/>
      <c r="E18335" s="203"/>
      <c r="F18335" s="203"/>
    </row>
    <row r="18336" spans="1:6" x14ac:dyDescent="0.25">
      <c r="A18336" s="203"/>
      <c r="B18336" s="203"/>
      <c r="C18336" s="203"/>
      <c r="D18336" s="203"/>
      <c r="E18336" s="203"/>
      <c r="F18336" s="203"/>
    </row>
    <row r="18337" spans="1:6" x14ac:dyDescent="0.25">
      <c r="A18337" s="203"/>
      <c r="B18337" s="203"/>
      <c r="C18337" s="203"/>
      <c r="D18337" s="203"/>
      <c r="E18337" s="203"/>
      <c r="F18337" s="203"/>
    </row>
    <row r="18338" spans="1:6" x14ac:dyDescent="0.25">
      <c r="A18338" s="203"/>
      <c r="B18338" s="203"/>
      <c r="C18338" s="203"/>
      <c r="D18338" s="203"/>
      <c r="E18338" s="203"/>
      <c r="F18338" s="203"/>
    </row>
    <row r="18339" spans="1:6" x14ac:dyDescent="0.25">
      <c r="A18339" s="203"/>
      <c r="B18339" s="203"/>
      <c r="C18339" s="203"/>
      <c r="D18339" s="203"/>
      <c r="E18339" s="203"/>
      <c r="F18339" s="203"/>
    </row>
    <row r="18340" spans="1:6" x14ac:dyDescent="0.25">
      <c r="A18340" s="203"/>
      <c r="B18340" s="203"/>
      <c r="C18340" s="203"/>
      <c r="D18340" s="203"/>
      <c r="E18340" s="203"/>
      <c r="F18340" s="203"/>
    </row>
    <row r="18341" spans="1:6" x14ac:dyDescent="0.25">
      <c r="A18341" s="203"/>
      <c r="B18341" s="203"/>
      <c r="C18341" s="203"/>
      <c r="D18341" s="203"/>
      <c r="E18341" s="203"/>
      <c r="F18341" s="203"/>
    </row>
    <row r="18342" spans="1:6" x14ac:dyDescent="0.25">
      <c r="A18342" s="203"/>
      <c r="B18342" s="203"/>
      <c r="C18342" s="203"/>
      <c r="D18342" s="203"/>
      <c r="E18342" s="203"/>
      <c r="F18342" s="203"/>
    </row>
    <row r="18343" spans="1:6" x14ac:dyDescent="0.25">
      <c r="A18343" s="203"/>
      <c r="B18343" s="203"/>
      <c r="C18343" s="203"/>
      <c r="D18343" s="203"/>
      <c r="E18343" s="203"/>
      <c r="F18343" s="203"/>
    </row>
    <row r="18344" spans="1:6" x14ac:dyDescent="0.25">
      <c r="A18344" s="203"/>
      <c r="B18344" s="203"/>
      <c r="C18344" s="203"/>
      <c r="D18344" s="203"/>
      <c r="E18344" s="203"/>
      <c r="F18344" s="203"/>
    </row>
    <row r="18345" spans="1:6" x14ac:dyDescent="0.25">
      <c r="A18345" s="203"/>
      <c r="B18345" s="203"/>
      <c r="C18345" s="203"/>
      <c r="D18345" s="203"/>
      <c r="E18345" s="203"/>
      <c r="F18345" s="203"/>
    </row>
    <row r="18346" spans="1:6" x14ac:dyDescent="0.25">
      <c r="A18346" s="203"/>
      <c r="B18346" s="203"/>
      <c r="C18346" s="203"/>
      <c r="D18346" s="203"/>
      <c r="E18346" s="203"/>
      <c r="F18346" s="203"/>
    </row>
    <row r="18347" spans="1:6" x14ac:dyDescent="0.25">
      <c r="A18347" s="203"/>
      <c r="B18347" s="203"/>
      <c r="C18347" s="203"/>
      <c r="D18347" s="203"/>
      <c r="E18347" s="203"/>
      <c r="F18347" s="203"/>
    </row>
    <row r="18348" spans="1:6" x14ac:dyDescent="0.25">
      <c r="A18348" s="203"/>
      <c r="B18348" s="203"/>
      <c r="C18348" s="203"/>
      <c r="D18348" s="203"/>
      <c r="E18348" s="203"/>
      <c r="F18348" s="203"/>
    </row>
    <row r="18349" spans="1:6" x14ac:dyDescent="0.25">
      <c r="A18349" s="203"/>
      <c r="B18349" s="203"/>
      <c r="C18349" s="203"/>
      <c r="D18349" s="203"/>
      <c r="E18349" s="203"/>
      <c r="F18349" s="203"/>
    </row>
    <row r="18350" spans="1:6" x14ac:dyDescent="0.25">
      <c r="A18350" s="203"/>
      <c r="B18350" s="203"/>
      <c r="C18350" s="203"/>
      <c r="D18350" s="203"/>
      <c r="E18350" s="203"/>
      <c r="F18350" s="203"/>
    </row>
    <row r="18351" spans="1:6" x14ac:dyDescent="0.25">
      <c r="A18351" s="203"/>
      <c r="B18351" s="203"/>
      <c r="C18351" s="203"/>
      <c r="D18351" s="203"/>
      <c r="E18351" s="203"/>
      <c r="F18351" s="203"/>
    </row>
    <row r="18352" spans="1:6" x14ac:dyDescent="0.25">
      <c r="A18352" s="203"/>
      <c r="B18352" s="203"/>
      <c r="C18352" s="203"/>
      <c r="D18352" s="203"/>
      <c r="E18352" s="203"/>
      <c r="F18352" s="203"/>
    </row>
    <row r="18353" spans="1:6" x14ac:dyDescent="0.25">
      <c r="A18353" s="203"/>
      <c r="B18353" s="203"/>
      <c r="C18353" s="203"/>
      <c r="D18353" s="203"/>
      <c r="E18353" s="203"/>
      <c r="F18353" s="203"/>
    </row>
    <row r="18354" spans="1:6" x14ac:dyDescent="0.25">
      <c r="A18354" s="203"/>
      <c r="B18354" s="203"/>
      <c r="C18354" s="203"/>
      <c r="D18354" s="203"/>
      <c r="E18354" s="203"/>
      <c r="F18354" s="203"/>
    </row>
    <row r="18355" spans="1:6" x14ac:dyDescent="0.25">
      <c r="A18355" s="203"/>
      <c r="B18355" s="203"/>
      <c r="C18355" s="203"/>
      <c r="D18355" s="203"/>
      <c r="E18355" s="203"/>
      <c r="F18355" s="203"/>
    </row>
    <row r="18356" spans="1:6" x14ac:dyDescent="0.25">
      <c r="A18356" s="203"/>
      <c r="B18356" s="203"/>
      <c r="C18356" s="203"/>
      <c r="D18356" s="203"/>
      <c r="E18356" s="203"/>
      <c r="F18356" s="203"/>
    </row>
    <row r="18357" spans="1:6" x14ac:dyDescent="0.25">
      <c r="A18357" s="203"/>
      <c r="B18357" s="203"/>
      <c r="C18357" s="203"/>
      <c r="D18357" s="203"/>
      <c r="E18357" s="203"/>
      <c r="F18357" s="203"/>
    </row>
    <row r="18358" spans="1:6" x14ac:dyDescent="0.25">
      <c r="A18358" s="203"/>
      <c r="B18358" s="203"/>
      <c r="C18358" s="203"/>
      <c r="D18358" s="203"/>
      <c r="E18358" s="203"/>
      <c r="F18358" s="203"/>
    </row>
    <row r="18359" spans="1:6" x14ac:dyDescent="0.25">
      <c r="A18359" s="203"/>
      <c r="B18359" s="203"/>
      <c r="C18359" s="203"/>
      <c r="D18359" s="203"/>
      <c r="E18359" s="203"/>
      <c r="F18359" s="203"/>
    </row>
    <row r="18360" spans="1:6" x14ac:dyDescent="0.25">
      <c r="A18360" s="203"/>
      <c r="B18360" s="203"/>
      <c r="C18360" s="203"/>
      <c r="D18360" s="203"/>
      <c r="E18360" s="203"/>
      <c r="F18360" s="203"/>
    </row>
    <row r="18361" spans="1:6" x14ac:dyDescent="0.25">
      <c r="A18361" s="203"/>
      <c r="B18361" s="203"/>
      <c r="C18361" s="203"/>
      <c r="D18361" s="203"/>
      <c r="E18361" s="203"/>
      <c r="F18361" s="203"/>
    </row>
    <row r="18362" spans="1:6" x14ac:dyDescent="0.25">
      <c r="A18362" s="203"/>
      <c r="B18362" s="203"/>
      <c r="C18362" s="203"/>
      <c r="D18362" s="203"/>
      <c r="E18362" s="203"/>
      <c r="F18362" s="203"/>
    </row>
    <row r="18363" spans="1:6" x14ac:dyDescent="0.25">
      <c r="A18363" s="203"/>
      <c r="B18363" s="203"/>
      <c r="C18363" s="203"/>
      <c r="D18363" s="203"/>
      <c r="E18363" s="203"/>
      <c r="F18363" s="203"/>
    </row>
    <row r="18364" spans="1:6" x14ac:dyDescent="0.25">
      <c r="A18364" s="203"/>
      <c r="B18364" s="203"/>
      <c r="C18364" s="203"/>
      <c r="D18364" s="203"/>
      <c r="E18364" s="203"/>
      <c r="F18364" s="203"/>
    </row>
    <row r="18365" spans="1:6" x14ac:dyDescent="0.25">
      <c r="A18365" s="203"/>
      <c r="B18365" s="203"/>
      <c r="C18365" s="203"/>
      <c r="D18365" s="203"/>
      <c r="E18365" s="203"/>
      <c r="F18365" s="203"/>
    </row>
    <row r="18366" spans="1:6" x14ac:dyDescent="0.25">
      <c r="A18366" s="203"/>
      <c r="B18366" s="203"/>
      <c r="C18366" s="203"/>
      <c r="D18366" s="203"/>
      <c r="E18366" s="203"/>
      <c r="F18366" s="203"/>
    </row>
    <row r="18367" spans="1:6" x14ac:dyDescent="0.25">
      <c r="A18367" s="203"/>
      <c r="B18367" s="203"/>
      <c r="C18367" s="203"/>
      <c r="D18367" s="203"/>
      <c r="E18367" s="203"/>
      <c r="F18367" s="203"/>
    </row>
    <row r="18368" spans="1:6" x14ac:dyDescent="0.25">
      <c r="A18368" s="203"/>
      <c r="B18368" s="203"/>
      <c r="C18368" s="203"/>
      <c r="D18368" s="203"/>
      <c r="E18368" s="203"/>
      <c r="F18368" s="203"/>
    </row>
    <row r="18369" spans="1:6" x14ac:dyDescent="0.25">
      <c r="A18369" s="203"/>
      <c r="B18369" s="203"/>
      <c r="C18369" s="203"/>
      <c r="D18369" s="203"/>
      <c r="E18369" s="203"/>
      <c r="F18369" s="203"/>
    </row>
    <row r="18370" spans="1:6" x14ac:dyDescent="0.25">
      <c r="A18370" s="203"/>
      <c r="B18370" s="203"/>
      <c r="C18370" s="203"/>
      <c r="D18370" s="203"/>
      <c r="E18370" s="203"/>
      <c r="F18370" s="203"/>
    </row>
    <row r="18371" spans="1:6" x14ac:dyDescent="0.25">
      <c r="A18371" s="203"/>
      <c r="B18371" s="203"/>
      <c r="C18371" s="203"/>
      <c r="D18371" s="203"/>
      <c r="E18371" s="203"/>
      <c r="F18371" s="203"/>
    </row>
    <row r="18372" spans="1:6" x14ac:dyDescent="0.25">
      <c r="A18372" s="203"/>
      <c r="B18372" s="203"/>
      <c r="C18372" s="203"/>
      <c r="D18372" s="203"/>
      <c r="E18372" s="203"/>
      <c r="F18372" s="203"/>
    </row>
    <row r="18373" spans="1:6" x14ac:dyDescent="0.25">
      <c r="A18373" s="203"/>
      <c r="B18373" s="203"/>
      <c r="C18373" s="203"/>
      <c r="D18373" s="203"/>
      <c r="E18373" s="203"/>
      <c r="F18373" s="203"/>
    </row>
    <row r="18374" spans="1:6" x14ac:dyDescent="0.25">
      <c r="A18374" s="203"/>
      <c r="B18374" s="203"/>
      <c r="C18374" s="203"/>
      <c r="D18374" s="203"/>
      <c r="E18374" s="203"/>
      <c r="F18374" s="203"/>
    </row>
    <row r="18375" spans="1:6" x14ac:dyDescent="0.25">
      <c r="A18375" s="203"/>
      <c r="B18375" s="203"/>
      <c r="C18375" s="203"/>
      <c r="D18375" s="203"/>
      <c r="E18375" s="203"/>
      <c r="F18375" s="203"/>
    </row>
    <row r="18376" spans="1:6" x14ac:dyDescent="0.25">
      <c r="A18376" s="203"/>
      <c r="B18376" s="203"/>
      <c r="C18376" s="203"/>
      <c r="D18376" s="203"/>
      <c r="E18376" s="203"/>
      <c r="F18376" s="203"/>
    </row>
    <row r="18377" spans="1:6" x14ac:dyDescent="0.25">
      <c r="A18377" s="203"/>
      <c r="B18377" s="203"/>
      <c r="C18377" s="203"/>
      <c r="D18377" s="203"/>
      <c r="E18377" s="203"/>
      <c r="F18377" s="203"/>
    </row>
    <row r="18378" spans="1:6" x14ac:dyDescent="0.25">
      <c r="A18378" s="203"/>
      <c r="B18378" s="203"/>
      <c r="C18378" s="203"/>
      <c r="D18378" s="203"/>
      <c r="E18378" s="203"/>
      <c r="F18378" s="203"/>
    </row>
    <row r="18379" spans="1:6" x14ac:dyDescent="0.25">
      <c r="A18379" s="203"/>
      <c r="B18379" s="203"/>
      <c r="C18379" s="203"/>
      <c r="D18379" s="203"/>
      <c r="E18379" s="203"/>
      <c r="F18379" s="203"/>
    </row>
    <row r="18380" spans="1:6" x14ac:dyDescent="0.25">
      <c r="A18380" s="203"/>
      <c r="B18380" s="203"/>
      <c r="C18380" s="203"/>
      <c r="D18380" s="203"/>
      <c r="E18380" s="203"/>
      <c r="F18380" s="203"/>
    </row>
    <row r="18381" spans="1:6" x14ac:dyDescent="0.25">
      <c r="A18381" s="203"/>
      <c r="B18381" s="203"/>
      <c r="C18381" s="203"/>
      <c r="D18381" s="203"/>
      <c r="E18381" s="203"/>
      <c r="F18381" s="203"/>
    </row>
    <row r="18382" spans="1:6" x14ac:dyDescent="0.25">
      <c r="A18382" s="203"/>
      <c r="B18382" s="203"/>
      <c r="C18382" s="203"/>
      <c r="D18382" s="203"/>
      <c r="E18382" s="203"/>
      <c r="F18382" s="203"/>
    </row>
    <row r="18383" spans="1:6" x14ac:dyDescent="0.25">
      <c r="A18383" s="203"/>
      <c r="B18383" s="203"/>
      <c r="C18383" s="203"/>
      <c r="D18383" s="203"/>
      <c r="E18383" s="203"/>
      <c r="F18383" s="203"/>
    </row>
    <row r="18384" spans="1:6" x14ac:dyDescent="0.25">
      <c r="A18384" s="203"/>
      <c r="B18384" s="203"/>
      <c r="C18384" s="203"/>
      <c r="D18384" s="203"/>
      <c r="E18384" s="203"/>
      <c r="F18384" s="203"/>
    </row>
    <row r="18385" spans="1:6" x14ac:dyDescent="0.25">
      <c r="A18385" s="203"/>
      <c r="B18385" s="203"/>
      <c r="C18385" s="203"/>
      <c r="D18385" s="203"/>
      <c r="E18385" s="203"/>
      <c r="F18385" s="203"/>
    </row>
    <row r="18386" spans="1:6" x14ac:dyDescent="0.25">
      <c r="A18386" s="203"/>
      <c r="B18386" s="203"/>
      <c r="C18386" s="203"/>
      <c r="D18386" s="203"/>
      <c r="E18386" s="203"/>
      <c r="F18386" s="203"/>
    </row>
    <row r="18387" spans="1:6" x14ac:dyDescent="0.25">
      <c r="A18387" s="203"/>
      <c r="B18387" s="203"/>
      <c r="C18387" s="203"/>
      <c r="D18387" s="203"/>
      <c r="E18387" s="203"/>
      <c r="F18387" s="203"/>
    </row>
    <row r="18388" spans="1:6" x14ac:dyDescent="0.25">
      <c r="A18388" s="203"/>
      <c r="B18388" s="203"/>
      <c r="C18388" s="203"/>
      <c r="D18388" s="203"/>
      <c r="E18388" s="203"/>
      <c r="F18388" s="203"/>
    </row>
    <row r="18389" spans="1:6" x14ac:dyDescent="0.25">
      <c r="A18389" s="203"/>
      <c r="B18389" s="203"/>
      <c r="C18389" s="203"/>
      <c r="D18389" s="203"/>
      <c r="E18389" s="203"/>
      <c r="F18389" s="203"/>
    </row>
    <row r="18390" spans="1:6" x14ac:dyDescent="0.25">
      <c r="A18390" s="203"/>
      <c r="B18390" s="203"/>
      <c r="C18390" s="203"/>
      <c r="D18390" s="203"/>
      <c r="E18390" s="203"/>
      <c r="F18390" s="203"/>
    </row>
    <row r="18391" spans="1:6" x14ac:dyDescent="0.25">
      <c r="A18391" s="203"/>
      <c r="B18391" s="203"/>
      <c r="C18391" s="203"/>
      <c r="D18391" s="203"/>
      <c r="E18391" s="203"/>
      <c r="F18391" s="203"/>
    </row>
    <row r="18392" spans="1:6" x14ac:dyDescent="0.25">
      <c r="A18392" s="203"/>
      <c r="B18392" s="203"/>
      <c r="C18392" s="203"/>
      <c r="D18392" s="203"/>
      <c r="E18392" s="203"/>
      <c r="F18392" s="203"/>
    </row>
    <row r="18393" spans="1:6" x14ac:dyDescent="0.25">
      <c r="A18393" s="203"/>
      <c r="B18393" s="203"/>
      <c r="C18393" s="203"/>
      <c r="D18393" s="203"/>
      <c r="E18393" s="203"/>
      <c r="F18393" s="203"/>
    </row>
    <row r="18394" spans="1:6" x14ac:dyDescent="0.25">
      <c r="A18394" s="203"/>
      <c r="B18394" s="203"/>
      <c r="C18394" s="203"/>
      <c r="D18394" s="203"/>
      <c r="E18394" s="203"/>
      <c r="F18394" s="203"/>
    </row>
    <row r="18395" spans="1:6" x14ac:dyDescent="0.25">
      <c r="A18395" s="203"/>
      <c r="B18395" s="203"/>
      <c r="C18395" s="203"/>
      <c r="D18395" s="203"/>
      <c r="E18395" s="203"/>
      <c r="F18395" s="203"/>
    </row>
    <row r="18396" spans="1:6" x14ac:dyDescent="0.25">
      <c r="A18396" s="203"/>
      <c r="B18396" s="203"/>
      <c r="C18396" s="203"/>
      <c r="D18396" s="203"/>
      <c r="E18396" s="203"/>
      <c r="F18396" s="203"/>
    </row>
    <row r="18397" spans="1:6" x14ac:dyDescent="0.25">
      <c r="A18397" s="203"/>
      <c r="B18397" s="203"/>
      <c r="C18397" s="203"/>
      <c r="D18397" s="203"/>
      <c r="E18397" s="203"/>
      <c r="F18397" s="203"/>
    </row>
    <row r="18398" spans="1:6" x14ac:dyDescent="0.25">
      <c r="A18398" s="203"/>
      <c r="B18398" s="203"/>
      <c r="C18398" s="203"/>
      <c r="D18398" s="203"/>
      <c r="E18398" s="203"/>
      <c r="F18398" s="203"/>
    </row>
    <row r="18399" spans="1:6" x14ac:dyDescent="0.25">
      <c r="A18399" s="203"/>
      <c r="B18399" s="203"/>
      <c r="C18399" s="203"/>
      <c r="D18399" s="203"/>
      <c r="E18399" s="203"/>
      <c r="F18399" s="203"/>
    </row>
    <row r="18400" spans="1:6" x14ac:dyDescent="0.25">
      <c r="A18400" s="203"/>
      <c r="B18400" s="203"/>
      <c r="C18400" s="203"/>
      <c r="D18400" s="203"/>
      <c r="E18400" s="203"/>
      <c r="F18400" s="203"/>
    </row>
    <row r="18401" spans="1:6" x14ac:dyDescent="0.25">
      <c r="A18401" s="203"/>
      <c r="B18401" s="203"/>
      <c r="C18401" s="203"/>
      <c r="D18401" s="203"/>
      <c r="E18401" s="203"/>
      <c r="F18401" s="203"/>
    </row>
    <row r="18402" spans="1:6" x14ac:dyDescent="0.25">
      <c r="A18402" s="203"/>
      <c r="B18402" s="203"/>
      <c r="C18402" s="203"/>
      <c r="D18402" s="203"/>
      <c r="E18402" s="203"/>
      <c r="F18402" s="203"/>
    </row>
    <row r="18403" spans="1:6" x14ac:dyDescent="0.25">
      <c r="A18403" s="203"/>
      <c r="B18403" s="203"/>
      <c r="C18403" s="203"/>
      <c r="D18403" s="203"/>
      <c r="E18403" s="203"/>
      <c r="F18403" s="203"/>
    </row>
    <row r="18404" spans="1:6" x14ac:dyDescent="0.25">
      <c r="A18404" s="203"/>
      <c r="B18404" s="203"/>
      <c r="C18404" s="203"/>
      <c r="D18404" s="203"/>
      <c r="E18404" s="203"/>
      <c r="F18404" s="203"/>
    </row>
    <row r="18405" spans="1:6" x14ac:dyDescent="0.25">
      <c r="A18405" s="203"/>
      <c r="B18405" s="203"/>
      <c r="C18405" s="203"/>
      <c r="D18405" s="203"/>
      <c r="E18405" s="203"/>
      <c r="F18405" s="203"/>
    </row>
    <row r="18406" spans="1:6" x14ac:dyDescent="0.25">
      <c r="A18406" s="203"/>
      <c r="B18406" s="203"/>
      <c r="C18406" s="203"/>
      <c r="D18406" s="203"/>
      <c r="E18406" s="203"/>
      <c r="F18406" s="203"/>
    </row>
    <row r="18407" spans="1:6" x14ac:dyDescent="0.25">
      <c r="A18407" s="203"/>
      <c r="B18407" s="203"/>
      <c r="C18407" s="203"/>
      <c r="D18407" s="203"/>
      <c r="E18407" s="203"/>
      <c r="F18407" s="203"/>
    </row>
    <row r="18408" spans="1:6" x14ac:dyDescent="0.25">
      <c r="A18408" s="203"/>
      <c r="B18408" s="203"/>
      <c r="C18408" s="203"/>
      <c r="D18408" s="203"/>
      <c r="E18408" s="203"/>
      <c r="F18408" s="203"/>
    </row>
    <row r="18409" spans="1:6" x14ac:dyDescent="0.25">
      <c r="A18409" s="203"/>
      <c r="B18409" s="203"/>
      <c r="C18409" s="203"/>
      <c r="D18409" s="203"/>
      <c r="E18409" s="203"/>
      <c r="F18409" s="203"/>
    </row>
    <row r="18410" spans="1:6" x14ac:dyDescent="0.25">
      <c r="A18410" s="203"/>
      <c r="B18410" s="203"/>
      <c r="C18410" s="203"/>
      <c r="D18410" s="203"/>
      <c r="E18410" s="203"/>
      <c r="F18410" s="203"/>
    </row>
    <row r="18411" spans="1:6" x14ac:dyDescent="0.25">
      <c r="A18411" s="203"/>
      <c r="B18411" s="203"/>
      <c r="C18411" s="203"/>
      <c r="D18411" s="203"/>
      <c r="E18411" s="203"/>
      <c r="F18411" s="203"/>
    </row>
    <row r="18412" spans="1:6" x14ac:dyDescent="0.25">
      <c r="A18412" s="203"/>
      <c r="B18412" s="203"/>
      <c r="C18412" s="203"/>
      <c r="D18412" s="203"/>
      <c r="E18412" s="203"/>
      <c r="F18412" s="203"/>
    </row>
    <row r="18413" spans="1:6" x14ac:dyDescent="0.25">
      <c r="A18413" s="203"/>
      <c r="B18413" s="203"/>
      <c r="C18413" s="203"/>
      <c r="D18413" s="203"/>
      <c r="E18413" s="203"/>
      <c r="F18413" s="203"/>
    </row>
    <row r="18414" spans="1:6" x14ac:dyDescent="0.25">
      <c r="A18414" s="203"/>
      <c r="B18414" s="203"/>
      <c r="C18414" s="203"/>
      <c r="D18414" s="203"/>
      <c r="E18414" s="203"/>
      <c r="F18414" s="203"/>
    </row>
    <row r="18415" spans="1:6" x14ac:dyDescent="0.25">
      <c r="A18415" s="203"/>
      <c r="B18415" s="203"/>
      <c r="C18415" s="203"/>
      <c r="D18415" s="203"/>
      <c r="E18415" s="203"/>
      <c r="F18415" s="203"/>
    </row>
    <row r="18416" spans="1:6" x14ac:dyDescent="0.25">
      <c r="A18416" s="203"/>
      <c r="B18416" s="203"/>
      <c r="C18416" s="203"/>
      <c r="D18416" s="203"/>
      <c r="E18416" s="203"/>
      <c r="F18416" s="203"/>
    </row>
    <row r="18417" spans="1:6" x14ac:dyDescent="0.25">
      <c r="A18417" s="203"/>
      <c r="B18417" s="203"/>
      <c r="C18417" s="203"/>
      <c r="D18417" s="203"/>
      <c r="E18417" s="203"/>
      <c r="F18417" s="203"/>
    </row>
    <row r="18418" spans="1:6" x14ac:dyDescent="0.25">
      <c r="A18418" s="203"/>
      <c r="B18418" s="203"/>
      <c r="C18418" s="203"/>
      <c r="D18418" s="203"/>
      <c r="E18418" s="203"/>
      <c r="F18418" s="203"/>
    </row>
    <row r="18419" spans="1:6" x14ac:dyDescent="0.25">
      <c r="A18419" s="203"/>
      <c r="B18419" s="203"/>
      <c r="C18419" s="203"/>
      <c r="D18419" s="203"/>
      <c r="E18419" s="203"/>
      <c r="F18419" s="203"/>
    </row>
    <row r="18420" spans="1:6" x14ac:dyDescent="0.25">
      <c r="A18420" s="203"/>
      <c r="B18420" s="203"/>
      <c r="C18420" s="203"/>
      <c r="D18420" s="203"/>
      <c r="E18420" s="203"/>
      <c r="F18420" s="203"/>
    </row>
    <row r="18421" spans="1:6" x14ac:dyDescent="0.25">
      <c r="A18421" s="203"/>
      <c r="B18421" s="203"/>
      <c r="C18421" s="203"/>
      <c r="D18421" s="203"/>
      <c r="E18421" s="203"/>
      <c r="F18421" s="203"/>
    </row>
    <row r="18422" spans="1:6" x14ac:dyDescent="0.25">
      <c r="A18422" s="203"/>
      <c r="B18422" s="203"/>
      <c r="C18422" s="203"/>
      <c r="D18422" s="203"/>
      <c r="E18422" s="203"/>
      <c r="F18422" s="203"/>
    </row>
    <row r="18423" spans="1:6" x14ac:dyDescent="0.25">
      <c r="A18423" s="203"/>
      <c r="B18423" s="203"/>
      <c r="C18423" s="203"/>
      <c r="D18423" s="203"/>
      <c r="E18423" s="203"/>
      <c r="F18423" s="203"/>
    </row>
    <row r="18424" spans="1:6" x14ac:dyDescent="0.25">
      <c r="A18424" s="203"/>
      <c r="B18424" s="203"/>
      <c r="C18424" s="203"/>
      <c r="D18424" s="203"/>
      <c r="E18424" s="203"/>
      <c r="F18424" s="203"/>
    </row>
    <row r="18425" spans="1:6" x14ac:dyDescent="0.25">
      <c r="A18425" s="203"/>
      <c r="B18425" s="203"/>
      <c r="C18425" s="203"/>
      <c r="D18425" s="203"/>
      <c r="E18425" s="203"/>
      <c r="F18425" s="203"/>
    </row>
    <row r="18426" spans="1:6" x14ac:dyDescent="0.25">
      <c r="A18426" s="203"/>
      <c r="B18426" s="203"/>
      <c r="C18426" s="203"/>
      <c r="D18426" s="203"/>
      <c r="E18426" s="203"/>
      <c r="F18426" s="203"/>
    </row>
    <row r="18427" spans="1:6" x14ac:dyDescent="0.25">
      <c r="A18427" s="203"/>
      <c r="B18427" s="203"/>
      <c r="C18427" s="203"/>
      <c r="D18427" s="203"/>
      <c r="E18427" s="203"/>
      <c r="F18427" s="203"/>
    </row>
    <row r="18428" spans="1:6" x14ac:dyDescent="0.25">
      <c r="A18428" s="203"/>
      <c r="B18428" s="203"/>
      <c r="C18428" s="203"/>
      <c r="D18428" s="203"/>
      <c r="E18428" s="203"/>
      <c r="F18428" s="203"/>
    </row>
    <row r="18429" spans="1:6" x14ac:dyDescent="0.25">
      <c r="A18429" s="203"/>
      <c r="B18429" s="203"/>
      <c r="C18429" s="203"/>
      <c r="D18429" s="203"/>
      <c r="E18429" s="203"/>
      <c r="F18429" s="203"/>
    </row>
    <row r="18430" spans="1:6" x14ac:dyDescent="0.25">
      <c r="A18430" s="203"/>
      <c r="B18430" s="203"/>
      <c r="C18430" s="203"/>
      <c r="D18430" s="203"/>
      <c r="E18430" s="203"/>
      <c r="F18430" s="203"/>
    </row>
    <row r="18431" spans="1:6" x14ac:dyDescent="0.25">
      <c r="A18431" s="203"/>
      <c r="B18431" s="203"/>
      <c r="C18431" s="203"/>
      <c r="D18431" s="203"/>
      <c r="E18431" s="203"/>
      <c r="F18431" s="203"/>
    </row>
    <row r="18432" spans="1:6" x14ac:dyDescent="0.25">
      <c r="A18432" s="203"/>
      <c r="B18432" s="203"/>
      <c r="C18432" s="203"/>
      <c r="D18432" s="203"/>
      <c r="E18432" s="203"/>
      <c r="F18432" s="203"/>
    </row>
    <row r="18433" spans="1:6" x14ac:dyDescent="0.25">
      <c r="A18433" s="203"/>
      <c r="B18433" s="203"/>
      <c r="C18433" s="203"/>
      <c r="D18433" s="203"/>
      <c r="E18433" s="203"/>
      <c r="F18433" s="203"/>
    </row>
    <row r="18434" spans="1:6" x14ac:dyDescent="0.25">
      <c r="A18434" s="203"/>
      <c r="B18434" s="203"/>
      <c r="C18434" s="203"/>
      <c r="D18434" s="203"/>
      <c r="E18434" s="203"/>
      <c r="F18434" s="203"/>
    </row>
    <row r="18435" spans="1:6" x14ac:dyDescent="0.25">
      <c r="A18435" s="203"/>
      <c r="B18435" s="203"/>
      <c r="C18435" s="203"/>
      <c r="D18435" s="203"/>
      <c r="E18435" s="203"/>
      <c r="F18435" s="203"/>
    </row>
    <row r="18436" spans="1:6" x14ac:dyDescent="0.25">
      <c r="A18436" s="203"/>
      <c r="B18436" s="203"/>
      <c r="C18436" s="203"/>
      <c r="D18436" s="203"/>
      <c r="E18436" s="203"/>
      <c r="F18436" s="203"/>
    </row>
    <row r="18437" spans="1:6" x14ac:dyDescent="0.25">
      <c r="A18437" s="203"/>
      <c r="B18437" s="203"/>
      <c r="C18437" s="203"/>
      <c r="D18437" s="203"/>
      <c r="E18437" s="203"/>
      <c r="F18437" s="203"/>
    </row>
    <row r="18438" spans="1:6" x14ac:dyDescent="0.25">
      <c r="A18438" s="203"/>
      <c r="B18438" s="203"/>
      <c r="C18438" s="203"/>
      <c r="D18438" s="203"/>
      <c r="E18438" s="203"/>
      <c r="F18438" s="203"/>
    </row>
    <row r="18439" spans="1:6" x14ac:dyDescent="0.25">
      <c r="A18439" s="203"/>
      <c r="B18439" s="203"/>
      <c r="C18439" s="203"/>
      <c r="D18439" s="203"/>
      <c r="E18439" s="203"/>
      <c r="F18439" s="203"/>
    </row>
    <row r="18440" spans="1:6" x14ac:dyDescent="0.25">
      <c r="A18440" s="203"/>
      <c r="B18440" s="203"/>
      <c r="C18440" s="203"/>
      <c r="D18440" s="203"/>
      <c r="E18440" s="203"/>
      <c r="F18440" s="203"/>
    </row>
    <row r="18441" spans="1:6" x14ac:dyDescent="0.25">
      <c r="A18441" s="203"/>
      <c r="B18441" s="203"/>
      <c r="C18441" s="203"/>
      <c r="D18441" s="203"/>
      <c r="E18441" s="203"/>
      <c r="F18441" s="203"/>
    </row>
    <row r="18442" spans="1:6" x14ac:dyDescent="0.25">
      <c r="A18442" s="203"/>
      <c r="B18442" s="203"/>
      <c r="C18442" s="203"/>
      <c r="D18442" s="203"/>
      <c r="E18442" s="203"/>
      <c r="F18442" s="203"/>
    </row>
    <row r="18443" spans="1:6" x14ac:dyDescent="0.25">
      <c r="A18443" s="203"/>
      <c r="B18443" s="203"/>
      <c r="C18443" s="203"/>
      <c r="D18443" s="203"/>
      <c r="E18443" s="203"/>
      <c r="F18443" s="203"/>
    </row>
    <row r="18444" spans="1:6" x14ac:dyDescent="0.25">
      <c r="A18444" s="203"/>
      <c r="B18444" s="203"/>
      <c r="C18444" s="203"/>
      <c r="D18444" s="203"/>
      <c r="E18444" s="203"/>
      <c r="F18444" s="203"/>
    </row>
    <row r="18445" spans="1:6" x14ac:dyDescent="0.25">
      <c r="A18445" s="203"/>
      <c r="B18445" s="203"/>
      <c r="C18445" s="203"/>
      <c r="D18445" s="203"/>
      <c r="E18445" s="203"/>
      <c r="F18445" s="203"/>
    </row>
    <row r="18446" spans="1:6" x14ac:dyDescent="0.25">
      <c r="A18446" s="203"/>
      <c r="B18446" s="203"/>
      <c r="C18446" s="203"/>
      <c r="D18446" s="203"/>
      <c r="E18446" s="203"/>
      <c r="F18446" s="203"/>
    </row>
    <row r="18447" spans="1:6" x14ac:dyDescent="0.25">
      <c r="A18447" s="203"/>
      <c r="B18447" s="203"/>
      <c r="C18447" s="203"/>
      <c r="D18447" s="203"/>
      <c r="E18447" s="203"/>
      <c r="F18447" s="203"/>
    </row>
    <row r="18448" spans="1:6" x14ac:dyDescent="0.25">
      <c r="A18448" s="203"/>
      <c r="B18448" s="203"/>
      <c r="C18448" s="203"/>
      <c r="D18448" s="203"/>
      <c r="E18448" s="203"/>
      <c r="F18448" s="203"/>
    </row>
    <row r="18449" spans="1:6" x14ac:dyDescent="0.25">
      <c r="A18449" s="203"/>
      <c r="B18449" s="203"/>
      <c r="C18449" s="203"/>
      <c r="D18449" s="203"/>
      <c r="E18449" s="203"/>
      <c r="F18449" s="203"/>
    </row>
    <row r="18450" spans="1:6" x14ac:dyDescent="0.25">
      <c r="A18450" s="203"/>
      <c r="B18450" s="203"/>
      <c r="C18450" s="203"/>
      <c r="D18450" s="203"/>
      <c r="E18450" s="203"/>
      <c r="F18450" s="203"/>
    </row>
    <row r="18451" spans="1:6" x14ac:dyDescent="0.25">
      <c r="A18451" s="203"/>
      <c r="B18451" s="203"/>
      <c r="C18451" s="203"/>
      <c r="D18451" s="203"/>
      <c r="E18451" s="203"/>
      <c r="F18451" s="203"/>
    </row>
    <row r="18452" spans="1:6" x14ac:dyDescent="0.25">
      <c r="A18452" s="203"/>
      <c r="B18452" s="203"/>
      <c r="C18452" s="203"/>
      <c r="D18452" s="203"/>
      <c r="E18452" s="203"/>
      <c r="F18452" s="203"/>
    </row>
    <row r="18453" spans="1:6" x14ac:dyDescent="0.25">
      <c r="A18453" s="203"/>
      <c r="B18453" s="203"/>
      <c r="C18453" s="203"/>
      <c r="D18453" s="203"/>
      <c r="E18453" s="203"/>
      <c r="F18453" s="203"/>
    </row>
    <row r="18454" spans="1:6" x14ac:dyDescent="0.25">
      <c r="A18454" s="203"/>
      <c r="B18454" s="203"/>
      <c r="C18454" s="203"/>
      <c r="D18454" s="203"/>
      <c r="E18454" s="203"/>
      <c r="F18454" s="203"/>
    </row>
    <row r="18455" spans="1:6" x14ac:dyDescent="0.25">
      <c r="A18455" s="203"/>
      <c r="B18455" s="203"/>
      <c r="C18455" s="203"/>
      <c r="D18455" s="203"/>
      <c r="E18455" s="203"/>
      <c r="F18455" s="203"/>
    </row>
    <row r="18456" spans="1:6" x14ac:dyDescent="0.25">
      <c r="A18456" s="203"/>
      <c r="B18456" s="203"/>
      <c r="C18456" s="203"/>
      <c r="D18456" s="203"/>
      <c r="E18456" s="203"/>
      <c r="F18456" s="203"/>
    </row>
    <row r="18457" spans="1:6" x14ac:dyDescent="0.25">
      <c r="A18457" s="203"/>
      <c r="B18457" s="203"/>
      <c r="C18457" s="203"/>
      <c r="D18457" s="203"/>
      <c r="E18457" s="203"/>
      <c r="F18457" s="203"/>
    </row>
    <row r="18458" spans="1:6" x14ac:dyDescent="0.25">
      <c r="A18458" s="203"/>
      <c r="B18458" s="203"/>
      <c r="C18458" s="203"/>
      <c r="D18458" s="203"/>
      <c r="E18458" s="203"/>
      <c r="F18458" s="203"/>
    </row>
    <row r="18459" spans="1:6" x14ac:dyDescent="0.25">
      <c r="A18459" s="203"/>
      <c r="B18459" s="203"/>
      <c r="C18459" s="203"/>
      <c r="D18459" s="203"/>
      <c r="E18459" s="203"/>
      <c r="F18459" s="203"/>
    </row>
    <row r="18460" spans="1:6" x14ac:dyDescent="0.25">
      <c r="A18460" s="203"/>
      <c r="B18460" s="203"/>
      <c r="C18460" s="203"/>
      <c r="D18460" s="203"/>
      <c r="E18460" s="203"/>
      <c r="F18460" s="203"/>
    </row>
    <row r="18461" spans="1:6" x14ac:dyDescent="0.25">
      <c r="A18461" s="203"/>
      <c r="B18461" s="203"/>
      <c r="C18461" s="203"/>
      <c r="D18461" s="203"/>
      <c r="E18461" s="203"/>
      <c r="F18461" s="203"/>
    </row>
    <row r="18462" spans="1:6" x14ac:dyDescent="0.25">
      <c r="A18462" s="203"/>
      <c r="B18462" s="203"/>
      <c r="C18462" s="203"/>
      <c r="D18462" s="203"/>
      <c r="E18462" s="203"/>
      <c r="F18462" s="203"/>
    </row>
    <row r="18463" spans="1:6" x14ac:dyDescent="0.25">
      <c r="A18463" s="203"/>
      <c r="B18463" s="203"/>
      <c r="C18463" s="203"/>
      <c r="D18463" s="203"/>
      <c r="E18463" s="203"/>
      <c r="F18463" s="203"/>
    </row>
    <row r="18464" spans="1:6" x14ac:dyDescent="0.25">
      <c r="A18464" s="203"/>
      <c r="B18464" s="203"/>
      <c r="C18464" s="203"/>
      <c r="D18464" s="203"/>
      <c r="E18464" s="203"/>
      <c r="F18464" s="203"/>
    </row>
    <row r="18465" spans="1:6" x14ac:dyDescent="0.25">
      <c r="A18465" s="203"/>
      <c r="B18465" s="203"/>
      <c r="C18465" s="203"/>
      <c r="D18465" s="203"/>
      <c r="E18465" s="203"/>
      <c r="F18465" s="203"/>
    </row>
    <row r="18466" spans="1:6" x14ac:dyDescent="0.25">
      <c r="A18466" s="203"/>
      <c r="B18466" s="203"/>
      <c r="C18466" s="203"/>
      <c r="D18466" s="203"/>
      <c r="E18466" s="203"/>
      <c r="F18466" s="203"/>
    </row>
    <row r="18467" spans="1:6" x14ac:dyDescent="0.25">
      <c r="A18467" s="203"/>
      <c r="B18467" s="203"/>
      <c r="C18467" s="203"/>
      <c r="D18467" s="203"/>
      <c r="E18467" s="203"/>
      <c r="F18467" s="203"/>
    </row>
    <row r="18468" spans="1:6" x14ac:dyDescent="0.25">
      <c r="A18468" s="203"/>
      <c r="B18468" s="203"/>
      <c r="C18468" s="203"/>
      <c r="D18468" s="203"/>
      <c r="E18468" s="203"/>
      <c r="F18468" s="203"/>
    </row>
    <row r="18469" spans="1:6" x14ac:dyDescent="0.25">
      <c r="A18469" s="203"/>
      <c r="B18469" s="203"/>
      <c r="C18469" s="203"/>
      <c r="D18469" s="203"/>
      <c r="E18469" s="203"/>
      <c r="F18469" s="203"/>
    </row>
    <row r="18470" spans="1:6" x14ac:dyDescent="0.25">
      <c r="A18470" s="203"/>
      <c r="B18470" s="203"/>
      <c r="C18470" s="203"/>
      <c r="D18470" s="203"/>
      <c r="E18470" s="203"/>
      <c r="F18470" s="203"/>
    </row>
    <row r="18471" spans="1:6" x14ac:dyDescent="0.25">
      <c r="A18471" s="203"/>
      <c r="B18471" s="203"/>
      <c r="C18471" s="203"/>
      <c r="D18471" s="203"/>
      <c r="E18471" s="203"/>
      <c r="F18471" s="203"/>
    </row>
    <row r="18472" spans="1:6" x14ac:dyDescent="0.25">
      <c r="A18472" s="203"/>
      <c r="B18472" s="203"/>
      <c r="C18472" s="203"/>
      <c r="D18472" s="203"/>
      <c r="E18472" s="203"/>
      <c r="F18472" s="203"/>
    </row>
    <row r="18473" spans="1:6" x14ac:dyDescent="0.25">
      <c r="A18473" s="203"/>
      <c r="B18473" s="203"/>
      <c r="C18473" s="203"/>
      <c r="D18473" s="203"/>
      <c r="E18473" s="203"/>
      <c r="F18473" s="203"/>
    </row>
    <row r="18474" spans="1:6" x14ac:dyDescent="0.25">
      <c r="A18474" s="203"/>
      <c r="B18474" s="203"/>
      <c r="C18474" s="203"/>
      <c r="D18474" s="203"/>
      <c r="E18474" s="203"/>
      <c r="F18474" s="203"/>
    </row>
    <row r="18475" spans="1:6" x14ac:dyDescent="0.25">
      <c r="A18475" s="203"/>
      <c r="B18475" s="203"/>
      <c r="C18475" s="203"/>
      <c r="D18475" s="203"/>
      <c r="E18475" s="203"/>
      <c r="F18475" s="203"/>
    </row>
    <row r="18476" spans="1:6" x14ac:dyDescent="0.25">
      <c r="A18476" s="203"/>
      <c r="B18476" s="203"/>
      <c r="C18476" s="203"/>
      <c r="D18476" s="203"/>
      <c r="E18476" s="203"/>
      <c r="F18476" s="203"/>
    </row>
    <row r="18477" spans="1:6" x14ac:dyDescent="0.25">
      <c r="A18477" s="203"/>
      <c r="B18477" s="203"/>
      <c r="C18477" s="203"/>
      <c r="D18477" s="203"/>
      <c r="E18477" s="203"/>
      <c r="F18477" s="203"/>
    </row>
    <row r="18478" spans="1:6" x14ac:dyDescent="0.25">
      <c r="A18478" s="203"/>
      <c r="B18478" s="203"/>
      <c r="C18478" s="203"/>
      <c r="D18478" s="203"/>
      <c r="E18478" s="203"/>
      <c r="F18478" s="203"/>
    </row>
    <row r="18479" spans="1:6" x14ac:dyDescent="0.25">
      <c r="A18479" s="203"/>
      <c r="B18479" s="203"/>
      <c r="C18479" s="203"/>
      <c r="D18479" s="203"/>
      <c r="E18479" s="203"/>
      <c r="F18479" s="203"/>
    </row>
    <row r="18480" spans="1:6" x14ac:dyDescent="0.25">
      <c r="A18480" s="203"/>
      <c r="B18480" s="203"/>
      <c r="C18480" s="203"/>
      <c r="D18480" s="203"/>
      <c r="E18480" s="203"/>
      <c r="F18480" s="203"/>
    </row>
    <row r="18481" spans="1:6" x14ac:dyDescent="0.25">
      <c r="A18481" s="203"/>
      <c r="B18481" s="203"/>
      <c r="C18481" s="203"/>
      <c r="D18481" s="203"/>
      <c r="E18481" s="203"/>
      <c r="F18481" s="203"/>
    </row>
    <row r="18482" spans="1:6" x14ac:dyDescent="0.25">
      <c r="A18482" s="203"/>
      <c r="B18482" s="203"/>
      <c r="C18482" s="203"/>
      <c r="D18482" s="203"/>
      <c r="E18482" s="203"/>
      <c r="F18482" s="203"/>
    </row>
    <row r="18483" spans="1:6" x14ac:dyDescent="0.25">
      <c r="A18483" s="203"/>
      <c r="B18483" s="203"/>
      <c r="C18483" s="203"/>
      <c r="D18483" s="203"/>
      <c r="E18483" s="203"/>
      <c r="F18483" s="203"/>
    </row>
    <row r="18484" spans="1:6" x14ac:dyDescent="0.25">
      <c r="A18484" s="203"/>
      <c r="B18484" s="203"/>
      <c r="C18484" s="203"/>
      <c r="D18484" s="203"/>
      <c r="E18484" s="203"/>
      <c r="F18484" s="203"/>
    </row>
    <row r="18485" spans="1:6" x14ac:dyDescent="0.25">
      <c r="A18485" s="203"/>
      <c r="B18485" s="203"/>
      <c r="C18485" s="203"/>
      <c r="D18485" s="203"/>
      <c r="E18485" s="203"/>
      <c r="F18485" s="203"/>
    </row>
    <row r="18486" spans="1:6" x14ac:dyDescent="0.25">
      <c r="A18486" s="203"/>
      <c r="B18486" s="203"/>
      <c r="C18486" s="203"/>
      <c r="D18486" s="203"/>
      <c r="E18486" s="203"/>
      <c r="F18486" s="203"/>
    </row>
    <row r="18487" spans="1:6" x14ac:dyDescent="0.25">
      <c r="A18487" s="203"/>
      <c r="B18487" s="203"/>
      <c r="C18487" s="203"/>
      <c r="D18487" s="203"/>
      <c r="E18487" s="203"/>
      <c r="F18487" s="203"/>
    </row>
    <row r="18488" spans="1:6" x14ac:dyDescent="0.25">
      <c r="A18488" s="203"/>
      <c r="B18488" s="203"/>
      <c r="C18488" s="203"/>
      <c r="D18488" s="203"/>
      <c r="E18488" s="203"/>
      <c r="F18488" s="203"/>
    </row>
    <row r="18489" spans="1:6" x14ac:dyDescent="0.25">
      <c r="A18489" s="203"/>
      <c r="B18489" s="203"/>
      <c r="C18489" s="203"/>
      <c r="D18489" s="203"/>
      <c r="E18489" s="203"/>
      <c r="F18489" s="203"/>
    </row>
    <row r="18490" spans="1:6" x14ac:dyDescent="0.25">
      <c r="A18490" s="203"/>
      <c r="B18490" s="203"/>
      <c r="C18490" s="203"/>
      <c r="D18490" s="203"/>
      <c r="E18490" s="203"/>
      <c r="F18490" s="203"/>
    </row>
    <row r="18491" spans="1:6" x14ac:dyDescent="0.25">
      <c r="A18491" s="203"/>
      <c r="B18491" s="203"/>
      <c r="C18491" s="203"/>
      <c r="D18491" s="203"/>
      <c r="E18491" s="203"/>
      <c r="F18491" s="203"/>
    </row>
    <row r="18492" spans="1:6" x14ac:dyDescent="0.25">
      <c r="A18492" s="203"/>
      <c r="B18492" s="203"/>
      <c r="C18492" s="203"/>
      <c r="D18492" s="203"/>
      <c r="E18492" s="203"/>
      <c r="F18492" s="203"/>
    </row>
    <row r="18493" spans="1:6" x14ac:dyDescent="0.25">
      <c r="A18493" s="203"/>
      <c r="B18493" s="203"/>
      <c r="C18493" s="203"/>
      <c r="D18493" s="203"/>
      <c r="E18493" s="203"/>
      <c r="F18493" s="203"/>
    </row>
    <row r="18494" spans="1:6" x14ac:dyDescent="0.25">
      <c r="A18494" s="203"/>
      <c r="B18494" s="203"/>
      <c r="C18494" s="203"/>
      <c r="D18494" s="203"/>
      <c r="E18494" s="203"/>
      <c r="F18494" s="203"/>
    </row>
    <row r="18495" spans="1:6" x14ac:dyDescent="0.25">
      <c r="A18495" s="203"/>
      <c r="B18495" s="203"/>
      <c r="C18495" s="203"/>
      <c r="D18495" s="203"/>
      <c r="E18495" s="203"/>
      <c r="F18495" s="203"/>
    </row>
    <row r="18496" spans="1:6" x14ac:dyDescent="0.25">
      <c r="A18496" s="203"/>
      <c r="B18496" s="203"/>
      <c r="C18496" s="203"/>
      <c r="D18496" s="203"/>
      <c r="E18496" s="203"/>
      <c r="F18496" s="203"/>
    </row>
    <row r="18497" spans="1:6" x14ac:dyDescent="0.25">
      <c r="A18497" s="203"/>
      <c r="B18497" s="203"/>
      <c r="C18497" s="203"/>
      <c r="D18497" s="203"/>
      <c r="E18497" s="203"/>
      <c r="F18497" s="203"/>
    </row>
    <row r="18498" spans="1:6" x14ac:dyDescent="0.25">
      <c r="A18498" s="203"/>
      <c r="B18498" s="203"/>
      <c r="C18498" s="203"/>
      <c r="D18498" s="203"/>
      <c r="E18498" s="203"/>
      <c r="F18498" s="203"/>
    </row>
    <row r="18499" spans="1:6" x14ac:dyDescent="0.25">
      <c r="A18499" s="203"/>
      <c r="B18499" s="203"/>
      <c r="C18499" s="203"/>
      <c r="D18499" s="203"/>
      <c r="E18499" s="203"/>
      <c r="F18499" s="203"/>
    </row>
    <row r="18500" spans="1:6" x14ac:dyDescent="0.25">
      <c r="A18500" s="203"/>
      <c r="B18500" s="203"/>
      <c r="C18500" s="203"/>
      <c r="D18500" s="203"/>
      <c r="E18500" s="203"/>
      <c r="F18500" s="203"/>
    </row>
    <row r="18501" spans="1:6" x14ac:dyDescent="0.25">
      <c r="A18501" s="203"/>
      <c r="B18501" s="203"/>
      <c r="C18501" s="203"/>
      <c r="D18501" s="203"/>
      <c r="E18501" s="203"/>
      <c r="F18501" s="203"/>
    </row>
    <row r="18502" spans="1:6" x14ac:dyDescent="0.25">
      <c r="A18502" s="203"/>
      <c r="B18502" s="203"/>
      <c r="C18502" s="203"/>
      <c r="D18502" s="203"/>
      <c r="E18502" s="203"/>
      <c r="F18502" s="203"/>
    </row>
    <row r="18503" spans="1:6" x14ac:dyDescent="0.25">
      <c r="A18503" s="203"/>
      <c r="B18503" s="203"/>
      <c r="C18503" s="203"/>
      <c r="D18503" s="203"/>
      <c r="E18503" s="203"/>
      <c r="F18503" s="203"/>
    </row>
    <row r="18504" spans="1:6" x14ac:dyDescent="0.25">
      <c r="A18504" s="203"/>
      <c r="B18504" s="203"/>
      <c r="C18504" s="203"/>
      <c r="D18504" s="203"/>
      <c r="E18504" s="203"/>
      <c r="F18504" s="203"/>
    </row>
    <row r="18505" spans="1:6" x14ac:dyDescent="0.25">
      <c r="A18505" s="203"/>
      <c r="B18505" s="203"/>
      <c r="C18505" s="203"/>
      <c r="D18505" s="203"/>
      <c r="E18505" s="203"/>
      <c r="F18505" s="203"/>
    </row>
    <row r="18506" spans="1:6" x14ac:dyDescent="0.25">
      <c r="A18506" s="203"/>
      <c r="B18506" s="203"/>
      <c r="C18506" s="203"/>
      <c r="D18506" s="203"/>
      <c r="E18506" s="203"/>
      <c r="F18506" s="203"/>
    </row>
    <row r="18507" spans="1:6" x14ac:dyDescent="0.25">
      <c r="A18507" s="203"/>
      <c r="B18507" s="203"/>
      <c r="C18507" s="203"/>
      <c r="D18507" s="203"/>
      <c r="E18507" s="203"/>
      <c r="F18507" s="203"/>
    </row>
    <row r="18508" spans="1:6" x14ac:dyDescent="0.25">
      <c r="A18508" s="203"/>
      <c r="B18508" s="203"/>
      <c r="C18508" s="203"/>
      <c r="D18508" s="203"/>
      <c r="E18508" s="203"/>
      <c r="F18508" s="203"/>
    </row>
    <row r="18509" spans="1:6" x14ac:dyDescent="0.25">
      <c r="A18509" s="203"/>
      <c r="B18509" s="203"/>
      <c r="C18509" s="203"/>
      <c r="D18509" s="203"/>
      <c r="E18509" s="203"/>
      <c r="F18509" s="203"/>
    </row>
    <row r="18510" spans="1:6" x14ac:dyDescent="0.25">
      <c r="A18510" s="203"/>
      <c r="B18510" s="203"/>
      <c r="C18510" s="203"/>
      <c r="D18510" s="203"/>
      <c r="E18510" s="203"/>
      <c r="F18510" s="203"/>
    </row>
    <row r="18511" spans="1:6" x14ac:dyDescent="0.25">
      <c r="A18511" s="203"/>
      <c r="B18511" s="203"/>
      <c r="C18511" s="203"/>
      <c r="D18511" s="203"/>
      <c r="E18511" s="203"/>
      <c r="F18511" s="203"/>
    </row>
    <row r="18512" spans="1:6" x14ac:dyDescent="0.25">
      <c r="A18512" s="203"/>
      <c r="B18512" s="203"/>
      <c r="C18512" s="203"/>
      <c r="D18512" s="203"/>
      <c r="E18512" s="203"/>
      <c r="F18512" s="203"/>
    </row>
    <row r="18513" spans="1:6" x14ac:dyDescent="0.25">
      <c r="A18513" s="203"/>
      <c r="B18513" s="203"/>
      <c r="C18513" s="203"/>
      <c r="D18513" s="203"/>
      <c r="E18513" s="203"/>
      <c r="F18513" s="203"/>
    </row>
    <row r="18514" spans="1:6" x14ac:dyDescent="0.25">
      <c r="A18514" s="203"/>
      <c r="B18514" s="203"/>
      <c r="C18514" s="203"/>
      <c r="D18514" s="203"/>
      <c r="E18514" s="203"/>
      <c r="F18514" s="203"/>
    </row>
    <row r="18515" spans="1:6" x14ac:dyDescent="0.25">
      <c r="A18515" s="203"/>
      <c r="B18515" s="203"/>
      <c r="C18515" s="203"/>
      <c r="D18515" s="203"/>
      <c r="E18515" s="203"/>
      <c r="F18515" s="203"/>
    </row>
    <row r="18516" spans="1:6" x14ac:dyDescent="0.25">
      <c r="A18516" s="203"/>
      <c r="B18516" s="203"/>
      <c r="C18516" s="203"/>
      <c r="D18516" s="203"/>
      <c r="E18516" s="203"/>
      <c r="F18516" s="203"/>
    </row>
    <row r="18517" spans="1:6" x14ac:dyDescent="0.25">
      <c r="A18517" s="203"/>
      <c r="B18517" s="203"/>
      <c r="C18517" s="203"/>
      <c r="D18517" s="203"/>
      <c r="E18517" s="203"/>
      <c r="F18517" s="203"/>
    </row>
    <row r="18518" spans="1:6" x14ac:dyDescent="0.25">
      <c r="A18518" s="203"/>
      <c r="B18518" s="203"/>
      <c r="C18518" s="203"/>
      <c r="D18518" s="203"/>
      <c r="E18518" s="203"/>
      <c r="F18518" s="203"/>
    </row>
    <row r="18519" spans="1:6" x14ac:dyDescent="0.25">
      <c r="A18519" s="203"/>
      <c r="B18519" s="203"/>
      <c r="C18519" s="203"/>
      <c r="D18519" s="203"/>
      <c r="E18519" s="203"/>
      <c r="F18519" s="203"/>
    </row>
    <row r="18520" spans="1:6" x14ac:dyDescent="0.25">
      <c r="A18520" s="203"/>
      <c r="B18520" s="203"/>
      <c r="C18520" s="203"/>
      <c r="D18520" s="203"/>
      <c r="E18520" s="203"/>
      <c r="F18520" s="203"/>
    </row>
    <row r="18521" spans="1:6" x14ac:dyDescent="0.25">
      <c r="A18521" s="203"/>
      <c r="B18521" s="203"/>
      <c r="C18521" s="203"/>
      <c r="D18521" s="203"/>
      <c r="E18521" s="203"/>
      <c r="F18521" s="203"/>
    </row>
    <row r="18522" spans="1:6" x14ac:dyDescent="0.25">
      <c r="A18522" s="203"/>
      <c r="B18522" s="203"/>
      <c r="C18522" s="203"/>
      <c r="D18522" s="203"/>
      <c r="E18522" s="203"/>
      <c r="F18522" s="203"/>
    </row>
    <row r="18523" spans="1:6" x14ac:dyDescent="0.25">
      <c r="A18523" s="203"/>
      <c r="B18523" s="203"/>
      <c r="C18523" s="203"/>
      <c r="D18523" s="203"/>
      <c r="E18523" s="203"/>
      <c r="F18523" s="203"/>
    </row>
    <row r="18524" spans="1:6" x14ac:dyDescent="0.25">
      <c r="A18524" s="203"/>
      <c r="B18524" s="203"/>
      <c r="C18524" s="203"/>
      <c r="D18524" s="203"/>
      <c r="E18524" s="203"/>
      <c r="F18524" s="203"/>
    </row>
    <row r="18525" spans="1:6" x14ac:dyDescent="0.25">
      <c r="A18525" s="203"/>
      <c r="B18525" s="203"/>
      <c r="C18525" s="203"/>
      <c r="D18525" s="203"/>
      <c r="E18525" s="203"/>
      <c r="F18525" s="203"/>
    </row>
    <row r="18526" spans="1:6" x14ac:dyDescent="0.25">
      <c r="A18526" s="203"/>
      <c r="B18526" s="203"/>
      <c r="C18526" s="203"/>
      <c r="D18526" s="203"/>
      <c r="E18526" s="203"/>
      <c r="F18526" s="203"/>
    </row>
    <row r="18527" spans="1:6" x14ac:dyDescent="0.25">
      <c r="A18527" s="203"/>
      <c r="B18527" s="203"/>
      <c r="C18527" s="203"/>
      <c r="D18527" s="203"/>
      <c r="E18527" s="203"/>
      <c r="F18527" s="203"/>
    </row>
    <row r="18528" spans="1:6" x14ac:dyDescent="0.25">
      <c r="A18528" s="203"/>
      <c r="B18528" s="203"/>
      <c r="C18528" s="203"/>
      <c r="D18528" s="203"/>
      <c r="E18528" s="203"/>
      <c r="F18528" s="203"/>
    </row>
    <row r="18529" spans="1:6" x14ac:dyDescent="0.25">
      <c r="A18529" s="203"/>
      <c r="B18529" s="203"/>
      <c r="C18529" s="203"/>
      <c r="D18529" s="203"/>
      <c r="E18529" s="203"/>
      <c r="F18529" s="203"/>
    </row>
    <row r="18530" spans="1:6" x14ac:dyDescent="0.25">
      <c r="A18530" s="203"/>
      <c r="B18530" s="203"/>
      <c r="C18530" s="203"/>
      <c r="D18530" s="203"/>
      <c r="E18530" s="203"/>
      <c r="F18530" s="203"/>
    </row>
    <row r="18531" spans="1:6" x14ac:dyDescent="0.25">
      <c r="A18531" s="203"/>
      <c r="B18531" s="203"/>
      <c r="C18531" s="203"/>
      <c r="D18531" s="203"/>
      <c r="E18531" s="203"/>
      <c r="F18531" s="203"/>
    </row>
    <row r="18532" spans="1:6" x14ac:dyDescent="0.25">
      <c r="A18532" s="203"/>
      <c r="B18532" s="203"/>
      <c r="C18532" s="203"/>
      <c r="D18532" s="203"/>
      <c r="E18532" s="203"/>
      <c r="F18532" s="203"/>
    </row>
    <row r="18533" spans="1:6" x14ac:dyDescent="0.25">
      <c r="A18533" s="203"/>
      <c r="B18533" s="203"/>
      <c r="C18533" s="203"/>
      <c r="D18533" s="203"/>
      <c r="E18533" s="203"/>
      <c r="F18533" s="203"/>
    </row>
    <row r="18534" spans="1:6" x14ac:dyDescent="0.25">
      <c r="A18534" s="203"/>
      <c r="B18534" s="203"/>
      <c r="C18534" s="203"/>
      <c r="D18534" s="203"/>
      <c r="E18534" s="203"/>
      <c r="F18534" s="203"/>
    </row>
    <row r="18535" spans="1:6" x14ac:dyDescent="0.25">
      <c r="A18535" s="203"/>
      <c r="B18535" s="203"/>
      <c r="C18535" s="203"/>
      <c r="D18535" s="203"/>
      <c r="E18535" s="203"/>
      <c r="F18535" s="203"/>
    </row>
    <row r="18536" spans="1:6" x14ac:dyDescent="0.25">
      <c r="A18536" s="203"/>
      <c r="B18536" s="203"/>
      <c r="C18536" s="203"/>
      <c r="D18536" s="203"/>
      <c r="E18536" s="203"/>
      <c r="F18536" s="203"/>
    </row>
    <row r="18537" spans="1:6" x14ac:dyDescent="0.25">
      <c r="A18537" s="203"/>
      <c r="B18537" s="203"/>
      <c r="C18537" s="203"/>
      <c r="D18537" s="203"/>
      <c r="E18537" s="203"/>
      <c r="F18537" s="203"/>
    </row>
    <row r="18538" spans="1:6" x14ac:dyDescent="0.25">
      <c r="A18538" s="203"/>
      <c r="B18538" s="203"/>
      <c r="C18538" s="203"/>
      <c r="D18538" s="203"/>
      <c r="E18538" s="203"/>
      <c r="F18538" s="203"/>
    </row>
    <row r="18539" spans="1:6" x14ac:dyDescent="0.25">
      <c r="A18539" s="203"/>
      <c r="B18539" s="203"/>
      <c r="C18539" s="203"/>
      <c r="D18539" s="203"/>
      <c r="E18539" s="203"/>
      <c r="F18539" s="203"/>
    </row>
    <row r="18540" spans="1:6" x14ac:dyDescent="0.25">
      <c r="A18540" s="203"/>
      <c r="B18540" s="203"/>
      <c r="C18540" s="203"/>
      <c r="D18540" s="203"/>
      <c r="E18540" s="203"/>
      <c r="F18540" s="203"/>
    </row>
    <row r="18541" spans="1:6" x14ac:dyDescent="0.25">
      <c r="A18541" s="203"/>
      <c r="B18541" s="203"/>
      <c r="C18541" s="203"/>
      <c r="D18541" s="203"/>
      <c r="E18541" s="203"/>
      <c r="F18541" s="203"/>
    </row>
    <row r="18542" spans="1:6" x14ac:dyDescent="0.25">
      <c r="A18542" s="203"/>
      <c r="B18542" s="203"/>
      <c r="C18542" s="203"/>
      <c r="D18542" s="203"/>
      <c r="E18542" s="203"/>
      <c r="F18542" s="203"/>
    </row>
    <row r="18543" spans="1:6" x14ac:dyDescent="0.25">
      <c r="A18543" s="203"/>
      <c r="B18543" s="203"/>
      <c r="C18543" s="203"/>
      <c r="D18543" s="203"/>
      <c r="E18543" s="203"/>
      <c r="F18543" s="203"/>
    </row>
    <row r="18544" spans="1:6" x14ac:dyDescent="0.25">
      <c r="A18544" s="203"/>
      <c r="B18544" s="203"/>
      <c r="C18544" s="203"/>
      <c r="D18544" s="203"/>
      <c r="E18544" s="203"/>
      <c r="F18544" s="203"/>
    </row>
    <row r="18545" spans="1:6" x14ac:dyDescent="0.25">
      <c r="A18545" s="203"/>
      <c r="B18545" s="203"/>
      <c r="C18545" s="203"/>
      <c r="D18545" s="203"/>
      <c r="E18545" s="203"/>
      <c r="F18545" s="203"/>
    </row>
    <row r="18546" spans="1:6" x14ac:dyDescent="0.25">
      <c r="A18546" s="203"/>
      <c r="B18546" s="203"/>
      <c r="C18546" s="203"/>
      <c r="D18546" s="203"/>
      <c r="E18546" s="203"/>
      <c r="F18546" s="203"/>
    </row>
    <row r="18547" spans="1:6" x14ac:dyDescent="0.25">
      <c r="A18547" s="203"/>
      <c r="B18547" s="203"/>
      <c r="C18547" s="203"/>
      <c r="D18547" s="203"/>
      <c r="E18547" s="203"/>
      <c r="F18547" s="203"/>
    </row>
    <row r="18548" spans="1:6" x14ac:dyDescent="0.25">
      <c r="A18548" s="203"/>
      <c r="B18548" s="203"/>
      <c r="C18548" s="203"/>
      <c r="D18548" s="203"/>
      <c r="E18548" s="203"/>
      <c r="F18548" s="203"/>
    </row>
    <row r="18549" spans="1:6" x14ac:dyDescent="0.25">
      <c r="A18549" s="203"/>
      <c r="B18549" s="203"/>
      <c r="C18549" s="203"/>
      <c r="D18549" s="203"/>
      <c r="E18549" s="203"/>
      <c r="F18549" s="203"/>
    </row>
    <row r="18550" spans="1:6" x14ac:dyDescent="0.25">
      <c r="A18550" s="203"/>
      <c r="B18550" s="203"/>
      <c r="C18550" s="203"/>
      <c r="D18550" s="203"/>
      <c r="E18550" s="203"/>
      <c r="F18550" s="203"/>
    </row>
    <row r="18551" spans="1:6" x14ac:dyDescent="0.25">
      <c r="A18551" s="203"/>
      <c r="B18551" s="203"/>
      <c r="C18551" s="203"/>
      <c r="D18551" s="203"/>
      <c r="E18551" s="203"/>
      <c r="F18551" s="203"/>
    </row>
    <row r="18552" spans="1:6" x14ac:dyDescent="0.25">
      <c r="A18552" s="203"/>
      <c r="B18552" s="203"/>
      <c r="C18552" s="203"/>
      <c r="D18552" s="203"/>
      <c r="E18552" s="203"/>
      <c r="F18552" s="203"/>
    </row>
    <row r="18553" spans="1:6" x14ac:dyDescent="0.25">
      <c r="A18553" s="203"/>
      <c r="B18553" s="203"/>
      <c r="C18553" s="203"/>
      <c r="D18553" s="203"/>
      <c r="E18553" s="203"/>
      <c r="F18553" s="203"/>
    </row>
    <row r="18554" spans="1:6" x14ac:dyDescent="0.25">
      <c r="A18554" s="203"/>
      <c r="B18554" s="203"/>
      <c r="C18554" s="203"/>
      <c r="D18554" s="203"/>
      <c r="E18554" s="203"/>
      <c r="F18554" s="203"/>
    </row>
    <row r="18555" spans="1:6" x14ac:dyDescent="0.25">
      <c r="A18555" s="203"/>
      <c r="B18555" s="203"/>
      <c r="C18555" s="203"/>
      <c r="D18555" s="203"/>
      <c r="E18555" s="203"/>
      <c r="F18555" s="203"/>
    </row>
    <row r="18556" spans="1:6" x14ac:dyDescent="0.25">
      <c r="A18556" s="203"/>
      <c r="B18556" s="203"/>
      <c r="C18556" s="203"/>
      <c r="D18556" s="203"/>
      <c r="E18556" s="203"/>
      <c r="F18556" s="203"/>
    </row>
    <row r="18557" spans="1:6" x14ac:dyDescent="0.25">
      <c r="A18557" s="203"/>
      <c r="B18557" s="203"/>
      <c r="C18557" s="203"/>
      <c r="D18557" s="203"/>
      <c r="E18557" s="203"/>
      <c r="F18557" s="203"/>
    </row>
    <row r="18558" spans="1:6" x14ac:dyDescent="0.25">
      <c r="A18558" s="203"/>
      <c r="B18558" s="203"/>
      <c r="C18558" s="203"/>
      <c r="D18558" s="203"/>
      <c r="E18558" s="203"/>
      <c r="F18558" s="203"/>
    </row>
    <row r="18559" spans="1:6" x14ac:dyDescent="0.25">
      <c r="A18559" s="203"/>
      <c r="B18559" s="203"/>
      <c r="C18559" s="203"/>
      <c r="D18559" s="203"/>
      <c r="E18559" s="203"/>
      <c r="F18559" s="203"/>
    </row>
    <row r="18560" spans="1:6" x14ac:dyDescent="0.25">
      <c r="A18560" s="203"/>
      <c r="B18560" s="203"/>
      <c r="C18560" s="203"/>
      <c r="D18560" s="203"/>
      <c r="E18560" s="203"/>
      <c r="F18560" s="203"/>
    </row>
    <row r="18561" spans="1:6" x14ac:dyDescent="0.25">
      <c r="A18561" s="203"/>
      <c r="B18561" s="203"/>
      <c r="C18561" s="203"/>
      <c r="D18561" s="203"/>
      <c r="E18561" s="203"/>
      <c r="F18561" s="203"/>
    </row>
    <row r="18562" spans="1:6" x14ac:dyDescent="0.25">
      <c r="A18562" s="203"/>
      <c r="B18562" s="203"/>
      <c r="C18562" s="203"/>
      <c r="D18562" s="203"/>
      <c r="E18562" s="203"/>
      <c r="F18562" s="203"/>
    </row>
    <row r="18563" spans="1:6" x14ac:dyDescent="0.25">
      <c r="A18563" s="203"/>
      <c r="B18563" s="203"/>
      <c r="C18563" s="203"/>
      <c r="D18563" s="203"/>
      <c r="E18563" s="203"/>
      <c r="F18563" s="203"/>
    </row>
    <row r="18564" spans="1:6" x14ac:dyDescent="0.25">
      <c r="A18564" s="203"/>
      <c r="B18564" s="203"/>
      <c r="C18564" s="203"/>
      <c r="D18564" s="203"/>
      <c r="E18564" s="203"/>
      <c r="F18564" s="203"/>
    </row>
    <row r="18565" spans="1:6" x14ac:dyDescent="0.25">
      <c r="A18565" s="203"/>
      <c r="B18565" s="203"/>
      <c r="C18565" s="203"/>
      <c r="D18565" s="203"/>
      <c r="E18565" s="203"/>
      <c r="F18565" s="203"/>
    </row>
    <row r="18566" spans="1:6" x14ac:dyDescent="0.25">
      <c r="A18566" s="203"/>
      <c r="B18566" s="203"/>
      <c r="C18566" s="203"/>
      <c r="D18566" s="203"/>
      <c r="E18566" s="203"/>
      <c r="F18566" s="203"/>
    </row>
    <row r="18567" spans="1:6" x14ac:dyDescent="0.25">
      <c r="A18567" s="203"/>
      <c r="B18567" s="203"/>
      <c r="C18567" s="203"/>
      <c r="D18567" s="203"/>
      <c r="E18567" s="203"/>
      <c r="F18567" s="203"/>
    </row>
    <row r="18568" spans="1:6" x14ac:dyDescent="0.25">
      <c r="A18568" s="203"/>
      <c r="B18568" s="203"/>
      <c r="C18568" s="203"/>
      <c r="D18568" s="203"/>
      <c r="E18568" s="203"/>
      <c r="F18568" s="203"/>
    </row>
    <row r="18569" spans="1:6" x14ac:dyDescent="0.25">
      <c r="A18569" s="203"/>
      <c r="B18569" s="203"/>
      <c r="C18569" s="203"/>
      <c r="D18569" s="203"/>
      <c r="E18569" s="203"/>
      <c r="F18569" s="203"/>
    </row>
    <row r="18570" spans="1:6" x14ac:dyDescent="0.25">
      <c r="A18570" s="203"/>
      <c r="B18570" s="203"/>
      <c r="C18570" s="203"/>
      <c r="D18570" s="203"/>
      <c r="E18570" s="203"/>
      <c r="F18570" s="203"/>
    </row>
    <row r="18571" spans="1:6" x14ac:dyDescent="0.25">
      <c r="A18571" s="203"/>
      <c r="B18571" s="203"/>
      <c r="C18571" s="203"/>
      <c r="D18571" s="203"/>
      <c r="E18571" s="203"/>
      <c r="F18571" s="203"/>
    </row>
    <row r="18572" spans="1:6" x14ac:dyDescent="0.25">
      <c r="A18572" s="203"/>
      <c r="B18572" s="203"/>
      <c r="C18572" s="203"/>
      <c r="D18572" s="203"/>
      <c r="E18572" s="203"/>
      <c r="F18572" s="203"/>
    </row>
    <row r="18573" spans="1:6" x14ac:dyDescent="0.25">
      <c r="A18573" s="203"/>
      <c r="B18573" s="203"/>
      <c r="C18573" s="203"/>
      <c r="D18573" s="203"/>
      <c r="E18573" s="203"/>
      <c r="F18573" s="203"/>
    </row>
    <row r="18574" spans="1:6" x14ac:dyDescent="0.25">
      <c r="A18574" s="203"/>
      <c r="B18574" s="203"/>
      <c r="C18574" s="203"/>
      <c r="D18574" s="203"/>
      <c r="E18574" s="203"/>
      <c r="F18574" s="203"/>
    </row>
    <row r="18575" spans="1:6" x14ac:dyDescent="0.25">
      <c r="A18575" s="203"/>
      <c r="B18575" s="203"/>
      <c r="C18575" s="203"/>
      <c r="D18575" s="203"/>
      <c r="E18575" s="203"/>
      <c r="F18575" s="203"/>
    </row>
    <row r="18576" spans="1:6" x14ac:dyDescent="0.25">
      <c r="A18576" s="203"/>
      <c r="B18576" s="203"/>
      <c r="C18576" s="203"/>
      <c r="D18576" s="203"/>
      <c r="E18576" s="203"/>
      <c r="F18576" s="203"/>
    </row>
    <row r="18577" spans="1:6" x14ac:dyDescent="0.25">
      <c r="A18577" s="203"/>
      <c r="B18577" s="203"/>
      <c r="C18577" s="203"/>
      <c r="D18577" s="203"/>
      <c r="E18577" s="203"/>
      <c r="F18577" s="203"/>
    </row>
    <row r="18578" spans="1:6" x14ac:dyDescent="0.25">
      <c r="A18578" s="203"/>
      <c r="B18578" s="203"/>
      <c r="C18578" s="203"/>
      <c r="D18578" s="203"/>
      <c r="E18578" s="203"/>
      <c r="F18578" s="203"/>
    </row>
    <row r="18579" spans="1:6" x14ac:dyDescent="0.25">
      <c r="A18579" s="203"/>
      <c r="B18579" s="203"/>
      <c r="C18579" s="203"/>
      <c r="D18579" s="203"/>
      <c r="E18579" s="203"/>
      <c r="F18579" s="203"/>
    </row>
    <row r="18580" spans="1:6" x14ac:dyDescent="0.25">
      <c r="A18580" s="203"/>
      <c r="B18580" s="203"/>
      <c r="C18580" s="203"/>
      <c r="D18580" s="203"/>
      <c r="E18580" s="203"/>
      <c r="F18580" s="203"/>
    </row>
    <row r="18581" spans="1:6" x14ac:dyDescent="0.25">
      <c r="A18581" s="203"/>
      <c r="B18581" s="203"/>
      <c r="C18581" s="203"/>
      <c r="D18581" s="203"/>
      <c r="E18581" s="203"/>
      <c r="F18581" s="203"/>
    </row>
    <row r="18582" spans="1:6" x14ac:dyDescent="0.25">
      <c r="A18582" s="203"/>
      <c r="B18582" s="203"/>
      <c r="C18582" s="203"/>
      <c r="D18582" s="203"/>
      <c r="E18582" s="203"/>
      <c r="F18582" s="203"/>
    </row>
    <row r="18583" spans="1:6" x14ac:dyDescent="0.25">
      <c r="A18583" s="203"/>
      <c r="B18583" s="203"/>
      <c r="C18583" s="203"/>
      <c r="D18583" s="203"/>
      <c r="E18583" s="203"/>
      <c r="F18583" s="203"/>
    </row>
    <row r="18584" spans="1:6" x14ac:dyDescent="0.25">
      <c r="A18584" s="203"/>
      <c r="B18584" s="203"/>
      <c r="C18584" s="203"/>
      <c r="D18584" s="203"/>
      <c r="E18584" s="203"/>
      <c r="F18584" s="203"/>
    </row>
    <row r="18585" spans="1:6" x14ac:dyDescent="0.25">
      <c r="A18585" s="203"/>
      <c r="B18585" s="203"/>
      <c r="C18585" s="203"/>
      <c r="D18585" s="203"/>
      <c r="E18585" s="203"/>
      <c r="F18585" s="203"/>
    </row>
    <row r="18586" spans="1:6" x14ac:dyDescent="0.25">
      <c r="A18586" s="203"/>
      <c r="B18586" s="203"/>
      <c r="C18586" s="203"/>
      <c r="D18586" s="203"/>
      <c r="E18586" s="203"/>
      <c r="F18586" s="203"/>
    </row>
    <row r="18587" spans="1:6" x14ac:dyDescent="0.25">
      <c r="A18587" s="203"/>
      <c r="B18587" s="203"/>
      <c r="C18587" s="203"/>
      <c r="D18587" s="203"/>
      <c r="E18587" s="203"/>
      <c r="F18587" s="203"/>
    </row>
    <row r="18588" spans="1:6" x14ac:dyDescent="0.25">
      <c r="A18588" s="203"/>
      <c r="B18588" s="203"/>
      <c r="C18588" s="203"/>
      <c r="D18588" s="203"/>
      <c r="E18588" s="203"/>
      <c r="F18588" s="203"/>
    </row>
    <row r="18589" spans="1:6" x14ac:dyDescent="0.25">
      <c r="A18589" s="203"/>
      <c r="B18589" s="203"/>
      <c r="C18589" s="203"/>
      <c r="D18589" s="203"/>
      <c r="E18589" s="203"/>
      <c r="F18589" s="203"/>
    </row>
    <row r="18590" spans="1:6" x14ac:dyDescent="0.25">
      <c r="A18590" s="203"/>
      <c r="B18590" s="203"/>
      <c r="C18590" s="203"/>
      <c r="D18590" s="203"/>
      <c r="E18590" s="203"/>
      <c r="F18590" s="203"/>
    </row>
    <row r="18591" spans="1:6" x14ac:dyDescent="0.25">
      <c r="A18591" s="203"/>
      <c r="B18591" s="203"/>
      <c r="C18591" s="203"/>
      <c r="D18591" s="203"/>
      <c r="E18591" s="203"/>
      <c r="F18591" s="203"/>
    </row>
    <row r="18592" spans="1:6" x14ac:dyDescent="0.25">
      <c r="A18592" s="203"/>
      <c r="B18592" s="203"/>
      <c r="C18592" s="203"/>
      <c r="D18592" s="203"/>
      <c r="E18592" s="203"/>
      <c r="F18592" s="203"/>
    </row>
    <row r="18593" spans="1:6" x14ac:dyDescent="0.25">
      <c r="A18593" s="203"/>
      <c r="B18593" s="203"/>
      <c r="C18593" s="203"/>
      <c r="D18593" s="203"/>
      <c r="E18593" s="203"/>
      <c r="F18593" s="203"/>
    </row>
    <row r="18594" spans="1:6" x14ac:dyDescent="0.25">
      <c r="A18594" s="203"/>
      <c r="B18594" s="203"/>
      <c r="C18594" s="203"/>
      <c r="D18594" s="203"/>
      <c r="E18594" s="203"/>
      <c r="F18594" s="203"/>
    </row>
    <row r="18595" spans="1:6" x14ac:dyDescent="0.25">
      <c r="A18595" s="203"/>
      <c r="B18595" s="203"/>
      <c r="C18595" s="203"/>
      <c r="D18595" s="203"/>
      <c r="E18595" s="203"/>
      <c r="F18595" s="203"/>
    </row>
    <row r="18596" spans="1:6" x14ac:dyDescent="0.25">
      <c r="A18596" s="203"/>
      <c r="B18596" s="203"/>
      <c r="C18596" s="203"/>
      <c r="D18596" s="203"/>
      <c r="E18596" s="203"/>
      <c r="F18596" s="203"/>
    </row>
    <row r="18597" spans="1:6" x14ac:dyDescent="0.25">
      <c r="A18597" s="203"/>
      <c r="B18597" s="203"/>
      <c r="C18597" s="203"/>
      <c r="D18597" s="203"/>
      <c r="E18597" s="203"/>
      <c r="F18597" s="203"/>
    </row>
    <row r="18598" spans="1:6" x14ac:dyDescent="0.25">
      <c r="A18598" s="203"/>
      <c r="B18598" s="203"/>
      <c r="C18598" s="203"/>
      <c r="D18598" s="203"/>
      <c r="E18598" s="203"/>
      <c r="F18598" s="203"/>
    </row>
    <row r="18599" spans="1:6" x14ac:dyDescent="0.25">
      <c r="A18599" s="203"/>
      <c r="B18599" s="203"/>
      <c r="C18599" s="203"/>
      <c r="D18599" s="203"/>
      <c r="E18599" s="203"/>
      <c r="F18599" s="203"/>
    </row>
    <row r="18600" spans="1:6" x14ac:dyDescent="0.25">
      <c r="A18600" s="203"/>
      <c r="B18600" s="203"/>
      <c r="C18600" s="203"/>
      <c r="D18600" s="203"/>
      <c r="E18600" s="203"/>
      <c r="F18600" s="203"/>
    </row>
    <row r="18601" spans="1:6" x14ac:dyDescent="0.25">
      <c r="A18601" s="203"/>
      <c r="B18601" s="203"/>
      <c r="C18601" s="203"/>
      <c r="D18601" s="203"/>
      <c r="E18601" s="203"/>
      <c r="F18601" s="203"/>
    </row>
    <row r="18602" spans="1:6" x14ac:dyDescent="0.25">
      <c r="A18602" s="203"/>
      <c r="B18602" s="203"/>
      <c r="C18602" s="203"/>
      <c r="D18602" s="203"/>
      <c r="E18602" s="203"/>
      <c r="F18602" s="203"/>
    </row>
    <row r="18603" spans="1:6" x14ac:dyDescent="0.25">
      <c r="A18603" s="203"/>
      <c r="B18603" s="203"/>
      <c r="C18603" s="203"/>
      <c r="D18603" s="203"/>
      <c r="E18603" s="203"/>
      <c r="F18603" s="203"/>
    </row>
    <row r="18604" spans="1:6" x14ac:dyDescent="0.25">
      <c r="A18604" s="203"/>
      <c r="B18604" s="203"/>
      <c r="C18604" s="203"/>
      <c r="D18604" s="203"/>
      <c r="E18604" s="203"/>
      <c r="F18604" s="203"/>
    </row>
    <row r="18605" spans="1:6" x14ac:dyDescent="0.25">
      <c r="A18605" s="203"/>
      <c r="B18605" s="203"/>
      <c r="C18605" s="203"/>
      <c r="D18605" s="203"/>
      <c r="E18605" s="203"/>
      <c r="F18605" s="203"/>
    </row>
    <row r="18606" spans="1:6" x14ac:dyDescent="0.25">
      <c r="A18606" s="203"/>
      <c r="B18606" s="203"/>
      <c r="C18606" s="203"/>
      <c r="D18606" s="203"/>
      <c r="E18606" s="203"/>
      <c r="F18606" s="203"/>
    </row>
    <row r="18607" spans="1:6" x14ac:dyDescent="0.25">
      <c r="A18607" s="203"/>
      <c r="B18607" s="203"/>
      <c r="C18607" s="203"/>
      <c r="D18607" s="203"/>
      <c r="E18607" s="203"/>
      <c r="F18607" s="203"/>
    </row>
    <row r="18608" spans="1:6" x14ac:dyDescent="0.25">
      <c r="A18608" s="203"/>
      <c r="B18608" s="203"/>
      <c r="C18608" s="203"/>
      <c r="D18608" s="203"/>
      <c r="E18608" s="203"/>
      <c r="F18608" s="203"/>
    </row>
    <row r="18609" spans="1:6" x14ac:dyDescent="0.25">
      <c r="A18609" s="203"/>
      <c r="B18609" s="203"/>
      <c r="C18609" s="203"/>
      <c r="D18609" s="203"/>
      <c r="E18609" s="203"/>
      <c r="F18609" s="203"/>
    </row>
    <row r="18610" spans="1:6" x14ac:dyDescent="0.25">
      <c r="A18610" s="203"/>
      <c r="B18610" s="203"/>
      <c r="C18610" s="203"/>
      <c r="D18610" s="203"/>
      <c r="E18610" s="203"/>
      <c r="F18610" s="203"/>
    </row>
    <row r="18611" spans="1:6" x14ac:dyDescent="0.25">
      <c r="A18611" s="203"/>
      <c r="B18611" s="203"/>
      <c r="C18611" s="203"/>
      <c r="D18611" s="203"/>
      <c r="E18611" s="203"/>
      <c r="F18611" s="203"/>
    </row>
    <row r="18612" spans="1:6" x14ac:dyDescent="0.25">
      <c r="A18612" s="203"/>
      <c r="B18612" s="203"/>
      <c r="C18612" s="203"/>
      <c r="D18612" s="203"/>
      <c r="E18612" s="203"/>
      <c r="F18612" s="203"/>
    </row>
    <row r="18613" spans="1:6" x14ac:dyDescent="0.25">
      <c r="A18613" s="203"/>
      <c r="B18613" s="203"/>
      <c r="C18613" s="203"/>
      <c r="D18613" s="203"/>
      <c r="E18613" s="203"/>
      <c r="F18613" s="203"/>
    </row>
    <row r="18614" spans="1:6" x14ac:dyDescent="0.25">
      <c r="A18614" s="203"/>
      <c r="B18614" s="203"/>
      <c r="C18614" s="203"/>
      <c r="D18614" s="203"/>
      <c r="E18614" s="203"/>
      <c r="F18614" s="203"/>
    </row>
    <row r="18615" spans="1:6" x14ac:dyDescent="0.25">
      <c r="A18615" s="203"/>
      <c r="B18615" s="203"/>
      <c r="C18615" s="203"/>
      <c r="D18615" s="203"/>
      <c r="E18615" s="203"/>
      <c r="F18615" s="203"/>
    </row>
    <row r="18616" spans="1:6" x14ac:dyDescent="0.25">
      <c r="A18616" s="203"/>
      <c r="B18616" s="203"/>
      <c r="C18616" s="203"/>
      <c r="D18616" s="203"/>
      <c r="E18616" s="203"/>
      <c r="F18616" s="203"/>
    </row>
    <row r="18617" spans="1:6" x14ac:dyDescent="0.25">
      <c r="A18617" s="203"/>
      <c r="B18617" s="203"/>
      <c r="C18617" s="203"/>
      <c r="D18617" s="203"/>
      <c r="E18617" s="203"/>
      <c r="F18617" s="203"/>
    </row>
    <row r="18618" spans="1:6" x14ac:dyDescent="0.25">
      <c r="A18618" s="203"/>
      <c r="B18618" s="203"/>
      <c r="C18618" s="203"/>
      <c r="D18618" s="203"/>
      <c r="E18618" s="203"/>
      <c r="F18618" s="203"/>
    </row>
    <row r="18619" spans="1:6" x14ac:dyDescent="0.25">
      <c r="A18619" s="203"/>
      <c r="B18619" s="203"/>
      <c r="C18619" s="203"/>
      <c r="D18619" s="203"/>
      <c r="E18619" s="203"/>
      <c r="F18619" s="203"/>
    </row>
    <row r="18620" spans="1:6" x14ac:dyDescent="0.25">
      <c r="A18620" s="203"/>
      <c r="B18620" s="203"/>
      <c r="C18620" s="203"/>
      <c r="D18620" s="203"/>
      <c r="E18620" s="203"/>
      <c r="F18620" s="203"/>
    </row>
    <row r="18621" spans="1:6" x14ac:dyDescent="0.25">
      <c r="A18621" s="203"/>
      <c r="B18621" s="203"/>
      <c r="C18621" s="203"/>
      <c r="D18621" s="203"/>
      <c r="E18621" s="203"/>
      <c r="F18621" s="203"/>
    </row>
    <row r="18622" spans="1:6" x14ac:dyDescent="0.25">
      <c r="A18622" s="203"/>
      <c r="B18622" s="203"/>
      <c r="C18622" s="203"/>
      <c r="D18622" s="203"/>
      <c r="E18622" s="203"/>
      <c r="F18622" s="203"/>
    </row>
    <row r="18623" spans="1:6" x14ac:dyDescent="0.25">
      <c r="A18623" s="203"/>
      <c r="B18623" s="203"/>
      <c r="C18623" s="203"/>
      <c r="D18623" s="203"/>
      <c r="E18623" s="203"/>
      <c r="F18623" s="203"/>
    </row>
    <row r="18624" spans="1:6" x14ac:dyDescent="0.25">
      <c r="A18624" s="203"/>
      <c r="B18624" s="203"/>
      <c r="C18624" s="203"/>
      <c r="D18624" s="203"/>
      <c r="E18624" s="203"/>
      <c r="F18624" s="203"/>
    </row>
    <row r="18625" spans="1:6" x14ac:dyDescent="0.25">
      <c r="A18625" s="203"/>
      <c r="B18625" s="203"/>
      <c r="C18625" s="203"/>
      <c r="D18625" s="203"/>
      <c r="E18625" s="203"/>
      <c r="F18625" s="203"/>
    </row>
    <row r="18626" spans="1:6" x14ac:dyDescent="0.25">
      <c r="A18626" s="203"/>
      <c r="B18626" s="203"/>
      <c r="C18626" s="203"/>
      <c r="D18626" s="203"/>
      <c r="E18626" s="203"/>
      <c r="F18626" s="203"/>
    </row>
    <row r="18627" spans="1:6" x14ac:dyDescent="0.25">
      <c r="A18627" s="203"/>
      <c r="B18627" s="203"/>
      <c r="C18627" s="203"/>
      <c r="D18627" s="203"/>
      <c r="E18627" s="203"/>
      <c r="F18627" s="203"/>
    </row>
    <row r="18628" spans="1:6" x14ac:dyDescent="0.25">
      <c r="A18628" s="203"/>
      <c r="B18628" s="203"/>
      <c r="C18628" s="203"/>
      <c r="D18628" s="203"/>
      <c r="E18628" s="203"/>
      <c r="F18628" s="203"/>
    </row>
    <row r="18629" spans="1:6" x14ac:dyDescent="0.25">
      <c r="A18629" s="203"/>
      <c r="B18629" s="203"/>
      <c r="C18629" s="203"/>
      <c r="D18629" s="203"/>
      <c r="E18629" s="203"/>
      <c r="F18629" s="203"/>
    </row>
    <row r="18630" spans="1:6" x14ac:dyDescent="0.25">
      <c r="A18630" s="203"/>
      <c r="B18630" s="203"/>
      <c r="C18630" s="203"/>
      <c r="D18630" s="203"/>
      <c r="E18630" s="203"/>
      <c r="F18630" s="203"/>
    </row>
    <row r="18631" spans="1:6" x14ac:dyDescent="0.25">
      <c r="A18631" s="203"/>
      <c r="B18631" s="203"/>
      <c r="C18631" s="203"/>
      <c r="D18631" s="203"/>
      <c r="E18631" s="203"/>
      <c r="F18631" s="203"/>
    </row>
    <row r="18632" spans="1:6" x14ac:dyDescent="0.25">
      <c r="A18632" s="203"/>
      <c r="B18632" s="203"/>
      <c r="C18632" s="203"/>
      <c r="D18632" s="203"/>
      <c r="E18632" s="203"/>
      <c r="F18632" s="203"/>
    </row>
    <row r="18633" spans="1:6" x14ac:dyDescent="0.25">
      <c r="A18633" s="203"/>
      <c r="B18633" s="203"/>
      <c r="C18633" s="203"/>
      <c r="D18633" s="203"/>
      <c r="E18633" s="203"/>
      <c r="F18633" s="203"/>
    </row>
    <row r="18634" spans="1:6" x14ac:dyDescent="0.25">
      <c r="A18634" s="203"/>
      <c r="B18634" s="203"/>
      <c r="C18634" s="203"/>
      <c r="D18634" s="203"/>
      <c r="E18634" s="203"/>
      <c r="F18634" s="203"/>
    </row>
    <row r="18635" spans="1:6" x14ac:dyDescent="0.25">
      <c r="A18635" s="203"/>
      <c r="B18635" s="203"/>
      <c r="C18635" s="203"/>
      <c r="D18635" s="203"/>
      <c r="E18635" s="203"/>
      <c r="F18635" s="203"/>
    </row>
    <row r="18636" spans="1:6" x14ac:dyDescent="0.25">
      <c r="A18636" s="203"/>
      <c r="B18636" s="203"/>
      <c r="C18636" s="203"/>
      <c r="D18636" s="203"/>
      <c r="E18636" s="203"/>
      <c r="F18636" s="203"/>
    </row>
    <row r="18637" spans="1:6" x14ac:dyDescent="0.25">
      <c r="A18637" s="203"/>
      <c r="B18637" s="203"/>
      <c r="C18637" s="203"/>
      <c r="D18637" s="203"/>
      <c r="E18637" s="203"/>
      <c r="F18637" s="203"/>
    </row>
    <row r="18638" spans="1:6" x14ac:dyDescent="0.25">
      <c r="A18638" s="203"/>
      <c r="B18638" s="203"/>
      <c r="C18638" s="203"/>
      <c r="D18638" s="203"/>
      <c r="E18638" s="203"/>
      <c r="F18638" s="203"/>
    </row>
    <row r="18639" spans="1:6" x14ac:dyDescent="0.25">
      <c r="A18639" s="203"/>
      <c r="B18639" s="203"/>
      <c r="C18639" s="203"/>
      <c r="D18639" s="203"/>
      <c r="E18639" s="203"/>
      <c r="F18639" s="203"/>
    </row>
    <row r="18640" spans="1:6" x14ac:dyDescent="0.25">
      <c r="A18640" s="203"/>
      <c r="B18640" s="203"/>
      <c r="C18640" s="203"/>
      <c r="D18640" s="203"/>
      <c r="E18640" s="203"/>
      <c r="F18640" s="203"/>
    </row>
    <row r="18641" spans="1:6" x14ac:dyDescent="0.25">
      <c r="A18641" s="203"/>
      <c r="B18641" s="203"/>
      <c r="C18641" s="203"/>
      <c r="D18641" s="203"/>
      <c r="E18641" s="203"/>
      <c r="F18641" s="203"/>
    </row>
    <row r="18642" spans="1:6" x14ac:dyDescent="0.25">
      <c r="A18642" s="203"/>
      <c r="B18642" s="203"/>
      <c r="C18642" s="203"/>
      <c r="D18642" s="203"/>
      <c r="E18642" s="203"/>
      <c r="F18642" s="203"/>
    </row>
    <row r="18643" spans="1:6" x14ac:dyDescent="0.25">
      <c r="A18643" s="203"/>
      <c r="B18643" s="203"/>
      <c r="C18643" s="203"/>
      <c r="D18643" s="203"/>
      <c r="E18643" s="203"/>
      <c r="F18643" s="203"/>
    </row>
    <row r="18644" spans="1:6" x14ac:dyDescent="0.25">
      <c r="A18644" s="203"/>
      <c r="B18644" s="203"/>
      <c r="C18644" s="203"/>
      <c r="D18644" s="203"/>
      <c r="E18644" s="203"/>
      <c r="F18644" s="203"/>
    </row>
    <row r="18645" spans="1:6" x14ac:dyDescent="0.25">
      <c r="A18645" s="203"/>
      <c r="B18645" s="203"/>
      <c r="C18645" s="203"/>
      <c r="D18645" s="203"/>
      <c r="E18645" s="203"/>
      <c r="F18645" s="203"/>
    </row>
    <row r="18646" spans="1:6" x14ac:dyDescent="0.25">
      <c r="A18646" s="203"/>
      <c r="B18646" s="203"/>
      <c r="C18646" s="203"/>
      <c r="D18646" s="203"/>
      <c r="E18646" s="203"/>
      <c r="F18646" s="203"/>
    </row>
    <row r="18647" spans="1:6" x14ac:dyDescent="0.25">
      <c r="A18647" s="203"/>
      <c r="B18647" s="203"/>
      <c r="C18647" s="203"/>
      <c r="D18647" s="203"/>
      <c r="E18647" s="203"/>
      <c r="F18647" s="203"/>
    </row>
    <row r="18648" spans="1:6" x14ac:dyDescent="0.25">
      <c r="A18648" s="203"/>
      <c r="B18648" s="203"/>
      <c r="C18648" s="203"/>
      <c r="D18648" s="203"/>
      <c r="E18648" s="203"/>
      <c r="F18648" s="203"/>
    </row>
    <row r="18649" spans="1:6" x14ac:dyDescent="0.25">
      <c r="A18649" s="203"/>
      <c r="B18649" s="203"/>
      <c r="C18649" s="203"/>
      <c r="D18649" s="203"/>
      <c r="E18649" s="203"/>
      <c r="F18649" s="203"/>
    </row>
    <row r="18650" spans="1:6" x14ac:dyDescent="0.25">
      <c r="A18650" s="203"/>
      <c r="B18650" s="203"/>
      <c r="C18650" s="203"/>
      <c r="D18650" s="203"/>
      <c r="E18650" s="203"/>
      <c r="F18650" s="203"/>
    </row>
    <row r="18651" spans="1:6" x14ac:dyDescent="0.25">
      <c r="A18651" s="203"/>
      <c r="B18651" s="203"/>
      <c r="C18651" s="203"/>
      <c r="D18651" s="203"/>
      <c r="E18651" s="203"/>
      <c r="F18651" s="203"/>
    </row>
    <row r="18652" spans="1:6" x14ac:dyDescent="0.25">
      <c r="A18652" s="203"/>
      <c r="B18652" s="203"/>
      <c r="C18652" s="203"/>
      <c r="D18652" s="203"/>
      <c r="E18652" s="203"/>
      <c r="F18652" s="203"/>
    </row>
    <row r="18653" spans="1:6" x14ac:dyDescent="0.25">
      <c r="A18653" s="203"/>
      <c r="B18653" s="203"/>
      <c r="C18653" s="203"/>
      <c r="D18653" s="203"/>
      <c r="E18653" s="203"/>
      <c r="F18653" s="203"/>
    </row>
    <row r="18654" spans="1:6" x14ac:dyDescent="0.25">
      <c r="A18654" s="203"/>
      <c r="B18654" s="203"/>
      <c r="C18654" s="203"/>
      <c r="D18654" s="203"/>
      <c r="E18654" s="203"/>
      <c r="F18654" s="203"/>
    </row>
    <row r="18655" spans="1:6" x14ac:dyDescent="0.25">
      <c r="A18655" s="203"/>
      <c r="B18655" s="203"/>
      <c r="C18655" s="203"/>
      <c r="D18655" s="203"/>
      <c r="E18655" s="203"/>
      <c r="F18655" s="203"/>
    </row>
    <row r="18656" spans="1:6" x14ac:dyDescent="0.25">
      <c r="A18656" s="203"/>
      <c r="B18656" s="203"/>
      <c r="C18656" s="203"/>
      <c r="D18656" s="203"/>
      <c r="E18656" s="203"/>
      <c r="F18656" s="203"/>
    </row>
    <row r="18657" spans="1:6" x14ac:dyDescent="0.25">
      <c r="A18657" s="203"/>
      <c r="B18657" s="203"/>
      <c r="C18657" s="203"/>
      <c r="D18657" s="203"/>
      <c r="E18657" s="203"/>
      <c r="F18657" s="203"/>
    </row>
    <row r="18658" spans="1:6" x14ac:dyDescent="0.25">
      <c r="A18658" s="203"/>
      <c r="B18658" s="203"/>
      <c r="C18658" s="203"/>
      <c r="D18658" s="203"/>
      <c r="E18658" s="203"/>
      <c r="F18658" s="203"/>
    </row>
    <row r="18659" spans="1:6" x14ac:dyDescent="0.25">
      <c r="A18659" s="203"/>
      <c r="B18659" s="203"/>
      <c r="C18659" s="203"/>
      <c r="D18659" s="203"/>
      <c r="E18659" s="203"/>
      <c r="F18659" s="203"/>
    </row>
    <row r="18660" spans="1:6" x14ac:dyDescent="0.25">
      <c r="A18660" s="203"/>
      <c r="B18660" s="203"/>
      <c r="C18660" s="203"/>
      <c r="D18660" s="203"/>
      <c r="E18660" s="203"/>
      <c r="F18660" s="203"/>
    </row>
    <row r="18661" spans="1:6" x14ac:dyDescent="0.25">
      <c r="A18661" s="203"/>
      <c r="B18661" s="203"/>
      <c r="C18661" s="203"/>
      <c r="D18661" s="203"/>
      <c r="E18661" s="203"/>
      <c r="F18661" s="203"/>
    </row>
    <row r="18662" spans="1:6" x14ac:dyDescent="0.25">
      <c r="A18662" s="203"/>
      <c r="B18662" s="203"/>
      <c r="C18662" s="203"/>
      <c r="D18662" s="203"/>
      <c r="E18662" s="203"/>
      <c r="F18662" s="203"/>
    </row>
    <row r="18663" spans="1:6" x14ac:dyDescent="0.25">
      <c r="A18663" s="203"/>
      <c r="B18663" s="203"/>
      <c r="C18663" s="203"/>
      <c r="D18663" s="203"/>
      <c r="E18663" s="203"/>
      <c r="F18663" s="203"/>
    </row>
    <row r="18664" spans="1:6" x14ac:dyDescent="0.25">
      <c r="A18664" s="203"/>
      <c r="B18664" s="203"/>
      <c r="C18664" s="203"/>
      <c r="D18664" s="203"/>
      <c r="E18664" s="203"/>
      <c r="F18664" s="203"/>
    </row>
    <row r="18665" spans="1:6" x14ac:dyDescent="0.25">
      <c r="A18665" s="203"/>
      <c r="B18665" s="203"/>
      <c r="C18665" s="203"/>
      <c r="D18665" s="203"/>
      <c r="E18665" s="203"/>
      <c r="F18665" s="203"/>
    </row>
    <row r="18666" spans="1:6" x14ac:dyDescent="0.25">
      <c r="A18666" s="203"/>
      <c r="B18666" s="203"/>
      <c r="C18666" s="203"/>
      <c r="D18666" s="203"/>
      <c r="E18666" s="203"/>
      <c r="F18666" s="203"/>
    </row>
    <row r="18667" spans="1:6" x14ac:dyDescent="0.25">
      <c r="A18667" s="203"/>
      <c r="B18667" s="203"/>
      <c r="C18667" s="203"/>
      <c r="D18667" s="203"/>
      <c r="E18667" s="203"/>
      <c r="F18667" s="203"/>
    </row>
    <row r="18668" spans="1:6" x14ac:dyDescent="0.25">
      <c r="A18668" s="203"/>
      <c r="B18668" s="203"/>
      <c r="C18668" s="203"/>
      <c r="D18668" s="203"/>
      <c r="E18668" s="203"/>
      <c r="F18668" s="203"/>
    </row>
    <row r="18669" spans="1:6" x14ac:dyDescent="0.25">
      <c r="A18669" s="203"/>
      <c r="B18669" s="203"/>
      <c r="C18669" s="203"/>
      <c r="D18669" s="203"/>
      <c r="E18669" s="203"/>
      <c r="F18669" s="203"/>
    </row>
    <row r="18670" spans="1:6" x14ac:dyDescent="0.25">
      <c r="A18670" s="203"/>
      <c r="B18670" s="203"/>
      <c r="C18670" s="203"/>
      <c r="D18670" s="203"/>
      <c r="E18670" s="203"/>
      <c r="F18670" s="203"/>
    </row>
    <row r="18671" spans="1:6" x14ac:dyDescent="0.25">
      <c r="A18671" s="203"/>
      <c r="B18671" s="203"/>
      <c r="C18671" s="203"/>
      <c r="D18671" s="203"/>
      <c r="E18671" s="203"/>
      <c r="F18671" s="203"/>
    </row>
    <row r="18672" spans="1:6" x14ac:dyDescent="0.25">
      <c r="A18672" s="203"/>
      <c r="B18672" s="203"/>
      <c r="C18672" s="203"/>
      <c r="D18672" s="203"/>
      <c r="E18672" s="203"/>
      <c r="F18672" s="203"/>
    </row>
    <row r="18673" spans="1:6" x14ac:dyDescent="0.25">
      <c r="A18673" s="203"/>
      <c r="B18673" s="203"/>
      <c r="C18673" s="203"/>
      <c r="D18673" s="203"/>
      <c r="E18673" s="203"/>
      <c r="F18673" s="203"/>
    </row>
    <row r="18674" spans="1:6" x14ac:dyDescent="0.25">
      <c r="A18674" s="203"/>
      <c r="B18674" s="203"/>
      <c r="C18674" s="203"/>
      <c r="D18674" s="203"/>
      <c r="E18674" s="203"/>
      <c r="F18674" s="203"/>
    </row>
    <row r="18675" spans="1:6" x14ac:dyDescent="0.25">
      <c r="A18675" s="203"/>
      <c r="B18675" s="203"/>
      <c r="C18675" s="203"/>
      <c r="D18675" s="203"/>
      <c r="E18675" s="203"/>
      <c r="F18675" s="203"/>
    </row>
    <row r="18676" spans="1:6" x14ac:dyDescent="0.25">
      <c r="A18676" s="203"/>
      <c r="B18676" s="203"/>
      <c r="C18676" s="203"/>
      <c r="D18676" s="203"/>
      <c r="E18676" s="203"/>
      <c r="F18676" s="203"/>
    </row>
    <row r="18677" spans="1:6" x14ac:dyDescent="0.25">
      <c r="A18677" s="203"/>
      <c r="B18677" s="203"/>
      <c r="C18677" s="203"/>
      <c r="D18677" s="203"/>
      <c r="E18677" s="203"/>
      <c r="F18677" s="203"/>
    </row>
    <row r="18678" spans="1:6" x14ac:dyDescent="0.25">
      <c r="A18678" s="203"/>
      <c r="B18678" s="203"/>
      <c r="C18678" s="203"/>
      <c r="D18678" s="203"/>
      <c r="E18678" s="203"/>
      <c r="F18678" s="203"/>
    </row>
    <row r="18679" spans="1:6" x14ac:dyDescent="0.25">
      <c r="A18679" s="203"/>
      <c r="B18679" s="203"/>
      <c r="C18679" s="203"/>
      <c r="D18679" s="203"/>
      <c r="E18679" s="203"/>
      <c r="F18679" s="203"/>
    </row>
    <row r="18680" spans="1:6" x14ac:dyDescent="0.25">
      <c r="A18680" s="203"/>
      <c r="B18680" s="203"/>
      <c r="C18680" s="203"/>
      <c r="D18680" s="203"/>
      <c r="E18680" s="203"/>
      <c r="F18680" s="203"/>
    </row>
    <row r="18681" spans="1:6" x14ac:dyDescent="0.25">
      <c r="A18681" s="203"/>
      <c r="B18681" s="203"/>
      <c r="C18681" s="203"/>
      <c r="D18681" s="203"/>
      <c r="E18681" s="203"/>
      <c r="F18681" s="203"/>
    </row>
    <row r="18682" spans="1:6" x14ac:dyDescent="0.25">
      <c r="A18682" s="203"/>
      <c r="B18682" s="203"/>
      <c r="C18682" s="203"/>
      <c r="D18682" s="203"/>
      <c r="E18682" s="203"/>
      <c r="F18682" s="203"/>
    </row>
    <row r="18683" spans="1:6" x14ac:dyDescent="0.25">
      <c r="A18683" s="203"/>
      <c r="B18683" s="203"/>
      <c r="C18683" s="203"/>
      <c r="D18683" s="203"/>
      <c r="E18683" s="203"/>
      <c r="F18683" s="203"/>
    </row>
    <row r="18684" spans="1:6" x14ac:dyDescent="0.25">
      <c r="A18684" s="203"/>
      <c r="B18684" s="203"/>
      <c r="C18684" s="203"/>
      <c r="D18684" s="203"/>
      <c r="E18684" s="203"/>
      <c r="F18684" s="203"/>
    </row>
    <row r="18685" spans="1:6" x14ac:dyDescent="0.25">
      <c r="A18685" s="203"/>
      <c r="B18685" s="203"/>
      <c r="C18685" s="203"/>
      <c r="D18685" s="203"/>
      <c r="E18685" s="203"/>
      <c r="F18685" s="203"/>
    </row>
    <row r="18686" spans="1:6" x14ac:dyDescent="0.25">
      <c r="A18686" s="203"/>
      <c r="B18686" s="203"/>
      <c r="C18686" s="203"/>
      <c r="D18686" s="203"/>
      <c r="E18686" s="203"/>
      <c r="F18686" s="203"/>
    </row>
    <row r="18687" spans="1:6" x14ac:dyDescent="0.25">
      <c r="A18687" s="203"/>
      <c r="B18687" s="203"/>
      <c r="C18687" s="203"/>
      <c r="D18687" s="203"/>
      <c r="E18687" s="203"/>
      <c r="F18687" s="203"/>
    </row>
    <row r="18688" spans="1:6" x14ac:dyDescent="0.25">
      <c r="A18688" s="203"/>
      <c r="B18688" s="203"/>
      <c r="C18688" s="203"/>
      <c r="D18688" s="203"/>
      <c r="E18688" s="203"/>
      <c r="F18688" s="203"/>
    </row>
    <row r="18689" spans="1:6" x14ac:dyDescent="0.25">
      <c r="A18689" s="203"/>
      <c r="B18689" s="203"/>
      <c r="C18689" s="203"/>
      <c r="D18689" s="203"/>
      <c r="E18689" s="203"/>
      <c r="F18689" s="203"/>
    </row>
    <row r="18690" spans="1:6" x14ac:dyDescent="0.25">
      <c r="A18690" s="203"/>
      <c r="B18690" s="203"/>
      <c r="C18690" s="203"/>
      <c r="D18690" s="203"/>
      <c r="E18690" s="203"/>
      <c r="F18690" s="203"/>
    </row>
    <row r="18691" spans="1:6" x14ac:dyDescent="0.25">
      <c r="A18691" s="203"/>
      <c r="B18691" s="203"/>
      <c r="C18691" s="203"/>
      <c r="D18691" s="203"/>
      <c r="E18691" s="203"/>
      <c r="F18691" s="203"/>
    </row>
    <row r="18692" spans="1:6" x14ac:dyDescent="0.25">
      <c r="A18692" s="203"/>
      <c r="B18692" s="203"/>
      <c r="C18692" s="203"/>
      <c r="D18692" s="203"/>
      <c r="E18692" s="203"/>
      <c r="F18692" s="203"/>
    </row>
    <row r="18693" spans="1:6" x14ac:dyDescent="0.25">
      <c r="A18693" s="203"/>
      <c r="B18693" s="203"/>
      <c r="C18693" s="203"/>
      <c r="D18693" s="203"/>
      <c r="E18693" s="203"/>
      <c r="F18693" s="203"/>
    </row>
    <row r="18694" spans="1:6" x14ac:dyDescent="0.25">
      <c r="A18694" s="203"/>
      <c r="B18694" s="203"/>
      <c r="C18694" s="203"/>
      <c r="D18694" s="203"/>
      <c r="E18694" s="203"/>
      <c r="F18694" s="203"/>
    </row>
    <row r="18695" spans="1:6" x14ac:dyDescent="0.25">
      <c r="A18695" s="203"/>
      <c r="B18695" s="203"/>
      <c r="C18695" s="203"/>
      <c r="D18695" s="203"/>
      <c r="E18695" s="203"/>
      <c r="F18695" s="203"/>
    </row>
    <row r="18696" spans="1:6" x14ac:dyDescent="0.25">
      <c r="A18696" s="203"/>
      <c r="B18696" s="203"/>
      <c r="C18696" s="203"/>
      <c r="D18696" s="203"/>
      <c r="E18696" s="203"/>
      <c r="F18696" s="203"/>
    </row>
    <row r="18697" spans="1:6" x14ac:dyDescent="0.25">
      <c r="A18697" s="203"/>
      <c r="B18697" s="203"/>
      <c r="C18697" s="203"/>
      <c r="D18697" s="203"/>
      <c r="E18697" s="203"/>
      <c r="F18697" s="203"/>
    </row>
    <row r="18698" spans="1:6" x14ac:dyDescent="0.25">
      <c r="A18698" s="203"/>
      <c r="B18698" s="203"/>
      <c r="C18698" s="203"/>
      <c r="D18698" s="203"/>
      <c r="E18698" s="203"/>
      <c r="F18698" s="203"/>
    </row>
    <row r="18699" spans="1:6" x14ac:dyDescent="0.25">
      <c r="A18699" s="203"/>
      <c r="B18699" s="203"/>
      <c r="C18699" s="203"/>
      <c r="D18699" s="203"/>
      <c r="E18699" s="203"/>
      <c r="F18699" s="203"/>
    </row>
    <row r="18700" spans="1:6" x14ac:dyDescent="0.25">
      <c r="A18700" s="203"/>
      <c r="B18700" s="203"/>
      <c r="C18700" s="203"/>
      <c r="D18700" s="203"/>
      <c r="E18700" s="203"/>
      <c r="F18700" s="203"/>
    </row>
    <row r="18701" spans="1:6" x14ac:dyDescent="0.25">
      <c r="A18701" s="203"/>
      <c r="B18701" s="203"/>
      <c r="C18701" s="203"/>
      <c r="D18701" s="203"/>
      <c r="E18701" s="203"/>
      <c r="F18701" s="203"/>
    </row>
    <row r="18702" spans="1:6" x14ac:dyDescent="0.25">
      <c r="A18702" s="203"/>
      <c r="B18702" s="203"/>
      <c r="C18702" s="203"/>
      <c r="D18702" s="203"/>
      <c r="E18702" s="203"/>
      <c r="F18702" s="203"/>
    </row>
    <row r="18703" spans="1:6" x14ac:dyDescent="0.25">
      <c r="A18703" s="203"/>
      <c r="B18703" s="203"/>
      <c r="C18703" s="203"/>
      <c r="D18703" s="203"/>
      <c r="E18703" s="203"/>
      <c r="F18703" s="203"/>
    </row>
    <row r="18704" spans="1:6" x14ac:dyDescent="0.25">
      <c r="A18704" s="203"/>
      <c r="B18704" s="203"/>
      <c r="C18704" s="203"/>
      <c r="D18704" s="203"/>
      <c r="E18704" s="203"/>
      <c r="F18704" s="203"/>
    </row>
    <row r="18705" spans="1:6" x14ac:dyDescent="0.25">
      <c r="A18705" s="203"/>
      <c r="B18705" s="203"/>
      <c r="C18705" s="203"/>
      <c r="D18705" s="203"/>
      <c r="E18705" s="203"/>
      <c r="F18705" s="203"/>
    </row>
    <row r="18706" spans="1:6" x14ac:dyDescent="0.25">
      <c r="A18706" s="203"/>
      <c r="B18706" s="203"/>
      <c r="C18706" s="203"/>
      <c r="D18706" s="203"/>
      <c r="E18706" s="203"/>
      <c r="F18706" s="203"/>
    </row>
    <row r="18707" spans="1:6" x14ac:dyDescent="0.25">
      <c r="A18707" s="203"/>
      <c r="B18707" s="203"/>
      <c r="C18707" s="203"/>
      <c r="D18707" s="203"/>
      <c r="E18707" s="203"/>
      <c r="F18707" s="203"/>
    </row>
    <row r="18708" spans="1:6" x14ac:dyDescent="0.25">
      <c r="A18708" s="203"/>
      <c r="B18708" s="203"/>
      <c r="C18708" s="203"/>
      <c r="D18708" s="203"/>
      <c r="E18708" s="203"/>
      <c r="F18708" s="203"/>
    </row>
    <row r="18709" spans="1:6" x14ac:dyDescent="0.25">
      <c r="A18709" s="203"/>
      <c r="B18709" s="203"/>
      <c r="C18709" s="203"/>
      <c r="D18709" s="203"/>
      <c r="E18709" s="203"/>
      <c r="F18709" s="203"/>
    </row>
    <row r="18710" spans="1:6" x14ac:dyDescent="0.25">
      <c r="A18710" s="203"/>
      <c r="B18710" s="203"/>
      <c r="C18710" s="203"/>
      <c r="D18710" s="203"/>
      <c r="E18710" s="203"/>
      <c r="F18710" s="203"/>
    </row>
    <row r="18711" spans="1:6" x14ac:dyDescent="0.25">
      <c r="A18711" s="203"/>
      <c r="B18711" s="203"/>
      <c r="C18711" s="203"/>
      <c r="D18711" s="203"/>
      <c r="E18711" s="203"/>
      <c r="F18711" s="203"/>
    </row>
    <row r="18712" spans="1:6" x14ac:dyDescent="0.25">
      <c r="A18712" s="203"/>
      <c r="B18712" s="203"/>
      <c r="C18712" s="203"/>
      <c r="D18712" s="203"/>
      <c r="E18712" s="203"/>
      <c r="F18712" s="203"/>
    </row>
    <row r="18713" spans="1:6" x14ac:dyDescent="0.25">
      <c r="A18713" s="203"/>
      <c r="B18713" s="203"/>
      <c r="C18713" s="203"/>
      <c r="D18713" s="203"/>
      <c r="E18713" s="203"/>
      <c r="F18713" s="203"/>
    </row>
    <row r="18714" spans="1:6" x14ac:dyDescent="0.25">
      <c r="A18714" s="203"/>
      <c r="B18714" s="203"/>
      <c r="C18714" s="203"/>
      <c r="D18714" s="203"/>
      <c r="E18714" s="203"/>
      <c r="F18714" s="203"/>
    </row>
    <row r="18715" spans="1:6" x14ac:dyDescent="0.25">
      <c r="A18715" s="203"/>
      <c r="B18715" s="203"/>
      <c r="C18715" s="203"/>
      <c r="D18715" s="203"/>
      <c r="E18715" s="203"/>
      <c r="F18715" s="203"/>
    </row>
    <row r="18716" spans="1:6" x14ac:dyDescent="0.25">
      <c r="A18716" s="203"/>
      <c r="B18716" s="203"/>
      <c r="C18716" s="203"/>
      <c r="D18716" s="203"/>
      <c r="E18716" s="203"/>
      <c r="F18716" s="203"/>
    </row>
    <row r="18717" spans="1:6" x14ac:dyDescent="0.25">
      <c r="A18717" s="203"/>
      <c r="B18717" s="203"/>
      <c r="C18717" s="203"/>
      <c r="D18717" s="203"/>
      <c r="E18717" s="203"/>
      <c r="F18717" s="203"/>
    </row>
    <row r="18718" spans="1:6" x14ac:dyDescent="0.25">
      <c r="A18718" s="203"/>
      <c r="B18718" s="203"/>
      <c r="C18718" s="203"/>
      <c r="D18718" s="203"/>
      <c r="E18718" s="203"/>
      <c r="F18718" s="203"/>
    </row>
    <row r="18719" spans="1:6" x14ac:dyDescent="0.25">
      <c r="A18719" s="203"/>
      <c r="B18719" s="203"/>
      <c r="C18719" s="203"/>
      <c r="D18719" s="203"/>
      <c r="E18719" s="203"/>
      <c r="F18719" s="203"/>
    </row>
    <row r="18720" spans="1:6" x14ac:dyDescent="0.25">
      <c r="A18720" s="203"/>
      <c r="B18720" s="203"/>
      <c r="C18720" s="203"/>
      <c r="D18720" s="203"/>
      <c r="E18720" s="203"/>
      <c r="F18720" s="203"/>
    </row>
    <row r="18721" spans="1:6" x14ac:dyDescent="0.25">
      <c r="A18721" s="203"/>
      <c r="B18721" s="203"/>
      <c r="C18721" s="203"/>
      <c r="D18721" s="203"/>
      <c r="E18721" s="203"/>
      <c r="F18721" s="203"/>
    </row>
    <row r="18722" spans="1:6" x14ac:dyDescent="0.25">
      <c r="A18722" s="203"/>
      <c r="B18722" s="203"/>
      <c r="C18722" s="203"/>
      <c r="D18722" s="203"/>
      <c r="E18722" s="203"/>
      <c r="F18722" s="203"/>
    </row>
    <row r="18723" spans="1:6" x14ac:dyDescent="0.25">
      <c r="A18723" s="203"/>
      <c r="B18723" s="203"/>
      <c r="C18723" s="203"/>
      <c r="D18723" s="203"/>
      <c r="E18723" s="203"/>
      <c r="F18723" s="203"/>
    </row>
    <row r="18724" spans="1:6" x14ac:dyDescent="0.25">
      <c r="A18724" s="203"/>
      <c r="B18724" s="203"/>
      <c r="C18724" s="203"/>
      <c r="D18724" s="203"/>
      <c r="E18724" s="203"/>
      <c r="F18724" s="203"/>
    </row>
    <row r="18725" spans="1:6" x14ac:dyDescent="0.25">
      <c r="A18725" s="203"/>
      <c r="B18725" s="203"/>
      <c r="C18725" s="203"/>
      <c r="D18725" s="203"/>
      <c r="E18725" s="203"/>
      <c r="F18725" s="203"/>
    </row>
    <row r="18726" spans="1:6" x14ac:dyDescent="0.25">
      <c r="A18726" s="203"/>
      <c r="B18726" s="203"/>
      <c r="C18726" s="203"/>
      <c r="D18726" s="203"/>
      <c r="E18726" s="203"/>
      <c r="F18726" s="203"/>
    </row>
    <row r="18727" spans="1:6" x14ac:dyDescent="0.25">
      <c r="A18727" s="203"/>
      <c r="B18727" s="203"/>
      <c r="C18727" s="203"/>
      <c r="D18727" s="203"/>
      <c r="E18727" s="203"/>
      <c r="F18727" s="203"/>
    </row>
    <row r="18728" spans="1:6" x14ac:dyDescent="0.25">
      <c r="A18728" s="203"/>
      <c r="B18728" s="203"/>
      <c r="C18728" s="203"/>
      <c r="D18728" s="203"/>
      <c r="E18728" s="203"/>
      <c r="F18728" s="203"/>
    </row>
    <row r="18729" spans="1:6" x14ac:dyDescent="0.25">
      <c r="A18729" s="203"/>
      <c r="B18729" s="203"/>
      <c r="C18729" s="203"/>
      <c r="D18729" s="203"/>
      <c r="E18729" s="203"/>
      <c r="F18729" s="203"/>
    </row>
    <row r="18730" spans="1:6" x14ac:dyDescent="0.25">
      <c r="A18730" s="203"/>
      <c r="B18730" s="203"/>
      <c r="C18730" s="203"/>
      <c r="D18730" s="203"/>
      <c r="E18730" s="203"/>
      <c r="F18730" s="203"/>
    </row>
    <row r="18731" spans="1:6" x14ac:dyDescent="0.25">
      <c r="A18731" s="203"/>
      <c r="B18731" s="203"/>
      <c r="C18731" s="203"/>
      <c r="D18731" s="203"/>
      <c r="E18731" s="203"/>
      <c r="F18731" s="203"/>
    </row>
    <row r="18732" spans="1:6" x14ac:dyDescent="0.25">
      <c r="A18732" s="203"/>
      <c r="B18732" s="203"/>
      <c r="C18732" s="203"/>
      <c r="D18732" s="203"/>
      <c r="E18732" s="203"/>
      <c r="F18732" s="203"/>
    </row>
    <row r="18733" spans="1:6" x14ac:dyDescent="0.25">
      <c r="A18733" s="203"/>
      <c r="B18733" s="203"/>
      <c r="C18733" s="203"/>
      <c r="D18733" s="203"/>
      <c r="E18733" s="203"/>
      <c r="F18733" s="203"/>
    </row>
    <row r="18734" spans="1:6" x14ac:dyDescent="0.25">
      <c r="A18734" s="203"/>
      <c r="B18734" s="203"/>
      <c r="C18734" s="203"/>
      <c r="D18734" s="203"/>
      <c r="E18734" s="203"/>
      <c r="F18734" s="203"/>
    </row>
    <row r="18735" spans="1:6" x14ac:dyDescent="0.25">
      <c r="A18735" s="203"/>
      <c r="B18735" s="203"/>
      <c r="C18735" s="203"/>
      <c r="D18735" s="203"/>
      <c r="E18735" s="203"/>
      <c r="F18735" s="203"/>
    </row>
    <row r="18736" spans="1:6" x14ac:dyDescent="0.25">
      <c r="A18736" s="203"/>
      <c r="B18736" s="203"/>
      <c r="C18736" s="203"/>
      <c r="D18736" s="203"/>
      <c r="E18736" s="203"/>
      <c r="F18736" s="203"/>
    </row>
    <row r="18737" spans="1:6" x14ac:dyDescent="0.25">
      <c r="A18737" s="203"/>
      <c r="B18737" s="203"/>
      <c r="C18737" s="203"/>
      <c r="D18737" s="203"/>
      <c r="E18737" s="203"/>
      <c r="F18737" s="203"/>
    </row>
    <row r="18738" spans="1:6" x14ac:dyDescent="0.25">
      <c r="A18738" s="203"/>
      <c r="B18738" s="203"/>
      <c r="C18738" s="203"/>
      <c r="D18738" s="203"/>
      <c r="E18738" s="203"/>
      <c r="F18738" s="203"/>
    </row>
    <row r="18739" spans="1:6" x14ac:dyDescent="0.25">
      <c r="A18739" s="203"/>
      <c r="B18739" s="203"/>
      <c r="C18739" s="203"/>
      <c r="D18739" s="203"/>
      <c r="E18739" s="203"/>
      <c r="F18739" s="203"/>
    </row>
    <row r="18740" spans="1:6" x14ac:dyDescent="0.25">
      <c r="A18740" s="203"/>
      <c r="B18740" s="203"/>
      <c r="C18740" s="203"/>
      <c r="D18740" s="203"/>
      <c r="E18740" s="203"/>
      <c r="F18740" s="203"/>
    </row>
    <row r="18741" spans="1:6" x14ac:dyDescent="0.25">
      <c r="A18741" s="203"/>
      <c r="B18741" s="203"/>
      <c r="C18741" s="203"/>
      <c r="D18741" s="203"/>
      <c r="E18741" s="203"/>
      <c r="F18741" s="203"/>
    </row>
    <row r="18742" spans="1:6" x14ac:dyDescent="0.25">
      <c r="A18742" s="203"/>
      <c r="B18742" s="203"/>
      <c r="C18742" s="203"/>
      <c r="D18742" s="203"/>
      <c r="E18742" s="203"/>
      <c r="F18742" s="203"/>
    </row>
    <row r="18743" spans="1:6" x14ac:dyDescent="0.25">
      <c r="A18743" s="203"/>
      <c r="B18743" s="203"/>
      <c r="C18743" s="203"/>
      <c r="D18743" s="203"/>
      <c r="E18743" s="203"/>
      <c r="F18743" s="203"/>
    </row>
    <row r="18744" spans="1:6" x14ac:dyDescent="0.25">
      <c r="A18744" s="203"/>
      <c r="B18744" s="203"/>
      <c r="C18744" s="203"/>
      <c r="D18744" s="203"/>
      <c r="E18744" s="203"/>
      <c r="F18744" s="203"/>
    </row>
    <row r="18745" spans="1:6" x14ac:dyDescent="0.25">
      <c r="A18745" s="203"/>
      <c r="B18745" s="203"/>
      <c r="C18745" s="203"/>
      <c r="D18745" s="203"/>
      <c r="E18745" s="203"/>
      <c r="F18745" s="203"/>
    </row>
    <row r="18746" spans="1:6" x14ac:dyDescent="0.25">
      <c r="A18746" s="203"/>
      <c r="B18746" s="203"/>
      <c r="C18746" s="203"/>
      <c r="D18746" s="203"/>
      <c r="E18746" s="203"/>
      <c r="F18746" s="203"/>
    </row>
    <row r="18747" spans="1:6" x14ac:dyDescent="0.25">
      <c r="A18747" s="203"/>
      <c r="B18747" s="203"/>
      <c r="C18747" s="203"/>
      <c r="D18747" s="203"/>
      <c r="E18747" s="203"/>
      <c r="F18747" s="203"/>
    </row>
    <row r="18748" spans="1:6" x14ac:dyDescent="0.25">
      <c r="A18748" s="203"/>
      <c r="B18748" s="203"/>
      <c r="C18748" s="203"/>
      <c r="D18748" s="203"/>
      <c r="E18748" s="203"/>
      <c r="F18748" s="203"/>
    </row>
    <row r="18749" spans="1:6" x14ac:dyDescent="0.25">
      <c r="A18749" s="203"/>
      <c r="B18749" s="203"/>
      <c r="C18749" s="203"/>
      <c r="D18749" s="203"/>
      <c r="E18749" s="203"/>
      <c r="F18749" s="203"/>
    </row>
    <row r="18750" spans="1:6" x14ac:dyDescent="0.25">
      <c r="A18750" s="203"/>
      <c r="B18750" s="203"/>
      <c r="C18750" s="203"/>
      <c r="D18750" s="203"/>
      <c r="E18750" s="203"/>
      <c r="F18750" s="203"/>
    </row>
    <row r="18751" spans="1:6" x14ac:dyDescent="0.25">
      <c r="A18751" s="203"/>
      <c r="B18751" s="203"/>
      <c r="C18751" s="203"/>
      <c r="D18751" s="203"/>
      <c r="E18751" s="203"/>
      <c r="F18751" s="203"/>
    </row>
    <row r="18752" spans="1:6" x14ac:dyDescent="0.25">
      <c r="A18752" s="203"/>
      <c r="B18752" s="203"/>
      <c r="C18752" s="203"/>
      <c r="D18752" s="203"/>
      <c r="E18752" s="203"/>
      <c r="F18752" s="203"/>
    </row>
    <row r="18753" spans="1:6" x14ac:dyDescent="0.25">
      <c r="A18753" s="203"/>
      <c r="B18753" s="203"/>
      <c r="C18753" s="203"/>
      <c r="D18753" s="203"/>
      <c r="E18753" s="203"/>
      <c r="F18753" s="203"/>
    </row>
    <row r="18754" spans="1:6" x14ac:dyDescent="0.25">
      <c r="A18754" s="203"/>
      <c r="B18754" s="203"/>
      <c r="C18754" s="203"/>
      <c r="D18754" s="203"/>
      <c r="E18754" s="203"/>
      <c r="F18754" s="203"/>
    </row>
    <row r="18755" spans="1:6" x14ac:dyDescent="0.25">
      <c r="A18755" s="203"/>
      <c r="B18755" s="203"/>
      <c r="C18755" s="203"/>
      <c r="D18755" s="203"/>
      <c r="E18755" s="203"/>
      <c r="F18755" s="203"/>
    </row>
    <row r="18756" spans="1:6" x14ac:dyDescent="0.25">
      <c r="A18756" s="203"/>
      <c r="B18756" s="203"/>
      <c r="C18756" s="203"/>
      <c r="D18756" s="203"/>
      <c r="E18756" s="203"/>
      <c r="F18756" s="203"/>
    </row>
    <row r="18757" spans="1:6" x14ac:dyDescent="0.25">
      <c r="A18757" s="203"/>
      <c r="B18757" s="203"/>
      <c r="C18757" s="203"/>
      <c r="D18757" s="203"/>
      <c r="E18757" s="203"/>
      <c r="F18757" s="203"/>
    </row>
    <row r="18758" spans="1:6" x14ac:dyDescent="0.25">
      <c r="A18758" s="203"/>
      <c r="B18758" s="203"/>
      <c r="C18758" s="203"/>
      <c r="D18758" s="203"/>
      <c r="E18758" s="203"/>
      <c r="F18758" s="203"/>
    </row>
    <row r="18759" spans="1:6" x14ac:dyDescent="0.25">
      <c r="A18759" s="203"/>
      <c r="B18759" s="203"/>
      <c r="C18759" s="203"/>
      <c r="D18759" s="203"/>
      <c r="E18759" s="203"/>
      <c r="F18759" s="203"/>
    </row>
    <row r="18760" spans="1:6" x14ac:dyDescent="0.25">
      <c r="A18760" s="203"/>
      <c r="B18760" s="203"/>
      <c r="C18760" s="203"/>
      <c r="D18760" s="203"/>
      <c r="E18760" s="203"/>
      <c r="F18760" s="203"/>
    </row>
    <row r="18761" spans="1:6" x14ac:dyDescent="0.25">
      <c r="A18761" s="203"/>
      <c r="B18761" s="203"/>
      <c r="C18761" s="203"/>
      <c r="D18761" s="203"/>
      <c r="E18761" s="203"/>
      <c r="F18761" s="203"/>
    </row>
    <row r="18762" spans="1:6" x14ac:dyDescent="0.25">
      <c r="A18762" s="203"/>
      <c r="B18762" s="203"/>
      <c r="C18762" s="203"/>
      <c r="D18762" s="203"/>
      <c r="E18762" s="203"/>
      <c r="F18762" s="203"/>
    </row>
    <row r="18763" spans="1:6" x14ac:dyDescent="0.25">
      <c r="A18763" s="203"/>
      <c r="B18763" s="203"/>
      <c r="C18763" s="203"/>
      <c r="D18763" s="203"/>
      <c r="E18763" s="203"/>
      <c r="F18763" s="203"/>
    </row>
    <row r="18764" spans="1:6" x14ac:dyDescent="0.25">
      <c r="A18764" s="203"/>
      <c r="B18764" s="203"/>
      <c r="C18764" s="203"/>
      <c r="D18764" s="203"/>
      <c r="E18764" s="203"/>
      <c r="F18764" s="203"/>
    </row>
    <row r="18765" spans="1:6" x14ac:dyDescent="0.25">
      <c r="A18765" s="203"/>
      <c r="B18765" s="203"/>
      <c r="C18765" s="203"/>
      <c r="D18765" s="203"/>
      <c r="E18765" s="203"/>
      <c r="F18765" s="203"/>
    </row>
    <row r="18766" spans="1:6" x14ac:dyDescent="0.25">
      <c r="A18766" s="203"/>
      <c r="B18766" s="203"/>
      <c r="C18766" s="203"/>
      <c r="D18766" s="203"/>
      <c r="E18766" s="203"/>
      <c r="F18766" s="203"/>
    </row>
    <row r="18767" spans="1:6" x14ac:dyDescent="0.25">
      <c r="A18767" s="203"/>
      <c r="B18767" s="203"/>
      <c r="C18767" s="203"/>
      <c r="D18767" s="203"/>
      <c r="E18767" s="203"/>
      <c r="F18767" s="203"/>
    </row>
    <row r="18768" spans="1:6" x14ac:dyDescent="0.25">
      <c r="A18768" s="203"/>
      <c r="B18768" s="203"/>
      <c r="C18768" s="203"/>
      <c r="D18768" s="203"/>
      <c r="E18768" s="203"/>
      <c r="F18768" s="203"/>
    </row>
    <row r="18769" spans="1:6" x14ac:dyDescent="0.25">
      <c r="A18769" s="203"/>
      <c r="B18769" s="203"/>
      <c r="C18769" s="203"/>
      <c r="D18769" s="203"/>
      <c r="E18769" s="203"/>
      <c r="F18769" s="203"/>
    </row>
    <row r="18770" spans="1:6" x14ac:dyDescent="0.25">
      <c r="A18770" s="203"/>
      <c r="B18770" s="203"/>
      <c r="C18770" s="203"/>
      <c r="D18770" s="203"/>
      <c r="E18770" s="203"/>
      <c r="F18770" s="203"/>
    </row>
    <row r="18771" spans="1:6" x14ac:dyDescent="0.25">
      <c r="A18771" s="203"/>
      <c r="B18771" s="203"/>
      <c r="C18771" s="203"/>
      <c r="D18771" s="203"/>
      <c r="E18771" s="203"/>
      <c r="F18771" s="203"/>
    </row>
    <row r="18772" spans="1:6" x14ac:dyDescent="0.25">
      <c r="A18772" s="203"/>
      <c r="B18772" s="203"/>
      <c r="C18772" s="203"/>
      <c r="D18772" s="203"/>
      <c r="E18772" s="203"/>
      <c r="F18772" s="203"/>
    </row>
    <row r="18773" spans="1:6" x14ac:dyDescent="0.25">
      <c r="A18773" s="203"/>
      <c r="B18773" s="203"/>
      <c r="C18773" s="203"/>
      <c r="D18773" s="203"/>
      <c r="E18773" s="203"/>
      <c r="F18773" s="203"/>
    </row>
    <row r="18774" spans="1:6" x14ac:dyDescent="0.25">
      <c r="A18774" s="203"/>
      <c r="B18774" s="203"/>
      <c r="C18774" s="203"/>
      <c r="D18774" s="203"/>
      <c r="E18774" s="203"/>
      <c r="F18774" s="203"/>
    </row>
    <row r="18775" spans="1:6" x14ac:dyDescent="0.25">
      <c r="A18775" s="203"/>
      <c r="B18775" s="203"/>
      <c r="C18775" s="203"/>
      <c r="D18775" s="203"/>
      <c r="E18775" s="203"/>
      <c r="F18775" s="203"/>
    </row>
    <row r="18776" spans="1:6" x14ac:dyDescent="0.25">
      <c r="A18776" s="203"/>
      <c r="B18776" s="203"/>
      <c r="C18776" s="203"/>
      <c r="D18776" s="203"/>
      <c r="E18776" s="203"/>
      <c r="F18776" s="203"/>
    </row>
    <row r="18777" spans="1:6" x14ac:dyDescent="0.25">
      <c r="A18777" s="203"/>
      <c r="B18777" s="203"/>
      <c r="C18777" s="203"/>
      <c r="D18777" s="203"/>
      <c r="E18777" s="203"/>
      <c r="F18777" s="203"/>
    </row>
    <row r="18778" spans="1:6" x14ac:dyDescent="0.25">
      <c r="A18778" s="203"/>
      <c r="B18778" s="203"/>
      <c r="C18778" s="203"/>
      <c r="D18778" s="203"/>
      <c r="E18778" s="203"/>
      <c r="F18778" s="203"/>
    </row>
    <row r="18779" spans="1:6" x14ac:dyDescent="0.25">
      <c r="A18779" s="203"/>
      <c r="B18779" s="203"/>
      <c r="C18779" s="203"/>
      <c r="D18779" s="203"/>
      <c r="E18779" s="203"/>
      <c r="F18779" s="203"/>
    </row>
    <row r="18780" spans="1:6" x14ac:dyDescent="0.25">
      <c r="A18780" s="203"/>
      <c r="B18780" s="203"/>
      <c r="C18780" s="203"/>
      <c r="D18780" s="203"/>
      <c r="E18780" s="203"/>
      <c r="F18780" s="203"/>
    </row>
    <row r="18781" spans="1:6" x14ac:dyDescent="0.25">
      <c r="A18781" s="203"/>
      <c r="B18781" s="203"/>
      <c r="C18781" s="203"/>
      <c r="D18781" s="203"/>
      <c r="E18781" s="203"/>
      <c r="F18781" s="203"/>
    </row>
    <row r="18782" spans="1:6" x14ac:dyDescent="0.25">
      <c r="A18782" s="203"/>
      <c r="B18782" s="203"/>
      <c r="C18782" s="203"/>
      <c r="D18782" s="203"/>
      <c r="E18782" s="203"/>
      <c r="F18782" s="203"/>
    </row>
    <row r="18783" spans="1:6" x14ac:dyDescent="0.25">
      <c r="A18783" s="203"/>
      <c r="B18783" s="203"/>
      <c r="C18783" s="203"/>
      <c r="D18783" s="203"/>
      <c r="E18783" s="203"/>
      <c r="F18783" s="203"/>
    </row>
    <row r="18784" spans="1:6" x14ac:dyDescent="0.25">
      <c r="A18784" s="203"/>
      <c r="B18784" s="203"/>
      <c r="C18784" s="203"/>
      <c r="D18784" s="203"/>
      <c r="E18784" s="203"/>
      <c r="F18784" s="203"/>
    </row>
    <row r="18785" spans="1:6" x14ac:dyDescent="0.25">
      <c r="A18785" s="203"/>
      <c r="B18785" s="203"/>
      <c r="C18785" s="203"/>
      <c r="D18785" s="203"/>
      <c r="E18785" s="203"/>
      <c r="F18785" s="203"/>
    </row>
    <row r="18786" spans="1:6" x14ac:dyDescent="0.25">
      <c r="A18786" s="203"/>
      <c r="B18786" s="203"/>
      <c r="C18786" s="203"/>
      <c r="D18786" s="203"/>
      <c r="E18786" s="203"/>
      <c r="F18786" s="203"/>
    </row>
    <row r="18787" spans="1:6" x14ac:dyDescent="0.25">
      <c r="A18787" s="203"/>
      <c r="B18787" s="203"/>
      <c r="C18787" s="203"/>
      <c r="D18787" s="203"/>
      <c r="E18787" s="203"/>
      <c r="F18787" s="203"/>
    </row>
    <row r="18788" spans="1:6" x14ac:dyDescent="0.25">
      <c r="A18788" s="203"/>
      <c r="B18788" s="203"/>
      <c r="C18788" s="203"/>
      <c r="D18788" s="203"/>
      <c r="E18788" s="203"/>
      <c r="F18788" s="203"/>
    </row>
    <row r="18789" spans="1:6" x14ac:dyDescent="0.25">
      <c r="A18789" s="203"/>
      <c r="B18789" s="203"/>
      <c r="C18789" s="203"/>
      <c r="D18789" s="203"/>
      <c r="E18789" s="203"/>
      <c r="F18789" s="203"/>
    </row>
    <row r="18790" spans="1:6" x14ac:dyDescent="0.25">
      <c r="A18790" s="203"/>
      <c r="B18790" s="203"/>
      <c r="C18790" s="203"/>
      <c r="D18790" s="203"/>
      <c r="E18790" s="203"/>
      <c r="F18790" s="203"/>
    </row>
    <row r="18791" spans="1:6" x14ac:dyDescent="0.25">
      <c r="A18791" s="203"/>
      <c r="B18791" s="203"/>
      <c r="C18791" s="203"/>
      <c r="D18791" s="203"/>
      <c r="E18791" s="203"/>
      <c r="F18791" s="203"/>
    </row>
    <row r="18792" spans="1:6" x14ac:dyDescent="0.25">
      <c r="A18792" s="203"/>
      <c r="B18792" s="203"/>
      <c r="C18792" s="203"/>
      <c r="D18792" s="203"/>
      <c r="E18792" s="203"/>
      <c r="F18792" s="203"/>
    </row>
    <row r="18793" spans="1:6" x14ac:dyDescent="0.25">
      <c r="A18793" s="203"/>
      <c r="B18793" s="203"/>
      <c r="C18793" s="203"/>
      <c r="D18793" s="203"/>
      <c r="E18793" s="203"/>
      <c r="F18793" s="203"/>
    </row>
    <row r="18794" spans="1:6" x14ac:dyDescent="0.25">
      <c r="A18794" s="203"/>
      <c r="B18794" s="203"/>
      <c r="C18794" s="203"/>
      <c r="D18794" s="203"/>
      <c r="E18794" s="203"/>
      <c r="F18794" s="203"/>
    </row>
    <row r="18795" spans="1:6" x14ac:dyDescent="0.25">
      <c r="A18795" s="203"/>
      <c r="B18795" s="203"/>
      <c r="C18795" s="203"/>
      <c r="D18795" s="203"/>
      <c r="E18795" s="203"/>
      <c r="F18795" s="203"/>
    </row>
    <row r="18796" spans="1:6" x14ac:dyDescent="0.25">
      <c r="A18796" s="203"/>
      <c r="B18796" s="203"/>
      <c r="C18796" s="203"/>
      <c r="D18796" s="203"/>
      <c r="E18796" s="203"/>
      <c r="F18796" s="203"/>
    </row>
    <row r="18797" spans="1:6" x14ac:dyDescent="0.25">
      <c r="A18797" s="203"/>
      <c r="B18797" s="203"/>
      <c r="C18797" s="203"/>
      <c r="D18797" s="203"/>
      <c r="E18797" s="203"/>
      <c r="F18797" s="203"/>
    </row>
    <row r="18798" spans="1:6" x14ac:dyDescent="0.25">
      <c r="A18798" s="203"/>
      <c r="B18798" s="203"/>
      <c r="C18798" s="203"/>
      <c r="D18798" s="203"/>
      <c r="E18798" s="203"/>
      <c r="F18798" s="203"/>
    </row>
    <row r="18799" spans="1:6" x14ac:dyDescent="0.25">
      <c r="A18799" s="203"/>
      <c r="B18799" s="203"/>
      <c r="C18799" s="203"/>
      <c r="D18799" s="203"/>
      <c r="E18799" s="203"/>
      <c r="F18799" s="203"/>
    </row>
    <row r="18800" spans="1:6" x14ac:dyDescent="0.25">
      <c r="A18800" s="203"/>
      <c r="B18800" s="203"/>
      <c r="C18800" s="203"/>
      <c r="D18800" s="203"/>
      <c r="E18800" s="203"/>
      <c r="F18800" s="203"/>
    </row>
    <row r="18801" spans="1:6" x14ac:dyDescent="0.25">
      <c r="A18801" s="203"/>
      <c r="B18801" s="203"/>
      <c r="C18801" s="203"/>
      <c r="D18801" s="203"/>
      <c r="E18801" s="203"/>
      <c r="F18801" s="203"/>
    </row>
    <row r="18802" spans="1:6" x14ac:dyDescent="0.25">
      <c r="A18802" s="203"/>
      <c r="B18802" s="203"/>
      <c r="C18802" s="203"/>
      <c r="D18802" s="203"/>
      <c r="E18802" s="203"/>
      <c r="F18802" s="203"/>
    </row>
    <row r="18803" spans="1:6" x14ac:dyDescent="0.25">
      <c r="A18803" s="203"/>
      <c r="B18803" s="203"/>
      <c r="C18803" s="203"/>
      <c r="D18803" s="203"/>
      <c r="E18803" s="203"/>
      <c r="F18803" s="203"/>
    </row>
    <row r="18804" spans="1:6" x14ac:dyDescent="0.25">
      <c r="A18804" s="203"/>
      <c r="B18804" s="203"/>
      <c r="C18804" s="203"/>
      <c r="D18804" s="203"/>
      <c r="E18804" s="203"/>
      <c r="F18804" s="203"/>
    </row>
    <row r="18805" spans="1:6" x14ac:dyDescent="0.25">
      <c r="A18805" s="203"/>
      <c r="B18805" s="203"/>
      <c r="C18805" s="203"/>
      <c r="D18805" s="203"/>
      <c r="E18805" s="203"/>
      <c r="F18805" s="203"/>
    </row>
    <row r="18806" spans="1:6" x14ac:dyDescent="0.25">
      <c r="A18806" s="203"/>
      <c r="B18806" s="203"/>
      <c r="C18806" s="203"/>
      <c r="D18806" s="203"/>
      <c r="E18806" s="203"/>
      <c r="F18806" s="203"/>
    </row>
    <row r="18807" spans="1:6" x14ac:dyDescent="0.25">
      <c r="A18807" s="203"/>
      <c r="B18807" s="203"/>
      <c r="C18807" s="203"/>
      <c r="D18807" s="203"/>
      <c r="E18807" s="203"/>
      <c r="F18807" s="203"/>
    </row>
    <row r="18808" spans="1:6" x14ac:dyDescent="0.25">
      <c r="A18808" s="203"/>
      <c r="B18808" s="203"/>
      <c r="C18808" s="203"/>
      <c r="D18808" s="203"/>
      <c r="E18808" s="203"/>
      <c r="F18808" s="203"/>
    </row>
    <row r="18809" spans="1:6" x14ac:dyDescent="0.25">
      <c r="A18809" s="203"/>
      <c r="B18809" s="203"/>
      <c r="C18809" s="203"/>
      <c r="D18809" s="203"/>
      <c r="E18809" s="203"/>
      <c r="F18809" s="203"/>
    </row>
    <row r="18810" spans="1:6" x14ac:dyDescent="0.25">
      <c r="A18810" s="203"/>
      <c r="B18810" s="203"/>
      <c r="C18810" s="203"/>
      <c r="D18810" s="203"/>
      <c r="E18810" s="203"/>
      <c r="F18810" s="203"/>
    </row>
    <row r="18811" spans="1:6" x14ac:dyDescent="0.25">
      <c r="A18811" s="203"/>
      <c r="B18811" s="203"/>
      <c r="C18811" s="203"/>
      <c r="D18811" s="203"/>
      <c r="E18811" s="203"/>
      <c r="F18811" s="203"/>
    </row>
    <row r="18812" spans="1:6" x14ac:dyDescent="0.25">
      <c r="A18812" s="203"/>
      <c r="B18812" s="203"/>
      <c r="C18812" s="203"/>
      <c r="D18812" s="203"/>
      <c r="E18812" s="203"/>
      <c r="F18812" s="203"/>
    </row>
    <row r="18813" spans="1:6" x14ac:dyDescent="0.25">
      <c r="A18813" s="203"/>
      <c r="B18813" s="203"/>
      <c r="C18813" s="203"/>
      <c r="D18813" s="203"/>
      <c r="E18813" s="203"/>
      <c r="F18813" s="203"/>
    </row>
    <row r="18814" spans="1:6" x14ac:dyDescent="0.25">
      <c r="A18814" s="203"/>
      <c r="B18814" s="203"/>
      <c r="C18814" s="203"/>
      <c r="D18814" s="203"/>
      <c r="E18814" s="203"/>
      <c r="F18814" s="203"/>
    </row>
    <row r="18815" spans="1:6" x14ac:dyDescent="0.25">
      <c r="A18815" s="203"/>
      <c r="B18815" s="203"/>
      <c r="C18815" s="203"/>
      <c r="D18815" s="203"/>
      <c r="E18815" s="203"/>
      <c r="F18815" s="203"/>
    </row>
    <row r="18816" spans="1:6" x14ac:dyDescent="0.25">
      <c r="A18816" s="203"/>
      <c r="B18816" s="203"/>
      <c r="C18816" s="203"/>
      <c r="D18816" s="203"/>
      <c r="E18816" s="203"/>
      <c r="F18816" s="203"/>
    </row>
    <row r="18817" spans="1:6" x14ac:dyDescent="0.25">
      <c r="A18817" s="203"/>
      <c r="B18817" s="203"/>
      <c r="C18817" s="203"/>
      <c r="D18817" s="203"/>
      <c r="E18817" s="203"/>
      <c r="F18817" s="203"/>
    </row>
    <row r="18818" spans="1:6" x14ac:dyDescent="0.25">
      <c r="A18818" s="203"/>
      <c r="B18818" s="203"/>
      <c r="C18818" s="203"/>
      <c r="D18818" s="203"/>
      <c r="E18818" s="203"/>
      <c r="F18818" s="203"/>
    </row>
    <row r="18819" spans="1:6" x14ac:dyDescent="0.25">
      <c r="A18819" s="203"/>
      <c r="B18819" s="203"/>
      <c r="C18819" s="203"/>
      <c r="D18819" s="203"/>
      <c r="E18819" s="203"/>
      <c r="F18819" s="203"/>
    </row>
    <row r="18820" spans="1:6" x14ac:dyDescent="0.25">
      <c r="A18820" s="203"/>
      <c r="B18820" s="203"/>
      <c r="C18820" s="203"/>
      <c r="D18820" s="203"/>
      <c r="E18820" s="203"/>
      <c r="F18820" s="203"/>
    </row>
    <row r="18821" spans="1:6" x14ac:dyDescent="0.25">
      <c r="A18821" s="203"/>
      <c r="B18821" s="203"/>
      <c r="C18821" s="203"/>
      <c r="D18821" s="203"/>
      <c r="E18821" s="203"/>
      <c r="F18821" s="203"/>
    </row>
    <row r="18822" spans="1:6" x14ac:dyDescent="0.25">
      <c r="A18822" s="203"/>
      <c r="B18822" s="203"/>
      <c r="C18822" s="203"/>
      <c r="D18822" s="203"/>
      <c r="E18822" s="203"/>
      <c r="F18822" s="203"/>
    </row>
    <row r="18823" spans="1:6" x14ac:dyDescent="0.25">
      <c r="A18823" s="203"/>
      <c r="B18823" s="203"/>
      <c r="C18823" s="203"/>
      <c r="D18823" s="203"/>
      <c r="E18823" s="203"/>
      <c r="F18823" s="203"/>
    </row>
    <row r="18824" spans="1:6" x14ac:dyDescent="0.25">
      <c r="A18824" s="203"/>
      <c r="B18824" s="203"/>
      <c r="C18824" s="203"/>
      <c r="D18824" s="203"/>
      <c r="E18824" s="203"/>
      <c r="F18824" s="203"/>
    </row>
    <row r="18825" spans="1:6" x14ac:dyDescent="0.25">
      <c r="A18825" s="203"/>
      <c r="B18825" s="203"/>
      <c r="C18825" s="203"/>
      <c r="D18825" s="203"/>
      <c r="E18825" s="203"/>
      <c r="F18825" s="203"/>
    </row>
    <row r="18826" spans="1:6" x14ac:dyDescent="0.25">
      <c r="A18826" s="203"/>
      <c r="B18826" s="203"/>
      <c r="C18826" s="203"/>
      <c r="D18826" s="203"/>
      <c r="E18826" s="203"/>
      <c r="F18826" s="203"/>
    </row>
    <row r="18827" spans="1:6" x14ac:dyDescent="0.25">
      <c r="A18827" s="203"/>
      <c r="B18827" s="203"/>
      <c r="C18827" s="203"/>
      <c r="D18827" s="203"/>
      <c r="E18827" s="203"/>
      <c r="F18827" s="203"/>
    </row>
    <row r="18828" spans="1:6" x14ac:dyDescent="0.25">
      <c r="A18828" s="203"/>
      <c r="B18828" s="203"/>
      <c r="C18828" s="203"/>
      <c r="D18828" s="203"/>
      <c r="E18828" s="203"/>
      <c r="F18828" s="203"/>
    </row>
    <row r="18829" spans="1:6" x14ac:dyDescent="0.25">
      <c r="A18829" s="203"/>
      <c r="B18829" s="203"/>
      <c r="C18829" s="203"/>
      <c r="D18829" s="203"/>
      <c r="E18829" s="203"/>
      <c r="F18829" s="203"/>
    </row>
    <row r="18830" spans="1:6" x14ac:dyDescent="0.25">
      <c r="A18830" s="203"/>
      <c r="B18830" s="203"/>
      <c r="C18830" s="203"/>
      <c r="D18830" s="203"/>
      <c r="E18830" s="203"/>
      <c r="F18830" s="203"/>
    </row>
    <row r="18831" spans="1:6" x14ac:dyDescent="0.25">
      <c r="A18831" s="203"/>
      <c r="B18831" s="203"/>
      <c r="C18831" s="203"/>
      <c r="D18831" s="203"/>
      <c r="E18831" s="203"/>
      <c r="F18831" s="203"/>
    </row>
    <row r="18832" spans="1:6" x14ac:dyDescent="0.25">
      <c r="A18832" s="203"/>
      <c r="B18832" s="203"/>
      <c r="C18832" s="203"/>
      <c r="D18832" s="203"/>
      <c r="E18832" s="203"/>
      <c r="F18832" s="203"/>
    </row>
    <row r="18833" spans="1:6" x14ac:dyDescent="0.25">
      <c r="A18833" s="203"/>
      <c r="B18833" s="203"/>
      <c r="C18833" s="203"/>
      <c r="D18833" s="203"/>
      <c r="E18833" s="203"/>
      <c r="F18833" s="203"/>
    </row>
    <row r="18834" spans="1:6" x14ac:dyDescent="0.25">
      <c r="A18834" s="203"/>
      <c r="B18834" s="203"/>
      <c r="C18834" s="203"/>
      <c r="D18834" s="203"/>
      <c r="E18834" s="203"/>
      <c r="F18834" s="203"/>
    </row>
    <row r="18835" spans="1:6" x14ac:dyDescent="0.25">
      <c r="A18835" s="203"/>
      <c r="B18835" s="203"/>
      <c r="C18835" s="203"/>
      <c r="D18835" s="203"/>
      <c r="E18835" s="203"/>
      <c r="F18835" s="203"/>
    </row>
    <row r="18836" spans="1:6" x14ac:dyDescent="0.25">
      <c r="A18836" s="203"/>
      <c r="B18836" s="203"/>
      <c r="C18836" s="203"/>
      <c r="D18836" s="203"/>
      <c r="E18836" s="203"/>
      <c r="F18836" s="203"/>
    </row>
    <row r="18837" spans="1:6" x14ac:dyDescent="0.25">
      <c r="A18837" s="203"/>
      <c r="B18837" s="203"/>
      <c r="C18837" s="203"/>
      <c r="D18837" s="203"/>
      <c r="E18837" s="203"/>
      <c r="F18837" s="203"/>
    </row>
    <row r="18838" spans="1:6" x14ac:dyDescent="0.25">
      <c r="A18838" s="203"/>
      <c r="B18838" s="203"/>
      <c r="C18838" s="203"/>
      <c r="D18838" s="203"/>
      <c r="E18838" s="203"/>
      <c r="F18838" s="203"/>
    </row>
    <row r="18839" spans="1:6" x14ac:dyDescent="0.25">
      <c r="A18839" s="203"/>
      <c r="B18839" s="203"/>
      <c r="C18839" s="203"/>
      <c r="D18839" s="203"/>
      <c r="E18839" s="203"/>
      <c r="F18839" s="203"/>
    </row>
    <row r="18840" spans="1:6" x14ac:dyDescent="0.25">
      <c r="A18840" s="203"/>
      <c r="B18840" s="203"/>
      <c r="C18840" s="203"/>
      <c r="D18840" s="203"/>
      <c r="E18840" s="203"/>
      <c r="F18840" s="203"/>
    </row>
    <row r="18841" spans="1:6" x14ac:dyDescent="0.25">
      <c r="A18841" s="203"/>
      <c r="B18841" s="203"/>
      <c r="C18841" s="203"/>
      <c r="D18841" s="203"/>
      <c r="E18841" s="203"/>
      <c r="F18841" s="203"/>
    </row>
    <row r="18842" spans="1:6" x14ac:dyDescent="0.25">
      <c r="A18842" s="203"/>
      <c r="B18842" s="203"/>
      <c r="C18842" s="203"/>
      <c r="D18842" s="203"/>
      <c r="E18842" s="203"/>
      <c r="F18842" s="203"/>
    </row>
    <row r="18843" spans="1:6" x14ac:dyDescent="0.25">
      <c r="A18843" s="203"/>
      <c r="B18843" s="203"/>
      <c r="C18843" s="203"/>
      <c r="D18843" s="203"/>
      <c r="E18843" s="203"/>
      <c r="F18843" s="203"/>
    </row>
    <row r="18844" spans="1:6" x14ac:dyDescent="0.25">
      <c r="A18844" s="203"/>
      <c r="B18844" s="203"/>
      <c r="C18844" s="203"/>
      <c r="D18844" s="203"/>
      <c r="E18844" s="203"/>
      <c r="F18844" s="203"/>
    </row>
    <row r="18845" spans="1:6" x14ac:dyDescent="0.25">
      <c r="A18845" s="203"/>
      <c r="B18845" s="203"/>
      <c r="C18845" s="203"/>
      <c r="D18845" s="203"/>
      <c r="E18845" s="203"/>
      <c r="F18845" s="203"/>
    </row>
    <row r="18846" spans="1:6" x14ac:dyDescent="0.25">
      <c r="A18846" s="203"/>
      <c r="B18846" s="203"/>
      <c r="C18846" s="203"/>
      <c r="D18846" s="203"/>
      <c r="E18846" s="203"/>
      <c r="F18846" s="203"/>
    </row>
    <row r="18847" spans="1:6" x14ac:dyDescent="0.25">
      <c r="A18847" s="203"/>
      <c r="B18847" s="203"/>
      <c r="C18847" s="203"/>
      <c r="D18847" s="203"/>
      <c r="E18847" s="203"/>
      <c r="F18847" s="203"/>
    </row>
    <row r="18848" spans="1:6" x14ac:dyDescent="0.25">
      <c r="A18848" s="203"/>
      <c r="B18848" s="203"/>
      <c r="C18848" s="203"/>
      <c r="D18848" s="203"/>
      <c r="E18848" s="203"/>
      <c r="F18848" s="203"/>
    </row>
    <row r="18849" spans="1:6" x14ac:dyDescent="0.25">
      <c r="A18849" s="203"/>
      <c r="B18849" s="203"/>
      <c r="C18849" s="203"/>
      <c r="D18849" s="203"/>
      <c r="E18849" s="203"/>
      <c r="F18849" s="203"/>
    </row>
    <row r="18850" spans="1:6" x14ac:dyDescent="0.25">
      <c r="A18850" s="203"/>
      <c r="B18850" s="203"/>
      <c r="C18850" s="203"/>
      <c r="D18850" s="203"/>
      <c r="E18850" s="203"/>
      <c r="F18850" s="203"/>
    </row>
    <row r="18851" spans="1:6" x14ac:dyDescent="0.25">
      <c r="A18851" s="203"/>
      <c r="B18851" s="203"/>
      <c r="C18851" s="203"/>
      <c r="D18851" s="203"/>
      <c r="E18851" s="203"/>
      <c r="F18851" s="203"/>
    </row>
    <row r="18852" spans="1:6" x14ac:dyDescent="0.25">
      <c r="A18852" s="203"/>
      <c r="B18852" s="203"/>
      <c r="C18852" s="203"/>
      <c r="D18852" s="203"/>
      <c r="E18852" s="203"/>
      <c r="F18852" s="203"/>
    </row>
    <row r="18853" spans="1:6" x14ac:dyDescent="0.25">
      <c r="A18853" s="203"/>
      <c r="B18853" s="203"/>
      <c r="C18853" s="203"/>
      <c r="D18853" s="203"/>
      <c r="E18853" s="203"/>
      <c r="F18853" s="203"/>
    </row>
    <row r="18854" spans="1:6" x14ac:dyDescent="0.25">
      <c r="A18854" s="203"/>
      <c r="B18854" s="203"/>
      <c r="C18854" s="203"/>
      <c r="D18854" s="203"/>
      <c r="E18854" s="203"/>
      <c r="F18854" s="203"/>
    </row>
    <row r="18855" spans="1:6" x14ac:dyDescent="0.25">
      <c r="A18855" s="203"/>
      <c r="B18855" s="203"/>
      <c r="C18855" s="203"/>
      <c r="D18855" s="203"/>
      <c r="E18855" s="203"/>
      <c r="F18855" s="203"/>
    </row>
    <row r="18856" spans="1:6" x14ac:dyDescent="0.25">
      <c r="A18856" s="203"/>
      <c r="B18856" s="203"/>
      <c r="C18856" s="203"/>
      <c r="D18856" s="203"/>
      <c r="E18856" s="203"/>
      <c r="F18856" s="203"/>
    </row>
    <row r="18857" spans="1:6" x14ac:dyDescent="0.25">
      <c r="A18857" s="203"/>
      <c r="B18857" s="203"/>
      <c r="C18857" s="203"/>
      <c r="D18857" s="203"/>
      <c r="E18857" s="203"/>
      <c r="F18857" s="203"/>
    </row>
    <row r="18858" spans="1:6" x14ac:dyDescent="0.25">
      <c r="A18858" s="203"/>
      <c r="B18858" s="203"/>
      <c r="C18858" s="203"/>
      <c r="D18858" s="203"/>
      <c r="E18858" s="203"/>
      <c r="F18858" s="203"/>
    </row>
    <row r="18859" spans="1:6" x14ac:dyDescent="0.25">
      <c r="A18859" s="203"/>
      <c r="B18859" s="203"/>
      <c r="C18859" s="203"/>
      <c r="D18859" s="203"/>
      <c r="E18859" s="203"/>
      <c r="F18859" s="203"/>
    </row>
    <row r="18860" spans="1:6" x14ac:dyDescent="0.25">
      <c r="A18860" s="203"/>
      <c r="B18860" s="203"/>
      <c r="C18860" s="203"/>
      <c r="D18860" s="203"/>
      <c r="E18860" s="203"/>
      <c r="F18860" s="203"/>
    </row>
    <row r="18861" spans="1:6" x14ac:dyDescent="0.25">
      <c r="A18861" s="203"/>
      <c r="B18861" s="203"/>
      <c r="C18861" s="203"/>
      <c r="D18861" s="203"/>
      <c r="E18861" s="203"/>
      <c r="F18861" s="203"/>
    </row>
    <row r="18862" spans="1:6" x14ac:dyDescent="0.25">
      <c r="A18862" s="203"/>
      <c r="B18862" s="203"/>
      <c r="C18862" s="203"/>
      <c r="D18862" s="203"/>
      <c r="E18862" s="203"/>
      <c r="F18862" s="203"/>
    </row>
    <row r="18863" spans="1:6" x14ac:dyDescent="0.25">
      <c r="A18863" s="203"/>
      <c r="B18863" s="203"/>
      <c r="C18863" s="203"/>
      <c r="D18863" s="203"/>
      <c r="E18863" s="203"/>
      <c r="F18863" s="203"/>
    </row>
    <row r="18864" spans="1:6" x14ac:dyDescent="0.25">
      <c r="A18864" s="203"/>
      <c r="B18864" s="203"/>
      <c r="C18864" s="203"/>
      <c r="D18864" s="203"/>
      <c r="E18864" s="203"/>
      <c r="F18864" s="203"/>
    </row>
    <row r="18865" spans="1:6" x14ac:dyDescent="0.25">
      <c r="A18865" s="203"/>
      <c r="B18865" s="203"/>
      <c r="C18865" s="203"/>
      <c r="D18865" s="203"/>
      <c r="E18865" s="203"/>
      <c r="F18865" s="203"/>
    </row>
    <row r="18866" spans="1:6" x14ac:dyDescent="0.25">
      <c r="A18866" s="203"/>
      <c r="B18866" s="203"/>
      <c r="C18866" s="203"/>
      <c r="D18866" s="203"/>
      <c r="E18866" s="203"/>
      <c r="F18866" s="203"/>
    </row>
    <row r="18867" spans="1:6" x14ac:dyDescent="0.25">
      <c r="A18867" s="203"/>
      <c r="B18867" s="203"/>
      <c r="C18867" s="203"/>
      <c r="D18867" s="203"/>
      <c r="E18867" s="203"/>
      <c r="F18867" s="203"/>
    </row>
    <row r="18868" spans="1:6" x14ac:dyDescent="0.25">
      <c r="A18868" s="203"/>
      <c r="B18868" s="203"/>
      <c r="C18868" s="203"/>
      <c r="D18868" s="203"/>
      <c r="E18868" s="203"/>
      <c r="F18868" s="203"/>
    </row>
    <row r="18869" spans="1:6" x14ac:dyDescent="0.25">
      <c r="A18869" s="203"/>
      <c r="B18869" s="203"/>
      <c r="C18869" s="203"/>
      <c r="D18869" s="203"/>
      <c r="E18869" s="203"/>
      <c r="F18869" s="203"/>
    </row>
    <row r="18870" spans="1:6" x14ac:dyDescent="0.25">
      <c r="A18870" s="203"/>
      <c r="B18870" s="203"/>
      <c r="C18870" s="203"/>
      <c r="D18870" s="203"/>
      <c r="E18870" s="203"/>
      <c r="F18870" s="203"/>
    </row>
    <row r="18871" spans="1:6" x14ac:dyDescent="0.25">
      <c r="A18871" s="203"/>
      <c r="B18871" s="203"/>
      <c r="C18871" s="203"/>
      <c r="D18871" s="203"/>
      <c r="E18871" s="203"/>
      <c r="F18871" s="203"/>
    </row>
    <row r="18872" spans="1:6" x14ac:dyDescent="0.25">
      <c r="A18872" s="203"/>
      <c r="B18872" s="203"/>
      <c r="C18872" s="203"/>
      <c r="D18872" s="203"/>
      <c r="E18872" s="203"/>
      <c r="F18872" s="203"/>
    </row>
    <row r="18873" spans="1:6" x14ac:dyDescent="0.25">
      <c r="A18873" s="203"/>
      <c r="B18873" s="203"/>
      <c r="C18873" s="203"/>
      <c r="D18873" s="203"/>
      <c r="E18873" s="203"/>
      <c r="F18873" s="203"/>
    </row>
    <row r="18874" spans="1:6" x14ac:dyDescent="0.25">
      <c r="A18874" s="203"/>
      <c r="B18874" s="203"/>
      <c r="C18874" s="203"/>
      <c r="D18874" s="203"/>
      <c r="E18874" s="203"/>
      <c r="F18874" s="203"/>
    </row>
    <row r="18875" spans="1:6" x14ac:dyDescent="0.25">
      <c r="A18875" s="203"/>
      <c r="B18875" s="203"/>
      <c r="C18875" s="203"/>
      <c r="D18875" s="203"/>
      <c r="E18875" s="203"/>
      <c r="F18875" s="203"/>
    </row>
    <row r="18876" spans="1:6" x14ac:dyDescent="0.25">
      <c r="A18876" s="203"/>
      <c r="B18876" s="203"/>
      <c r="C18876" s="203"/>
      <c r="D18876" s="203"/>
      <c r="E18876" s="203"/>
      <c r="F18876" s="203"/>
    </row>
    <row r="18877" spans="1:6" x14ac:dyDescent="0.25">
      <c r="A18877" s="203"/>
      <c r="B18877" s="203"/>
      <c r="C18877" s="203"/>
      <c r="D18877" s="203"/>
      <c r="E18877" s="203"/>
      <c r="F18877" s="203"/>
    </row>
    <row r="18878" spans="1:6" x14ac:dyDescent="0.25">
      <c r="A18878" s="203"/>
      <c r="B18878" s="203"/>
      <c r="C18878" s="203"/>
      <c r="D18878" s="203"/>
      <c r="E18878" s="203"/>
      <c r="F18878" s="203"/>
    </row>
    <row r="18879" spans="1:6" x14ac:dyDescent="0.25">
      <c r="A18879" s="203"/>
      <c r="B18879" s="203"/>
      <c r="C18879" s="203"/>
      <c r="D18879" s="203"/>
      <c r="E18879" s="203"/>
      <c r="F18879" s="203"/>
    </row>
    <row r="18880" spans="1:6" x14ac:dyDescent="0.25">
      <c r="A18880" s="203"/>
      <c r="B18880" s="203"/>
      <c r="C18880" s="203"/>
      <c r="D18880" s="203"/>
      <c r="E18880" s="203"/>
      <c r="F18880" s="203"/>
    </row>
    <row r="18881" spans="1:6" x14ac:dyDescent="0.25">
      <c r="A18881" s="203"/>
      <c r="B18881" s="203"/>
      <c r="C18881" s="203"/>
      <c r="D18881" s="203"/>
      <c r="E18881" s="203"/>
      <c r="F18881" s="203"/>
    </row>
    <row r="18882" spans="1:6" x14ac:dyDescent="0.25">
      <c r="A18882" s="203"/>
      <c r="B18882" s="203"/>
      <c r="C18882" s="203"/>
      <c r="D18882" s="203"/>
      <c r="E18882" s="203"/>
      <c r="F18882" s="203"/>
    </row>
    <row r="18883" spans="1:6" x14ac:dyDescent="0.25">
      <c r="A18883" s="203"/>
      <c r="B18883" s="203"/>
      <c r="C18883" s="203"/>
      <c r="D18883" s="203"/>
      <c r="E18883" s="203"/>
      <c r="F18883" s="203"/>
    </row>
    <row r="18884" spans="1:6" x14ac:dyDescent="0.25">
      <c r="A18884" s="203"/>
      <c r="B18884" s="203"/>
      <c r="C18884" s="203"/>
      <c r="D18884" s="203"/>
      <c r="E18884" s="203"/>
      <c r="F18884" s="203"/>
    </row>
    <row r="18885" spans="1:6" x14ac:dyDescent="0.25">
      <c r="A18885" s="203"/>
      <c r="B18885" s="203"/>
      <c r="C18885" s="203"/>
      <c r="D18885" s="203"/>
      <c r="E18885" s="203"/>
      <c r="F18885" s="203"/>
    </row>
    <row r="18886" spans="1:6" x14ac:dyDescent="0.25">
      <c r="A18886" s="203"/>
      <c r="B18886" s="203"/>
      <c r="C18886" s="203"/>
      <c r="D18886" s="203"/>
      <c r="E18886" s="203"/>
      <c r="F18886" s="203"/>
    </row>
    <row r="18887" spans="1:6" x14ac:dyDescent="0.25">
      <c r="A18887" s="203"/>
      <c r="B18887" s="203"/>
      <c r="C18887" s="203"/>
      <c r="D18887" s="203"/>
      <c r="E18887" s="203"/>
      <c r="F18887" s="203"/>
    </row>
    <row r="18888" spans="1:6" x14ac:dyDescent="0.25">
      <c r="A18888" s="203"/>
      <c r="B18888" s="203"/>
      <c r="C18888" s="203"/>
      <c r="D18888" s="203"/>
      <c r="E18888" s="203"/>
      <c r="F18888" s="203"/>
    </row>
    <row r="18889" spans="1:6" x14ac:dyDescent="0.25">
      <c r="A18889" s="203"/>
      <c r="B18889" s="203"/>
      <c r="C18889" s="203"/>
      <c r="D18889" s="203"/>
      <c r="E18889" s="203"/>
      <c r="F18889" s="203"/>
    </row>
    <row r="18890" spans="1:6" x14ac:dyDescent="0.25">
      <c r="A18890" s="203"/>
      <c r="B18890" s="203"/>
      <c r="C18890" s="203"/>
      <c r="D18890" s="203"/>
      <c r="E18890" s="203"/>
      <c r="F18890" s="203"/>
    </row>
    <row r="18891" spans="1:6" x14ac:dyDescent="0.25">
      <c r="A18891" s="203"/>
      <c r="B18891" s="203"/>
      <c r="C18891" s="203"/>
      <c r="D18891" s="203"/>
      <c r="E18891" s="203"/>
      <c r="F18891" s="203"/>
    </row>
    <row r="18892" spans="1:6" x14ac:dyDescent="0.25">
      <c r="A18892" s="203"/>
      <c r="B18892" s="203"/>
      <c r="C18892" s="203"/>
      <c r="D18892" s="203"/>
      <c r="E18892" s="203"/>
      <c r="F18892" s="203"/>
    </row>
    <row r="18893" spans="1:6" x14ac:dyDescent="0.25">
      <c r="A18893" s="203"/>
      <c r="B18893" s="203"/>
      <c r="C18893" s="203"/>
      <c r="D18893" s="203"/>
      <c r="E18893" s="203"/>
      <c r="F18893" s="203"/>
    </row>
    <row r="18894" spans="1:6" x14ac:dyDescent="0.25">
      <c r="A18894" s="203"/>
      <c r="B18894" s="203"/>
      <c r="C18894" s="203"/>
      <c r="D18894" s="203"/>
      <c r="E18894" s="203"/>
      <c r="F18894" s="203"/>
    </row>
    <row r="18895" spans="1:6" x14ac:dyDescent="0.25">
      <c r="A18895" s="203"/>
      <c r="B18895" s="203"/>
      <c r="C18895" s="203"/>
      <c r="D18895" s="203"/>
      <c r="E18895" s="203"/>
      <c r="F18895" s="203"/>
    </row>
    <row r="18896" spans="1:6" x14ac:dyDescent="0.25">
      <c r="A18896" s="203"/>
      <c r="B18896" s="203"/>
      <c r="C18896" s="203"/>
      <c r="D18896" s="203"/>
      <c r="E18896" s="203"/>
      <c r="F18896" s="203"/>
    </row>
    <row r="18897" spans="1:6" x14ac:dyDescent="0.25">
      <c r="A18897" s="203"/>
      <c r="B18897" s="203"/>
      <c r="C18897" s="203"/>
      <c r="D18897" s="203"/>
      <c r="E18897" s="203"/>
      <c r="F18897" s="203"/>
    </row>
    <row r="18898" spans="1:6" x14ac:dyDescent="0.25">
      <c r="A18898" s="203"/>
      <c r="B18898" s="203"/>
      <c r="C18898" s="203"/>
      <c r="D18898" s="203"/>
      <c r="E18898" s="203"/>
      <c r="F18898" s="203"/>
    </row>
    <row r="18899" spans="1:6" x14ac:dyDescent="0.25">
      <c r="A18899" s="203"/>
      <c r="B18899" s="203"/>
      <c r="C18899" s="203"/>
      <c r="D18899" s="203"/>
      <c r="E18899" s="203"/>
      <c r="F18899" s="203"/>
    </row>
    <row r="18900" spans="1:6" x14ac:dyDescent="0.25">
      <c r="A18900" s="203"/>
      <c r="B18900" s="203"/>
      <c r="C18900" s="203"/>
      <c r="D18900" s="203"/>
      <c r="E18900" s="203"/>
      <c r="F18900" s="203"/>
    </row>
    <row r="18901" spans="1:6" x14ac:dyDescent="0.25">
      <c r="A18901" s="203"/>
      <c r="B18901" s="203"/>
      <c r="C18901" s="203"/>
      <c r="D18901" s="203"/>
      <c r="E18901" s="203"/>
      <c r="F18901" s="203"/>
    </row>
    <row r="18902" spans="1:6" x14ac:dyDescent="0.25">
      <c r="A18902" s="203"/>
      <c r="B18902" s="203"/>
      <c r="C18902" s="203"/>
      <c r="D18902" s="203"/>
      <c r="E18902" s="203"/>
      <c r="F18902" s="203"/>
    </row>
    <row r="18903" spans="1:6" x14ac:dyDescent="0.25">
      <c r="A18903" s="203"/>
      <c r="B18903" s="203"/>
      <c r="C18903" s="203"/>
      <c r="D18903" s="203"/>
      <c r="E18903" s="203"/>
      <c r="F18903" s="203"/>
    </row>
    <row r="18904" spans="1:6" x14ac:dyDescent="0.25">
      <c r="A18904" s="203"/>
      <c r="B18904" s="203"/>
      <c r="C18904" s="203"/>
      <c r="D18904" s="203"/>
      <c r="E18904" s="203"/>
      <c r="F18904" s="203"/>
    </row>
    <row r="18905" spans="1:6" x14ac:dyDescent="0.25">
      <c r="A18905" s="203"/>
      <c r="B18905" s="203"/>
      <c r="C18905" s="203"/>
      <c r="D18905" s="203"/>
      <c r="E18905" s="203"/>
      <c r="F18905" s="203"/>
    </row>
    <row r="18906" spans="1:6" x14ac:dyDescent="0.25">
      <c r="A18906" s="203"/>
      <c r="B18906" s="203"/>
      <c r="C18906" s="203"/>
      <c r="D18906" s="203"/>
      <c r="E18906" s="203"/>
      <c r="F18906" s="203"/>
    </row>
    <row r="18907" spans="1:6" x14ac:dyDescent="0.25">
      <c r="A18907" s="203"/>
      <c r="B18907" s="203"/>
      <c r="C18907" s="203"/>
      <c r="D18907" s="203"/>
      <c r="E18907" s="203"/>
      <c r="F18907" s="203"/>
    </row>
    <row r="18908" spans="1:6" x14ac:dyDescent="0.25">
      <c r="A18908" s="203"/>
      <c r="B18908" s="203"/>
      <c r="C18908" s="203"/>
      <c r="D18908" s="203"/>
      <c r="E18908" s="203"/>
      <c r="F18908" s="203"/>
    </row>
    <row r="18909" spans="1:6" x14ac:dyDescent="0.25">
      <c r="A18909" s="203"/>
      <c r="B18909" s="203"/>
      <c r="C18909" s="203"/>
      <c r="D18909" s="203"/>
      <c r="E18909" s="203"/>
      <c r="F18909" s="203"/>
    </row>
    <row r="18910" spans="1:6" x14ac:dyDescent="0.25">
      <c r="A18910" s="203"/>
      <c r="B18910" s="203"/>
      <c r="C18910" s="203"/>
      <c r="D18910" s="203"/>
      <c r="E18910" s="203"/>
      <c r="F18910" s="203"/>
    </row>
    <row r="18911" spans="1:6" x14ac:dyDescent="0.25">
      <c r="A18911" s="203"/>
      <c r="B18911" s="203"/>
      <c r="C18911" s="203"/>
      <c r="D18911" s="203"/>
      <c r="E18911" s="203"/>
      <c r="F18911" s="203"/>
    </row>
    <row r="18912" spans="1:6" x14ac:dyDescent="0.25">
      <c r="A18912" s="203"/>
      <c r="B18912" s="203"/>
      <c r="C18912" s="203"/>
      <c r="D18912" s="203"/>
      <c r="E18912" s="203"/>
      <c r="F18912" s="203"/>
    </row>
    <row r="18913" spans="1:6" x14ac:dyDescent="0.25">
      <c r="A18913" s="203"/>
      <c r="B18913" s="203"/>
      <c r="C18913" s="203"/>
      <c r="D18913" s="203"/>
      <c r="E18913" s="203"/>
      <c r="F18913" s="203"/>
    </row>
    <row r="18914" spans="1:6" x14ac:dyDescent="0.25">
      <c r="A18914" s="203"/>
      <c r="B18914" s="203"/>
      <c r="C18914" s="203"/>
      <c r="D18914" s="203"/>
      <c r="E18914" s="203"/>
      <c r="F18914" s="203"/>
    </row>
    <row r="18915" spans="1:6" x14ac:dyDescent="0.25">
      <c r="A18915" s="203"/>
      <c r="B18915" s="203"/>
      <c r="C18915" s="203"/>
      <c r="D18915" s="203"/>
      <c r="E18915" s="203"/>
      <c r="F18915" s="203"/>
    </row>
    <row r="18916" spans="1:6" x14ac:dyDescent="0.25">
      <c r="A18916" s="203"/>
      <c r="B18916" s="203"/>
      <c r="C18916" s="203"/>
      <c r="D18916" s="203"/>
      <c r="E18916" s="203"/>
      <c r="F18916" s="203"/>
    </row>
    <row r="18917" spans="1:6" x14ac:dyDescent="0.25">
      <c r="A18917" s="203"/>
      <c r="B18917" s="203"/>
      <c r="C18917" s="203"/>
      <c r="D18917" s="203"/>
      <c r="E18917" s="203"/>
      <c r="F18917" s="203"/>
    </row>
    <row r="18918" spans="1:6" x14ac:dyDescent="0.25">
      <c r="A18918" s="203"/>
      <c r="B18918" s="203"/>
      <c r="C18918" s="203"/>
      <c r="D18918" s="203"/>
      <c r="E18918" s="203"/>
      <c r="F18918" s="203"/>
    </row>
    <row r="18919" spans="1:6" x14ac:dyDescent="0.25">
      <c r="A18919" s="203"/>
      <c r="B18919" s="203"/>
      <c r="C18919" s="203"/>
      <c r="D18919" s="203"/>
      <c r="E18919" s="203"/>
      <c r="F18919" s="203"/>
    </row>
    <row r="18920" spans="1:6" x14ac:dyDescent="0.25">
      <c r="A18920" s="203"/>
      <c r="B18920" s="203"/>
      <c r="C18920" s="203"/>
      <c r="D18920" s="203"/>
      <c r="E18920" s="203"/>
      <c r="F18920" s="203"/>
    </row>
    <row r="18921" spans="1:6" x14ac:dyDescent="0.25">
      <c r="A18921" s="203"/>
      <c r="B18921" s="203"/>
      <c r="C18921" s="203"/>
      <c r="D18921" s="203"/>
      <c r="E18921" s="203"/>
      <c r="F18921" s="203"/>
    </row>
    <row r="18922" spans="1:6" x14ac:dyDescent="0.25">
      <c r="A18922" s="203"/>
      <c r="B18922" s="203"/>
      <c r="C18922" s="203"/>
      <c r="D18922" s="203"/>
      <c r="E18922" s="203"/>
      <c r="F18922" s="203"/>
    </row>
    <row r="18923" spans="1:6" x14ac:dyDescent="0.25">
      <c r="A18923" s="203"/>
      <c r="B18923" s="203"/>
      <c r="C18923" s="203"/>
      <c r="D18923" s="203"/>
      <c r="E18923" s="203"/>
      <c r="F18923" s="203"/>
    </row>
    <row r="18924" spans="1:6" x14ac:dyDescent="0.25">
      <c r="A18924" s="203"/>
      <c r="B18924" s="203"/>
      <c r="C18924" s="203"/>
      <c r="D18924" s="203"/>
      <c r="E18924" s="203"/>
      <c r="F18924" s="203"/>
    </row>
    <row r="18925" spans="1:6" x14ac:dyDescent="0.25">
      <c r="A18925" s="203"/>
      <c r="B18925" s="203"/>
      <c r="C18925" s="203"/>
      <c r="D18925" s="203"/>
      <c r="E18925" s="203"/>
      <c r="F18925" s="203"/>
    </row>
    <row r="18926" spans="1:6" x14ac:dyDescent="0.25">
      <c r="A18926" s="203"/>
      <c r="B18926" s="203"/>
      <c r="C18926" s="203"/>
      <c r="D18926" s="203"/>
      <c r="E18926" s="203"/>
      <c r="F18926" s="203"/>
    </row>
    <row r="18927" spans="1:6" x14ac:dyDescent="0.25">
      <c r="A18927" s="203"/>
      <c r="B18927" s="203"/>
      <c r="C18927" s="203"/>
      <c r="D18927" s="203"/>
      <c r="E18927" s="203"/>
      <c r="F18927" s="203"/>
    </row>
    <row r="18928" spans="1:6" x14ac:dyDescent="0.25">
      <c r="A18928" s="203"/>
      <c r="B18928" s="203"/>
      <c r="C18928" s="203"/>
      <c r="D18928" s="203"/>
      <c r="E18928" s="203"/>
      <c r="F18928" s="203"/>
    </row>
    <row r="18929" spans="1:6" x14ac:dyDescent="0.25">
      <c r="A18929" s="203"/>
      <c r="B18929" s="203"/>
      <c r="C18929" s="203"/>
      <c r="D18929" s="203"/>
      <c r="E18929" s="203"/>
      <c r="F18929" s="203"/>
    </row>
    <row r="18930" spans="1:6" x14ac:dyDescent="0.25">
      <c r="A18930" s="203"/>
      <c r="B18930" s="203"/>
      <c r="C18930" s="203"/>
      <c r="D18930" s="203"/>
      <c r="E18930" s="203"/>
      <c r="F18930" s="203"/>
    </row>
    <row r="18931" spans="1:6" x14ac:dyDescent="0.25">
      <c r="A18931" s="203"/>
      <c r="B18931" s="203"/>
      <c r="C18931" s="203"/>
      <c r="D18931" s="203"/>
      <c r="E18931" s="203"/>
      <c r="F18931" s="203"/>
    </row>
    <row r="18932" spans="1:6" x14ac:dyDescent="0.25">
      <c r="A18932" s="203"/>
      <c r="B18932" s="203"/>
      <c r="C18932" s="203"/>
      <c r="D18932" s="203"/>
      <c r="E18932" s="203"/>
      <c r="F18932" s="203"/>
    </row>
    <row r="18933" spans="1:6" x14ac:dyDescent="0.25">
      <c r="A18933" s="203"/>
      <c r="B18933" s="203"/>
      <c r="C18933" s="203"/>
      <c r="D18933" s="203"/>
      <c r="E18933" s="203"/>
      <c r="F18933" s="203"/>
    </row>
    <row r="18934" spans="1:6" x14ac:dyDescent="0.25">
      <c r="A18934" s="203"/>
      <c r="B18934" s="203"/>
      <c r="C18934" s="203"/>
      <c r="D18934" s="203"/>
      <c r="E18934" s="203"/>
      <c r="F18934" s="203"/>
    </row>
    <row r="18935" spans="1:6" x14ac:dyDescent="0.25">
      <c r="A18935" s="203"/>
      <c r="B18935" s="203"/>
      <c r="C18935" s="203"/>
      <c r="D18935" s="203"/>
      <c r="E18935" s="203"/>
      <c r="F18935" s="203"/>
    </row>
    <row r="18936" spans="1:6" x14ac:dyDescent="0.25">
      <c r="A18936" s="203"/>
      <c r="B18936" s="203"/>
      <c r="C18936" s="203"/>
      <c r="D18936" s="203"/>
      <c r="E18936" s="203"/>
      <c r="F18936" s="203"/>
    </row>
    <row r="18937" spans="1:6" x14ac:dyDescent="0.25">
      <c r="A18937" s="203"/>
      <c r="B18937" s="203"/>
      <c r="C18937" s="203"/>
      <c r="D18937" s="203"/>
      <c r="E18937" s="203"/>
      <c r="F18937" s="203"/>
    </row>
    <row r="18938" spans="1:6" x14ac:dyDescent="0.25">
      <c r="A18938" s="203"/>
      <c r="B18938" s="203"/>
      <c r="C18938" s="203"/>
      <c r="D18938" s="203"/>
      <c r="E18938" s="203"/>
      <c r="F18938" s="203"/>
    </row>
    <row r="18939" spans="1:6" x14ac:dyDescent="0.25">
      <c r="A18939" s="203"/>
      <c r="B18939" s="203"/>
      <c r="C18939" s="203"/>
      <c r="D18939" s="203"/>
      <c r="E18939" s="203"/>
      <c r="F18939" s="203"/>
    </row>
    <row r="18940" spans="1:6" x14ac:dyDescent="0.25">
      <c r="A18940" s="203"/>
      <c r="B18940" s="203"/>
      <c r="C18940" s="203"/>
      <c r="D18940" s="203"/>
      <c r="E18940" s="203"/>
      <c r="F18940" s="203"/>
    </row>
    <row r="18941" spans="1:6" x14ac:dyDescent="0.25">
      <c r="A18941" s="203"/>
      <c r="B18941" s="203"/>
      <c r="C18941" s="203"/>
      <c r="D18941" s="203"/>
      <c r="E18941" s="203"/>
      <c r="F18941" s="203"/>
    </row>
    <row r="18942" spans="1:6" x14ac:dyDescent="0.25">
      <c r="A18942" s="203"/>
      <c r="B18942" s="203"/>
      <c r="C18942" s="203"/>
      <c r="D18942" s="203"/>
      <c r="E18942" s="203"/>
      <c r="F18942" s="203"/>
    </row>
    <row r="18943" spans="1:6" x14ac:dyDescent="0.25">
      <c r="A18943" s="203"/>
      <c r="B18943" s="203"/>
      <c r="C18943" s="203"/>
      <c r="D18943" s="203"/>
      <c r="E18943" s="203"/>
      <c r="F18943" s="203"/>
    </row>
    <row r="18944" spans="1:6" x14ac:dyDescent="0.25">
      <c r="A18944" s="203"/>
      <c r="B18944" s="203"/>
      <c r="C18944" s="203"/>
      <c r="D18944" s="203"/>
      <c r="E18944" s="203"/>
      <c r="F18944" s="203"/>
    </row>
    <row r="18945" spans="1:6" x14ac:dyDescent="0.25">
      <c r="A18945" s="203"/>
      <c r="B18945" s="203"/>
      <c r="C18945" s="203"/>
      <c r="D18945" s="203"/>
      <c r="E18945" s="203"/>
      <c r="F18945" s="203"/>
    </row>
    <row r="18946" spans="1:6" x14ac:dyDescent="0.25">
      <c r="A18946" s="203"/>
      <c r="B18946" s="203"/>
      <c r="C18946" s="203"/>
      <c r="D18946" s="203"/>
      <c r="E18946" s="203"/>
      <c r="F18946" s="203"/>
    </row>
    <row r="18947" spans="1:6" x14ac:dyDescent="0.25">
      <c r="A18947" s="203"/>
      <c r="B18947" s="203"/>
      <c r="C18947" s="203"/>
      <c r="D18947" s="203"/>
      <c r="E18947" s="203"/>
      <c r="F18947" s="203"/>
    </row>
    <row r="18948" spans="1:6" x14ac:dyDescent="0.25">
      <c r="A18948" s="203"/>
      <c r="B18948" s="203"/>
      <c r="C18948" s="203"/>
      <c r="D18948" s="203"/>
      <c r="E18948" s="203"/>
      <c r="F18948" s="203"/>
    </row>
    <row r="18949" spans="1:6" x14ac:dyDescent="0.25">
      <c r="A18949" s="203"/>
      <c r="B18949" s="203"/>
      <c r="C18949" s="203"/>
      <c r="D18949" s="203"/>
      <c r="E18949" s="203"/>
      <c r="F18949" s="203"/>
    </row>
    <row r="18950" spans="1:6" x14ac:dyDescent="0.25">
      <c r="A18950" s="203"/>
      <c r="B18950" s="203"/>
      <c r="C18950" s="203"/>
      <c r="D18950" s="203"/>
      <c r="E18950" s="203"/>
      <c r="F18950" s="203"/>
    </row>
    <row r="18951" spans="1:6" x14ac:dyDescent="0.25">
      <c r="A18951" s="203"/>
      <c r="B18951" s="203"/>
      <c r="C18951" s="203"/>
      <c r="D18951" s="203"/>
      <c r="E18951" s="203"/>
      <c r="F18951" s="203"/>
    </row>
    <row r="18952" spans="1:6" x14ac:dyDescent="0.25">
      <c r="A18952" s="203"/>
      <c r="B18952" s="203"/>
      <c r="C18952" s="203"/>
      <c r="D18952" s="203"/>
      <c r="E18952" s="203"/>
      <c r="F18952" s="203"/>
    </row>
    <row r="18953" spans="1:6" x14ac:dyDescent="0.25">
      <c r="A18953" s="203"/>
      <c r="B18953" s="203"/>
      <c r="C18953" s="203"/>
      <c r="D18953" s="203"/>
      <c r="E18953" s="203"/>
      <c r="F18953" s="203"/>
    </row>
    <row r="18954" spans="1:6" x14ac:dyDescent="0.25">
      <c r="A18954" s="203"/>
      <c r="B18954" s="203"/>
      <c r="C18954" s="203"/>
      <c r="D18954" s="203"/>
      <c r="E18954" s="203"/>
      <c r="F18954" s="203"/>
    </row>
    <row r="18955" spans="1:6" x14ac:dyDescent="0.25">
      <c r="A18955" s="203"/>
      <c r="B18955" s="203"/>
      <c r="C18955" s="203"/>
      <c r="D18955" s="203"/>
      <c r="E18955" s="203"/>
      <c r="F18955" s="203"/>
    </row>
    <row r="18956" spans="1:6" x14ac:dyDescent="0.25">
      <c r="A18956" s="203"/>
      <c r="B18956" s="203"/>
      <c r="C18956" s="203"/>
      <c r="D18956" s="203"/>
      <c r="E18956" s="203"/>
      <c r="F18956" s="203"/>
    </row>
    <row r="18957" spans="1:6" x14ac:dyDescent="0.25">
      <c r="A18957" s="203"/>
      <c r="B18957" s="203"/>
      <c r="C18957" s="203"/>
      <c r="D18957" s="203"/>
      <c r="E18957" s="203"/>
      <c r="F18957" s="203"/>
    </row>
    <row r="18958" spans="1:6" x14ac:dyDescent="0.25">
      <c r="A18958" s="203"/>
      <c r="B18958" s="203"/>
      <c r="C18958" s="203"/>
      <c r="D18958" s="203"/>
      <c r="E18958" s="203"/>
      <c r="F18958" s="203"/>
    </row>
    <row r="18959" spans="1:6" x14ac:dyDescent="0.25">
      <c r="A18959" s="203"/>
      <c r="B18959" s="203"/>
      <c r="C18959" s="203"/>
      <c r="D18959" s="203"/>
      <c r="E18959" s="203"/>
      <c r="F18959" s="203"/>
    </row>
    <row r="18960" spans="1:6" x14ac:dyDescent="0.25">
      <c r="A18960" s="203"/>
      <c r="B18960" s="203"/>
      <c r="C18960" s="203"/>
      <c r="D18960" s="203"/>
      <c r="E18960" s="203"/>
      <c r="F18960" s="203"/>
    </row>
    <row r="18961" spans="1:6" x14ac:dyDescent="0.25">
      <c r="A18961" s="203"/>
      <c r="B18961" s="203"/>
      <c r="C18961" s="203"/>
      <c r="D18961" s="203"/>
      <c r="E18961" s="203"/>
      <c r="F18961" s="203"/>
    </row>
    <row r="18962" spans="1:6" x14ac:dyDescent="0.25">
      <c r="A18962" s="203"/>
      <c r="B18962" s="203"/>
      <c r="C18962" s="203"/>
      <c r="D18962" s="203"/>
      <c r="E18962" s="203"/>
      <c r="F18962" s="203"/>
    </row>
    <row r="18963" spans="1:6" x14ac:dyDescent="0.25">
      <c r="A18963" s="203"/>
      <c r="B18963" s="203"/>
      <c r="C18963" s="203"/>
      <c r="D18963" s="203"/>
      <c r="E18963" s="203"/>
      <c r="F18963" s="203"/>
    </row>
    <row r="18964" spans="1:6" x14ac:dyDescent="0.25">
      <c r="A18964" s="203"/>
      <c r="B18964" s="203"/>
      <c r="C18964" s="203"/>
      <c r="D18964" s="203"/>
      <c r="E18964" s="203"/>
      <c r="F18964" s="203"/>
    </row>
    <row r="18965" spans="1:6" x14ac:dyDescent="0.25">
      <c r="A18965" s="203"/>
      <c r="B18965" s="203"/>
      <c r="C18965" s="203"/>
      <c r="D18965" s="203"/>
      <c r="E18965" s="203"/>
      <c r="F18965" s="203"/>
    </row>
    <row r="18966" spans="1:6" x14ac:dyDescent="0.25">
      <c r="A18966" s="203"/>
      <c r="B18966" s="203"/>
      <c r="C18966" s="203"/>
      <c r="D18966" s="203"/>
      <c r="E18966" s="203"/>
      <c r="F18966" s="203"/>
    </row>
    <row r="18967" spans="1:6" x14ac:dyDescent="0.25">
      <c r="A18967" s="203"/>
      <c r="B18967" s="203"/>
      <c r="C18967" s="203"/>
      <c r="D18967" s="203"/>
      <c r="E18967" s="203"/>
      <c r="F18967" s="203"/>
    </row>
    <row r="18968" spans="1:6" x14ac:dyDescent="0.25">
      <c r="A18968" s="203"/>
      <c r="B18968" s="203"/>
      <c r="C18968" s="203"/>
      <c r="D18968" s="203"/>
      <c r="E18968" s="203"/>
      <c r="F18968" s="203"/>
    </row>
    <row r="18969" spans="1:6" x14ac:dyDescent="0.25">
      <c r="A18969" s="203"/>
      <c r="B18969" s="203"/>
      <c r="C18969" s="203"/>
      <c r="D18969" s="203"/>
      <c r="E18969" s="203"/>
      <c r="F18969" s="203"/>
    </row>
    <row r="18970" spans="1:6" x14ac:dyDescent="0.25">
      <c r="A18970" s="203"/>
      <c r="B18970" s="203"/>
      <c r="C18970" s="203"/>
      <c r="D18970" s="203"/>
      <c r="E18970" s="203"/>
      <c r="F18970" s="203"/>
    </row>
    <row r="18971" spans="1:6" x14ac:dyDescent="0.25">
      <c r="A18971" s="203"/>
      <c r="B18971" s="203"/>
      <c r="C18971" s="203"/>
      <c r="D18971" s="203"/>
      <c r="E18971" s="203"/>
      <c r="F18971" s="203"/>
    </row>
    <row r="18972" spans="1:6" x14ac:dyDescent="0.25">
      <c r="A18972" s="203"/>
      <c r="B18972" s="203"/>
      <c r="C18972" s="203"/>
      <c r="D18972" s="203"/>
      <c r="E18972" s="203"/>
      <c r="F18972" s="203"/>
    </row>
    <row r="18973" spans="1:6" x14ac:dyDescent="0.25">
      <c r="A18973" s="203"/>
      <c r="B18973" s="203"/>
      <c r="C18973" s="203"/>
      <c r="D18973" s="203"/>
      <c r="E18973" s="203"/>
      <c r="F18973" s="203"/>
    </row>
    <row r="18974" spans="1:6" x14ac:dyDescent="0.25">
      <c r="A18974" s="203"/>
      <c r="B18974" s="203"/>
      <c r="C18974" s="203"/>
      <c r="D18974" s="203"/>
      <c r="E18974" s="203"/>
      <c r="F18974" s="203"/>
    </row>
    <row r="18975" spans="1:6" x14ac:dyDescent="0.25">
      <c r="A18975" s="203"/>
      <c r="B18975" s="203"/>
      <c r="C18975" s="203"/>
      <c r="D18975" s="203"/>
      <c r="E18975" s="203"/>
      <c r="F18975" s="203"/>
    </row>
    <row r="18976" spans="1:6" x14ac:dyDescent="0.25">
      <c r="A18976" s="203"/>
      <c r="B18976" s="203"/>
      <c r="C18976" s="203"/>
      <c r="D18976" s="203"/>
      <c r="E18976" s="203"/>
      <c r="F18976" s="203"/>
    </row>
    <row r="18977" spans="1:6" x14ac:dyDescent="0.25">
      <c r="A18977" s="203"/>
      <c r="B18977" s="203"/>
      <c r="C18977" s="203"/>
      <c r="D18977" s="203"/>
      <c r="E18977" s="203"/>
      <c r="F18977" s="203"/>
    </row>
    <row r="18978" spans="1:6" x14ac:dyDescent="0.25">
      <c r="A18978" s="203"/>
      <c r="B18978" s="203"/>
      <c r="C18978" s="203"/>
      <c r="D18978" s="203"/>
      <c r="E18978" s="203"/>
      <c r="F18978" s="203"/>
    </row>
    <row r="18979" spans="1:6" x14ac:dyDescent="0.25">
      <c r="A18979" s="203"/>
      <c r="B18979" s="203"/>
      <c r="C18979" s="203"/>
      <c r="D18979" s="203"/>
      <c r="E18979" s="203"/>
      <c r="F18979" s="203"/>
    </row>
    <row r="18980" spans="1:6" x14ac:dyDescent="0.25">
      <c r="A18980" s="203"/>
      <c r="B18980" s="203"/>
      <c r="C18980" s="203"/>
      <c r="D18980" s="203"/>
      <c r="E18980" s="203"/>
      <c r="F18980" s="203"/>
    </row>
    <row r="18981" spans="1:6" x14ac:dyDescent="0.25">
      <c r="A18981" s="203"/>
      <c r="B18981" s="203"/>
      <c r="C18981" s="203"/>
      <c r="D18981" s="203"/>
      <c r="E18981" s="203"/>
      <c r="F18981" s="203"/>
    </row>
    <row r="18982" spans="1:6" x14ac:dyDescent="0.25">
      <c r="A18982" s="203"/>
      <c r="B18982" s="203"/>
      <c r="C18982" s="203"/>
      <c r="D18982" s="203"/>
      <c r="E18982" s="203"/>
      <c r="F18982" s="203"/>
    </row>
    <row r="18983" spans="1:6" x14ac:dyDescent="0.25">
      <c r="A18983" s="203"/>
      <c r="B18983" s="203"/>
      <c r="C18983" s="203"/>
      <c r="D18983" s="203"/>
      <c r="E18983" s="203"/>
      <c r="F18983" s="203"/>
    </row>
    <row r="18984" spans="1:6" x14ac:dyDescent="0.25">
      <c r="A18984" s="203"/>
      <c r="B18984" s="203"/>
      <c r="C18984" s="203"/>
      <c r="D18984" s="203"/>
      <c r="E18984" s="203"/>
      <c r="F18984" s="203"/>
    </row>
    <row r="18985" spans="1:6" x14ac:dyDescent="0.25">
      <c r="A18985" s="203"/>
      <c r="B18985" s="203"/>
      <c r="C18985" s="203"/>
      <c r="D18985" s="203"/>
      <c r="E18985" s="203"/>
      <c r="F18985" s="203"/>
    </row>
    <row r="18986" spans="1:6" x14ac:dyDescent="0.25">
      <c r="A18986" s="203"/>
      <c r="B18986" s="203"/>
      <c r="C18986" s="203"/>
      <c r="D18986" s="203"/>
      <c r="E18986" s="203"/>
      <c r="F18986" s="203"/>
    </row>
    <row r="18987" spans="1:6" x14ac:dyDescent="0.25">
      <c r="A18987" s="203"/>
      <c r="B18987" s="203"/>
      <c r="C18987" s="203"/>
      <c r="D18987" s="203"/>
      <c r="E18987" s="203"/>
      <c r="F18987" s="203"/>
    </row>
    <row r="18988" spans="1:6" x14ac:dyDescent="0.25">
      <c r="A18988" s="203"/>
      <c r="B18988" s="203"/>
      <c r="C18988" s="203"/>
      <c r="D18988" s="203"/>
      <c r="E18988" s="203"/>
      <c r="F18988" s="203"/>
    </row>
    <row r="18989" spans="1:6" x14ac:dyDescent="0.25">
      <c r="A18989" s="203"/>
      <c r="B18989" s="203"/>
      <c r="C18989" s="203"/>
      <c r="D18989" s="203"/>
      <c r="E18989" s="203"/>
      <c r="F18989" s="203"/>
    </row>
    <row r="18990" spans="1:6" x14ac:dyDescent="0.25">
      <c r="A18990" s="203"/>
      <c r="B18990" s="203"/>
      <c r="C18990" s="203"/>
      <c r="D18990" s="203"/>
      <c r="E18990" s="203"/>
      <c r="F18990" s="203"/>
    </row>
    <row r="18991" spans="1:6" x14ac:dyDescent="0.25">
      <c r="A18991" s="203"/>
      <c r="B18991" s="203"/>
      <c r="C18991" s="203"/>
      <c r="D18991" s="203"/>
      <c r="E18991" s="203"/>
      <c r="F18991" s="203"/>
    </row>
    <row r="18992" spans="1:6" x14ac:dyDescent="0.25">
      <c r="A18992" s="203"/>
      <c r="B18992" s="203"/>
      <c r="C18992" s="203"/>
      <c r="D18992" s="203"/>
      <c r="E18992" s="203"/>
      <c r="F18992" s="203"/>
    </row>
    <row r="18993" spans="1:6" x14ac:dyDescent="0.25">
      <c r="A18993" s="203"/>
      <c r="B18993" s="203"/>
      <c r="C18993" s="203"/>
      <c r="D18993" s="203"/>
      <c r="E18993" s="203"/>
      <c r="F18993" s="203"/>
    </row>
    <row r="18994" spans="1:6" x14ac:dyDescent="0.25">
      <c r="A18994" s="203"/>
      <c r="B18994" s="203"/>
      <c r="C18994" s="203"/>
      <c r="D18994" s="203"/>
      <c r="E18994" s="203"/>
      <c r="F18994" s="203"/>
    </row>
    <row r="18995" spans="1:6" x14ac:dyDescent="0.25">
      <c r="A18995" s="203"/>
      <c r="B18995" s="203"/>
      <c r="C18995" s="203"/>
      <c r="D18995" s="203"/>
      <c r="E18995" s="203"/>
      <c r="F18995" s="203"/>
    </row>
    <row r="18996" spans="1:6" x14ac:dyDescent="0.25">
      <c r="A18996" s="203"/>
      <c r="B18996" s="203"/>
      <c r="C18996" s="203"/>
      <c r="D18996" s="203"/>
      <c r="E18996" s="203"/>
      <c r="F18996" s="203"/>
    </row>
    <row r="18997" spans="1:6" x14ac:dyDescent="0.25">
      <c r="A18997" s="203"/>
      <c r="B18997" s="203"/>
      <c r="C18997" s="203"/>
      <c r="D18997" s="203"/>
      <c r="E18997" s="203"/>
      <c r="F18997" s="203"/>
    </row>
    <row r="18998" spans="1:6" x14ac:dyDescent="0.25">
      <c r="A18998" s="203"/>
      <c r="B18998" s="203"/>
      <c r="C18998" s="203"/>
      <c r="D18998" s="203"/>
      <c r="E18998" s="203"/>
      <c r="F18998" s="203"/>
    </row>
    <row r="18999" spans="1:6" x14ac:dyDescent="0.25">
      <c r="A18999" s="203"/>
      <c r="B18999" s="203"/>
      <c r="C18999" s="203"/>
      <c r="D18999" s="203"/>
      <c r="E18999" s="203"/>
      <c r="F18999" s="203"/>
    </row>
    <row r="19000" spans="1:6" x14ac:dyDescent="0.25">
      <c r="A19000" s="203"/>
      <c r="B19000" s="203"/>
      <c r="C19000" s="203"/>
      <c r="D19000" s="203"/>
      <c r="E19000" s="203"/>
      <c r="F19000" s="203"/>
    </row>
    <row r="19001" spans="1:6" x14ac:dyDescent="0.25">
      <c r="A19001" s="203"/>
      <c r="B19001" s="203"/>
      <c r="C19001" s="203"/>
      <c r="D19001" s="203"/>
      <c r="E19001" s="203"/>
      <c r="F19001" s="203"/>
    </row>
    <row r="19002" spans="1:6" x14ac:dyDescent="0.25">
      <c r="A19002" s="203"/>
      <c r="B19002" s="203"/>
      <c r="C19002" s="203"/>
      <c r="D19002" s="203"/>
      <c r="E19002" s="203"/>
      <c r="F19002" s="203"/>
    </row>
    <row r="19003" spans="1:6" x14ac:dyDescent="0.25">
      <c r="A19003" s="203"/>
      <c r="B19003" s="203"/>
      <c r="C19003" s="203"/>
      <c r="D19003" s="203"/>
      <c r="E19003" s="203"/>
      <c r="F19003" s="203"/>
    </row>
    <row r="19004" spans="1:6" x14ac:dyDescent="0.25">
      <c r="A19004" s="203"/>
      <c r="B19004" s="203"/>
      <c r="C19004" s="203"/>
      <c r="D19004" s="203"/>
      <c r="E19004" s="203"/>
      <c r="F19004" s="203"/>
    </row>
    <row r="19005" spans="1:6" x14ac:dyDescent="0.25">
      <c r="A19005" s="203"/>
      <c r="B19005" s="203"/>
      <c r="C19005" s="203"/>
      <c r="D19005" s="203"/>
      <c r="E19005" s="203"/>
      <c r="F19005" s="203"/>
    </row>
    <row r="19006" spans="1:6" x14ac:dyDescent="0.25">
      <c r="A19006" s="203"/>
      <c r="B19006" s="203"/>
      <c r="C19006" s="203"/>
      <c r="D19006" s="203"/>
      <c r="E19006" s="203"/>
      <c r="F19006" s="203"/>
    </row>
    <row r="19007" spans="1:6" x14ac:dyDescent="0.25">
      <c r="A19007" s="203"/>
      <c r="B19007" s="203"/>
      <c r="C19007" s="203"/>
      <c r="D19007" s="203"/>
      <c r="E19007" s="203"/>
      <c r="F19007" s="203"/>
    </row>
    <row r="19008" spans="1:6" x14ac:dyDescent="0.25">
      <c r="A19008" s="203"/>
      <c r="B19008" s="203"/>
      <c r="C19008" s="203"/>
      <c r="D19008" s="203"/>
      <c r="E19008" s="203"/>
      <c r="F19008" s="203"/>
    </row>
    <row r="19009" spans="1:6" x14ac:dyDescent="0.25">
      <c r="A19009" s="203"/>
      <c r="B19009" s="203"/>
      <c r="C19009" s="203"/>
      <c r="D19009" s="203"/>
      <c r="E19009" s="203"/>
      <c r="F19009" s="203"/>
    </row>
    <row r="19010" spans="1:6" x14ac:dyDescent="0.25">
      <c r="A19010" s="203"/>
      <c r="B19010" s="203"/>
      <c r="C19010" s="203"/>
      <c r="D19010" s="203"/>
      <c r="E19010" s="203"/>
      <c r="F19010" s="203"/>
    </row>
    <row r="19011" spans="1:6" x14ac:dyDescent="0.25">
      <c r="A19011" s="203"/>
      <c r="B19011" s="203"/>
      <c r="C19011" s="203"/>
      <c r="D19011" s="203"/>
      <c r="E19011" s="203"/>
      <c r="F19011" s="203"/>
    </row>
    <row r="19012" spans="1:6" x14ac:dyDescent="0.25">
      <c r="A19012" s="203"/>
      <c r="B19012" s="203"/>
      <c r="C19012" s="203"/>
      <c r="D19012" s="203"/>
      <c r="E19012" s="203"/>
      <c r="F19012" s="203"/>
    </row>
    <row r="19013" spans="1:6" x14ac:dyDescent="0.25">
      <c r="A19013" s="203"/>
      <c r="B19013" s="203"/>
      <c r="C19013" s="203"/>
      <c r="D19013" s="203"/>
      <c r="E19013" s="203"/>
      <c r="F19013" s="203"/>
    </row>
    <row r="19014" spans="1:6" x14ac:dyDescent="0.25">
      <c r="A19014" s="203"/>
      <c r="B19014" s="203"/>
      <c r="C19014" s="203"/>
      <c r="D19014" s="203"/>
      <c r="E19014" s="203"/>
      <c r="F19014" s="203"/>
    </row>
    <row r="19015" spans="1:6" x14ac:dyDescent="0.25">
      <c r="A19015" s="203"/>
      <c r="B19015" s="203"/>
      <c r="C19015" s="203"/>
      <c r="D19015" s="203"/>
      <c r="E19015" s="203"/>
      <c r="F19015" s="203"/>
    </row>
    <row r="19016" spans="1:6" x14ac:dyDescent="0.25">
      <c r="A19016" s="203"/>
      <c r="B19016" s="203"/>
      <c r="C19016" s="203"/>
      <c r="D19016" s="203"/>
      <c r="E19016" s="203"/>
      <c r="F19016" s="203"/>
    </row>
    <row r="19017" spans="1:6" x14ac:dyDescent="0.25">
      <c r="A19017" s="203"/>
      <c r="B19017" s="203"/>
      <c r="C19017" s="203"/>
      <c r="D19017" s="203"/>
      <c r="E19017" s="203"/>
      <c r="F19017" s="203"/>
    </row>
    <row r="19018" spans="1:6" x14ac:dyDescent="0.25">
      <c r="A19018" s="203"/>
      <c r="B19018" s="203"/>
      <c r="C19018" s="203"/>
      <c r="D19018" s="203"/>
      <c r="E19018" s="203"/>
      <c r="F19018" s="203"/>
    </row>
    <row r="19019" spans="1:6" x14ac:dyDescent="0.25">
      <c r="A19019" s="203"/>
      <c r="B19019" s="203"/>
      <c r="C19019" s="203"/>
      <c r="D19019" s="203"/>
      <c r="E19019" s="203"/>
      <c r="F19019" s="203"/>
    </row>
    <row r="19020" spans="1:6" x14ac:dyDescent="0.25">
      <c r="A19020" s="203"/>
      <c r="B19020" s="203"/>
      <c r="C19020" s="203"/>
      <c r="D19020" s="203"/>
      <c r="E19020" s="203"/>
      <c r="F19020" s="203"/>
    </row>
    <row r="19021" spans="1:6" x14ac:dyDescent="0.25">
      <c r="A19021" s="203"/>
      <c r="B19021" s="203"/>
      <c r="C19021" s="203"/>
      <c r="D19021" s="203"/>
      <c r="E19021" s="203"/>
      <c r="F19021" s="203"/>
    </row>
    <row r="19022" spans="1:6" x14ac:dyDescent="0.25">
      <c r="A19022" s="203"/>
      <c r="B19022" s="203"/>
      <c r="C19022" s="203"/>
      <c r="D19022" s="203"/>
      <c r="E19022" s="203"/>
      <c r="F19022" s="203"/>
    </row>
    <row r="19023" spans="1:6" x14ac:dyDescent="0.25">
      <c r="A19023" s="203"/>
      <c r="B19023" s="203"/>
      <c r="C19023" s="203"/>
      <c r="D19023" s="203"/>
      <c r="E19023" s="203"/>
      <c r="F19023" s="203"/>
    </row>
    <row r="19024" spans="1:6" x14ac:dyDescent="0.25">
      <c r="A19024" s="203"/>
      <c r="B19024" s="203"/>
      <c r="C19024" s="203"/>
      <c r="D19024" s="203"/>
      <c r="E19024" s="203"/>
      <c r="F19024" s="203"/>
    </row>
    <row r="19025" spans="1:6" x14ac:dyDescent="0.25">
      <c r="A19025" s="203"/>
      <c r="B19025" s="203"/>
      <c r="C19025" s="203"/>
      <c r="D19025" s="203"/>
      <c r="E19025" s="203"/>
      <c r="F19025" s="203"/>
    </row>
    <row r="19026" spans="1:6" x14ac:dyDescent="0.25">
      <c r="A19026" s="203"/>
      <c r="B19026" s="203"/>
      <c r="C19026" s="203"/>
      <c r="D19026" s="203"/>
      <c r="E19026" s="203"/>
      <c r="F19026" s="203"/>
    </row>
    <row r="19027" spans="1:6" x14ac:dyDescent="0.25">
      <c r="A19027" s="203"/>
      <c r="B19027" s="203"/>
      <c r="C19027" s="203"/>
      <c r="D19027" s="203"/>
      <c r="E19027" s="203"/>
      <c r="F19027" s="203"/>
    </row>
    <row r="19028" spans="1:6" x14ac:dyDescent="0.25">
      <c r="A19028" s="203"/>
      <c r="B19028" s="203"/>
      <c r="C19028" s="203"/>
      <c r="D19028" s="203"/>
      <c r="E19028" s="203"/>
      <c r="F19028" s="203"/>
    </row>
    <row r="19029" spans="1:6" x14ac:dyDescent="0.25">
      <c r="A19029" s="203"/>
      <c r="B19029" s="203"/>
      <c r="C19029" s="203"/>
      <c r="D19029" s="203"/>
      <c r="E19029" s="203"/>
      <c r="F19029" s="203"/>
    </row>
    <row r="19030" spans="1:6" x14ac:dyDescent="0.25">
      <c r="A19030" s="203"/>
      <c r="B19030" s="203"/>
      <c r="C19030" s="203"/>
      <c r="D19030" s="203"/>
      <c r="E19030" s="203"/>
      <c r="F19030" s="203"/>
    </row>
    <row r="19031" spans="1:6" x14ac:dyDescent="0.25">
      <c r="A19031" s="203"/>
      <c r="B19031" s="203"/>
      <c r="C19031" s="203"/>
      <c r="D19031" s="203"/>
      <c r="E19031" s="203"/>
      <c r="F19031" s="203"/>
    </row>
    <row r="19032" spans="1:6" x14ac:dyDescent="0.25">
      <c r="A19032" s="203"/>
      <c r="B19032" s="203"/>
      <c r="C19032" s="203"/>
      <c r="D19032" s="203"/>
      <c r="E19032" s="203"/>
      <c r="F19032" s="203"/>
    </row>
    <row r="19033" spans="1:6" x14ac:dyDescent="0.25">
      <c r="A19033" s="203"/>
      <c r="B19033" s="203"/>
      <c r="C19033" s="203"/>
      <c r="D19033" s="203"/>
      <c r="E19033" s="203"/>
      <c r="F19033" s="203"/>
    </row>
    <row r="19034" spans="1:6" x14ac:dyDescent="0.25">
      <c r="A19034" s="203"/>
      <c r="B19034" s="203"/>
      <c r="C19034" s="203"/>
      <c r="D19034" s="203"/>
      <c r="E19034" s="203"/>
      <c r="F19034" s="203"/>
    </row>
    <row r="19035" spans="1:6" x14ac:dyDescent="0.25">
      <c r="A19035" s="203"/>
      <c r="B19035" s="203"/>
      <c r="C19035" s="203"/>
      <c r="D19035" s="203"/>
      <c r="E19035" s="203"/>
      <c r="F19035" s="203"/>
    </row>
    <row r="19036" spans="1:6" x14ac:dyDescent="0.25">
      <c r="A19036" s="203"/>
      <c r="B19036" s="203"/>
      <c r="C19036" s="203"/>
      <c r="D19036" s="203"/>
      <c r="E19036" s="203"/>
      <c r="F19036" s="203"/>
    </row>
    <row r="19037" spans="1:6" x14ac:dyDescent="0.25">
      <c r="A19037" s="203"/>
      <c r="B19037" s="203"/>
      <c r="C19037" s="203"/>
      <c r="D19037" s="203"/>
      <c r="E19037" s="203"/>
      <c r="F19037" s="203"/>
    </row>
    <row r="19038" spans="1:6" x14ac:dyDescent="0.25">
      <c r="A19038" s="203"/>
      <c r="B19038" s="203"/>
      <c r="C19038" s="203"/>
      <c r="D19038" s="203"/>
      <c r="E19038" s="203"/>
      <c r="F19038" s="203"/>
    </row>
    <row r="19039" spans="1:6" x14ac:dyDescent="0.25">
      <c r="A19039" s="203"/>
      <c r="B19039" s="203"/>
      <c r="C19039" s="203"/>
      <c r="D19039" s="203"/>
      <c r="E19039" s="203"/>
      <c r="F19039" s="203"/>
    </row>
    <row r="19040" spans="1:6" x14ac:dyDescent="0.25">
      <c r="A19040" s="203"/>
      <c r="B19040" s="203"/>
      <c r="C19040" s="203"/>
      <c r="D19040" s="203"/>
      <c r="E19040" s="203"/>
      <c r="F19040" s="203"/>
    </row>
    <row r="19041" spans="1:6" x14ac:dyDescent="0.25">
      <c r="A19041" s="203"/>
      <c r="B19041" s="203"/>
      <c r="C19041" s="203"/>
      <c r="D19041" s="203"/>
      <c r="E19041" s="203"/>
      <c r="F19041" s="203"/>
    </row>
    <row r="19042" spans="1:6" x14ac:dyDescent="0.25">
      <c r="A19042" s="203"/>
      <c r="B19042" s="203"/>
      <c r="C19042" s="203"/>
      <c r="D19042" s="203"/>
      <c r="E19042" s="203"/>
      <c r="F19042" s="203"/>
    </row>
    <row r="19043" spans="1:6" x14ac:dyDescent="0.25">
      <c r="A19043" s="203"/>
      <c r="B19043" s="203"/>
      <c r="C19043" s="203"/>
      <c r="D19043" s="203"/>
      <c r="E19043" s="203"/>
      <c r="F19043" s="203"/>
    </row>
    <row r="19044" spans="1:6" x14ac:dyDescent="0.25">
      <c r="A19044" s="203"/>
      <c r="B19044" s="203"/>
      <c r="C19044" s="203"/>
      <c r="D19044" s="203"/>
      <c r="E19044" s="203"/>
      <c r="F19044" s="203"/>
    </row>
    <row r="19045" spans="1:6" x14ac:dyDescent="0.25">
      <c r="A19045" s="203"/>
      <c r="B19045" s="203"/>
      <c r="C19045" s="203"/>
      <c r="D19045" s="203"/>
      <c r="E19045" s="203"/>
      <c r="F19045" s="203"/>
    </row>
    <row r="19046" spans="1:6" x14ac:dyDescent="0.25">
      <c r="A19046" s="203"/>
      <c r="B19046" s="203"/>
      <c r="C19046" s="203"/>
      <c r="D19046" s="203"/>
      <c r="E19046" s="203"/>
      <c r="F19046" s="203"/>
    </row>
    <row r="19047" spans="1:6" x14ac:dyDescent="0.25">
      <c r="A19047" s="203"/>
      <c r="B19047" s="203"/>
      <c r="C19047" s="203"/>
      <c r="D19047" s="203"/>
      <c r="E19047" s="203"/>
      <c r="F19047" s="203"/>
    </row>
    <row r="19048" spans="1:6" x14ac:dyDescent="0.25">
      <c r="A19048" s="203"/>
      <c r="B19048" s="203"/>
      <c r="C19048" s="203"/>
      <c r="D19048" s="203"/>
      <c r="E19048" s="203"/>
      <c r="F19048" s="203"/>
    </row>
    <row r="19049" spans="1:6" x14ac:dyDescent="0.25">
      <c r="A19049" s="203"/>
      <c r="B19049" s="203"/>
      <c r="C19049" s="203"/>
      <c r="D19049" s="203"/>
      <c r="E19049" s="203"/>
      <c r="F19049" s="203"/>
    </row>
    <row r="19050" spans="1:6" x14ac:dyDescent="0.25">
      <c r="A19050" s="203"/>
      <c r="B19050" s="203"/>
      <c r="C19050" s="203"/>
      <c r="D19050" s="203"/>
      <c r="E19050" s="203"/>
      <c r="F19050" s="203"/>
    </row>
    <row r="19051" spans="1:6" x14ac:dyDescent="0.25">
      <c r="A19051" s="203"/>
      <c r="B19051" s="203"/>
      <c r="C19051" s="203"/>
      <c r="D19051" s="203"/>
      <c r="E19051" s="203"/>
      <c r="F19051" s="203"/>
    </row>
    <row r="19052" spans="1:6" x14ac:dyDescent="0.25">
      <c r="A19052" s="203"/>
      <c r="B19052" s="203"/>
      <c r="C19052" s="203"/>
      <c r="D19052" s="203"/>
      <c r="E19052" s="203"/>
      <c r="F19052" s="203"/>
    </row>
    <row r="19053" spans="1:6" x14ac:dyDescent="0.25">
      <c r="A19053" s="203"/>
      <c r="B19053" s="203"/>
      <c r="C19053" s="203"/>
      <c r="D19053" s="203"/>
      <c r="E19053" s="203"/>
      <c r="F19053" s="203"/>
    </row>
    <row r="19054" spans="1:6" x14ac:dyDescent="0.25">
      <c r="A19054" s="203"/>
      <c r="B19054" s="203"/>
      <c r="C19054" s="203"/>
      <c r="D19054" s="203"/>
      <c r="E19054" s="203"/>
      <c r="F19054" s="203"/>
    </row>
    <row r="19055" spans="1:6" x14ac:dyDescent="0.25">
      <c r="A19055" s="203"/>
      <c r="B19055" s="203"/>
      <c r="C19055" s="203"/>
      <c r="D19055" s="203"/>
      <c r="E19055" s="203"/>
      <c r="F19055" s="203"/>
    </row>
    <row r="19056" spans="1:6" x14ac:dyDescent="0.25">
      <c r="A19056" s="203"/>
      <c r="B19056" s="203"/>
      <c r="C19056" s="203"/>
      <c r="D19056" s="203"/>
      <c r="E19056" s="203"/>
      <c r="F19056" s="203"/>
    </row>
    <row r="19057" spans="1:6" x14ac:dyDescent="0.25">
      <c r="A19057" s="203"/>
      <c r="B19057" s="203"/>
      <c r="C19057" s="203"/>
      <c r="D19057" s="203"/>
      <c r="E19057" s="203"/>
      <c r="F19057" s="203"/>
    </row>
    <row r="19058" spans="1:6" x14ac:dyDescent="0.25">
      <c r="A19058" s="203"/>
      <c r="B19058" s="203"/>
      <c r="C19058" s="203"/>
      <c r="D19058" s="203"/>
      <c r="E19058" s="203"/>
      <c r="F19058" s="203"/>
    </row>
    <row r="19059" spans="1:6" x14ac:dyDescent="0.25">
      <c r="A19059" s="203"/>
      <c r="B19059" s="203"/>
      <c r="C19059" s="203"/>
      <c r="D19059" s="203"/>
      <c r="E19059" s="203"/>
      <c r="F19059" s="203"/>
    </row>
    <row r="19060" spans="1:6" x14ac:dyDescent="0.25">
      <c r="A19060" s="203"/>
      <c r="B19060" s="203"/>
      <c r="C19060" s="203"/>
      <c r="D19060" s="203"/>
      <c r="E19060" s="203"/>
      <c r="F19060" s="203"/>
    </row>
    <row r="19061" spans="1:6" x14ac:dyDescent="0.25">
      <c r="A19061" s="203"/>
      <c r="B19061" s="203"/>
      <c r="C19061" s="203"/>
      <c r="D19061" s="203"/>
      <c r="E19061" s="203"/>
      <c r="F19061" s="203"/>
    </row>
    <row r="19062" spans="1:6" x14ac:dyDescent="0.25">
      <c r="A19062" s="203"/>
      <c r="B19062" s="203"/>
      <c r="C19062" s="203"/>
      <c r="D19062" s="203"/>
      <c r="E19062" s="203"/>
      <c r="F19062" s="203"/>
    </row>
    <row r="19063" spans="1:6" x14ac:dyDescent="0.25">
      <c r="A19063" s="203"/>
      <c r="B19063" s="203"/>
      <c r="C19063" s="203"/>
      <c r="D19063" s="203"/>
      <c r="E19063" s="203"/>
      <c r="F19063" s="203"/>
    </row>
    <row r="19064" spans="1:6" x14ac:dyDescent="0.25">
      <c r="A19064" s="203"/>
      <c r="B19064" s="203"/>
      <c r="C19064" s="203"/>
      <c r="D19064" s="203"/>
      <c r="E19064" s="203"/>
      <c r="F19064" s="203"/>
    </row>
    <row r="19065" spans="1:6" x14ac:dyDescent="0.25">
      <c r="A19065" s="203"/>
      <c r="B19065" s="203"/>
      <c r="C19065" s="203"/>
      <c r="D19065" s="203"/>
      <c r="E19065" s="203"/>
      <c r="F19065" s="203"/>
    </row>
    <row r="19066" spans="1:6" x14ac:dyDescent="0.25">
      <c r="A19066" s="203"/>
      <c r="B19066" s="203"/>
      <c r="C19066" s="203"/>
      <c r="D19066" s="203"/>
      <c r="E19066" s="203"/>
      <c r="F19066" s="203"/>
    </row>
    <row r="19067" spans="1:6" x14ac:dyDescent="0.25">
      <c r="A19067" s="203"/>
      <c r="B19067" s="203"/>
      <c r="C19067" s="203"/>
      <c r="D19067" s="203"/>
      <c r="E19067" s="203"/>
      <c r="F19067" s="203"/>
    </row>
    <row r="19068" spans="1:6" x14ac:dyDescent="0.25">
      <c r="A19068" s="203"/>
      <c r="B19068" s="203"/>
      <c r="C19068" s="203"/>
      <c r="D19068" s="203"/>
      <c r="E19068" s="203"/>
      <c r="F19068" s="203"/>
    </row>
    <row r="19069" spans="1:6" x14ac:dyDescent="0.25">
      <c r="A19069" s="203"/>
      <c r="B19069" s="203"/>
      <c r="C19069" s="203"/>
      <c r="D19069" s="203"/>
      <c r="E19069" s="203"/>
      <c r="F19069" s="203"/>
    </row>
    <row r="19070" spans="1:6" x14ac:dyDescent="0.25">
      <c r="A19070" s="203"/>
      <c r="B19070" s="203"/>
      <c r="C19070" s="203"/>
      <c r="D19070" s="203"/>
      <c r="E19070" s="203"/>
      <c r="F19070" s="203"/>
    </row>
    <row r="19071" spans="1:6" x14ac:dyDescent="0.25">
      <c r="A19071" s="203"/>
      <c r="B19071" s="203"/>
      <c r="C19071" s="203"/>
      <c r="D19071" s="203"/>
      <c r="E19071" s="203"/>
      <c r="F19071" s="203"/>
    </row>
    <row r="19072" spans="1:6" x14ac:dyDescent="0.25">
      <c r="A19072" s="203"/>
      <c r="B19072" s="203"/>
      <c r="C19072" s="203"/>
      <c r="D19072" s="203"/>
      <c r="E19072" s="203"/>
      <c r="F19072" s="203"/>
    </row>
    <row r="19073" spans="1:6" x14ac:dyDescent="0.25">
      <c r="A19073" s="203"/>
      <c r="B19073" s="203"/>
      <c r="C19073" s="203"/>
      <c r="D19073" s="203"/>
      <c r="E19073" s="203"/>
      <c r="F19073" s="203"/>
    </row>
    <row r="19074" spans="1:6" x14ac:dyDescent="0.25">
      <c r="A19074" s="203"/>
      <c r="B19074" s="203"/>
      <c r="C19074" s="203"/>
      <c r="D19074" s="203"/>
      <c r="E19074" s="203"/>
      <c r="F19074" s="203"/>
    </row>
    <row r="19075" spans="1:6" x14ac:dyDescent="0.25">
      <c r="A19075" s="203"/>
      <c r="B19075" s="203"/>
      <c r="C19075" s="203"/>
      <c r="D19075" s="203"/>
      <c r="E19075" s="203"/>
      <c r="F19075" s="203"/>
    </row>
    <row r="19076" spans="1:6" x14ac:dyDescent="0.25">
      <c r="A19076" s="203"/>
      <c r="B19076" s="203"/>
      <c r="C19076" s="203"/>
      <c r="D19076" s="203"/>
      <c r="E19076" s="203"/>
      <c r="F19076" s="203"/>
    </row>
    <row r="19077" spans="1:6" x14ac:dyDescent="0.25">
      <c r="A19077" s="203"/>
      <c r="B19077" s="203"/>
      <c r="C19077" s="203"/>
      <c r="D19077" s="203"/>
      <c r="E19077" s="203"/>
      <c r="F19077" s="203"/>
    </row>
    <row r="19078" spans="1:6" x14ac:dyDescent="0.25">
      <c r="A19078" s="203"/>
      <c r="B19078" s="203"/>
      <c r="C19078" s="203"/>
      <c r="D19078" s="203"/>
      <c r="E19078" s="203"/>
      <c r="F19078" s="203"/>
    </row>
    <row r="19079" spans="1:6" x14ac:dyDescent="0.25">
      <c r="A19079" s="203"/>
      <c r="B19079" s="203"/>
      <c r="C19079" s="203"/>
      <c r="D19079" s="203"/>
      <c r="E19079" s="203"/>
      <c r="F19079" s="203"/>
    </row>
    <row r="19080" spans="1:6" x14ac:dyDescent="0.25">
      <c r="A19080" s="203"/>
      <c r="B19080" s="203"/>
      <c r="C19080" s="203"/>
      <c r="D19080" s="203"/>
      <c r="E19080" s="203"/>
      <c r="F19080" s="203"/>
    </row>
    <row r="19081" spans="1:6" x14ac:dyDescent="0.25">
      <c r="A19081" s="203"/>
      <c r="B19081" s="203"/>
      <c r="C19081" s="203"/>
      <c r="D19081" s="203"/>
      <c r="E19081" s="203"/>
      <c r="F19081" s="203"/>
    </row>
    <row r="19082" spans="1:6" x14ac:dyDescent="0.25">
      <c r="A19082" s="203"/>
      <c r="B19082" s="203"/>
      <c r="C19082" s="203"/>
      <c r="D19082" s="203"/>
      <c r="E19082" s="203"/>
      <c r="F19082" s="203"/>
    </row>
    <row r="19083" spans="1:6" x14ac:dyDescent="0.25">
      <c r="A19083" s="203"/>
      <c r="B19083" s="203"/>
      <c r="C19083" s="203"/>
      <c r="D19083" s="203"/>
      <c r="E19083" s="203"/>
      <c r="F19083" s="203"/>
    </row>
    <row r="19084" spans="1:6" x14ac:dyDescent="0.25">
      <c r="A19084" s="203"/>
      <c r="B19084" s="203"/>
      <c r="C19084" s="203"/>
      <c r="D19084" s="203"/>
      <c r="E19084" s="203"/>
      <c r="F19084" s="203"/>
    </row>
    <row r="19085" spans="1:6" x14ac:dyDescent="0.25">
      <c r="A19085" s="203"/>
      <c r="B19085" s="203"/>
      <c r="C19085" s="203"/>
      <c r="D19085" s="203"/>
      <c r="E19085" s="203"/>
      <c r="F19085" s="203"/>
    </row>
    <row r="19086" spans="1:6" x14ac:dyDescent="0.25">
      <c r="A19086" s="203"/>
      <c r="B19086" s="203"/>
      <c r="C19086" s="203"/>
      <c r="D19086" s="203"/>
      <c r="E19086" s="203"/>
      <c r="F19086" s="203"/>
    </row>
    <row r="19087" spans="1:6" x14ac:dyDescent="0.25">
      <c r="A19087" s="203"/>
      <c r="B19087" s="203"/>
      <c r="C19087" s="203"/>
      <c r="D19087" s="203"/>
      <c r="E19087" s="203"/>
      <c r="F19087" s="203"/>
    </row>
    <row r="19088" spans="1:6" x14ac:dyDescent="0.25">
      <c r="A19088" s="203"/>
      <c r="B19088" s="203"/>
      <c r="C19088" s="203"/>
      <c r="D19088" s="203"/>
      <c r="E19088" s="203"/>
      <c r="F19088" s="203"/>
    </row>
    <row r="19089" spans="1:6" x14ac:dyDescent="0.25">
      <c r="A19089" s="203"/>
      <c r="B19089" s="203"/>
      <c r="C19089" s="203"/>
      <c r="D19089" s="203"/>
      <c r="E19089" s="203"/>
      <c r="F19089" s="203"/>
    </row>
    <row r="19090" spans="1:6" x14ac:dyDescent="0.25">
      <c r="A19090" s="203"/>
      <c r="B19090" s="203"/>
      <c r="C19090" s="203"/>
      <c r="D19090" s="203"/>
      <c r="E19090" s="203"/>
      <c r="F19090" s="203"/>
    </row>
    <row r="19091" spans="1:6" x14ac:dyDescent="0.25">
      <c r="A19091" s="203"/>
      <c r="B19091" s="203"/>
      <c r="C19091" s="203"/>
      <c r="D19091" s="203"/>
      <c r="E19091" s="203"/>
      <c r="F19091" s="203"/>
    </row>
    <row r="19092" spans="1:6" x14ac:dyDescent="0.25">
      <c r="A19092" s="203"/>
      <c r="B19092" s="203"/>
      <c r="C19092" s="203"/>
      <c r="D19092" s="203"/>
      <c r="E19092" s="203"/>
      <c r="F19092" s="203"/>
    </row>
    <row r="19093" spans="1:6" x14ac:dyDescent="0.25">
      <c r="A19093" s="203"/>
      <c r="B19093" s="203"/>
      <c r="C19093" s="203"/>
      <c r="D19093" s="203"/>
      <c r="E19093" s="203"/>
      <c r="F19093" s="203"/>
    </row>
    <row r="19094" spans="1:6" x14ac:dyDescent="0.25">
      <c r="A19094" s="203"/>
      <c r="B19094" s="203"/>
      <c r="C19094" s="203"/>
      <c r="D19094" s="203"/>
      <c r="E19094" s="203"/>
      <c r="F19094" s="203"/>
    </row>
    <row r="19095" spans="1:6" x14ac:dyDescent="0.25">
      <c r="A19095" s="203"/>
      <c r="B19095" s="203"/>
      <c r="C19095" s="203"/>
      <c r="D19095" s="203"/>
      <c r="E19095" s="203"/>
      <c r="F19095" s="203"/>
    </row>
    <row r="19096" spans="1:6" x14ac:dyDescent="0.25">
      <c r="A19096" s="203"/>
      <c r="B19096" s="203"/>
      <c r="C19096" s="203"/>
      <c r="D19096" s="203"/>
      <c r="E19096" s="203"/>
      <c r="F19096" s="203"/>
    </row>
    <row r="19097" spans="1:6" x14ac:dyDescent="0.25">
      <c r="A19097" s="203"/>
      <c r="B19097" s="203"/>
      <c r="C19097" s="203"/>
      <c r="D19097" s="203"/>
      <c r="E19097" s="203"/>
      <c r="F19097" s="203"/>
    </row>
    <row r="19098" spans="1:6" x14ac:dyDescent="0.25">
      <c r="A19098" s="203"/>
      <c r="B19098" s="203"/>
      <c r="C19098" s="203"/>
      <c r="D19098" s="203"/>
      <c r="E19098" s="203"/>
      <c r="F19098" s="203"/>
    </row>
    <row r="19099" spans="1:6" x14ac:dyDescent="0.25">
      <c r="A19099" s="203"/>
      <c r="B19099" s="203"/>
      <c r="C19099" s="203"/>
      <c r="D19099" s="203"/>
      <c r="E19099" s="203"/>
      <c r="F19099" s="203"/>
    </row>
    <row r="19100" spans="1:6" x14ac:dyDescent="0.25">
      <c r="A19100" s="203"/>
      <c r="B19100" s="203"/>
      <c r="C19100" s="203"/>
      <c r="D19100" s="203"/>
      <c r="E19100" s="203"/>
      <c r="F19100" s="203"/>
    </row>
    <row r="19101" spans="1:6" x14ac:dyDescent="0.25">
      <c r="A19101" s="203"/>
      <c r="B19101" s="203"/>
      <c r="C19101" s="203"/>
      <c r="D19101" s="203"/>
      <c r="E19101" s="203"/>
      <c r="F19101" s="203"/>
    </row>
    <row r="19102" spans="1:6" x14ac:dyDescent="0.25">
      <c r="A19102" s="203"/>
      <c r="B19102" s="203"/>
      <c r="C19102" s="203"/>
      <c r="D19102" s="203"/>
      <c r="E19102" s="203"/>
      <c r="F19102" s="203"/>
    </row>
    <row r="19103" spans="1:6" x14ac:dyDescent="0.25">
      <c r="A19103" s="203"/>
      <c r="B19103" s="203"/>
      <c r="C19103" s="203"/>
      <c r="D19103" s="203"/>
      <c r="E19103" s="203"/>
      <c r="F19103" s="203"/>
    </row>
    <row r="19104" spans="1:6" x14ac:dyDescent="0.25">
      <c r="A19104" s="203"/>
      <c r="B19104" s="203"/>
      <c r="C19104" s="203"/>
      <c r="D19104" s="203"/>
      <c r="E19104" s="203"/>
      <c r="F19104" s="203"/>
    </row>
    <row r="19105" spans="1:6" x14ac:dyDescent="0.25">
      <c r="A19105" s="203"/>
      <c r="B19105" s="203"/>
      <c r="C19105" s="203"/>
      <c r="D19105" s="203"/>
      <c r="E19105" s="203"/>
      <c r="F19105" s="203"/>
    </row>
    <row r="19106" spans="1:6" x14ac:dyDescent="0.25">
      <c r="A19106" s="203"/>
      <c r="B19106" s="203"/>
      <c r="C19106" s="203"/>
      <c r="D19106" s="203"/>
      <c r="E19106" s="203"/>
      <c r="F19106" s="203"/>
    </row>
    <row r="19107" spans="1:6" x14ac:dyDescent="0.25">
      <c r="A19107" s="203"/>
      <c r="B19107" s="203"/>
      <c r="C19107" s="203"/>
      <c r="D19107" s="203"/>
      <c r="E19107" s="203"/>
      <c r="F19107" s="203"/>
    </row>
    <row r="19108" spans="1:6" x14ac:dyDescent="0.25">
      <c r="A19108" s="203"/>
      <c r="B19108" s="203"/>
      <c r="C19108" s="203"/>
      <c r="D19108" s="203"/>
      <c r="E19108" s="203"/>
      <c r="F19108" s="203"/>
    </row>
    <row r="19109" spans="1:6" x14ac:dyDescent="0.25">
      <c r="A19109" s="203"/>
      <c r="B19109" s="203"/>
      <c r="C19109" s="203"/>
      <c r="D19109" s="203"/>
      <c r="E19109" s="203"/>
      <c r="F19109" s="203"/>
    </row>
    <row r="19110" spans="1:6" x14ac:dyDescent="0.25">
      <c r="A19110" s="203"/>
      <c r="B19110" s="203"/>
      <c r="C19110" s="203"/>
      <c r="D19110" s="203"/>
      <c r="E19110" s="203"/>
      <c r="F19110" s="203"/>
    </row>
    <row r="19111" spans="1:6" x14ac:dyDescent="0.25">
      <c r="A19111" s="203"/>
      <c r="B19111" s="203"/>
      <c r="C19111" s="203"/>
      <c r="D19111" s="203"/>
      <c r="E19111" s="203"/>
      <c r="F19111" s="203"/>
    </row>
    <row r="19112" spans="1:6" x14ac:dyDescent="0.25">
      <c r="A19112" s="203"/>
      <c r="B19112" s="203"/>
      <c r="C19112" s="203"/>
      <c r="D19112" s="203"/>
      <c r="E19112" s="203"/>
      <c r="F19112" s="203"/>
    </row>
    <row r="19113" spans="1:6" x14ac:dyDescent="0.25">
      <c r="A19113" s="203"/>
      <c r="B19113" s="203"/>
      <c r="C19113" s="203"/>
      <c r="D19113" s="203"/>
      <c r="E19113" s="203"/>
      <c r="F19113" s="203"/>
    </row>
    <row r="19114" spans="1:6" x14ac:dyDescent="0.25">
      <c r="A19114" s="203"/>
      <c r="B19114" s="203"/>
      <c r="C19114" s="203"/>
      <c r="D19114" s="203"/>
      <c r="E19114" s="203"/>
      <c r="F19114" s="203"/>
    </row>
    <row r="19115" spans="1:6" x14ac:dyDescent="0.25">
      <c r="A19115" s="203"/>
      <c r="B19115" s="203"/>
      <c r="C19115" s="203"/>
      <c r="D19115" s="203"/>
      <c r="E19115" s="203"/>
      <c r="F19115" s="203"/>
    </row>
    <row r="19116" spans="1:6" x14ac:dyDescent="0.25">
      <c r="A19116" s="203"/>
      <c r="B19116" s="203"/>
      <c r="C19116" s="203"/>
      <c r="D19116" s="203"/>
      <c r="E19116" s="203"/>
      <c r="F19116" s="203"/>
    </row>
    <row r="19117" spans="1:6" x14ac:dyDescent="0.25">
      <c r="A19117" s="203"/>
      <c r="B19117" s="203"/>
      <c r="C19117" s="203"/>
      <c r="D19117" s="203"/>
      <c r="E19117" s="203"/>
      <c r="F19117" s="203"/>
    </row>
    <row r="19118" spans="1:6" x14ac:dyDescent="0.25">
      <c r="A19118" s="203"/>
      <c r="B19118" s="203"/>
      <c r="C19118" s="203"/>
      <c r="D19118" s="203"/>
      <c r="E19118" s="203"/>
      <c r="F19118" s="203"/>
    </row>
    <row r="19119" spans="1:6" x14ac:dyDescent="0.25">
      <c r="A19119" s="203"/>
      <c r="B19119" s="203"/>
      <c r="C19119" s="203"/>
      <c r="D19119" s="203"/>
      <c r="E19119" s="203"/>
      <c r="F19119" s="203"/>
    </row>
    <row r="19120" spans="1:6" x14ac:dyDescent="0.25">
      <c r="A19120" s="203"/>
      <c r="B19120" s="203"/>
      <c r="C19120" s="203"/>
      <c r="D19120" s="203"/>
      <c r="E19120" s="203"/>
      <c r="F19120" s="203"/>
    </row>
    <row r="19121" spans="1:6" x14ac:dyDescent="0.25">
      <c r="A19121" s="203"/>
      <c r="B19121" s="203"/>
      <c r="C19121" s="203"/>
      <c r="D19121" s="203"/>
      <c r="E19121" s="203"/>
      <c r="F19121" s="203"/>
    </row>
    <row r="19122" spans="1:6" x14ac:dyDescent="0.25">
      <c r="A19122" s="203"/>
      <c r="B19122" s="203"/>
      <c r="C19122" s="203"/>
      <c r="D19122" s="203"/>
      <c r="E19122" s="203"/>
      <c r="F19122" s="203"/>
    </row>
    <row r="19123" spans="1:6" x14ac:dyDescent="0.25">
      <c r="A19123" s="203"/>
      <c r="B19123" s="203"/>
      <c r="C19123" s="203"/>
      <c r="D19123" s="203"/>
      <c r="E19123" s="203"/>
      <c r="F19123" s="203"/>
    </row>
    <row r="19124" spans="1:6" x14ac:dyDescent="0.25">
      <c r="A19124" s="203"/>
      <c r="B19124" s="203"/>
      <c r="C19124" s="203"/>
      <c r="D19124" s="203"/>
      <c r="E19124" s="203"/>
      <c r="F19124" s="203"/>
    </row>
    <row r="19125" spans="1:6" x14ac:dyDescent="0.25">
      <c r="A19125" s="203"/>
      <c r="B19125" s="203"/>
      <c r="C19125" s="203"/>
      <c r="D19125" s="203"/>
      <c r="E19125" s="203"/>
      <c r="F19125" s="203"/>
    </row>
    <row r="19126" spans="1:6" x14ac:dyDescent="0.25">
      <c r="A19126" s="203"/>
      <c r="B19126" s="203"/>
      <c r="C19126" s="203"/>
      <c r="D19126" s="203"/>
      <c r="E19126" s="203"/>
      <c r="F19126" s="203"/>
    </row>
    <row r="19127" spans="1:6" x14ac:dyDescent="0.25">
      <c r="A19127" s="203"/>
      <c r="B19127" s="203"/>
      <c r="C19127" s="203"/>
      <c r="D19127" s="203"/>
      <c r="E19127" s="203"/>
      <c r="F19127" s="203"/>
    </row>
    <row r="19128" spans="1:6" x14ac:dyDescent="0.25">
      <c r="A19128" s="203"/>
      <c r="B19128" s="203"/>
      <c r="C19128" s="203"/>
      <c r="D19128" s="203"/>
      <c r="E19128" s="203"/>
      <c r="F19128" s="203"/>
    </row>
    <row r="19129" spans="1:6" x14ac:dyDescent="0.25">
      <c r="A19129" s="203"/>
      <c r="B19129" s="203"/>
      <c r="C19129" s="203"/>
      <c r="D19129" s="203"/>
      <c r="E19129" s="203"/>
      <c r="F19129" s="203"/>
    </row>
    <row r="19130" spans="1:6" x14ac:dyDescent="0.25">
      <c r="A19130" s="203"/>
      <c r="B19130" s="203"/>
      <c r="C19130" s="203"/>
      <c r="D19130" s="203"/>
      <c r="E19130" s="203"/>
      <c r="F19130" s="203"/>
    </row>
    <row r="19131" spans="1:6" x14ac:dyDescent="0.25">
      <c r="A19131" s="203"/>
      <c r="B19131" s="203"/>
      <c r="C19131" s="203"/>
      <c r="D19131" s="203"/>
      <c r="E19131" s="203"/>
      <c r="F19131" s="203"/>
    </row>
    <row r="19132" spans="1:6" x14ac:dyDescent="0.25">
      <c r="A19132" s="203"/>
      <c r="B19132" s="203"/>
      <c r="C19132" s="203"/>
      <c r="D19132" s="203"/>
      <c r="E19132" s="203"/>
      <c r="F19132" s="203"/>
    </row>
    <row r="19133" spans="1:6" x14ac:dyDescent="0.25">
      <c r="A19133" s="203"/>
      <c r="B19133" s="203"/>
      <c r="C19133" s="203"/>
      <c r="D19133" s="203"/>
      <c r="E19133" s="203"/>
      <c r="F19133" s="203"/>
    </row>
    <row r="19134" spans="1:6" x14ac:dyDescent="0.25">
      <c r="A19134" s="203"/>
      <c r="B19134" s="203"/>
      <c r="C19134" s="203"/>
      <c r="D19134" s="203"/>
      <c r="E19134" s="203"/>
      <c r="F19134" s="203"/>
    </row>
    <row r="19135" spans="1:6" x14ac:dyDescent="0.25">
      <c r="A19135" s="203"/>
      <c r="B19135" s="203"/>
      <c r="C19135" s="203"/>
      <c r="D19135" s="203"/>
      <c r="E19135" s="203"/>
      <c r="F19135" s="203"/>
    </row>
    <row r="19136" spans="1:6" x14ac:dyDescent="0.25">
      <c r="A19136" s="203"/>
      <c r="B19136" s="203"/>
      <c r="C19136" s="203"/>
      <c r="D19136" s="203"/>
      <c r="E19136" s="203"/>
      <c r="F19136" s="203"/>
    </row>
    <row r="19137" spans="1:6" x14ac:dyDescent="0.25">
      <c r="A19137" s="203"/>
      <c r="B19137" s="203"/>
      <c r="C19137" s="203"/>
      <c r="D19137" s="203"/>
      <c r="E19137" s="203"/>
      <c r="F19137" s="203"/>
    </row>
    <row r="19138" spans="1:6" x14ac:dyDescent="0.25">
      <c r="A19138" s="203"/>
      <c r="B19138" s="203"/>
      <c r="C19138" s="203"/>
      <c r="D19138" s="203"/>
      <c r="E19138" s="203"/>
      <c r="F19138" s="203"/>
    </row>
    <row r="19139" spans="1:6" x14ac:dyDescent="0.25">
      <c r="A19139" s="203"/>
      <c r="B19139" s="203"/>
      <c r="C19139" s="203"/>
      <c r="D19139" s="203"/>
      <c r="E19139" s="203"/>
      <c r="F19139" s="203"/>
    </row>
    <row r="19140" spans="1:6" x14ac:dyDescent="0.25">
      <c r="A19140" s="203"/>
      <c r="B19140" s="203"/>
      <c r="C19140" s="203"/>
      <c r="D19140" s="203"/>
      <c r="E19140" s="203"/>
      <c r="F19140" s="203"/>
    </row>
    <row r="19141" spans="1:6" x14ac:dyDescent="0.25">
      <c r="A19141" s="203"/>
      <c r="B19141" s="203"/>
      <c r="C19141" s="203"/>
      <c r="D19141" s="203"/>
      <c r="E19141" s="203"/>
      <c r="F19141" s="203"/>
    </row>
    <row r="19142" spans="1:6" x14ac:dyDescent="0.25">
      <c r="A19142" s="203"/>
      <c r="B19142" s="203"/>
      <c r="C19142" s="203"/>
      <c r="D19142" s="203"/>
      <c r="E19142" s="203"/>
      <c r="F19142" s="203"/>
    </row>
    <row r="19143" spans="1:6" x14ac:dyDescent="0.25">
      <c r="A19143" s="203"/>
      <c r="B19143" s="203"/>
      <c r="C19143" s="203"/>
      <c r="D19143" s="203"/>
      <c r="E19143" s="203"/>
      <c r="F19143" s="203"/>
    </row>
    <row r="19144" spans="1:6" x14ac:dyDescent="0.25">
      <c r="A19144" s="203"/>
      <c r="B19144" s="203"/>
      <c r="C19144" s="203"/>
      <c r="D19144" s="203"/>
      <c r="E19144" s="203"/>
      <c r="F19144" s="203"/>
    </row>
    <row r="19145" spans="1:6" x14ac:dyDescent="0.25">
      <c r="A19145" s="203"/>
      <c r="B19145" s="203"/>
      <c r="C19145" s="203"/>
      <c r="D19145" s="203"/>
      <c r="E19145" s="203"/>
      <c r="F19145" s="203"/>
    </row>
    <row r="19146" spans="1:6" x14ac:dyDescent="0.25">
      <c r="A19146" s="203"/>
      <c r="B19146" s="203"/>
      <c r="C19146" s="203"/>
      <c r="D19146" s="203"/>
      <c r="E19146" s="203"/>
      <c r="F19146" s="203"/>
    </row>
    <row r="19147" spans="1:6" x14ac:dyDescent="0.25">
      <c r="A19147" s="203"/>
      <c r="B19147" s="203"/>
      <c r="C19147" s="203"/>
      <c r="D19147" s="203"/>
      <c r="E19147" s="203"/>
      <c r="F19147" s="203"/>
    </row>
    <row r="19148" spans="1:6" x14ac:dyDescent="0.25">
      <c r="A19148" s="203"/>
      <c r="B19148" s="203"/>
      <c r="C19148" s="203"/>
      <c r="D19148" s="203"/>
      <c r="E19148" s="203"/>
      <c r="F19148" s="203"/>
    </row>
    <row r="19149" spans="1:6" x14ac:dyDescent="0.25">
      <c r="A19149" s="203"/>
      <c r="B19149" s="203"/>
      <c r="C19149" s="203"/>
      <c r="D19149" s="203"/>
      <c r="E19149" s="203"/>
      <c r="F19149" s="203"/>
    </row>
    <row r="19150" spans="1:6" x14ac:dyDescent="0.25">
      <c r="A19150" s="203"/>
      <c r="B19150" s="203"/>
      <c r="C19150" s="203"/>
      <c r="D19150" s="203"/>
      <c r="E19150" s="203"/>
      <c r="F19150" s="203"/>
    </row>
    <row r="19151" spans="1:6" x14ac:dyDescent="0.25">
      <c r="A19151" s="203"/>
      <c r="B19151" s="203"/>
      <c r="C19151" s="203"/>
      <c r="D19151" s="203"/>
      <c r="E19151" s="203"/>
      <c r="F19151" s="203"/>
    </row>
    <row r="19152" spans="1:6" x14ac:dyDescent="0.25">
      <c r="A19152" s="203"/>
      <c r="B19152" s="203"/>
      <c r="C19152" s="203"/>
      <c r="D19152" s="203"/>
      <c r="E19152" s="203"/>
      <c r="F19152" s="203"/>
    </row>
    <row r="19153" spans="1:6" x14ac:dyDescent="0.25">
      <c r="A19153" s="203"/>
      <c r="B19153" s="203"/>
      <c r="C19153" s="203"/>
      <c r="D19153" s="203"/>
      <c r="E19153" s="203"/>
      <c r="F19153" s="203"/>
    </row>
    <row r="19154" spans="1:6" x14ac:dyDescent="0.25">
      <c r="A19154" s="203"/>
      <c r="B19154" s="203"/>
      <c r="C19154" s="203"/>
      <c r="D19154" s="203"/>
      <c r="E19154" s="203"/>
      <c r="F19154" s="203"/>
    </row>
    <row r="19155" spans="1:6" x14ac:dyDescent="0.25">
      <c r="A19155" s="203"/>
      <c r="B19155" s="203"/>
      <c r="C19155" s="203"/>
      <c r="D19155" s="203"/>
      <c r="E19155" s="203"/>
      <c r="F19155" s="203"/>
    </row>
    <row r="19156" spans="1:6" x14ac:dyDescent="0.25">
      <c r="A19156" s="203"/>
      <c r="B19156" s="203"/>
      <c r="C19156" s="203"/>
      <c r="D19156" s="203"/>
      <c r="E19156" s="203"/>
      <c r="F19156" s="203"/>
    </row>
    <row r="19157" spans="1:6" x14ac:dyDescent="0.25">
      <c r="A19157" s="203"/>
      <c r="B19157" s="203"/>
      <c r="C19157" s="203"/>
      <c r="D19157" s="203"/>
      <c r="E19157" s="203"/>
      <c r="F19157" s="203"/>
    </row>
    <row r="19158" spans="1:6" x14ac:dyDescent="0.25">
      <c r="A19158" s="203"/>
      <c r="B19158" s="203"/>
      <c r="C19158" s="203"/>
      <c r="D19158" s="203"/>
      <c r="E19158" s="203"/>
      <c r="F19158" s="203"/>
    </row>
    <row r="19159" spans="1:6" x14ac:dyDescent="0.25">
      <c r="A19159" s="203"/>
      <c r="B19159" s="203"/>
      <c r="C19159" s="203"/>
      <c r="D19159" s="203"/>
      <c r="E19159" s="203"/>
      <c r="F19159" s="203"/>
    </row>
    <row r="19160" spans="1:6" x14ac:dyDescent="0.25">
      <c r="A19160" s="203"/>
      <c r="B19160" s="203"/>
      <c r="C19160" s="203"/>
      <c r="D19160" s="203"/>
      <c r="E19160" s="203"/>
      <c r="F19160" s="203"/>
    </row>
    <row r="19161" spans="1:6" x14ac:dyDescent="0.25">
      <c r="A19161" s="203"/>
      <c r="B19161" s="203"/>
      <c r="C19161" s="203"/>
      <c r="D19161" s="203"/>
      <c r="E19161" s="203"/>
      <c r="F19161" s="203"/>
    </row>
    <row r="19162" spans="1:6" x14ac:dyDescent="0.25">
      <c r="A19162" s="203"/>
      <c r="B19162" s="203"/>
      <c r="C19162" s="203"/>
      <c r="D19162" s="203"/>
      <c r="E19162" s="203"/>
      <c r="F19162" s="203"/>
    </row>
    <row r="19163" spans="1:6" x14ac:dyDescent="0.25">
      <c r="A19163" s="203"/>
      <c r="B19163" s="203"/>
      <c r="C19163" s="203"/>
      <c r="D19163" s="203"/>
      <c r="E19163" s="203"/>
      <c r="F19163" s="203"/>
    </row>
    <row r="19164" spans="1:6" x14ac:dyDescent="0.25">
      <c r="A19164" s="203"/>
      <c r="B19164" s="203"/>
      <c r="C19164" s="203"/>
      <c r="D19164" s="203"/>
      <c r="E19164" s="203"/>
      <c r="F19164" s="203"/>
    </row>
    <row r="19165" spans="1:6" x14ac:dyDescent="0.25">
      <c r="A19165" s="203"/>
      <c r="B19165" s="203"/>
      <c r="C19165" s="203"/>
      <c r="D19165" s="203"/>
      <c r="E19165" s="203"/>
      <c r="F19165" s="203"/>
    </row>
    <row r="19166" spans="1:6" x14ac:dyDescent="0.25">
      <c r="A19166" s="203"/>
      <c r="B19166" s="203"/>
      <c r="C19166" s="203"/>
      <c r="D19166" s="203"/>
      <c r="E19166" s="203"/>
      <c r="F19166" s="203"/>
    </row>
    <row r="19167" spans="1:6" x14ac:dyDescent="0.25">
      <c r="A19167" s="203"/>
      <c r="B19167" s="203"/>
      <c r="C19167" s="203"/>
      <c r="D19167" s="203"/>
      <c r="E19167" s="203"/>
      <c r="F19167" s="203"/>
    </row>
    <row r="19168" spans="1:6" x14ac:dyDescent="0.25">
      <c r="A19168" s="203"/>
      <c r="B19168" s="203"/>
      <c r="C19168" s="203"/>
      <c r="D19168" s="203"/>
      <c r="E19168" s="203"/>
      <c r="F19168" s="203"/>
    </row>
    <row r="19169" spans="1:6" x14ac:dyDescent="0.25">
      <c r="A19169" s="203"/>
      <c r="B19169" s="203"/>
      <c r="C19169" s="203"/>
      <c r="D19169" s="203"/>
      <c r="E19169" s="203"/>
      <c r="F19169" s="203"/>
    </row>
    <row r="19170" spans="1:6" x14ac:dyDescent="0.25">
      <c r="A19170" s="203"/>
      <c r="B19170" s="203"/>
      <c r="C19170" s="203"/>
      <c r="D19170" s="203"/>
      <c r="E19170" s="203"/>
      <c r="F19170" s="203"/>
    </row>
    <row r="19171" spans="1:6" x14ac:dyDescent="0.25">
      <c r="A19171" s="203"/>
      <c r="B19171" s="203"/>
      <c r="C19171" s="203"/>
      <c r="D19171" s="203"/>
      <c r="E19171" s="203"/>
      <c r="F19171" s="203"/>
    </row>
    <row r="19172" spans="1:6" x14ac:dyDescent="0.25">
      <c r="A19172" s="203"/>
      <c r="B19172" s="203"/>
      <c r="C19172" s="203"/>
      <c r="D19172" s="203"/>
      <c r="E19172" s="203"/>
      <c r="F19172" s="203"/>
    </row>
    <row r="19173" spans="1:6" x14ac:dyDescent="0.25">
      <c r="A19173" s="203"/>
      <c r="B19173" s="203"/>
      <c r="C19173" s="203"/>
      <c r="D19173" s="203"/>
      <c r="E19173" s="203"/>
      <c r="F19173" s="203"/>
    </row>
    <row r="19174" spans="1:6" x14ac:dyDescent="0.25">
      <c r="A19174" s="203"/>
      <c r="B19174" s="203"/>
      <c r="C19174" s="203"/>
      <c r="D19174" s="203"/>
      <c r="E19174" s="203"/>
      <c r="F19174" s="203"/>
    </row>
    <row r="19175" spans="1:6" x14ac:dyDescent="0.25">
      <c r="A19175" s="203"/>
      <c r="B19175" s="203"/>
      <c r="C19175" s="203"/>
      <c r="D19175" s="203"/>
      <c r="E19175" s="203"/>
      <c r="F19175" s="203"/>
    </row>
    <row r="19176" spans="1:6" x14ac:dyDescent="0.25">
      <c r="A19176" s="203"/>
      <c r="B19176" s="203"/>
      <c r="C19176" s="203"/>
      <c r="D19176" s="203"/>
      <c r="E19176" s="203"/>
      <c r="F19176" s="203"/>
    </row>
    <row r="19177" spans="1:6" x14ac:dyDescent="0.25">
      <c r="A19177" s="203"/>
      <c r="B19177" s="203"/>
      <c r="C19177" s="203"/>
      <c r="D19177" s="203"/>
      <c r="E19177" s="203"/>
      <c r="F19177" s="203"/>
    </row>
    <row r="19178" spans="1:6" x14ac:dyDescent="0.25">
      <c r="A19178" s="203"/>
      <c r="B19178" s="203"/>
      <c r="C19178" s="203"/>
      <c r="D19178" s="203"/>
      <c r="E19178" s="203"/>
      <c r="F19178" s="203"/>
    </row>
    <row r="19179" spans="1:6" x14ac:dyDescent="0.25">
      <c r="A19179" s="203"/>
      <c r="B19179" s="203"/>
      <c r="C19179" s="203"/>
      <c r="D19179" s="203"/>
      <c r="E19179" s="203"/>
      <c r="F19179" s="203"/>
    </row>
    <row r="19180" spans="1:6" x14ac:dyDescent="0.25">
      <c r="A19180" s="203"/>
      <c r="B19180" s="203"/>
      <c r="C19180" s="203"/>
      <c r="D19180" s="203"/>
      <c r="E19180" s="203"/>
      <c r="F19180" s="203"/>
    </row>
    <row r="19181" spans="1:6" x14ac:dyDescent="0.25">
      <c r="A19181" s="203"/>
      <c r="B19181" s="203"/>
      <c r="C19181" s="203"/>
      <c r="D19181" s="203"/>
      <c r="E19181" s="203"/>
      <c r="F19181" s="203"/>
    </row>
    <row r="19182" spans="1:6" x14ac:dyDescent="0.25">
      <c r="A19182" s="203"/>
      <c r="B19182" s="203"/>
      <c r="C19182" s="203"/>
      <c r="D19182" s="203"/>
      <c r="E19182" s="203"/>
      <c r="F19182" s="203"/>
    </row>
    <row r="19183" spans="1:6" x14ac:dyDescent="0.25">
      <c r="A19183" s="203"/>
      <c r="B19183" s="203"/>
      <c r="C19183" s="203"/>
      <c r="D19183" s="203"/>
      <c r="E19183" s="203"/>
      <c r="F19183" s="203"/>
    </row>
    <row r="19184" spans="1:6" x14ac:dyDescent="0.25">
      <c r="A19184" s="203"/>
      <c r="B19184" s="203"/>
      <c r="C19184" s="203"/>
      <c r="D19184" s="203"/>
      <c r="E19184" s="203"/>
      <c r="F19184" s="203"/>
    </row>
    <row r="19185" spans="1:6" x14ac:dyDescent="0.25">
      <c r="A19185" s="203"/>
      <c r="B19185" s="203"/>
      <c r="C19185" s="203"/>
      <c r="D19185" s="203"/>
      <c r="E19185" s="203"/>
      <c r="F19185" s="203"/>
    </row>
    <row r="19186" spans="1:6" x14ac:dyDescent="0.25">
      <c r="A19186" s="203"/>
      <c r="B19186" s="203"/>
      <c r="C19186" s="203"/>
      <c r="D19186" s="203"/>
      <c r="E19186" s="203"/>
      <c r="F19186" s="203"/>
    </row>
    <row r="19187" spans="1:6" x14ac:dyDescent="0.25">
      <c r="A19187" s="203"/>
      <c r="B19187" s="203"/>
      <c r="C19187" s="203"/>
      <c r="D19187" s="203"/>
      <c r="E19187" s="203"/>
      <c r="F19187" s="203"/>
    </row>
    <row r="19188" spans="1:6" x14ac:dyDescent="0.25">
      <c r="A19188" s="203"/>
      <c r="B19188" s="203"/>
      <c r="C19188" s="203"/>
      <c r="D19188" s="203"/>
      <c r="E19188" s="203"/>
      <c r="F19188" s="203"/>
    </row>
    <row r="19189" spans="1:6" x14ac:dyDescent="0.25">
      <c r="A19189" s="203"/>
      <c r="B19189" s="203"/>
      <c r="C19189" s="203"/>
      <c r="D19189" s="203"/>
      <c r="E19189" s="203"/>
      <c r="F19189" s="203"/>
    </row>
    <row r="19190" spans="1:6" x14ac:dyDescent="0.25">
      <c r="A19190" s="203"/>
      <c r="B19190" s="203"/>
      <c r="C19190" s="203"/>
      <c r="D19190" s="203"/>
      <c r="E19190" s="203"/>
      <c r="F19190" s="203"/>
    </row>
    <row r="19191" spans="1:6" x14ac:dyDescent="0.25">
      <c r="A19191" s="203"/>
      <c r="B19191" s="203"/>
      <c r="C19191" s="203"/>
      <c r="D19191" s="203"/>
      <c r="E19191" s="203"/>
      <c r="F19191" s="203"/>
    </row>
    <row r="19192" spans="1:6" x14ac:dyDescent="0.25">
      <c r="A19192" s="203"/>
      <c r="B19192" s="203"/>
      <c r="C19192" s="203"/>
      <c r="D19192" s="203"/>
      <c r="E19192" s="203"/>
      <c r="F19192" s="203"/>
    </row>
    <row r="19193" spans="1:6" x14ac:dyDescent="0.25">
      <c r="A19193" s="203"/>
      <c r="B19193" s="203"/>
      <c r="C19193" s="203"/>
      <c r="D19193" s="203"/>
      <c r="E19193" s="203"/>
      <c r="F19193" s="203"/>
    </row>
    <row r="19194" spans="1:6" x14ac:dyDescent="0.25">
      <c r="A19194" s="203"/>
      <c r="B19194" s="203"/>
      <c r="C19194" s="203"/>
      <c r="D19194" s="203"/>
      <c r="E19194" s="203"/>
      <c r="F19194" s="203"/>
    </row>
    <row r="19195" spans="1:6" x14ac:dyDescent="0.25">
      <c r="A19195" s="203"/>
      <c r="B19195" s="203"/>
      <c r="C19195" s="203"/>
      <c r="D19195" s="203"/>
      <c r="E19195" s="203"/>
      <c r="F19195" s="203"/>
    </row>
    <row r="19196" spans="1:6" x14ac:dyDescent="0.25">
      <c r="A19196" s="203"/>
      <c r="B19196" s="203"/>
      <c r="C19196" s="203"/>
      <c r="D19196" s="203"/>
      <c r="E19196" s="203"/>
      <c r="F19196" s="203"/>
    </row>
    <row r="19197" spans="1:6" x14ac:dyDescent="0.25">
      <c r="A19197" s="203"/>
      <c r="B19197" s="203"/>
      <c r="C19197" s="203"/>
      <c r="D19197" s="203"/>
      <c r="E19197" s="203"/>
      <c r="F19197" s="203"/>
    </row>
    <row r="19198" spans="1:6" x14ac:dyDescent="0.25">
      <c r="A19198" s="203"/>
      <c r="B19198" s="203"/>
      <c r="C19198" s="203"/>
      <c r="D19198" s="203"/>
      <c r="E19198" s="203"/>
      <c r="F19198" s="203"/>
    </row>
    <row r="19199" spans="1:6" x14ac:dyDescent="0.25">
      <c r="A19199" s="203"/>
      <c r="B19199" s="203"/>
      <c r="C19199" s="203"/>
      <c r="D19199" s="203"/>
      <c r="E19199" s="203"/>
      <c r="F19199" s="203"/>
    </row>
    <row r="19200" spans="1:6" x14ac:dyDescent="0.25">
      <c r="A19200" s="203"/>
      <c r="B19200" s="203"/>
      <c r="C19200" s="203"/>
      <c r="D19200" s="203"/>
      <c r="E19200" s="203"/>
      <c r="F19200" s="203"/>
    </row>
    <row r="19201" spans="1:6" x14ac:dyDescent="0.25">
      <c r="A19201" s="203"/>
      <c r="B19201" s="203"/>
      <c r="C19201" s="203"/>
      <c r="D19201" s="203"/>
      <c r="E19201" s="203"/>
      <c r="F19201" s="203"/>
    </row>
    <row r="19202" spans="1:6" x14ac:dyDescent="0.25">
      <c r="A19202" s="203"/>
      <c r="B19202" s="203"/>
      <c r="C19202" s="203"/>
      <c r="D19202" s="203"/>
      <c r="E19202" s="203"/>
      <c r="F19202" s="203"/>
    </row>
    <row r="19203" spans="1:6" x14ac:dyDescent="0.25">
      <c r="A19203" s="203"/>
      <c r="B19203" s="203"/>
      <c r="C19203" s="203"/>
      <c r="D19203" s="203"/>
      <c r="E19203" s="203"/>
      <c r="F19203" s="203"/>
    </row>
    <row r="19204" spans="1:6" x14ac:dyDescent="0.25">
      <c r="A19204" s="203"/>
      <c r="B19204" s="203"/>
      <c r="C19204" s="203"/>
      <c r="D19204" s="203"/>
      <c r="E19204" s="203"/>
      <c r="F19204" s="203"/>
    </row>
    <row r="19205" spans="1:6" x14ac:dyDescent="0.25">
      <c r="A19205" s="203"/>
      <c r="B19205" s="203"/>
      <c r="C19205" s="203"/>
      <c r="D19205" s="203"/>
      <c r="E19205" s="203"/>
      <c r="F19205" s="203"/>
    </row>
    <row r="19206" spans="1:6" x14ac:dyDescent="0.25">
      <c r="A19206" s="203"/>
      <c r="B19206" s="203"/>
      <c r="C19206" s="203"/>
      <c r="D19206" s="203"/>
      <c r="E19206" s="203"/>
      <c r="F19206" s="203"/>
    </row>
    <row r="19207" spans="1:6" x14ac:dyDescent="0.25">
      <c r="A19207" s="203"/>
      <c r="B19207" s="203"/>
      <c r="C19207" s="203"/>
      <c r="D19207" s="203"/>
      <c r="E19207" s="203"/>
      <c r="F19207" s="203"/>
    </row>
    <row r="19208" spans="1:6" x14ac:dyDescent="0.25">
      <c r="A19208" s="203"/>
      <c r="B19208" s="203"/>
      <c r="C19208" s="203"/>
      <c r="D19208" s="203"/>
      <c r="E19208" s="203"/>
      <c r="F19208" s="203"/>
    </row>
    <row r="19209" spans="1:6" x14ac:dyDescent="0.25">
      <c r="A19209" s="203"/>
      <c r="B19209" s="203"/>
      <c r="C19209" s="203"/>
      <c r="D19209" s="203"/>
      <c r="E19209" s="203"/>
      <c r="F19209" s="203"/>
    </row>
    <row r="19210" spans="1:6" x14ac:dyDescent="0.25">
      <c r="A19210" s="203"/>
      <c r="B19210" s="203"/>
      <c r="C19210" s="203"/>
      <c r="D19210" s="203"/>
      <c r="E19210" s="203"/>
      <c r="F19210" s="203"/>
    </row>
    <row r="19211" spans="1:6" x14ac:dyDescent="0.25">
      <c r="A19211" s="203"/>
      <c r="B19211" s="203"/>
      <c r="C19211" s="203"/>
      <c r="D19211" s="203"/>
      <c r="E19211" s="203"/>
      <c r="F19211" s="203"/>
    </row>
    <row r="19212" spans="1:6" x14ac:dyDescent="0.25">
      <c r="A19212" s="203"/>
      <c r="B19212" s="203"/>
      <c r="C19212" s="203"/>
      <c r="D19212" s="203"/>
      <c r="E19212" s="203"/>
      <c r="F19212" s="203"/>
    </row>
    <row r="19213" spans="1:6" x14ac:dyDescent="0.25">
      <c r="A19213" s="203"/>
      <c r="B19213" s="203"/>
      <c r="C19213" s="203"/>
      <c r="D19213" s="203"/>
      <c r="E19213" s="203"/>
      <c r="F19213" s="203"/>
    </row>
    <row r="19214" spans="1:6" x14ac:dyDescent="0.25">
      <c r="A19214" s="203"/>
      <c r="B19214" s="203"/>
      <c r="C19214" s="203"/>
      <c r="D19214" s="203"/>
      <c r="E19214" s="203"/>
      <c r="F19214" s="203"/>
    </row>
    <row r="19215" spans="1:6" x14ac:dyDescent="0.25">
      <c r="A19215" s="203"/>
      <c r="B19215" s="203"/>
      <c r="C19215" s="203"/>
      <c r="D19215" s="203"/>
      <c r="E19215" s="203"/>
      <c r="F19215" s="203"/>
    </row>
    <row r="19216" spans="1:6" x14ac:dyDescent="0.25">
      <c r="A19216" s="203"/>
      <c r="B19216" s="203"/>
      <c r="C19216" s="203"/>
      <c r="D19216" s="203"/>
      <c r="E19216" s="203"/>
      <c r="F19216" s="203"/>
    </row>
    <row r="19217" spans="1:6" x14ac:dyDescent="0.25">
      <c r="A19217" s="203"/>
      <c r="B19217" s="203"/>
      <c r="C19217" s="203"/>
      <c r="D19217" s="203"/>
      <c r="E19217" s="203"/>
      <c r="F19217" s="203"/>
    </row>
    <row r="19218" spans="1:6" x14ac:dyDescent="0.25">
      <c r="A19218" s="203"/>
      <c r="B19218" s="203"/>
      <c r="C19218" s="203"/>
      <c r="D19218" s="203"/>
      <c r="E19218" s="203"/>
      <c r="F19218" s="203"/>
    </row>
    <row r="19219" spans="1:6" x14ac:dyDescent="0.25">
      <c r="A19219" s="203"/>
      <c r="B19219" s="203"/>
      <c r="C19219" s="203"/>
      <c r="D19219" s="203"/>
      <c r="E19219" s="203"/>
      <c r="F19219" s="203"/>
    </row>
    <row r="19220" spans="1:6" x14ac:dyDescent="0.25">
      <c r="A19220" s="203"/>
      <c r="B19220" s="203"/>
      <c r="C19220" s="203"/>
      <c r="D19220" s="203"/>
      <c r="E19220" s="203"/>
      <c r="F19220" s="203"/>
    </row>
    <row r="19221" spans="1:6" x14ac:dyDescent="0.25">
      <c r="A19221" s="203"/>
      <c r="B19221" s="203"/>
      <c r="C19221" s="203"/>
      <c r="D19221" s="203"/>
      <c r="E19221" s="203"/>
      <c r="F19221" s="203"/>
    </row>
    <row r="19222" spans="1:6" x14ac:dyDescent="0.25">
      <c r="A19222" s="203"/>
      <c r="B19222" s="203"/>
      <c r="C19222" s="203"/>
      <c r="D19222" s="203"/>
      <c r="E19222" s="203"/>
      <c r="F19222" s="203"/>
    </row>
    <row r="19223" spans="1:6" x14ac:dyDescent="0.25">
      <c r="A19223" s="203"/>
      <c r="B19223" s="203"/>
      <c r="C19223" s="203"/>
      <c r="D19223" s="203"/>
      <c r="E19223" s="203"/>
      <c r="F19223" s="203"/>
    </row>
    <row r="19224" spans="1:6" x14ac:dyDescent="0.25">
      <c r="A19224" s="203"/>
      <c r="B19224" s="203"/>
      <c r="C19224" s="203"/>
      <c r="D19224" s="203"/>
      <c r="E19224" s="203"/>
      <c r="F19224" s="203"/>
    </row>
    <row r="19225" spans="1:6" x14ac:dyDescent="0.25">
      <c r="A19225" s="203"/>
      <c r="B19225" s="203"/>
      <c r="C19225" s="203"/>
      <c r="D19225" s="203"/>
      <c r="E19225" s="203"/>
      <c r="F19225" s="203"/>
    </row>
    <row r="19226" spans="1:6" x14ac:dyDescent="0.25">
      <c r="A19226" s="203"/>
      <c r="B19226" s="203"/>
      <c r="C19226" s="203"/>
      <c r="D19226" s="203"/>
      <c r="E19226" s="203"/>
      <c r="F19226" s="203"/>
    </row>
    <row r="19227" spans="1:6" x14ac:dyDescent="0.25">
      <c r="A19227" s="203"/>
      <c r="B19227" s="203"/>
      <c r="C19227" s="203"/>
      <c r="D19227" s="203"/>
      <c r="E19227" s="203"/>
      <c r="F19227" s="203"/>
    </row>
    <row r="19228" spans="1:6" x14ac:dyDescent="0.25">
      <c r="A19228" s="203"/>
      <c r="B19228" s="203"/>
      <c r="C19228" s="203"/>
      <c r="D19228" s="203"/>
      <c r="E19228" s="203"/>
      <c r="F19228" s="203"/>
    </row>
    <row r="19229" spans="1:6" x14ac:dyDescent="0.25">
      <c r="A19229" s="203"/>
      <c r="B19229" s="203"/>
      <c r="C19229" s="203"/>
      <c r="D19229" s="203"/>
      <c r="E19229" s="203"/>
      <c r="F19229" s="203"/>
    </row>
    <row r="19230" spans="1:6" x14ac:dyDescent="0.25">
      <c r="A19230" s="203"/>
      <c r="B19230" s="203"/>
      <c r="C19230" s="203"/>
      <c r="D19230" s="203"/>
      <c r="E19230" s="203"/>
      <c r="F19230" s="203"/>
    </row>
    <row r="19231" spans="1:6" x14ac:dyDescent="0.25">
      <c r="A19231" s="203"/>
      <c r="B19231" s="203"/>
      <c r="C19231" s="203"/>
      <c r="D19231" s="203"/>
      <c r="E19231" s="203"/>
      <c r="F19231" s="203"/>
    </row>
    <row r="19232" spans="1:6" x14ac:dyDescent="0.25">
      <c r="A19232" s="203"/>
      <c r="B19232" s="203"/>
      <c r="C19232" s="203"/>
      <c r="D19232" s="203"/>
      <c r="E19232" s="203"/>
      <c r="F19232" s="203"/>
    </row>
    <row r="19233" spans="1:6" x14ac:dyDescent="0.25">
      <c r="A19233" s="203"/>
      <c r="B19233" s="203"/>
      <c r="C19233" s="203"/>
      <c r="D19233" s="203"/>
      <c r="E19233" s="203"/>
      <c r="F19233" s="203"/>
    </row>
    <row r="19234" spans="1:6" x14ac:dyDescent="0.25">
      <c r="A19234" s="203"/>
      <c r="B19234" s="203"/>
      <c r="C19234" s="203"/>
      <c r="D19234" s="203"/>
      <c r="E19234" s="203"/>
      <c r="F19234" s="203"/>
    </row>
    <row r="19235" spans="1:6" x14ac:dyDescent="0.25">
      <c r="A19235" s="203"/>
      <c r="B19235" s="203"/>
      <c r="C19235" s="203"/>
      <c r="D19235" s="203"/>
      <c r="E19235" s="203"/>
      <c r="F19235" s="203"/>
    </row>
    <row r="19236" spans="1:6" x14ac:dyDescent="0.25">
      <c r="A19236" s="203"/>
      <c r="B19236" s="203"/>
      <c r="C19236" s="203"/>
      <c r="D19236" s="203"/>
      <c r="E19236" s="203"/>
      <c r="F19236" s="203"/>
    </row>
    <row r="19237" spans="1:6" x14ac:dyDescent="0.25">
      <c r="A19237" s="203"/>
      <c r="B19237" s="203"/>
      <c r="C19237" s="203"/>
      <c r="D19237" s="203"/>
      <c r="E19237" s="203"/>
      <c r="F19237" s="203"/>
    </row>
    <row r="19238" spans="1:6" x14ac:dyDescent="0.25">
      <c r="A19238" s="203"/>
      <c r="B19238" s="203"/>
      <c r="C19238" s="203"/>
      <c r="D19238" s="203"/>
      <c r="E19238" s="203"/>
      <c r="F19238" s="203"/>
    </row>
    <row r="19239" spans="1:6" x14ac:dyDescent="0.25">
      <c r="A19239" s="203"/>
      <c r="B19239" s="203"/>
      <c r="C19239" s="203"/>
      <c r="D19239" s="203"/>
      <c r="E19239" s="203"/>
      <c r="F19239" s="203"/>
    </row>
    <row r="19240" spans="1:6" x14ac:dyDescent="0.25">
      <c r="A19240" s="203"/>
      <c r="B19240" s="203"/>
      <c r="C19240" s="203"/>
      <c r="D19240" s="203"/>
      <c r="E19240" s="203"/>
      <c r="F19240" s="203"/>
    </row>
    <row r="19241" spans="1:6" x14ac:dyDescent="0.25">
      <c r="A19241" s="203"/>
      <c r="B19241" s="203"/>
      <c r="C19241" s="203"/>
      <c r="D19241" s="203"/>
      <c r="E19241" s="203"/>
      <c r="F19241" s="203"/>
    </row>
    <row r="19242" spans="1:6" x14ac:dyDescent="0.25">
      <c r="A19242" s="203"/>
      <c r="B19242" s="203"/>
      <c r="C19242" s="203"/>
      <c r="D19242" s="203"/>
      <c r="E19242" s="203"/>
      <c r="F19242" s="203"/>
    </row>
    <row r="19243" spans="1:6" x14ac:dyDescent="0.25">
      <c r="A19243" s="203"/>
      <c r="B19243" s="203"/>
      <c r="C19243" s="203"/>
      <c r="D19243" s="203"/>
      <c r="E19243" s="203"/>
      <c r="F19243" s="203"/>
    </row>
    <row r="19244" spans="1:6" x14ac:dyDescent="0.25">
      <c r="A19244" s="203"/>
      <c r="B19244" s="203"/>
      <c r="C19244" s="203"/>
      <c r="D19244" s="203"/>
      <c r="E19244" s="203"/>
      <c r="F19244" s="203"/>
    </row>
    <row r="19245" spans="1:6" x14ac:dyDescent="0.25">
      <c r="A19245" s="203"/>
      <c r="B19245" s="203"/>
      <c r="C19245" s="203"/>
      <c r="D19245" s="203"/>
      <c r="E19245" s="203"/>
      <c r="F19245" s="203"/>
    </row>
    <row r="19246" spans="1:6" x14ac:dyDescent="0.25">
      <c r="A19246" s="203"/>
      <c r="B19246" s="203"/>
      <c r="C19246" s="203"/>
      <c r="D19246" s="203"/>
      <c r="E19246" s="203"/>
      <c r="F19246" s="203"/>
    </row>
    <row r="19247" spans="1:6" x14ac:dyDescent="0.25">
      <c r="A19247" s="203"/>
      <c r="B19247" s="203"/>
      <c r="C19247" s="203"/>
      <c r="D19247" s="203"/>
      <c r="E19247" s="203"/>
      <c r="F19247" s="203"/>
    </row>
    <row r="19248" spans="1:6" x14ac:dyDescent="0.25">
      <c r="A19248" s="203"/>
      <c r="B19248" s="203"/>
      <c r="C19248" s="203"/>
      <c r="D19248" s="203"/>
      <c r="E19248" s="203"/>
      <c r="F19248" s="203"/>
    </row>
    <row r="19249" spans="1:6" x14ac:dyDescent="0.25">
      <c r="A19249" s="203"/>
      <c r="B19249" s="203"/>
      <c r="C19249" s="203"/>
      <c r="D19249" s="203"/>
      <c r="E19249" s="203"/>
      <c r="F19249" s="203"/>
    </row>
    <row r="19250" spans="1:6" x14ac:dyDescent="0.25">
      <c r="A19250" s="203"/>
      <c r="B19250" s="203"/>
      <c r="C19250" s="203"/>
      <c r="D19250" s="203"/>
      <c r="E19250" s="203"/>
      <c r="F19250" s="203"/>
    </row>
    <row r="19251" spans="1:6" x14ac:dyDescent="0.25">
      <c r="A19251" s="203"/>
      <c r="B19251" s="203"/>
      <c r="C19251" s="203"/>
      <c r="D19251" s="203"/>
      <c r="E19251" s="203"/>
      <c r="F19251" s="203"/>
    </row>
    <row r="19252" spans="1:6" x14ac:dyDescent="0.25">
      <c r="A19252" s="203"/>
      <c r="B19252" s="203"/>
      <c r="C19252" s="203"/>
      <c r="D19252" s="203"/>
      <c r="E19252" s="203"/>
      <c r="F19252" s="203"/>
    </row>
    <row r="19253" spans="1:6" x14ac:dyDescent="0.25">
      <c r="A19253" s="203"/>
      <c r="B19253" s="203"/>
      <c r="C19253" s="203"/>
      <c r="D19253" s="203"/>
      <c r="E19253" s="203"/>
      <c r="F19253" s="203"/>
    </row>
    <row r="19254" spans="1:6" x14ac:dyDescent="0.25">
      <c r="A19254" s="203"/>
      <c r="B19254" s="203"/>
      <c r="C19254" s="203"/>
      <c r="D19254" s="203"/>
      <c r="E19254" s="203"/>
      <c r="F19254" s="203"/>
    </row>
    <row r="19255" spans="1:6" x14ac:dyDescent="0.25">
      <c r="A19255" s="203"/>
      <c r="B19255" s="203"/>
      <c r="C19255" s="203"/>
      <c r="D19255" s="203"/>
      <c r="E19255" s="203"/>
      <c r="F19255" s="203"/>
    </row>
    <row r="19256" spans="1:6" x14ac:dyDescent="0.25">
      <c r="A19256" s="203"/>
      <c r="B19256" s="203"/>
      <c r="C19256" s="203"/>
      <c r="D19256" s="203"/>
      <c r="E19256" s="203"/>
      <c r="F19256" s="203"/>
    </row>
    <row r="19257" spans="1:6" x14ac:dyDescent="0.25">
      <c r="A19257" s="203"/>
      <c r="B19257" s="203"/>
      <c r="C19257" s="203"/>
      <c r="D19257" s="203"/>
      <c r="E19257" s="203"/>
      <c r="F19257" s="203"/>
    </row>
    <row r="19258" spans="1:6" x14ac:dyDescent="0.25">
      <c r="A19258" s="203"/>
      <c r="B19258" s="203"/>
      <c r="C19258" s="203"/>
      <c r="D19258" s="203"/>
      <c r="E19258" s="203"/>
      <c r="F19258" s="203"/>
    </row>
    <row r="19259" spans="1:6" x14ac:dyDescent="0.25">
      <c r="A19259" s="203"/>
      <c r="B19259" s="203"/>
      <c r="C19259" s="203"/>
      <c r="D19259" s="203"/>
      <c r="E19259" s="203"/>
      <c r="F19259" s="203"/>
    </row>
    <row r="19260" spans="1:6" x14ac:dyDescent="0.25">
      <c r="A19260" s="203"/>
      <c r="B19260" s="203"/>
      <c r="C19260" s="203"/>
      <c r="D19260" s="203"/>
      <c r="E19260" s="203"/>
      <c r="F19260" s="203"/>
    </row>
    <row r="19261" spans="1:6" x14ac:dyDescent="0.25">
      <c r="A19261" s="203"/>
      <c r="B19261" s="203"/>
      <c r="C19261" s="203"/>
      <c r="D19261" s="203"/>
      <c r="E19261" s="203"/>
      <c r="F19261" s="203"/>
    </row>
    <row r="19262" spans="1:6" x14ac:dyDescent="0.25">
      <c r="A19262" s="203"/>
      <c r="B19262" s="203"/>
      <c r="C19262" s="203"/>
      <c r="D19262" s="203"/>
      <c r="E19262" s="203"/>
      <c r="F19262" s="203"/>
    </row>
    <row r="19263" spans="1:6" x14ac:dyDescent="0.25">
      <c r="A19263" s="203"/>
      <c r="B19263" s="203"/>
      <c r="C19263" s="203"/>
      <c r="D19263" s="203"/>
      <c r="E19263" s="203"/>
      <c r="F19263" s="203"/>
    </row>
    <row r="19264" spans="1:6" x14ac:dyDescent="0.25">
      <c r="A19264" s="203"/>
      <c r="B19264" s="203"/>
      <c r="C19264" s="203"/>
      <c r="D19264" s="203"/>
      <c r="E19264" s="203"/>
      <c r="F19264" s="203"/>
    </row>
    <row r="19265" spans="1:6" x14ac:dyDescent="0.25">
      <c r="A19265" s="203"/>
      <c r="B19265" s="203"/>
      <c r="C19265" s="203"/>
      <c r="D19265" s="203"/>
      <c r="E19265" s="203"/>
      <c r="F19265" s="203"/>
    </row>
    <row r="19266" spans="1:6" x14ac:dyDescent="0.25">
      <c r="A19266" s="203"/>
      <c r="B19266" s="203"/>
      <c r="C19266" s="203"/>
      <c r="D19266" s="203"/>
      <c r="E19266" s="203"/>
      <c r="F19266" s="203"/>
    </row>
    <row r="19267" spans="1:6" x14ac:dyDescent="0.25">
      <c r="A19267" s="203"/>
      <c r="B19267" s="203"/>
      <c r="C19267" s="203"/>
      <c r="D19267" s="203"/>
      <c r="E19267" s="203"/>
      <c r="F19267" s="203"/>
    </row>
    <row r="19268" spans="1:6" x14ac:dyDescent="0.25">
      <c r="A19268" s="203"/>
      <c r="B19268" s="203"/>
      <c r="C19268" s="203"/>
      <c r="D19268" s="203"/>
      <c r="E19268" s="203"/>
      <c r="F19268" s="203"/>
    </row>
    <row r="19269" spans="1:6" x14ac:dyDescent="0.25">
      <c r="A19269" s="203"/>
      <c r="B19269" s="203"/>
      <c r="C19269" s="203"/>
      <c r="D19269" s="203"/>
      <c r="E19269" s="203"/>
      <c r="F19269" s="203"/>
    </row>
    <row r="19270" spans="1:6" x14ac:dyDescent="0.25">
      <c r="A19270" s="203"/>
      <c r="B19270" s="203"/>
      <c r="C19270" s="203"/>
      <c r="D19270" s="203"/>
      <c r="E19270" s="203"/>
      <c r="F19270" s="203"/>
    </row>
    <row r="19271" spans="1:6" x14ac:dyDescent="0.25">
      <c r="A19271" s="203"/>
      <c r="B19271" s="203"/>
      <c r="C19271" s="203"/>
      <c r="D19271" s="203"/>
      <c r="E19271" s="203"/>
      <c r="F19271" s="203"/>
    </row>
    <row r="19272" spans="1:6" x14ac:dyDescent="0.25">
      <c r="A19272" s="203"/>
      <c r="B19272" s="203"/>
      <c r="C19272" s="203"/>
      <c r="D19272" s="203"/>
      <c r="E19272" s="203"/>
      <c r="F19272" s="203"/>
    </row>
    <row r="19273" spans="1:6" x14ac:dyDescent="0.25">
      <c r="A19273" s="203"/>
      <c r="B19273" s="203"/>
      <c r="C19273" s="203"/>
      <c r="D19273" s="203"/>
      <c r="E19273" s="203"/>
      <c r="F19273" s="203"/>
    </row>
    <row r="19274" spans="1:6" x14ac:dyDescent="0.25">
      <c r="A19274" s="203"/>
      <c r="B19274" s="203"/>
      <c r="C19274" s="203"/>
      <c r="D19274" s="203"/>
      <c r="E19274" s="203"/>
      <c r="F19274" s="203"/>
    </row>
    <row r="19275" spans="1:6" x14ac:dyDescent="0.25">
      <c r="A19275" s="203"/>
      <c r="B19275" s="203"/>
      <c r="C19275" s="203"/>
      <c r="D19275" s="203"/>
      <c r="E19275" s="203"/>
      <c r="F19275" s="203"/>
    </row>
    <row r="19276" spans="1:6" x14ac:dyDescent="0.25">
      <c r="A19276" s="203"/>
      <c r="B19276" s="203"/>
      <c r="C19276" s="203"/>
      <c r="D19276" s="203"/>
      <c r="E19276" s="203"/>
      <c r="F19276" s="203"/>
    </row>
    <row r="19277" spans="1:6" x14ac:dyDescent="0.25">
      <c r="A19277" s="203"/>
      <c r="B19277" s="203"/>
      <c r="C19277" s="203"/>
      <c r="D19277" s="203"/>
      <c r="E19277" s="203"/>
      <c r="F19277" s="203"/>
    </row>
    <row r="19278" spans="1:6" x14ac:dyDescent="0.25">
      <c r="A19278" s="203"/>
      <c r="B19278" s="203"/>
      <c r="C19278" s="203"/>
      <c r="D19278" s="203"/>
      <c r="E19278" s="203"/>
      <c r="F19278" s="203"/>
    </row>
    <row r="19279" spans="1:6" x14ac:dyDescent="0.25">
      <c r="A19279" s="203"/>
      <c r="B19279" s="203"/>
      <c r="C19279" s="203"/>
      <c r="D19279" s="203"/>
      <c r="E19279" s="203"/>
      <c r="F19279" s="203"/>
    </row>
    <row r="19280" spans="1:6" x14ac:dyDescent="0.25">
      <c r="A19280" s="203"/>
      <c r="B19280" s="203"/>
      <c r="C19280" s="203"/>
      <c r="D19280" s="203"/>
      <c r="E19280" s="203"/>
      <c r="F19280" s="203"/>
    </row>
    <row r="19281" spans="1:6" x14ac:dyDescent="0.25">
      <c r="A19281" s="203"/>
      <c r="B19281" s="203"/>
      <c r="C19281" s="203"/>
      <c r="D19281" s="203"/>
      <c r="E19281" s="203"/>
      <c r="F19281" s="203"/>
    </row>
    <row r="19282" spans="1:6" x14ac:dyDescent="0.25">
      <c r="A19282" s="203"/>
      <c r="B19282" s="203"/>
      <c r="C19282" s="203"/>
      <c r="D19282" s="203"/>
      <c r="E19282" s="203"/>
      <c r="F19282" s="203"/>
    </row>
    <row r="19283" spans="1:6" x14ac:dyDescent="0.25">
      <c r="A19283" s="203"/>
      <c r="B19283" s="203"/>
      <c r="C19283" s="203"/>
      <c r="D19283" s="203"/>
      <c r="E19283" s="203"/>
      <c r="F19283" s="203"/>
    </row>
    <row r="19284" spans="1:6" x14ac:dyDescent="0.25">
      <c r="A19284" s="203"/>
      <c r="B19284" s="203"/>
      <c r="C19284" s="203"/>
      <c r="D19284" s="203"/>
      <c r="E19284" s="203"/>
      <c r="F19284" s="203"/>
    </row>
    <row r="19285" spans="1:6" x14ac:dyDescent="0.25">
      <c r="A19285" s="203"/>
      <c r="B19285" s="203"/>
      <c r="C19285" s="203"/>
      <c r="D19285" s="203"/>
      <c r="E19285" s="203"/>
      <c r="F19285" s="203"/>
    </row>
    <row r="19286" spans="1:6" x14ac:dyDescent="0.25">
      <c r="A19286" s="203"/>
      <c r="B19286" s="203"/>
      <c r="C19286" s="203"/>
      <c r="D19286" s="203"/>
      <c r="E19286" s="203"/>
      <c r="F19286" s="203"/>
    </row>
    <row r="19287" spans="1:6" x14ac:dyDescent="0.25">
      <c r="A19287" s="203"/>
      <c r="B19287" s="203"/>
      <c r="C19287" s="203"/>
      <c r="D19287" s="203"/>
      <c r="E19287" s="203"/>
      <c r="F19287" s="203"/>
    </row>
    <row r="19288" spans="1:6" x14ac:dyDescent="0.25">
      <c r="A19288" s="203"/>
      <c r="B19288" s="203"/>
      <c r="C19288" s="203"/>
      <c r="D19288" s="203"/>
      <c r="E19288" s="203"/>
      <c r="F19288" s="203"/>
    </row>
    <row r="19289" spans="1:6" x14ac:dyDescent="0.25">
      <c r="A19289" s="203"/>
      <c r="B19289" s="203"/>
      <c r="C19289" s="203"/>
      <c r="D19289" s="203"/>
      <c r="E19289" s="203"/>
      <c r="F19289" s="203"/>
    </row>
    <row r="19290" spans="1:6" x14ac:dyDescent="0.25">
      <c r="A19290" s="203"/>
      <c r="B19290" s="203"/>
      <c r="C19290" s="203"/>
      <c r="D19290" s="203"/>
      <c r="E19290" s="203"/>
      <c r="F19290" s="203"/>
    </row>
    <row r="19291" spans="1:6" x14ac:dyDescent="0.25">
      <c r="A19291" s="203"/>
      <c r="B19291" s="203"/>
      <c r="C19291" s="203"/>
      <c r="D19291" s="203"/>
      <c r="E19291" s="203"/>
      <c r="F19291" s="203"/>
    </row>
    <row r="19292" spans="1:6" x14ac:dyDescent="0.25">
      <c r="A19292" s="203"/>
      <c r="B19292" s="203"/>
      <c r="C19292" s="203"/>
      <c r="D19292" s="203"/>
      <c r="E19292" s="203"/>
      <c r="F19292" s="203"/>
    </row>
    <row r="19293" spans="1:6" x14ac:dyDescent="0.25">
      <c r="A19293" s="203"/>
      <c r="B19293" s="203"/>
      <c r="C19293" s="203"/>
      <c r="D19293" s="203"/>
      <c r="E19293" s="203"/>
      <c r="F19293" s="203"/>
    </row>
    <row r="19294" spans="1:6" x14ac:dyDescent="0.25">
      <c r="A19294" s="203"/>
      <c r="B19294" s="203"/>
      <c r="C19294" s="203"/>
      <c r="D19294" s="203"/>
      <c r="E19294" s="203"/>
      <c r="F19294" s="203"/>
    </row>
    <row r="19295" spans="1:6" x14ac:dyDescent="0.25">
      <c r="A19295" s="203"/>
      <c r="B19295" s="203"/>
      <c r="C19295" s="203"/>
      <c r="D19295" s="203"/>
      <c r="E19295" s="203"/>
      <c r="F19295" s="203"/>
    </row>
    <row r="19296" spans="1:6" x14ac:dyDescent="0.25">
      <c r="A19296" s="203"/>
      <c r="B19296" s="203"/>
      <c r="C19296" s="203"/>
      <c r="D19296" s="203"/>
      <c r="E19296" s="203"/>
      <c r="F19296" s="203"/>
    </row>
    <row r="19297" spans="1:6" x14ac:dyDescent="0.25">
      <c r="A19297" s="203"/>
      <c r="B19297" s="203"/>
      <c r="C19297" s="203"/>
      <c r="D19297" s="203"/>
      <c r="E19297" s="203"/>
      <c r="F19297" s="203"/>
    </row>
    <row r="19298" spans="1:6" x14ac:dyDescent="0.25">
      <c r="A19298" s="203"/>
      <c r="B19298" s="203"/>
      <c r="C19298" s="203"/>
      <c r="D19298" s="203"/>
      <c r="E19298" s="203"/>
      <c r="F19298" s="203"/>
    </row>
    <row r="19299" spans="1:6" x14ac:dyDescent="0.25">
      <c r="A19299" s="203"/>
      <c r="B19299" s="203"/>
      <c r="C19299" s="203"/>
      <c r="D19299" s="203"/>
      <c r="E19299" s="203"/>
      <c r="F19299" s="203"/>
    </row>
    <row r="19300" spans="1:6" x14ac:dyDescent="0.25">
      <c r="A19300" s="203"/>
      <c r="B19300" s="203"/>
      <c r="C19300" s="203"/>
      <c r="D19300" s="203"/>
      <c r="E19300" s="203"/>
      <c r="F19300" s="203"/>
    </row>
    <row r="19301" spans="1:6" x14ac:dyDescent="0.25">
      <c r="A19301" s="203"/>
      <c r="B19301" s="203"/>
      <c r="C19301" s="203"/>
      <c r="D19301" s="203"/>
      <c r="E19301" s="203"/>
      <c r="F19301" s="203"/>
    </row>
    <row r="19302" spans="1:6" x14ac:dyDescent="0.25">
      <c r="A19302" s="203"/>
      <c r="B19302" s="203"/>
      <c r="C19302" s="203"/>
      <c r="D19302" s="203"/>
      <c r="E19302" s="203"/>
      <c r="F19302" s="203"/>
    </row>
    <row r="19303" spans="1:6" x14ac:dyDescent="0.25">
      <c r="A19303" s="203"/>
      <c r="B19303" s="203"/>
      <c r="C19303" s="203"/>
      <c r="D19303" s="203"/>
      <c r="E19303" s="203"/>
      <c r="F19303" s="203"/>
    </row>
    <row r="19304" spans="1:6" x14ac:dyDescent="0.25">
      <c r="A19304" s="203"/>
      <c r="B19304" s="203"/>
      <c r="C19304" s="203"/>
      <c r="D19304" s="203"/>
      <c r="E19304" s="203"/>
      <c r="F19304" s="203"/>
    </row>
    <row r="19305" spans="1:6" x14ac:dyDescent="0.25">
      <c r="A19305" s="203"/>
      <c r="B19305" s="203"/>
      <c r="C19305" s="203"/>
      <c r="D19305" s="203"/>
      <c r="E19305" s="203"/>
      <c r="F19305" s="203"/>
    </row>
    <row r="19306" spans="1:6" x14ac:dyDescent="0.25">
      <c r="A19306" s="203"/>
      <c r="B19306" s="203"/>
      <c r="C19306" s="203"/>
      <c r="D19306" s="203"/>
      <c r="E19306" s="203"/>
      <c r="F19306" s="203"/>
    </row>
    <row r="19307" spans="1:6" x14ac:dyDescent="0.25">
      <c r="A19307" s="203"/>
      <c r="B19307" s="203"/>
      <c r="C19307" s="203"/>
      <c r="D19307" s="203"/>
      <c r="E19307" s="203"/>
      <c r="F19307" s="203"/>
    </row>
    <row r="19308" spans="1:6" x14ac:dyDescent="0.25">
      <c r="A19308" s="203"/>
      <c r="B19308" s="203"/>
      <c r="C19308" s="203"/>
      <c r="D19308" s="203"/>
      <c r="E19308" s="203"/>
      <c r="F19308" s="203"/>
    </row>
    <row r="19309" spans="1:6" x14ac:dyDescent="0.25">
      <c r="A19309" s="203"/>
      <c r="B19309" s="203"/>
      <c r="C19309" s="203"/>
      <c r="D19309" s="203"/>
      <c r="E19309" s="203"/>
      <c r="F19309" s="203"/>
    </row>
    <row r="19310" spans="1:6" x14ac:dyDescent="0.25">
      <c r="A19310" s="203"/>
      <c r="B19310" s="203"/>
      <c r="C19310" s="203"/>
      <c r="D19310" s="203"/>
      <c r="E19310" s="203"/>
      <c r="F19310" s="203"/>
    </row>
    <row r="19311" spans="1:6" x14ac:dyDescent="0.25">
      <c r="A19311" s="203"/>
      <c r="B19311" s="203"/>
      <c r="C19311" s="203"/>
      <c r="D19311" s="203"/>
      <c r="E19311" s="203"/>
      <c r="F19311" s="203"/>
    </row>
    <row r="19312" spans="1:6" x14ac:dyDescent="0.25">
      <c r="A19312" s="203"/>
      <c r="B19312" s="203"/>
      <c r="C19312" s="203"/>
      <c r="D19312" s="203"/>
      <c r="E19312" s="203"/>
      <c r="F19312" s="203"/>
    </row>
    <row r="19313" spans="1:6" x14ac:dyDescent="0.25">
      <c r="A19313" s="203"/>
      <c r="B19313" s="203"/>
      <c r="C19313" s="203"/>
      <c r="D19313" s="203"/>
      <c r="E19313" s="203"/>
      <c r="F19313" s="203"/>
    </row>
    <row r="19314" spans="1:6" x14ac:dyDescent="0.25">
      <c r="A19314" s="203"/>
      <c r="B19314" s="203"/>
      <c r="C19314" s="203"/>
      <c r="D19314" s="203"/>
      <c r="E19314" s="203"/>
      <c r="F19314" s="203"/>
    </row>
    <row r="19315" spans="1:6" x14ac:dyDescent="0.25">
      <c r="A19315" s="203"/>
      <c r="B19315" s="203"/>
      <c r="C19315" s="203"/>
      <c r="D19315" s="203"/>
      <c r="E19315" s="203"/>
      <c r="F19315" s="203"/>
    </row>
    <row r="19316" spans="1:6" x14ac:dyDescent="0.25">
      <c r="A19316" s="203"/>
      <c r="B19316" s="203"/>
      <c r="C19316" s="203"/>
      <c r="D19316" s="203"/>
      <c r="E19316" s="203"/>
      <c r="F19316" s="203"/>
    </row>
    <row r="19317" spans="1:6" x14ac:dyDescent="0.25">
      <c r="A19317" s="203"/>
      <c r="B19317" s="203"/>
      <c r="C19317" s="203"/>
      <c r="D19317" s="203"/>
      <c r="E19317" s="203"/>
      <c r="F19317" s="203"/>
    </row>
    <row r="19318" spans="1:6" x14ac:dyDescent="0.25">
      <c r="A19318" s="203"/>
      <c r="B19318" s="203"/>
      <c r="C19318" s="203"/>
      <c r="D19318" s="203"/>
      <c r="E19318" s="203"/>
      <c r="F19318" s="203"/>
    </row>
    <row r="19319" spans="1:6" x14ac:dyDescent="0.25">
      <c r="A19319" s="203"/>
      <c r="B19319" s="203"/>
      <c r="C19319" s="203"/>
      <c r="D19319" s="203"/>
      <c r="E19319" s="203"/>
      <c r="F19319" s="203"/>
    </row>
    <row r="19320" spans="1:6" x14ac:dyDescent="0.25">
      <c r="A19320" s="203"/>
      <c r="B19320" s="203"/>
      <c r="C19320" s="203"/>
      <c r="D19320" s="203"/>
      <c r="E19320" s="203"/>
      <c r="F19320" s="203"/>
    </row>
    <row r="19321" spans="1:6" x14ac:dyDescent="0.25">
      <c r="A19321" s="203"/>
      <c r="B19321" s="203"/>
      <c r="C19321" s="203"/>
      <c r="D19321" s="203"/>
      <c r="E19321" s="203"/>
      <c r="F19321" s="203"/>
    </row>
    <row r="19322" spans="1:6" x14ac:dyDescent="0.25">
      <c r="A19322" s="203"/>
      <c r="B19322" s="203"/>
      <c r="C19322" s="203"/>
      <c r="D19322" s="203"/>
      <c r="E19322" s="203"/>
      <c r="F19322" s="203"/>
    </row>
    <row r="19323" spans="1:6" x14ac:dyDescent="0.25">
      <c r="A19323" s="203"/>
      <c r="B19323" s="203"/>
      <c r="C19323" s="203"/>
      <c r="D19323" s="203"/>
      <c r="E19323" s="203"/>
      <c r="F19323" s="203"/>
    </row>
    <row r="19324" spans="1:6" x14ac:dyDescent="0.25">
      <c r="A19324" s="203"/>
      <c r="B19324" s="203"/>
      <c r="C19324" s="203"/>
      <c r="D19324" s="203"/>
      <c r="E19324" s="203"/>
      <c r="F19324" s="203"/>
    </row>
    <row r="19325" spans="1:6" x14ac:dyDescent="0.25">
      <c r="A19325" s="203"/>
      <c r="B19325" s="203"/>
      <c r="C19325" s="203"/>
      <c r="D19325" s="203"/>
      <c r="E19325" s="203"/>
      <c r="F19325" s="203"/>
    </row>
    <row r="19326" spans="1:6" x14ac:dyDescent="0.25">
      <c r="A19326" s="203"/>
      <c r="B19326" s="203"/>
      <c r="C19326" s="203"/>
      <c r="D19326" s="203"/>
      <c r="E19326" s="203"/>
      <c r="F19326" s="203"/>
    </row>
    <row r="19327" spans="1:6" x14ac:dyDescent="0.25">
      <c r="A19327" s="203"/>
      <c r="B19327" s="203"/>
      <c r="C19327" s="203"/>
      <c r="D19327" s="203"/>
      <c r="E19327" s="203"/>
      <c r="F19327" s="203"/>
    </row>
    <row r="19328" spans="1:6" x14ac:dyDescent="0.25">
      <c r="A19328" s="203"/>
      <c r="B19328" s="203"/>
      <c r="C19328" s="203"/>
      <c r="D19328" s="203"/>
      <c r="E19328" s="203"/>
      <c r="F19328" s="203"/>
    </row>
    <row r="19329" spans="1:6" x14ac:dyDescent="0.25">
      <c r="A19329" s="203"/>
      <c r="B19329" s="203"/>
      <c r="C19329" s="203"/>
      <c r="D19329" s="203"/>
      <c r="E19329" s="203"/>
      <c r="F19329" s="203"/>
    </row>
    <row r="19330" spans="1:6" x14ac:dyDescent="0.25">
      <c r="A19330" s="203"/>
      <c r="B19330" s="203"/>
      <c r="C19330" s="203"/>
      <c r="D19330" s="203"/>
      <c r="E19330" s="203"/>
      <c r="F19330" s="203"/>
    </row>
    <row r="19331" spans="1:6" x14ac:dyDescent="0.25">
      <c r="A19331" s="203"/>
      <c r="B19331" s="203"/>
      <c r="C19331" s="203"/>
      <c r="D19331" s="203"/>
      <c r="E19331" s="203"/>
      <c r="F19331" s="203"/>
    </row>
    <row r="19332" spans="1:6" x14ac:dyDescent="0.25">
      <c r="A19332" s="203"/>
      <c r="B19332" s="203"/>
      <c r="C19332" s="203"/>
      <c r="D19332" s="203"/>
      <c r="E19332" s="203"/>
      <c r="F19332" s="203"/>
    </row>
    <row r="19333" spans="1:6" x14ac:dyDescent="0.25">
      <c r="A19333" s="203"/>
      <c r="B19333" s="203"/>
      <c r="C19333" s="203"/>
      <c r="D19333" s="203"/>
      <c r="E19333" s="203"/>
      <c r="F19333" s="203"/>
    </row>
    <row r="19334" spans="1:6" x14ac:dyDescent="0.25">
      <c r="A19334" s="203"/>
      <c r="B19334" s="203"/>
      <c r="C19334" s="203"/>
      <c r="D19334" s="203"/>
      <c r="E19334" s="203"/>
      <c r="F19334" s="203"/>
    </row>
    <row r="19335" spans="1:6" x14ac:dyDescent="0.25">
      <c r="A19335" s="203"/>
      <c r="B19335" s="203"/>
      <c r="C19335" s="203"/>
      <c r="D19335" s="203"/>
      <c r="E19335" s="203"/>
      <c r="F19335" s="203"/>
    </row>
    <row r="19336" spans="1:6" x14ac:dyDescent="0.25">
      <c r="A19336" s="203"/>
      <c r="B19336" s="203"/>
      <c r="C19336" s="203"/>
      <c r="D19336" s="203"/>
      <c r="E19336" s="203"/>
      <c r="F19336" s="203"/>
    </row>
    <row r="19337" spans="1:6" x14ac:dyDescent="0.25">
      <c r="A19337" s="203"/>
      <c r="B19337" s="203"/>
      <c r="C19337" s="203"/>
      <c r="D19337" s="203"/>
      <c r="E19337" s="203"/>
      <c r="F19337" s="203"/>
    </row>
    <row r="19338" spans="1:6" x14ac:dyDescent="0.25">
      <c r="A19338" s="203"/>
      <c r="B19338" s="203"/>
      <c r="C19338" s="203"/>
      <c r="D19338" s="203"/>
      <c r="E19338" s="203"/>
      <c r="F19338" s="203"/>
    </row>
    <row r="19339" spans="1:6" x14ac:dyDescent="0.25">
      <c r="A19339" s="203"/>
      <c r="B19339" s="203"/>
      <c r="C19339" s="203"/>
      <c r="D19339" s="203"/>
      <c r="E19339" s="203"/>
      <c r="F19339" s="203"/>
    </row>
    <row r="19340" spans="1:6" x14ac:dyDescent="0.25">
      <c r="A19340" s="203"/>
      <c r="B19340" s="203"/>
      <c r="C19340" s="203"/>
      <c r="D19340" s="203"/>
      <c r="E19340" s="203"/>
      <c r="F19340" s="203"/>
    </row>
    <row r="19341" spans="1:6" x14ac:dyDescent="0.25">
      <c r="A19341" s="203"/>
      <c r="B19341" s="203"/>
      <c r="C19341" s="203"/>
      <c r="D19341" s="203"/>
      <c r="E19341" s="203"/>
      <c r="F19341" s="203"/>
    </row>
    <row r="19342" spans="1:6" x14ac:dyDescent="0.25">
      <c r="A19342" s="203"/>
      <c r="B19342" s="203"/>
      <c r="C19342" s="203"/>
      <c r="D19342" s="203"/>
      <c r="E19342" s="203"/>
      <c r="F19342" s="203"/>
    </row>
    <row r="19343" spans="1:6" x14ac:dyDescent="0.25">
      <c r="A19343" s="203"/>
      <c r="B19343" s="203"/>
      <c r="C19343" s="203"/>
      <c r="D19343" s="203"/>
      <c r="E19343" s="203"/>
      <c r="F19343" s="203"/>
    </row>
    <row r="19344" spans="1:6" x14ac:dyDescent="0.25">
      <c r="A19344" s="203"/>
      <c r="B19344" s="203"/>
      <c r="C19344" s="203"/>
      <c r="D19344" s="203"/>
      <c r="E19344" s="203"/>
      <c r="F19344" s="203"/>
    </row>
    <row r="19345" spans="1:6" x14ac:dyDescent="0.25">
      <c r="A19345" s="203"/>
      <c r="B19345" s="203"/>
      <c r="C19345" s="203"/>
      <c r="D19345" s="203"/>
      <c r="E19345" s="203"/>
      <c r="F19345" s="203"/>
    </row>
    <row r="19346" spans="1:6" x14ac:dyDescent="0.25">
      <c r="A19346" s="203"/>
      <c r="B19346" s="203"/>
      <c r="C19346" s="203"/>
      <c r="D19346" s="203"/>
      <c r="E19346" s="203"/>
      <c r="F19346" s="203"/>
    </row>
    <row r="19347" spans="1:6" x14ac:dyDescent="0.25">
      <c r="A19347" s="203"/>
      <c r="B19347" s="203"/>
      <c r="C19347" s="203"/>
      <c r="D19347" s="203"/>
      <c r="E19347" s="203"/>
      <c r="F19347" s="203"/>
    </row>
    <row r="19348" spans="1:6" x14ac:dyDescent="0.25">
      <c r="A19348" s="203"/>
      <c r="B19348" s="203"/>
      <c r="C19348" s="203"/>
      <c r="D19348" s="203"/>
      <c r="E19348" s="203"/>
      <c r="F19348" s="203"/>
    </row>
    <row r="19349" spans="1:6" x14ac:dyDescent="0.25">
      <c r="A19349" s="203"/>
      <c r="B19349" s="203"/>
      <c r="C19349" s="203"/>
      <c r="D19349" s="203"/>
      <c r="E19349" s="203"/>
      <c r="F19349" s="203"/>
    </row>
    <row r="19350" spans="1:6" x14ac:dyDescent="0.25">
      <c r="A19350" s="203"/>
      <c r="B19350" s="203"/>
      <c r="C19350" s="203"/>
      <c r="D19350" s="203"/>
      <c r="E19350" s="203"/>
      <c r="F19350" s="203"/>
    </row>
    <row r="19351" spans="1:6" x14ac:dyDescent="0.25">
      <c r="A19351" s="203"/>
      <c r="B19351" s="203"/>
      <c r="C19351" s="203"/>
      <c r="D19351" s="203"/>
      <c r="E19351" s="203"/>
      <c r="F19351" s="203"/>
    </row>
    <row r="19352" spans="1:6" x14ac:dyDescent="0.25">
      <c r="A19352" s="203"/>
      <c r="B19352" s="203"/>
      <c r="C19352" s="203"/>
      <c r="D19352" s="203"/>
      <c r="E19352" s="203"/>
      <c r="F19352" s="203"/>
    </row>
    <row r="19353" spans="1:6" x14ac:dyDescent="0.25">
      <c r="A19353" s="203"/>
      <c r="B19353" s="203"/>
      <c r="C19353" s="203"/>
      <c r="D19353" s="203"/>
      <c r="E19353" s="203"/>
      <c r="F19353" s="203"/>
    </row>
    <row r="19354" spans="1:6" x14ac:dyDescent="0.25">
      <c r="A19354" s="203"/>
      <c r="B19354" s="203"/>
      <c r="C19354" s="203"/>
      <c r="D19354" s="203"/>
      <c r="E19354" s="203"/>
      <c r="F19354" s="203"/>
    </row>
    <row r="19355" spans="1:6" x14ac:dyDescent="0.25">
      <c r="A19355" s="203"/>
      <c r="B19355" s="203"/>
      <c r="C19355" s="203"/>
      <c r="D19355" s="203"/>
      <c r="E19355" s="203"/>
      <c r="F19355" s="203"/>
    </row>
    <row r="19356" spans="1:6" x14ac:dyDescent="0.25">
      <c r="A19356" s="203"/>
      <c r="B19356" s="203"/>
      <c r="C19356" s="203"/>
      <c r="D19356" s="203"/>
      <c r="E19356" s="203"/>
      <c r="F19356" s="203"/>
    </row>
    <row r="19357" spans="1:6" x14ac:dyDescent="0.25">
      <c r="A19357" s="203"/>
      <c r="B19357" s="203"/>
      <c r="C19357" s="203"/>
      <c r="D19357" s="203"/>
      <c r="E19357" s="203"/>
      <c r="F19357" s="203"/>
    </row>
    <row r="19358" spans="1:6" x14ac:dyDescent="0.25">
      <c r="A19358" s="203"/>
      <c r="B19358" s="203"/>
      <c r="C19358" s="203"/>
      <c r="D19358" s="203"/>
      <c r="E19358" s="203"/>
      <c r="F19358" s="203"/>
    </row>
    <row r="19359" spans="1:6" x14ac:dyDescent="0.25">
      <c r="A19359" s="203"/>
      <c r="B19359" s="203"/>
      <c r="C19359" s="203"/>
      <c r="D19359" s="203"/>
      <c r="E19359" s="203"/>
      <c r="F19359" s="203"/>
    </row>
    <row r="19360" spans="1:6" x14ac:dyDescent="0.25">
      <c r="A19360" s="203"/>
      <c r="B19360" s="203"/>
      <c r="C19360" s="203"/>
      <c r="D19360" s="203"/>
      <c r="E19360" s="203"/>
      <c r="F19360" s="203"/>
    </row>
    <row r="19361" spans="1:6" x14ac:dyDescent="0.25">
      <c r="A19361" s="203"/>
      <c r="B19361" s="203"/>
      <c r="C19361" s="203"/>
      <c r="D19361" s="203"/>
      <c r="E19361" s="203"/>
      <c r="F19361" s="203"/>
    </row>
    <row r="19362" spans="1:6" x14ac:dyDescent="0.25">
      <c r="A19362" s="203"/>
      <c r="B19362" s="203"/>
      <c r="C19362" s="203"/>
      <c r="D19362" s="203"/>
      <c r="E19362" s="203"/>
      <c r="F19362" s="203"/>
    </row>
    <row r="19363" spans="1:6" x14ac:dyDescent="0.25">
      <c r="A19363" s="203"/>
      <c r="B19363" s="203"/>
      <c r="C19363" s="203"/>
      <c r="D19363" s="203"/>
      <c r="E19363" s="203"/>
      <c r="F19363" s="203"/>
    </row>
    <row r="19364" spans="1:6" x14ac:dyDescent="0.25">
      <c r="A19364" s="203"/>
      <c r="B19364" s="203"/>
      <c r="C19364" s="203"/>
      <c r="D19364" s="203"/>
      <c r="E19364" s="203"/>
      <c r="F19364" s="203"/>
    </row>
    <row r="19365" spans="1:6" x14ac:dyDescent="0.25">
      <c r="A19365" s="203"/>
      <c r="B19365" s="203"/>
      <c r="C19365" s="203"/>
      <c r="D19365" s="203"/>
      <c r="E19365" s="203"/>
      <c r="F19365" s="203"/>
    </row>
    <row r="19366" spans="1:6" x14ac:dyDescent="0.25">
      <c r="A19366" s="203"/>
      <c r="B19366" s="203"/>
      <c r="C19366" s="203"/>
      <c r="D19366" s="203"/>
      <c r="E19366" s="203"/>
      <c r="F19366" s="203"/>
    </row>
    <row r="19367" spans="1:6" x14ac:dyDescent="0.25">
      <c r="A19367" s="203"/>
      <c r="B19367" s="203"/>
      <c r="C19367" s="203"/>
      <c r="D19367" s="203"/>
      <c r="E19367" s="203"/>
      <c r="F19367" s="203"/>
    </row>
    <row r="19368" spans="1:6" x14ac:dyDescent="0.25">
      <c r="A19368" s="203"/>
      <c r="B19368" s="203"/>
      <c r="C19368" s="203"/>
      <c r="D19368" s="203"/>
      <c r="E19368" s="203"/>
      <c r="F19368" s="203"/>
    </row>
    <row r="19369" spans="1:6" x14ac:dyDescent="0.25">
      <c r="A19369" s="203"/>
      <c r="B19369" s="203"/>
      <c r="C19369" s="203"/>
      <c r="D19369" s="203"/>
      <c r="E19369" s="203"/>
      <c r="F19369" s="203"/>
    </row>
    <row r="19370" spans="1:6" x14ac:dyDescent="0.25">
      <c r="A19370" s="203"/>
      <c r="B19370" s="203"/>
      <c r="C19370" s="203"/>
      <c r="D19370" s="203"/>
      <c r="E19370" s="203"/>
      <c r="F19370" s="203"/>
    </row>
    <row r="19371" spans="1:6" x14ac:dyDescent="0.25">
      <c r="A19371" s="203"/>
      <c r="B19371" s="203"/>
      <c r="C19371" s="203"/>
      <c r="D19371" s="203"/>
      <c r="E19371" s="203"/>
      <c r="F19371" s="203"/>
    </row>
    <row r="19372" spans="1:6" x14ac:dyDescent="0.25">
      <c r="A19372" s="203"/>
      <c r="B19372" s="203"/>
      <c r="C19372" s="203"/>
      <c r="D19372" s="203"/>
      <c r="E19372" s="203"/>
      <c r="F19372" s="203"/>
    </row>
    <row r="19373" spans="1:6" x14ac:dyDescent="0.25">
      <c r="A19373" s="203"/>
      <c r="B19373" s="203"/>
      <c r="C19373" s="203"/>
      <c r="D19373" s="203"/>
      <c r="E19373" s="203"/>
      <c r="F19373" s="203"/>
    </row>
    <row r="19374" spans="1:6" x14ac:dyDescent="0.25">
      <c r="A19374" s="203"/>
      <c r="B19374" s="203"/>
      <c r="C19374" s="203"/>
      <c r="D19374" s="203"/>
      <c r="E19374" s="203"/>
      <c r="F19374" s="203"/>
    </row>
    <row r="19375" spans="1:6" x14ac:dyDescent="0.25">
      <c r="A19375" s="203"/>
      <c r="B19375" s="203"/>
      <c r="C19375" s="203"/>
      <c r="D19375" s="203"/>
      <c r="E19375" s="203"/>
      <c r="F19375" s="203"/>
    </row>
    <row r="19376" spans="1:6" x14ac:dyDescent="0.25">
      <c r="A19376" s="203"/>
      <c r="B19376" s="203"/>
      <c r="C19376" s="203"/>
      <c r="D19376" s="203"/>
      <c r="E19376" s="203"/>
      <c r="F19376" s="203"/>
    </row>
    <row r="19377" spans="1:6" x14ac:dyDescent="0.25">
      <c r="A19377" s="203"/>
      <c r="B19377" s="203"/>
      <c r="C19377" s="203"/>
      <c r="D19377" s="203"/>
      <c r="E19377" s="203"/>
      <c r="F19377" s="203"/>
    </row>
    <row r="19378" spans="1:6" x14ac:dyDescent="0.25">
      <c r="A19378" s="203"/>
      <c r="B19378" s="203"/>
      <c r="C19378" s="203"/>
      <c r="D19378" s="203"/>
      <c r="E19378" s="203"/>
      <c r="F19378" s="203"/>
    </row>
    <row r="19379" spans="1:6" x14ac:dyDescent="0.25">
      <c r="A19379" s="203"/>
      <c r="B19379" s="203"/>
      <c r="C19379" s="203"/>
      <c r="D19379" s="203"/>
      <c r="E19379" s="203"/>
      <c r="F19379" s="203"/>
    </row>
    <row r="19380" spans="1:6" x14ac:dyDescent="0.25">
      <c r="A19380" s="203"/>
      <c r="B19380" s="203"/>
      <c r="C19380" s="203"/>
      <c r="D19380" s="203"/>
      <c r="E19380" s="203"/>
      <c r="F19380" s="203"/>
    </row>
    <row r="19381" spans="1:6" x14ac:dyDescent="0.25">
      <c r="A19381" s="203"/>
      <c r="B19381" s="203"/>
      <c r="C19381" s="203"/>
      <c r="D19381" s="203"/>
      <c r="E19381" s="203"/>
      <c r="F19381" s="203"/>
    </row>
    <row r="19382" spans="1:6" x14ac:dyDescent="0.25">
      <c r="A19382" s="203"/>
      <c r="B19382" s="203"/>
      <c r="C19382" s="203"/>
      <c r="D19382" s="203"/>
      <c r="E19382" s="203"/>
      <c r="F19382" s="203"/>
    </row>
    <row r="19383" spans="1:6" x14ac:dyDescent="0.25">
      <c r="A19383" s="203"/>
      <c r="B19383" s="203"/>
      <c r="C19383" s="203"/>
      <c r="D19383" s="203"/>
      <c r="E19383" s="203"/>
      <c r="F19383" s="203"/>
    </row>
    <row r="19384" spans="1:6" x14ac:dyDescent="0.25">
      <c r="A19384" s="203"/>
      <c r="B19384" s="203"/>
      <c r="C19384" s="203"/>
      <c r="D19384" s="203"/>
      <c r="E19384" s="203"/>
      <c r="F19384" s="203"/>
    </row>
    <row r="19385" spans="1:6" x14ac:dyDescent="0.25">
      <c r="A19385" s="203"/>
      <c r="B19385" s="203"/>
      <c r="C19385" s="203"/>
      <c r="D19385" s="203"/>
      <c r="E19385" s="203"/>
      <c r="F19385" s="203"/>
    </row>
    <row r="19386" spans="1:6" x14ac:dyDescent="0.25">
      <c r="A19386" s="203"/>
      <c r="B19386" s="203"/>
      <c r="C19386" s="203"/>
      <c r="D19386" s="203"/>
      <c r="E19386" s="203"/>
      <c r="F19386" s="203"/>
    </row>
    <row r="19387" spans="1:6" x14ac:dyDescent="0.25">
      <c r="A19387" s="203"/>
      <c r="B19387" s="203"/>
      <c r="C19387" s="203"/>
      <c r="D19387" s="203"/>
      <c r="E19387" s="203"/>
      <c r="F19387" s="203"/>
    </row>
    <row r="19388" spans="1:6" x14ac:dyDescent="0.25">
      <c r="A19388" s="203"/>
      <c r="B19388" s="203"/>
      <c r="C19388" s="203"/>
      <c r="D19388" s="203"/>
      <c r="E19388" s="203"/>
      <c r="F19388" s="203"/>
    </row>
    <row r="19389" spans="1:6" x14ac:dyDescent="0.25">
      <c r="A19389" s="203"/>
      <c r="B19389" s="203"/>
      <c r="C19389" s="203"/>
      <c r="D19389" s="203"/>
      <c r="E19389" s="203"/>
      <c r="F19389" s="203"/>
    </row>
    <row r="19390" spans="1:6" x14ac:dyDescent="0.25">
      <c r="A19390" s="203"/>
      <c r="B19390" s="203"/>
      <c r="C19390" s="203"/>
      <c r="D19390" s="203"/>
      <c r="E19390" s="203"/>
      <c r="F19390" s="203"/>
    </row>
    <row r="19391" spans="1:6" x14ac:dyDescent="0.25">
      <c r="A19391" s="203"/>
      <c r="B19391" s="203"/>
      <c r="C19391" s="203"/>
      <c r="D19391" s="203"/>
      <c r="E19391" s="203"/>
      <c r="F19391" s="203"/>
    </row>
    <row r="19392" spans="1:6" x14ac:dyDescent="0.25">
      <c r="A19392" s="203"/>
      <c r="B19392" s="203"/>
      <c r="C19392" s="203"/>
      <c r="D19392" s="203"/>
      <c r="E19392" s="203"/>
      <c r="F19392" s="203"/>
    </row>
    <row r="19393" spans="1:6" x14ac:dyDescent="0.25">
      <c r="A19393" s="203"/>
      <c r="B19393" s="203"/>
      <c r="C19393" s="203"/>
      <c r="D19393" s="203"/>
      <c r="E19393" s="203"/>
      <c r="F19393" s="203"/>
    </row>
    <row r="19394" spans="1:6" x14ac:dyDescent="0.25">
      <c r="A19394" s="203"/>
      <c r="B19394" s="203"/>
      <c r="C19394" s="203"/>
      <c r="D19394" s="203"/>
      <c r="E19394" s="203"/>
      <c r="F19394" s="203"/>
    </row>
    <row r="19395" spans="1:6" x14ac:dyDescent="0.25">
      <c r="A19395" s="203"/>
      <c r="B19395" s="203"/>
      <c r="C19395" s="203"/>
      <c r="D19395" s="203"/>
      <c r="E19395" s="203"/>
      <c r="F19395" s="203"/>
    </row>
    <row r="19396" spans="1:6" x14ac:dyDescent="0.25">
      <c r="A19396" s="203"/>
      <c r="B19396" s="203"/>
      <c r="C19396" s="203"/>
      <c r="D19396" s="203"/>
      <c r="E19396" s="203"/>
      <c r="F19396" s="203"/>
    </row>
    <row r="19397" spans="1:6" x14ac:dyDescent="0.25">
      <c r="A19397" s="203"/>
      <c r="B19397" s="203"/>
      <c r="C19397" s="203"/>
      <c r="D19397" s="203"/>
      <c r="E19397" s="203"/>
      <c r="F19397" s="203"/>
    </row>
    <row r="19398" spans="1:6" x14ac:dyDescent="0.25">
      <c r="A19398" s="203"/>
      <c r="B19398" s="203"/>
      <c r="C19398" s="203"/>
      <c r="D19398" s="203"/>
      <c r="E19398" s="203"/>
      <c r="F19398" s="203"/>
    </row>
    <row r="19399" spans="1:6" x14ac:dyDescent="0.25">
      <c r="A19399" s="203"/>
      <c r="B19399" s="203"/>
      <c r="C19399" s="203"/>
      <c r="D19399" s="203"/>
      <c r="E19399" s="203"/>
      <c r="F19399" s="203"/>
    </row>
    <row r="19400" spans="1:6" x14ac:dyDescent="0.25">
      <c r="A19400" s="203"/>
      <c r="B19400" s="203"/>
      <c r="C19400" s="203"/>
      <c r="D19400" s="203"/>
      <c r="E19400" s="203"/>
      <c r="F19400" s="203"/>
    </row>
    <row r="19401" spans="1:6" x14ac:dyDescent="0.25">
      <c r="A19401" s="203"/>
      <c r="B19401" s="203"/>
      <c r="C19401" s="203"/>
      <c r="D19401" s="203"/>
      <c r="E19401" s="203"/>
      <c r="F19401" s="203"/>
    </row>
    <row r="19402" spans="1:6" x14ac:dyDescent="0.25">
      <c r="A19402" s="203"/>
      <c r="B19402" s="203"/>
      <c r="C19402" s="203"/>
      <c r="D19402" s="203"/>
      <c r="E19402" s="203"/>
      <c r="F19402" s="203"/>
    </row>
    <row r="19403" spans="1:6" x14ac:dyDescent="0.25">
      <c r="A19403" s="203"/>
      <c r="B19403" s="203"/>
      <c r="C19403" s="203"/>
      <c r="D19403" s="203"/>
      <c r="E19403" s="203"/>
      <c r="F19403" s="203"/>
    </row>
    <row r="19404" spans="1:6" x14ac:dyDescent="0.25">
      <c r="A19404" s="203"/>
      <c r="B19404" s="203"/>
      <c r="C19404" s="203"/>
      <c r="D19404" s="203"/>
      <c r="E19404" s="203"/>
      <c r="F19404" s="203"/>
    </row>
    <row r="19405" spans="1:6" x14ac:dyDescent="0.25">
      <c r="A19405" s="203"/>
      <c r="B19405" s="203"/>
      <c r="C19405" s="203"/>
      <c r="D19405" s="203"/>
      <c r="E19405" s="203"/>
      <c r="F19405" s="203"/>
    </row>
    <row r="19406" spans="1:6" x14ac:dyDescent="0.25">
      <c r="A19406" s="203"/>
      <c r="B19406" s="203"/>
      <c r="C19406" s="203"/>
      <c r="D19406" s="203"/>
      <c r="E19406" s="203"/>
      <c r="F19406" s="203"/>
    </row>
    <row r="19407" spans="1:6" x14ac:dyDescent="0.25">
      <c r="A19407" s="203"/>
      <c r="B19407" s="203"/>
      <c r="C19407" s="203"/>
      <c r="D19407" s="203"/>
      <c r="E19407" s="203"/>
      <c r="F19407" s="203"/>
    </row>
    <row r="19408" spans="1:6" x14ac:dyDescent="0.25">
      <c r="A19408" s="203"/>
      <c r="B19408" s="203"/>
      <c r="C19408" s="203"/>
      <c r="D19408" s="203"/>
      <c r="E19408" s="203"/>
      <c r="F19408" s="203"/>
    </row>
    <row r="19409" spans="1:6" x14ac:dyDescent="0.25">
      <c r="A19409" s="203"/>
      <c r="B19409" s="203"/>
      <c r="C19409" s="203"/>
      <c r="D19409" s="203"/>
      <c r="E19409" s="203"/>
      <c r="F19409" s="203"/>
    </row>
    <row r="19410" spans="1:6" x14ac:dyDescent="0.25">
      <c r="A19410" s="203"/>
      <c r="B19410" s="203"/>
      <c r="C19410" s="203"/>
      <c r="D19410" s="203"/>
      <c r="E19410" s="203"/>
      <c r="F19410" s="203"/>
    </row>
    <row r="19411" spans="1:6" x14ac:dyDescent="0.25">
      <c r="A19411" s="203"/>
      <c r="B19411" s="203"/>
      <c r="C19411" s="203"/>
      <c r="D19411" s="203"/>
      <c r="E19411" s="203"/>
      <c r="F19411" s="203"/>
    </row>
    <row r="19412" spans="1:6" x14ac:dyDescent="0.25">
      <c r="A19412" s="203"/>
      <c r="B19412" s="203"/>
      <c r="C19412" s="203"/>
      <c r="D19412" s="203"/>
      <c r="E19412" s="203"/>
      <c r="F19412" s="203"/>
    </row>
    <row r="19413" spans="1:6" x14ac:dyDescent="0.25">
      <c r="A19413" s="203"/>
      <c r="B19413" s="203"/>
      <c r="C19413" s="203"/>
      <c r="D19413" s="203"/>
      <c r="E19413" s="203"/>
      <c r="F19413" s="203"/>
    </row>
    <row r="19414" spans="1:6" x14ac:dyDescent="0.25">
      <c r="A19414" s="203"/>
      <c r="B19414" s="203"/>
      <c r="C19414" s="203"/>
      <c r="D19414" s="203"/>
      <c r="E19414" s="203"/>
      <c r="F19414" s="203"/>
    </row>
    <row r="19415" spans="1:6" x14ac:dyDescent="0.25">
      <c r="A19415" s="203"/>
      <c r="B19415" s="203"/>
      <c r="C19415" s="203"/>
      <c r="D19415" s="203"/>
      <c r="E19415" s="203"/>
      <c r="F19415" s="203"/>
    </row>
    <row r="19416" spans="1:6" x14ac:dyDescent="0.25">
      <c r="A19416" s="203"/>
      <c r="B19416" s="203"/>
      <c r="C19416" s="203"/>
      <c r="D19416" s="203"/>
      <c r="E19416" s="203"/>
      <c r="F19416" s="203"/>
    </row>
    <row r="19417" spans="1:6" x14ac:dyDescent="0.25">
      <c r="A19417" s="203"/>
      <c r="B19417" s="203"/>
      <c r="C19417" s="203"/>
      <c r="D19417" s="203"/>
      <c r="E19417" s="203"/>
      <c r="F19417" s="203"/>
    </row>
    <row r="19418" spans="1:6" x14ac:dyDescent="0.25">
      <c r="A19418" s="203"/>
      <c r="B19418" s="203"/>
      <c r="C19418" s="203"/>
      <c r="D19418" s="203"/>
      <c r="E19418" s="203"/>
      <c r="F19418" s="203"/>
    </row>
    <row r="19419" spans="1:6" x14ac:dyDescent="0.25">
      <c r="A19419" s="203"/>
      <c r="B19419" s="203"/>
      <c r="C19419" s="203"/>
      <c r="D19419" s="203"/>
      <c r="E19419" s="203"/>
      <c r="F19419" s="203"/>
    </row>
    <row r="19420" spans="1:6" x14ac:dyDescent="0.25">
      <c r="A19420" s="203"/>
      <c r="B19420" s="203"/>
      <c r="C19420" s="203"/>
      <c r="D19420" s="203"/>
      <c r="E19420" s="203"/>
      <c r="F19420" s="203"/>
    </row>
    <row r="19421" spans="1:6" x14ac:dyDescent="0.25">
      <c r="A19421" s="203"/>
      <c r="B19421" s="203"/>
      <c r="C19421" s="203"/>
      <c r="D19421" s="203"/>
      <c r="E19421" s="203"/>
      <c r="F19421" s="203"/>
    </row>
    <row r="19422" spans="1:6" x14ac:dyDescent="0.25">
      <c r="A19422" s="203"/>
      <c r="B19422" s="203"/>
      <c r="C19422" s="203"/>
      <c r="D19422" s="203"/>
      <c r="E19422" s="203"/>
      <c r="F19422" s="203"/>
    </row>
    <row r="19423" spans="1:6" x14ac:dyDescent="0.25">
      <c r="A19423" s="203"/>
      <c r="B19423" s="203"/>
      <c r="C19423" s="203"/>
      <c r="D19423" s="203"/>
      <c r="E19423" s="203"/>
      <c r="F19423" s="203"/>
    </row>
    <row r="19424" spans="1:6" x14ac:dyDescent="0.25">
      <c r="A19424" s="203"/>
      <c r="B19424" s="203"/>
      <c r="C19424" s="203"/>
      <c r="D19424" s="203"/>
      <c r="E19424" s="203"/>
      <c r="F19424" s="203"/>
    </row>
    <row r="19425" spans="1:6" x14ac:dyDescent="0.25">
      <c r="A19425" s="203"/>
      <c r="B19425" s="203"/>
      <c r="C19425" s="203"/>
      <c r="D19425" s="203"/>
      <c r="E19425" s="203"/>
      <c r="F19425" s="203"/>
    </row>
    <row r="19426" spans="1:6" x14ac:dyDescent="0.25">
      <c r="A19426" s="203"/>
      <c r="B19426" s="203"/>
      <c r="C19426" s="203"/>
      <c r="D19426" s="203"/>
      <c r="E19426" s="203"/>
      <c r="F19426" s="203"/>
    </row>
    <row r="19427" spans="1:6" x14ac:dyDescent="0.25">
      <c r="A19427" s="203"/>
      <c r="B19427" s="203"/>
      <c r="C19427" s="203"/>
      <c r="D19427" s="203"/>
      <c r="E19427" s="203"/>
      <c r="F19427" s="203"/>
    </row>
    <row r="19428" spans="1:6" x14ac:dyDescent="0.25">
      <c r="A19428" s="203"/>
      <c r="B19428" s="203"/>
      <c r="C19428" s="203"/>
      <c r="D19428" s="203"/>
      <c r="E19428" s="203"/>
      <c r="F19428" s="203"/>
    </row>
    <row r="19429" spans="1:6" x14ac:dyDescent="0.25">
      <c r="A19429" s="203"/>
      <c r="B19429" s="203"/>
      <c r="C19429" s="203"/>
      <c r="D19429" s="203"/>
      <c r="E19429" s="203"/>
      <c r="F19429" s="203"/>
    </row>
    <row r="19430" spans="1:6" x14ac:dyDescent="0.25">
      <c r="A19430" s="203"/>
      <c r="B19430" s="203"/>
      <c r="C19430" s="203"/>
      <c r="D19430" s="203"/>
      <c r="E19430" s="203"/>
      <c r="F19430" s="203"/>
    </row>
    <row r="19431" spans="1:6" x14ac:dyDescent="0.25">
      <c r="A19431" s="203"/>
      <c r="B19431" s="203"/>
      <c r="C19431" s="203"/>
      <c r="D19431" s="203"/>
      <c r="E19431" s="203"/>
      <c r="F19431" s="203"/>
    </row>
    <row r="19432" spans="1:6" x14ac:dyDescent="0.25">
      <c r="A19432" s="203"/>
      <c r="B19432" s="203"/>
      <c r="C19432" s="203"/>
      <c r="D19432" s="203"/>
      <c r="E19432" s="203"/>
      <c r="F19432" s="203"/>
    </row>
    <row r="19433" spans="1:6" x14ac:dyDescent="0.25">
      <c r="A19433" s="203"/>
      <c r="B19433" s="203"/>
      <c r="C19433" s="203"/>
      <c r="D19433" s="203"/>
      <c r="E19433" s="203"/>
      <c r="F19433" s="203"/>
    </row>
    <row r="19434" spans="1:6" x14ac:dyDescent="0.25">
      <c r="A19434" s="203"/>
      <c r="B19434" s="203"/>
      <c r="C19434" s="203"/>
      <c r="D19434" s="203"/>
      <c r="E19434" s="203"/>
      <c r="F19434" s="203"/>
    </row>
    <row r="19435" spans="1:6" x14ac:dyDescent="0.25">
      <c r="A19435" s="203"/>
      <c r="B19435" s="203"/>
      <c r="C19435" s="203"/>
      <c r="D19435" s="203"/>
      <c r="E19435" s="203"/>
      <c r="F19435" s="203"/>
    </row>
    <row r="19436" spans="1:6" x14ac:dyDescent="0.25">
      <c r="A19436" s="203"/>
      <c r="B19436" s="203"/>
      <c r="C19436" s="203"/>
      <c r="D19436" s="203"/>
      <c r="E19436" s="203"/>
      <c r="F19436" s="203"/>
    </row>
    <row r="19437" spans="1:6" x14ac:dyDescent="0.25">
      <c r="A19437" s="203"/>
      <c r="B19437" s="203"/>
      <c r="C19437" s="203"/>
      <c r="D19437" s="203"/>
      <c r="E19437" s="203"/>
      <c r="F19437" s="203"/>
    </row>
    <row r="19438" spans="1:6" x14ac:dyDescent="0.25">
      <c r="A19438" s="203"/>
      <c r="B19438" s="203"/>
      <c r="C19438" s="203"/>
      <c r="D19438" s="203"/>
      <c r="E19438" s="203"/>
      <c r="F19438" s="203"/>
    </row>
    <row r="19439" spans="1:6" x14ac:dyDescent="0.25">
      <c r="A19439" s="203"/>
      <c r="B19439" s="203"/>
      <c r="C19439" s="203"/>
      <c r="D19439" s="203"/>
      <c r="E19439" s="203"/>
      <c r="F19439" s="203"/>
    </row>
    <row r="19440" spans="1:6" x14ac:dyDescent="0.25">
      <c r="A19440" s="203"/>
      <c r="B19440" s="203"/>
      <c r="C19440" s="203"/>
      <c r="D19440" s="203"/>
      <c r="E19440" s="203"/>
      <c r="F19440" s="203"/>
    </row>
    <row r="19441" spans="1:6" x14ac:dyDescent="0.25">
      <c r="A19441" s="203"/>
      <c r="B19441" s="203"/>
      <c r="C19441" s="203"/>
      <c r="D19441" s="203"/>
      <c r="E19441" s="203"/>
      <c r="F19441" s="203"/>
    </row>
    <row r="19442" spans="1:6" x14ac:dyDescent="0.25">
      <c r="A19442" s="203"/>
      <c r="B19442" s="203"/>
      <c r="C19442" s="203"/>
      <c r="D19442" s="203"/>
      <c r="E19442" s="203"/>
      <c r="F19442" s="203"/>
    </row>
    <row r="19443" spans="1:6" x14ac:dyDescent="0.25">
      <c r="A19443" s="203"/>
      <c r="B19443" s="203"/>
      <c r="C19443" s="203"/>
      <c r="D19443" s="203"/>
      <c r="E19443" s="203"/>
      <c r="F19443" s="203"/>
    </row>
    <row r="19444" spans="1:6" x14ac:dyDescent="0.25">
      <c r="A19444" s="203"/>
      <c r="B19444" s="203"/>
      <c r="C19444" s="203"/>
      <c r="D19444" s="203"/>
      <c r="E19444" s="203"/>
      <c r="F19444" s="203"/>
    </row>
    <row r="19445" spans="1:6" x14ac:dyDescent="0.25">
      <c r="A19445" s="203"/>
      <c r="B19445" s="203"/>
      <c r="C19445" s="203"/>
      <c r="D19445" s="203"/>
      <c r="E19445" s="203"/>
      <c r="F19445" s="203"/>
    </row>
    <row r="19446" spans="1:6" x14ac:dyDescent="0.25">
      <c r="A19446" s="203"/>
      <c r="B19446" s="203"/>
      <c r="C19446" s="203"/>
      <c r="D19446" s="203"/>
      <c r="E19446" s="203"/>
      <c r="F19446" s="203"/>
    </row>
    <row r="19447" spans="1:6" x14ac:dyDescent="0.25">
      <c r="A19447" s="203"/>
      <c r="B19447" s="203"/>
      <c r="C19447" s="203"/>
      <c r="D19447" s="203"/>
      <c r="E19447" s="203"/>
      <c r="F19447" s="203"/>
    </row>
    <row r="19448" spans="1:6" x14ac:dyDescent="0.25">
      <c r="A19448" s="203"/>
      <c r="B19448" s="203"/>
      <c r="C19448" s="203"/>
      <c r="D19448" s="203"/>
      <c r="E19448" s="203"/>
      <c r="F19448" s="203"/>
    </row>
    <row r="19449" spans="1:6" x14ac:dyDescent="0.25">
      <c r="A19449" s="203"/>
      <c r="B19449" s="203"/>
      <c r="C19449" s="203"/>
      <c r="D19449" s="203"/>
      <c r="E19449" s="203"/>
      <c r="F19449" s="203"/>
    </row>
    <row r="19450" spans="1:6" x14ac:dyDescent="0.25">
      <c r="A19450" s="203"/>
      <c r="B19450" s="203"/>
      <c r="C19450" s="203"/>
      <c r="D19450" s="203"/>
      <c r="E19450" s="203"/>
      <c r="F19450" s="203"/>
    </row>
    <row r="19451" spans="1:6" x14ac:dyDescent="0.25">
      <c r="A19451" s="203"/>
      <c r="B19451" s="203"/>
      <c r="C19451" s="203"/>
      <c r="D19451" s="203"/>
      <c r="E19451" s="203"/>
      <c r="F19451" s="203"/>
    </row>
    <row r="19452" spans="1:6" x14ac:dyDescent="0.25">
      <c r="A19452" s="203"/>
      <c r="B19452" s="203"/>
      <c r="C19452" s="203"/>
      <c r="D19452" s="203"/>
      <c r="E19452" s="203"/>
      <c r="F19452" s="203"/>
    </row>
    <row r="19453" spans="1:6" x14ac:dyDescent="0.25">
      <c r="A19453" s="203"/>
      <c r="B19453" s="203"/>
      <c r="C19453" s="203"/>
      <c r="D19453" s="203"/>
      <c r="E19453" s="203"/>
      <c r="F19453" s="203"/>
    </row>
    <row r="19454" spans="1:6" x14ac:dyDescent="0.25">
      <c r="A19454" s="203"/>
      <c r="B19454" s="203"/>
      <c r="C19454" s="203"/>
      <c r="D19454" s="203"/>
      <c r="E19454" s="203"/>
      <c r="F19454" s="203"/>
    </row>
    <row r="19455" spans="1:6" x14ac:dyDescent="0.25">
      <c r="A19455" s="203"/>
      <c r="B19455" s="203"/>
      <c r="C19455" s="203"/>
      <c r="D19455" s="203"/>
      <c r="E19455" s="203"/>
      <c r="F19455" s="203"/>
    </row>
    <row r="19456" spans="1:6" x14ac:dyDescent="0.25">
      <c r="A19456" s="203"/>
      <c r="B19456" s="203"/>
      <c r="C19456" s="203"/>
      <c r="D19456" s="203"/>
      <c r="E19456" s="203"/>
      <c r="F19456" s="203"/>
    </row>
    <row r="19457" spans="1:6" x14ac:dyDescent="0.25">
      <c r="A19457" s="203"/>
      <c r="B19457" s="203"/>
      <c r="C19457" s="203"/>
      <c r="D19457" s="203"/>
      <c r="E19457" s="203"/>
      <c r="F19457" s="203"/>
    </row>
    <row r="19458" spans="1:6" x14ac:dyDescent="0.25">
      <c r="A19458" s="203"/>
      <c r="B19458" s="203"/>
      <c r="C19458" s="203"/>
      <c r="D19458" s="203"/>
      <c r="E19458" s="203"/>
      <c r="F19458" s="203"/>
    </row>
    <row r="19459" spans="1:6" x14ac:dyDescent="0.25">
      <c r="A19459" s="203"/>
      <c r="B19459" s="203"/>
      <c r="C19459" s="203"/>
      <c r="D19459" s="203"/>
      <c r="E19459" s="203"/>
      <c r="F19459" s="203"/>
    </row>
    <row r="19460" spans="1:6" x14ac:dyDescent="0.25">
      <c r="A19460" s="203"/>
      <c r="B19460" s="203"/>
      <c r="C19460" s="203"/>
      <c r="D19460" s="203"/>
      <c r="E19460" s="203"/>
      <c r="F19460" s="203"/>
    </row>
    <row r="19461" spans="1:6" x14ac:dyDescent="0.25">
      <c r="A19461" s="203"/>
      <c r="B19461" s="203"/>
      <c r="C19461" s="203"/>
      <c r="D19461" s="203"/>
      <c r="E19461" s="203"/>
      <c r="F19461" s="203"/>
    </row>
    <row r="19462" spans="1:6" x14ac:dyDescent="0.25">
      <c r="A19462" s="203"/>
      <c r="B19462" s="203"/>
      <c r="C19462" s="203"/>
      <c r="D19462" s="203"/>
      <c r="E19462" s="203"/>
      <c r="F19462" s="203"/>
    </row>
    <row r="19463" spans="1:6" x14ac:dyDescent="0.25">
      <c r="A19463" s="203"/>
      <c r="B19463" s="203"/>
      <c r="C19463" s="203"/>
      <c r="D19463" s="203"/>
      <c r="E19463" s="203"/>
      <c r="F19463" s="203"/>
    </row>
    <row r="19464" spans="1:6" x14ac:dyDescent="0.25">
      <c r="A19464" s="203"/>
      <c r="B19464" s="203"/>
      <c r="C19464" s="203"/>
      <c r="D19464" s="203"/>
      <c r="E19464" s="203"/>
      <c r="F19464" s="203"/>
    </row>
    <row r="19465" spans="1:6" x14ac:dyDescent="0.25">
      <c r="A19465" s="203"/>
      <c r="B19465" s="203"/>
      <c r="C19465" s="203"/>
      <c r="D19465" s="203"/>
      <c r="E19465" s="203"/>
      <c r="F19465" s="203"/>
    </row>
    <row r="19466" spans="1:6" x14ac:dyDescent="0.25">
      <c r="A19466" s="203"/>
      <c r="B19466" s="203"/>
      <c r="C19466" s="203"/>
      <c r="D19466" s="203"/>
      <c r="E19466" s="203"/>
      <c r="F19466" s="203"/>
    </row>
    <row r="19467" spans="1:6" x14ac:dyDescent="0.25">
      <c r="A19467" s="203"/>
      <c r="B19467" s="203"/>
      <c r="C19467" s="203"/>
      <c r="D19467" s="203"/>
      <c r="E19467" s="203"/>
      <c r="F19467" s="203"/>
    </row>
    <row r="19468" spans="1:6" x14ac:dyDescent="0.25">
      <c r="A19468" s="203"/>
      <c r="B19468" s="203"/>
      <c r="C19468" s="203"/>
      <c r="D19468" s="203"/>
      <c r="E19468" s="203"/>
      <c r="F19468" s="203"/>
    </row>
    <row r="19469" spans="1:6" x14ac:dyDescent="0.25">
      <c r="A19469" s="203"/>
      <c r="B19469" s="203"/>
      <c r="C19469" s="203"/>
      <c r="D19469" s="203"/>
      <c r="E19469" s="203"/>
      <c r="F19469" s="203"/>
    </row>
    <row r="19470" spans="1:6" x14ac:dyDescent="0.25">
      <c r="A19470" s="203"/>
      <c r="B19470" s="203"/>
      <c r="C19470" s="203"/>
      <c r="D19470" s="203"/>
      <c r="E19470" s="203"/>
      <c r="F19470" s="203"/>
    </row>
    <row r="19471" spans="1:6" x14ac:dyDescent="0.25">
      <c r="A19471" s="203"/>
      <c r="B19471" s="203"/>
      <c r="C19471" s="203"/>
      <c r="D19471" s="203"/>
      <c r="E19471" s="203"/>
      <c r="F19471" s="203"/>
    </row>
    <row r="19472" spans="1:6" x14ac:dyDescent="0.25">
      <c r="A19472" s="203"/>
      <c r="B19472" s="203"/>
      <c r="C19472" s="203"/>
      <c r="D19472" s="203"/>
      <c r="E19472" s="203"/>
      <c r="F19472" s="203"/>
    </row>
    <row r="19473" spans="1:6" x14ac:dyDescent="0.25">
      <c r="A19473" s="203"/>
      <c r="B19473" s="203"/>
      <c r="C19473" s="203"/>
      <c r="D19473" s="203"/>
      <c r="E19473" s="203"/>
      <c r="F19473" s="203"/>
    </row>
    <row r="19474" spans="1:6" x14ac:dyDescent="0.25">
      <c r="A19474" s="203"/>
      <c r="B19474" s="203"/>
      <c r="C19474" s="203"/>
      <c r="D19474" s="203"/>
      <c r="E19474" s="203"/>
      <c r="F19474" s="203"/>
    </row>
    <row r="19475" spans="1:6" x14ac:dyDescent="0.25">
      <c r="A19475" s="203"/>
      <c r="B19475" s="203"/>
      <c r="C19475" s="203"/>
      <c r="D19475" s="203"/>
      <c r="E19475" s="203"/>
      <c r="F19475" s="203"/>
    </row>
    <row r="19476" spans="1:6" x14ac:dyDescent="0.25">
      <c r="A19476" s="203"/>
      <c r="B19476" s="203"/>
      <c r="C19476" s="203"/>
      <c r="D19476" s="203"/>
      <c r="E19476" s="203"/>
      <c r="F19476" s="203"/>
    </row>
    <row r="19477" spans="1:6" x14ac:dyDescent="0.25">
      <c r="A19477" s="203"/>
      <c r="B19477" s="203"/>
      <c r="C19477" s="203"/>
      <c r="D19477" s="203"/>
      <c r="E19477" s="203"/>
      <c r="F19477" s="203"/>
    </row>
    <row r="19478" spans="1:6" x14ac:dyDescent="0.25">
      <c r="A19478" s="203"/>
      <c r="B19478" s="203"/>
      <c r="C19478" s="203"/>
      <c r="D19478" s="203"/>
      <c r="E19478" s="203"/>
      <c r="F19478" s="203"/>
    </row>
    <row r="19479" spans="1:6" x14ac:dyDescent="0.25">
      <c r="A19479" s="203"/>
      <c r="B19479" s="203"/>
      <c r="C19479" s="203"/>
      <c r="D19479" s="203"/>
      <c r="E19479" s="203"/>
      <c r="F19479" s="203"/>
    </row>
    <row r="19480" spans="1:6" x14ac:dyDescent="0.25">
      <c r="A19480" s="203"/>
      <c r="B19480" s="203"/>
      <c r="C19480" s="203"/>
      <c r="D19480" s="203"/>
      <c r="E19480" s="203"/>
      <c r="F19480" s="203"/>
    </row>
    <row r="19481" spans="1:6" x14ac:dyDescent="0.25">
      <c r="A19481" s="203"/>
      <c r="B19481" s="203"/>
      <c r="C19481" s="203"/>
      <c r="D19481" s="203"/>
      <c r="E19481" s="203"/>
      <c r="F19481" s="203"/>
    </row>
    <row r="19482" spans="1:6" x14ac:dyDescent="0.25">
      <c r="A19482" s="203"/>
      <c r="B19482" s="203"/>
      <c r="C19482" s="203"/>
      <c r="D19482" s="203"/>
      <c r="E19482" s="203"/>
      <c r="F19482" s="203"/>
    </row>
    <row r="19483" spans="1:6" x14ac:dyDescent="0.25">
      <c r="A19483" s="203"/>
      <c r="B19483" s="203"/>
      <c r="C19483" s="203"/>
      <c r="D19483" s="203"/>
      <c r="E19483" s="203"/>
      <c r="F19483" s="203"/>
    </row>
    <row r="19484" spans="1:6" x14ac:dyDescent="0.25">
      <c r="A19484" s="203"/>
      <c r="B19484" s="203"/>
      <c r="C19484" s="203"/>
      <c r="D19484" s="203"/>
      <c r="E19484" s="203"/>
      <c r="F19484" s="203"/>
    </row>
    <row r="19485" spans="1:6" x14ac:dyDescent="0.25">
      <c r="A19485" s="203"/>
      <c r="B19485" s="203"/>
      <c r="C19485" s="203"/>
      <c r="D19485" s="203"/>
      <c r="E19485" s="203"/>
      <c r="F19485" s="203"/>
    </row>
    <row r="19486" spans="1:6" x14ac:dyDescent="0.25">
      <c r="A19486" s="203"/>
      <c r="B19486" s="203"/>
      <c r="C19486" s="203"/>
      <c r="D19486" s="203"/>
      <c r="E19486" s="203"/>
      <c r="F19486" s="203"/>
    </row>
    <row r="19487" spans="1:6" x14ac:dyDescent="0.25">
      <c r="A19487" s="203"/>
      <c r="B19487" s="203"/>
      <c r="C19487" s="203"/>
      <c r="D19487" s="203"/>
      <c r="E19487" s="203"/>
      <c r="F19487" s="203"/>
    </row>
    <row r="19488" spans="1:6" x14ac:dyDescent="0.25">
      <c r="A19488" s="203"/>
      <c r="B19488" s="203"/>
      <c r="C19488" s="203"/>
      <c r="D19488" s="203"/>
      <c r="E19488" s="203"/>
      <c r="F19488" s="203"/>
    </row>
    <row r="19489" spans="1:6" x14ac:dyDescent="0.25">
      <c r="A19489" s="203"/>
      <c r="B19489" s="203"/>
      <c r="C19489" s="203"/>
      <c r="D19489" s="203"/>
      <c r="E19489" s="203"/>
      <c r="F19489" s="203"/>
    </row>
    <row r="19490" spans="1:6" x14ac:dyDescent="0.25">
      <c r="A19490" s="203"/>
      <c r="B19490" s="203"/>
      <c r="C19490" s="203"/>
      <c r="D19490" s="203"/>
      <c r="E19490" s="203"/>
      <c r="F19490" s="203"/>
    </row>
    <row r="19491" spans="1:6" x14ac:dyDescent="0.25">
      <c r="A19491" s="203"/>
      <c r="B19491" s="203"/>
      <c r="C19491" s="203"/>
      <c r="D19491" s="203"/>
      <c r="E19491" s="203"/>
      <c r="F19491" s="203"/>
    </row>
    <row r="19492" spans="1:6" x14ac:dyDescent="0.25">
      <c r="A19492" s="203"/>
      <c r="B19492" s="203"/>
      <c r="C19492" s="203"/>
      <c r="D19492" s="203"/>
      <c r="E19492" s="203"/>
      <c r="F19492" s="203"/>
    </row>
    <row r="19493" spans="1:6" x14ac:dyDescent="0.25">
      <c r="A19493" s="203"/>
      <c r="B19493" s="203"/>
      <c r="C19493" s="203"/>
      <c r="D19493" s="203"/>
      <c r="E19493" s="203"/>
      <c r="F19493" s="203"/>
    </row>
    <row r="19494" spans="1:6" x14ac:dyDescent="0.25">
      <c r="A19494" s="203"/>
      <c r="B19494" s="203"/>
      <c r="C19494" s="203"/>
      <c r="D19494" s="203"/>
      <c r="E19494" s="203"/>
      <c r="F19494" s="203"/>
    </row>
    <row r="19495" spans="1:6" x14ac:dyDescent="0.25">
      <c r="A19495" s="203"/>
      <c r="B19495" s="203"/>
      <c r="C19495" s="203"/>
      <c r="D19495" s="203"/>
      <c r="E19495" s="203"/>
      <c r="F19495" s="203"/>
    </row>
    <row r="19496" spans="1:6" x14ac:dyDescent="0.25">
      <c r="A19496" s="203"/>
      <c r="B19496" s="203"/>
      <c r="C19496" s="203"/>
      <c r="D19496" s="203"/>
      <c r="E19496" s="203"/>
      <c r="F19496" s="203"/>
    </row>
    <row r="19497" spans="1:6" x14ac:dyDescent="0.25">
      <c r="A19497" s="203"/>
      <c r="B19497" s="203"/>
      <c r="C19497" s="203"/>
      <c r="D19497" s="203"/>
      <c r="E19497" s="203"/>
      <c r="F19497" s="203"/>
    </row>
    <row r="19498" spans="1:6" x14ac:dyDescent="0.25">
      <c r="A19498" s="203"/>
      <c r="B19498" s="203"/>
      <c r="C19498" s="203"/>
      <c r="D19498" s="203"/>
      <c r="E19498" s="203"/>
      <c r="F19498" s="203"/>
    </row>
    <row r="19499" spans="1:6" x14ac:dyDescent="0.25">
      <c r="A19499" s="203"/>
      <c r="B19499" s="203"/>
      <c r="C19499" s="203"/>
      <c r="D19499" s="203"/>
      <c r="E19499" s="203"/>
      <c r="F19499" s="203"/>
    </row>
    <row r="19500" spans="1:6" x14ac:dyDescent="0.25">
      <c r="A19500" s="203"/>
      <c r="B19500" s="203"/>
      <c r="C19500" s="203"/>
      <c r="D19500" s="203"/>
      <c r="E19500" s="203"/>
      <c r="F19500" s="203"/>
    </row>
    <row r="19501" spans="1:6" x14ac:dyDescent="0.25">
      <c r="A19501" s="203"/>
      <c r="B19501" s="203"/>
      <c r="C19501" s="203"/>
      <c r="D19501" s="203"/>
      <c r="E19501" s="203"/>
      <c r="F19501" s="203"/>
    </row>
    <row r="19502" spans="1:6" x14ac:dyDescent="0.25">
      <c r="A19502" s="203"/>
      <c r="B19502" s="203"/>
      <c r="C19502" s="203"/>
      <c r="D19502" s="203"/>
      <c r="E19502" s="203"/>
      <c r="F19502" s="203"/>
    </row>
    <row r="19503" spans="1:6" x14ac:dyDescent="0.25">
      <c r="A19503" s="203"/>
      <c r="B19503" s="203"/>
      <c r="C19503" s="203"/>
      <c r="D19503" s="203"/>
      <c r="E19503" s="203"/>
      <c r="F19503" s="203"/>
    </row>
    <row r="19504" spans="1:6" x14ac:dyDescent="0.25">
      <c r="A19504" s="203"/>
      <c r="B19504" s="203"/>
      <c r="C19504" s="203"/>
      <c r="D19504" s="203"/>
      <c r="E19504" s="203"/>
      <c r="F19504" s="203"/>
    </row>
    <row r="19505" spans="1:6" x14ac:dyDescent="0.25">
      <c r="A19505" s="203"/>
      <c r="B19505" s="203"/>
      <c r="C19505" s="203"/>
      <c r="D19505" s="203"/>
      <c r="E19505" s="203"/>
      <c r="F19505" s="203"/>
    </row>
    <row r="19506" spans="1:6" x14ac:dyDescent="0.25">
      <c r="A19506" s="203"/>
      <c r="B19506" s="203"/>
      <c r="C19506" s="203"/>
      <c r="D19506" s="203"/>
      <c r="E19506" s="203"/>
      <c r="F19506" s="203"/>
    </row>
    <row r="19507" spans="1:6" x14ac:dyDescent="0.25">
      <c r="A19507" s="203"/>
      <c r="B19507" s="203"/>
      <c r="C19507" s="203"/>
      <c r="D19507" s="203"/>
      <c r="E19507" s="203"/>
      <c r="F19507" s="203"/>
    </row>
    <row r="19508" spans="1:6" x14ac:dyDescent="0.25">
      <c r="A19508" s="203"/>
      <c r="B19508" s="203"/>
      <c r="C19508" s="203"/>
      <c r="D19508" s="203"/>
      <c r="E19508" s="203"/>
      <c r="F19508" s="203"/>
    </row>
    <row r="19509" spans="1:6" x14ac:dyDescent="0.25">
      <c r="A19509" s="203"/>
      <c r="B19509" s="203"/>
      <c r="C19509" s="203"/>
      <c r="D19509" s="203"/>
      <c r="E19509" s="203"/>
      <c r="F19509" s="203"/>
    </row>
    <row r="19510" spans="1:6" x14ac:dyDescent="0.25">
      <c r="A19510" s="203"/>
      <c r="B19510" s="203"/>
      <c r="C19510" s="203"/>
      <c r="D19510" s="203"/>
      <c r="E19510" s="203"/>
      <c r="F19510" s="203"/>
    </row>
    <row r="19511" spans="1:6" x14ac:dyDescent="0.25">
      <c r="A19511" s="203"/>
      <c r="B19511" s="203"/>
      <c r="C19511" s="203"/>
      <c r="D19511" s="203"/>
      <c r="E19511" s="203"/>
      <c r="F19511" s="203"/>
    </row>
    <row r="19512" spans="1:6" x14ac:dyDescent="0.25">
      <c r="A19512" s="203"/>
      <c r="B19512" s="203"/>
      <c r="C19512" s="203"/>
      <c r="D19512" s="203"/>
      <c r="E19512" s="203"/>
      <c r="F19512" s="203"/>
    </row>
    <row r="19513" spans="1:6" x14ac:dyDescent="0.25">
      <c r="A19513" s="203"/>
      <c r="B19513" s="203"/>
      <c r="C19513" s="203"/>
      <c r="D19513" s="203"/>
      <c r="E19513" s="203"/>
      <c r="F19513" s="203"/>
    </row>
    <row r="19514" spans="1:6" x14ac:dyDescent="0.25">
      <c r="A19514" s="203"/>
      <c r="B19514" s="203"/>
      <c r="C19514" s="203"/>
      <c r="D19514" s="203"/>
      <c r="E19514" s="203"/>
      <c r="F19514" s="203"/>
    </row>
    <row r="19515" spans="1:6" x14ac:dyDescent="0.25">
      <c r="A19515" s="203"/>
      <c r="B19515" s="203"/>
      <c r="C19515" s="203"/>
      <c r="D19515" s="203"/>
      <c r="E19515" s="203"/>
      <c r="F19515" s="203"/>
    </row>
    <row r="19516" spans="1:6" x14ac:dyDescent="0.25">
      <c r="A19516" s="203"/>
      <c r="B19516" s="203"/>
      <c r="C19516" s="203"/>
      <c r="D19516" s="203"/>
      <c r="E19516" s="203"/>
      <c r="F19516" s="203"/>
    </row>
    <row r="19517" spans="1:6" x14ac:dyDescent="0.25">
      <c r="A19517" s="203"/>
      <c r="B19517" s="203"/>
      <c r="C19517" s="203"/>
      <c r="D19517" s="203"/>
      <c r="E19517" s="203"/>
      <c r="F19517" s="203"/>
    </row>
    <row r="19518" spans="1:6" x14ac:dyDescent="0.25">
      <c r="A19518" s="203"/>
      <c r="B19518" s="203"/>
      <c r="C19518" s="203"/>
      <c r="D19518" s="203"/>
      <c r="E19518" s="203"/>
      <c r="F19518" s="203"/>
    </row>
    <row r="19519" spans="1:6" x14ac:dyDescent="0.25">
      <c r="A19519" s="203"/>
      <c r="B19519" s="203"/>
      <c r="C19519" s="203"/>
      <c r="D19519" s="203"/>
      <c r="E19519" s="203"/>
      <c r="F19519" s="203"/>
    </row>
    <row r="19520" spans="1:6" x14ac:dyDescent="0.25">
      <c r="A19520" s="203"/>
      <c r="B19520" s="203"/>
      <c r="C19520" s="203"/>
      <c r="D19520" s="203"/>
      <c r="E19520" s="203"/>
      <c r="F19520" s="203"/>
    </row>
    <row r="19521" spans="1:6" x14ac:dyDescent="0.25">
      <c r="A19521" s="203"/>
      <c r="B19521" s="203"/>
      <c r="C19521" s="203"/>
      <c r="D19521" s="203"/>
      <c r="E19521" s="203"/>
      <c r="F19521" s="203"/>
    </row>
    <row r="19522" spans="1:6" x14ac:dyDescent="0.25">
      <c r="A19522" s="203"/>
      <c r="B19522" s="203"/>
      <c r="C19522" s="203"/>
      <c r="D19522" s="203"/>
      <c r="E19522" s="203"/>
      <c r="F19522" s="203"/>
    </row>
    <row r="19523" spans="1:6" x14ac:dyDescent="0.25">
      <c r="A19523" s="203"/>
      <c r="B19523" s="203"/>
      <c r="C19523" s="203"/>
      <c r="D19523" s="203"/>
      <c r="E19523" s="203"/>
      <c r="F19523" s="203"/>
    </row>
    <row r="19524" spans="1:6" x14ac:dyDescent="0.25">
      <c r="A19524" s="203"/>
      <c r="B19524" s="203"/>
      <c r="C19524" s="203"/>
      <c r="D19524" s="203"/>
      <c r="E19524" s="203"/>
      <c r="F19524" s="203"/>
    </row>
    <row r="19525" spans="1:6" x14ac:dyDescent="0.25">
      <c r="A19525" s="203"/>
      <c r="B19525" s="203"/>
      <c r="C19525" s="203"/>
      <c r="D19525" s="203"/>
      <c r="E19525" s="203"/>
      <c r="F19525" s="203"/>
    </row>
    <row r="19526" spans="1:6" x14ac:dyDescent="0.25">
      <c r="A19526" s="203"/>
      <c r="B19526" s="203"/>
      <c r="C19526" s="203"/>
      <c r="D19526" s="203"/>
      <c r="E19526" s="203"/>
      <c r="F19526" s="203"/>
    </row>
    <row r="19527" spans="1:6" x14ac:dyDescent="0.25">
      <c r="A19527" s="203"/>
      <c r="B19527" s="203"/>
      <c r="C19527" s="203"/>
      <c r="D19527" s="203"/>
      <c r="E19527" s="203"/>
      <c r="F19527" s="203"/>
    </row>
    <row r="19528" spans="1:6" x14ac:dyDescent="0.25">
      <c r="A19528" s="203"/>
      <c r="B19528" s="203"/>
      <c r="C19528" s="203"/>
      <c r="D19528" s="203"/>
      <c r="E19528" s="203"/>
      <c r="F19528" s="203"/>
    </row>
    <row r="19529" spans="1:6" x14ac:dyDescent="0.25">
      <c r="A19529" s="203"/>
      <c r="B19529" s="203"/>
      <c r="C19529" s="203"/>
      <c r="D19529" s="203"/>
      <c r="E19529" s="203"/>
      <c r="F19529" s="203"/>
    </row>
    <row r="19530" spans="1:6" x14ac:dyDescent="0.25">
      <c r="A19530" s="203"/>
      <c r="B19530" s="203"/>
      <c r="C19530" s="203"/>
      <c r="D19530" s="203"/>
      <c r="E19530" s="203"/>
      <c r="F19530" s="203"/>
    </row>
    <row r="19531" spans="1:6" x14ac:dyDescent="0.25">
      <c r="A19531" s="203"/>
      <c r="B19531" s="203"/>
      <c r="C19531" s="203"/>
      <c r="D19531" s="203"/>
      <c r="E19531" s="203"/>
      <c r="F19531" s="203"/>
    </row>
    <row r="19532" spans="1:6" x14ac:dyDescent="0.25">
      <c r="A19532" s="203"/>
      <c r="B19532" s="203"/>
      <c r="C19532" s="203"/>
      <c r="D19532" s="203"/>
      <c r="E19532" s="203"/>
      <c r="F19532" s="203"/>
    </row>
    <row r="19533" spans="1:6" x14ac:dyDescent="0.25">
      <c r="A19533" s="203"/>
      <c r="B19533" s="203"/>
      <c r="C19533" s="203"/>
      <c r="D19533" s="203"/>
      <c r="E19533" s="203"/>
      <c r="F19533" s="203"/>
    </row>
    <row r="19534" spans="1:6" x14ac:dyDescent="0.25">
      <c r="A19534" s="203"/>
      <c r="B19534" s="203"/>
      <c r="C19534" s="203"/>
      <c r="D19534" s="203"/>
      <c r="E19534" s="203"/>
      <c r="F19534" s="203"/>
    </row>
    <row r="19535" spans="1:6" x14ac:dyDescent="0.25">
      <c r="A19535" s="203"/>
      <c r="B19535" s="203"/>
      <c r="C19535" s="203"/>
      <c r="D19535" s="203"/>
      <c r="E19535" s="203"/>
      <c r="F19535" s="203"/>
    </row>
    <row r="19536" spans="1:6" x14ac:dyDescent="0.25">
      <c r="A19536" s="203"/>
      <c r="B19536" s="203"/>
      <c r="C19536" s="203"/>
      <c r="D19536" s="203"/>
      <c r="E19536" s="203"/>
      <c r="F19536" s="203"/>
    </row>
    <row r="19537" spans="1:6" x14ac:dyDescent="0.25">
      <c r="A19537" s="203"/>
      <c r="B19537" s="203"/>
      <c r="C19537" s="203"/>
      <c r="D19537" s="203"/>
      <c r="E19537" s="203"/>
      <c r="F19537" s="203"/>
    </row>
    <row r="19538" spans="1:6" x14ac:dyDescent="0.25">
      <c r="A19538" s="203"/>
      <c r="B19538" s="203"/>
      <c r="C19538" s="203"/>
      <c r="D19538" s="203"/>
      <c r="E19538" s="203"/>
      <c r="F19538" s="203"/>
    </row>
    <row r="19539" spans="1:6" x14ac:dyDescent="0.25">
      <c r="A19539" s="203"/>
      <c r="B19539" s="203"/>
      <c r="C19539" s="203"/>
      <c r="D19539" s="203"/>
      <c r="E19539" s="203"/>
      <c r="F19539" s="203"/>
    </row>
    <row r="19540" spans="1:6" x14ac:dyDescent="0.25">
      <c r="A19540" s="203"/>
      <c r="B19540" s="203"/>
      <c r="C19540" s="203"/>
      <c r="D19540" s="203"/>
      <c r="E19540" s="203"/>
      <c r="F19540" s="203"/>
    </row>
    <row r="19541" spans="1:6" x14ac:dyDescent="0.25">
      <c r="A19541" s="203"/>
      <c r="B19541" s="203"/>
      <c r="C19541" s="203"/>
      <c r="D19541" s="203"/>
      <c r="E19541" s="203"/>
      <c r="F19541" s="203"/>
    </row>
    <row r="19542" spans="1:6" x14ac:dyDescent="0.25">
      <c r="A19542" s="203"/>
      <c r="B19542" s="203"/>
      <c r="C19542" s="203"/>
      <c r="D19542" s="203"/>
      <c r="E19542" s="203"/>
      <c r="F19542" s="203"/>
    </row>
    <row r="19543" spans="1:6" x14ac:dyDescent="0.25">
      <c r="A19543" s="203"/>
      <c r="B19543" s="203"/>
      <c r="C19543" s="203"/>
      <c r="D19543" s="203"/>
      <c r="E19543" s="203"/>
      <c r="F19543" s="203"/>
    </row>
    <row r="19544" spans="1:6" x14ac:dyDescent="0.25">
      <c r="A19544" s="203"/>
      <c r="B19544" s="203"/>
      <c r="C19544" s="203"/>
      <c r="D19544" s="203"/>
      <c r="E19544" s="203"/>
      <c r="F19544" s="203"/>
    </row>
    <row r="19545" spans="1:6" x14ac:dyDescent="0.25">
      <c r="A19545" s="203"/>
      <c r="B19545" s="203"/>
      <c r="C19545" s="203"/>
      <c r="D19545" s="203"/>
      <c r="E19545" s="203"/>
      <c r="F19545" s="203"/>
    </row>
    <row r="19546" spans="1:6" x14ac:dyDescent="0.25">
      <c r="A19546" s="203"/>
      <c r="B19546" s="203"/>
      <c r="C19546" s="203"/>
      <c r="D19546" s="203"/>
      <c r="E19546" s="203"/>
      <c r="F19546" s="203"/>
    </row>
    <row r="19547" spans="1:6" x14ac:dyDescent="0.25">
      <c r="A19547" s="203"/>
      <c r="B19547" s="203"/>
      <c r="C19547" s="203"/>
      <c r="D19547" s="203"/>
      <c r="E19547" s="203"/>
      <c r="F19547" s="203"/>
    </row>
    <row r="19548" spans="1:6" x14ac:dyDescent="0.25">
      <c r="A19548" s="203"/>
      <c r="B19548" s="203"/>
      <c r="C19548" s="203"/>
      <c r="D19548" s="203"/>
      <c r="E19548" s="203"/>
      <c r="F19548" s="203"/>
    </row>
    <row r="19549" spans="1:6" x14ac:dyDescent="0.25">
      <c r="A19549" s="203"/>
      <c r="B19549" s="203"/>
      <c r="C19549" s="203"/>
      <c r="D19549" s="203"/>
      <c r="E19549" s="203"/>
      <c r="F19549" s="203"/>
    </row>
    <row r="19550" spans="1:6" x14ac:dyDescent="0.25">
      <c r="A19550" s="203"/>
      <c r="B19550" s="203"/>
      <c r="C19550" s="203"/>
      <c r="D19550" s="203"/>
      <c r="E19550" s="203"/>
      <c r="F19550" s="203"/>
    </row>
    <row r="19551" spans="1:6" x14ac:dyDescent="0.25">
      <c r="A19551" s="203"/>
      <c r="B19551" s="203"/>
      <c r="C19551" s="203"/>
      <c r="D19551" s="203"/>
      <c r="E19551" s="203"/>
      <c r="F19551" s="203"/>
    </row>
    <row r="19552" spans="1:6" x14ac:dyDescent="0.25">
      <c r="A19552" s="203"/>
      <c r="B19552" s="203"/>
      <c r="C19552" s="203"/>
      <c r="D19552" s="203"/>
      <c r="E19552" s="203"/>
      <c r="F19552" s="203"/>
    </row>
    <row r="19553" spans="1:6" x14ac:dyDescent="0.25">
      <c r="A19553" s="203"/>
      <c r="B19553" s="203"/>
      <c r="C19553" s="203"/>
      <c r="D19553" s="203"/>
      <c r="E19553" s="203"/>
      <c r="F19553" s="203"/>
    </row>
    <row r="19554" spans="1:6" x14ac:dyDescent="0.25">
      <c r="A19554" s="203"/>
      <c r="B19554" s="203"/>
      <c r="C19554" s="203"/>
      <c r="D19554" s="203"/>
      <c r="E19554" s="203"/>
      <c r="F19554" s="203"/>
    </row>
    <row r="19555" spans="1:6" x14ac:dyDescent="0.25">
      <c r="A19555" s="203"/>
      <c r="B19555" s="203"/>
      <c r="C19555" s="203"/>
      <c r="D19555" s="203"/>
      <c r="E19555" s="203"/>
      <c r="F19555" s="203"/>
    </row>
    <row r="19556" spans="1:6" x14ac:dyDescent="0.25">
      <c r="A19556" s="203"/>
      <c r="B19556" s="203"/>
      <c r="C19556" s="203"/>
      <c r="D19556" s="203"/>
      <c r="E19556" s="203"/>
      <c r="F19556" s="203"/>
    </row>
    <row r="19557" spans="1:6" x14ac:dyDescent="0.25">
      <c r="A19557" s="203"/>
      <c r="B19557" s="203"/>
      <c r="C19557" s="203"/>
      <c r="D19557" s="203"/>
      <c r="E19557" s="203"/>
      <c r="F19557" s="203"/>
    </row>
    <row r="19558" spans="1:6" x14ac:dyDescent="0.25">
      <c r="A19558" s="203"/>
      <c r="B19558" s="203"/>
      <c r="C19558" s="203"/>
      <c r="D19558" s="203"/>
      <c r="E19558" s="203"/>
      <c r="F19558" s="203"/>
    </row>
    <row r="19559" spans="1:6" x14ac:dyDescent="0.25">
      <c r="A19559" s="203"/>
      <c r="B19559" s="203"/>
      <c r="C19559" s="203"/>
      <c r="D19559" s="203"/>
      <c r="E19559" s="203"/>
      <c r="F19559" s="203"/>
    </row>
    <row r="19560" spans="1:6" x14ac:dyDescent="0.25">
      <c r="A19560" s="203"/>
      <c r="B19560" s="203"/>
      <c r="C19560" s="203"/>
      <c r="D19560" s="203"/>
      <c r="E19560" s="203"/>
      <c r="F19560" s="203"/>
    </row>
    <row r="19561" spans="1:6" x14ac:dyDescent="0.25">
      <c r="A19561" s="203"/>
      <c r="B19561" s="203"/>
      <c r="C19561" s="203"/>
      <c r="D19561" s="203"/>
      <c r="E19561" s="203"/>
      <c r="F19561" s="203"/>
    </row>
    <row r="19562" spans="1:6" x14ac:dyDescent="0.25">
      <c r="A19562" s="203"/>
      <c r="B19562" s="203"/>
      <c r="C19562" s="203"/>
      <c r="D19562" s="203"/>
      <c r="E19562" s="203"/>
      <c r="F19562" s="203"/>
    </row>
    <row r="19563" spans="1:6" x14ac:dyDescent="0.25">
      <c r="A19563" s="203"/>
      <c r="B19563" s="203"/>
      <c r="C19563" s="203"/>
      <c r="D19563" s="203"/>
      <c r="E19563" s="203"/>
      <c r="F19563" s="203"/>
    </row>
    <row r="19564" spans="1:6" x14ac:dyDescent="0.25">
      <c r="A19564" s="203"/>
      <c r="B19564" s="203"/>
      <c r="C19564" s="203"/>
      <c r="D19564" s="203"/>
      <c r="E19564" s="203"/>
      <c r="F19564" s="203"/>
    </row>
    <row r="19565" spans="1:6" x14ac:dyDescent="0.25">
      <c r="A19565" s="203"/>
      <c r="B19565" s="203"/>
      <c r="C19565" s="203"/>
      <c r="D19565" s="203"/>
      <c r="E19565" s="203"/>
      <c r="F19565" s="203"/>
    </row>
    <row r="19566" spans="1:6" x14ac:dyDescent="0.25">
      <c r="A19566" s="203"/>
      <c r="B19566" s="203"/>
      <c r="C19566" s="203"/>
      <c r="D19566" s="203"/>
      <c r="E19566" s="203"/>
      <c r="F19566" s="203"/>
    </row>
    <row r="19567" spans="1:6" x14ac:dyDescent="0.25">
      <c r="A19567" s="203"/>
      <c r="B19567" s="203"/>
      <c r="C19567" s="203"/>
      <c r="D19567" s="203"/>
      <c r="E19567" s="203"/>
      <c r="F19567" s="203"/>
    </row>
    <row r="19568" spans="1:6" x14ac:dyDescent="0.25">
      <c r="A19568" s="203"/>
      <c r="B19568" s="203"/>
      <c r="C19568" s="203"/>
      <c r="D19568" s="203"/>
      <c r="E19568" s="203"/>
      <c r="F19568" s="203"/>
    </row>
    <row r="19569" spans="1:6" x14ac:dyDescent="0.25">
      <c r="A19569" s="203"/>
      <c r="B19569" s="203"/>
      <c r="C19569" s="203"/>
      <c r="D19569" s="203"/>
      <c r="E19569" s="203"/>
      <c r="F19569" s="203"/>
    </row>
    <row r="19570" spans="1:6" x14ac:dyDescent="0.25">
      <c r="A19570" s="203"/>
      <c r="B19570" s="203"/>
      <c r="C19570" s="203"/>
      <c r="D19570" s="203"/>
      <c r="E19570" s="203"/>
      <c r="F19570" s="203"/>
    </row>
    <row r="19571" spans="1:6" x14ac:dyDescent="0.25">
      <c r="A19571" s="203"/>
      <c r="B19571" s="203"/>
      <c r="C19571" s="203"/>
      <c r="D19571" s="203"/>
      <c r="E19571" s="203"/>
      <c r="F19571" s="203"/>
    </row>
    <row r="19572" spans="1:6" x14ac:dyDescent="0.25">
      <c r="A19572" s="203"/>
      <c r="B19572" s="203"/>
      <c r="C19572" s="203"/>
      <c r="D19572" s="203"/>
      <c r="E19572" s="203"/>
      <c r="F19572" s="203"/>
    </row>
    <row r="19573" spans="1:6" x14ac:dyDescent="0.25">
      <c r="A19573" s="203"/>
      <c r="B19573" s="203"/>
      <c r="C19573" s="203"/>
      <c r="D19573" s="203"/>
      <c r="E19573" s="203"/>
      <c r="F19573" s="203"/>
    </row>
    <row r="19574" spans="1:6" x14ac:dyDescent="0.25">
      <c r="A19574" s="203"/>
      <c r="B19574" s="203"/>
      <c r="C19574" s="203"/>
      <c r="D19574" s="203"/>
      <c r="E19574" s="203"/>
      <c r="F19574" s="203"/>
    </row>
    <row r="19575" spans="1:6" x14ac:dyDescent="0.25">
      <c r="A19575" s="203"/>
      <c r="B19575" s="203"/>
      <c r="C19575" s="203"/>
      <c r="D19575" s="203"/>
      <c r="E19575" s="203"/>
      <c r="F19575" s="203"/>
    </row>
    <row r="19576" spans="1:6" x14ac:dyDescent="0.25">
      <c r="A19576" s="203"/>
      <c r="B19576" s="203"/>
      <c r="C19576" s="203"/>
      <c r="D19576" s="203"/>
      <c r="E19576" s="203"/>
      <c r="F19576" s="203"/>
    </row>
    <row r="19577" spans="1:6" x14ac:dyDescent="0.25">
      <c r="A19577" s="203"/>
      <c r="B19577" s="203"/>
      <c r="C19577" s="203"/>
      <c r="D19577" s="203"/>
      <c r="E19577" s="203"/>
      <c r="F19577" s="203"/>
    </row>
    <row r="19578" spans="1:6" x14ac:dyDescent="0.25">
      <c r="A19578" s="203"/>
      <c r="B19578" s="203"/>
      <c r="C19578" s="203"/>
      <c r="D19578" s="203"/>
      <c r="E19578" s="203"/>
      <c r="F19578" s="203"/>
    </row>
    <row r="19579" spans="1:6" x14ac:dyDescent="0.25">
      <c r="A19579" s="203"/>
      <c r="B19579" s="203"/>
      <c r="C19579" s="203"/>
      <c r="D19579" s="203"/>
      <c r="E19579" s="203"/>
      <c r="F19579" s="203"/>
    </row>
    <row r="19580" spans="1:6" x14ac:dyDescent="0.25">
      <c r="A19580" s="203"/>
      <c r="B19580" s="203"/>
      <c r="C19580" s="203"/>
      <c r="D19580" s="203"/>
      <c r="E19580" s="203"/>
      <c r="F19580" s="203"/>
    </row>
    <row r="19581" spans="1:6" x14ac:dyDescent="0.25">
      <c r="A19581" s="203"/>
      <c r="B19581" s="203"/>
      <c r="C19581" s="203"/>
      <c r="D19581" s="203"/>
      <c r="E19581" s="203"/>
      <c r="F19581" s="203"/>
    </row>
    <row r="19582" spans="1:6" x14ac:dyDescent="0.25">
      <c r="A19582" s="203"/>
      <c r="B19582" s="203"/>
      <c r="C19582" s="203"/>
      <c r="D19582" s="203"/>
      <c r="E19582" s="203"/>
      <c r="F19582" s="203"/>
    </row>
    <row r="19583" spans="1:6" x14ac:dyDescent="0.25">
      <c r="A19583" s="203"/>
      <c r="B19583" s="203"/>
      <c r="C19583" s="203"/>
      <c r="D19583" s="203"/>
      <c r="E19583" s="203"/>
      <c r="F19583" s="203"/>
    </row>
    <row r="19584" spans="1:6" x14ac:dyDescent="0.25">
      <c r="A19584" s="203"/>
      <c r="B19584" s="203"/>
      <c r="C19584" s="203"/>
      <c r="D19584" s="203"/>
      <c r="E19584" s="203"/>
      <c r="F19584" s="203"/>
    </row>
    <row r="19585" spans="1:6" x14ac:dyDescent="0.25">
      <c r="A19585" s="203"/>
      <c r="B19585" s="203"/>
      <c r="C19585" s="203"/>
      <c r="D19585" s="203"/>
      <c r="E19585" s="203"/>
      <c r="F19585" s="203"/>
    </row>
    <row r="19586" spans="1:6" x14ac:dyDescent="0.25">
      <c r="A19586" s="203"/>
      <c r="B19586" s="203"/>
      <c r="C19586" s="203"/>
      <c r="D19586" s="203"/>
      <c r="E19586" s="203"/>
      <c r="F19586" s="203"/>
    </row>
    <row r="19587" spans="1:6" x14ac:dyDescent="0.25">
      <c r="A19587" s="203"/>
      <c r="B19587" s="203"/>
      <c r="C19587" s="203"/>
      <c r="D19587" s="203"/>
      <c r="E19587" s="203"/>
      <c r="F19587" s="203"/>
    </row>
    <row r="19588" spans="1:6" x14ac:dyDescent="0.25">
      <c r="A19588" s="203"/>
      <c r="B19588" s="203"/>
      <c r="C19588" s="203"/>
      <c r="D19588" s="203"/>
      <c r="E19588" s="203"/>
      <c r="F19588" s="203"/>
    </row>
    <row r="19589" spans="1:6" x14ac:dyDescent="0.25">
      <c r="A19589" s="203"/>
      <c r="B19589" s="203"/>
      <c r="C19589" s="203"/>
      <c r="D19589" s="203"/>
      <c r="E19589" s="203"/>
      <c r="F19589" s="203"/>
    </row>
    <row r="19590" spans="1:6" x14ac:dyDescent="0.25">
      <c r="A19590" s="203"/>
      <c r="B19590" s="203"/>
      <c r="C19590" s="203"/>
      <c r="D19590" s="203"/>
      <c r="E19590" s="203"/>
      <c r="F19590" s="203"/>
    </row>
    <row r="19591" spans="1:6" x14ac:dyDescent="0.25">
      <c r="A19591" s="203"/>
      <c r="B19591" s="203"/>
      <c r="C19591" s="203"/>
      <c r="D19591" s="203"/>
      <c r="E19591" s="203"/>
      <c r="F19591" s="203"/>
    </row>
    <row r="19592" spans="1:6" x14ac:dyDescent="0.25">
      <c r="A19592" s="203"/>
      <c r="B19592" s="203"/>
      <c r="C19592" s="203"/>
      <c r="D19592" s="203"/>
      <c r="E19592" s="203"/>
      <c r="F19592" s="203"/>
    </row>
    <row r="19593" spans="1:6" x14ac:dyDescent="0.25">
      <c r="A19593" s="203"/>
      <c r="B19593" s="203"/>
      <c r="C19593" s="203"/>
      <c r="D19593" s="203"/>
      <c r="E19593" s="203"/>
      <c r="F19593" s="203"/>
    </row>
    <row r="19594" spans="1:6" x14ac:dyDescent="0.25">
      <c r="A19594" s="203"/>
      <c r="B19594" s="203"/>
      <c r="C19594" s="203"/>
      <c r="D19594" s="203"/>
      <c r="E19594" s="203"/>
      <c r="F19594" s="203"/>
    </row>
    <row r="19595" spans="1:6" x14ac:dyDescent="0.25">
      <c r="A19595" s="203"/>
      <c r="B19595" s="203"/>
      <c r="C19595" s="203"/>
      <c r="D19595" s="203"/>
      <c r="E19595" s="203"/>
      <c r="F19595" s="203"/>
    </row>
    <row r="19596" spans="1:6" x14ac:dyDescent="0.25">
      <c r="A19596" s="203"/>
      <c r="B19596" s="203"/>
      <c r="C19596" s="203"/>
      <c r="D19596" s="203"/>
      <c r="E19596" s="203"/>
      <c r="F19596" s="203"/>
    </row>
    <row r="19597" spans="1:6" x14ac:dyDescent="0.25">
      <c r="A19597" s="203"/>
      <c r="B19597" s="203"/>
      <c r="C19597" s="203"/>
      <c r="D19597" s="203"/>
      <c r="E19597" s="203"/>
      <c r="F19597" s="203"/>
    </row>
    <row r="19598" spans="1:6" x14ac:dyDescent="0.25">
      <c r="A19598" s="203"/>
      <c r="B19598" s="203"/>
      <c r="C19598" s="203"/>
      <c r="D19598" s="203"/>
      <c r="E19598" s="203"/>
      <c r="F19598" s="203"/>
    </row>
    <row r="19599" spans="1:6" x14ac:dyDescent="0.25">
      <c r="A19599" s="203"/>
      <c r="B19599" s="203"/>
      <c r="C19599" s="203"/>
      <c r="D19599" s="203"/>
      <c r="E19599" s="203"/>
      <c r="F19599" s="203"/>
    </row>
    <row r="19600" spans="1:6" x14ac:dyDescent="0.25">
      <c r="A19600" s="203"/>
      <c r="B19600" s="203"/>
      <c r="C19600" s="203"/>
      <c r="D19600" s="203"/>
      <c r="E19600" s="203"/>
      <c r="F19600" s="203"/>
    </row>
    <row r="19601" spans="1:6" x14ac:dyDescent="0.25">
      <c r="A19601" s="203"/>
      <c r="B19601" s="203"/>
      <c r="C19601" s="203"/>
      <c r="D19601" s="203"/>
      <c r="E19601" s="203"/>
      <c r="F19601" s="203"/>
    </row>
    <row r="19602" spans="1:6" x14ac:dyDescent="0.25">
      <c r="A19602" s="203"/>
      <c r="B19602" s="203"/>
      <c r="C19602" s="203"/>
      <c r="D19602" s="203"/>
      <c r="E19602" s="203"/>
      <c r="F19602" s="203"/>
    </row>
    <row r="19603" spans="1:6" x14ac:dyDescent="0.25">
      <c r="A19603" s="203"/>
      <c r="B19603" s="203"/>
      <c r="C19603" s="203"/>
      <c r="D19603" s="203"/>
      <c r="E19603" s="203"/>
      <c r="F19603" s="203"/>
    </row>
    <row r="19604" spans="1:6" x14ac:dyDescent="0.25">
      <c r="A19604" s="203"/>
      <c r="B19604" s="203"/>
      <c r="C19604" s="203"/>
      <c r="D19604" s="203"/>
      <c r="E19604" s="203"/>
      <c r="F19604" s="203"/>
    </row>
    <row r="19605" spans="1:6" x14ac:dyDescent="0.25">
      <c r="A19605" s="203"/>
      <c r="B19605" s="203"/>
      <c r="C19605" s="203"/>
      <c r="D19605" s="203"/>
      <c r="E19605" s="203"/>
      <c r="F19605" s="203"/>
    </row>
    <row r="19606" spans="1:6" x14ac:dyDescent="0.25">
      <c r="A19606" s="203"/>
      <c r="B19606" s="203"/>
      <c r="C19606" s="203"/>
      <c r="D19606" s="203"/>
      <c r="E19606" s="203"/>
      <c r="F19606" s="203"/>
    </row>
    <row r="19607" spans="1:6" x14ac:dyDescent="0.25">
      <c r="A19607" s="203"/>
      <c r="B19607" s="203"/>
      <c r="C19607" s="203"/>
      <c r="D19607" s="203"/>
      <c r="E19607" s="203"/>
      <c r="F19607" s="203"/>
    </row>
    <row r="19608" spans="1:6" x14ac:dyDescent="0.25">
      <c r="A19608" s="203"/>
      <c r="B19608" s="203"/>
      <c r="C19608" s="203"/>
      <c r="D19608" s="203"/>
      <c r="E19608" s="203"/>
      <c r="F19608" s="203"/>
    </row>
    <row r="19609" spans="1:6" x14ac:dyDescent="0.25">
      <c r="A19609" s="203"/>
      <c r="B19609" s="203"/>
      <c r="C19609" s="203"/>
      <c r="D19609" s="203"/>
      <c r="E19609" s="203"/>
      <c r="F19609" s="203"/>
    </row>
    <row r="19610" spans="1:6" x14ac:dyDescent="0.25">
      <c r="A19610" s="203"/>
      <c r="B19610" s="203"/>
      <c r="C19610" s="203"/>
      <c r="D19610" s="203"/>
      <c r="E19610" s="203"/>
      <c r="F19610" s="203"/>
    </row>
    <row r="19611" spans="1:6" x14ac:dyDescent="0.25">
      <c r="A19611" s="203"/>
      <c r="B19611" s="203"/>
      <c r="C19611" s="203"/>
      <c r="D19611" s="203"/>
      <c r="E19611" s="203"/>
      <c r="F19611" s="203"/>
    </row>
    <row r="19612" spans="1:6" x14ac:dyDescent="0.25">
      <c r="A19612" s="203"/>
      <c r="B19612" s="203"/>
      <c r="C19612" s="203"/>
      <c r="D19612" s="203"/>
      <c r="E19612" s="203"/>
      <c r="F19612" s="203"/>
    </row>
    <row r="19613" spans="1:6" x14ac:dyDescent="0.25">
      <c r="A19613" s="203"/>
      <c r="B19613" s="203"/>
      <c r="C19613" s="203"/>
      <c r="D19613" s="203"/>
      <c r="E19613" s="203"/>
      <c r="F19613" s="203"/>
    </row>
    <row r="19614" spans="1:6" x14ac:dyDescent="0.25">
      <c r="A19614" s="203"/>
      <c r="B19614" s="203"/>
      <c r="C19614" s="203"/>
      <c r="D19614" s="203"/>
      <c r="E19614" s="203"/>
      <c r="F19614" s="203"/>
    </row>
    <row r="19615" spans="1:6" x14ac:dyDescent="0.25">
      <c r="A19615" s="203"/>
      <c r="B19615" s="203"/>
      <c r="C19615" s="203"/>
      <c r="D19615" s="203"/>
      <c r="E19615" s="203"/>
      <c r="F19615" s="203"/>
    </row>
    <row r="19616" spans="1:6" x14ac:dyDescent="0.25">
      <c r="A19616" s="203"/>
      <c r="B19616" s="203"/>
      <c r="C19616" s="203"/>
      <c r="D19616" s="203"/>
      <c r="E19616" s="203"/>
      <c r="F19616" s="203"/>
    </row>
    <row r="19617" spans="1:6" x14ac:dyDescent="0.25">
      <c r="A19617" s="203"/>
      <c r="B19617" s="203"/>
      <c r="C19617" s="203"/>
      <c r="D19617" s="203"/>
      <c r="E19617" s="203"/>
      <c r="F19617" s="203"/>
    </row>
    <row r="19618" spans="1:6" x14ac:dyDescent="0.25">
      <c r="A19618" s="203"/>
      <c r="B19618" s="203"/>
      <c r="C19618" s="203"/>
      <c r="D19618" s="203"/>
      <c r="E19618" s="203"/>
      <c r="F19618" s="203"/>
    </row>
    <row r="19619" spans="1:6" x14ac:dyDescent="0.25">
      <c r="A19619" s="203"/>
      <c r="B19619" s="203"/>
      <c r="C19619" s="203"/>
      <c r="D19619" s="203"/>
      <c r="E19619" s="203"/>
      <c r="F19619" s="203"/>
    </row>
    <row r="19620" spans="1:6" x14ac:dyDescent="0.25">
      <c r="A19620" s="203"/>
      <c r="B19620" s="203"/>
      <c r="C19620" s="203"/>
      <c r="D19620" s="203"/>
      <c r="E19620" s="203"/>
      <c r="F19620" s="203"/>
    </row>
    <row r="19621" spans="1:6" x14ac:dyDescent="0.25">
      <c r="A19621" s="203"/>
      <c r="B19621" s="203"/>
      <c r="C19621" s="203"/>
      <c r="D19621" s="203"/>
      <c r="E19621" s="203"/>
      <c r="F19621" s="203"/>
    </row>
    <row r="19622" spans="1:6" x14ac:dyDescent="0.25">
      <c r="A19622" s="203"/>
      <c r="B19622" s="203"/>
      <c r="C19622" s="203"/>
      <c r="D19622" s="203"/>
      <c r="E19622" s="203"/>
      <c r="F19622" s="203"/>
    </row>
    <row r="19623" spans="1:6" x14ac:dyDescent="0.25">
      <c r="A19623" s="203"/>
      <c r="B19623" s="203"/>
      <c r="C19623" s="203"/>
      <c r="D19623" s="203"/>
      <c r="E19623" s="203"/>
      <c r="F19623" s="203"/>
    </row>
    <row r="19624" spans="1:6" x14ac:dyDescent="0.25">
      <c r="A19624" s="203"/>
      <c r="B19624" s="203"/>
      <c r="C19624" s="203"/>
      <c r="D19624" s="203"/>
      <c r="E19624" s="203"/>
      <c r="F19624" s="203"/>
    </row>
    <row r="19625" spans="1:6" x14ac:dyDescent="0.25">
      <c r="A19625" s="203"/>
      <c r="B19625" s="203"/>
      <c r="C19625" s="203"/>
      <c r="D19625" s="203"/>
      <c r="E19625" s="203"/>
      <c r="F19625" s="203"/>
    </row>
    <row r="19626" spans="1:6" x14ac:dyDescent="0.25">
      <c r="A19626" s="203"/>
      <c r="B19626" s="203"/>
      <c r="C19626" s="203"/>
      <c r="D19626" s="203"/>
      <c r="E19626" s="203"/>
      <c r="F19626" s="203"/>
    </row>
    <row r="19627" spans="1:6" x14ac:dyDescent="0.25">
      <c r="A19627" s="203"/>
      <c r="B19627" s="203"/>
      <c r="C19627" s="203"/>
      <c r="D19627" s="203"/>
      <c r="E19627" s="203"/>
      <c r="F19627" s="203"/>
    </row>
    <row r="19628" spans="1:6" x14ac:dyDescent="0.25">
      <c r="A19628" s="203"/>
      <c r="B19628" s="203"/>
      <c r="C19628" s="203"/>
      <c r="D19628" s="203"/>
      <c r="E19628" s="203"/>
      <c r="F19628" s="203"/>
    </row>
    <row r="19629" spans="1:6" x14ac:dyDescent="0.25">
      <c r="A19629" s="203"/>
      <c r="B19629" s="203"/>
      <c r="C19629" s="203"/>
      <c r="D19629" s="203"/>
      <c r="E19629" s="203"/>
      <c r="F19629" s="203"/>
    </row>
    <row r="19630" spans="1:6" x14ac:dyDescent="0.25">
      <c r="A19630" s="203"/>
      <c r="B19630" s="203"/>
      <c r="C19630" s="203"/>
      <c r="D19630" s="203"/>
      <c r="E19630" s="203"/>
      <c r="F19630" s="203"/>
    </row>
    <row r="19631" spans="1:6" x14ac:dyDescent="0.25">
      <c r="A19631" s="203"/>
      <c r="B19631" s="203"/>
      <c r="C19631" s="203"/>
      <c r="D19631" s="203"/>
      <c r="E19631" s="203"/>
      <c r="F19631" s="203"/>
    </row>
    <row r="19632" spans="1:6" x14ac:dyDescent="0.25">
      <c r="A19632" s="203"/>
      <c r="B19632" s="203"/>
      <c r="C19632" s="203"/>
      <c r="D19632" s="203"/>
      <c r="E19632" s="203"/>
      <c r="F19632" s="203"/>
    </row>
    <row r="19633" spans="1:6" x14ac:dyDescent="0.25">
      <c r="A19633" s="203"/>
      <c r="B19633" s="203"/>
      <c r="C19633" s="203"/>
      <c r="D19633" s="203"/>
      <c r="E19633" s="203"/>
      <c r="F19633" s="203"/>
    </row>
    <row r="19634" spans="1:6" x14ac:dyDescent="0.25">
      <c r="A19634" s="203"/>
      <c r="B19634" s="203"/>
      <c r="C19634" s="203"/>
      <c r="D19634" s="203"/>
      <c r="E19634" s="203"/>
      <c r="F19634" s="203"/>
    </row>
    <row r="19635" spans="1:6" x14ac:dyDescent="0.25">
      <c r="A19635" s="203"/>
      <c r="B19635" s="203"/>
      <c r="C19635" s="203"/>
      <c r="D19635" s="203"/>
      <c r="E19635" s="203"/>
      <c r="F19635" s="203"/>
    </row>
    <row r="19636" spans="1:6" x14ac:dyDescent="0.25">
      <c r="A19636" s="203"/>
      <c r="B19636" s="203"/>
      <c r="C19636" s="203"/>
      <c r="D19636" s="203"/>
      <c r="E19636" s="203"/>
      <c r="F19636" s="203"/>
    </row>
    <row r="19637" spans="1:6" x14ac:dyDescent="0.25">
      <c r="A19637" s="203"/>
      <c r="B19637" s="203"/>
      <c r="C19637" s="203"/>
      <c r="D19637" s="203"/>
      <c r="E19637" s="203"/>
      <c r="F19637" s="203"/>
    </row>
    <row r="19638" spans="1:6" x14ac:dyDescent="0.25">
      <c r="A19638" s="203"/>
      <c r="B19638" s="203"/>
      <c r="C19638" s="203"/>
      <c r="D19638" s="203"/>
      <c r="E19638" s="203"/>
      <c r="F19638" s="203"/>
    </row>
    <row r="19639" spans="1:6" x14ac:dyDescent="0.25">
      <c r="A19639" s="203"/>
      <c r="B19639" s="203"/>
      <c r="C19639" s="203"/>
      <c r="D19639" s="203"/>
      <c r="E19639" s="203"/>
      <c r="F19639" s="203"/>
    </row>
    <row r="19640" spans="1:6" x14ac:dyDescent="0.25">
      <c r="A19640" s="203"/>
      <c r="B19640" s="203"/>
      <c r="C19640" s="203"/>
      <c r="D19640" s="203"/>
      <c r="E19640" s="203"/>
      <c r="F19640" s="203"/>
    </row>
    <row r="19641" spans="1:6" x14ac:dyDescent="0.25">
      <c r="A19641" s="203"/>
      <c r="B19641" s="203"/>
      <c r="C19641" s="203"/>
      <c r="D19641" s="203"/>
      <c r="E19641" s="203"/>
      <c r="F19641" s="203"/>
    </row>
    <row r="19642" spans="1:6" x14ac:dyDescent="0.25">
      <c r="A19642" s="203"/>
      <c r="B19642" s="203"/>
      <c r="C19642" s="203"/>
      <c r="D19642" s="203"/>
      <c r="E19642" s="203"/>
      <c r="F19642" s="203"/>
    </row>
    <row r="19643" spans="1:6" x14ac:dyDescent="0.25">
      <c r="A19643" s="203"/>
      <c r="B19643" s="203"/>
      <c r="C19643" s="203"/>
      <c r="D19643" s="203"/>
      <c r="E19643" s="203"/>
      <c r="F19643" s="203"/>
    </row>
    <row r="19644" spans="1:6" x14ac:dyDescent="0.25">
      <c r="A19644" s="203"/>
      <c r="B19644" s="203"/>
      <c r="C19644" s="203"/>
      <c r="D19644" s="203"/>
      <c r="E19644" s="203"/>
      <c r="F19644" s="203"/>
    </row>
    <row r="19645" spans="1:6" x14ac:dyDescent="0.25">
      <c r="A19645" s="203"/>
      <c r="B19645" s="203"/>
      <c r="C19645" s="203"/>
      <c r="D19645" s="203"/>
      <c r="E19645" s="203"/>
      <c r="F19645" s="203"/>
    </row>
    <row r="19646" spans="1:6" x14ac:dyDescent="0.25">
      <c r="A19646" s="203"/>
      <c r="B19646" s="203"/>
      <c r="C19646" s="203"/>
      <c r="D19646" s="203"/>
      <c r="E19646" s="203"/>
      <c r="F19646" s="203"/>
    </row>
    <row r="19647" spans="1:6" x14ac:dyDescent="0.25">
      <c r="A19647" s="203"/>
      <c r="B19647" s="203"/>
      <c r="C19647" s="203"/>
      <c r="D19647" s="203"/>
      <c r="E19647" s="203"/>
      <c r="F19647" s="203"/>
    </row>
    <row r="19648" spans="1:6" x14ac:dyDescent="0.25">
      <c r="A19648" s="203"/>
      <c r="B19648" s="203"/>
      <c r="C19648" s="203"/>
      <c r="D19648" s="203"/>
      <c r="E19648" s="203"/>
      <c r="F19648" s="203"/>
    </row>
    <row r="19649" spans="1:6" x14ac:dyDescent="0.25">
      <c r="A19649" s="203"/>
      <c r="B19649" s="203"/>
      <c r="C19649" s="203"/>
      <c r="D19649" s="203"/>
      <c r="E19649" s="203"/>
      <c r="F19649" s="203"/>
    </row>
    <row r="19650" spans="1:6" x14ac:dyDescent="0.25">
      <c r="A19650" s="203"/>
      <c r="B19650" s="203"/>
      <c r="C19650" s="203"/>
      <c r="D19650" s="203"/>
      <c r="E19650" s="203"/>
      <c r="F19650" s="203"/>
    </row>
    <row r="19651" spans="1:6" x14ac:dyDescent="0.25">
      <c r="A19651" s="203"/>
      <c r="B19651" s="203"/>
      <c r="C19651" s="203"/>
      <c r="D19651" s="203"/>
      <c r="E19651" s="203"/>
      <c r="F19651" s="203"/>
    </row>
    <row r="19652" spans="1:6" x14ac:dyDescent="0.25">
      <c r="A19652" s="203"/>
      <c r="B19652" s="203"/>
      <c r="C19652" s="203"/>
      <c r="D19652" s="203"/>
      <c r="E19652" s="203"/>
      <c r="F19652" s="203"/>
    </row>
    <row r="19653" spans="1:6" x14ac:dyDescent="0.25">
      <c r="A19653" s="203"/>
      <c r="B19653" s="203"/>
      <c r="C19653" s="203"/>
      <c r="D19653" s="203"/>
      <c r="E19653" s="203"/>
      <c r="F19653" s="203"/>
    </row>
    <row r="19654" spans="1:6" x14ac:dyDescent="0.25">
      <c r="A19654" s="203"/>
      <c r="B19654" s="203"/>
      <c r="C19654" s="203"/>
      <c r="D19654" s="203"/>
      <c r="E19654" s="203"/>
      <c r="F19654" s="203"/>
    </row>
    <row r="19655" spans="1:6" x14ac:dyDescent="0.25">
      <c r="A19655" s="203"/>
      <c r="B19655" s="203"/>
      <c r="C19655" s="203"/>
      <c r="D19655" s="203"/>
      <c r="E19655" s="203"/>
      <c r="F19655" s="203"/>
    </row>
    <row r="19656" spans="1:6" x14ac:dyDescent="0.25">
      <c r="A19656" s="203"/>
      <c r="B19656" s="203"/>
      <c r="C19656" s="203"/>
      <c r="D19656" s="203"/>
      <c r="E19656" s="203"/>
      <c r="F19656" s="203"/>
    </row>
    <row r="19657" spans="1:6" x14ac:dyDescent="0.25">
      <c r="A19657" s="203"/>
      <c r="B19657" s="203"/>
      <c r="C19657" s="203"/>
      <c r="D19657" s="203"/>
      <c r="E19657" s="203"/>
      <c r="F19657" s="203"/>
    </row>
    <row r="19658" spans="1:6" x14ac:dyDescent="0.25">
      <c r="A19658" s="203"/>
      <c r="B19658" s="203"/>
      <c r="C19658" s="203"/>
      <c r="D19658" s="203"/>
      <c r="E19658" s="203"/>
      <c r="F19658" s="203"/>
    </row>
    <row r="19659" spans="1:6" x14ac:dyDescent="0.25">
      <c r="A19659" s="203"/>
      <c r="B19659" s="203"/>
      <c r="C19659" s="203"/>
      <c r="D19659" s="203"/>
      <c r="E19659" s="203"/>
      <c r="F19659" s="203"/>
    </row>
    <row r="19660" spans="1:6" x14ac:dyDescent="0.25">
      <c r="A19660" s="203"/>
      <c r="B19660" s="203"/>
      <c r="C19660" s="203"/>
      <c r="D19660" s="203"/>
      <c r="E19660" s="203"/>
      <c r="F19660" s="203"/>
    </row>
    <row r="19661" spans="1:6" x14ac:dyDescent="0.25">
      <c r="A19661" s="203"/>
      <c r="B19661" s="203"/>
      <c r="C19661" s="203"/>
      <c r="D19661" s="203"/>
      <c r="E19661" s="203"/>
      <c r="F19661" s="203"/>
    </row>
    <row r="19662" spans="1:6" x14ac:dyDescent="0.25">
      <c r="A19662" s="203"/>
      <c r="B19662" s="203"/>
      <c r="C19662" s="203"/>
      <c r="D19662" s="203"/>
      <c r="E19662" s="203"/>
      <c r="F19662" s="203"/>
    </row>
    <row r="19663" spans="1:6" x14ac:dyDescent="0.25">
      <c r="A19663" s="203"/>
      <c r="B19663" s="203"/>
      <c r="C19663" s="203"/>
      <c r="D19663" s="203"/>
      <c r="E19663" s="203"/>
      <c r="F19663" s="203"/>
    </row>
    <row r="19664" spans="1:6" x14ac:dyDescent="0.25">
      <c r="A19664" s="203"/>
      <c r="B19664" s="203"/>
      <c r="C19664" s="203"/>
      <c r="D19664" s="203"/>
      <c r="E19664" s="203"/>
      <c r="F19664" s="203"/>
    </row>
    <row r="19665" spans="1:6" x14ac:dyDescent="0.25">
      <c r="A19665" s="203"/>
      <c r="B19665" s="203"/>
      <c r="C19665" s="203"/>
      <c r="D19665" s="203"/>
      <c r="E19665" s="203"/>
      <c r="F19665" s="203"/>
    </row>
    <row r="19666" spans="1:6" x14ac:dyDescent="0.25">
      <c r="A19666" s="203"/>
      <c r="B19666" s="203"/>
      <c r="C19666" s="203"/>
      <c r="D19666" s="203"/>
      <c r="E19666" s="203"/>
      <c r="F19666" s="203"/>
    </row>
    <row r="19667" spans="1:6" x14ac:dyDescent="0.25">
      <c r="A19667" s="203"/>
      <c r="B19667" s="203"/>
      <c r="C19667" s="203"/>
      <c r="D19667" s="203"/>
      <c r="E19667" s="203"/>
      <c r="F19667" s="203"/>
    </row>
    <row r="19668" spans="1:6" x14ac:dyDescent="0.25">
      <c r="A19668" s="203"/>
      <c r="B19668" s="203"/>
      <c r="C19668" s="203"/>
      <c r="D19668" s="203"/>
      <c r="E19668" s="203"/>
      <c r="F19668" s="203"/>
    </row>
    <row r="19669" spans="1:6" x14ac:dyDescent="0.25">
      <c r="A19669" s="203"/>
      <c r="B19669" s="203"/>
      <c r="C19669" s="203"/>
      <c r="D19669" s="203"/>
      <c r="E19669" s="203"/>
      <c r="F19669" s="203"/>
    </row>
    <row r="19670" spans="1:6" x14ac:dyDescent="0.25">
      <c r="A19670" s="203"/>
      <c r="B19670" s="203"/>
      <c r="C19670" s="203"/>
      <c r="D19670" s="203"/>
      <c r="E19670" s="203"/>
      <c r="F19670" s="203"/>
    </row>
    <row r="19671" spans="1:6" x14ac:dyDescent="0.25">
      <c r="A19671" s="203"/>
      <c r="B19671" s="203"/>
      <c r="C19671" s="203"/>
      <c r="D19671" s="203"/>
      <c r="E19671" s="203"/>
      <c r="F19671" s="203"/>
    </row>
    <row r="19672" spans="1:6" x14ac:dyDescent="0.25">
      <c r="A19672" s="203"/>
      <c r="B19672" s="203"/>
      <c r="C19672" s="203"/>
      <c r="D19672" s="203"/>
      <c r="E19672" s="203"/>
      <c r="F19672" s="203"/>
    </row>
    <row r="19673" spans="1:6" x14ac:dyDescent="0.25">
      <c r="A19673" s="203"/>
      <c r="B19673" s="203"/>
      <c r="C19673" s="203"/>
      <c r="D19673" s="203"/>
      <c r="E19673" s="203"/>
      <c r="F19673" s="203"/>
    </row>
    <row r="19674" spans="1:6" x14ac:dyDescent="0.25">
      <c r="A19674" s="203"/>
      <c r="B19674" s="203"/>
      <c r="C19674" s="203"/>
      <c r="D19674" s="203"/>
      <c r="E19674" s="203"/>
      <c r="F19674" s="203"/>
    </row>
    <row r="19675" spans="1:6" x14ac:dyDescent="0.25">
      <c r="A19675" s="203"/>
      <c r="B19675" s="203"/>
      <c r="C19675" s="203"/>
      <c r="D19675" s="203"/>
      <c r="E19675" s="203"/>
      <c r="F19675" s="203"/>
    </row>
    <row r="19676" spans="1:6" x14ac:dyDescent="0.25">
      <c r="A19676" s="203"/>
      <c r="B19676" s="203"/>
      <c r="C19676" s="203"/>
      <c r="D19676" s="203"/>
      <c r="E19676" s="203"/>
      <c r="F19676" s="203"/>
    </row>
    <row r="19677" spans="1:6" x14ac:dyDescent="0.25">
      <c r="A19677" s="203"/>
      <c r="B19677" s="203"/>
      <c r="C19677" s="203"/>
      <c r="D19677" s="203"/>
      <c r="E19677" s="203"/>
      <c r="F19677" s="203"/>
    </row>
    <row r="19678" spans="1:6" x14ac:dyDescent="0.25">
      <c r="A19678" s="203"/>
      <c r="B19678" s="203"/>
      <c r="C19678" s="203"/>
      <c r="D19678" s="203"/>
      <c r="E19678" s="203"/>
      <c r="F19678" s="203"/>
    </row>
    <row r="19679" spans="1:6" x14ac:dyDescent="0.25">
      <c r="A19679" s="203"/>
      <c r="B19679" s="203"/>
      <c r="C19679" s="203"/>
      <c r="D19679" s="203"/>
      <c r="E19679" s="203"/>
      <c r="F19679" s="203"/>
    </row>
    <row r="19680" spans="1:6" x14ac:dyDescent="0.25">
      <c r="A19680" s="203"/>
      <c r="B19680" s="203"/>
      <c r="C19680" s="203"/>
      <c r="D19680" s="203"/>
      <c r="E19680" s="203"/>
      <c r="F19680" s="203"/>
    </row>
    <row r="19681" spans="1:6" x14ac:dyDescent="0.25">
      <c r="A19681" s="203"/>
      <c r="B19681" s="203"/>
      <c r="C19681" s="203"/>
      <c r="D19681" s="203"/>
      <c r="E19681" s="203"/>
      <c r="F19681" s="203"/>
    </row>
    <row r="19682" spans="1:6" x14ac:dyDescent="0.25">
      <c r="A19682" s="203"/>
      <c r="B19682" s="203"/>
      <c r="C19682" s="203"/>
      <c r="D19682" s="203"/>
      <c r="E19682" s="203"/>
      <c r="F19682" s="203"/>
    </row>
    <row r="19683" spans="1:6" x14ac:dyDescent="0.25">
      <c r="A19683" s="203"/>
      <c r="B19683" s="203"/>
      <c r="C19683" s="203"/>
      <c r="D19683" s="203"/>
      <c r="E19683" s="203"/>
      <c r="F19683" s="203"/>
    </row>
    <row r="19684" spans="1:6" x14ac:dyDescent="0.25">
      <c r="A19684" s="203"/>
      <c r="B19684" s="203"/>
      <c r="C19684" s="203"/>
      <c r="D19684" s="203"/>
      <c r="E19684" s="203"/>
      <c r="F19684" s="203"/>
    </row>
    <row r="19685" spans="1:6" x14ac:dyDescent="0.25">
      <c r="A19685" s="203"/>
      <c r="B19685" s="203"/>
      <c r="C19685" s="203"/>
      <c r="D19685" s="203"/>
      <c r="E19685" s="203"/>
      <c r="F19685" s="203"/>
    </row>
    <row r="19686" spans="1:6" x14ac:dyDescent="0.25">
      <c r="A19686" s="203"/>
      <c r="B19686" s="203"/>
      <c r="C19686" s="203"/>
      <c r="D19686" s="203"/>
      <c r="E19686" s="203"/>
      <c r="F19686" s="203"/>
    </row>
    <row r="19687" spans="1:6" x14ac:dyDescent="0.25">
      <c r="A19687" s="203"/>
      <c r="B19687" s="203"/>
      <c r="C19687" s="203"/>
      <c r="D19687" s="203"/>
      <c r="E19687" s="203"/>
      <c r="F19687" s="203"/>
    </row>
    <row r="19688" spans="1:6" x14ac:dyDescent="0.25">
      <c r="A19688" s="203"/>
      <c r="B19688" s="203"/>
      <c r="C19688" s="203"/>
      <c r="D19688" s="203"/>
      <c r="E19688" s="203"/>
      <c r="F19688" s="203"/>
    </row>
    <row r="19689" spans="1:6" x14ac:dyDescent="0.25">
      <c r="A19689" s="203"/>
      <c r="B19689" s="203"/>
      <c r="C19689" s="203"/>
      <c r="D19689" s="203"/>
      <c r="E19689" s="203"/>
      <c r="F19689" s="203"/>
    </row>
    <row r="19690" spans="1:6" x14ac:dyDescent="0.25">
      <c r="A19690" s="203"/>
      <c r="B19690" s="203"/>
      <c r="C19690" s="203"/>
      <c r="D19690" s="203"/>
      <c r="E19690" s="203"/>
      <c r="F19690" s="203"/>
    </row>
    <row r="19691" spans="1:6" x14ac:dyDescent="0.25">
      <c r="A19691" s="203"/>
      <c r="B19691" s="203"/>
      <c r="C19691" s="203"/>
      <c r="D19691" s="203"/>
      <c r="E19691" s="203"/>
      <c r="F19691" s="203"/>
    </row>
    <row r="19692" spans="1:6" x14ac:dyDescent="0.25">
      <c r="A19692" s="203"/>
      <c r="B19692" s="203"/>
      <c r="C19692" s="203"/>
      <c r="D19692" s="203"/>
      <c r="E19692" s="203"/>
      <c r="F19692" s="203"/>
    </row>
    <row r="19693" spans="1:6" x14ac:dyDescent="0.25">
      <c r="A19693" s="203"/>
      <c r="B19693" s="203"/>
      <c r="C19693" s="203"/>
      <c r="D19693" s="203"/>
      <c r="E19693" s="203"/>
      <c r="F19693" s="203"/>
    </row>
    <row r="19694" spans="1:6" x14ac:dyDescent="0.25">
      <c r="A19694" s="203"/>
      <c r="B19694" s="203"/>
      <c r="C19694" s="203"/>
      <c r="D19694" s="203"/>
      <c r="E19694" s="203"/>
      <c r="F19694" s="203"/>
    </row>
    <row r="19695" spans="1:6" x14ac:dyDescent="0.25">
      <c r="A19695" s="203"/>
      <c r="B19695" s="203"/>
      <c r="C19695" s="203"/>
      <c r="D19695" s="203"/>
      <c r="E19695" s="203"/>
      <c r="F19695" s="203"/>
    </row>
    <row r="19696" spans="1:6" x14ac:dyDescent="0.25">
      <c r="A19696" s="203"/>
      <c r="B19696" s="203"/>
      <c r="C19696" s="203"/>
      <c r="D19696" s="203"/>
      <c r="E19696" s="203"/>
      <c r="F19696" s="203"/>
    </row>
    <row r="19697" spans="1:6" x14ac:dyDescent="0.25">
      <c r="A19697" s="203"/>
      <c r="B19697" s="203"/>
      <c r="C19697" s="203"/>
      <c r="D19697" s="203"/>
      <c r="E19697" s="203"/>
      <c r="F19697" s="203"/>
    </row>
    <row r="19698" spans="1:6" x14ac:dyDescent="0.25">
      <c r="A19698" s="203"/>
      <c r="B19698" s="203"/>
      <c r="C19698" s="203"/>
      <c r="D19698" s="203"/>
      <c r="E19698" s="203"/>
      <c r="F19698" s="203"/>
    </row>
    <row r="19699" spans="1:6" x14ac:dyDescent="0.25">
      <c r="A19699" s="203"/>
      <c r="B19699" s="203"/>
      <c r="C19699" s="203"/>
      <c r="D19699" s="203"/>
      <c r="E19699" s="203"/>
      <c r="F19699" s="203"/>
    </row>
    <row r="19700" spans="1:6" x14ac:dyDescent="0.25">
      <c r="A19700" s="203"/>
      <c r="B19700" s="203"/>
      <c r="C19700" s="203"/>
      <c r="D19700" s="203"/>
      <c r="E19700" s="203"/>
      <c r="F19700" s="203"/>
    </row>
    <row r="19701" spans="1:6" x14ac:dyDescent="0.25">
      <c r="A19701" s="203"/>
      <c r="B19701" s="203"/>
      <c r="C19701" s="203"/>
      <c r="D19701" s="203"/>
      <c r="E19701" s="203"/>
      <c r="F19701" s="203"/>
    </row>
    <row r="19702" spans="1:6" x14ac:dyDescent="0.25">
      <c r="A19702" s="203"/>
      <c r="B19702" s="203"/>
      <c r="C19702" s="203"/>
      <c r="D19702" s="203"/>
      <c r="E19702" s="203"/>
      <c r="F19702" s="203"/>
    </row>
    <row r="19703" spans="1:6" x14ac:dyDescent="0.25">
      <c r="A19703" s="203"/>
      <c r="B19703" s="203"/>
      <c r="C19703" s="203"/>
      <c r="D19703" s="203"/>
      <c r="E19703" s="203"/>
      <c r="F19703" s="203"/>
    </row>
    <row r="19704" spans="1:6" x14ac:dyDescent="0.25">
      <c r="A19704" s="203"/>
      <c r="B19704" s="203"/>
      <c r="C19704" s="203"/>
      <c r="D19704" s="203"/>
      <c r="E19704" s="203"/>
      <c r="F19704" s="203"/>
    </row>
    <row r="19705" spans="1:6" x14ac:dyDescent="0.25">
      <c r="A19705" s="203"/>
      <c r="B19705" s="203"/>
      <c r="C19705" s="203"/>
      <c r="D19705" s="203"/>
      <c r="E19705" s="203"/>
      <c r="F19705" s="203"/>
    </row>
    <row r="19706" spans="1:6" x14ac:dyDescent="0.25">
      <c r="A19706" s="203"/>
      <c r="B19706" s="203"/>
      <c r="C19706" s="203"/>
      <c r="D19706" s="203"/>
      <c r="E19706" s="203"/>
      <c r="F19706" s="203"/>
    </row>
    <row r="19707" spans="1:6" x14ac:dyDescent="0.25">
      <c r="A19707" s="203"/>
      <c r="B19707" s="203"/>
      <c r="C19707" s="203"/>
      <c r="D19707" s="203"/>
      <c r="E19707" s="203"/>
      <c r="F19707" s="203"/>
    </row>
    <row r="19708" spans="1:6" x14ac:dyDescent="0.25">
      <c r="A19708" s="203"/>
      <c r="B19708" s="203"/>
      <c r="C19708" s="203"/>
      <c r="D19708" s="203"/>
      <c r="E19708" s="203"/>
      <c r="F19708" s="203"/>
    </row>
    <row r="19709" spans="1:6" x14ac:dyDescent="0.25">
      <c r="A19709" s="203"/>
      <c r="B19709" s="203"/>
      <c r="C19709" s="203"/>
      <c r="D19709" s="203"/>
      <c r="E19709" s="203"/>
      <c r="F19709" s="203"/>
    </row>
    <row r="19710" spans="1:6" x14ac:dyDescent="0.25">
      <c r="A19710" s="203"/>
      <c r="B19710" s="203"/>
      <c r="C19710" s="203"/>
      <c r="D19710" s="203"/>
      <c r="E19710" s="203"/>
      <c r="F19710" s="203"/>
    </row>
    <row r="19711" spans="1:6" x14ac:dyDescent="0.25">
      <c r="A19711" s="203"/>
      <c r="B19711" s="203"/>
      <c r="C19711" s="203"/>
      <c r="D19711" s="203"/>
      <c r="E19711" s="203"/>
      <c r="F19711" s="203"/>
    </row>
    <row r="19712" spans="1:6" x14ac:dyDescent="0.25">
      <c r="A19712" s="203"/>
      <c r="B19712" s="203"/>
      <c r="C19712" s="203"/>
      <c r="D19712" s="203"/>
      <c r="E19712" s="203"/>
      <c r="F19712" s="203"/>
    </row>
    <row r="19713" spans="1:6" x14ac:dyDescent="0.25">
      <c r="A19713" s="203"/>
      <c r="B19713" s="203"/>
      <c r="C19713" s="203"/>
      <c r="D19713" s="203"/>
      <c r="E19713" s="203"/>
      <c r="F19713" s="203"/>
    </row>
    <row r="19714" spans="1:6" x14ac:dyDescent="0.25">
      <c r="A19714" s="203"/>
      <c r="B19714" s="203"/>
      <c r="C19714" s="203"/>
      <c r="D19714" s="203"/>
      <c r="E19714" s="203"/>
      <c r="F19714" s="203"/>
    </row>
    <row r="19715" spans="1:6" x14ac:dyDescent="0.25">
      <c r="A19715" s="203"/>
      <c r="B19715" s="203"/>
      <c r="C19715" s="203"/>
      <c r="D19715" s="203"/>
      <c r="E19715" s="203"/>
      <c r="F19715" s="203"/>
    </row>
    <row r="19716" spans="1:6" x14ac:dyDescent="0.25">
      <c r="A19716" s="203"/>
      <c r="B19716" s="203"/>
      <c r="C19716" s="203"/>
      <c r="D19716" s="203"/>
      <c r="E19716" s="203"/>
      <c r="F19716" s="203"/>
    </row>
    <row r="19717" spans="1:6" x14ac:dyDescent="0.25">
      <c r="A19717" s="203"/>
      <c r="B19717" s="203"/>
      <c r="C19717" s="203"/>
      <c r="D19717" s="203"/>
      <c r="E19717" s="203"/>
      <c r="F19717" s="203"/>
    </row>
    <row r="19718" spans="1:6" x14ac:dyDescent="0.25">
      <c r="A19718" s="203"/>
      <c r="B19718" s="203"/>
      <c r="C19718" s="203"/>
      <c r="D19718" s="203"/>
      <c r="E19718" s="203"/>
      <c r="F19718" s="203"/>
    </row>
    <row r="19719" spans="1:6" x14ac:dyDescent="0.25">
      <c r="A19719" s="203"/>
      <c r="B19719" s="203"/>
      <c r="C19719" s="203"/>
      <c r="D19719" s="203"/>
      <c r="E19719" s="203"/>
      <c r="F19719" s="203"/>
    </row>
    <row r="19720" spans="1:6" x14ac:dyDescent="0.25">
      <c r="A19720" s="203"/>
      <c r="B19720" s="203"/>
      <c r="C19720" s="203"/>
      <c r="D19720" s="203"/>
      <c r="E19720" s="203"/>
      <c r="F19720" s="203"/>
    </row>
    <row r="19721" spans="1:6" x14ac:dyDescent="0.25">
      <c r="A19721" s="203"/>
      <c r="B19721" s="203"/>
      <c r="C19721" s="203"/>
      <c r="D19721" s="203"/>
      <c r="E19721" s="203"/>
      <c r="F19721" s="203"/>
    </row>
    <row r="19722" spans="1:6" x14ac:dyDescent="0.25">
      <c r="A19722" s="203"/>
      <c r="B19722" s="203"/>
      <c r="C19722" s="203"/>
      <c r="D19722" s="203"/>
      <c r="E19722" s="203"/>
      <c r="F19722" s="203"/>
    </row>
    <row r="19723" spans="1:6" x14ac:dyDescent="0.25">
      <c r="A19723" s="203"/>
      <c r="B19723" s="203"/>
      <c r="C19723" s="203"/>
      <c r="D19723" s="203"/>
      <c r="E19723" s="203"/>
      <c r="F19723" s="203"/>
    </row>
    <row r="19724" spans="1:6" x14ac:dyDescent="0.25">
      <c r="A19724" s="203"/>
      <c r="B19724" s="203"/>
      <c r="C19724" s="203"/>
      <c r="D19724" s="203"/>
      <c r="E19724" s="203"/>
      <c r="F19724" s="203"/>
    </row>
    <row r="19725" spans="1:6" x14ac:dyDescent="0.25">
      <c r="A19725" s="203"/>
      <c r="B19725" s="203"/>
      <c r="C19725" s="203"/>
      <c r="D19725" s="203"/>
      <c r="E19725" s="203"/>
      <c r="F19725" s="203"/>
    </row>
    <row r="19726" spans="1:6" x14ac:dyDescent="0.25">
      <c r="A19726" s="203"/>
      <c r="B19726" s="203"/>
      <c r="C19726" s="203"/>
      <c r="D19726" s="203"/>
      <c r="E19726" s="203"/>
      <c r="F19726" s="203"/>
    </row>
    <row r="19727" spans="1:6" x14ac:dyDescent="0.25">
      <c r="A19727" s="203"/>
      <c r="B19727" s="203"/>
      <c r="C19727" s="203"/>
      <c r="D19727" s="203"/>
      <c r="E19727" s="203"/>
      <c r="F19727" s="203"/>
    </row>
    <row r="19728" spans="1:6" x14ac:dyDescent="0.25">
      <c r="A19728" s="203"/>
      <c r="B19728" s="203"/>
      <c r="C19728" s="203"/>
      <c r="D19728" s="203"/>
      <c r="E19728" s="203"/>
      <c r="F19728" s="203"/>
    </row>
    <row r="19729" spans="1:6" x14ac:dyDescent="0.25">
      <c r="A19729" s="203"/>
      <c r="B19729" s="203"/>
      <c r="C19729" s="203"/>
      <c r="D19729" s="203"/>
      <c r="E19729" s="203"/>
      <c r="F19729" s="203"/>
    </row>
    <row r="19730" spans="1:6" x14ac:dyDescent="0.25">
      <c r="A19730" s="203"/>
      <c r="B19730" s="203"/>
      <c r="C19730" s="203"/>
      <c r="D19730" s="203"/>
      <c r="E19730" s="203"/>
      <c r="F19730" s="203"/>
    </row>
    <row r="19731" spans="1:6" x14ac:dyDescent="0.25">
      <c r="A19731" s="203"/>
      <c r="B19731" s="203"/>
      <c r="C19731" s="203"/>
      <c r="D19731" s="203"/>
      <c r="E19731" s="203"/>
      <c r="F19731" s="203"/>
    </row>
    <row r="19732" spans="1:6" x14ac:dyDescent="0.25">
      <c r="A19732" s="203"/>
      <c r="B19732" s="203"/>
      <c r="C19732" s="203"/>
      <c r="D19732" s="203"/>
      <c r="E19732" s="203"/>
      <c r="F19732" s="203"/>
    </row>
    <row r="19733" spans="1:6" x14ac:dyDescent="0.25">
      <c r="A19733" s="203"/>
      <c r="B19733" s="203"/>
      <c r="C19733" s="203"/>
      <c r="D19733" s="203"/>
      <c r="E19733" s="203"/>
      <c r="F19733" s="203"/>
    </row>
    <row r="19734" spans="1:6" x14ac:dyDescent="0.25">
      <c r="A19734" s="203"/>
      <c r="B19734" s="203"/>
      <c r="C19734" s="203"/>
      <c r="D19734" s="203"/>
      <c r="E19734" s="203"/>
      <c r="F19734" s="203"/>
    </row>
    <row r="19735" spans="1:6" x14ac:dyDescent="0.25">
      <c r="A19735" s="203"/>
      <c r="B19735" s="203"/>
      <c r="C19735" s="203"/>
      <c r="D19735" s="203"/>
      <c r="E19735" s="203"/>
      <c r="F19735" s="203"/>
    </row>
    <row r="19736" spans="1:6" x14ac:dyDescent="0.25">
      <c r="A19736" s="203"/>
      <c r="B19736" s="203"/>
      <c r="C19736" s="203"/>
      <c r="D19736" s="203"/>
      <c r="E19736" s="203"/>
      <c r="F19736" s="203"/>
    </row>
    <row r="19737" spans="1:6" x14ac:dyDescent="0.25">
      <c r="A19737" s="203"/>
      <c r="B19737" s="203"/>
      <c r="C19737" s="203"/>
      <c r="D19737" s="203"/>
      <c r="E19737" s="203"/>
      <c r="F19737" s="203"/>
    </row>
    <row r="19738" spans="1:6" x14ac:dyDescent="0.25">
      <c r="A19738" s="203"/>
      <c r="B19738" s="203"/>
      <c r="C19738" s="203"/>
      <c r="D19738" s="203"/>
      <c r="E19738" s="203"/>
      <c r="F19738" s="203"/>
    </row>
    <row r="19739" spans="1:6" x14ac:dyDescent="0.25">
      <c r="A19739" s="203"/>
      <c r="B19739" s="203"/>
      <c r="C19739" s="203"/>
      <c r="D19739" s="203"/>
      <c r="E19739" s="203"/>
      <c r="F19739" s="203"/>
    </row>
    <row r="19740" spans="1:6" x14ac:dyDescent="0.25">
      <c r="A19740" s="203"/>
      <c r="B19740" s="203"/>
      <c r="C19740" s="203"/>
      <c r="D19740" s="203"/>
      <c r="E19740" s="203"/>
      <c r="F19740" s="203"/>
    </row>
    <row r="19741" spans="1:6" x14ac:dyDescent="0.25">
      <c r="A19741" s="203"/>
      <c r="B19741" s="203"/>
      <c r="C19741" s="203"/>
      <c r="D19741" s="203"/>
      <c r="E19741" s="203"/>
      <c r="F19741" s="203"/>
    </row>
    <row r="19742" spans="1:6" x14ac:dyDescent="0.25">
      <c r="A19742" s="203"/>
      <c r="B19742" s="203"/>
      <c r="C19742" s="203"/>
      <c r="D19742" s="203"/>
      <c r="E19742" s="203"/>
      <c r="F19742" s="203"/>
    </row>
    <row r="19743" spans="1:6" x14ac:dyDescent="0.25">
      <c r="A19743" s="203"/>
      <c r="B19743" s="203"/>
      <c r="C19743" s="203"/>
      <c r="D19743" s="203"/>
      <c r="E19743" s="203"/>
      <c r="F19743" s="203"/>
    </row>
    <row r="19744" spans="1:6" x14ac:dyDescent="0.25">
      <c r="A19744" s="203"/>
      <c r="B19744" s="203"/>
      <c r="C19744" s="203"/>
      <c r="D19744" s="203"/>
      <c r="E19744" s="203"/>
      <c r="F19744" s="203"/>
    </row>
    <row r="19745" spans="1:6" x14ac:dyDescent="0.25">
      <c r="A19745" s="203"/>
      <c r="B19745" s="203"/>
      <c r="C19745" s="203"/>
      <c r="D19745" s="203"/>
      <c r="E19745" s="203"/>
      <c r="F19745" s="203"/>
    </row>
    <row r="19746" spans="1:6" x14ac:dyDescent="0.25">
      <c r="A19746" s="203"/>
      <c r="B19746" s="203"/>
      <c r="C19746" s="203"/>
      <c r="D19746" s="203"/>
      <c r="E19746" s="203"/>
      <c r="F19746" s="203"/>
    </row>
    <row r="19747" spans="1:6" x14ac:dyDescent="0.25">
      <c r="A19747" s="203"/>
      <c r="B19747" s="203"/>
      <c r="C19747" s="203"/>
      <c r="D19747" s="203"/>
      <c r="E19747" s="203"/>
      <c r="F19747" s="203"/>
    </row>
    <row r="19748" spans="1:6" x14ac:dyDescent="0.25">
      <c r="A19748" s="203"/>
      <c r="B19748" s="203"/>
      <c r="C19748" s="203"/>
      <c r="D19748" s="203"/>
      <c r="E19748" s="203"/>
      <c r="F19748" s="203"/>
    </row>
    <row r="19749" spans="1:6" x14ac:dyDescent="0.25">
      <c r="A19749" s="203"/>
      <c r="B19749" s="203"/>
      <c r="C19749" s="203"/>
      <c r="D19749" s="203"/>
      <c r="E19749" s="203"/>
      <c r="F19749" s="203"/>
    </row>
    <row r="19750" spans="1:6" x14ac:dyDescent="0.25">
      <c r="A19750" s="203"/>
      <c r="B19750" s="203"/>
      <c r="C19750" s="203"/>
      <c r="D19750" s="203"/>
      <c r="E19750" s="203"/>
      <c r="F19750" s="203"/>
    </row>
    <row r="19751" spans="1:6" x14ac:dyDescent="0.25">
      <c r="A19751" s="203"/>
      <c r="B19751" s="203"/>
      <c r="C19751" s="203"/>
      <c r="D19751" s="203"/>
      <c r="E19751" s="203"/>
      <c r="F19751" s="203"/>
    </row>
    <row r="19752" spans="1:6" x14ac:dyDescent="0.25">
      <c r="A19752" s="203"/>
      <c r="B19752" s="203"/>
      <c r="C19752" s="203"/>
      <c r="D19752" s="203"/>
      <c r="E19752" s="203"/>
      <c r="F19752" s="203"/>
    </row>
    <row r="19753" spans="1:6" x14ac:dyDescent="0.25">
      <c r="A19753" s="203"/>
      <c r="B19753" s="203"/>
      <c r="C19753" s="203"/>
      <c r="D19753" s="203"/>
      <c r="E19753" s="203"/>
      <c r="F19753" s="203"/>
    </row>
    <row r="19754" spans="1:6" x14ac:dyDescent="0.25">
      <c r="A19754" s="203"/>
      <c r="B19754" s="203"/>
      <c r="C19754" s="203"/>
      <c r="D19754" s="203"/>
      <c r="E19754" s="203"/>
      <c r="F19754" s="203"/>
    </row>
    <row r="19755" spans="1:6" x14ac:dyDescent="0.25">
      <c r="A19755" s="203"/>
      <c r="B19755" s="203"/>
      <c r="C19755" s="203"/>
      <c r="D19755" s="203"/>
      <c r="E19755" s="203"/>
      <c r="F19755" s="203"/>
    </row>
    <row r="19756" spans="1:6" x14ac:dyDescent="0.25">
      <c r="A19756" s="203"/>
      <c r="B19756" s="203"/>
      <c r="C19756" s="203"/>
      <c r="D19756" s="203"/>
      <c r="E19756" s="203"/>
      <c r="F19756" s="203"/>
    </row>
    <row r="19757" spans="1:6" x14ac:dyDescent="0.25">
      <c r="A19757" s="203"/>
      <c r="B19757" s="203"/>
      <c r="C19757" s="203"/>
      <c r="D19757" s="203"/>
      <c r="E19757" s="203"/>
      <c r="F19757" s="203"/>
    </row>
    <row r="19758" spans="1:6" x14ac:dyDescent="0.25">
      <c r="A19758" s="203"/>
      <c r="B19758" s="203"/>
      <c r="C19758" s="203"/>
      <c r="D19758" s="203"/>
      <c r="E19758" s="203"/>
      <c r="F19758" s="203"/>
    </row>
    <row r="19759" spans="1:6" x14ac:dyDescent="0.25">
      <c r="A19759" s="203"/>
      <c r="B19759" s="203"/>
      <c r="C19759" s="203"/>
      <c r="D19759" s="203"/>
      <c r="E19759" s="203"/>
      <c r="F19759" s="203"/>
    </row>
    <row r="19760" spans="1:6" x14ac:dyDescent="0.25">
      <c r="A19760" s="203"/>
      <c r="B19760" s="203"/>
      <c r="C19760" s="203"/>
      <c r="D19760" s="203"/>
      <c r="E19760" s="203"/>
      <c r="F19760" s="203"/>
    </row>
    <row r="19761" spans="1:6" x14ac:dyDescent="0.25">
      <c r="A19761" s="203"/>
      <c r="B19761" s="203"/>
      <c r="C19761" s="203"/>
      <c r="D19761" s="203"/>
      <c r="E19761" s="203"/>
      <c r="F19761" s="203"/>
    </row>
    <row r="19762" spans="1:6" x14ac:dyDescent="0.25">
      <c r="A19762" s="203"/>
      <c r="B19762" s="203"/>
      <c r="C19762" s="203"/>
      <c r="D19762" s="203"/>
      <c r="E19762" s="203"/>
      <c r="F19762" s="203"/>
    </row>
    <row r="19763" spans="1:6" x14ac:dyDescent="0.25">
      <c r="A19763" s="203"/>
      <c r="B19763" s="203"/>
      <c r="C19763" s="203"/>
      <c r="D19763" s="203"/>
      <c r="E19763" s="203"/>
      <c r="F19763" s="203"/>
    </row>
    <row r="19764" spans="1:6" x14ac:dyDescent="0.25">
      <c r="A19764" s="203"/>
      <c r="B19764" s="203"/>
      <c r="C19764" s="203"/>
      <c r="D19764" s="203"/>
      <c r="E19764" s="203"/>
      <c r="F19764" s="203"/>
    </row>
    <row r="19765" spans="1:6" x14ac:dyDescent="0.25">
      <c r="A19765" s="203"/>
      <c r="B19765" s="203"/>
      <c r="C19765" s="203"/>
      <c r="D19765" s="203"/>
      <c r="E19765" s="203"/>
      <c r="F19765" s="203"/>
    </row>
    <row r="19766" spans="1:6" x14ac:dyDescent="0.25">
      <c r="A19766" s="203"/>
      <c r="B19766" s="203"/>
      <c r="C19766" s="203"/>
      <c r="D19766" s="203"/>
      <c r="E19766" s="203"/>
      <c r="F19766" s="203"/>
    </row>
    <row r="19767" spans="1:6" x14ac:dyDescent="0.25">
      <c r="A19767" s="203"/>
      <c r="B19767" s="203"/>
      <c r="C19767" s="203"/>
      <c r="D19767" s="203"/>
      <c r="E19767" s="203"/>
      <c r="F19767" s="203"/>
    </row>
    <row r="19768" spans="1:6" x14ac:dyDescent="0.25">
      <c r="A19768" s="203"/>
      <c r="B19768" s="203"/>
      <c r="C19768" s="203"/>
      <c r="D19768" s="203"/>
      <c r="E19768" s="203"/>
      <c r="F19768" s="203"/>
    </row>
    <row r="19769" spans="1:6" x14ac:dyDescent="0.25">
      <c r="A19769" s="203"/>
      <c r="B19769" s="203"/>
      <c r="C19769" s="203"/>
      <c r="D19769" s="203"/>
      <c r="E19769" s="203"/>
      <c r="F19769" s="203"/>
    </row>
    <row r="19770" spans="1:6" x14ac:dyDescent="0.25">
      <c r="A19770" s="203"/>
      <c r="B19770" s="203"/>
      <c r="C19770" s="203"/>
      <c r="D19770" s="203"/>
      <c r="E19770" s="203"/>
      <c r="F19770" s="203"/>
    </row>
    <row r="19771" spans="1:6" x14ac:dyDescent="0.25">
      <c r="A19771" s="203"/>
      <c r="B19771" s="203"/>
      <c r="C19771" s="203"/>
      <c r="D19771" s="203"/>
      <c r="E19771" s="203"/>
      <c r="F19771" s="203"/>
    </row>
    <row r="19772" spans="1:6" x14ac:dyDescent="0.25">
      <c r="A19772" s="203"/>
      <c r="B19772" s="203"/>
      <c r="C19772" s="203"/>
      <c r="D19772" s="203"/>
      <c r="E19772" s="203"/>
      <c r="F19772" s="203"/>
    </row>
    <row r="19773" spans="1:6" x14ac:dyDescent="0.25">
      <c r="A19773" s="203"/>
      <c r="B19773" s="203"/>
      <c r="C19773" s="203"/>
      <c r="D19773" s="203"/>
      <c r="E19773" s="203"/>
      <c r="F19773" s="203"/>
    </row>
    <row r="19774" spans="1:6" x14ac:dyDescent="0.25">
      <c r="A19774" s="203"/>
      <c r="B19774" s="203"/>
      <c r="C19774" s="203"/>
      <c r="D19774" s="203"/>
      <c r="E19774" s="203"/>
      <c r="F19774" s="203"/>
    </row>
    <row r="19775" spans="1:6" x14ac:dyDescent="0.25">
      <c r="A19775" s="203"/>
      <c r="B19775" s="203"/>
      <c r="C19775" s="203"/>
      <c r="D19775" s="203"/>
      <c r="E19775" s="203"/>
      <c r="F19775" s="203"/>
    </row>
    <row r="19776" spans="1:6" x14ac:dyDescent="0.25">
      <c r="A19776" s="203"/>
      <c r="B19776" s="203"/>
      <c r="C19776" s="203"/>
      <c r="D19776" s="203"/>
      <c r="E19776" s="203"/>
      <c r="F19776" s="203"/>
    </row>
    <row r="19777" spans="1:6" x14ac:dyDescent="0.25">
      <c r="A19777" s="203"/>
      <c r="B19777" s="203"/>
      <c r="C19777" s="203"/>
      <c r="D19777" s="203"/>
      <c r="E19777" s="203"/>
      <c r="F19777" s="203"/>
    </row>
    <row r="19778" spans="1:6" x14ac:dyDescent="0.25">
      <c r="A19778" s="203"/>
      <c r="B19778" s="203"/>
      <c r="C19778" s="203"/>
      <c r="D19778" s="203"/>
      <c r="E19778" s="203"/>
      <c r="F19778" s="203"/>
    </row>
    <row r="19779" spans="1:6" x14ac:dyDescent="0.25">
      <c r="A19779" s="203"/>
      <c r="B19779" s="203"/>
      <c r="C19779" s="203"/>
      <c r="D19779" s="203"/>
      <c r="E19779" s="203"/>
      <c r="F19779" s="203"/>
    </row>
    <row r="19780" spans="1:6" x14ac:dyDescent="0.25">
      <c r="A19780" s="203"/>
      <c r="B19780" s="203"/>
      <c r="C19780" s="203"/>
      <c r="D19780" s="203"/>
      <c r="E19780" s="203"/>
      <c r="F19780" s="203"/>
    </row>
    <row r="19781" spans="1:6" x14ac:dyDescent="0.25">
      <c r="A19781" s="203"/>
      <c r="B19781" s="203"/>
      <c r="C19781" s="203"/>
      <c r="D19781" s="203"/>
      <c r="E19781" s="203"/>
      <c r="F19781" s="203"/>
    </row>
    <row r="19782" spans="1:6" x14ac:dyDescent="0.25">
      <c r="A19782" s="203"/>
      <c r="B19782" s="203"/>
      <c r="C19782" s="203"/>
      <c r="D19782" s="203"/>
      <c r="E19782" s="203"/>
      <c r="F19782" s="203"/>
    </row>
    <row r="19783" spans="1:6" x14ac:dyDescent="0.25">
      <c r="A19783" s="203"/>
      <c r="B19783" s="203"/>
      <c r="C19783" s="203"/>
      <c r="D19783" s="203"/>
      <c r="E19783" s="203"/>
      <c r="F19783" s="203"/>
    </row>
    <row r="19784" spans="1:6" x14ac:dyDescent="0.25">
      <c r="A19784" s="203"/>
      <c r="B19784" s="203"/>
      <c r="C19784" s="203"/>
      <c r="D19784" s="203"/>
      <c r="E19784" s="203"/>
      <c r="F19784" s="203"/>
    </row>
    <row r="19785" spans="1:6" x14ac:dyDescent="0.25">
      <c r="A19785" s="203"/>
      <c r="B19785" s="203"/>
      <c r="C19785" s="203"/>
      <c r="D19785" s="203"/>
      <c r="E19785" s="203"/>
      <c r="F19785" s="203"/>
    </row>
    <row r="19786" spans="1:6" x14ac:dyDescent="0.25">
      <c r="A19786" s="203"/>
      <c r="B19786" s="203"/>
      <c r="C19786" s="203"/>
      <c r="D19786" s="203"/>
      <c r="E19786" s="203"/>
      <c r="F19786" s="203"/>
    </row>
    <row r="19787" spans="1:6" x14ac:dyDescent="0.25">
      <c r="A19787" s="203"/>
      <c r="B19787" s="203"/>
      <c r="C19787" s="203"/>
      <c r="D19787" s="203"/>
      <c r="E19787" s="203"/>
      <c r="F19787" s="203"/>
    </row>
    <row r="19788" spans="1:6" x14ac:dyDescent="0.25">
      <c r="A19788" s="203"/>
      <c r="B19788" s="203"/>
      <c r="C19788" s="203"/>
      <c r="D19788" s="203"/>
      <c r="E19788" s="203"/>
      <c r="F19788" s="203"/>
    </row>
    <row r="19789" spans="1:6" x14ac:dyDescent="0.25">
      <c r="A19789" s="203"/>
      <c r="B19789" s="203"/>
      <c r="C19789" s="203"/>
      <c r="D19789" s="203"/>
      <c r="E19789" s="203"/>
      <c r="F19789" s="203"/>
    </row>
    <row r="19790" spans="1:6" x14ac:dyDescent="0.25">
      <c r="A19790" s="203"/>
      <c r="B19790" s="203"/>
      <c r="C19790" s="203"/>
      <c r="D19790" s="203"/>
      <c r="E19790" s="203"/>
      <c r="F19790" s="203"/>
    </row>
    <row r="19791" spans="1:6" x14ac:dyDescent="0.25">
      <c r="A19791" s="203"/>
      <c r="B19791" s="203"/>
      <c r="C19791" s="203"/>
      <c r="D19791" s="203"/>
      <c r="E19791" s="203"/>
      <c r="F19791" s="203"/>
    </row>
    <row r="19792" spans="1:6" x14ac:dyDescent="0.25">
      <c r="A19792" s="203"/>
      <c r="B19792" s="203"/>
      <c r="C19792" s="203"/>
      <c r="D19792" s="203"/>
      <c r="E19792" s="203"/>
      <c r="F19792" s="203"/>
    </row>
    <row r="19793" spans="1:6" x14ac:dyDescent="0.25">
      <c r="A19793" s="203"/>
      <c r="B19793" s="203"/>
      <c r="C19793" s="203"/>
      <c r="D19793" s="203"/>
      <c r="E19793" s="203"/>
      <c r="F19793" s="203"/>
    </row>
    <row r="19794" spans="1:6" x14ac:dyDescent="0.25">
      <c r="A19794" s="203"/>
      <c r="B19794" s="203"/>
      <c r="C19794" s="203"/>
      <c r="D19794" s="203"/>
      <c r="E19794" s="203"/>
      <c r="F19794" s="203"/>
    </row>
    <row r="19795" spans="1:6" x14ac:dyDescent="0.25">
      <c r="A19795" s="203"/>
      <c r="B19795" s="203"/>
      <c r="C19795" s="203"/>
      <c r="D19795" s="203"/>
      <c r="E19795" s="203"/>
      <c r="F19795" s="203"/>
    </row>
    <row r="19796" spans="1:6" x14ac:dyDescent="0.25">
      <c r="A19796" s="203"/>
      <c r="B19796" s="203"/>
      <c r="C19796" s="203"/>
      <c r="D19796" s="203"/>
      <c r="E19796" s="203"/>
      <c r="F19796" s="203"/>
    </row>
    <row r="19797" spans="1:6" x14ac:dyDescent="0.25">
      <c r="A19797" s="203"/>
      <c r="B19797" s="203"/>
      <c r="C19797" s="203"/>
      <c r="D19797" s="203"/>
      <c r="E19797" s="203"/>
      <c r="F19797" s="203"/>
    </row>
    <row r="19798" spans="1:6" x14ac:dyDescent="0.25">
      <c r="A19798" s="203"/>
      <c r="B19798" s="203"/>
      <c r="C19798" s="203"/>
      <c r="D19798" s="203"/>
      <c r="E19798" s="203"/>
      <c r="F19798" s="203"/>
    </row>
    <row r="19799" spans="1:6" x14ac:dyDescent="0.25">
      <c r="A19799" s="203"/>
      <c r="B19799" s="203"/>
      <c r="C19799" s="203"/>
      <c r="D19799" s="203"/>
      <c r="E19799" s="203"/>
      <c r="F19799" s="203"/>
    </row>
    <row r="19800" spans="1:6" x14ac:dyDescent="0.25">
      <c r="A19800" s="203"/>
      <c r="B19800" s="203"/>
      <c r="C19800" s="203"/>
      <c r="D19800" s="203"/>
      <c r="E19800" s="203"/>
      <c r="F19800" s="203"/>
    </row>
    <row r="19801" spans="1:6" x14ac:dyDescent="0.25">
      <c r="A19801" s="203"/>
      <c r="B19801" s="203"/>
      <c r="C19801" s="203"/>
      <c r="D19801" s="203"/>
      <c r="E19801" s="203"/>
      <c r="F19801" s="203"/>
    </row>
    <row r="19802" spans="1:6" x14ac:dyDescent="0.25">
      <c r="A19802" s="203"/>
      <c r="B19802" s="203"/>
      <c r="C19802" s="203"/>
      <c r="D19802" s="203"/>
      <c r="E19802" s="203"/>
      <c r="F19802" s="203"/>
    </row>
    <row r="19803" spans="1:6" x14ac:dyDescent="0.25">
      <c r="A19803" s="203"/>
      <c r="B19803" s="203"/>
      <c r="C19803" s="203"/>
      <c r="D19803" s="203"/>
      <c r="E19803" s="203"/>
      <c r="F19803" s="203"/>
    </row>
    <row r="19804" spans="1:6" x14ac:dyDescent="0.25">
      <c r="A19804" s="203"/>
      <c r="B19804" s="203"/>
      <c r="C19804" s="203"/>
      <c r="D19804" s="203"/>
      <c r="E19804" s="203"/>
      <c r="F19804" s="203"/>
    </row>
    <row r="19805" spans="1:6" x14ac:dyDescent="0.25">
      <c r="A19805" s="203"/>
      <c r="B19805" s="203"/>
      <c r="C19805" s="203"/>
      <c r="D19805" s="203"/>
      <c r="E19805" s="203"/>
      <c r="F19805" s="203"/>
    </row>
    <row r="19806" spans="1:6" x14ac:dyDescent="0.25">
      <c r="A19806" s="203"/>
      <c r="B19806" s="203"/>
      <c r="C19806" s="203"/>
      <c r="D19806" s="203"/>
      <c r="E19806" s="203"/>
      <c r="F19806" s="203"/>
    </row>
    <row r="19807" spans="1:6" x14ac:dyDescent="0.25">
      <c r="A19807" s="203"/>
      <c r="B19807" s="203"/>
      <c r="C19807" s="203"/>
      <c r="D19807" s="203"/>
      <c r="E19807" s="203"/>
      <c r="F19807" s="203"/>
    </row>
    <row r="19808" spans="1:6" x14ac:dyDescent="0.25">
      <c r="A19808" s="203"/>
      <c r="B19808" s="203"/>
      <c r="C19808" s="203"/>
      <c r="D19808" s="203"/>
      <c r="E19808" s="203"/>
      <c r="F19808" s="203"/>
    </row>
    <row r="19809" spans="1:6" x14ac:dyDescent="0.25">
      <c r="A19809" s="203"/>
      <c r="B19809" s="203"/>
      <c r="C19809" s="203"/>
      <c r="D19809" s="203"/>
      <c r="E19809" s="203"/>
      <c r="F19809" s="203"/>
    </row>
    <row r="19810" spans="1:6" x14ac:dyDescent="0.25">
      <c r="A19810" s="203"/>
      <c r="B19810" s="203"/>
      <c r="C19810" s="203"/>
      <c r="D19810" s="203"/>
      <c r="E19810" s="203"/>
      <c r="F19810" s="203"/>
    </row>
    <row r="19811" spans="1:6" x14ac:dyDescent="0.25">
      <c r="A19811" s="203"/>
      <c r="B19811" s="203"/>
      <c r="C19811" s="203"/>
      <c r="D19811" s="203"/>
      <c r="E19811" s="203"/>
      <c r="F19811" s="203"/>
    </row>
    <row r="19812" spans="1:6" x14ac:dyDescent="0.25">
      <c r="A19812" s="203"/>
      <c r="B19812" s="203"/>
      <c r="C19812" s="203"/>
      <c r="D19812" s="203"/>
      <c r="E19812" s="203"/>
      <c r="F19812" s="203"/>
    </row>
    <row r="19813" spans="1:6" x14ac:dyDescent="0.25">
      <c r="A19813" s="203"/>
      <c r="B19813" s="203"/>
      <c r="C19813" s="203"/>
      <c r="D19813" s="203"/>
      <c r="E19813" s="203"/>
      <c r="F19813" s="203"/>
    </row>
    <row r="19814" spans="1:6" x14ac:dyDescent="0.25">
      <c r="A19814" s="203"/>
      <c r="B19814" s="203"/>
      <c r="C19814" s="203"/>
      <c r="D19814" s="203"/>
      <c r="E19814" s="203"/>
      <c r="F19814" s="203"/>
    </row>
    <row r="19815" spans="1:6" x14ac:dyDescent="0.25">
      <c r="A19815" s="203"/>
      <c r="B19815" s="203"/>
      <c r="C19815" s="203"/>
      <c r="D19815" s="203"/>
      <c r="E19815" s="203"/>
      <c r="F19815" s="203"/>
    </row>
    <row r="19816" spans="1:6" x14ac:dyDescent="0.25">
      <c r="A19816" s="203"/>
      <c r="B19816" s="203"/>
      <c r="C19816" s="203"/>
      <c r="D19816" s="203"/>
      <c r="E19816" s="203"/>
      <c r="F19816" s="203"/>
    </row>
    <row r="19817" spans="1:6" x14ac:dyDescent="0.25">
      <c r="A19817" s="203"/>
      <c r="B19817" s="203"/>
      <c r="C19817" s="203"/>
      <c r="D19817" s="203"/>
      <c r="E19817" s="203"/>
      <c r="F19817" s="203"/>
    </row>
    <row r="19818" spans="1:6" x14ac:dyDescent="0.25">
      <c r="A19818" s="203"/>
      <c r="B19818" s="203"/>
      <c r="C19818" s="203"/>
      <c r="D19818" s="203"/>
      <c r="E19818" s="203"/>
      <c r="F19818" s="203"/>
    </row>
    <row r="19819" spans="1:6" x14ac:dyDescent="0.25">
      <c r="A19819" s="203"/>
      <c r="B19819" s="203"/>
      <c r="C19819" s="203"/>
      <c r="D19819" s="203"/>
      <c r="E19819" s="203"/>
      <c r="F19819" s="203"/>
    </row>
    <row r="19820" spans="1:6" x14ac:dyDescent="0.25">
      <c r="A19820" s="203"/>
      <c r="B19820" s="203"/>
      <c r="C19820" s="203"/>
      <c r="D19820" s="203"/>
      <c r="E19820" s="203"/>
      <c r="F19820" s="203"/>
    </row>
    <row r="19821" spans="1:6" x14ac:dyDescent="0.25">
      <c r="A19821" s="203"/>
      <c r="B19821" s="203"/>
      <c r="C19821" s="203"/>
      <c r="D19821" s="203"/>
      <c r="E19821" s="203"/>
      <c r="F19821" s="203"/>
    </row>
    <row r="19822" spans="1:6" x14ac:dyDescent="0.25">
      <c r="A19822" s="203"/>
      <c r="B19822" s="203"/>
      <c r="C19822" s="203"/>
      <c r="D19822" s="203"/>
      <c r="E19822" s="203"/>
      <c r="F19822" s="203"/>
    </row>
    <row r="19823" spans="1:6" x14ac:dyDescent="0.25">
      <c r="A19823" s="203"/>
      <c r="B19823" s="203"/>
      <c r="C19823" s="203"/>
      <c r="D19823" s="203"/>
      <c r="E19823" s="203"/>
      <c r="F19823" s="203"/>
    </row>
    <row r="19824" spans="1:6" x14ac:dyDescent="0.25">
      <c r="A19824" s="203"/>
      <c r="B19824" s="203"/>
      <c r="C19824" s="203"/>
      <c r="D19824" s="203"/>
      <c r="E19824" s="203"/>
      <c r="F19824" s="203"/>
    </row>
    <row r="19825" spans="1:6" x14ac:dyDescent="0.25">
      <c r="A19825" s="203"/>
      <c r="B19825" s="203"/>
      <c r="C19825" s="203"/>
      <c r="D19825" s="203"/>
      <c r="E19825" s="203"/>
      <c r="F19825" s="203"/>
    </row>
    <row r="19826" spans="1:6" x14ac:dyDescent="0.25">
      <c r="A19826" s="203"/>
      <c r="B19826" s="203"/>
      <c r="C19826" s="203"/>
      <c r="D19826" s="203"/>
      <c r="E19826" s="203"/>
      <c r="F19826" s="203"/>
    </row>
    <row r="19827" spans="1:6" x14ac:dyDescent="0.25">
      <c r="A19827" s="203"/>
      <c r="B19827" s="203"/>
      <c r="C19827" s="203"/>
      <c r="D19827" s="203"/>
      <c r="E19827" s="203"/>
      <c r="F19827" s="203"/>
    </row>
    <row r="19828" spans="1:6" x14ac:dyDescent="0.25">
      <c r="A19828" s="203"/>
      <c r="B19828" s="203"/>
      <c r="C19828" s="203"/>
      <c r="D19828" s="203"/>
      <c r="E19828" s="203"/>
      <c r="F19828" s="203"/>
    </row>
    <row r="19829" spans="1:6" x14ac:dyDescent="0.25">
      <c r="A19829" s="203"/>
      <c r="B19829" s="203"/>
      <c r="C19829" s="203"/>
      <c r="D19829" s="203"/>
      <c r="E19829" s="203"/>
      <c r="F19829" s="203"/>
    </row>
    <row r="19830" spans="1:6" x14ac:dyDescent="0.25">
      <c r="A19830" s="203"/>
      <c r="B19830" s="203"/>
      <c r="C19830" s="203"/>
      <c r="D19830" s="203"/>
      <c r="E19830" s="203"/>
      <c r="F19830" s="203"/>
    </row>
    <row r="19831" spans="1:6" x14ac:dyDescent="0.25">
      <c r="A19831" s="203"/>
      <c r="B19831" s="203"/>
      <c r="C19831" s="203"/>
      <c r="D19831" s="203"/>
      <c r="E19831" s="203"/>
      <c r="F19831" s="203"/>
    </row>
    <row r="19832" spans="1:6" x14ac:dyDescent="0.25">
      <c r="A19832" s="203"/>
      <c r="B19832" s="203"/>
      <c r="C19832" s="203"/>
      <c r="D19832" s="203"/>
      <c r="E19832" s="203"/>
      <c r="F19832" s="203"/>
    </row>
    <row r="19833" spans="1:6" x14ac:dyDescent="0.25">
      <c r="A19833" s="203"/>
      <c r="B19833" s="203"/>
      <c r="C19833" s="203"/>
      <c r="D19833" s="203"/>
      <c r="E19833" s="203"/>
      <c r="F19833" s="203"/>
    </row>
    <row r="19834" spans="1:6" x14ac:dyDescent="0.25">
      <c r="A19834" s="203"/>
      <c r="B19834" s="203"/>
      <c r="C19834" s="203"/>
      <c r="D19834" s="203"/>
      <c r="E19834" s="203"/>
      <c r="F19834" s="203"/>
    </row>
    <row r="19835" spans="1:6" x14ac:dyDescent="0.25">
      <c r="A19835" s="203"/>
      <c r="B19835" s="203"/>
      <c r="C19835" s="203"/>
      <c r="D19835" s="203"/>
      <c r="E19835" s="203"/>
      <c r="F19835" s="203"/>
    </row>
    <row r="19836" spans="1:6" x14ac:dyDescent="0.25">
      <c r="A19836" s="203"/>
      <c r="B19836" s="203"/>
      <c r="C19836" s="203"/>
      <c r="D19836" s="203"/>
      <c r="E19836" s="203"/>
      <c r="F19836" s="203"/>
    </row>
    <row r="19837" spans="1:6" x14ac:dyDescent="0.25">
      <c r="A19837" s="203"/>
      <c r="B19837" s="203"/>
      <c r="C19837" s="203"/>
      <c r="D19837" s="203"/>
      <c r="E19837" s="203"/>
      <c r="F19837" s="203"/>
    </row>
    <row r="19838" spans="1:6" x14ac:dyDescent="0.25">
      <c r="A19838" s="203"/>
      <c r="B19838" s="203"/>
      <c r="C19838" s="203"/>
      <c r="D19838" s="203"/>
      <c r="E19838" s="203"/>
      <c r="F19838" s="203"/>
    </row>
    <row r="19839" spans="1:6" x14ac:dyDescent="0.25">
      <c r="A19839" s="203"/>
      <c r="B19839" s="203"/>
      <c r="C19839" s="203"/>
      <c r="D19839" s="203"/>
      <c r="E19839" s="203"/>
      <c r="F19839" s="203"/>
    </row>
    <row r="19840" spans="1:6" x14ac:dyDescent="0.25">
      <c r="A19840" s="203"/>
      <c r="B19840" s="203"/>
      <c r="C19840" s="203"/>
      <c r="D19840" s="203"/>
      <c r="E19840" s="203"/>
      <c r="F19840" s="203"/>
    </row>
    <row r="19841" spans="1:6" x14ac:dyDescent="0.25">
      <c r="A19841" s="203"/>
      <c r="B19841" s="203"/>
      <c r="C19841" s="203"/>
      <c r="D19841" s="203"/>
      <c r="E19841" s="203"/>
      <c r="F19841" s="203"/>
    </row>
    <row r="19842" spans="1:6" x14ac:dyDescent="0.25">
      <c r="A19842" s="203"/>
      <c r="B19842" s="203"/>
      <c r="C19842" s="203"/>
      <c r="D19842" s="203"/>
      <c r="E19842" s="203"/>
      <c r="F19842" s="203"/>
    </row>
    <row r="19843" spans="1:6" x14ac:dyDescent="0.25">
      <c r="A19843" s="203"/>
      <c r="B19843" s="203"/>
      <c r="C19843" s="203"/>
      <c r="D19843" s="203"/>
      <c r="E19843" s="203"/>
      <c r="F19843" s="203"/>
    </row>
    <row r="19844" spans="1:6" x14ac:dyDescent="0.25">
      <c r="A19844" s="203"/>
      <c r="B19844" s="203"/>
      <c r="C19844" s="203"/>
      <c r="D19844" s="203"/>
      <c r="E19844" s="203"/>
      <c r="F19844" s="203"/>
    </row>
    <row r="19845" spans="1:6" x14ac:dyDescent="0.25">
      <c r="A19845" s="203"/>
      <c r="B19845" s="203"/>
      <c r="C19845" s="203"/>
      <c r="D19845" s="203"/>
      <c r="E19845" s="203"/>
      <c r="F19845" s="203"/>
    </row>
    <row r="19846" spans="1:6" x14ac:dyDescent="0.25">
      <c r="A19846" s="203"/>
      <c r="B19846" s="203"/>
      <c r="C19846" s="203"/>
      <c r="D19846" s="203"/>
      <c r="E19846" s="203"/>
      <c r="F19846" s="203"/>
    </row>
    <row r="19847" spans="1:6" x14ac:dyDescent="0.25">
      <c r="A19847" s="203"/>
      <c r="B19847" s="203"/>
      <c r="C19847" s="203"/>
      <c r="D19847" s="203"/>
      <c r="E19847" s="203"/>
      <c r="F19847" s="203"/>
    </row>
    <row r="19848" spans="1:6" x14ac:dyDescent="0.25">
      <c r="A19848" s="203"/>
      <c r="B19848" s="203"/>
      <c r="C19848" s="203"/>
      <c r="D19848" s="203"/>
      <c r="E19848" s="203"/>
      <c r="F19848" s="203"/>
    </row>
    <row r="19849" spans="1:6" x14ac:dyDescent="0.25">
      <c r="A19849" s="203"/>
      <c r="B19849" s="203"/>
      <c r="C19849" s="203"/>
      <c r="D19849" s="203"/>
      <c r="E19849" s="203"/>
      <c r="F19849" s="203"/>
    </row>
    <row r="19850" spans="1:6" x14ac:dyDescent="0.25">
      <c r="A19850" s="203"/>
      <c r="B19850" s="203"/>
      <c r="C19850" s="203"/>
      <c r="D19850" s="203"/>
      <c r="E19850" s="203"/>
      <c r="F19850" s="203"/>
    </row>
    <row r="19851" spans="1:6" x14ac:dyDescent="0.25">
      <c r="A19851" s="203"/>
      <c r="B19851" s="203"/>
      <c r="C19851" s="203"/>
      <c r="D19851" s="203"/>
      <c r="E19851" s="203"/>
      <c r="F19851" s="203"/>
    </row>
    <row r="19852" spans="1:6" x14ac:dyDescent="0.25">
      <c r="A19852" s="203"/>
      <c r="B19852" s="203"/>
      <c r="C19852" s="203"/>
      <c r="D19852" s="203"/>
      <c r="E19852" s="203"/>
      <c r="F19852" s="203"/>
    </row>
    <row r="19853" spans="1:6" x14ac:dyDescent="0.25">
      <c r="A19853" s="203"/>
      <c r="B19853" s="203"/>
      <c r="C19853" s="203"/>
      <c r="D19853" s="203"/>
      <c r="E19853" s="203"/>
      <c r="F19853" s="203"/>
    </row>
    <row r="19854" spans="1:6" x14ac:dyDescent="0.25">
      <c r="A19854" s="203"/>
      <c r="B19854" s="203"/>
      <c r="C19854" s="203"/>
      <c r="D19854" s="203"/>
      <c r="E19854" s="203"/>
      <c r="F19854" s="203"/>
    </row>
    <row r="19855" spans="1:6" x14ac:dyDescent="0.25">
      <c r="A19855" s="203"/>
      <c r="B19855" s="203"/>
      <c r="C19855" s="203"/>
      <c r="D19855" s="203"/>
      <c r="E19855" s="203"/>
      <c r="F19855" s="203"/>
    </row>
    <row r="19856" spans="1:6" x14ac:dyDescent="0.25">
      <c r="A19856" s="203"/>
      <c r="B19856" s="203"/>
      <c r="C19856" s="203"/>
      <c r="D19856" s="203"/>
      <c r="E19856" s="203"/>
      <c r="F19856" s="203"/>
    </row>
    <row r="19857" spans="1:6" x14ac:dyDescent="0.25">
      <c r="A19857" s="203"/>
      <c r="B19857" s="203"/>
      <c r="C19857" s="203"/>
      <c r="D19857" s="203"/>
      <c r="E19857" s="203"/>
      <c r="F19857" s="203"/>
    </row>
    <row r="19858" spans="1:6" x14ac:dyDescent="0.25">
      <c r="A19858" s="203"/>
      <c r="B19858" s="203"/>
      <c r="C19858" s="203"/>
      <c r="D19858" s="203"/>
      <c r="E19858" s="203"/>
      <c r="F19858" s="203"/>
    </row>
    <row r="19859" spans="1:6" x14ac:dyDescent="0.25">
      <c r="A19859" s="203"/>
      <c r="B19859" s="203"/>
      <c r="C19859" s="203"/>
      <c r="D19859" s="203"/>
      <c r="E19859" s="203"/>
      <c r="F19859" s="203"/>
    </row>
    <row r="19860" spans="1:6" x14ac:dyDescent="0.25">
      <c r="A19860" s="203"/>
      <c r="B19860" s="203"/>
      <c r="C19860" s="203"/>
      <c r="D19860" s="203"/>
      <c r="E19860" s="203"/>
      <c r="F19860" s="203"/>
    </row>
    <row r="19861" spans="1:6" x14ac:dyDescent="0.25">
      <c r="A19861" s="203"/>
      <c r="B19861" s="203"/>
      <c r="C19861" s="203"/>
      <c r="D19861" s="203"/>
      <c r="E19861" s="203"/>
      <c r="F19861" s="203"/>
    </row>
    <row r="19862" spans="1:6" x14ac:dyDescent="0.25">
      <c r="A19862" s="203"/>
      <c r="B19862" s="203"/>
      <c r="C19862" s="203"/>
      <c r="D19862" s="203"/>
      <c r="E19862" s="203"/>
      <c r="F19862" s="203"/>
    </row>
    <row r="19863" spans="1:6" x14ac:dyDescent="0.25">
      <c r="A19863" s="203"/>
      <c r="B19863" s="203"/>
      <c r="C19863" s="203"/>
      <c r="D19863" s="203"/>
      <c r="E19863" s="203"/>
      <c r="F19863" s="203"/>
    </row>
    <row r="19864" spans="1:6" x14ac:dyDescent="0.25">
      <c r="A19864" s="203"/>
      <c r="B19864" s="203"/>
      <c r="C19864" s="203"/>
      <c r="D19864" s="203"/>
      <c r="E19864" s="203"/>
      <c r="F19864" s="203"/>
    </row>
    <row r="19865" spans="1:6" x14ac:dyDescent="0.25">
      <c r="A19865" s="203"/>
      <c r="B19865" s="203"/>
      <c r="C19865" s="203"/>
      <c r="D19865" s="203"/>
      <c r="E19865" s="203"/>
      <c r="F19865" s="203"/>
    </row>
    <row r="19866" spans="1:6" x14ac:dyDescent="0.25">
      <c r="A19866" s="203"/>
      <c r="B19866" s="203"/>
      <c r="C19866" s="203"/>
      <c r="D19866" s="203"/>
      <c r="E19866" s="203"/>
      <c r="F19866" s="203"/>
    </row>
    <row r="19867" spans="1:6" x14ac:dyDescent="0.25">
      <c r="A19867" s="203"/>
      <c r="B19867" s="203"/>
      <c r="C19867" s="203"/>
      <c r="D19867" s="203"/>
      <c r="E19867" s="203"/>
      <c r="F19867" s="203"/>
    </row>
    <row r="19868" spans="1:6" x14ac:dyDescent="0.25">
      <c r="A19868" s="203"/>
      <c r="B19868" s="203"/>
      <c r="C19868" s="203"/>
      <c r="D19868" s="203"/>
      <c r="E19868" s="203"/>
      <c r="F19868" s="203"/>
    </row>
    <row r="19869" spans="1:6" x14ac:dyDescent="0.25">
      <c r="A19869" s="203"/>
      <c r="B19869" s="203"/>
      <c r="C19869" s="203"/>
      <c r="D19869" s="203"/>
      <c r="E19869" s="203"/>
      <c r="F19869" s="203"/>
    </row>
    <row r="19870" spans="1:6" x14ac:dyDescent="0.25">
      <c r="A19870" s="203"/>
      <c r="B19870" s="203"/>
      <c r="C19870" s="203"/>
      <c r="D19870" s="203"/>
      <c r="E19870" s="203"/>
      <c r="F19870" s="203"/>
    </row>
    <row r="19871" spans="1:6" x14ac:dyDescent="0.25">
      <c r="A19871" s="203"/>
      <c r="B19871" s="203"/>
      <c r="C19871" s="203"/>
      <c r="D19871" s="203"/>
      <c r="E19871" s="203"/>
      <c r="F19871" s="203"/>
    </row>
    <row r="19872" spans="1:6" x14ac:dyDescent="0.25">
      <c r="A19872" s="203"/>
      <c r="B19872" s="203"/>
      <c r="C19872" s="203"/>
      <c r="D19872" s="203"/>
      <c r="E19872" s="203"/>
      <c r="F19872" s="203"/>
    </row>
    <row r="19873" spans="1:6" x14ac:dyDescent="0.25">
      <c r="A19873" s="203"/>
      <c r="B19873" s="203"/>
      <c r="C19873" s="203"/>
      <c r="D19873" s="203"/>
      <c r="E19873" s="203"/>
      <c r="F19873" s="203"/>
    </row>
    <row r="19874" spans="1:6" x14ac:dyDescent="0.25">
      <c r="A19874" s="203"/>
      <c r="B19874" s="203"/>
      <c r="C19874" s="203"/>
      <c r="D19874" s="203"/>
      <c r="E19874" s="203"/>
      <c r="F19874" s="203"/>
    </row>
    <row r="19875" spans="1:6" x14ac:dyDescent="0.25">
      <c r="A19875" s="203"/>
      <c r="B19875" s="203"/>
      <c r="C19875" s="203"/>
      <c r="D19875" s="203"/>
      <c r="E19875" s="203"/>
      <c r="F19875" s="203"/>
    </row>
    <row r="19876" spans="1:6" x14ac:dyDescent="0.25">
      <c r="A19876" s="203"/>
      <c r="B19876" s="203"/>
      <c r="C19876" s="203"/>
      <c r="D19876" s="203"/>
      <c r="E19876" s="203"/>
      <c r="F19876" s="203"/>
    </row>
    <row r="19877" spans="1:6" x14ac:dyDescent="0.25">
      <c r="A19877" s="203"/>
      <c r="B19877" s="203"/>
      <c r="C19877" s="203"/>
      <c r="D19877" s="203"/>
      <c r="E19877" s="203"/>
      <c r="F19877" s="203"/>
    </row>
    <row r="19878" spans="1:6" x14ac:dyDescent="0.25">
      <c r="A19878" s="203"/>
      <c r="B19878" s="203"/>
      <c r="C19878" s="203"/>
      <c r="D19878" s="203"/>
      <c r="E19878" s="203"/>
      <c r="F19878" s="203"/>
    </row>
    <row r="19879" spans="1:6" x14ac:dyDescent="0.25">
      <c r="A19879" s="203"/>
      <c r="B19879" s="203"/>
      <c r="C19879" s="203"/>
      <c r="D19879" s="203"/>
      <c r="E19879" s="203"/>
      <c r="F19879" s="203"/>
    </row>
    <row r="19880" spans="1:6" x14ac:dyDescent="0.25">
      <c r="A19880" s="203"/>
      <c r="B19880" s="203"/>
      <c r="C19880" s="203"/>
      <c r="D19880" s="203"/>
      <c r="E19880" s="203"/>
      <c r="F19880" s="203"/>
    </row>
    <row r="19881" spans="1:6" x14ac:dyDescent="0.25">
      <c r="A19881" s="203"/>
      <c r="B19881" s="203"/>
      <c r="C19881" s="203"/>
      <c r="D19881" s="203"/>
      <c r="E19881" s="203"/>
      <c r="F19881" s="203"/>
    </row>
    <row r="19882" spans="1:6" x14ac:dyDescent="0.25">
      <c r="A19882" s="203"/>
      <c r="B19882" s="203"/>
      <c r="C19882" s="203"/>
      <c r="D19882" s="203"/>
      <c r="E19882" s="203"/>
      <c r="F19882" s="203"/>
    </row>
    <row r="19883" spans="1:6" x14ac:dyDescent="0.25">
      <c r="A19883" s="203"/>
      <c r="B19883" s="203"/>
      <c r="C19883" s="203"/>
      <c r="D19883" s="203"/>
      <c r="E19883" s="203"/>
      <c r="F19883" s="203"/>
    </row>
    <row r="19884" spans="1:6" x14ac:dyDescent="0.25">
      <c r="A19884" s="203"/>
      <c r="B19884" s="203"/>
      <c r="C19884" s="203"/>
      <c r="D19884" s="203"/>
      <c r="E19884" s="203"/>
      <c r="F19884" s="203"/>
    </row>
    <row r="19885" spans="1:6" x14ac:dyDescent="0.25">
      <c r="A19885" s="203"/>
      <c r="B19885" s="203"/>
      <c r="C19885" s="203"/>
      <c r="D19885" s="203"/>
      <c r="E19885" s="203"/>
      <c r="F19885" s="203"/>
    </row>
    <row r="19886" spans="1:6" x14ac:dyDescent="0.25">
      <c r="A19886" s="203"/>
      <c r="B19886" s="203"/>
      <c r="C19886" s="203"/>
      <c r="D19886" s="203"/>
      <c r="E19886" s="203"/>
      <c r="F19886" s="203"/>
    </row>
    <row r="19887" spans="1:6" x14ac:dyDescent="0.25">
      <c r="A19887" s="203"/>
      <c r="B19887" s="203"/>
      <c r="C19887" s="203"/>
      <c r="D19887" s="203"/>
      <c r="E19887" s="203"/>
      <c r="F19887" s="203"/>
    </row>
    <row r="19888" spans="1:6" x14ac:dyDescent="0.25">
      <c r="A19888" s="203"/>
      <c r="B19888" s="203"/>
      <c r="C19888" s="203"/>
      <c r="D19888" s="203"/>
      <c r="E19888" s="203"/>
      <c r="F19888" s="203"/>
    </row>
    <row r="19889" spans="1:6" x14ac:dyDescent="0.25">
      <c r="A19889" s="203"/>
      <c r="B19889" s="203"/>
      <c r="C19889" s="203"/>
      <c r="D19889" s="203"/>
      <c r="E19889" s="203"/>
      <c r="F19889" s="203"/>
    </row>
    <row r="19890" spans="1:6" x14ac:dyDescent="0.25">
      <c r="A19890" s="203"/>
      <c r="B19890" s="203"/>
      <c r="C19890" s="203"/>
      <c r="D19890" s="203"/>
      <c r="E19890" s="203"/>
      <c r="F19890" s="203"/>
    </row>
    <row r="19891" spans="1:6" x14ac:dyDescent="0.25">
      <c r="A19891" s="203"/>
      <c r="B19891" s="203"/>
      <c r="C19891" s="203"/>
      <c r="D19891" s="203"/>
      <c r="E19891" s="203"/>
      <c r="F19891" s="203"/>
    </row>
    <row r="19892" spans="1:6" x14ac:dyDescent="0.25">
      <c r="A19892" s="203"/>
      <c r="B19892" s="203"/>
      <c r="C19892" s="203"/>
      <c r="D19892" s="203"/>
      <c r="E19892" s="203"/>
      <c r="F19892" s="203"/>
    </row>
    <row r="19893" spans="1:6" x14ac:dyDescent="0.25">
      <c r="A19893" s="203"/>
      <c r="B19893" s="203"/>
      <c r="C19893" s="203"/>
      <c r="D19893" s="203"/>
      <c r="E19893" s="203"/>
      <c r="F19893" s="203"/>
    </row>
    <row r="19894" spans="1:6" x14ac:dyDescent="0.25">
      <c r="A19894" s="203"/>
      <c r="B19894" s="203"/>
      <c r="C19894" s="203"/>
      <c r="D19894" s="203"/>
      <c r="E19894" s="203"/>
      <c r="F19894" s="203"/>
    </row>
    <row r="19895" spans="1:6" x14ac:dyDescent="0.25">
      <c r="A19895" s="203"/>
      <c r="B19895" s="203"/>
      <c r="C19895" s="203"/>
      <c r="D19895" s="203"/>
      <c r="E19895" s="203"/>
      <c r="F19895" s="203"/>
    </row>
    <row r="19896" spans="1:6" x14ac:dyDescent="0.25">
      <c r="A19896" s="203"/>
      <c r="B19896" s="203"/>
      <c r="C19896" s="203"/>
      <c r="D19896" s="203"/>
      <c r="E19896" s="203"/>
      <c r="F19896" s="203"/>
    </row>
    <row r="19897" spans="1:6" x14ac:dyDescent="0.25">
      <c r="A19897" s="203"/>
      <c r="B19897" s="203"/>
      <c r="C19897" s="203"/>
      <c r="D19897" s="203"/>
      <c r="E19897" s="203"/>
      <c r="F19897" s="203"/>
    </row>
    <row r="19898" spans="1:6" x14ac:dyDescent="0.25">
      <c r="A19898" s="203"/>
      <c r="B19898" s="203"/>
      <c r="C19898" s="203"/>
      <c r="D19898" s="203"/>
      <c r="E19898" s="203"/>
      <c r="F19898" s="203"/>
    </row>
    <row r="19899" spans="1:6" x14ac:dyDescent="0.25">
      <c r="A19899" s="203"/>
      <c r="B19899" s="203"/>
      <c r="C19899" s="203"/>
      <c r="D19899" s="203"/>
      <c r="E19899" s="203"/>
      <c r="F19899" s="203"/>
    </row>
    <row r="19900" spans="1:6" x14ac:dyDescent="0.25">
      <c r="A19900" s="203"/>
      <c r="B19900" s="203"/>
      <c r="C19900" s="203"/>
      <c r="D19900" s="203"/>
      <c r="E19900" s="203"/>
      <c r="F19900" s="203"/>
    </row>
    <row r="19901" spans="1:6" x14ac:dyDescent="0.25">
      <c r="A19901" s="203"/>
      <c r="B19901" s="203"/>
      <c r="C19901" s="203"/>
      <c r="D19901" s="203"/>
      <c r="E19901" s="203"/>
      <c r="F19901" s="203"/>
    </row>
    <row r="19902" spans="1:6" x14ac:dyDescent="0.25">
      <c r="A19902" s="203"/>
      <c r="B19902" s="203"/>
      <c r="C19902" s="203"/>
      <c r="D19902" s="203"/>
      <c r="E19902" s="203"/>
      <c r="F19902" s="203"/>
    </row>
    <row r="19903" spans="1:6" x14ac:dyDescent="0.25">
      <c r="A19903" s="203"/>
      <c r="B19903" s="203"/>
      <c r="C19903" s="203"/>
      <c r="D19903" s="203"/>
      <c r="E19903" s="203"/>
      <c r="F19903" s="203"/>
    </row>
    <row r="19904" spans="1:6" x14ac:dyDescent="0.25">
      <c r="A19904" s="203"/>
      <c r="B19904" s="203"/>
      <c r="C19904" s="203"/>
      <c r="D19904" s="203"/>
      <c r="E19904" s="203"/>
      <c r="F19904" s="203"/>
    </row>
    <row r="19905" spans="1:6" x14ac:dyDescent="0.25">
      <c r="A19905" s="203"/>
      <c r="B19905" s="203"/>
      <c r="C19905" s="203"/>
      <c r="D19905" s="203"/>
      <c r="E19905" s="203"/>
      <c r="F19905" s="203"/>
    </row>
    <row r="19906" spans="1:6" x14ac:dyDescent="0.25">
      <c r="A19906" s="203"/>
      <c r="B19906" s="203"/>
      <c r="C19906" s="203"/>
      <c r="D19906" s="203"/>
      <c r="E19906" s="203"/>
      <c r="F19906" s="203"/>
    </row>
    <row r="19907" spans="1:6" x14ac:dyDescent="0.25">
      <c r="A19907" s="203"/>
      <c r="B19907" s="203"/>
      <c r="C19907" s="203"/>
      <c r="D19907" s="203"/>
      <c r="E19907" s="203"/>
      <c r="F19907" s="203"/>
    </row>
    <row r="19908" spans="1:6" x14ac:dyDescent="0.25">
      <c r="A19908" s="203"/>
      <c r="B19908" s="203"/>
      <c r="C19908" s="203"/>
      <c r="D19908" s="203"/>
      <c r="E19908" s="203"/>
      <c r="F19908" s="203"/>
    </row>
    <row r="19909" spans="1:6" x14ac:dyDescent="0.25">
      <c r="A19909" s="203"/>
      <c r="B19909" s="203"/>
      <c r="C19909" s="203"/>
      <c r="D19909" s="203"/>
      <c r="E19909" s="203"/>
      <c r="F19909" s="203"/>
    </row>
    <row r="19910" spans="1:6" x14ac:dyDescent="0.25">
      <c r="A19910" s="203"/>
      <c r="B19910" s="203"/>
      <c r="C19910" s="203"/>
      <c r="D19910" s="203"/>
      <c r="E19910" s="203"/>
      <c r="F19910" s="203"/>
    </row>
    <row r="19911" spans="1:6" x14ac:dyDescent="0.25">
      <c r="A19911" s="203"/>
      <c r="B19911" s="203"/>
      <c r="C19911" s="203"/>
      <c r="D19911" s="203"/>
      <c r="E19911" s="203"/>
      <c r="F19911" s="203"/>
    </row>
    <row r="19912" spans="1:6" x14ac:dyDescent="0.25">
      <c r="A19912" s="203"/>
      <c r="B19912" s="203"/>
      <c r="C19912" s="203"/>
      <c r="D19912" s="203"/>
      <c r="E19912" s="203"/>
      <c r="F19912" s="203"/>
    </row>
    <row r="19913" spans="1:6" x14ac:dyDescent="0.25">
      <c r="A19913" s="203"/>
      <c r="B19913" s="203"/>
      <c r="C19913" s="203"/>
      <c r="D19913" s="203"/>
      <c r="E19913" s="203"/>
      <c r="F19913" s="203"/>
    </row>
    <row r="19914" spans="1:6" x14ac:dyDescent="0.25">
      <c r="A19914" s="203"/>
      <c r="B19914" s="203"/>
      <c r="C19914" s="203"/>
      <c r="D19914" s="203"/>
      <c r="E19914" s="203"/>
      <c r="F19914" s="203"/>
    </row>
    <row r="19915" spans="1:6" x14ac:dyDescent="0.25">
      <c r="A19915" s="203"/>
      <c r="B19915" s="203"/>
      <c r="C19915" s="203"/>
      <c r="D19915" s="203"/>
      <c r="E19915" s="203"/>
      <c r="F19915" s="203"/>
    </row>
    <row r="19916" spans="1:6" x14ac:dyDescent="0.25">
      <c r="A19916" s="203"/>
      <c r="B19916" s="203"/>
      <c r="C19916" s="203"/>
      <c r="D19916" s="203"/>
      <c r="E19916" s="203"/>
      <c r="F19916" s="203"/>
    </row>
    <row r="19917" spans="1:6" x14ac:dyDescent="0.25">
      <c r="A19917" s="203"/>
      <c r="B19917" s="203"/>
      <c r="C19917" s="203"/>
      <c r="D19917" s="203"/>
      <c r="E19917" s="203"/>
      <c r="F19917" s="203"/>
    </row>
    <row r="19918" spans="1:6" x14ac:dyDescent="0.25">
      <c r="A19918" s="203"/>
      <c r="B19918" s="203"/>
      <c r="C19918" s="203"/>
      <c r="D19918" s="203"/>
      <c r="E19918" s="203"/>
      <c r="F19918" s="203"/>
    </row>
    <row r="19919" spans="1:6" x14ac:dyDescent="0.25">
      <c r="A19919" s="203"/>
      <c r="B19919" s="203"/>
      <c r="C19919" s="203"/>
      <c r="D19919" s="203"/>
      <c r="E19919" s="203"/>
      <c r="F19919" s="203"/>
    </row>
    <row r="19920" spans="1:6" x14ac:dyDescent="0.25">
      <c r="A19920" s="203"/>
      <c r="B19920" s="203"/>
      <c r="C19920" s="203"/>
      <c r="D19920" s="203"/>
      <c r="E19920" s="203"/>
      <c r="F19920" s="203"/>
    </row>
    <row r="19921" spans="1:6" x14ac:dyDescent="0.25">
      <c r="A19921" s="203"/>
      <c r="B19921" s="203"/>
      <c r="C19921" s="203"/>
      <c r="D19921" s="203"/>
      <c r="E19921" s="203"/>
      <c r="F19921" s="203"/>
    </row>
    <row r="19922" spans="1:6" x14ac:dyDescent="0.25">
      <c r="A19922" s="203"/>
      <c r="B19922" s="203"/>
      <c r="C19922" s="203"/>
      <c r="D19922" s="203"/>
      <c r="E19922" s="203"/>
      <c r="F19922" s="203"/>
    </row>
    <row r="19923" spans="1:6" x14ac:dyDescent="0.25">
      <c r="A19923" s="203"/>
      <c r="B19923" s="203"/>
      <c r="C19923" s="203"/>
      <c r="D19923" s="203"/>
      <c r="E19923" s="203"/>
      <c r="F19923" s="203"/>
    </row>
    <row r="19924" spans="1:6" x14ac:dyDescent="0.25">
      <c r="A19924" s="203"/>
      <c r="B19924" s="203"/>
      <c r="C19924" s="203"/>
      <c r="D19924" s="203"/>
      <c r="E19924" s="203"/>
      <c r="F19924" s="203"/>
    </row>
    <row r="19925" spans="1:6" x14ac:dyDescent="0.25">
      <c r="A19925" s="203"/>
      <c r="B19925" s="203"/>
      <c r="C19925" s="203"/>
      <c r="D19925" s="203"/>
      <c r="E19925" s="203"/>
      <c r="F19925" s="203"/>
    </row>
    <row r="19926" spans="1:6" x14ac:dyDescent="0.25">
      <c r="A19926" s="203"/>
      <c r="B19926" s="203"/>
      <c r="C19926" s="203"/>
      <c r="D19926" s="203"/>
      <c r="E19926" s="203"/>
      <c r="F19926" s="203"/>
    </row>
    <row r="19927" spans="1:6" x14ac:dyDescent="0.25">
      <c r="A19927" s="203"/>
      <c r="B19927" s="203"/>
      <c r="C19927" s="203"/>
      <c r="D19927" s="203"/>
      <c r="E19927" s="203"/>
      <c r="F19927" s="203"/>
    </row>
    <row r="19928" spans="1:6" x14ac:dyDescent="0.25">
      <c r="A19928" s="203"/>
      <c r="B19928" s="203"/>
      <c r="C19928" s="203"/>
      <c r="D19928" s="203"/>
      <c r="E19928" s="203"/>
      <c r="F19928" s="203"/>
    </row>
    <row r="19929" spans="1:6" x14ac:dyDescent="0.25">
      <c r="A19929" s="203"/>
      <c r="B19929" s="203"/>
      <c r="C19929" s="203"/>
      <c r="D19929" s="203"/>
      <c r="E19929" s="203"/>
      <c r="F19929" s="203"/>
    </row>
    <row r="19930" spans="1:6" x14ac:dyDescent="0.25">
      <c r="A19930" s="203"/>
      <c r="B19930" s="203"/>
      <c r="C19930" s="203"/>
      <c r="D19930" s="203"/>
      <c r="E19930" s="203"/>
      <c r="F19930" s="203"/>
    </row>
    <row r="19931" spans="1:6" x14ac:dyDescent="0.25">
      <c r="A19931" s="203"/>
      <c r="B19931" s="203"/>
      <c r="C19931" s="203"/>
      <c r="D19931" s="203"/>
      <c r="E19931" s="203"/>
      <c r="F19931" s="203"/>
    </row>
    <row r="19932" spans="1:6" x14ac:dyDescent="0.25">
      <c r="A19932" s="203"/>
      <c r="B19932" s="203"/>
      <c r="C19932" s="203"/>
      <c r="D19932" s="203"/>
      <c r="E19932" s="203"/>
      <c r="F19932" s="203"/>
    </row>
    <row r="19933" spans="1:6" x14ac:dyDescent="0.25">
      <c r="A19933" s="203"/>
      <c r="B19933" s="203"/>
      <c r="C19933" s="203"/>
      <c r="D19933" s="203"/>
      <c r="E19933" s="203"/>
      <c r="F19933" s="203"/>
    </row>
    <row r="19934" spans="1:6" x14ac:dyDescent="0.25">
      <c r="A19934" s="203"/>
      <c r="B19934" s="203"/>
      <c r="C19934" s="203"/>
      <c r="D19934" s="203"/>
      <c r="E19934" s="203"/>
      <c r="F19934" s="203"/>
    </row>
    <row r="19935" spans="1:6" x14ac:dyDescent="0.25">
      <c r="A19935" s="203"/>
      <c r="B19935" s="203"/>
      <c r="C19935" s="203"/>
      <c r="D19935" s="203"/>
      <c r="E19935" s="203"/>
      <c r="F19935" s="203"/>
    </row>
    <row r="19936" spans="1:6" x14ac:dyDescent="0.25">
      <c r="A19936" s="203"/>
      <c r="B19936" s="203"/>
      <c r="C19936" s="203"/>
      <c r="D19936" s="203"/>
      <c r="E19936" s="203"/>
      <c r="F19936" s="203"/>
    </row>
    <row r="19937" spans="1:6" x14ac:dyDescent="0.25">
      <c r="A19937" s="203"/>
      <c r="B19937" s="203"/>
      <c r="C19937" s="203"/>
      <c r="D19937" s="203"/>
      <c r="E19937" s="203"/>
      <c r="F19937" s="203"/>
    </row>
    <row r="19938" spans="1:6" x14ac:dyDescent="0.25">
      <c r="A19938" s="203"/>
      <c r="B19938" s="203"/>
      <c r="C19938" s="203"/>
      <c r="D19938" s="203"/>
      <c r="E19938" s="203"/>
      <c r="F19938" s="203"/>
    </row>
    <row r="19939" spans="1:6" x14ac:dyDescent="0.25">
      <c r="A19939" s="203"/>
      <c r="B19939" s="203"/>
      <c r="C19939" s="203"/>
      <c r="D19939" s="203"/>
      <c r="E19939" s="203"/>
      <c r="F19939" s="203"/>
    </row>
    <row r="19940" spans="1:6" x14ac:dyDescent="0.25">
      <c r="A19940" s="203"/>
      <c r="B19940" s="203"/>
      <c r="C19940" s="203"/>
      <c r="D19940" s="203"/>
      <c r="E19940" s="203"/>
      <c r="F19940" s="203"/>
    </row>
    <row r="19941" spans="1:6" x14ac:dyDescent="0.25">
      <c r="A19941" s="203"/>
      <c r="B19941" s="203"/>
      <c r="C19941" s="203"/>
      <c r="D19941" s="203"/>
      <c r="E19941" s="203"/>
      <c r="F19941" s="203"/>
    </row>
    <row r="19942" spans="1:6" x14ac:dyDescent="0.25">
      <c r="A19942" s="203"/>
      <c r="B19942" s="203"/>
      <c r="C19942" s="203"/>
      <c r="D19942" s="203"/>
      <c r="E19942" s="203"/>
      <c r="F19942" s="203"/>
    </row>
    <row r="19943" spans="1:6" x14ac:dyDescent="0.25">
      <c r="A19943" s="203"/>
      <c r="B19943" s="203"/>
      <c r="C19943" s="203"/>
      <c r="D19943" s="203"/>
      <c r="E19943" s="203"/>
      <c r="F19943" s="203"/>
    </row>
    <row r="19944" spans="1:6" x14ac:dyDescent="0.25">
      <c r="A19944" s="203"/>
      <c r="B19944" s="203"/>
      <c r="C19944" s="203"/>
      <c r="D19944" s="203"/>
      <c r="E19944" s="203"/>
      <c r="F19944" s="203"/>
    </row>
    <row r="19945" spans="1:6" x14ac:dyDescent="0.25">
      <c r="A19945" s="203"/>
      <c r="B19945" s="203"/>
      <c r="C19945" s="203"/>
      <c r="D19945" s="203"/>
      <c r="E19945" s="203"/>
      <c r="F19945" s="203"/>
    </row>
    <row r="19946" spans="1:6" x14ac:dyDescent="0.25">
      <c r="A19946" s="203"/>
      <c r="B19946" s="203"/>
      <c r="C19946" s="203"/>
      <c r="D19946" s="203"/>
      <c r="E19946" s="203"/>
      <c r="F19946" s="203"/>
    </row>
    <row r="19947" spans="1:6" x14ac:dyDescent="0.25">
      <c r="A19947" s="203"/>
      <c r="B19947" s="203"/>
      <c r="C19947" s="203"/>
      <c r="D19947" s="203"/>
      <c r="E19947" s="203"/>
      <c r="F19947" s="203"/>
    </row>
    <row r="19948" spans="1:6" x14ac:dyDescent="0.25">
      <c r="A19948" s="203"/>
      <c r="B19948" s="203"/>
      <c r="C19948" s="203"/>
      <c r="D19948" s="203"/>
      <c r="E19948" s="203"/>
      <c r="F19948" s="203"/>
    </row>
    <row r="19949" spans="1:6" x14ac:dyDescent="0.25">
      <c r="A19949" s="203"/>
      <c r="B19949" s="203"/>
      <c r="C19949" s="203"/>
      <c r="D19949" s="203"/>
      <c r="E19949" s="203"/>
      <c r="F19949" s="203"/>
    </row>
    <row r="19950" spans="1:6" x14ac:dyDescent="0.25">
      <c r="A19950" s="203"/>
      <c r="B19950" s="203"/>
      <c r="C19950" s="203"/>
      <c r="D19950" s="203"/>
      <c r="E19950" s="203"/>
      <c r="F19950" s="203"/>
    </row>
    <row r="19951" spans="1:6" x14ac:dyDescent="0.25">
      <c r="A19951" s="203"/>
      <c r="B19951" s="203"/>
      <c r="C19951" s="203"/>
      <c r="D19951" s="203"/>
      <c r="E19951" s="203"/>
      <c r="F19951" s="203"/>
    </row>
    <row r="19952" spans="1:6" x14ac:dyDescent="0.25">
      <c r="A19952" s="203"/>
      <c r="B19952" s="203"/>
      <c r="C19952" s="203"/>
      <c r="D19952" s="203"/>
      <c r="E19952" s="203"/>
      <c r="F19952" s="203"/>
    </row>
    <row r="19953" spans="1:6" x14ac:dyDescent="0.25">
      <c r="A19953" s="203"/>
      <c r="B19953" s="203"/>
      <c r="C19953" s="203"/>
      <c r="D19953" s="203"/>
      <c r="E19953" s="203"/>
      <c r="F19953" s="203"/>
    </row>
    <row r="19954" spans="1:6" x14ac:dyDescent="0.25">
      <c r="A19954" s="203"/>
      <c r="B19954" s="203"/>
      <c r="C19954" s="203"/>
      <c r="D19954" s="203"/>
      <c r="E19954" s="203"/>
      <c r="F19954" s="203"/>
    </row>
    <row r="19955" spans="1:6" x14ac:dyDescent="0.25">
      <c r="A19955" s="203"/>
      <c r="B19955" s="203"/>
      <c r="C19955" s="203"/>
      <c r="D19955" s="203"/>
      <c r="E19955" s="203"/>
      <c r="F19955" s="203"/>
    </row>
    <row r="19956" spans="1:6" x14ac:dyDescent="0.25">
      <c r="A19956" s="203"/>
      <c r="B19956" s="203"/>
      <c r="C19956" s="203"/>
      <c r="D19956" s="203"/>
      <c r="E19956" s="203"/>
      <c r="F19956" s="203"/>
    </row>
    <row r="19957" spans="1:6" x14ac:dyDescent="0.25">
      <c r="A19957" s="203"/>
      <c r="B19957" s="203"/>
      <c r="C19957" s="203"/>
      <c r="D19957" s="203"/>
      <c r="E19957" s="203"/>
      <c r="F19957" s="203"/>
    </row>
    <row r="19958" spans="1:6" x14ac:dyDescent="0.25">
      <c r="A19958" s="203"/>
      <c r="B19958" s="203"/>
      <c r="C19958" s="203"/>
      <c r="D19958" s="203"/>
      <c r="E19958" s="203"/>
      <c r="F19958" s="203"/>
    </row>
    <row r="19959" spans="1:6" x14ac:dyDescent="0.25">
      <c r="A19959" s="203"/>
      <c r="B19959" s="203"/>
      <c r="C19959" s="203"/>
      <c r="D19959" s="203"/>
      <c r="E19959" s="203"/>
      <c r="F19959" s="203"/>
    </row>
    <row r="19960" spans="1:6" x14ac:dyDescent="0.25">
      <c r="A19960" s="203"/>
      <c r="B19960" s="203"/>
      <c r="C19960" s="203"/>
      <c r="D19960" s="203"/>
      <c r="E19960" s="203"/>
      <c r="F19960" s="203"/>
    </row>
    <row r="19961" spans="1:6" x14ac:dyDescent="0.25">
      <c r="A19961" s="203"/>
      <c r="B19961" s="203"/>
      <c r="C19961" s="203"/>
      <c r="D19961" s="203"/>
      <c r="E19961" s="203"/>
      <c r="F19961" s="203"/>
    </row>
    <row r="19962" spans="1:6" x14ac:dyDescent="0.25">
      <c r="A19962" s="203"/>
      <c r="B19962" s="203"/>
      <c r="C19962" s="203"/>
      <c r="D19962" s="203"/>
      <c r="E19962" s="203"/>
      <c r="F19962" s="203"/>
    </row>
    <row r="19963" spans="1:6" x14ac:dyDescent="0.25">
      <c r="A19963" s="203"/>
      <c r="B19963" s="203"/>
      <c r="C19963" s="203"/>
      <c r="D19963" s="203"/>
      <c r="E19963" s="203"/>
      <c r="F19963" s="203"/>
    </row>
    <row r="19964" spans="1:6" x14ac:dyDescent="0.25">
      <c r="A19964" s="203"/>
      <c r="B19964" s="203"/>
      <c r="C19964" s="203"/>
      <c r="D19964" s="203"/>
      <c r="E19964" s="203"/>
      <c r="F19964" s="203"/>
    </row>
    <row r="19965" spans="1:6" x14ac:dyDescent="0.25">
      <c r="A19965" s="203"/>
      <c r="B19965" s="203"/>
      <c r="C19965" s="203"/>
      <c r="D19965" s="203"/>
      <c r="E19965" s="203"/>
      <c r="F19965" s="203"/>
    </row>
    <row r="19966" spans="1:6" x14ac:dyDescent="0.25">
      <c r="A19966" s="203"/>
      <c r="B19966" s="203"/>
      <c r="C19966" s="203"/>
      <c r="D19966" s="203"/>
      <c r="E19966" s="203"/>
      <c r="F19966" s="203"/>
    </row>
    <row r="19967" spans="1:6" x14ac:dyDescent="0.25">
      <c r="A19967" s="203"/>
      <c r="B19967" s="203"/>
      <c r="C19967" s="203"/>
      <c r="D19967" s="203"/>
      <c r="E19967" s="203"/>
      <c r="F19967" s="203"/>
    </row>
    <row r="19968" spans="1:6" x14ac:dyDescent="0.25">
      <c r="A19968" s="203"/>
      <c r="B19968" s="203"/>
      <c r="C19968" s="203"/>
      <c r="D19968" s="203"/>
      <c r="E19968" s="203"/>
      <c r="F19968" s="203"/>
    </row>
    <row r="19969" spans="1:6" x14ac:dyDescent="0.25">
      <c r="A19969" s="203"/>
      <c r="B19969" s="203"/>
      <c r="C19969" s="203"/>
      <c r="D19969" s="203"/>
      <c r="E19969" s="203"/>
      <c r="F19969" s="203"/>
    </row>
    <row r="19970" spans="1:6" x14ac:dyDescent="0.25">
      <c r="A19970" s="203"/>
      <c r="B19970" s="203"/>
      <c r="C19970" s="203"/>
      <c r="D19970" s="203"/>
      <c r="E19970" s="203"/>
      <c r="F19970" s="203"/>
    </row>
    <row r="19971" spans="1:6" x14ac:dyDescent="0.25">
      <c r="A19971" s="203"/>
      <c r="B19971" s="203"/>
      <c r="C19971" s="203"/>
      <c r="D19971" s="203"/>
      <c r="E19971" s="203"/>
      <c r="F19971" s="203"/>
    </row>
    <row r="19972" spans="1:6" x14ac:dyDescent="0.25">
      <c r="A19972" s="203"/>
      <c r="B19972" s="203"/>
      <c r="C19972" s="203"/>
      <c r="D19972" s="203"/>
      <c r="E19972" s="203"/>
      <c r="F19972" s="203"/>
    </row>
    <row r="19973" spans="1:6" x14ac:dyDescent="0.25">
      <c r="A19973" s="203"/>
      <c r="B19973" s="203"/>
      <c r="C19973" s="203"/>
      <c r="D19973" s="203"/>
      <c r="E19973" s="203"/>
      <c r="F19973" s="203"/>
    </row>
    <row r="19974" spans="1:6" x14ac:dyDescent="0.25">
      <c r="A19974" s="203"/>
      <c r="B19974" s="203"/>
      <c r="C19974" s="203"/>
      <c r="D19974" s="203"/>
      <c r="E19974" s="203"/>
      <c r="F19974" s="203"/>
    </row>
    <row r="19975" spans="1:6" x14ac:dyDescent="0.25">
      <c r="A19975" s="203"/>
      <c r="B19975" s="203"/>
      <c r="C19975" s="203"/>
      <c r="D19975" s="203"/>
      <c r="E19975" s="203"/>
      <c r="F19975" s="203"/>
    </row>
    <row r="19976" spans="1:6" x14ac:dyDescent="0.25">
      <c r="A19976" s="203"/>
      <c r="B19976" s="203"/>
      <c r="C19976" s="203"/>
      <c r="D19976" s="203"/>
      <c r="E19976" s="203"/>
      <c r="F19976" s="203"/>
    </row>
    <row r="19977" spans="1:6" x14ac:dyDescent="0.25">
      <c r="A19977" s="203"/>
      <c r="B19977" s="203"/>
      <c r="C19977" s="203"/>
      <c r="D19977" s="203"/>
      <c r="E19977" s="203"/>
      <c r="F19977" s="203"/>
    </row>
    <row r="19978" spans="1:6" x14ac:dyDescent="0.25">
      <c r="A19978" s="203"/>
      <c r="B19978" s="203"/>
      <c r="C19978" s="203"/>
      <c r="D19978" s="203"/>
      <c r="E19978" s="203"/>
      <c r="F19978" s="203"/>
    </row>
    <row r="19979" spans="1:6" x14ac:dyDescent="0.25">
      <c r="A19979" s="203"/>
      <c r="B19979" s="203"/>
      <c r="C19979" s="203"/>
      <c r="D19979" s="203"/>
      <c r="E19979" s="203"/>
      <c r="F19979" s="203"/>
    </row>
    <row r="19980" spans="1:6" x14ac:dyDescent="0.25">
      <c r="A19980" s="203"/>
      <c r="B19980" s="203"/>
      <c r="C19980" s="203"/>
      <c r="D19980" s="203"/>
      <c r="E19980" s="203"/>
      <c r="F19980" s="203"/>
    </row>
    <row r="19981" spans="1:6" x14ac:dyDescent="0.25">
      <c r="A19981" s="203"/>
      <c r="B19981" s="203"/>
      <c r="C19981" s="203"/>
      <c r="D19981" s="203"/>
      <c r="E19981" s="203"/>
      <c r="F19981" s="203"/>
    </row>
    <row r="19982" spans="1:6" x14ac:dyDescent="0.25">
      <c r="A19982" s="203"/>
      <c r="B19982" s="203"/>
      <c r="C19982" s="203"/>
      <c r="D19982" s="203"/>
      <c r="E19982" s="203"/>
      <c r="F19982" s="203"/>
    </row>
    <row r="19983" spans="1:6" x14ac:dyDescent="0.25">
      <c r="A19983" s="203"/>
      <c r="B19983" s="203"/>
      <c r="C19983" s="203"/>
      <c r="D19983" s="203"/>
      <c r="E19983" s="203"/>
      <c r="F19983" s="203"/>
    </row>
    <row r="19984" spans="1:6" x14ac:dyDescent="0.25">
      <c r="A19984" s="203"/>
      <c r="B19984" s="203"/>
      <c r="C19984" s="203"/>
      <c r="D19984" s="203"/>
      <c r="E19984" s="203"/>
      <c r="F19984" s="203"/>
    </row>
    <row r="19985" spans="1:6" x14ac:dyDescent="0.25">
      <c r="A19985" s="203"/>
      <c r="B19985" s="203"/>
      <c r="C19985" s="203"/>
      <c r="D19985" s="203"/>
      <c r="E19985" s="203"/>
      <c r="F19985" s="203"/>
    </row>
    <row r="19986" spans="1:6" x14ac:dyDescent="0.25">
      <c r="A19986" s="203"/>
      <c r="B19986" s="203"/>
      <c r="C19986" s="203"/>
      <c r="D19986" s="203"/>
      <c r="E19986" s="203"/>
      <c r="F19986" s="203"/>
    </row>
    <row r="19987" spans="1:6" x14ac:dyDescent="0.25">
      <c r="A19987" s="203"/>
      <c r="B19987" s="203"/>
      <c r="C19987" s="203"/>
      <c r="D19987" s="203"/>
      <c r="E19987" s="203"/>
      <c r="F19987" s="203"/>
    </row>
    <row r="19988" spans="1:6" x14ac:dyDescent="0.25">
      <c r="A19988" s="203"/>
      <c r="B19988" s="203"/>
      <c r="C19988" s="203"/>
      <c r="D19988" s="203"/>
      <c r="E19988" s="203"/>
      <c r="F19988" s="203"/>
    </row>
    <row r="19989" spans="1:6" x14ac:dyDescent="0.25">
      <c r="A19989" s="203"/>
      <c r="B19989" s="203"/>
      <c r="C19989" s="203"/>
      <c r="D19989" s="203"/>
      <c r="E19989" s="203"/>
      <c r="F19989" s="203"/>
    </row>
    <row r="19990" spans="1:6" x14ac:dyDescent="0.25">
      <c r="A19990" s="203"/>
      <c r="B19990" s="203"/>
      <c r="C19990" s="203"/>
      <c r="D19990" s="203"/>
      <c r="E19990" s="203"/>
      <c r="F19990" s="203"/>
    </row>
    <row r="19991" spans="1:6" x14ac:dyDescent="0.25">
      <c r="A19991" s="203"/>
      <c r="B19991" s="203"/>
      <c r="C19991" s="203"/>
      <c r="D19991" s="203"/>
      <c r="E19991" s="203"/>
      <c r="F19991" s="203"/>
    </row>
    <row r="19992" spans="1:6" x14ac:dyDescent="0.25">
      <c r="A19992" s="203"/>
      <c r="B19992" s="203"/>
      <c r="C19992" s="203"/>
      <c r="D19992" s="203"/>
      <c r="E19992" s="203"/>
      <c r="F19992" s="203"/>
    </row>
    <row r="19993" spans="1:6" x14ac:dyDescent="0.25">
      <c r="A19993" s="203"/>
      <c r="B19993" s="203"/>
      <c r="C19993" s="203"/>
      <c r="D19993" s="203"/>
      <c r="E19993" s="203"/>
      <c r="F19993" s="203"/>
    </row>
    <row r="19994" spans="1:6" x14ac:dyDescent="0.25">
      <c r="A19994" s="203"/>
      <c r="B19994" s="203"/>
      <c r="C19994" s="203"/>
      <c r="D19994" s="203"/>
      <c r="E19994" s="203"/>
      <c r="F19994" s="203"/>
    </row>
    <row r="19995" spans="1:6" x14ac:dyDescent="0.25">
      <c r="A19995" s="203"/>
      <c r="B19995" s="203"/>
      <c r="C19995" s="203"/>
      <c r="D19995" s="203"/>
      <c r="E19995" s="203"/>
      <c r="F19995" s="203"/>
    </row>
    <row r="19996" spans="1:6" x14ac:dyDescent="0.25">
      <c r="A19996" s="203"/>
      <c r="B19996" s="203"/>
      <c r="C19996" s="203"/>
      <c r="D19996" s="203"/>
      <c r="E19996" s="203"/>
      <c r="F19996" s="203"/>
    </row>
    <row r="19997" spans="1:6" x14ac:dyDescent="0.25">
      <c r="A19997" s="203"/>
      <c r="B19997" s="203"/>
      <c r="C19997" s="203"/>
      <c r="D19997" s="203"/>
      <c r="E19997" s="203"/>
      <c r="F19997" s="203"/>
    </row>
    <row r="19998" spans="1:6" x14ac:dyDescent="0.25">
      <c r="A19998" s="203"/>
      <c r="B19998" s="203"/>
      <c r="C19998" s="203"/>
      <c r="D19998" s="203"/>
      <c r="E19998" s="203"/>
      <c r="F19998" s="203"/>
    </row>
    <row r="19999" spans="1:6" x14ac:dyDescent="0.25">
      <c r="A19999" s="203"/>
      <c r="B19999" s="203"/>
      <c r="C19999" s="203"/>
      <c r="D19999" s="203"/>
      <c r="E19999" s="203"/>
      <c r="F19999" s="203"/>
    </row>
    <row r="20000" spans="1:6" x14ac:dyDescent="0.25">
      <c r="A20000" s="203"/>
      <c r="B20000" s="203"/>
      <c r="C20000" s="203"/>
      <c r="D20000" s="203"/>
      <c r="E20000" s="203"/>
      <c r="F20000" s="203"/>
    </row>
    <row r="20001" spans="1:6" x14ac:dyDescent="0.25">
      <c r="A20001" s="203"/>
      <c r="B20001" s="203"/>
      <c r="C20001" s="203"/>
      <c r="D20001" s="203"/>
      <c r="E20001" s="203"/>
      <c r="F20001" s="203"/>
    </row>
    <row r="20002" spans="1:6" x14ac:dyDescent="0.25">
      <c r="A20002" s="203"/>
      <c r="B20002" s="203"/>
      <c r="C20002" s="203"/>
      <c r="D20002" s="203"/>
      <c r="E20002" s="203"/>
      <c r="F20002" s="203"/>
    </row>
    <row r="20003" spans="1:6" x14ac:dyDescent="0.25">
      <c r="A20003" s="203"/>
      <c r="B20003" s="203"/>
      <c r="C20003" s="203"/>
      <c r="D20003" s="203"/>
      <c r="E20003" s="203"/>
      <c r="F20003" s="203"/>
    </row>
    <row r="20004" spans="1:6" x14ac:dyDescent="0.25">
      <c r="A20004" s="203"/>
      <c r="B20004" s="203"/>
      <c r="C20004" s="203"/>
      <c r="D20004" s="203"/>
      <c r="E20004" s="203"/>
      <c r="F20004" s="203"/>
    </row>
    <row r="20005" spans="1:6" x14ac:dyDescent="0.25">
      <c r="A20005" s="203"/>
      <c r="B20005" s="203"/>
      <c r="C20005" s="203"/>
      <c r="D20005" s="203"/>
      <c r="E20005" s="203"/>
      <c r="F20005" s="203"/>
    </row>
    <row r="20006" spans="1:6" x14ac:dyDescent="0.25">
      <c r="A20006" s="203"/>
      <c r="B20006" s="203"/>
      <c r="C20006" s="203"/>
      <c r="D20006" s="203"/>
      <c r="E20006" s="203"/>
      <c r="F20006" s="203"/>
    </row>
    <row r="20007" spans="1:6" x14ac:dyDescent="0.25">
      <c r="A20007" s="203"/>
      <c r="B20007" s="203"/>
      <c r="C20007" s="203"/>
      <c r="D20007" s="203"/>
      <c r="E20007" s="203"/>
      <c r="F20007" s="203"/>
    </row>
    <row r="20008" spans="1:6" x14ac:dyDescent="0.25">
      <c r="A20008" s="203"/>
      <c r="B20008" s="203"/>
      <c r="C20008" s="203"/>
      <c r="D20008" s="203"/>
      <c r="E20008" s="203"/>
      <c r="F20008" s="203"/>
    </row>
    <row r="20009" spans="1:6" x14ac:dyDescent="0.25">
      <c r="A20009" s="203"/>
      <c r="B20009" s="203"/>
      <c r="C20009" s="203"/>
      <c r="D20009" s="203"/>
      <c r="E20009" s="203"/>
      <c r="F20009" s="203"/>
    </row>
    <row r="20010" spans="1:6" x14ac:dyDescent="0.25">
      <c r="A20010" s="203"/>
      <c r="B20010" s="203"/>
      <c r="C20010" s="203"/>
      <c r="D20010" s="203"/>
      <c r="E20010" s="203"/>
      <c r="F20010" s="203"/>
    </row>
    <row r="20011" spans="1:6" x14ac:dyDescent="0.25">
      <c r="A20011" s="203"/>
      <c r="B20011" s="203"/>
      <c r="C20011" s="203"/>
      <c r="D20011" s="203"/>
      <c r="E20011" s="203"/>
      <c r="F20011" s="203"/>
    </row>
    <row r="20012" spans="1:6" x14ac:dyDescent="0.25">
      <c r="A20012" s="203"/>
      <c r="B20012" s="203"/>
      <c r="C20012" s="203"/>
      <c r="D20012" s="203"/>
      <c r="E20012" s="203"/>
      <c r="F20012" s="203"/>
    </row>
    <row r="20013" spans="1:6" x14ac:dyDescent="0.25">
      <c r="A20013" s="203"/>
      <c r="B20013" s="203"/>
      <c r="C20013" s="203"/>
      <c r="D20013" s="203"/>
      <c r="E20013" s="203"/>
      <c r="F20013" s="203"/>
    </row>
    <row r="20014" spans="1:6" x14ac:dyDescent="0.25">
      <c r="A20014" s="203"/>
      <c r="B20014" s="203"/>
      <c r="C20014" s="203"/>
      <c r="D20014" s="203"/>
      <c r="E20014" s="203"/>
      <c r="F20014" s="203"/>
    </row>
    <row r="20015" spans="1:6" x14ac:dyDescent="0.25">
      <c r="A20015" s="203"/>
      <c r="B20015" s="203"/>
      <c r="C20015" s="203"/>
      <c r="D20015" s="203"/>
      <c r="E20015" s="203"/>
      <c r="F20015" s="203"/>
    </row>
    <row r="20016" spans="1:6" x14ac:dyDescent="0.25">
      <c r="A20016" s="203"/>
      <c r="B20016" s="203"/>
      <c r="C20016" s="203"/>
      <c r="D20016" s="203"/>
      <c r="E20016" s="203"/>
      <c r="F20016" s="203"/>
    </row>
    <row r="20017" spans="1:6" x14ac:dyDescent="0.25">
      <c r="A20017" s="203"/>
      <c r="B20017" s="203"/>
      <c r="C20017" s="203"/>
      <c r="D20017" s="203"/>
      <c r="E20017" s="203"/>
      <c r="F20017" s="203"/>
    </row>
    <row r="20018" spans="1:6" x14ac:dyDescent="0.25">
      <c r="A20018" s="203"/>
      <c r="B20018" s="203"/>
      <c r="C20018" s="203"/>
      <c r="D20018" s="203"/>
      <c r="E20018" s="203"/>
      <c r="F20018" s="203"/>
    </row>
    <row r="20019" spans="1:6" x14ac:dyDescent="0.25">
      <c r="A20019" s="203"/>
      <c r="B20019" s="203"/>
      <c r="C20019" s="203"/>
      <c r="D20019" s="203"/>
      <c r="E20019" s="203"/>
      <c r="F20019" s="203"/>
    </row>
    <row r="20020" spans="1:6" x14ac:dyDescent="0.25">
      <c r="A20020" s="203"/>
      <c r="B20020" s="203"/>
      <c r="C20020" s="203"/>
      <c r="D20020" s="203"/>
      <c r="E20020" s="203"/>
      <c r="F20020" s="203"/>
    </row>
    <row r="20021" spans="1:6" x14ac:dyDescent="0.25">
      <c r="A20021" s="203"/>
      <c r="B20021" s="203"/>
      <c r="C20021" s="203"/>
      <c r="D20021" s="203"/>
      <c r="E20021" s="203"/>
      <c r="F20021" s="203"/>
    </row>
    <row r="20022" spans="1:6" x14ac:dyDescent="0.25">
      <c r="A20022" s="203"/>
      <c r="B20022" s="203"/>
      <c r="C20022" s="203"/>
      <c r="D20022" s="203"/>
      <c r="E20022" s="203"/>
      <c r="F20022" s="203"/>
    </row>
    <row r="20023" spans="1:6" x14ac:dyDescent="0.25">
      <c r="A20023" s="203"/>
      <c r="B20023" s="203"/>
      <c r="C20023" s="203"/>
      <c r="D20023" s="203"/>
      <c r="E20023" s="203"/>
      <c r="F20023" s="203"/>
    </row>
    <row r="20024" spans="1:6" x14ac:dyDescent="0.25">
      <c r="A20024" s="203"/>
      <c r="B20024" s="203"/>
      <c r="C20024" s="203"/>
      <c r="D20024" s="203"/>
      <c r="E20024" s="203"/>
      <c r="F20024" s="203"/>
    </row>
    <row r="20025" spans="1:6" x14ac:dyDescent="0.25">
      <c r="A20025" s="203"/>
      <c r="B20025" s="203"/>
      <c r="C20025" s="203"/>
      <c r="D20025" s="203"/>
      <c r="E20025" s="203"/>
      <c r="F20025" s="203"/>
    </row>
    <row r="20026" spans="1:6" x14ac:dyDescent="0.25">
      <c r="A20026" s="203"/>
      <c r="B20026" s="203"/>
      <c r="C20026" s="203"/>
      <c r="D20026" s="203"/>
      <c r="E20026" s="203"/>
      <c r="F20026" s="203"/>
    </row>
    <row r="20027" spans="1:6" x14ac:dyDescent="0.25">
      <c r="A20027" s="203"/>
      <c r="B20027" s="203"/>
      <c r="C20027" s="203"/>
      <c r="D20027" s="203"/>
      <c r="E20027" s="203"/>
      <c r="F20027" s="203"/>
    </row>
    <row r="20028" spans="1:6" x14ac:dyDescent="0.25">
      <c r="A20028" s="203"/>
      <c r="B20028" s="203"/>
      <c r="C20028" s="203"/>
      <c r="D20028" s="203"/>
      <c r="E20028" s="203"/>
      <c r="F20028" s="203"/>
    </row>
    <row r="20029" spans="1:6" x14ac:dyDescent="0.25">
      <c r="A20029" s="203"/>
      <c r="B20029" s="203"/>
      <c r="C20029" s="203"/>
      <c r="D20029" s="203"/>
      <c r="E20029" s="203"/>
      <c r="F20029" s="203"/>
    </row>
    <row r="20030" spans="1:6" x14ac:dyDescent="0.25">
      <c r="A20030" s="203"/>
      <c r="B20030" s="203"/>
      <c r="C20030" s="203"/>
      <c r="D20030" s="203"/>
      <c r="E20030" s="203"/>
      <c r="F20030" s="203"/>
    </row>
    <row r="20031" spans="1:6" x14ac:dyDescent="0.25">
      <c r="A20031" s="203"/>
      <c r="B20031" s="203"/>
      <c r="C20031" s="203"/>
      <c r="D20031" s="203"/>
      <c r="E20031" s="203"/>
      <c r="F20031" s="203"/>
    </row>
    <row r="20032" spans="1:6" x14ac:dyDescent="0.25">
      <c r="A20032" s="203"/>
      <c r="B20032" s="203"/>
      <c r="C20032" s="203"/>
      <c r="D20032" s="203"/>
      <c r="E20032" s="203"/>
      <c r="F20032" s="203"/>
    </row>
    <row r="20033" spans="1:6" x14ac:dyDescent="0.25">
      <c r="A20033" s="203"/>
      <c r="B20033" s="203"/>
      <c r="C20033" s="203"/>
      <c r="D20033" s="203"/>
      <c r="E20033" s="203"/>
      <c r="F20033" s="203"/>
    </row>
    <row r="20034" spans="1:6" x14ac:dyDescent="0.25">
      <c r="A20034" s="203"/>
      <c r="B20034" s="203"/>
      <c r="C20034" s="203"/>
      <c r="D20034" s="203"/>
      <c r="E20034" s="203"/>
      <c r="F20034" s="203"/>
    </row>
    <row r="20035" spans="1:6" x14ac:dyDescent="0.25">
      <c r="A20035" s="203"/>
      <c r="B20035" s="203"/>
      <c r="C20035" s="203"/>
      <c r="D20035" s="203"/>
      <c r="E20035" s="203"/>
      <c r="F20035" s="203"/>
    </row>
    <row r="20036" spans="1:6" x14ac:dyDescent="0.25">
      <c r="A20036" s="203"/>
      <c r="B20036" s="203"/>
      <c r="C20036" s="203"/>
      <c r="D20036" s="203"/>
      <c r="E20036" s="203"/>
      <c r="F20036" s="203"/>
    </row>
    <row r="20037" spans="1:6" x14ac:dyDescent="0.25">
      <c r="A20037" s="203"/>
      <c r="B20037" s="203"/>
      <c r="C20037" s="203"/>
      <c r="D20037" s="203"/>
      <c r="E20037" s="203"/>
      <c r="F20037" s="203"/>
    </row>
    <row r="20038" spans="1:6" x14ac:dyDescent="0.25">
      <c r="A20038" s="203"/>
      <c r="B20038" s="203"/>
      <c r="C20038" s="203"/>
      <c r="D20038" s="203"/>
      <c r="E20038" s="203"/>
      <c r="F20038" s="203"/>
    </row>
    <row r="20039" spans="1:6" x14ac:dyDescent="0.25">
      <c r="A20039" s="203"/>
      <c r="B20039" s="203"/>
      <c r="C20039" s="203"/>
      <c r="D20039" s="203"/>
      <c r="E20039" s="203"/>
      <c r="F20039" s="203"/>
    </row>
    <row r="20040" spans="1:6" x14ac:dyDescent="0.25">
      <c r="A20040" s="203"/>
      <c r="B20040" s="203"/>
      <c r="C20040" s="203"/>
      <c r="D20040" s="203"/>
      <c r="E20040" s="203"/>
      <c r="F20040" s="203"/>
    </row>
    <row r="20041" spans="1:6" x14ac:dyDescent="0.25">
      <c r="A20041" s="203"/>
      <c r="B20041" s="203"/>
      <c r="C20041" s="203"/>
      <c r="D20041" s="203"/>
      <c r="E20041" s="203"/>
      <c r="F20041" s="203"/>
    </row>
    <row r="20042" spans="1:6" x14ac:dyDescent="0.25">
      <c r="A20042" s="203"/>
      <c r="B20042" s="203"/>
      <c r="C20042" s="203"/>
      <c r="D20042" s="203"/>
      <c r="E20042" s="203"/>
      <c r="F20042" s="203"/>
    </row>
    <row r="20043" spans="1:6" x14ac:dyDescent="0.25">
      <c r="A20043" s="203"/>
      <c r="B20043" s="203"/>
      <c r="C20043" s="203"/>
      <c r="D20043" s="203"/>
      <c r="E20043" s="203"/>
      <c r="F20043" s="203"/>
    </row>
    <row r="20044" spans="1:6" x14ac:dyDescent="0.25">
      <c r="A20044" s="203"/>
      <c r="B20044" s="203"/>
      <c r="C20044" s="203"/>
      <c r="D20044" s="203"/>
      <c r="E20044" s="203"/>
      <c r="F20044" s="203"/>
    </row>
    <row r="20045" spans="1:6" x14ac:dyDescent="0.25">
      <c r="A20045" s="203"/>
      <c r="B20045" s="203"/>
      <c r="C20045" s="203"/>
      <c r="D20045" s="203"/>
      <c r="E20045" s="203"/>
      <c r="F20045" s="203"/>
    </row>
    <row r="20046" spans="1:6" x14ac:dyDescent="0.25">
      <c r="A20046" s="203"/>
      <c r="B20046" s="203"/>
      <c r="C20046" s="203"/>
      <c r="D20046" s="203"/>
      <c r="E20046" s="203"/>
      <c r="F20046" s="203"/>
    </row>
    <row r="20047" spans="1:6" x14ac:dyDescent="0.25">
      <c r="A20047" s="203"/>
      <c r="B20047" s="203"/>
      <c r="C20047" s="203"/>
      <c r="D20047" s="203"/>
      <c r="E20047" s="203"/>
      <c r="F20047" s="203"/>
    </row>
    <row r="20048" spans="1:6" x14ac:dyDescent="0.25">
      <c r="A20048" s="203"/>
      <c r="B20048" s="203"/>
      <c r="C20048" s="203"/>
      <c r="D20048" s="203"/>
      <c r="E20048" s="203"/>
      <c r="F20048" s="203"/>
    </row>
    <row r="20049" spans="1:6" x14ac:dyDescent="0.25">
      <c r="A20049" s="203"/>
      <c r="B20049" s="203"/>
      <c r="C20049" s="203"/>
      <c r="D20049" s="203"/>
      <c r="E20049" s="203"/>
      <c r="F20049" s="203"/>
    </row>
    <row r="20050" spans="1:6" x14ac:dyDescent="0.25">
      <c r="A20050" s="203"/>
      <c r="B20050" s="203"/>
      <c r="C20050" s="203"/>
      <c r="D20050" s="203"/>
      <c r="E20050" s="203"/>
      <c r="F20050" s="203"/>
    </row>
    <row r="20051" spans="1:6" x14ac:dyDescent="0.25">
      <c r="A20051" s="203"/>
      <c r="B20051" s="203"/>
      <c r="C20051" s="203"/>
      <c r="D20051" s="203"/>
      <c r="E20051" s="203"/>
      <c r="F20051" s="203"/>
    </row>
    <row r="20052" spans="1:6" x14ac:dyDescent="0.25">
      <c r="A20052" s="203"/>
      <c r="B20052" s="203"/>
      <c r="C20052" s="203"/>
      <c r="D20052" s="203"/>
      <c r="E20052" s="203"/>
      <c r="F20052" s="203"/>
    </row>
    <row r="20053" spans="1:6" x14ac:dyDescent="0.25">
      <c r="A20053" s="203"/>
      <c r="B20053" s="203"/>
      <c r="C20053" s="203"/>
      <c r="D20053" s="203"/>
      <c r="E20053" s="203"/>
      <c r="F20053" s="203"/>
    </row>
    <row r="20054" spans="1:6" x14ac:dyDescent="0.25">
      <c r="A20054" s="203"/>
      <c r="B20054" s="203"/>
      <c r="C20054" s="203"/>
      <c r="D20054" s="203"/>
      <c r="E20054" s="203"/>
      <c r="F20054" s="203"/>
    </row>
    <row r="20055" spans="1:6" x14ac:dyDescent="0.25">
      <c r="A20055" s="203"/>
      <c r="B20055" s="203"/>
      <c r="C20055" s="203"/>
      <c r="D20055" s="203"/>
      <c r="E20055" s="203"/>
      <c r="F20055" s="203"/>
    </row>
    <row r="20056" spans="1:6" x14ac:dyDescent="0.25">
      <c r="A20056" s="203"/>
      <c r="B20056" s="203"/>
      <c r="C20056" s="203"/>
      <c r="D20056" s="203"/>
      <c r="E20056" s="203"/>
      <c r="F20056" s="203"/>
    </row>
    <row r="20057" spans="1:6" x14ac:dyDescent="0.25">
      <c r="A20057" s="203"/>
      <c r="B20057" s="203"/>
      <c r="C20057" s="203"/>
      <c r="D20057" s="203"/>
      <c r="E20057" s="203"/>
      <c r="F20057" s="203"/>
    </row>
    <row r="20058" spans="1:6" x14ac:dyDescent="0.25">
      <c r="A20058" s="203"/>
      <c r="B20058" s="203"/>
      <c r="C20058" s="203"/>
      <c r="D20058" s="203"/>
      <c r="E20058" s="203"/>
      <c r="F20058" s="203"/>
    </row>
    <row r="20059" spans="1:6" x14ac:dyDescent="0.25">
      <c r="A20059" s="203"/>
      <c r="B20059" s="203"/>
      <c r="C20059" s="203"/>
      <c r="D20059" s="203"/>
      <c r="E20059" s="203"/>
      <c r="F20059" s="203"/>
    </row>
    <row r="20060" spans="1:6" x14ac:dyDescent="0.25">
      <c r="A20060" s="203"/>
      <c r="B20060" s="203"/>
      <c r="C20060" s="203"/>
      <c r="D20060" s="203"/>
      <c r="E20060" s="203"/>
      <c r="F20060" s="203"/>
    </row>
    <row r="20061" spans="1:6" x14ac:dyDescent="0.25">
      <c r="A20061" s="203"/>
      <c r="B20061" s="203"/>
      <c r="C20061" s="203"/>
      <c r="D20061" s="203"/>
      <c r="E20061" s="203"/>
      <c r="F20061" s="203"/>
    </row>
    <row r="20062" spans="1:6" x14ac:dyDescent="0.25">
      <c r="A20062" s="203"/>
      <c r="B20062" s="203"/>
      <c r="C20062" s="203"/>
      <c r="D20062" s="203"/>
      <c r="E20062" s="203"/>
      <c r="F20062" s="203"/>
    </row>
    <row r="20063" spans="1:6" x14ac:dyDescent="0.25">
      <c r="A20063" s="203"/>
      <c r="B20063" s="203"/>
      <c r="C20063" s="203"/>
      <c r="D20063" s="203"/>
      <c r="E20063" s="203"/>
      <c r="F20063" s="203"/>
    </row>
    <row r="20064" spans="1:6" x14ac:dyDescent="0.25">
      <c r="A20064" s="203"/>
      <c r="B20064" s="203"/>
      <c r="C20064" s="203"/>
      <c r="D20064" s="203"/>
      <c r="E20064" s="203"/>
      <c r="F20064" s="203"/>
    </row>
    <row r="20065" spans="1:6" x14ac:dyDescent="0.25">
      <c r="A20065" s="203"/>
      <c r="B20065" s="203"/>
      <c r="C20065" s="203"/>
      <c r="D20065" s="203"/>
      <c r="E20065" s="203"/>
      <c r="F20065" s="203"/>
    </row>
    <row r="20066" spans="1:6" x14ac:dyDescent="0.25">
      <c r="A20066" s="203"/>
      <c r="B20066" s="203"/>
      <c r="C20066" s="203"/>
      <c r="D20066" s="203"/>
      <c r="E20066" s="203"/>
      <c r="F20066" s="203"/>
    </row>
    <row r="20067" spans="1:6" x14ac:dyDescent="0.25">
      <c r="A20067" s="203"/>
      <c r="B20067" s="203"/>
      <c r="C20067" s="203"/>
      <c r="D20067" s="203"/>
      <c r="E20067" s="203"/>
      <c r="F20067" s="203"/>
    </row>
    <row r="20068" spans="1:6" x14ac:dyDescent="0.25">
      <c r="A20068" s="203"/>
      <c r="B20068" s="203"/>
      <c r="C20068" s="203"/>
      <c r="D20068" s="203"/>
      <c r="E20068" s="203"/>
      <c r="F20068" s="203"/>
    </row>
    <row r="20069" spans="1:6" x14ac:dyDescent="0.25">
      <c r="A20069" s="203"/>
      <c r="B20069" s="203"/>
      <c r="C20069" s="203"/>
      <c r="D20069" s="203"/>
      <c r="E20069" s="203"/>
      <c r="F20069" s="203"/>
    </row>
    <row r="20070" spans="1:6" x14ac:dyDescent="0.25">
      <c r="A20070" s="203"/>
      <c r="B20070" s="203"/>
      <c r="C20070" s="203"/>
      <c r="D20070" s="203"/>
      <c r="E20070" s="203"/>
      <c r="F20070" s="203"/>
    </row>
    <row r="20071" spans="1:6" x14ac:dyDescent="0.25">
      <c r="A20071" s="203"/>
      <c r="B20071" s="203"/>
      <c r="C20071" s="203"/>
      <c r="D20071" s="203"/>
      <c r="E20071" s="203"/>
      <c r="F20071" s="203"/>
    </row>
    <row r="20072" spans="1:6" x14ac:dyDescent="0.25">
      <c r="A20072" s="203"/>
      <c r="B20072" s="203"/>
      <c r="C20072" s="203"/>
      <c r="D20072" s="203"/>
      <c r="E20072" s="203"/>
      <c r="F20072" s="203"/>
    </row>
    <row r="20073" spans="1:6" x14ac:dyDescent="0.25">
      <c r="A20073" s="203"/>
      <c r="B20073" s="203"/>
      <c r="C20073" s="203"/>
      <c r="D20073" s="203"/>
      <c r="E20073" s="203"/>
      <c r="F20073" s="203"/>
    </row>
    <row r="20074" spans="1:6" x14ac:dyDescent="0.25">
      <c r="A20074" s="203"/>
      <c r="B20074" s="203"/>
      <c r="C20074" s="203"/>
      <c r="D20074" s="203"/>
      <c r="E20074" s="203"/>
      <c r="F20074" s="203"/>
    </row>
    <row r="20075" spans="1:6" x14ac:dyDescent="0.25">
      <c r="A20075" s="203"/>
      <c r="B20075" s="203"/>
      <c r="C20075" s="203"/>
      <c r="D20075" s="203"/>
      <c r="E20075" s="203"/>
      <c r="F20075" s="203"/>
    </row>
    <row r="20076" spans="1:6" x14ac:dyDescent="0.25">
      <c r="A20076" s="203"/>
      <c r="B20076" s="203"/>
      <c r="C20076" s="203"/>
      <c r="D20076" s="203"/>
      <c r="E20076" s="203"/>
      <c r="F20076" s="203"/>
    </row>
    <row r="20077" spans="1:6" x14ac:dyDescent="0.25">
      <c r="A20077" s="203"/>
      <c r="B20077" s="203"/>
      <c r="C20077" s="203"/>
      <c r="D20077" s="203"/>
      <c r="E20077" s="203"/>
      <c r="F20077" s="203"/>
    </row>
    <row r="20078" spans="1:6" x14ac:dyDescent="0.25">
      <c r="A20078" s="203"/>
      <c r="B20078" s="203"/>
      <c r="C20078" s="203"/>
      <c r="D20078" s="203"/>
      <c r="E20078" s="203"/>
      <c r="F20078" s="203"/>
    </row>
    <row r="20079" spans="1:6" x14ac:dyDescent="0.25">
      <c r="A20079" s="203"/>
      <c r="B20079" s="203"/>
      <c r="C20079" s="203"/>
      <c r="D20079" s="203"/>
      <c r="E20079" s="203"/>
      <c r="F20079" s="203"/>
    </row>
    <row r="20080" spans="1:6" x14ac:dyDescent="0.25">
      <c r="A20080" s="203"/>
      <c r="B20080" s="203"/>
      <c r="C20080" s="203"/>
      <c r="D20080" s="203"/>
      <c r="E20080" s="203"/>
      <c r="F20080" s="203"/>
    </row>
    <row r="20081" spans="1:6" x14ac:dyDescent="0.25">
      <c r="A20081" s="203"/>
      <c r="B20081" s="203"/>
      <c r="C20081" s="203"/>
      <c r="D20081" s="203"/>
      <c r="E20081" s="203"/>
      <c r="F20081" s="203"/>
    </row>
    <row r="20082" spans="1:6" x14ac:dyDescent="0.25">
      <c r="A20082" s="203"/>
      <c r="B20082" s="203"/>
      <c r="C20082" s="203"/>
      <c r="D20082" s="203"/>
      <c r="E20082" s="203"/>
      <c r="F20082" s="203"/>
    </row>
    <row r="20083" spans="1:6" x14ac:dyDescent="0.25">
      <c r="A20083" s="203"/>
      <c r="B20083" s="203"/>
      <c r="C20083" s="203"/>
      <c r="D20083" s="203"/>
      <c r="E20083" s="203"/>
      <c r="F20083" s="203"/>
    </row>
    <row r="20084" spans="1:6" x14ac:dyDescent="0.25">
      <c r="A20084" s="203"/>
      <c r="B20084" s="203"/>
      <c r="C20084" s="203"/>
      <c r="D20084" s="203"/>
      <c r="E20084" s="203"/>
      <c r="F20084" s="203"/>
    </row>
    <row r="20085" spans="1:6" x14ac:dyDescent="0.25">
      <c r="A20085" s="203"/>
      <c r="B20085" s="203"/>
      <c r="C20085" s="203"/>
      <c r="D20085" s="203"/>
      <c r="E20085" s="203"/>
      <c r="F20085" s="203"/>
    </row>
    <row r="20086" spans="1:6" x14ac:dyDescent="0.25">
      <c r="A20086" s="203"/>
      <c r="B20086" s="203"/>
      <c r="C20086" s="203"/>
      <c r="D20086" s="203"/>
      <c r="E20086" s="203"/>
      <c r="F20086" s="203"/>
    </row>
    <row r="20087" spans="1:6" x14ac:dyDescent="0.25">
      <c r="A20087" s="203"/>
      <c r="B20087" s="203"/>
      <c r="C20087" s="203"/>
      <c r="D20087" s="203"/>
      <c r="E20087" s="203"/>
      <c r="F20087" s="203"/>
    </row>
    <row r="20088" spans="1:6" x14ac:dyDescent="0.25">
      <c r="A20088" s="203"/>
      <c r="B20088" s="203"/>
      <c r="C20088" s="203"/>
      <c r="D20088" s="203"/>
      <c r="E20088" s="203"/>
      <c r="F20088" s="203"/>
    </row>
    <row r="20089" spans="1:6" x14ac:dyDescent="0.25">
      <c r="A20089" s="203"/>
      <c r="B20089" s="203"/>
      <c r="C20089" s="203"/>
      <c r="D20089" s="203"/>
      <c r="E20089" s="203"/>
      <c r="F20089" s="203"/>
    </row>
    <row r="20090" spans="1:6" x14ac:dyDescent="0.25">
      <c r="A20090" s="203"/>
      <c r="B20090" s="203"/>
      <c r="C20090" s="203"/>
      <c r="D20090" s="203"/>
      <c r="E20090" s="203"/>
      <c r="F20090" s="203"/>
    </row>
    <row r="20091" spans="1:6" x14ac:dyDescent="0.25">
      <c r="A20091" s="203"/>
      <c r="B20091" s="203"/>
      <c r="C20091" s="203"/>
      <c r="D20091" s="203"/>
      <c r="E20091" s="203"/>
      <c r="F20091" s="203"/>
    </row>
    <row r="20092" spans="1:6" x14ac:dyDescent="0.25">
      <c r="A20092" s="203"/>
      <c r="B20092" s="203"/>
      <c r="C20092" s="203"/>
      <c r="D20092" s="203"/>
      <c r="E20092" s="203"/>
      <c r="F20092" s="203"/>
    </row>
    <row r="20093" spans="1:6" x14ac:dyDescent="0.25">
      <c r="A20093" s="203"/>
      <c r="B20093" s="203"/>
      <c r="C20093" s="203"/>
      <c r="D20093" s="203"/>
      <c r="E20093" s="203"/>
      <c r="F20093" s="203"/>
    </row>
    <row r="20094" spans="1:6" x14ac:dyDescent="0.25">
      <c r="A20094" s="203"/>
      <c r="B20094" s="203"/>
      <c r="C20094" s="203"/>
      <c r="D20094" s="203"/>
      <c r="E20094" s="203"/>
      <c r="F20094" s="203"/>
    </row>
    <row r="20095" spans="1:6" x14ac:dyDescent="0.25">
      <c r="A20095" s="203"/>
      <c r="B20095" s="203"/>
      <c r="C20095" s="203"/>
      <c r="D20095" s="203"/>
      <c r="E20095" s="203"/>
      <c r="F20095" s="203"/>
    </row>
    <row r="20096" spans="1:6" x14ac:dyDescent="0.25">
      <c r="A20096" s="203"/>
      <c r="B20096" s="203"/>
      <c r="C20096" s="203"/>
      <c r="D20096" s="203"/>
      <c r="E20096" s="203"/>
      <c r="F20096" s="203"/>
    </row>
    <row r="20097" spans="1:6" x14ac:dyDescent="0.25">
      <c r="A20097" s="203"/>
      <c r="B20097" s="203"/>
      <c r="C20097" s="203"/>
      <c r="D20097" s="203"/>
      <c r="E20097" s="203"/>
      <c r="F20097" s="203"/>
    </row>
    <row r="20098" spans="1:6" x14ac:dyDescent="0.25">
      <c r="A20098" s="203"/>
      <c r="B20098" s="203"/>
      <c r="C20098" s="203"/>
      <c r="D20098" s="203"/>
      <c r="E20098" s="203"/>
      <c r="F20098" s="203"/>
    </row>
    <row r="20099" spans="1:6" x14ac:dyDescent="0.25">
      <c r="A20099" s="203"/>
      <c r="B20099" s="203"/>
      <c r="C20099" s="203"/>
      <c r="D20099" s="203"/>
      <c r="E20099" s="203"/>
      <c r="F20099" s="203"/>
    </row>
    <row r="20100" spans="1:6" x14ac:dyDescent="0.25">
      <c r="A20100" s="203"/>
      <c r="B20100" s="203"/>
      <c r="C20100" s="203"/>
      <c r="D20100" s="203"/>
      <c r="E20100" s="203"/>
      <c r="F20100" s="203"/>
    </row>
    <row r="20101" spans="1:6" x14ac:dyDescent="0.25">
      <c r="A20101" s="203"/>
      <c r="B20101" s="203"/>
      <c r="C20101" s="203"/>
      <c r="D20101" s="203"/>
      <c r="E20101" s="203"/>
      <c r="F20101" s="203"/>
    </row>
    <row r="20102" spans="1:6" x14ac:dyDescent="0.25">
      <c r="A20102" s="203"/>
      <c r="B20102" s="203"/>
      <c r="C20102" s="203"/>
      <c r="D20102" s="203"/>
      <c r="E20102" s="203"/>
      <c r="F20102" s="203"/>
    </row>
    <row r="20103" spans="1:6" x14ac:dyDescent="0.25">
      <c r="A20103" s="203"/>
      <c r="B20103" s="203"/>
      <c r="C20103" s="203"/>
      <c r="D20103" s="203"/>
      <c r="E20103" s="203"/>
      <c r="F20103" s="203"/>
    </row>
    <row r="20104" spans="1:6" x14ac:dyDescent="0.25">
      <c r="A20104" s="203"/>
      <c r="B20104" s="203"/>
      <c r="C20104" s="203"/>
      <c r="D20104" s="203"/>
      <c r="E20104" s="203"/>
      <c r="F20104" s="203"/>
    </row>
    <row r="20105" spans="1:6" x14ac:dyDescent="0.25">
      <c r="A20105" s="203"/>
      <c r="B20105" s="203"/>
      <c r="C20105" s="203"/>
      <c r="D20105" s="203"/>
      <c r="E20105" s="203"/>
      <c r="F20105" s="203"/>
    </row>
    <row r="20106" spans="1:6" x14ac:dyDescent="0.25">
      <c r="A20106" s="203"/>
      <c r="B20106" s="203"/>
      <c r="C20106" s="203"/>
      <c r="D20106" s="203"/>
      <c r="E20106" s="203"/>
      <c r="F20106" s="203"/>
    </row>
    <row r="20107" spans="1:6" x14ac:dyDescent="0.25">
      <c r="A20107" s="203"/>
      <c r="B20107" s="203"/>
      <c r="C20107" s="203"/>
      <c r="D20107" s="203"/>
      <c r="E20107" s="203"/>
      <c r="F20107" s="203"/>
    </row>
    <row r="20108" spans="1:6" x14ac:dyDescent="0.25">
      <c r="A20108" s="203"/>
      <c r="B20108" s="203"/>
      <c r="C20108" s="203"/>
      <c r="D20108" s="203"/>
      <c r="E20108" s="203"/>
      <c r="F20108" s="203"/>
    </row>
    <row r="20109" spans="1:6" x14ac:dyDescent="0.25">
      <c r="A20109" s="203"/>
      <c r="B20109" s="203"/>
      <c r="C20109" s="203"/>
      <c r="D20109" s="203"/>
      <c r="E20109" s="203"/>
      <c r="F20109" s="203"/>
    </row>
    <row r="20110" spans="1:6" x14ac:dyDescent="0.25">
      <c r="A20110" s="203"/>
      <c r="B20110" s="203"/>
      <c r="C20110" s="203"/>
      <c r="D20110" s="203"/>
      <c r="E20110" s="203"/>
      <c r="F20110" s="203"/>
    </row>
    <row r="20111" spans="1:6" x14ac:dyDescent="0.25">
      <c r="A20111" s="203"/>
      <c r="B20111" s="203"/>
      <c r="C20111" s="203"/>
      <c r="D20111" s="203"/>
      <c r="E20111" s="203"/>
      <c r="F20111" s="203"/>
    </row>
    <row r="20112" spans="1:6" x14ac:dyDescent="0.25">
      <c r="A20112" s="203"/>
      <c r="B20112" s="203"/>
      <c r="C20112" s="203"/>
      <c r="D20112" s="203"/>
      <c r="E20112" s="203"/>
      <c r="F20112" s="203"/>
    </row>
    <row r="20113" spans="1:6" x14ac:dyDescent="0.25">
      <c r="A20113" s="203"/>
      <c r="B20113" s="203"/>
      <c r="C20113" s="203"/>
      <c r="D20113" s="203"/>
      <c r="E20113" s="203"/>
      <c r="F20113" s="203"/>
    </row>
    <row r="20114" spans="1:6" x14ac:dyDescent="0.25">
      <c r="A20114" s="203"/>
      <c r="B20114" s="203"/>
      <c r="C20114" s="203"/>
      <c r="D20114" s="203"/>
      <c r="E20114" s="203"/>
      <c r="F20114" s="203"/>
    </row>
    <row r="20115" spans="1:6" x14ac:dyDescent="0.25">
      <c r="A20115" s="203"/>
      <c r="B20115" s="203"/>
      <c r="C20115" s="203"/>
      <c r="D20115" s="203"/>
      <c r="E20115" s="203"/>
      <c r="F20115" s="203"/>
    </row>
    <row r="20116" spans="1:6" x14ac:dyDescent="0.25">
      <c r="A20116" s="203"/>
      <c r="B20116" s="203"/>
      <c r="C20116" s="203"/>
      <c r="D20116" s="203"/>
      <c r="E20116" s="203"/>
      <c r="F20116" s="203"/>
    </row>
    <row r="20117" spans="1:6" x14ac:dyDescent="0.25">
      <c r="A20117" s="203"/>
      <c r="B20117" s="203"/>
      <c r="C20117" s="203"/>
      <c r="D20117" s="203"/>
      <c r="E20117" s="203"/>
      <c r="F20117" s="203"/>
    </row>
    <row r="20118" spans="1:6" x14ac:dyDescent="0.25">
      <c r="A20118" s="203"/>
      <c r="B20118" s="203"/>
      <c r="C20118" s="203"/>
      <c r="D20118" s="203"/>
      <c r="E20118" s="203"/>
      <c r="F20118" s="203"/>
    </row>
    <row r="20119" spans="1:6" x14ac:dyDescent="0.25">
      <c r="A20119" s="203"/>
      <c r="B20119" s="203"/>
      <c r="C20119" s="203"/>
      <c r="D20119" s="203"/>
      <c r="E20119" s="203"/>
      <c r="F20119" s="203"/>
    </row>
    <row r="20120" spans="1:6" x14ac:dyDescent="0.25">
      <c r="A20120" s="203"/>
      <c r="B20120" s="203"/>
      <c r="C20120" s="203"/>
      <c r="D20120" s="203"/>
      <c r="E20120" s="203"/>
      <c r="F20120" s="203"/>
    </row>
    <row r="20121" spans="1:6" x14ac:dyDescent="0.25">
      <c r="A20121" s="203"/>
      <c r="B20121" s="203"/>
      <c r="C20121" s="203"/>
      <c r="D20121" s="203"/>
      <c r="E20121" s="203"/>
      <c r="F20121" s="203"/>
    </row>
    <row r="20122" spans="1:6" x14ac:dyDescent="0.25">
      <c r="A20122" s="203"/>
      <c r="B20122" s="203"/>
      <c r="C20122" s="203"/>
      <c r="D20122" s="203"/>
      <c r="E20122" s="203"/>
      <c r="F20122" s="203"/>
    </row>
    <row r="20123" spans="1:6" x14ac:dyDescent="0.25">
      <c r="A20123" s="203"/>
      <c r="B20123" s="203"/>
      <c r="C20123" s="203"/>
      <c r="D20123" s="203"/>
      <c r="E20123" s="203"/>
      <c r="F20123" s="203"/>
    </row>
    <row r="20124" spans="1:6" x14ac:dyDescent="0.25">
      <c r="A20124" s="203"/>
      <c r="B20124" s="203"/>
      <c r="C20124" s="203"/>
      <c r="D20124" s="203"/>
      <c r="E20124" s="203"/>
      <c r="F20124" s="203"/>
    </row>
    <row r="20125" spans="1:6" x14ac:dyDescent="0.25">
      <c r="A20125" s="203"/>
      <c r="B20125" s="203"/>
      <c r="C20125" s="203"/>
      <c r="D20125" s="203"/>
      <c r="E20125" s="203"/>
      <c r="F20125" s="203"/>
    </row>
    <row r="20126" spans="1:6" x14ac:dyDescent="0.25">
      <c r="A20126" s="203"/>
      <c r="B20126" s="203"/>
      <c r="C20126" s="203"/>
      <c r="D20126" s="203"/>
      <c r="E20126" s="203"/>
      <c r="F20126" s="203"/>
    </row>
    <row r="20127" spans="1:6" x14ac:dyDescent="0.25">
      <c r="A20127" s="203"/>
      <c r="B20127" s="203"/>
      <c r="C20127" s="203"/>
      <c r="D20127" s="203"/>
      <c r="E20127" s="203"/>
      <c r="F20127" s="203"/>
    </row>
    <row r="20128" spans="1:6" x14ac:dyDescent="0.25">
      <c r="A20128" s="203"/>
      <c r="B20128" s="203"/>
      <c r="C20128" s="203"/>
      <c r="D20128" s="203"/>
      <c r="E20128" s="203"/>
      <c r="F20128" s="203"/>
    </row>
    <row r="20129" spans="1:6" x14ac:dyDescent="0.25">
      <c r="A20129" s="203"/>
      <c r="B20129" s="203"/>
      <c r="C20129" s="203"/>
      <c r="D20129" s="203"/>
      <c r="E20129" s="203"/>
      <c r="F20129" s="203"/>
    </row>
    <row r="20130" spans="1:6" x14ac:dyDescent="0.25">
      <c r="A20130" s="203"/>
      <c r="B20130" s="203"/>
      <c r="C20130" s="203"/>
      <c r="D20130" s="203"/>
      <c r="E20130" s="203"/>
      <c r="F20130" s="203"/>
    </row>
    <row r="20131" spans="1:6" x14ac:dyDescent="0.25">
      <c r="A20131" s="203"/>
      <c r="B20131" s="203"/>
      <c r="C20131" s="203"/>
      <c r="D20131" s="203"/>
      <c r="E20131" s="203"/>
      <c r="F20131" s="203"/>
    </row>
    <row r="20132" spans="1:6" x14ac:dyDescent="0.25">
      <c r="A20132" s="203"/>
      <c r="B20132" s="203"/>
      <c r="C20132" s="203"/>
      <c r="D20132" s="203"/>
      <c r="E20132" s="203"/>
      <c r="F20132" s="203"/>
    </row>
    <row r="20133" spans="1:6" x14ac:dyDescent="0.25">
      <c r="A20133" s="203"/>
      <c r="B20133" s="203"/>
      <c r="C20133" s="203"/>
      <c r="D20133" s="203"/>
      <c r="E20133" s="203"/>
      <c r="F20133" s="203"/>
    </row>
    <row r="20134" spans="1:6" x14ac:dyDescent="0.25">
      <c r="A20134" s="203"/>
      <c r="B20134" s="203"/>
      <c r="C20134" s="203"/>
      <c r="D20134" s="203"/>
      <c r="E20134" s="203"/>
      <c r="F20134" s="203"/>
    </row>
    <row r="20135" spans="1:6" x14ac:dyDescent="0.25">
      <c r="A20135" s="203"/>
      <c r="B20135" s="203"/>
      <c r="C20135" s="203"/>
      <c r="D20135" s="203"/>
      <c r="E20135" s="203"/>
      <c r="F20135" s="203"/>
    </row>
    <row r="20136" spans="1:6" x14ac:dyDescent="0.25">
      <c r="A20136" s="203"/>
      <c r="B20136" s="203"/>
      <c r="C20136" s="203"/>
      <c r="D20136" s="203"/>
      <c r="E20136" s="203"/>
      <c r="F20136" s="203"/>
    </row>
    <row r="20137" spans="1:6" x14ac:dyDescent="0.25">
      <c r="A20137" s="203"/>
      <c r="B20137" s="203"/>
      <c r="C20137" s="203"/>
      <c r="D20137" s="203"/>
      <c r="E20137" s="203"/>
      <c r="F20137" s="203"/>
    </row>
    <row r="20138" spans="1:6" x14ac:dyDescent="0.25">
      <c r="A20138" s="203"/>
      <c r="B20138" s="203"/>
      <c r="C20138" s="203"/>
      <c r="D20138" s="203"/>
      <c r="E20138" s="203"/>
      <c r="F20138" s="203"/>
    </row>
    <row r="20139" spans="1:6" x14ac:dyDescent="0.25">
      <c r="A20139" s="203"/>
      <c r="B20139" s="203"/>
      <c r="C20139" s="203"/>
      <c r="D20139" s="203"/>
      <c r="E20139" s="203"/>
      <c r="F20139" s="203"/>
    </row>
    <row r="20140" spans="1:6" x14ac:dyDescent="0.25">
      <c r="A20140" s="203"/>
      <c r="B20140" s="203"/>
      <c r="C20140" s="203"/>
      <c r="D20140" s="203"/>
      <c r="E20140" s="203"/>
      <c r="F20140" s="203"/>
    </row>
    <row r="20141" spans="1:6" x14ac:dyDescent="0.25">
      <c r="A20141" s="203"/>
      <c r="B20141" s="203"/>
      <c r="C20141" s="203"/>
      <c r="D20141" s="203"/>
      <c r="E20141" s="203"/>
      <c r="F20141" s="203"/>
    </row>
    <row r="20142" spans="1:6" x14ac:dyDescent="0.25">
      <c r="A20142" s="203"/>
      <c r="B20142" s="203"/>
      <c r="C20142" s="203"/>
      <c r="D20142" s="203"/>
      <c r="E20142" s="203"/>
      <c r="F20142" s="203"/>
    </row>
    <row r="20143" spans="1:6" x14ac:dyDescent="0.25">
      <c r="A20143" s="203"/>
      <c r="B20143" s="203"/>
      <c r="C20143" s="203"/>
      <c r="D20143" s="203"/>
      <c r="E20143" s="203"/>
      <c r="F20143" s="203"/>
    </row>
    <row r="20144" spans="1:6" x14ac:dyDescent="0.25">
      <c r="A20144" s="203"/>
      <c r="B20144" s="203"/>
      <c r="C20144" s="203"/>
      <c r="D20144" s="203"/>
      <c r="E20144" s="203"/>
      <c r="F20144" s="203"/>
    </row>
    <row r="20145" spans="1:6" x14ac:dyDescent="0.25">
      <c r="A20145" s="203"/>
      <c r="B20145" s="203"/>
      <c r="C20145" s="203"/>
      <c r="D20145" s="203"/>
      <c r="E20145" s="203"/>
      <c r="F20145" s="203"/>
    </row>
    <row r="20146" spans="1:6" x14ac:dyDescent="0.25">
      <c r="A20146" s="203"/>
      <c r="B20146" s="203"/>
      <c r="C20146" s="203"/>
      <c r="D20146" s="203"/>
      <c r="E20146" s="203"/>
      <c r="F20146" s="203"/>
    </row>
    <row r="20147" spans="1:6" x14ac:dyDescent="0.25">
      <c r="A20147" s="203"/>
      <c r="B20147" s="203"/>
      <c r="C20147" s="203"/>
      <c r="D20147" s="203"/>
      <c r="E20147" s="203"/>
      <c r="F20147" s="203"/>
    </row>
    <row r="20148" spans="1:6" x14ac:dyDescent="0.25">
      <c r="A20148" s="203"/>
      <c r="B20148" s="203"/>
      <c r="C20148" s="203"/>
      <c r="D20148" s="203"/>
      <c r="E20148" s="203"/>
      <c r="F20148" s="203"/>
    </row>
    <row r="20149" spans="1:6" x14ac:dyDescent="0.25">
      <c r="A20149" s="203"/>
      <c r="B20149" s="203"/>
      <c r="C20149" s="203"/>
      <c r="D20149" s="203"/>
      <c r="E20149" s="203"/>
      <c r="F20149" s="203"/>
    </row>
    <row r="20150" spans="1:6" x14ac:dyDescent="0.25">
      <c r="A20150" s="203"/>
      <c r="B20150" s="203"/>
      <c r="C20150" s="203"/>
      <c r="D20150" s="203"/>
      <c r="E20150" s="203"/>
      <c r="F20150" s="203"/>
    </row>
    <row r="20151" spans="1:6" x14ac:dyDescent="0.25">
      <c r="A20151" s="203"/>
      <c r="B20151" s="203"/>
      <c r="C20151" s="203"/>
      <c r="D20151" s="203"/>
      <c r="E20151" s="203"/>
      <c r="F20151" s="203"/>
    </row>
    <row r="20152" spans="1:6" x14ac:dyDescent="0.25">
      <c r="A20152" s="203"/>
      <c r="B20152" s="203"/>
      <c r="C20152" s="203"/>
      <c r="D20152" s="203"/>
      <c r="E20152" s="203"/>
      <c r="F20152" s="203"/>
    </row>
    <row r="20153" spans="1:6" x14ac:dyDescent="0.25">
      <c r="A20153" s="203"/>
      <c r="B20153" s="203"/>
      <c r="C20153" s="203"/>
      <c r="D20153" s="203"/>
      <c r="E20153" s="203"/>
      <c r="F20153" s="203"/>
    </row>
    <row r="20154" spans="1:6" x14ac:dyDescent="0.25">
      <c r="A20154" s="203"/>
      <c r="B20154" s="203"/>
      <c r="C20154" s="203"/>
      <c r="D20154" s="203"/>
      <c r="E20154" s="203"/>
      <c r="F20154" s="203"/>
    </row>
    <row r="20155" spans="1:6" x14ac:dyDescent="0.25">
      <c r="A20155" s="203"/>
      <c r="B20155" s="203"/>
      <c r="C20155" s="203"/>
      <c r="D20155" s="203"/>
      <c r="E20155" s="203"/>
      <c r="F20155" s="203"/>
    </row>
    <row r="20156" spans="1:6" x14ac:dyDescent="0.25">
      <c r="A20156" s="203"/>
      <c r="B20156" s="203"/>
      <c r="C20156" s="203"/>
      <c r="D20156" s="203"/>
      <c r="E20156" s="203"/>
      <c r="F20156" s="203"/>
    </row>
    <row r="20157" spans="1:6" x14ac:dyDescent="0.25">
      <c r="A20157" s="203"/>
      <c r="B20157" s="203"/>
      <c r="C20157" s="203"/>
      <c r="D20157" s="203"/>
      <c r="E20157" s="203"/>
      <c r="F20157" s="203"/>
    </row>
    <row r="20158" spans="1:6" x14ac:dyDescent="0.25">
      <c r="A20158" s="203"/>
      <c r="B20158" s="203"/>
      <c r="C20158" s="203"/>
      <c r="D20158" s="203"/>
      <c r="E20158" s="203"/>
      <c r="F20158" s="203"/>
    </row>
    <row r="20159" spans="1:6" x14ac:dyDescent="0.25">
      <c r="A20159" s="203"/>
      <c r="B20159" s="203"/>
      <c r="C20159" s="203"/>
      <c r="D20159" s="203"/>
      <c r="E20159" s="203"/>
      <c r="F20159" s="203"/>
    </row>
    <row r="20160" spans="1:6" x14ac:dyDescent="0.25">
      <c r="A20160" s="203"/>
      <c r="B20160" s="203"/>
      <c r="C20160" s="203"/>
      <c r="D20160" s="203"/>
      <c r="E20160" s="203"/>
      <c r="F20160" s="203"/>
    </row>
    <row r="20161" spans="1:6" x14ac:dyDescent="0.25">
      <c r="A20161" s="203"/>
      <c r="B20161" s="203"/>
      <c r="C20161" s="203"/>
      <c r="D20161" s="203"/>
      <c r="E20161" s="203"/>
      <c r="F20161" s="203"/>
    </row>
    <row r="20162" spans="1:6" x14ac:dyDescent="0.25">
      <c r="A20162" s="203"/>
      <c r="B20162" s="203"/>
      <c r="C20162" s="203"/>
      <c r="D20162" s="203"/>
      <c r="E20162" s="203"/>
      <c r="F20162" s="203"/>
    </row>
    <row r="20163" spans="1:6" x14ac:dyDescent="0.25">
      <c r="A20163" s="203"/>
      <c r="B20163" s="203"/>
      <c r="C20163" s="203"/>
      <c r="D20163" s="203"/>
      <c r="E20163" s="203"/>
      <c r="F20163" s="203"/>
    </row>
    <row r="20164" spans="1:6" x14ac:dyDescent="0.25">
      <c r="A20164" s="203"/>
      <c r="B20164" s="203"/>
      <c r="C20164" s="203"/>
      <c r="D20164" s="203"/>
      <c r="E20164" s="203"/>
      <c r="F20164" s="203"/>
    </row>
    <row r="20165" spans="1:6" x14ac:dyDescent="0.25">
      <c r="A20165" s="203"/>
      <c r="B20165" s="203"/>
      <c r="C20165" s="203"/>
      <c r="D20165" s="203"/>
      <c r="E20165" s="203"/>
      <c r="F20165" s="203"/>
    </row>
    <row r="20166" spans="1:6" x14ac:dyDescent="0.25">
      <c r="A20166" s="203"/>
      <c r="B20166" s="203"/>
      <c r="C20166" s="203"/>
      <c r="D20166" s="203"/>
      <c r="E20166" s="203"/>
      <c r="F20166" s="203"/>
    </row>
    <row r="20167" spans="1:6" x14ac:dyDescent="0.25">
      <c r="A20167" s="203"/>
      <c r="B20167" s="203"/>
      <c r="C20167" s="203"/>
      <c r="D20167" s="203"/>
      <c r="E20167" s="203"/>
      <c r="F20167" s="203"/>
    </row>
    <row r="20168" spans="1:6" x14ac:dyDescent="0.25">
      <c r="A20168" s="203"/>
      <c r="B20168" s="203"/>
      <c r="C20168" s="203"/>
      <c r="D20168" s="203"/>
      <c r="E20168" s="203"/>
      <c r="F20168" s="203"/>
    </row>
    <row r="20169" spans="1:6" x14ac:dyDescent="0.25">
      <c r="A20169" s="203"/>
      <c r="B20169" s="203"/>
      <c r="C20169" s="203"/>
      <c r="D20169" s="203"/>
      <c r="E20169" s="203"/>
      <c r="F20169" s="203"/>
    </row>
    <row r="20170" spans="1:6" x14ac:dyDescent="0.25">
      <c r="A20170" s="203"/>
      <c r="B20170" s="203"/>
      <c r="C20170" s="203"/>
      <c r="D20170" s="203"/>
      <c r="E20170" s="203"/>
      <c r="F20170" s="203"/>
    </row>
    <row r="20171" spans="1:6" x14ac:dyDescent="0.25">
      <c r="A20171" s="203"/>
      <c r="B20171" s="203"/>
      <c r="C20171" s="203"/>
      <c r="D20171" s="203"/>
      <c r="E20171" s="203"/>
      <c r="F20171" s="203"/>
    </row>
    <row r="20172" spans="1:6" x14ac:dyDescent="0.25">
      <c r="A20172" s="203"/>
      <c r="B20172" s="203"/>
      <c r="C20172" s="203"/>
      <c r="D20172" s="203"/>
      <c r="E20172" s="203"/>
      <c r="F20172" s="203"/>
    </row>
    <row r="20173" spans="1:6" x14ac:dyDescent="0.25">
      <c r="A20173" s="203"/>
      <c r="B20173" s="203"/>
      <c r="C20173" s="203"/>
      <c r="D20173" s="203"/>
      <c r="E20173" s="203"/>
      <c r="F20173" s="203"/>
    </row>
    <row r="20174" spans="1:6" x14ac:dyDescent="0.25">
      <c r="A20174" s="203"/>
      <c r="B20174" s="203"/>
      <c r="C20174" s="203"/>
      <c r="D20174" s="203"/>
      <c r="E20174" s="203"/>
      <c r="F20174" s="203"/>
    </row>
    <row r="20175" spans="1:6" x14ac:dyDescent="0.25">
      <c r="A20175" s="203"/>
      <c r="B20175" s="203"/>
      <c r="C20175" s="203"/>
      <c r="D20175" s="203"/>
      <c r="E20175" s="203"/>
      <c r="F20175" s="203"/>
    </row>
    <row r="20176" spans="1:6" x14ac:dyDescent="0.25">
      <c r="A20176" s="203"/>
      <c r="B20176" s="203"/>
      <c r="C20176" s="203"/>
      <c r="D20176" s="203"/>
      <c r="E20176" s="203"/>
      <c r="F20176" s="203"/>
    </row>
    <row r="20177" spans="1:6" x14ac:dyDescent="0.25">
      <c r="A20177" s="203"/>
      <c r="B20177" s="203"/>
      <c r="C20177" s="203"/>
      <c r="D20177" s="203"/>
      <c r="E20177" s="203"/>
      <c r="F20177" s="203"/>
    </row>
    <row r="20178" spans="1:6" x14ac:dyDescent="0.25">
      <c r="A20178" s="203"/>
      <c r="B20178" s="203"/>
      <c r="C20178" s="203"/>
      <c r="D20178" s="203"/>
      <c r="E20178" s="203"/>
      <c r="F20178" s="203"/>
    </row>
    <row r="20179" spans="1:6" x14ac:dyDescent="0.25">
      <c r="A20179" s="203"/>
      <c r="B20179" s="203"/>
      <c r="C20179" s="203"/>
      <c r="D20179" s="203"/>
      <c r="E20179" s="203"/>
      <c r="F20179" s="203"/>
    </row>
    <row r="20180" spans="1:6" x14ac:dyDescent="0.25">
      <c r="A20180" s="203"/>
      <c r="B20180" s="203"/>
      <c r="C20180" s="203"/>
      <c r="D20180" s="203"/>
      <c r="E20180" s="203"/>
      <c r="F20180" s="203"/>
    </row>
    <row r="20181" spans="1:6" x14ac:dyDescent="0.25">
      <c r="A20181" s="203"/>
      <c r="B20181" s="203"/>
      <c r="C20181" s="203"/>
      <c r="D20181" s="203"/>
      <c r="E20181" s="203"/>
      <c r="F20181" s="203"/>
    </row>
    <row r="20182" spans="1:6" x14ac:dyDescent="0.25">
      <c r="A20182" s="203"/>
      <c r="B20182" s="203"/>
      <c r="C20182" s="203"/>
      <c r="D20182" s="203"/>
      <c r="E20182" s="203"/>
      <c r="F20182" s="203"/>
    </row>
    <row r="20183" spans="1:6" x14ac:dyDescent="0.25">
      <c r="A20183" s="203"/>
      <c r="B20183" s="203"/>
      <c r="C20183" s="203"/>
      <c r="D20183" s="203"/>
      <c r="E20183" s="203"/>
      <c r="F20183" s="203"/>
    </row>
    <row r="20184" spans="1:6" x14ac:dyDescent="0.25">
      <c r="A20184" s="203"/>
      <c r="B20184" s="203"/>
      <c r="C20184" s="203"/>
      <c r="D20184" s="203"/>
      <c r="E20184" s="203"/>
      <c r="F20184" s="203"/>
    </row>
    <row r="20185" spans="1:6" x14ac:dyDescent="0.25">
      <c r="A20185" s="203"/>
      <c r="B20185" s="203"/>
      <c r="C20185" s="203"/>
      <c r="D20185" s="203"/>
      <c r="E20185" s="203"/>
      <c r="F20185" s="203"/>
    </row>
    <row r="20186" spans="1:6" x14ac:dyDescent="0.25">
      <c r="A20186" s="203"/>
      <c r="B20186" s="203"/>
      <c r="C20186" s="203"/>
      <c r="D20186" s="203"/>
      <c r="E20186" s="203"/>
      <c r="F20186" s="203"/>
    </row>
    <row r="20187" spans="1:6" x14ac:dyDescent="0.25">
      <c r="A20187" s="203"/>
      <c r="B20187" s="203"/>
      <c r="C20187" s="203"/>
      <c r="D20187" s="203"/>
      <c r="E20187" s="203"/>
      <c r="F20187" s="203"/>
    </row>
    <row r="20188" spans="1:6" x14ac:dyDescent="0.25">
      <c r="A20188" s="203"/>
      <c r="B20188" s="203"/>
      <c r="C20188" s="203"/>
      <c r="D20188" s="203"/>
      <c r="E20188" s="203"/>
      <c r="F20188" s="203"/>
    </row>
    <row r="20189" spans="1:6" x14ac:dyDescent="0.25">
      <c r="A20189" s="203"/>
      <c r="B20189" s="203"/>
      <c r="C20189" s="203"/>
      <c r="D20189" s="203"/>
      <c r="E20189" s="203"/>
      <c r="F20189" s="203"/>
    </row>
    <row r="20190" spans="1:6" x14ac:dyDescent="0.25">
      <c r="A20190" s="203"/>
      <c r="B20190" s="203"/>
      <c r="C20190" s="203"/>
      <c r="D20190" s="203"/>
      <c r="E20190" s="203"/>
      <c r="F20190" s="203"/>
    </row>
    <row r="20191" spans="1:6" x14ac:dyDescent="0.25">
      <c r="A20191" s="203"/>
      <c r="B20191" s="203"/>
      <c r="C20191" s="203"/>
      <c r="D20191" s="203"/>
      <c r="E20191" s="203"/>
      <c r="F20191" s="203"/>
    </row>
    <row r="20192" spans="1:6" x14ac:dyDescent="0.25">
      <c r="A20192" s="203"/>
      <c r="B20192" s="203"/>
      <c r="C20192" s="203"/>
      <c r="D20192" s="203"/>
      <c r="E20192" s="203"/>
      <c r="F20192" s="203"/>
    </row>
    <row r="20193" spans="1:6" x14ac:dyDescent="0.25">
      <c r="A20193" s="203"/>
      <c r="B20193" s="203"/>
      <c r="C20193" s="203"/>
      <c r="D20193" s="203"/>
      <c r="E20193" s="203"/>
      <c r="F20193" s="203"/>
    </row>
    <row r="20194" spans="1:6" x14ac:dyDescent="0.25">
      <c r="A20194" s="203"/>
      <c r="B20194" s="203"/>
      <c r="C20194" s="203"/>
      <c r="D20194" s="203"/>
      <c r="E20194" s="203"/>
      <c r="F20194" s="203"/>
    </row>
    <row r="20195" spans="1:6" x14ac:dyDescent="0.25">
      <c r="A20195" s="203"/>
      <c r="B20195" s="203"/>
      <c r="C20195" s="203"/>
      <c r="D20195" s="203"/>
      <c r="E20195" s="203"/>
      <c r="F20195" s="203"/>
    </row>
    <row r="20196" spans="1:6" x14ac:dyDescent="0.25">
      <c r="A20196" s="203"/>
      <c r="B20196" s="203"/>
      <c r="C20196" s="203"/>
      <c r="D20196" s="203"/>
      <c r="E20196" s="203"/>
      <c r="F20196" s="203"/>
    </row>
    <row r="20197" spans="1:6" x14ac:dyDescent="0.25">
      <c r="A20197" s="203"/>
      <c r="B20197" s="203"/>
      <c r="C20197" s="203"/>
      <c r="D20197" s="203"/>
      <c r="E20197" s="203"/>
      <c r="F20197" s="203"/>
    </row>
    <row r="20198" spans="1:6" x14ac:dyDescent="0.25">
      <c r="A20198" s="203"/>
      <c r="B20198" s="203"/>
      <c r="C20198" s="203"/>
      <c r="D20198" s="203"/>
      <c r="E20198" s="203"/>
      <c r="F20198" s="203"/>
    </row>
    <row r="20199" spans="1:6" x14ac:dyDescent="0.25">
      <c r="A20199" s="203"/>
      <c r="B20199" s="203"/>
      <c r="C20199" s="203"/>
      <c r="D20199" s="203"/>
      <c r="E20199" s="203"/>
      <c r="F20199" s="203"/>
    </row>
    <row r="20200" spans="1:6" x14ac:dyDescent="0.25">
      <c r="A20200" s="203"/>
      <c r="B20200" s="203"/>
      <c r="C20200" s="203"/>
      <c r="D20200" s="203"/>
      <c r="E20200" s="203"/>
      <c r="F20200" s="203"/>
    </row>
    <row r="20201" spans="1:6" x14ac:dyDescent="0.25">
      <c r="A20201" s="203"/>
      <c r="B20201" s="203"/>
      <c r="C20201" s="203"/>
      <c r="D20201" s="203"/>
      <c r="E20201" s="203"/>
      <c r="F20201" s="203"/>
    </row>
    <row r="20202" spans="1:6" x14ac:dyDescent="0.25">
      <c r="A20202" s="203"/>
      <c r="B20202" s="203"/>
      <c r="C20202" s="203"/>
      <c r="D20202" s="203"/>
      <c r="E20202" s="203"/>
      <c r="F20202" s="203"/>
    </row>
    <row r="20203" spans="1:6" x14ac:dyDescent="0.25">
      <c r="A20203" s="203"/>
      <c r="B20203" s="203"/>
      <c r="C20203" s="203"/>
      <c r="D20203" s="203"/>
      <c r="E20203" s="203"/>
      <c r="F20203" s="203"/>
    </row>
    <row r="20204" spans="1:6" x14ac:dyDescent="0.25">
      <c r="A20204" s="203"/>
      <c r="B20204" s="203"/>
      <c r="C20204" s="203"/>
      <c r="D20204" s="203"/>
      <c r="E20204" s="203"/>
      <c r="F20204" s="203"/>
    </row>
    <row r="20205" spans="1:6" x14ac:dyDescent="0.25">
      <c r="A20205" s="203"/>
      <c r="B20205" s="203"/>
      <c r="C20205" s="203"/>
      <c r="D20205" s="203"/>
      <c r="E20205" s="203"/>
      <c r="F20205" s="203"/>
    </row>
    <row r="20206" spans="1:6" x14ac:dyDescent="0.25">
      <c r="A20206" s="203"/>
      <c r="B20206" s="203"/>
      <c r="C20206" s="203"/>
      <c r="D20206" s="203"/>
      <c r="E20206" s="203"/>
      <c r="F20206" s="203"/>
    </row>
    <row r="20207" spans="1:6" x14ac:dyDescent="0.25">
      <c r="A20207" s="203"/>
      <c r="B20207" s="203"/>
      <c r="C20207" s="203"/>
      <c r="D20207" s="203"/>
      <c r="E20207" s="203"/>
      <c r="F20207" s="203"/>
    </row>
    <row r="20208" spans="1:6" x14ac:dyDescent="0.25">
      <c r="A20208" s="203"/>
      <c r="B20208" s="203"/>
      <c r="C20208" s="203"/>
      <c r="D20208" s="203"/>
      <c r="E20208" s="203"/>
      <c r="F20208" s="203"/>
    </row>
    <row r="20209" spans="1:6" x14ac:dyDescent="0.25">
      <c r="A20209" s="203"/>
      <c r="B20209" s="203"/>
      <c r="C20209" s="203"/>
      <c r="D20209" s="203"/>
      <c r="E20209" s="203"/>
      <c r="F20209" s="203"/>
    </row>
    <row r="20210" spans="1:6" x14ac:dyDescent="0.25">
      <c r="A20210" s="203"/>
      <c r="B20210" s="203"/>
      <c r="C20210" s="203"/>
      <c r="D20210" s="203"/>
      <c r="E20210" s="203"/>
      <c r="F20210" s="203"/>
    </row>
    <row r="20211" spans="1:6" x14ac:dyDescent="0.25">
      <c r="A20211" s="203"/>
      <c r="B20211" s="203"/>
      <c r="C20211" s="203"/>
      <c r="D20211" s="203"/>
      <c r="E20211" s="203"/>
      <c r="F20211" s="203"/>
    </row>
    <row r="20212" spans="1:6" x14ac:dyDescent="0.25">
      <c r="A20212" s="203"/>
      <c r="B20212" s="203"/>
      <c r="C20212" s="203"/>
      <c r="D20212" s="203"/>
      <c r="E20212" s="203"/>
      <c r="F20212" s="203"/>
    </row>
    <row r="20213" spans="1:6" x14ac:dyDescent="0.25">
      <c r="A20213" s="203"/>
      <c r="B20213" s="203"/>
      <c r="C20213" s="203"/>
      <c r="D20213" s="203"/>
      <c r="E20213" s="203"/>
      <c r="F20213" s="203"/>
    </row>
    <row r="20214" spans="1:6" x14ac:dyDescent="0.25">
      <c r="A20214" s="203"/>
      <c r="B20214" s="203"/>
      <c r="C20214" s="203"/>
      <c r="D20214" s="203"/>
      <c r="E20214" s="203"/>
      <c r="F20214" s="203"/>
    </row>
    <row r="20215" spans="1:6" x14ac:dyDescent="0.25">
      <c r="A20215" s="203"/>
      <c r="B20215" s="203"/>
      <c r="C20215" s="203"/>
      <c r="D20215" s="203"/>
      <c r="E20215" s="203"/>
      <c r="F20215" s="203"/>
    </row>
    <row r="20216" spans="1:6" x14ac:dyDescent="0.25">
      <c r="A20216" s="203"/>
      <c r="B20216" s="203"/>
      <c r="C20216" s="203"/>
      <c r="D20216" s="203"/>
      <c r="E20216" s="203"/>
      <c r="F20216" s="203"/>
    </row>
    <row r="20217" spans="1:6" x14ac:dyDescent="0.25">
      <c r="A20217" s="203"/>
      <c r="B20217" s="203"/>
      <c r="C20217" s="203"/>
      <c r="D20217" s="203"/>
      <c r="E20217" s="203"/>
      <c r="F20217" s="203"/>
    </row>
    <row r="20218" spans="1:6" x14ac:dyDescent="0.25">
      <c r="A20218" s="203"/>
      <c r="B20218" s="203"/>
      <c r="C20218" s="203"/>
      <c r="D20218" s="203"/>
      <c r="E20218" s="203"/>
      <c r="F20218" s="203"/>
    </row>
    <row r="20219" spans="1:6" x14ac:dyDescent="0.25">
      <c r="A20219" s="203"/>
      <c r="B20219" s="203"/>
      <c r="C20219" s="203"/>
      <c r="D20219" s="203"/>
      <c r="E20219" s="203"/>
      <c r="F20219" s="203"/>
    </row>
    <row r="20220" spans="1:6" x14ac:dyDescent="0.25">
      <c r="A20220" s="203"/>
      <c r="B20220" s="203"/>
      <c r="C20220" s="203"/>
      <c r="D20220" s="203"/>
      <c r="E20220" s="203"/>
      <c r="F20220" s="203"/>
    </row>
    <row r="20221" spans="1:6" x14ac:dyDescent="0.25">
      <c r="A20221" s="203"/>
      <c r="B20221" s="203"/>
      <c r="C20221" s="203"/>
      <c r="D20221" s="203"/>
      <c r="E20221" s="203"/>
      <c r="F20221" s="203"/>
    </row>
    <row r="20222" spans="1:6" x14ac:dyDescent="0.25">
      <c r="A20222" s="203"/>
      <c r="B20222" s="203"/>
      <c r="C20222" s="203"/>
      <c r="D20222" s="203"/>
      <c r="E20222" s="203"/>
      <c r="F20222" s="203"/>
    </row>
    <row r="20223" spans="1:6" x14ac:dyDescent="0.25">
      <c r="A20223" s="203"/>
      <c r="B20223" s="203"/>
      <c r="C20223" s="203"/>
      <c r="D20223" s="203"/>
      <c r="E20223" s="203"/>
      <c r="F20223" s="203"/>
    </row>
    <row r="20224" spans="1:6" x14ac:dyDescent="0.25">
      <c r="A20224" s="203"/>
      <c r="B20224" s="203"/>
      <c r="C20224" s="203"/>
      <c r="D20224" s="203"/>
      <c r="E20224" s="203"/>
      <c r="F20224" s="203"/>
    </row>
    <row r="20225" spans="1:6" x14ac:dyDescent="0.25">
      <c r="A20225" s="203"/>
      <c r="B20225" s="203"/>
      <c r="C20225" s="203"/>
      <c r="D20225" s="203"/>
      <c r="E20225" s="203"/>
      <c r="F20225" s="203"/>
    </row>
    <row r="20226" spans="1:6" x14ac:dyDescent="0.25">
      <c r="A20226" s="203"/>
      <c r="B20226" s="203"/>
      <c r="C20226" s="203"/>
      <c r="D20226" s="203"/>
      <c r="E20226" s="203"/>
      <c r="F20226" s="203"/>
    </row>
    <row r="20227" spans="1:6" x14ac:dyDescent="0.25">
      <c r="A20227" s="203"/>
      <c r="B20227" s="203"/>
      <c r="C20227" s="203"/>
      <c r="D20227" s="203"/>
      <c r="E20227" s="203"/>
      <c r="F20227" s="203"/>
    </row>
    <row r="20228" spans="1:6" x14ac:dyDescent="0.25">
      <c r="A20228" s="203"/>
      <c r="B20228" s="203"/>
      <c r="C20228" s="203"/>
      <c r="D20228" s="203"/>
      <c r="E20228" s="203"/>
      <c r="F20228" s="203"/>
    </row>
    <row r="20229" spans="1:6" x14ac:dyDescent="0.25">
      <c r="A20229" s="203"/>
      <c r="B20229" s="203"/>
      <c r="C20229" s="203"/>
      <c r="D20229" s="203"/>
      <c r="E20229" s="203"/>
      <c r="F20229" s="203"/>
    </row>
    <row r="20230" spans="1:6" x14ac:dyDescent="0.25">
      <c r="A20230" s="203"/>
      <c r="B20230" s="203"/>
      <c r="C20230" s="203"/>
      <c r="D20230" s="203"/>
      <c r="E20230" s="203"/>
      <c r="F20230" s="203"/>
    </row>
    <row r="20231" spans="1:6" x14ac:dyDescent="0.25">
      <c r="A20231" s="203"/>
      <c r="B20231" s="203"/>
      <c r="C20231" s="203"/>
      <c r="D20231" s="203"/>
      <c r="E20231" s="203"/>
      <c r="F20231" s="203"/>
    </row>
    <row r="20232" spans="1:6" x14ac:dyDescent="0.25">
      <c r="A20232" s="203"/>
      <c r="B20232" s="203"/>
      <c r="C20232" s="203"/>
      <c r="D20232" s="203"/>
      <c r="E20232" s="203"/>
      <c r="F20232" s="203"/>
    </row>
    <row r="20233" spans="1:6" x14ac:dyDescent="0.25">
      <c r="A20233" s="203"/>
      <c r="B20233" s="203"/>
      <c r="C20233" s="203"/>
      <c r="D20233" s="203"/>
      <c r="E20233" s="203"/>
      <c r="F20233" s="203"/>
    </row>
    <row r="20234" spans="1:6" x14ac:dyDescent="0.25">
      <c r="A20234" s="203"/>
      <c r="B20234" s="203"/>
      <c r="C20234" s="203"/>
      <c r="D20234" s="203"/>
      <c r="E20234" s="203"/>
      <c r="F20234" s="203"/>
    </row>
    <row r="20235" spans="1:6" x14ac:dyDescent="0.25">
      <c r="A20235" s="203"/>
      <c r="B20235" s="203"/>
      <c r="C20235" s="203"/>
      <c r="D20235" s="203"/>
      <c r="E20235" s="203"/>
      <c r="F20235" s="203"/>
    </row>
    <row r="20236" spans="1:6" x14ac:dyDescent="0.25">
      <c r="A20236" s="203"/>
      <c r="B20236" s="203"/>
      <c r="C20236" s="203"/>
      <c r="D20236" s="203"/>
      <c r="E20236" s="203"/>
      <c r="F20236" s="203"/>
    </row>
    <row r="20237" spans="1:6" x14ac:dyDescent="0.25">
      <c r="A20237" s="203"/>
      <c r="B20237" s="203"/>
      <c r="C20237" s="203"/>
      <c r="D20237" s="203"/>
      <c r="E20237" s="203"/>
      <c r="F20237" s="203"/>
    </row>
    <row r="20238" spans="1:6" x14ac:dyDescent="0.25">
      <c r="A20238" s="203"/>
      <c r="B20238" s="203"/>
      <c r="C20238" s="203"/>
      <c r="D20238" s="203"/>
      <c r="E20238" s="203"/>
      <c r="F20238" s="203"/>
    </row>
    <row r="20239" spans="1:6" x14ac:dyDescent="0.25">
      <c r="A20239" s="203"/>
      <c r="B20239" s="203"/>
      <c r="C20239" s="203"/>
      <c r="D20239" s="203"/>
      <c r="E20239" s="203"/>
      <c r="F20239" s="203"/>
    </row>
    <row r="20240" spans="1:6" x14ac:dyDescent="0.25">
      <c r="A20240" s="203"/>
      <c r="B20240" s="203"/>
      <c r="C20240" s="203"/>
      <c r="D20240" s="203"/>
      <c r="E20240" s="203"/>
      <c r="F20240" s="203"/>
    </row>
    <row r="20241" spans="1:6" x14ac:dyDescent="0.25">
      <c r="A20241" s="203"/>
      <c r="B20241" s="203"/>
      <c r="C20241" s="203"/>
      <c r="D20241" s="203"/>
      <c r="E20241" s="203"/>
      <c r="F20241" s="203"/>
    </row>
    <row r="20242" spans="1:6" x14ac:dyDescent="0.25">
      <c r="A20242" s="203"/>
      <c r="B20242" s="203"/>
      <c r="C20242" s="203"/>
      <c r="D20242" s="203"/>
      <c r="E20242" s="203"/>
      <c r="F20242" s="203"/>
    </row>
    <row r="20243" spans="1:6" x14ac:dyDescent="0.25">
      <c r="A20243" s="203"/>
      <c r="B20243" s="203"/>
      <c r="C20243" s="203"/>
      <c r="D20243" s="203"/>
      <c r="E20243" s="203"/>
      <c r="F20243" s="203"/>
    </row>
    <row r="20244" spans="1:6" x14ac:dyDescent="0.25">
      <c r="A20244" s="203"/>
      <c r="B20244" s="203"/>
      <c r="C20244" s="203"/>
      <c r="D20244" s="203"/>
      <c r="E20244" s="203"/>
      <c r="F20244" s="203"/>
    </row>
    <row r="20245" spans="1:6" x14ac:dyDescent="0.25">
      <c r="A20245" s="203"/>
      <c r="B20245" s="203"/>
      <c r="C20245" s="203"/>
      <c r="D20245" s="203"/>
      <c r="E20245" s="203"/>
      <c r="F20245" s="203"/>
    </row>
    <row r="20246" spans="1:6" x14ac:dyDescent="0.25">
      <c r="A20246" s="203"/>
      <c r="B20246" s="203"/>
      <c r="C20246" s="203"/>
      <c r="D20246" s="203"/>
      <c r="E20246" s="203"/>
      <c r="F20246" s="203"/>
    </row>
    <row r="20247" spans="1:6" x14ac:dyDescent="0.25">
      <c r="A20247" s="203"/>
      <c r="B20247" s="203"/>
      <c r="C20247" s="203"/>
      <c r="D20247" s="203"/>
      <c r="E20247" s="203"/>
      <c r="F20247" s="203"/>
    </row>
    <row r="20248" spans="1:6" x14ac:dyDescent="0.25">
      <c r="A20248" s="203"/>
      <c r="B20248" s="203"/>
      <c r="C20248" s="203"/>
      <c r="D20248" s="203"/>
      <c r="E20248" s="203"/>
      <c r="F20248" s="203"/>
    </row>
    <row r="20249" spans="1:6" x14ac:dyDescent="0.25">
      <c r="A20249" s="203"/>
      <c r="B20249" s="203"/>
      <c r="C20249" s="203"/>
      <c r="D20249" s="203"/>
      <c r="E20249" s="203"/>
      <c r="F20249" s="203"/>
    </row>
    <row r="20250" spans="1:6" x14ac:dyDescent="0.25">
      <c r="A20250" s="203"/>
      <c r="B20250" s="203"/>
      <c r="C20250" s="203"/>
      <c r="D20250" s="203"/>
      <c r="E20250" s="203"/>
      <c r="F20250" s="203"/>
    </row>
    <row r="20251" spans="1:6" x14ac:dyDescent="0.25">
      <c r="A20251" s="203"/>
      <c r="B20251" s="203"/>
      <c r="C20251" s="203"/>
      <c r="D20251" s="203"/>
      <c r="E20251" s="203"/>
      <c r="F20251" s="203"/>
    </row>
    <row r="20252" spans="1:6" x14ac:dyDescent="0.25">
      <c r="A20252" s="203"/>
      <c r="B20252" s="203"/>
      <c r="C20252" s="203"/>
      <c r="D20252" s="203"/>
      <c r="E20252" s="203"/>
      <c r="F20252" s="203"/>
    </row>
    <row r="20253" spans="1:6" x14ac:dyDescent="0.25">
      <c r="A20253" s="203"/>
      <c r="B20253" s="203"/>
      <c r="C20253" s="203"/>
      <c r="D20253" s="203"/>
      <c r="E20253" s="203"/>
      <c r="F20253" s="203"/>
    </row>
    <row r="20254" spans="1:6" x14ac:dyDescent="0.25">
      <c r="A20254" s="203"/>
      <c r="B20254" s="203"/>
      <c r="C20254" s="203"/>
      <c r="D20254" s="203"/>
      <c r="E20254" s="203"/>
      <c r="F20254" s="203"/>
    </row>
    <row r="20255" spans="1:6" x14ac:dyDescent="0.25">
      <c r="A20255" s="203"/>
      <c r="B20255" s="203"/>
      <c r="C20255" s="203"/>
      <c r="D20255" s="203"/>
      <c r="E20255" s="203"/>
      <c r="F20255" s="203"/>
    </row>
    <row r="20256" spans="1:6" x14ac:dyDescent="0.25">
      <c r="A20256" s="203"/>
      <c r="B20256" s="203"/>
      <c r="C20256" s="203"/>
      <c r="D20256" s="203"/>
      <c r="E20256" s="203"/>
      <c r="F20256" s="203"/>
    </row>
    <row r="20257" spans="1:6" x14ac:dyDescent="0.25">
      <c r="A20257" s="203"/>
      <c r="B20257" s="203"/>
      <c r="C20257" s="203"/>
      <c r="D20257" s="203"/>
      <c r="E20257" s="203"/>
      <c r="F20257" s="203"/>
    </row>
    <row r="20258" spans="1:6" x14ac:dyDescent="0.25">
      <c r="A20258" s="203"/>
      <c r="B20258" s="203"/>
      <c r="C20258" s="203"/>
      <c r="D20258" s="203"/>
      <c r="E20258" s="203"/>
      <c r="F20258" s="203"/>
    </row>
    <row r="20259" spans="1:6" x14ac:dyDescent="0.25">
      <c r="A20259" s="203"/>
      <c r="B20259" s="203"/>
      <c r="C20259" s="203"/>
      <c r="D20259" s="203"/>
      <c r="E20259" s="203"/>
      <c r="F20259" s="203"/>
    </row>
    <row r="20260" spans="1:6" x14ac:dyDescent="0.25">
      <c r="A20260" s="203"/>
      <c r="B20260" s="203"/>
      <c r="C20260" s="203"/>
      <c r="D20260" s="203"/>
      <c r="E20260" s="203"/>
      <c r="F20260" s="203"/>
    </row>
    <row r="20261" spans="1:6" x14ac:dyDescent="0.25">
      <c r="A20261" s="203"/>
      <c r="B20261" s="203"/>
      <c r="C20261" s="203"/>
      <c r="D20261" s="203"/>
      <c r="E20261" s="203"/>
      <c r="F20261" s="203"/>
    </row>
    <row r="20262" spans="1:6" x14ac:dyDescent="0.25">
      <c r="A20262" s="203"/>
      <c r="B20262" s="203"/>
      <c r="C20262" s="203"/>
      <c r="D20262" s="203"/>
      <c r="E20262" s="203"/>
      <c r="F20262" s="203"/>
    </row>
    <row r="20263" spans="1:6" x14ac:dyDescent="0.25">
      <c r="A20263" s="203"/>
      <c r="B20263" s="203"/>
      <c r="C20263" s="203"/>
      <c r="D20263" s="203"/>
      <c r="E20263" s="203"/>
      <c r="F20263" s="203"/>
    </row>
    <row r="20264" spans="1:6" x14ac:dyDescent="0.25">
      <c r="A20264" s="203"/>
      <c r="B20264" s="203"/>
      <c r="C20264" s="203"/>
      <c r="D20264" s="203"/>
      <c r="E20264" s="203"/>
      <c r="F20264" s="203"/>
    </row>
    <row r="20265" spans="1:6" x14ac:dyDescent="0.25">
      <c r="A20265" s="203"/>
      <c r="B20265" s="203"/>
      <c r="C20265" s="203"/>
      <c r="D20265" s="203"/>
      <c r="E20265" s="203"/>
      <c r="F20265" s="203"/>
    </row>
    <row r="20266" spans="1:6" x14ac:dyDescent="0.25">
      <c r="A20266" s="203"/>
      <c r="B20266" s="203"/>
      <c r="C20266" s="203"/>
      <c r="D20266" s="203"/>
      <c r="E20266" s="203"/>
      <c r="F20266" s="203"/>
    </row>
    <row r="20267" spans="1:6" x14ac:dyDescent="0.25">
      <c r="A20267" s="203"/>
      <c r="B20267" s="203"/>
      <c r="C20267" s="203"/>
      <c r="D20267" s="203"/>
      <c r="E20267" s="203"/>
      <c r="F20267" s="203"/>
    </row>
    <row r="20268" spans="1:6" x14ac:dyDescent="0.25">
      <c r="A20268" s="203"/>
      <c r="B20268" s="203"/>
      <c r="C20268" s="203"/>
      <c r="D20268" s="203"/>
      <c r="E20268" s="203"/>
      <c r="F20268" s="203"/>
    </row>
    <row r="20269" spans="1:6" x14ac:dyDescent="0.25">
      <c r="A20269" s="203"/>
      <c r="B20269" s="203"/>
      <c r="C20269" s="203"/>
      <c r="D20269" s="203"/>
      <c r="E20269" s="203"/>
      <c r="F20269" s="203"/>
    </row>
    <row r="20270" spans="1:6" x14ac:dyDescent="0.25">
      <c r="A20270" s="203"/>
      <c r="B20270" s="203"/>
      <c r="C20270" s="203"/>
      <c r="D20270" s="203"/>
      <c r="E20270" s="203"/>
      <c r="F20270" s="203"/>
    </row>
    <row r="20271" spans="1:6" x14ac:dyDescent="0.25">
      <c r="A20271" s="203"/>
      <c r="B20271" s="203"/>
      <c r="C20271" s="203"/>
      <c r="D20271" s="203"/>
      <c r="E20271" s="203"/>
      <c r="F20271" s="203"/>
    </row>
    <row r="20272" spans="1:6" x14ac:dyDescent="0.25">
      <c r="A20272" s="203"/>
      <c r="B20272" s="203"/>
      <c r="C20272" s="203"/>
      <c r="D20272" s="203"/>
      <c r="E20272" s="203"/>
      <c r="F20272" s="203"/>
    </row>
    <row r="20273" spans="1:6" x14ac:dyDescent="0.25">
      <c r="A20273" s="203"/>
      <c r="B20273" s="203"/>
      <c r="C20273" s="203"/>
      <c r="D20273" s="203"/>
      <c r="E20273" s="203"/>
      <c r="F20273" s="203"/>
    </row>
    <row r="20274" spans="1:6" x14ac:dyDescent="0.25">
      <c r="A20274" s="203"/>
      <c r="B20274" s="203"/>
      <c r="C20274" s="203"/>
      <c r="D20274" s="203"/>
      <c r="E20274" s="203"/>
      <c r="F20274" s="203"/>
    </row>
    <row r="20275" spans="1:6" x14ac:dyDescent="0.25">
      <c r="A20275" s="203"/>
      <c r="B20275" s="203"/>
      <c r="C20275" s="203"/>
      <c r="D20275" s="203"/>
      <c r="E20275" s="203"/>
      <c r="F20275" s="203"/>
    </row>
    <row r="20276" spans="1:6" x14ac:dyDescent="0.25">
      <c r="A20276" s="203"/>
      <c r="B20276" s="203"/>
      <c r="C20276" s="203"/>
      <c r="D20276" s="203"/>
      <c r="E20276" s="203"/>
      <c r="F20276" s="203"/>
    </row>
    <row r="20277" spans="1:6" x14ac:dyDescent="0.25">
      <c r="A20277" s="203"/>
      <c r="B20277" s="203"/>
      <c r="C20277" s="203"/>
      <c r="D20277" s="203"/>
      <c r="E20277" s="203"/>
      <c r="F20277" s="203"/>
    </row>
    <row r="20278" spans="1:6" x14ac:dyDescent="0.25">
      <c r="A20278" s="203"/>
      <c r="B20278" s="203"/>
      <c r="C20278" s="203"/>
      <c r="D20278" s="203"/>
      <c r="E20278" s="203"/>
      <c r="F20278" s="203"/>
    </row>
    <row r="20279" spans="1:6" x14ac:dyDescent="0.25">
      <c r="A20279" s="203"/>
      <c r="B20279" s="203"/>
      <c r="C20279" s="203"/>
      <c r="D20279" s="203"/>
      <c r="E20279" s="203"/>
      <c r="F20279" s="203"/>
    </row>
    <row r="20280" spans="1:6" x14ac:dyDescent="0.25">
      <c r="A20280" s="203"/>
      <c r="B20280" s="203"/>
      <c r="C20280" s="203"/>
      <c r="D20280" s="203"/>
      <c r="E20280" s="203"/>
      <c r="F20280" s="203"/>
    </row>
    <row r="20281" spans="1:6" x14ac:dyDescent="0.25">
      <c r="A20281" s="203"/>
      <c r="B20281" s="203"/>
      <c r="C20281" s="203"/>
      <c r="D20281" s="203"/>
      <c r="E20281" s="203"/>
      <c r="F20281" s="203"/>
    </row>
    <row r="20282" spans="1:6" x14ac:dyDescent="0.25">
      <c r="A20282" s="203"/>
      <c r="B20282" s="203"/>
      <c r="C20282" s="203"/>
      <c r="D20282" s="203"/>
      <c r="E20282" s="203"/>
      <c r="F20282" s="203"/>
    </row>
    <row r="20283" spans="1:6" x14ac:dyDescent="0.25">
      <c r="A20283" s="203"/>
      <c r="B20283" s="203"/>
      <c r="C20283" s="203"/>
      <c r="D20283" s="203"/>
      <c r="E20283" s="203"/>
      <c r="F20283" s="203"/>
    </row>
    <row r="20284" spans="1:6" x14ac:dyDescent="0.25">
      <c r="A20284" s="203"/>
      <c r="B20284" s="203"/>
      <c r="C20284" s="203"/>
      <c r="D20284" s="203"/>
      <c r="E20284" s="203"/>
      <c r="F20284" s="203"/>
    </row>
    <row r="20285" spans="1:6" x14ac:dyDescent="0.25">
      <c r="A20285" s="203"/>
      <c r="B20285" s="203"/>
      <c r="C20285" s="203"/>
      <c r="D20285" s="203"/>
      <c r="E20285" s="203"/>
      <c r="F20285" s="203"/>
    </row>
    <row r="20286" spans="1:6" x14ac:dyDescent="0.25">
      <c r="A20286" s="203"/>
      <c r="B20286" s="203"/>
      <c r="C20286" s="203"/>
      <c r="D20286" s="203"/>
      <c r="E20286" s="203"/>
      <c r="F20286" s="203"/>
    </row>
    <row r="20287" spans="1:6" x14ac:dyDescent="0.25">
      <c r="A20287" s="203"/>
      <c r="B20287" s="203"/>
      <c r="C20287" s="203"/>
      <c r="D20287" s="203"/>
      <c r="E20287" s="203"/>
      <c r="F20287" s="203"/>
    </row>
    <row r="20288" spans="1:6" x14ac:dyDescent="0.25">
      <c r="A20288" s="203"/>
      <c r="B20288" s="203"/>
      <c r="C20288" s="203"/>
      <c r="D20288" s="203"/>
      <c r="E20288" s="203"/>
      <c r="F20288" s="203"/>
    </row>
    <row r="20289" spans="1:6" x14ac:dyDescent="0.25">
      <c r="A20289" s="203"/>
      <c r="B20289" s="203"/>
      <c r="C20289" s="203"/>
      <c r="D20289" s="203"/>
      <c r="E20289" s="203"/>
      <c r="F20289" s="203"/>
    </row>
    <row r="20290" spans="1:6" x14ac:dyDescent="0.25">
      <c r="A20290" s="203"/>
      <c r="B20290" s="203"/>
      <c r="C20290" s="203"/>
      <c r="D20290" s="203"/>
      <c r="E20290" s="203"/>
      <c r="F20290" s="203"/>
    </row>
    <row r="20291" spans="1:6" x14ac:dyDescent="0.25">
      <c r="A20291" s="203"/>
      <c r="B20291" s="203"/>
      <c r="C20291" s="203"/>
      <c r="D20291" s="203"/>
      <c r="E20291" s="203"/>
      <c r="F20291" s="203"/>
    </row>
    <row r="20292" spans="1:6" x14ac:dyDescent="0.25">
      <c r="A20292" s="203"/>
      <c r="B20292" s="203"/>
      <c r="C20292" s="203"/>
      <c r="D20292" s="203"/>
      <c r="E20292" s="203"/>
      <c r="F20292" s="203"/>
    </row>
    <row r="20293" spans="1:6" x14ac:dyDescent="0.25">
      <c r="A20293" s="203"/>
      <c r="B20293" s="203"/>
      <c r="C20293" s="203"/>
      <c r="D20293" s="203"/>
      <c r="E20293" s="203"/>
      <c r="F20293" s="203"/>
    </row>
    <row r="20294" spans="1:6" x14ac:dyDescent="0.25">
      <c r="A20294" s="203"/>
      <c r="B20294" s="203"/>
      <c r="C20294" s="203"/>
      <c r="D20294" s="203"/>
      <c r="E20294" s="203"/>
      <c r="F20294" s="203"/>
    </row>
    <row r="20295" spans="1:6" x14ac:dyDescent="0.25">
      <c r="A20295" s="203"/>
      <c r="B20295" s="203"/>
      <c r="C20295" s="203"/>
      <c r="D20295" s="203"/>
      <c r="E20295" s="203"/>
      <c r="F20295" s="203"/>
    </row>
    <row r="20296" spans="1:6" x14ac:dyDescent="0.25">
      <c r="A20296" s="203"/>
      <c r="B20296" s="203"/>
      <c r="C20296" s="203"/>
      <c r="D20296" s="203"/>
      <c r="E20296" s="203"/>
      <c r="F20296" s="203"/>
    </row>
    <row r="20297" spans="1:6" x14ac:dyDescent="0.25">
      <c r="A20297" s="203"/>
      <c r="B20297" s="203"/>
      <c r="C20297" s="203"/>
      <c r="D20297" s="203"/>
      <c r="E20297" s="203"/>
      <c r="F20297" s="203"/>
    </row>
    <row r="20298" spans="1:6" x14ac:dyDescent="0.25">
      <c r="A20298" s="203"/>
      <c r="B20298" s="203"/>
      <c r="C20298" s="203"/>
      <c r="D20298" s="203"/>
      <c r="E20298" s="203"/>
      <c r="F20298" s="203"/>
    </row>
    <row r="20299" spans="1:6" x14ac:dyDescent="0.25">
      <c r="A20299" s="203"/>
      <c r="B20299" s="203"/>
      <c r="C20299" s="203"/>
      <c r="D20299" s="203"/>
      <c r="E20299" s="203"/>
      <c r="F20299" s="203"/>
    </row>
    <row r="20300" spans="1:6" x14ac:dyDescent="0.25">
      <c r="A20300" s="203"/>
      <c r="B20300" s="203"/>
      <c r="C20300" s="203"/>
      <c r="D20300" s="203"/>
      <c r="E20300" s="203"/>
      <c r="F20300" s="203"/>
    </row>
    <row r="20301" spans="1:6" x14ac:dyDescent="0.25">
      <c r="A20301" s="203"/>
      <c r="B20301" s="203"/>
      <c r="C20301" s="203"/>
      <c r="D20301" s="203"/>
      <c r="E20301" s="203"/>
      <c r="F20301" s="203"/>
    </row>
    <row r="20302" spans="1:6" x14ac:dyDescent="0.25">
      <c r="A20302" s="203"/>
      <c r="B20302" s="203"/>
      <c r="C20302" s="203"/>
      <c r="D20302" s="203"/>
      <c r="E20302" s="203"/>
      <c r="F20302" s="203"/>
    </row>
    <row r="20303" spans="1:6" x14ac:dyDescent="0.25">
      <c r="A20303" s="203"/>
      <c r="B20303" s="203"/>
      <c r="C20303" s="203"/>
      <c r="D20303" s="203"/>
      <c r="E20303" s="203"/>
      <c r="F20303" s="203"/>
    </row>
    <row r="20304" spans="1:6" x14ac:dyDescent="0.25">
      <c r="A20304" s="203"/>
      <c r="B20304" s="203"/>
      <c r="C20304" s="203"/>
      <c r="D20304" s="203"/>
      <c r="E20304" s="203"/>
      <c r="F20304" s="203"/>
    </row>
    <row r="20305" spans="1:6" x14ac:dyDescent="0.25">
      <c r="A20305" s="203"/>
      <c r="B20305" s="203"/>
      <c r="C20305" s="203"/>
      <c r="D20305" s="203"/>
      <c r="E20305" s="203"/>
      <c r="F20305" s="203"/>
    </row>
    <row r="20306" spans="1:6" x14ac:dyDescent="0.25">
      <c r="A20306" s="203"/>
      <c r="B20306" s="203"/>
      <c r="C20306" s="203"/>
      <c r="D20306" s="203"/>
      <c r="E20306" s="203"/>
      <c r="F20306" s="203"/>
    </row>
    <row r="20307" spans="1:6" x14ac:dyDescent="0.25">
      <c r="A20307" s="203"/>
      <c r="B20307" s="203"/>
      <c r="C20307" s="203"/>
      <c r="D20307" s="203"/>
      <c r="E20307" s="203"/>
      <c r="F20307" s="203"/>
    </row>
    <row r="20308" spans="1:6" x14ac:dyDescent="0.25">
      <c r="A20308" s="203"/>
      <c r="B20308" s="203"/>
      <c r="C20308" s="203"/>
      <c r="D20308" s="203"/>
      <c r="E20308" s="203"/>
      <c r="F20308" s="203"/>
    </row>
    <row r="20309" spans="1:6" x14ac:dyDescent="0.25">
      <c r="A20309" s="203"/>
      <c r="B20309" s="203"/>
      <c r="C20309" s="203"/>
      <c r="D20309" s="203"/>
      <c r="E20309" s="203"/>
      <c r="F20309" s="203"/>
    </row>
    <row r="20310" spans="1:6" x14ac:dyDescent="0.25">
      <c r="A20310" s="203"/>
      <c r="B20310" s="203"/>
      <c r="C20310" s="203"/>
      <c r="D20310" s="203"/>
      <c r="E20310" s="203"/>
      <c r="F20310" s="203"/>
    </row>
    <row r="20311" spans="1:6" x14ac:dyDescent="0.25">
      <c r="A20311" s="203"/>
      <c r="B20311" s="203"/>
      <c r="C20311" s="203"/>
      <c r="D20311" s="203"/>
      <c r="E20311" s="203"/>
      <c r="F20311" s="203"/>
    </row>
    <row r="20312" spans="1:6" x14ac:dyDescent="0.25">
      <c r="A20312" s="203"/>
      <c r="B20312" s="203"/>
      <c r="C20312" s="203"/>
      <c r="D20312" s="203"/>
      <c r="E20312" s="203"/>
      <c r="F20312" s="203"/>
    </row>
    <row r="20313" spans="1:6" x14ac:dyDescent="0.25">
      <c r="A20313" s="203"/>
      <c r="B20313" s="203"/>
      <c r="C20313" s="203"/>
      <c r="D20313" s="203"/>
      <c r="E20313" s="203"/>
      <c r="F20313" s="203"/>
    </row>
    <row r="20314" spans="1:6" x14ac:dyDescent="0.25">
      <c r="A20314" s="203"/>
      <c r="B20314" s="203"/>
      <c r="C20314" s="203"/>
      <c r="D20314" s="203"/>
      <c r="E20314" s="203"/>
      <c r="F20314" s="203"/>
    </row>
    <row r="20315" spans="1:6" x14ac:dyDescent="0.25">
      <c r="A20315" s="203"/>
      <c r="B20315" s="203"/>
      <c r="C20315" s="203"/>
      <c r="D20315" s="203"/>
      <c r="E20315" s="203"/>
      <c r="F20315" s="203"/>
    </row>
    <row r="20316" spans="1:6" x14ac:dyDescent="0.25">
      <c r="A20316" s="203"/>
      <c r="B20316" s="203"/>
      <c r="C20316" s="203"/>
      <c r="D20316" s="203"/>
      <c r="E20316" s="203"/>
      <c r="F20316" s="203"/>
    </row>
    <row r="20317" spans="1:6" x14ac:dyDescent="0.25">
      <c r="A20317" s="203"/>
      <c r="B20317" s="203"/>
      <c r="C20317" s="203"/>
      <c r="D20317" s="203"/>
      <c r="E20317" s="203"/>
      <c r="F20317" s="203"/>
    </row>
    <row r="20318" spans="1:6" x14ac:dyDescent="0.25">
      <c r="A20318" s="203"/>
      <c r="B20318" s="203"/>
      <c r="C20318" s="203"/>
      <c r="D20318" s="203"/>
      <c r="E20318" s="203"/>
      <c r="F20318" s="203"/>
    </row>
    <row r="20319" spans="1:6" x14ac:dyDescent="0.25">
      <c r="A20319" s="203"/>
      <c r="B20319" s="203"/>
      <c r="C20319" s="203"/>
      <c r="D20319" s="203"/>
      <c r="E20319" s="203"/>
      <c r="F20319" s="203"/>
    </row>
    <row r="20320" spans="1:6" x14ac:dyDescent="0.25">
      <c r="A20320" s="203"/>
      <c r="B20320" s="203"/>
      <c r="C20320" s="203"/>
      <c r="D20320" s="203"/>
      <c r="E20320" s="203"/>
      <c r="F20320" s="203"/>
    </row>
    <row r="20321" spans="1:6" x14ac:dyDescent="0.25">
      <c r="A20321" s="203"/>
      <c r="B20321" s="203"/>
      <c r="C20321" s="203"/>
      <c r="D20321" s="203"/>
      <c r="E20321" s="203"/>
      <c r="F20321" s="203"/>
    </row>
    <row r="20322" spans="1:6" x14ac:dyDescent="0.25">
      <c r="A20322" s="203"/>
      <c r="B20322" s="203"/>
      <c r="C20322" s="203"/>
      <c r="D20322" s="203"/>
      <c r="E20322" s="203"/>
      <c r="F20322" s="203"/>
    </row>
    <row r="20323" spans="1:6" x14ac:dyDescent="0.25">
      <c r="A20323" s="203"/>
      <c r="B20323" s="203"/>
      <c r="C20323" s="203"/>
      <c r="D20323" s="203"/>
      <c r="E20323" s="203"/>
      <c r="F20323" s="203"/>
    </row>
    <row r="20324" spans="1:6" x14ac:dyDescent="0.25">
      <c r="A20324" s="203"/>
      <c r="B20324" s="203"/>
      <c r="C20324" s="203"/>
      <c r="D20324" s="203"/>
      <c r="E20324" s="203"/>
      <c r="F20324" s="203"/>
    </row>
    <row r="20325" spans="1:6" x14ac:dyDescent="0.25">
      <c r="A20325" s="203"/>
      <c r="B20325" s="203"/>
      <c r="C20325" s="203"/>
      <c r="D20325" s="203"/>
      <c r="E20325" s="203"/>
      <c r="F20325" s="203"/>
    </row>
    <row r="20326" spans="1:6" x14ac:dyDescent="0.25">
      <c r="A20326" s="203"/>
      <c r="B20326" s="203"/>
      <c r="C20326" s="203"/>
      <c r="D20326" s="203"/>
      <c r="E20326" s="203"/>
      <c r="F20326" s="203"/>
    </row>
    <row r="20327" spans="1:6" x14ac:dyDescent="0.25">
      <c r="A20327" s="203"/>
      <c r="B20327" s="203"/>
      <c r="C20327" s="203"/>
      <c r="D20327" s="203"/>
      <c r="E20327" s="203"/>
      <c r="F20327" s="203"/>
    </row>
    <row r="20328" spans="1:6" x14ac:dyDescent="0.25">
      <c r="A20328" s="203"/>
      <c r="B20328" s="203"/>
      <c r="C20328" s="203"/>
      <c r="D20328" s="203"/>
      <c r="E20328" s="203"/>
      <c r="F20328" s="203"/>
    </row>
    <row r="20329" spans="1:6" x14ac:dyDescent="0.25">
      <c r="A20329" s="203"/>
      <c r="B20329" s="203"/>
      <c r="C20329" s="203"/>
      <c r="D20329" s="203"/>
      <c r="E20329" s="203"/>
      <c r="F20329" s="203"/>
    </row>
    <row r="20330" spans="1:6" x14ac:dyDescent="0.25">
      <c r="A20330" s="203"/>
      <c r="B20330" s="203"/>
      <c r="C20330" s="203"/>
      <c r="D20330" s="203"/>
      <c r="E20330" s="203"/>
      <c r="F20330" s="203"/>
    </row>
    <row r="20331" spans="1:6" x14ac:dyDescent="0.25">
      <c r="A20331" s="203"/>
      <c r="B20331" s="203"/>
      <c r="C20331" s="203"/>
      <c r="D20331" s="203"/>
      <c r="E20331" s="203"/>
      <c r="F20331" s="203"/>
    </row>
    <row r="20332" spans="1:6" x14ac:dyDescent="0.25">
      <c r="A20332" s="203"/>
      <c r="B20332" s="203"/>
      <c r="C20332" s="203"/>
      <c r="D20332" s="203"/>
      <c r="E20332" s="203"/>
      <c r="F20332" s="203"/>
    </row>
    <row r="20333" spans="1:6" x14ac:dyDescent="0.25">
      <c r="A20333" s="203"/>
      <c r="B20333" s="203"/>
      <c r="C20333" s="203"/>
      <c r="D20333" s="203"/>
      <c r="E20333" s="203"/>
      <c r="F20333" s="203"/>
    </row>
    <row r="20334" spans="1:6" x14ac:dyDescent="0.25">
      <c r="A20334" s="203"/>
      <c r="B20334" s="203"/>
      <c r="C20334" s="203"/>
      <c r="D20334" s="203"/>
      <c r="E20334" s="203"/>
      <c r="F20334" s="203"/>
    </row>
    <row r="20335" spans="1:6" x14ac:dyDescent="0.25">
      <c r="A20335" s="203"/>
      <c r="B20335" s="203"/>
      <c r="C20335" s="203"/>
      <c r="D20335" s="203"/>
      <c r="E20335" s="203"/>
      <c r="F20335" s="203"/>
    </row>
    <row r="20336" spans="1:6" x14ac:dyDescent="0.25">
      <c r="A20336" s="203"/>
      <c r="B20336" s="203"/>
      <c r="C20336" s="203"/>
      <c r="D20336" s="203"/>
      <c r="E20336" s="203"/>
      <c r="F20336" s="203"/>
    </row>
    <row r="20337" spans="1:6" x14ac:dyDescent="0.25">
      <c r="A20337" s="203"/>
      <c r="B20337" s="203"/>
      <c r="C20337" s="203"/>
      <c r="D20337" s="203"/>
      <c r="E20337" s="203"/>
      <c r="F20337" s="203"/>
    </row>
    <row r="20338" spans="1:6" x14ac:dyDescent="0.25">
      <c r="A20338" s="203"/>
      <c r="B20338" s="203"/>
      <c r="C20338" s="203"/>
      <c r="D20338" s="203"/>
      <c r="E20338" s="203"/>
      <c r="F20338" s="203"/>
    </row>
    <row r="20339" spans="1:6" x14ac:dyDescent="0.25">
      <c r="A20339" s="203"/>
      <c r="B20339" s="203"/>
      <c r="C20339" s="203"/>
      <c r="D20339" s="203"/>
      <c r="E20339" s="203"/>
      <c r="F20339" s="203"/>
    </row>
    <row r="20340" spans="1:6" x14ac:dyDescent="0.25">
      <c r="A20340" s="203"/>
      <c r="B20340" s="203"/>
      <c r="C20340" s="203"/>
      <c r="D20340" s="203"/>
      <c r="E20340" s="203"/>
      <c r="F20340" s="203"/>
    </row>
    <row r="20341" spans="1:6" x14ac:dyDescent="0.25">
      <c r="A20341" s="203"/>
      <c r="B20341" s="203"/>
      <c r="C20341" s="203"/>
      <c r="D20341" s="203"/>
      <c r="E20341" s="203"/>
      <c r="F20341" s="203"/>
    </row>
    <row r="20342" spans="1:6" x14ac:dyDescent="0.25">
      <c r="A20342" s="203"/>
      <c r="B20342" s="203"/>
      <c r="C20342" s="203"/>
      <c r="D20342" s="203"/>
      <c r="E20342" s="203"/>
      <c r="F20342" s="203"/>
    </row>
    <row r="20343" spans="1:6" x14ac:dyDescent="0.25">
      <c r="A20343" s="203"/>
      <c r="B20343" s="203"/>
      <c r="C20343" s="203"/>
      <c r="D20343" s="203"/>
      <c r="E20343" s="203"/>
      <c r="F20343" s="203"/>
    </row>
    <row r="20344" spans="1:6" x14ac:dyDescent="0.25">
      <c r="A20344" s="203"/>
      <c r="B20344" s="203"/>
      <c r="C20344" s="203"/>
      <c r="D20344" s="203"/>
      <c r="E20344" s="203"/>
      <c r="F20344" s="203"/>
    </row>
    <row r="20345" spans="1:6" x14ac:dyDescent="0.25">
      <c r="A20345" s="203"/>
      <c r="B20345" s="203"/>
      <c r="C20345" s="203"/>
      <c r="D20345" s="203"/>
      <c r="E20345" s="203"/>
      <c r="F20345" s="203"/>
    </row>
    <row r="20346" spans="1:6" x14ac:dyDescent="0.25">
      <c r="A20346" s="203"/>
      <c r="B20346" s="203"/>
      <c r="C20346" s="203"/>
      <c r="D20346" s="203"/>
      <c r="E20346" s="203"/>
      <c r="F20346" s="203"/>
    </row>
    <row r="20347" spans="1:6" x14ac:dyDescent="0.25">
      <c r="A20347" s="203"/>
      <c r="B20347" s="203"/>
      <c r="C20347" s="203"/>
      <c r="D20347" s="203"/>
      <c r="E20347" s="203"/>
      <c r="F20347" s="203"/>
    </row>
    <row r="20348" spans="1:6" x14ac:dyDescent="0.25">
      <c r="A20348" s="203"/>
      <c r="B20348" s="203"/>
      <c r="C20348" s="203"/>
      <c r="D20348" s="203"/>
      <c r="E20348" s="203"/>
      <c r="F20348" s="203"/>
    </row>
    <row r="20349" spans="1:6" x14ac:dyDescent="0.25">
      <c r="A20349" s="203"/>
      <c r="B20349" s="203"/>
      <c r="C20349" s="203"/>
      <c r="D20349" s="203"/>
      <c r="E20349" s="203"/>
      <c r="F20349" s="203"/>
    </row>
    <row r="20350" spans="1:6" x14ac:dyDescent="0.25">
      <c r="A20350" s="203"/>
      <c r="B20350" s="203"/>
      <c r="C20350" s="203"/>
      <c r="D20350" s="203"/>
      <c r="E20350" s="203"/>
      <c r="F20350" s="203"/>
    </row>
    <row r="20351" spans="1:6" x14ac:dyDescent="0.25">
      <c r="A20351" s="203"/>
      <c r="B20351" s="203"/>
      <c r="C20351" s="203"/>
      <c r="D20351" s="203"/>
      <c r="E20351" s="203"/>
      <c r="F20351" s="203"/>
    </row>
    <row r="20352" spans="1:6" x14ac:dyDescent="0.25">
      <c r="A20352" s="203"/>
      <c r="B20352" s="203"/>
      <c r="C20352" s="203"/>
      <c r="D20352" s="203"/>
      <c r="E20352" s="203"/>
      <c r="F20352" s="203"/>
    </row>
    <row r="20353" spans="1:6" x14ac:dyDescent="0.25">
      <c r="A20353" s="203"/>
      <c r="B20353" s="203"/>
      <c r="C20353" s="203"/>
      <c r="D20353" s="203"/>
      <c r="E20353" s="203"/>
      <c r="F20353" s="203"/>
    </row>
    <row r="20354" spans="1:6" x14ac:dyDescent="0.25">
      <c r="A20354" s="203"/>
      <c r="B20354" s="203"/>
      <c r="C20354" s="203"/>
      <c r="D20354" s="203"/>
      <c r="E20354" s="203"/>
      <c r="F20354" s="203"/>
    </row>
    <row r="20355" spans="1:6" x14ac:dyDescent="0.25">
      <c r="A20355" s="203"/>
      <c r="B20355" s="203"/>
      <c r="C20355" s="203"/>
      <c r="D20355" s="203"/>
      <c r="E20355" s="203"/>
      <c r="F20355" s="203"/>
    </row>
    <row r="20356" spans="1:6" x14ac:dyDescent="0.25">
      <c r="A20356" s="203"/>
      <c r="B20356" s="203"/>
      <c r="C20356" s="203"/>
      <c r="D20356" s="203"/>
      <c r="E20356" s="203"/>
      <c r="F20356" s="203"/>
    </row>
    <row r="20357" spans="1:6" x14ac:dyDescent="0.25">
      <c r="A20357" s="203"/>
      <c r="B20357" s="203"/>
      <c r="C20357" s="203"/>
      <c r="D20357" s="203"/>
      <c r="E20357" s="203"/>
      <c r="F20357" s="203"/>
    </row>
    <row r="20358" spans="1:6" x14ac:dyDescent="0.25">
      <c r="A20358" s="203"/>
      <c r="B20358" s="203"/>
      <c r="C20358" s="203"/>
      <c r="D20358" s="203"/>
      <c r="E20358" s="203"/>
      <c r="F20358" s="203"/>
    </row>
    <row r="20359" spans="1:6" x14ac:dyDescent="0.25">
      <c r="A20359" s="203"/>
      <c r="B20359" s="203"/>
      <c r="C20359" s="203"/>
      <c r="D20359" s="203"/>
      <c r="E20359" s="203"/>
      <c r="F20359" s="203"/>
    </row>
    <row r="20360" spans="1:6" x14ac:dyDescent="0.25">
      <c r="A20360" s="203"/>
      <c r="B20360" s="203"/>
      <c r="C20360" s="203"/>
      <c r="D20360" s="203"/>
      <c r="E20360" s="203"/>
      <c r="F20360" s="203"/>
    </row>
    <row r="20361" spans="1:6" x14ac:dyDescent="0.25">
      <c r="A20361" s="203"/>
      <c r="B20361" s="203"/>
      <c r="C20361" s="203"/>
      <c r="D20361" s="203"/>
      <c r="E20361" s="203"/>
      <c r="F20361" s="203"/>
    </row>
    <row r="20362" spans="1:6" x14ac:dyDescent="0.25">
      <c r="A20362" s="203"/>
      <c r="B20362" s="203"/>
      <c r="C20362" s="203"/>
      <c r="D20362" s="203"/>
      <c r="E20362" s="203"/>
      <c r="F20362" s="203"/>
    </row>
    <row r="20363" spans="1:6" x14ac:dyDescent="0.25">
      <c r="A20363" s="203"/>
      <c r="B20363" s="203"/>
      <c r="C20363" s="203"/>
      <c r="D20363" s="203"/>
      <c r="E20363" s="203"/>
      <c r="F20363" s="203"/>
    </row>
    <row r="20364" spans="1:6" x14ac:dyDescent="0.25">
      <c r="A20364" s="203"/>
      <c r="B20364" s="203"/>
      <c r="C20364" s="203"/>
      <c r="D20364" s="203"/>
      <c r="E20364" s="203"/>
      <c r="F20364" s="203"/>
    </row>
    <row r="20365" spans="1:6" x14ac:dyDescent="0.25">
      <c r="A20365" s="203"/>
      <c r="B20365" s="203"/>
      <c r="C20365" s="203"/>
      <c r="D20365" s="203"/>
      <c r="E20365" s="203"/>
      <c r="F20365" s="203"/>
    </row>
    <row r="20366" spans="1:6" x14ac:dyDescent="0.25">
      <c r="A20366" s="203"/>
      <c r="B20366" s="203"/>
      <c r="C20366" s="203"/>
      <c r="D20366" s="203"/>
      <c r="E20366" s="203"/>
      <c r="F20366" s="203"/>
    </row>
    <row r="20367" spans="1:6" x14ac:dyDescent="0.25">
      <c r="A20367" s="203"/>
      <c r="B20367" s="203"/>
      <c r="C20367" s="203"/>
      <c r="D20367" s="203"/>
      <c r="E20367" s="203"/>
      <c r="F20367" s="203"/>
    </row>
    <row r="20368" spans="1:6" x14ac:dyDescent="0.25">
      <c r="A20368" s="203"/>
      <c r="B20368" s="203"/>
      <c r="C20368" s="203"/>
      <c r="D20368" s="203"/>
      <c r="E20368" s="203"/>
      <c r="F20368" s="203"/>
    </row>
    <row r="20369" spans="1:6" x14ac:dyDescent="0.25">
      <c r="A20369" s="203"/>
      <c r="B20369" s="203"/>
      <c r="C20369" s="203"/>
      <c r="D20369" s="203"/>
      <c r="E20369" s="203"/>
      <c r="F20369" s="203"/>
    </row>
    <row r="20370" spans="1:6" x14ac:dyDescent="0.25">
      <c r="A20370" s="203"/>
      <c r="B20370" s="203"/>
      <c r="C20370" s="203"/>
      <c r="D20370" s="203"/>
      <c r="E20370" s="203"/>
      <c r="F20370" s="203"/>
    </row>
    <row r="20371" spans="1:6" x14ac:dyDescent="0.25">
      <c r="A20371" s="203"/>
      <c r="B20371" s="203"/>
      <c r="C20371" s="203"/>
      <c r="D20371" s="203"/>
      <c r="E20371" s="203"/>
      <c r="F20371" s="203"/>
    </row>
    <row r="20372" spans="1:6" x14ac:dyDescent="0.25">
      <c r="A20372" s="203"/>
      <c r="B20372" s="203"/>
      <c r="C20372" s="203"/>
      <c r="D20372" s="203"/>
      <c r="E20372" s="203"/>
      <c r="F20372" s="203"/>
    </row>
    <row r="20373" spans="1:6" x14ac:dyDescent="0.25">
      <c r="A20373" s="203"/>
      <c r="B20373" s="203"/>
      <c r="C20373" s="203"/>
      <c r="D20373" s="203"/>
      <c r="E20373" s="203"/>
      <c r="F20373" s="203"/>
    </row>
    <row r="20374" spans="1:6" x14ac:dyDescent="0.25">
      <c r="A20374" s="203"/>
      <c r="B20374" s="203"/>
      <c r="C20374" s="203"/>
      <c r="D20374" s="203"/>
      <c r="E20374" s="203"/>
      <c r="F20374" s="203"/>
    </row>
    <row r="20375" spans="1:6" x14ac:dyDescent="0.25">
      <c r="A20375" s="203"/>
      <c r="B20375" s="203"/>
      <c r="C20375" s="203"/>
      <c r="D20375" s="203"/>
      <c r="E20375" s="203"/>
      <c r="F20375" s="203"/>
    </row>
    <row r="20376" spans="1:6" x14ac:dyDescent="0.25">
      <c r="A20376" s="203"/>
      <c r="B20376" s="203"/>
      <c r="C20376" s="203"/>
      <c r="D20376" s="203"/>
      <c r="E20376" s="203"/>
      <c r="F20376" s="203"/>
    </row>
    <row r="20377" spans="1:6" x14ac:dyDescent="0.25">
      <c r="A20377" s="203"/>
      <c r="B20377" s="203"/>
      <c r="C20377" s="203"/>
      <c r="D20377" s="203"/>
      <c r="E20377" s="203"/>
      <c r="F20377" s="203"/>
    </row>
    <row r="20378" spans="1:6" x14ac:dyDescent="0.25">
      <c r="A20378" s="203"/>
      <c r="B20378" s="203"/>
      <c r="C20378" s="203"/>
      <c r="D20378" s="203"/>
      <c r="E20378" s="203"/>
      <c r="F20378" s="203"/>
    </row>
    <row r="20379" spans="1:6" x14ac:dyDescent="0.25">
      <c r="A20379" s="203"/>
      <c r="B20379" s="203"/>
      <c r="C20379" s="203"/>
      <c r="D20379" s="203"/>
      <c r="E20379" s="203"/>
      <c r="F20379" s="203"/>
    </row>
    <row r="20380" spans="1:6" x14ac:dyDescent="0.25">
      <c r="A20380" s="203"/>
      <c r="B20380" s="203"/>
      <c r="C20380" s="203"/>
      <c r="D20380" s="203"/>
      <c r="E20380" s="203"/>
      <c r="F20380" s="203"/>
    </row>
    <row r="20381" spans="1:6" x14ac:dyDescent="0.25">
      <c r="A20381" s="203"/>
      <c r="B20381" s="203"/>
      <c r="C20381" s="203"/>
      <c r="D20381" s="203"/>
      <c r="E20381" s="203"/>
      <c r="F20381" s="203"/>
    </row>
    <row r="20382" spans="1:6" x14ac:dyDescent="0.25">
      <c r="A20382" s="203"/>
      <c r="B20382" s="203"/>
      <c r="C20382" s="203"/>
      <c r="D20382" s="203"/>
      <c r="E20382" s="203"/>
      <c r="F20382" s="203"/>
    </row>
    <row r="20383" spans="1:6" x14ac:dyDescent="0.25">
      <c r="A20383" s="203"/>
      <c r="B20383" s="203"/>
      <c r="C20383" s="203"/>
      <c r="D20383" s="203"/>
      <c r="E20383" s="203"/>
      <c r="F20383" s="203"/>
    </row>
    <row r="20384" spans="1:6" x14ac:dyDescent="0.25">
      <c r="A20384" s="203"/>
      <c r="B20384" s="203"/>
      <c r="C20384" s="203"/>
      <c r="D20384" s="203"/>
      <c r="E20384" s="203"/>
      <c r="F20384" s="203"/>
    </row>
    <row r="20385" spans="1:6" x14ac:dyDescent="0.25">
      <c r="A20385" s="203"/>
      <c r="B20385" s="203"/>
      <c r="C20385" s="203"/>
      <c r="D20385" s="203"/>
      <c r="E20385" s="203"/>
      <c r="F20385" s="203"/>
    </row>
    <row r="20386" spans="1:6" x14ac:dyDescent="0.25">
      <c r="A20386" s="203"/>
      <c r="B20386" s="203"/>
      <c r="C20386" s="203"/>
      <c r="D20386" s="203"/>
      <c r="E20386" s="203"/>
      <c r="F20386" s="203"/>
    </row>
    <row r="20387" spans="1:6" x14ac:dyDescent="0.25">
      <c r="A20387" s="203"/>
      <c r="B20387" s="203"/>
      <c r="C20387" s="203"/>
      <c r="D20387" s="203"/>
      <c r="E20387" s="203"/>
      <c r="F20387" s="203"/>
    </row>
    <row r="20388" spans="1:6" x14ac:dyDescent="0.25">
      <c r="A20388" s="203"/>
      <c r="B20388" s="203"/>
      <c r="C20388" s="203"/>
      <c r="D20388" s="203"/>
      <c r="E20388" s="203"/>
      <c r="F20388" s="203"/>
    </row>
    <row r="20389" spans="1:6" x14ac:dyDescent="0.25">
      <c r="A20389" s="203"/>
      <c r="B20389" s="203"/>
      <c r="C20389" s="203"/>
      <c r="D20389" s="203"/>
      <c r="E20389" s="203"/>
      <c r="F20389" s="203"/>
    </row>
    <row r="20390" spans="1:6" x14ac:dyDescent="0.25">
      <c r="A20390" s="203"/>
      <c r="B20390" s="203"/>
      <c r="C20390" s="203"/>
      <c r="D20390" s="203"/>
      <c r="E20390" s="203"/>
      <c r="F20390" s="203"/>
    </row>
    <row r="20391" spans="1:6" x14ac:dyDescent="0.25">
      <c r="A20391" s="203"/>
      <c r="B20391" s="203"/>
      <c r="C20391" s="203"/>
      <c r="D20391" s="203"/>
      <c r="E20391" s="203"/>
      <c r="F20391" s="203"/>
    </row>
    <row r="20392" spans="1:6" x14ac:dyDescent="0.25">
      <c r="A20392" s="203"/>
      <c r="B20392" s="203"/>
      <c r="C20392" s="203"/>
      <c r="D20392" s="203"/>
      <c r="E20392" s="203"/>
      <c r="F20392" s="203"/>
    </row>
    <row r="20393" spans="1:6" x14ac:dyDescent="0.25">
      <c r="A20393" s="203"/>
      <c r="B20393" s="203"/>
      <c r="C20393" s="203"/>
      <c r="D20393" s="203"/>
      <c r="E20393" s="203"/>
      <c r="F20393" s="203"/>
    </row>
    <row r="20394" spans="1:6" x14ac:dyDescent="0.25">
      <c r="A20394" s="203"/>
      <c r="B20394" s="203"/>
      <c r="C20394" s="203"/>
      <c r="D20394" s="203"/>
      <c r="E20394" s="203"/>
      <c r="F20394" s="203"/>
    </row>
    <row r="20395" spans="1:6" x14ac:dyDescent="0.25">
      <c r="A20395" s="203"/>
      <c r="B20395" s="203"/>
      <c r="C20395" s="203"/>
      <c r="D20395" s="203"/>
      <c r="E20395" s="203"/>
      <c r="F20395" s="203"/>
    </row>
    <row r="20396" spans="1:6" x14ac:dyDescent="0.25">
      <c r="A20396" s="203"/>
      <c r="B20396" s="203"/>
      <c r="C20396" s="203"/>
      <c r="D20396" s="203"/>
      <c r="E20396" s="203"/>
      <c r="F20396" s="203"/>
    </row>
    <row r="20397" spans="1:6" x14ac:dyDescent="0.25">
      <c r="A20397" s="203"/>
      <c r="B20397" s="203"/>
      <c r="C20397" s="203"/>
      <c r="D20397" s="203"/>
      <c r="E20397" s="203"/>
      <c r="F20397" s="203"/>
    </row>
    <row r="20398" spans="1:6" x14ac:dyDescent="0.25">
      <c r="A20398" s="203"/>
      <c r="B20398" s="203"/>
      <c r="C20398" s="203"/>
      <c r="D20398" s="203"/>
      <c r="E20398" s="203"/>
      <c r="F20398" s="203"/>
    </row>
    <row r="20399" spans="1:6" x14ac:dyDescent="0.25">
      <c r="A20399" s="203"/>
      <c r="B20399" s="203"/>
      <c r="C20399" s="203"/>
      <c r="D20399" s="203"/>
      <c r="E20399" s="203"/>
      <c r="F20399" s="203"/>
    </row>
    <row r="20400" spans="1:6" x14ac:dyDescent="0.25">
      <c r="A20400" s="203"/>
      <c r="B20400" s="203"/>
      <c r="C20400" s="203"/>
      <c r="D20400" s="203"/>
      <c r="E20400" s="203"/>
      <c r="F20400" s="203"/>
    </row>
    <row r="20401" spans="1:6" x14ac:dyDescent="0.25">
      <c r="A20401" s="203"/>
      <c r="B20401" s="203"/>
      <c r="C20401" s="203"/>
      <c r="D20401" s="203"/>
      <c r="E20401" s="203"/>
      <c r="F20401" s="203"/>
    </row>
    <row r="20402" spans="1:6" x14ac:dyDescent="0.25">
      <c r="A20402" s="203"/>
      <c r="B20402" s="203"/>
      <c r="C20402" s="203"/>
      <c r="D20402" s="203"/>
      <c r="E20402" s="203"/>
      <c r="F20402" s="203"/>
    </row>
    <row r="20403" spans="1:6" x14ac:dyDescent="0.25">
      <c r="A20403" s="203"/>
      <c r="B20403" s="203"/>
      <c r="C20403" s="203"/>
      <c r="D20403" s="203"/>
      <c r="E20403" s="203"/>
      <c r="F20403" s="203"/>
    </row>
    <row r="20404" spans="1:6" x14ac:dyDescent="0.25">
      <c r="A20404" s="203"/>
      <c r="B20404" s="203"/>
      <c r="C20404" s="203"/>
      <c r="D20404" s="203"/>
      <c r="E20404" s="203"/>
      <c r="F20404" s="203"/>
    </row>
    <row r="20405" spans="1:6" x14ac:dyDescent="0.25">
      <c r="A20405" s="203"/>
      <c r="B20405" s="203"/>
      <c r="C20405" s="203"/>
      <c r="D20405" s="203"/>
      <c r="E20405" s="203"/>
      <c r="F20405" s="203"/>
    </row>
    <row r="20406" spans="1:6" x14ac:dyDescent="0.25">
      <c r="A20406" s="203"/>
      <c r="B20406" s="203"/>
      <c r="C20406" s="203"/>
      <c r="D20406" s="203"/>
      <c r="E20406" s="203"/>
      <c r="F20406" s="203"/>
    </row>
    <row r="20407" spans="1:6" x14ac:dyDescent="0.25">
      <c r="A20407" s="203"/>
      <c r="B20407" s="203"/>
      <c r="C20407" s="203"/>
      <c r="D20407" s="203"/>
      <c r="E20407" s="203"/>
      <c r="F20407" s="203"/>
    </row>
    <row r="20408" spans="1:6" x14ac:dyDescent="0.25">
      <c r="A20408" s="203"/>
      <c r="B20408" s="203"/>
      <c r="C20408" s="203"/>
      <c r="D20408" s="203"/>
      <c r="E20408" s="203"/>
      <c r="F20408" s="203"/>
    </row>
    <row r="20409" spans="1:6" x14ac:dyDescent="0.25">
      <c r="A20409" s="203"/>
      <c r="B20409" s="203"/>
      <c r="C20409" s="203"/>
      <c r="D20409" s="203"/>
      <c r="E20409" s="203"/>
      <c r="F20409" s="203"/>
    </row>
    <row r="20410" spans="1:6" x14ac:dyDescent="0.25">
      <c r="A20410" s="203"/>
      <c r="B20410" s="203"/>
      <c r="C20410" s="203"/>
      <c r="D20410" s="203"/>
      <c r="E20410" s="203"/>
      <c r="F20410" s="203"/>
    </row>
    <row r="20411" spans="1:6" x14ac:dyDescent="0.25">
      <c r="A20411" s="203"/>
      <c r="B20411" s="203"/>
      <c r="C20411" s="203"/>
      <c r="D20411" s="203"/>
      <c r="E20411" s="203"/>
      <c r="F20411" s="203"/>
    </row>
    <row r="20412" spans="1:6" x14ac:dyDescent="0.25">
      <c r="A20412" s="203"/>
      <c r="B20412" s="203"/>
      <c r="C20412" s="203"/>
      <c r="D20412" s="203"/>
      <c r="E20412" s="203"/>
      <c r="F20412" s="203"/>
    </row>
    <row r="20413" spans="1:6" x14ac:dyDescent="0.25">
      <c r="A20413" s="203"/>
      <c r="B20413" s="203"/>
      <c r="C20413" s="203"/>
      <c r="D20413" s="203"/>
      <c r="E20413" s="203"/>
      <c r="F20413" s="203"/>
    </row>
    <row r="20414" spans="1:6" x14ac:dyDescent="0.25">
      <c r="A20414" s="203"/>
      <c r="B20414" s="203"/>
      <c r="C20414" s="203"/>
      <c r="D20414" s="203"/>
      <c r="E20414" s="203"/>
      <c r="F20414" s="203"/>
    </row>
    <row r="20415" spans="1:6" x14ac:dyDescent="0.25">
      <c r="A20415" s="203"/>
      <c r="B20415" s="203"/>
      <c r="C20415" s="203"/>
      <c r="D20415" s="203"/>
      <c r="E20415" s="203"/>
      <c r="F20415" s="203"/>
    </row>
    <row r="20416" spans="1:6" x14ac:dyDescent="0.25">
      <c r="A20416" s="203"/>
      <c r="B20416" s="203"/>
      <c r="C20416" s="203"/>
      <c r="D20416" s="203"/>
      <c r="E20416" s="203"/>
      <c r="F20416" s="203"/>
    </row>
    <row r="20417" spans="1:6" x14ac:dyDescent="0.25">
      <c r="A20417" s="203"/>
      <c r="B20417" s="203"/>
      <c r="C20417" s="203"/>
      <c r="D20417" s="203"/>
      <c r="E20417" s="203"/>
      <c r="F20417" s="203"/>
    </row>
    <row r="20418" spans="1:6" x14ac:dyDescent="0.25">
      <c r="A20418" s="203"/>
      <c r="B20418" s="203"/>
      <c r="C20418" s="203"/>
      <c r="D20418" s="203"/>
      <c r="E20418" s="203"/>
      <c r="F20418" s="203"/>
    </row>
    <row r="20419" spans="1:6" x14ac:dyDescent="0.25">
      <c r="A20419" s="203"/>
      <c r="B20419" s="203"/>
      <c r="C20419" s="203"/>
      <c r="D20419" s="203"/>
      <c r="E20419" s="203"/>
      <c r="F20419" s="203"/>
    </row>
    <row r="20420" spans="1:6" x14ac:dyDescent="0.25">
      <c r="A20420" s="203"/>
      <c r="B20420" s="203"/>
      <c r="C20420" s="203"/>
      <c r="D20420" s="203"/>
      <c r="E20420" s="203"/>
      <c r="F20420" s="203"/>
    </row>
    <row r="20421" spans="1:6" x14ac:dyDescent="0.25">
      <c r="A20421" s="203"/>
      <c r="B20421" s="203"/>
      <c r="C20421" s="203"/>
      <c r="D20421" s="203"/>
      <c r="E20421" s="203"/>
      <c r="F20421" s="203"/>
    </row>
    <row r="20422" spans="1:6" x14ac:dyDescent="0.25">
      <c r="A20422" s="203"/>
      <c r="B20422" s="203"/>
      <c r="C20422" s="203"/>
      <c r="D20422" s="203"/>
      <c r="E20422" s="203"/>
      <c r="F20422" s="203"/>
    </row>
    <row r="20423" spans="1:6" x14ac:dyDescent="0.25">
      <c r="A20423" s="203"/>
      <c r="B20423" s="203"/>
      <c r="C20423" s="203"/>
      <c r="D20423" s="203"/>
      <c r="E20423" s="203"/>
      <c r="F20423" s="203"/>
    </row>
    <row r="20424" spans="1:6" x14ac:dyDescent="0.25">
      <c r="A20424" s="203"/>
      <c r="B20424" s="203"/>
      <c r="C20424" s="203"/>
      <c r="D20424" s="203"/>
      <c r="E20424" s="203"/>
      <c r="F20424" s="203"/>
    </row>
    <row r="20425" spans="1:6" x14ac:dyDescent="0.25">
      <c r="A20425" s="203"/>
      <c r="B20425" s="203"/>
      <c r="C20425" s="203"/>
      <c r="D20425" s="203"/>
      <c r="E20425" s="203"/>
      <c r="F20425" s="203"/>
    </row>
    <row r="20426" spans="1:6" x14ac:dyDescent="0.25">
      <c r="A20426" s="203"/>
      <c r="B20426" s="203"/>
      <c r="C20426" s="203"/>
      <c r="D20426" s="203"/>
      <c r="E20426" s="203"/>
      <c r="F20426" s="203"/>
    </row>
    <row r="20427" spans="1:6" x14ac:dyDescent="0.25">
      <c r="A20427" s="203"/>
      <c r="B20427" s="203"/>
      <c r="C20427" s="203"/>
      <c r="D20427" s="203"/>
      <c r="E20427" s="203"/>
      <c r="F20427" s="203"/>
    </row>
    <row r="20428" spans="1:6" x14ac:dyDescent="0.25">
      <c r="A20428" s="203"/>
      <c r="B20428" s="203"/>
      <c r="C20428" s="203"/>
      <c r="D20428" s="203"/>
      <c r="E20428" s="203"/>
      <c r="F20428" s="203"/>
    </row>
    <row r="20429" spans="1:6" x14ac:dyDescent="0.25">
      <c r="A20429" s="203"/>
      <c r="B20429" s="203"/>
      <c r="C20429" s="203"/>
      <c r="D20429" s="203"/>
      <c r="E20429" s="203"/>
      <c r="F20429" s="203"/>
    </row>
    <row r="20430" spans="1:6" x14ac:dyDescent="0.25">
      <c r="A20430" s="203"/>
      <c r="B20430" s="203"/>
      <c r="C20430" s="203"/>
      <c r="D20430" s="203"/>
      <c r="E20430" s="203"/>
      <c r="F20430" s="203"/>
    </row>
    <row r="20431" spans="1:6" x14ac:dyDescent="0.25">
      <c r="A20431" s="203"/>
      <c r="B20431" s="203"/>
      <c r="C20431" s="203"/>
      <c r="D20431" s="203"/>
      <c r="E20431" s="203"/>
      <c r="F20431" s="203"/>
    </row>
    <row r="20432" spans="1:6" x14ac:dyDescent="0.25">
      <c r="A20432" s="203"/>
      <c r="B20432" s="203"/>
      <c r="C20432" s="203"/>
      <c r="D20432" s="203"/>
      <c r="E20432" s="203"/>
      <c r="F20432" s="203"/>
    </row>
    <row r="20433" spans="1:6" x14ac:dyDescent="0.25">
      <c r="A20433" s="203"/>
      <c r="B20433" s="203"/>
      <c r="C20433" s="203"/>
      <c r="D20433" s="203"/>
      <c r="E20433" s="203"/>
      <c r="F20433" s="203"/>
    </row>
    <row r="20434" spans="1:6" x14ac:dyDescent="0.25">
      <c r="A20434" s="203"/>
      <c r="B20434" s="203"/>
      <c r="C20434" s="203"/>
      <c r="D20434" s="203"/>
      <c r="E20434" s="203"/>
      <c r="F20434" s="203"/>
    </row>
    <row r="20435" spans="1:6" x14ac:dyDescent="0.25">
      <c r="A20435" s="203"/>
      <c r="B20435" s="203"/>
      <c r="C20435" s="203"/>
      <c r="D20435" s="203"/>
      <c r="E20435" s="203"/>
      <c r="F20435" s="203"/>
    </row>
    <row r="20436" spans="1:6" x14ac:dyDescent="0.25">
      <c r="A20436" s="203"/>
      <c r="B20436" s="203"/>
      <c r="C20436" s="203"/>
      <c r="D20436" s="203"/>
      <c r="E20436" s="203"/>
      <c r="F20436" s="203"/>
    </row>
    <row r="20437" spans="1:6" x14ac:dyDescent="0.25">
      <c r="A20437" s="203"/>
      <c r="B20437" s="203"/>
      <c r="C20437" s="203"/>
      <c r="D20437" s="203"/>
      <c r="E20437" s="203"/>
      <c r="F20437" s="203"/>
    </row>
    <row r="20438" spans="1:6" x14ac:dyDescent="0.25">
      <c r="A20438" s="203"/>
      <c r="B20438" s="203"/>
      <c r="C20438" s="203"/>
      <c r="D20438" s="203"/>
      <c r="E20438" s="203"/>
      <c r="F20438" s="203"/>
    </row>
    <row r="20439" spans="1:6" x14ac:dyDescent="0.25">
      <c r="A20439" s="203"/>
      <c r="B20439" s="203"/>
      <c r="C20439" s="203"/>
      <c r="D20439" s="203"/>
      <c r="E20439" s="203"/>
      <c r="F20439" s="203"/>
    </row>
    <row r="20440" spans="1:6" x14ac:dyDescent="0.25">
      <c r="A20440" s="203"/>
      <c r="B20440" s="203"/>
      <c r="C20440" s="203"/>
      <c r="D20440" s="203"/>
      <c r="E20440" s="203"/>
      <c r="F20440" s="203"/>
    </row>
    <row r="20441" spans="1:6" x14ac:dyDescent="0.25">
      <c r="A20441" s="203"/>
      <c r="B20441" s="203"/>
      <c r="C20441" s="203"/>
      <c r="D20441" s="203"/>
      <c r="E20441" s="203"/>
      <c r="F20441" s="203"/>
    </row>
    <row r="20442" spans="1:6" x14ac:dyDescent="0.25">
      <c r="A20442" s="203"/>
      <c r="B20442" s="203"/>
      <c r="C20442" s="203"/>
      <c r="D20442" s="203"/>
      <c r="E20442" s="203"/>
      <c r="F20442" s="203"/>
    </row>
    <row r="20443" spans="1:6" x14ac:dyDescent="0.25">
      <c r="A20443" s="203"/>
      <c r="B20443" s="203"/>
      <c r="C20443" s="203"/>
      <c r="D20443" s="203"/>
      <c r="E20443" s="203"/>
      <c r="F20443" s="203"/>
    </row>
    <row r="20444" spans="1:6" x14ac:dyDescent="0.25">
      <c r="A20444" s="203"/>
      <c r="B20444" s="203"/>
      <c r="C20444" s="203"/>
      <c r="D20444" s="203"/>
      <c r="E20444" s="203"/>
      <c r="F20444" s="203"/>
    </row>
    <row r="20445" spans="1:6" x14ac:dyDescent="0.25">
      <c r="A20445" s="203"/>
      <c r="B20445" s="203"/>
      <c r="C20445" s="203"/>
      <c r="D20445" s="203"/>
      <c r="E20445" s="203"/>
      <c r="F20445" s="203"/>
    </row>
    <row r="20446" spans="1:6" x14ac:dyDescent="0.25">
      <c r="A20446" s="203"/>
      <c r="B20446" s="203"/>
      <c r="C20446" s="203"/>
      <c r="D20446" s="203"/>
      <c r="E20446" s="203"/>
      <c r="F20446" s="203"/>
    </row>
    <row r="20447" spans="1:6" x14ac:dyDescent="0.25">
      <c r="A20447" s="203"/>
      <c r="B20447" s="203"/>
      <c r="C20447" s="203"/>
      <c r="D20447" s="203"/>
      <c r="E20447" s="203"/>
      <c r="F20447" s="203"/>
    </row>
    <row r="20448" spans="1:6" x14ac:dyDescent="0.25">
      <c r="A20448" s="203"/>
      <c r="B20448" s="203"/>
      <c r="C20448" s="203"/>
      <c r="D20448" s="203"/>
      <c r="E20448" s="203"/>
      <c r="F20448" s="203"/>
    </row>
    <row r="20449" spans="1:6" x14ac:dyDescent="0.25">
      <c r="A20449" s="203"/>
      <c r="B20449" s="203"/>
      <c r="C20449" s="203"/>
      <c r="D20449" s="203"/>
      <c r="E20449" s="203"/>
      <c r="F20449" s="203"/>
    </row>
    <row r="20450" spans="1:6" x14ac:dyDescent="0.25">
      <c r="A20450" s="203"/>
      <c r="B20450" s="203"/>
      <c r="C20450" s="203"/>
      <c r="D20450" s="203"/>
      <c r="E20450" s="203"/>
      <c r="F20450" s="203"/>
    </row>
    <row r="20451" spans="1:6" x14ac:dyDescent="0.25">
      <c r="A20451" s="203"/>
      <c r="B20451" s="203"/>
      <c r="C20451" s="203"/>
      <c r="D20451" s="203"/>
      <c r="E20451" s="203"/>
      <c r="F20451" s="203"/>
    </row>
    <row r="20452" spans="1:6" x14ac:dyDescent="0.25">
      <c r="A20452" s="203"/>
      <c r="B20452" s="203"/>
      <c r="C20452" s="203"/>
      <c r="D20452" s="203"/>
      <c r="E20452" s="203"/>
      <c r="F20452" s="203"/>
    </row>
    <row r="20453" spans="1:6" x14ac:dyDescent="0.25">
      <c r="A20453" s="203"/>
      <c r="B20453" s="203"/>
      <c r="C20453" s="203"/>
      <c r="D20453" s="203"/>
      <c r="E20453" s="203"/>
      <c r="F20453" s="203"/>
    </row>
    <row r="20454" spans="1:6" x14ac:dyDescent="0.25">
      <c r="A20454" s="203"/>
      <c r="B20454" s="203"/>
      <c r="C20454" s="203"/>
      <c r="D20454" s="203"/>
      <c r="E20454" s="203"/>
      <c r="F20454" s="203"/>
    </row>
    <row r="20455" spans="1:6" x14ac:dyDescent="0.25">
      <c r="A20455" s="203"/>
      <c r="B20455" s="203"/>
      <c r="C20455" s="203"/>
      <c r="D20455" s="203"/>
      <c r="E20455" s="203"/>
      <c r="F20455" s="203"/>
    </row>
    <row r="20456" spans="1:6" x14ac:dyDescent="0.25">
      <c r="A20456" s="203"/>
      <c r="B20456" s="203"/>
      <c r="C20456" s="203"/>
      <c r="D20456" s="203"/>
      <c r="E20456" s="203"/>
      <c r="F20456" s="203"/>
    </row>
    <row r="20457" spans="1:6" x14ac:dyDescent="0.25">
      <c r="A20457" s="203"/>
      <c r="B20457" s="203"/>
      <c r="C20457" s="203"/>
      <c r="D20457" s="203"/>
      <c r="E20457" s="203"/>
      <c r="F20457" s="203"/>
    </row>
    <row r="20458" spans="1:6" x14ac:dyDescent="0.25">
      <c r="A20458" s="203"/>
      <c r="B20458" s="203"/>
      <c r="C20458" s="203"/>
      <c r="D20458" s="203"/>
      <c r="E20458" s="203"/>
      <c r="F20458" s="203"/>
    </row>
    <row r="20459" spans="1:6" x14ac:dyDescent="0.25">
      <c r="A20459" s="203"/>
      <c r="B20459" s="203"/>
      <c r="C20459" s="203"/>
      <c r="D20459" s="203"/>
      <c r="E20459" s="203"/>
      <c r="F20459" s="203"/>
    </row>
    <row r="20460" spans="1:6" x14ac:dyDescent="0.25">
      <c r="A20460" s="203"/>
      <c r="B20460" s="203"/>
      <c r="C20460" s="203"/>
      <c r="D20460" s="203"/>
      <c r="E20460" s="203"/>
      <c r="F20460" s="203"/>
    </row>
    <row r="20461" spans="1:6" x14ac:dyDescent="0.25">
      <c r="A20461" s="203"/>
      <c r="B20461" s="203"/>
      <c r="C20461" s="203"/>
      <c r="D20461" s="203"/>
      <c r="E20461" s="203"/>
      <c r="F20461" s="203"/>
    </row>
    <row r="20462" spans="1:6" x14ac:dyDescent="0.25">
      <c r="A20462" s="203"/>
      <c r="B20462" s="203"/>
      <c r="C20462" s="203"/>
      <c r="D20462" s="203"/>
      <c r="E20462" s="203"/>
      <c r="F20462" s="203"/>
    </row>
    <row r="20463" spans="1:6" x14ac:dyDescent="0.25">
      <c r="A20463" s="203"/>
      <c r="B20463" s="203"/>
      <c r="C20463" s="203"/>
      <c r="D20463" s="203"/>
      <c r="E20463" s="203"/>
      <c r="F20463" s="203"/>
    </row>
    <row r="20464" spans="1:6" x14ac:dyDescent="0.25">
      <c r="A20464" s="203"/>
      <c r="B20464" s="203"/>
      <c r="C20464" s="203"/>
      <c r="D20464" s="203"/>
      <c r="E20464" s="203"/>
      <c r="F20464" s="203"/>
    </row>
    <row r="20465" spans="1:6" x14ac:dyDescent="0.25">
      <c r="A20465" s="203"/>
      <c r="B20465" s="203"/>
      <c r="C20465" s="203"/>
      <c r="D20465" s="203"/>
      <c r="E20465" s="203"/>
      <c r="F20465" s="203"/>
    </row>
    <row r="20466" spans="1:6" x14ac:dyDescent="0.25">
      <c r="A20466" s="203"/>
      <c r="B20466" s="203"/>
      <c r="C20466" s="203"/>
      <c r="D20466" s="203"/>
      <c r="E20466" s="203"/>
      <c r="F20466" s="203"/>
    </row>
    <row r="20467" spans="1:6" x14ac:dyDescent="0.25">
      <c r="A20467" s="203"/>
      <c r="B20467" s="203"/>
      <c r="C20467" s="203"/>
      <c r="D20467" s="203"/>
      <c r="E20467" s="203"/>
      <c r="F20467" s="203"/>
    </row>
    <row r="20468" spans="1:6" x14ac:dyDescent="0.25">
      <c r="A20468" s="203"/>
      <c r="B20468" s="203"/>
      <c r="C20468" s="203"/>
      <c r="D20468" s="203"/>
      <c r="E20468" s="203"/>
      <c r="F20468" s="203"/>
    </row>
    <row r="20469" spans="1:6" x14ac:dyDescent="0.25">
      <c r="A20469" s="203"/>
      <c r="B20469" s="203"/>
      <c r="C20469" s="203"/>
      <c r="D20469" s="203"/>
      <c r="E20469" s="203"/>
      <c r="F20469" s="203"/>
    </row>
    <row r="20470" spans="1:6" x14ac:dyDescent="0.25">
      <c r="A20470" s="203"/>
      <c r="B20470" s="203"/>
      <c r="C20470" s="203"/>
      <c r="D20470" s="203"/>
      <c r="E20470" s="203"/>
      <c r="F20470" s="203"/>
    </row>
    <row r="20471" spans="1:6" x14ac:dyDescent="0.25">
      <c r="A20471" s="203"/>
      <c r="B20471" s="203"/>
      <c r="C20471" s="203"/>
      <c r="D20471" s="203"/>
      <c r="E20471" s="203"/>
      <c r="F20471" s="203"/>
    </row>
    <row r="20472" spans="1:6" x14ac:dyDescent="0.25">
      <c r="A20472" s="203"/>
      <c r="B20472" s="203"/>
      <c r="C20472" s="203"/>
      <c r="D20472" s="203"/>
      <c r="E20472" s="203"/>
      <c r="F20472" s="203"/>
    </row>
    <row r="20473" spans="1:6" x14ac:dyDescent="0.25">
      <c r="A20473" s="203"/>
      <c r="B20473" s="203"/>
      <c r="C20473" s="203"/>
      <c r="D20473" s="203"/>
      <c r="E20473" s="203"/>
      <c r="F20473" s="203"/>
    </row>
    <row r="20474" spans="1:6" x14ac:dyDescent="0.25">
      <c r="A20474" s="203"/>
      <c r="B20474" s="203"/>
      <c r="C20474" s="203"/>
      <c r="D20474" s="203"/>
      <c r="E20474" s="203"/>
      <c r="F20474" s="203"/>
    </row>
    <row r="20475" spans="1:6" x14ac:dyDescent="0.25">
      <c r="A20475" s="203"/>
      <c r="B20475" s="203"/>
      <c r="C20475" s="203"/>
      <c r="D20475" s="203"/>
      <c r="E20475" s="203"/>
      <c r="F20475" s="203"/>
    </row>
    <row r="20476" spans="1:6" x14ac:dyDescent="0.25">
      <c r="A20476" s="203"/>
      <c r="B20476" s="203"/>
      <c r="C20476" s="203"/>
      <c r="D20476" s="203"/>
      <c r="E20476" s="203"/>
      <c r="F20476" s="203"/>
    </row>
    <row r="20477" spans="1:6" x14ac:dyDescent="0.25">
      <c r="A20477" s="203"/>
      <c r="B20477" s="203"/>
      <c r="C20477" s="203"/>
      <c r="D20477" s="203"/>
      <c r="E20477" s="203"/>
      <c r="F20477" s="203"/>
    </row>
    <row r="20478" spans="1:6" x14ac:dyDescent="0.25">
      <c r="A20478" s="203"/>
      <c r="B20478" s="203"/>
      <c r="C20478" s="203"/>
      <c r="D20478" s="203"/>
      <c r="E20478" s="203"/>
      <c r="F20478" s="203"/>
    </row>
    <row r="20479" spans="1:6" x14ac:dyDescent="0.25">
      <c r="A20479" s="203"/>
      <c r="B20479" s="203"/>
      <c r="C20479" s="203"/>
      <c r="D20479" s="203"/>
      <c r="E20479" s="203"/>
      <c r="F20479" s="203"/>
    </row>
    <row r="20480" spans="1:6" x14ac:dyDescent="0.25">
      <c r="A20480" s="203"/>
      <c r="B20480" s="203"/>
      <c r="C20480" s="203"/>
      <c r="D20480" s="203"/>
      <c r="E20480" s="203"/>
      <c r="F20480" s="203"/>
    </row>
    <row r="20481" spans="1:6" x14ac:dyDescent="0.25">
      <c r="A20481" s="203"/>
      <c r="B20481" s="203"/>
      <c r="C20481" s="203"/>
      <c r="D20481" s="203"/>
      <c r="E20481" s="203"/>
      <c r="F20481" s="203"/>
    </row>
    <row r="20482" spans="1:6" x14ac:dyDescent="0.25">
      <c r="A20482" s="203"/>
      <c r="B20482" s="203"/>
      <c r="C20482" s="203"/>
      <c r="D20482" s="203"/>
      <c r="E20482" s="203"/>
      <c r="F20482" s="203"/>
    </row>
    <row r="20483" spans="1:6" x14ac:dyDescent="0.25">
      <c r="A20483" s="203"/>
      <c r="B20483" s="203"/>
      <c r="C20483" s="203"/>
      <c r="D20483" s="203"/>
      <c r="E20483" s="203"/>
      <c r="F20483" s="203"/>
    </row>
    <row r="20484" spans="1:6" x14ac:dyDescent="0.25">
      <c r="A20484" s="203"/>
      <c r="B20484" s="203"/>
      <c r="C20484" s="203"/>
      <c r="D20484" s="203"/>
      <c r="E20484" s="203"/>
      <c r="F20484" s="203"/>
    </row>
    <row r="20485" spans="1:6" x14ac:dyDescent="0.25">
      <c r="A20485" s="203"/>
      <c r="B20485" s="203"/>
      <c r="C20485" s="203"/>
      <c r="D20485" s="203"/>
      <c r="E20485" s="203"/>
      <c r="F20485" s="203"/>
    </row>
    <row r="20486" spans="1:6" x14ac:dyDescent="0.25">
      <c r="A20486" s="203"/>
      <c r="B20486" s="203"/>
      <c r="C20486" s="203"/>
      <c r="D20486" s="203"/>
      <c r="E20486" s="203"/>
      <c r="F20486" s="203"/>
    </row>
    <row r="20487" spans="1:6" x14ac:dyDescent="0.25">
      <c r="A20487" s="203"/>
      <c r="B20487" s="203"/>
      <c r="C20487" s="203"/>
      <c r="D20487" s="203"/>
      <c r="E20487" s="203"/>
      <c r="F20487" s="203"/>
    </row>
    <row r="20488" spans="1:6" x14ac:dyDescent="0.25">
      <c r="A20488" s="203"/>
      <c r="B20488" s="203"/>
      <c r="C20488" s="203"/>
      <c r="D20488" s="203"/>
      <c r="E20488" s="203"/>
      <c r="F20488" s="203"/>
    </row>
    <row r="20489" spans="1:6" x14ac:dyDescent="0.25">
      <c r="A20489" s="203"/>
      <c r="B20489" s="203"/>
      <c r="C20489" s="203"/>
      <c r="D20489" s="203"/>
      <c r="E20489" s="203"/>
      <c r="F20489" s="203"/>
    </row>
    <row r="20490" spans="1:6" x14ac:dyDescent="0.25">
      <c r="A20490" s="203"/>
      <c r="B20490" s="203"/>
      <c r="C20490" s="203"/>
      <c r="D20490" s="203"/>
      <c r="E20490" s="203"/>
      <c r="F20490" s="203"/>
    </row>
    <row r="20491" spans="1:6" x14ac:dyDescent="0.25">
      <c r="A20491" s="203"/>
      <c r="B20491" s="203"/>
      <c r="C20491" s="203"/>
      <c r="D20491" s="203"/>
      <c r="E20491" s="203"/>
      <c r="F20491" s="203"/>
    </row>
    <row r="20492" spans="1:6" x14ac:dyDescent="0.25">
      <c r="A20492" s="203"/>
      <c r="B20492" s="203"/>
      <c r="C20492" s="203"/>
      <c r="D20492" s="203"/>
      <c r="E20492" s="203"/>
      <c r="F20492" s="203"/>
    </row>
    <row r="20493" spans="1:6" x14ac:dyDescent="0.25">
      <c r="A20493" s="203"/>
      <c r="B20493" s="203"/>
      <c r="C20493" s="203"/>
      <c r="D20493" s="203"/>
      <c r="E20493" s="203"/>
      <c r="F20493" s="203"/>
    </row>
    <row r="20494" spans="1:6" x14ac:dyDescent="0.25">
      <c r="A20494" s="203"/>
      <c r="B20494" s="203"/>
      <c r="C20494" s="203"/>
      <c r="D20494" s="203"/>
      <c r="E20494" s="203"/>
      <c r="F20494" s="203"/>
    </row>
    <row r="20495" spans="1:6" x14ac:dyDescent="0.25">
      <c r="A20495" s="203"/>
      <c r="B20495" s="203"/>
      <c r="C20495" s="203"/>
      <c r="D20495" s="203"/>
      <c r="E20495" s="203"/>
      <c r="F20495" s="203"/>
    </row>
    <row r="20496" spans="1:6" x14ac:dyDescent="0.25">
      <c r="A20496" s="203"/>
      <c r="B20496" s="203"/>
      <c r="C20496" s="203"/>
      <c r="D20496" s="203"/>
      <c r="E20496" s="203"/>
      <c r="F20496" s="203"/>
    </row>
    <row r="20497" spans="1:6" x14ac:dyDescent="0.25">
      <c r="A20497" s="203"/>
      <c r="B20497" s="203"/>
      <c r="C20497" s="203"/>
      <c r="D20497" s="203"/>
      <c r="E20497" s="203"/>
      <c r="F20497" s="203"/>
    </row>
    <row r="20498" spans="1:6" x14ac:dyDescent="0.25">
      <c r="A20498" s="203"/>
      <c r="B20498" s="203"/>
      <c r="C20498" s="203"/>
      <c r="D20498" s="203"/>
      <c r="E20498" s="203"/>
      <c r="F20498" s="203"/>
    </row>
    <row r="20499" spans="1:6" x14ac:dyDescent="0.25">
      <c r="A20499" s="203"/>
      <c r="B20499" s="203"/>
      <c r="C20499" s="203"/>
      <c r="D20499" s="203"/>
      <c r="E20499" s="203"/>
      <c r="F20499" s="203"/>
    </row>
    <row r="20500" spans="1:6" x14ac:dyDescent="0.25">
      <c r="A20500" s="203"/>
      <c r="B20500" s="203"/>
      <c r="C20500" s="203"/>
      <c r="D20500" s="203"/>
      <c r="E20500" s="203"/>
      <c r="F20500" s="203"/>
    </row>
    <row r="20501" spans="1:6" x14ac:dyDescent="0.25">
      <c r="A20501" s="203"/>
      <c r="B20501" s="203"/>
      <c r="C20501" s="203"/>
      <c r="D20501" s="203"/>
      <c r="E20501" s="203"/>
      <c r="F20501" s="203"/>
    </row>
    <row r="20502" spans="1:6" x14ac:dyDescent="0.25">
      <c r="A20502" s="203"/>
      <c r="B20502" s="203"/>
      <c r="C20502" s="203"/>
      <c r="D20502" s="203"/>
      <c r="E20502" s="203"/>
      <c r="F20502" s="203"/>
    </row>
    <row r="20503" spans="1:6" x14ac:dyDescent="0.25">
      <c r="A20503" s="203"/>
      <c r="B20503" s="203"/>
      <c r="C20503" s="203"/>
      <c r="D20503" s="203"/>
      <c r="E20503" s="203"/>
      <c r="F20503" s="203"/>
    </row>
    <row r="20504" spans="1:6" x14ac:dyDescent="0.25">
      <c r="A20504" s="203"/>
      <c r="B20504" s="203"/>
      <c r="C20504" s="203"/>
      <c r="D20504" s="203"/>
      <c r="E20504" s="203"/>
      <c r="F20504" s="203"/>
    </row>
    <row r="20505" spans="1:6" x14ac:dyDescent="0.25">
      <c r="A20505" s="203"/>
      <c r="B20505" s="203"/>
      <c r="C20505" s="203"/>
      <c r="D20505" s="203"/>
      <c r="E20505" s="203"/>
      <c r="F20505" s="203"/>
    </row>
    <row r="20506" spans="1:6" x14ac:dyDescent="0.25">
      <c r="A20506" s="203"/>
      <c r="B20506" s="203"/>
      <c r="C20506" s="203"/>
      <c r="D20506" s="203"/>
      <c r="E20506" s="203"/>
      <c r="F20506" s="203"/>
    </row>
    <row r="20507" spans="1:6" x14ac:dyDescent="0.25">
      <c r="A20507" s="203"/>
      <c r="B20507" s="203"/>
      <c r="C20507" s="203"/>
      <c r="D20507" s="203"/>
      <c r="E20507" s="203"/>
      <c r="F20507" s="203"/>
    </row>
    <row r="20508" spans="1:6" x14ac:dyDescent="0.25">
      <c r="A20508" s="203"/>
      <c r="B20508" s="203"/>
      <c r="C20508" s="203"/>
      <c r="D20508" s="203"/>
      <c r="E20508" s="203"/>
      <c r="F20508" s="203"/>
    </row>
    <row r="20509" spans="1:6" x14ac:dyDescent="0.25">
      <c r="A20509" s="203"/>
      <c r="B20509" s="203"/>
      <c r="C20509" s="203"/>
      <c r="D20509" s="203"/>
      <c r="E20509" s="203"/>
      <c r="F20509" s="203"/>
    </row>
    <row r="20510" spans="1:6" x14ac:dyDescent="0.25">
      <c r="A20510" s="203"/>
      <c r="B20510" s="203"/>
      <c r="C20510" s="203"/>
      <c r="D20510" s="203"/>
      <c r="E20510" s="203"/>
      <c r="F20510" s="203"/>
    </row>
    <row r="20511" spans="1:6" x14ac:dyDescent="0.25">
      <c r="A20511" s="203"/>
      <c r="B20511" s="203"/>
      <c r="C20511" s="203"/>
      <c r="D20511" s="203"/>
      <c r="E20511" s="203"/>
      <c r="F20511" s="203"/>
    </row>
    <row r="20512" spans="1:6" x14ac:dyDescent="0.25">
      <c r="A20512" s="203"/>
      <c r="B20512" s="203"/>
      <c r="C20512" s="203"/>
      <c r="D20512" s="203"/>
      <c r="E20512" s="203"/>
      <c r="F20512" s="203"/>
    </row>
    <row r="20513" spans="1:6" x14ac:dyDescent="0.25">
      <c r="A20513" s="203"/>
      <c r="B20513" s="203"/>
      <c r="C20513" s="203"/>
      <c r="D20513" s="203"/>
      <c r="E20513" s="203"/>
      <c r="F20513" s="203"/>
    </row>
    <row r="20514" spans="1:6" x14ac:dyDescent="0.25">
      <c r="A20514" s="203"/>
      <c r="B20514" s="203"/>
      <c r="C20514" s="203"/>
      <c r="D20514" s="203"/>
      <c r="E20514" s="203"/>
      <c r="F20514" s="203"/>
    </row>
    <row r="20515" spans="1:6" x14ac:dyDescent="0.25">
      <c r="A20515" s="203"/>
      <c r="B20515" s="203"/>
      <c r="C20515" s="203"/>
      <c r="D20515" s="203"/>
      <c r="E20515" s="203"/>
      <c r="F20515" s="203"/>
    </row>
    <row r="20516" spans="1:6" x14ac:dyDescent="0.25">
      <c r="A20516" s="203"/>
      <c r="B20516" s="203"/>
      <c r="C20516" s="203"/>
      <c r="D20516" s="203"/>
      <c r="E20516" s="203"/>
      <c r="F20516" s="203"/>
    </row>
    <row r="20517" spans="1:6" x14ac:dyDescent="0.25">
      <c r="A20517" s="203"/>
      <c r="B20517" s="203"/>
      <c r="C20517" s="203"/>
      <c r="D20517" s="203"/>
      <c r="E20517" s="203"/>
      <c r="F20517" s="203"/>
    </row>
    <row r="20518" spans="1:6" x14ac:dyDescent="0.25">
      <c r="A20518" s="203"/>
      <c r="B20518" s="203"/>
      <c r="C20518" s="203"/>
      <c r="D20518" s="203"/>
      <c r="E20518" s="203"/>
      <c r="F20518" s="203"/>
    </row>
    <row r="20519" spans="1:6" x14ac:dyDescent="0.25">
      <c r="A20519" s="203"/>
      <c r="B20519" s="203"/>
      <c r="C20519" s="203"/>
      <c r="D20519" s="203"/>
      <c r="E20519" s="203"/>
      <c r="F20519" s="203"/>
    </row>
    <row r="20520" spans="1:6" x14ac:dyDescent="0.25">
      <c r="A20520" s="203"/>
      <c r="B20520" s="203"/>
      <c r="C20520" s="203"/>
      <c r="D20520" s="203"/>
      <c r="E20520" s="203"/>
      <c r="F20520" s="203"/>
    </row>
    <row r="20521" spans="1:6" x14ac:dyDescent="0.25">
      <c r="A20521" s="203"/>
      <c r="B20521" s="203"/>
      <c r="C20521" s="203"/>
      <c r="D20521" s="203"/>
      <c r="E20521" s="203"/>
      <c r="F20521" s="203"/>
    </row>
    <row r="20522" spans="1:6" x14ac:dyDescent="0.25">
      <c r="A20522" s="203"/>
      <c r="B20522" s="203"/>
      <c r="C20522" s="203"/>
      <c r="D20522" s="203"/>
      <c r="E20522" s="203"/>
      <c r="F20522" s="203"/>
    </row>
    <row r="20523" spans="1:6" x14ac:dyDescent="0.25">
      <c r="A20523" s="203"/>
      <c r="B20523" s="203"/>
      <c r="C20523" s="203"/>
      <c r="D20523" s="203"/>
      <c r="E20523" s="203"/>
      <c r="F20523" s="203"/>
    </row>
    <row r="20524" spans="1:6" x14ac:dyDescent="0.25">
      <c r="A20524" s="203"/>
      <c r="B20524" s="203"/>
      <c r="C20524" s="203"/>
      <c r="D20524" s="203"/>
      <c r="E20524" s="203"/>
      <c r="F20524" s="203"/>
    </row>
    <row r="20525" spans="1:6" x14ac:dyDescent="0.25">
      <c r="A20525" s="203"/>
      <c r="B20525" s="203"/>
      <c r="C20525" s="203"/>
      <c r="D20525" s="203"/>
      <c r="E20525" s="203"/>
      <c r="F20525" s="203"/>
    </row>
    <row r="20526" spans="1:6" x14ac:dyDescent="0.25">
      <c r="A20526" s="203"/>
      <c r="B20526" s="203"/>
      <c r="C20526" s="203"/>
      <c r="D20526" s="203"/>
      <c r="E20526" s="203"/>
      <c r="F20526" s="203"/>
    </row>
    <row r="20527" spans="1:6" x14ac:dyDescent="0.25">
      <c r="A20527" s="203"/>
      <c r="B20527" s="203"/>
      <c r="C20527" s="203"/>
      <c r="D20527" s="203"/>
      <c r="E20527" s="203"/>
      <c r="F20527" s="203"/>
    </row>
    <row r="20528" spans="1:6" x14ac:dyDescent="0.25">
      <c r="A20528" s="203"/>
      <c r="B20528" s="203"/>
      <c r="C20528" s="203"/>
      <c r="D20528" s="203"/>
      <c r="E20528" s="203"/>
      <c r="F20528" s="203"/>
    </row>
    <row r="20529" spans="1:6" x14ac:dyDescent="0.25">
      <c r="A20529" s="203"/>
      <c r="B20529" s="203"/>
      <c r="C20529" s="203"/>
      <c r="D20529" s="203"/>
      <c r="E20529" s="203"/>
      <c r="F20529" s="203"/>
    </row>
    <row r="20530" spans="1:6" x14ac:dyDescent="0.25">
      <c r="A20530" s="203"/>
      <c r="B20530" s="203"/>
      <c r="C20530" s="203"/>
      <c r="D20530" s="203"/>
      <c r="E20530" s="203"/>
      <c r="F20530" s="203"/>
    </row>
    <row r="20531" spans="1:6" x14ac:dyDescent="0.25">
      <c r="A20531" s="203"/>
      <c r="B20531" s="203"/>
      <c r="C20531" s="203"/>
      <c r="D20531" s="203"/>
      <c r="E20531" s="203"/>
      <c r="F20531" s="203"/>
    </row>
    <row r="20532" spans="1:6" x14ac:dyDescent="0.25">
      <c r="A20532" s="203"/>
      <c r="B20532" s="203"/>
      <c r="C20532" s="203"/>
      <c r="D20532" s="203"/>
      <c r="E20532" s="203"/>
      <c r="F20532" s="203"/>
    </row>
    <row r="20533" spans="1:6" x14ac:dyDescent="0.25">
      <c r="A20533" s="203"/>
      <c r="B20533" s="203"/>
      <c r="C20533" s="203"/>
      <c r="D20533" s="203"/>
      <c r="E20533" s="203"/>
      <c r="F20533" s="203"/>
    </row>
    <row r="20534" spans="1:6" x14ac:dyDescent="0.25">
      <c r="A20534" s="203"/>
      <c r="B20534" s="203"/>
      <c r="C20534" s="203"/>
      <c r="D20534" s="203"/>
      <c r="E20534" s="203"/>
      <c r="F20534" s="203"/>
    </row>
    <row r="20535" spans="1:6" x14ac:dyDescent="0.25">
      <c r="A20535" s="203"/>
      <c r="B20535" s="203"/>
      <c r="C20535" s="203"/>
      <c r="D20535" s="203"/>
      <c r="E20535" s="203"/>
      <c r="F20535" s="203"/>
    </row>
    <row r="20536" spans="1:6" x14ac:dyDescent="0.25">
      <c r="A20536" s="203"/>
      <c r="B20536" s="203"/>
      <c r="C20536" s="203"/>
      <c r="D20536" s="203"/>
      <c r="E20536" s="203"/>
      <c r="F20536" s="203"/>
    </row>
    <row r="20537" spans="1:6" x14ac:dyDescent="0.25">
      <c r="A20537" s="203"/>
      <c r="B20537" s="203"/>
      <c r="C20537" s="203"/>
      <c r="D20537" s="203"/>
      <c r="E20537" s="203"/>
      <c r="F20537" s="203"/>
    </row>
    <row r="20538" spans="1:6" x14ac:dyDescent="0.25">
      <c r="A20538" s="203"/>
      <c r="B20538" s="203"/>
      <c r="C20538" s="203"/>
      <c r="D20538" s="203"/>
      <c r="E20538" s="203"/>
      <c r="F20538" s="203"/>
    </row>
    <row r="20539" spans="1:6" x14ac:dyDescent="0.25">
      <c r="A20539" s="203"/>
      <c r="B20539" s="203"/>
      <c r="C20539" s="203"/>
      <c r="D20539" s="203"/>
      <c r="E20539" s="203"/>
      <c r="F20539" s="203"/>
    </row>
    <row r="20540" spans="1:6" x14ac:dyDescent="0.25">
      <c r="A20540" s="203"/>
      <c r="B20540" s="203"/>
      <c r="C20540" s="203"/>
      <c r="D20540" s="203"/>
      <c r="E20540" s="203"/>
      <c r="F20540" s="203"/>
    </row>
    <row r="20541" spans="1:6" x14ac:dyDescent="0.25">
      <c r="A20541" s="203"/>
      <c r="B20541" s="203"/>
      <c r="C20541" s="203"/>
      <c r="D20541" s="203"/>
      <c r="E20541" s="203"/>
      <c r="F20541" s="203"/>
    </row>
    <row r="20542" spans="1:6" x14ac:dyDescent="0.25">
      <c r="A20542" s="203"/>
      <c r="B20542" s="203"/>
      <c r="C20542" s="203"/>
      <c r="D20542" s="203"/>
      <c r="E20542" s="203"/>
      <c r="F20542" s="203"/>
    </row>
    <row r="20543" spans="1:6" x14ac:dyDescent="0.25">
      <c r="A20543" s="203"/>
      <c r="B20543" s="203"/>
      <c r="C20543" s="203"/>
      <c r="D20543" s="203"/>
      <c r="E20543" s="203"/>
      <c r="F20543" s="203"/>
    </row>
    <row r="20544" spans="1:6" x14ac:dyDescent="0.25">
      <c r="A20544" s="203"/>
      <c r="B20544" s="203"/>
      <c r="C20544" s="203"/>
      <c r="D20544" s="203"/>
      <c r="E20544" s="203"/>
      <c r="F20544" s="203"/>
    </row>
    <row r="20545" spans="1:6" x14ac:dyDescent="0.25">
      <c r="A20545" s="203"/>
      <c r="B20545" s="203"/>
      <c r="C20545" s="203"/>
      <c r="D20545" s="203"/>
      <c r="E20545" s="203"/>
      <c r="F20545" s="203"/>
    </row>
    <row r="20546" spans="1:6" x14ac:dyDescent="0.25">
      <c r="A20546" s="203"/>
      <c r="B20546" s="203"/>
      <c r="C20546" s="203"/>
      <c r="D20546" s="203"/>
      <c r="E20546" s="203"/>
      <c r="F20546" s="203"/>
    </row>
    <row r="20547" spans="1:6" x14ac:dyDescent="0.25">
      <c r="A20547" s="203"/>
      <c r="B20547" s="203"/>
      <c r="C20547" s="203"/>
      <c r="D20547" s="203"/>
      <c r="E20547" s="203"/>
      <c r="F20547" s="203"/>
    </row>
    <row r="20548" spans="1:6" x14ac:dyDescent="0.25">
      <c r="A20548" s="203"/>
      <c r="B20548" s="203"/>
      <c r="C20548" s="203"/>
      <c r="D20548" s="203"/>
      <c r="E20548" s="203"/>
      <c r="F20548" s="203"/>
    </row>
    <row r="20549" spans="1:6" x14ac:dyDescent="0.25">
      <c r="A20549" s="203"/>
      <c r="B20549" s="203"/>
      <c r="C20549" s="203"/>
      <c r="D20549" s="203"/>
      <c r="E20549" s="203"/>
      <c r="F20549" s="203"/>
    </row>
    <row r="20550" spans="1:6" x14ac:dyDescent="0.25">
      <c r="A20550" s="203"/>
      <c r="B20550" s="203"/>
      <c r="C20550" s="203"/>
      <c r="D20550" s="203"/>
      <c r="E20550" s="203"/>
      <c r="F20550" s="203"/>
    </row>
    <row r="20551" spans="1:6" x14ac:dyDescent="0.25">
      <c r="A20551" s="203"/>
      <c r="B20551" s="203"/>
      <c r="C20551" s="203"/>
      <c r="D20551" s="203"/>
      <c r="E20551" s="203"/>
      <c r="F20551" s="203"/>
    </row>
    <row r="20552" spans="1:6" x14ac:dyDescent="0.25">
      <c r="A20552" s="203"/>
      <c r="B20552" s="203"/>
      <c r="C20552" s="203"/>
      <c r="D20552" s="203"/>
      <c r="E20552" s="203"/>
      <c r="F20552" s="203"/>
    </row>
    <row r="20553" spans="1:6" x14ac:dyDescent="0.25">
      <c r="A20553" s="203"/>
      <c r="B20553" s="203"/>
      <c r="C20553" s="203"/>
      <c r="D20553" s="203"/>
      <c r="E20553" s="203"/>
      <c r="F20553" s="203"/>
    </row>
    <row r="20554" spans="1:6" x14ac:dyDescent="0.25">
      <c r="A20554" s="203"/>
      <c r="B20554" s="203"/>
      <c r="C20554" s="203"/>
      <c r="D20554" s="203"/>
      <c r="E20554" s="203"/>
      <c r="F20554" s="203"/>
    </row>
    <row r="20555" spans="1:6" x14ac:dyDescent="0.25">
      <c r="A20555" s="203"/>
      <c r="B20555" s="203"/>
      <c r="C20555" s="203"/>
      <c r="D20555" s="203"/>
      <c r="E20555" s="203"/>
      <c r="F20555" s="203"/>
    </row>
    <row r="20556" spans="1:6" x14ac:dyDescent="0.25">
      <c r="A20556" s="203"/>
      <c r="B20556" s="203"/>
      <c r="C20556" s="203"/>
      <c r="D20556" s="203"/>
      <c r="E20556" s="203"/>
      <c r="F20556" s="203"/>
    </row>
    <row r="20557" spans="1:6" x14ac:dyDescent="0.25">
      <c r="A20557" s="203"/>
      <c r="B20557" s="203"/>
      <c r="C20557" s="203"/>
      <c r="D20557" s="203"/>
      <c r="E20557" s="203"/>
      <c r="F20557" s="203"/>
    </row>
    <row r="20558" spans="1:6" x14ac:dyDescent="0.25">
      <c r="A20558" s="203"/>
      <c r="B20558" s="203"/>
      <c r="C20558" s="203"/>
      <c r="D20558" s="203"/>
      <c r="E20558" s="203"/>
      <c r="F20558" s="203"/>
    </row>
    <row r="20559" spans="1:6" x14ac:dyDescent="0.25">
      <c r="A20559" s="203"/>
      <c r="B20559" s="203"/>
      <c r="C20559" s="203"/>
      <c r="D20559" s="203"/>
      <c r="E20559" s="203"/>
      <c r="F20559" s="203"/>
    </row>
    <row r="20560" spans="1:6" x14ac:dyDescent="0.25">
      <c r="A20560" s="203"/>
      <c r="B20560" s="203"/>
      <c r="C20560" s="203"/>
      <c r="D20560" s="203"/>
      <c r="E20560" s="203"/>
      <c r="F20560" s="203"/>
    </row>
    <row r="20561" spans="1:6" x14ac:dyDescent="0.25">
      <c r="A20561" s="203"/>
      <c r="B20561" s="203"/>
      <c r="C20561" s="203"/>
      <c r="D20561" s="203"/>
      <c r="E20561" s="203"/>
      <c r="F20561" s="203"/>
    </row>
    <row r="20562" spans="1:6" x14ac:dyDescent="0.25">
      <c r="A20562" s="203"/>
      <c r="B20562" s="203"/>
      <c r="C20562" s="203"/>
      <c r="D20562" s="203"/>
      <c r="E20562" s="203"/>
      <c r="F20562" s="203"/>
    </row>
    <row r="20563" spans="1:6" x14ac:dyDescent="0.25">
      <c r="A20563" s="203"/>
      <c r="B20563" s="203"/>
      <c r="C20563" s="203"/>
      <c r="D20563" s="203"/>
      <c r="E20563" s="203"/>
      <c r="F20563" s="203"/>
    </row>
    <row r="20564" spans="1:6" x14ac:dyDescent="0.25">
      <c r="A20564" s="203"/>
      <c r="B20564" s="203"/>
      <c r="C20564" s="203"/>
      <c r="D20564" s="203"/>
      <c r="E20564" s="203"/>
      <c r="F20564" s="203"/>
    </row>
    <row r="20565" spans="1:6" x14ac:dyDescent="0.25">
      <c r="A20565" s="203"/>
      <c r="B20565" s="203"/>
      <c r="C20565" s="203"/>
      <c r="D20565" s="203"/>
      <c r="E20565" s="203"/>
      <c r="F20565" s="203"/>
    </row>
    <row r="20566" spans="1:6" x14ac:dyDescent="0.25">
      <c r="A20566" s="203"/>
      <c r="B20566" s="203"/>
      <c r="C20566" s="203"/>
      <c r="D20566" s="203"/>
      <c r="E20566" s="203"/>
      <c r="F20566" s="203"/>
    </row>
    <row r="20567" spans="1:6" x14ac:dyDescent="0.25">
      <c r="A20567" s="203"/>
      <c r="B20567" s="203"/>
      <c r="C20567" s="203"/>
      <c r="D20567" s="203"/>
      <c r="E20567" s="203"/>
      <c r="F20567" s="203"/>
    </row>
    <row r="20568" spans="1:6" x14ac:dyDescent="0.25">
      <c r="A20568" s="203"/>
      <c r="B20568" s="203"/>
      <c r="C20568" s="203"/>
      <c r="D20568" s="203"/>
      <c r="E20568" s="203"/>
      <c r="F20568" s="203"/>
    </row>
    <row r="20569" spans="1:6" x14ac:dyDescent="0.25">
      <c r="A20569" s="203"/>
      <c r="B20569" s="203"/>
      <c r="C20569" s="203"/>
      <c r="D20569" s="203"/>
      <c r="E20569" s="203"/>
      <c r="F20569" s="203"/>
    </row>
    <row r="20570" spans="1:6" x14ac:dyDescent="0.25">
      <c r="A20570" s="203"/>
      <c r="B20570" s="203"/>
      <c r="C20570" s="203"/>
      <c r="D20570" s="203"/>
      <c r="E20570" s="203"/>
      <c r="F20570" s="203"/>
    </row>
    <row r="20571" spans="1:6" x14ac:dyDescent="0.25">
      <c r="A20571" s="203"/>
      <c r="B20571" s="203"/>
      <c r="C20571" s="203"/>
      <c r="D20571" s="203"/>
      <c r="E20571" s="203"/>
      <c r="F20571" s="203"/>
    </row>
    <row r="20572" spans="1:6" x14ac:dyDescent="0.25">
      <c r="A20572" s="203"/>
      <c r="B20572" s="203"/>
      <c r="C20572" s="203"/>
      <c r="D20572" s="203"/>
      <c r="E20572" s="203"/>
      <c r="F20572" s="203"/>
    </row>
    <row r="20573" spans="1:6" x14ac:dyDescent="0.25">
      <c r="A20573" s="203"/>
      <c r="B20573" s="203"/>
      <c r="C20573" s="203"/>
      <c r="D20573" s="203"/>
      <c r="E20573" s="203"/>
      <c r="F20573" s="203"/>
    </row>
    <row r="20574" spans="1:6" x14ac:dyDescent="0.25">
      <c r="A20574" s="203"/>
      <c r="B20574" s="203"/>
      <c r="C20574" s="203"/>
      <c r="D20574" s="203"/>
      <c r="E20574" s="203"/>
      <c r="F20574" s="203"/>
    </row>
    <row r="20575" spans="1:6" x14ac:dyDescent="0.25">
      <c r="A20575" s="203"/>
      <c r="B20575" s="203"/>
      <c r="C20575" s="203"/>
      <c r="D20575" s="203"/>
      <c r="E20575" s="203"/>
      <c r="F20575" s="203"/>
    </row>
    <row r="20576" spans="1:6" x14ac:dyDescent="0.25">
      <c r="A20576" s="203"/>
      <c r="B20576" s="203"/>
      <c r="C20576" s="203"/>
      <c r="D20576" s="203"/>
      <c r="E20576" s="203"/>
      <c r="F20576" s="203"/>
    </row>
    <row r="20577" spans="1:6" x14ac:dyDescent="0.25">
      <c r="A20577" s="203"/>
      <c r="B20577" s="203"/>
      <c r="C20577" s="203"/>
      <c r="D20577" s="203"/>
      <c r="E20577" s="203"/>
      <c r="F20577" s="203"/>
    </row>
    <row r="20578" spans="1:6" x14ac:dyDescent="0.25">
      <c r="A20578" s="203"/>
      <c r="B20578" s="203"/>
      <c r="C20578" s="203"/>
      <c r="D20578" s="203"/>
      <c r="E20578" s="203"/>
      <c r="F20578" s="203"/>
    </row>
    <row r="20579" spans="1:6" x14ac:dyDescent="0.25">
      <c r="A20579" s="203"/>
      <c r="B20579" s="203"/>
      <c r="C20579" s="203"/>
      <c r="D20579" s="203"/>
      <c r="E20579" s="203"/>
      <c r="F20579" s="203"/>
    </row>
    <row r="20580" spans="1:6" x14ac:dyDescent="0.25">
      <c r="A20580" s="203"/>
      <c r="B20580" s="203"/>
      <c r="C20580" s="203"/>
      <c r="D20580" s="203"/>
      <c r="E20580" s="203"/>
      <c r="F20580" s="203"/>
    </row>
    <row r="20581" spans="1:6" x14ac:dyDescent="0.25">
      <c r="A20581" s="203"/>
      <c r="B20581" s="203"/>
      <c r="C20581" s="203"/>
      <c r="D20581" s="203"/>
      <c r="E20581" s="203"/>
      <c r="F20581" s="203"/>
    </row>
    <row r="20582" spans="1:6" x14ac:dyDescent="0.25">
      <c r="A20582" s="203"/>
      <c r="B20582" s="203"/>
      <c r="C20582" s="203"/>
      <c r="D20582" s="203"/>
      <c r="E20582" s="203"/>
      <c r="F20582" s="203"/>
    </row>
    <row r="20583" spans="1:6" x14ac:dyDescent="0.25">
      <c r="A20583" s="203"/>
      <c r="B20583" s="203"/>
      <c r="C20583" s="203"/>
      <c r="D20583" s="203"/>
      <c r="E20583" s="203"/>
      <c r="F20583" s="203"/>
    </row>
    <row r="20584" spans="1:6" x14ac:dyDescent="0.25">
      <c r="A20584" s="203"/>
      <c r="B20584" s="203"/>
      <c r="C20584" s="203"/>
      <c r="D20584" s="203"/>
      <c r="E20584" s="203"/>
      <c r="F20584" s="203"/>
    </row>
    <row r="20585" spans="1:6" x14ac:dyDescent="0.25">
      <c r="A20585" s="203"/>
      <c r="B20585" s="203"/>
      <c r="C20585" s="203"/>
      <c r="D20585" s="203"/>
      <c r="E20585" s="203"/>
      <c r="F20585" s="203"/>
    </row>
    <row r="20586" spans="1:6" x14ac:dyDescent="0.25">
      <c r="A20586" s="203"/>
      <c r="B20586" s="203"/>
      <c r="C20586" s="203"/>
      <c r="D20586" s="203"/>
      <c r="E20586" s="203"/>
      <c r="F20586" s="203"/>
    </row>
    <row r="20587" spans="1:6" x14ac:dyDescent="0.25">
      <c r="A20587" s="203"/>
      <c r="B20587" s="203"/>
      <c r="C20587" s="203"/>
      <c r="D20587" s="203"/>
      <c r="E20587" s="203"/>
      <c r="F20587" s="203"/>
    </row>
    <row r="20588" spans="1:6" x14ac:dyDescent="0.25">
      <c r="A20588" s="203"/>
      <c r="B20588" s="203"/>
      <c r="C20588" s="203"/>
      <c r="D20588" s="203"/>
      <c r="E20588" s="203"/>
      <c r="F20588" s="203"/>
    </row>
    <row r="20589" spans="1:6" x14ac:dyDescent="0.25">
      <c r="A20589" s="203"/>
      <c r="B20589" s="203"/>
      <c r="C20589" s="203"/>
      <c r="D20589" s="203"/>
      <c r="E20589" s="203"/>
      <c r="F20589" s="203"/>
    </row>
    <row r="20590" spans="1:6" x14ac:dyDescent="0.25">
      <c r="A20590" s="203"/>
      <c r="B20590" s="203"/>
      <c r="C20590" s="203"/>
      <c r="D20590" s="203"/>
      <c r="E20590" s="203"/>
      <c r="F20590" s="203"/>
    </row>
    <row r="20591" spans="1:6" x14ac:dyDescent="0.25">
      <c r="A20591" s="203"/>
      <c r="B20591" s="203"/>
      <c r="C20591" s="203"/>
      <c r="D20591" s="203"/>
      <c r="E20591" s="203"/>
      <c r="F20591" s="203"/>
    </row>
    <row r="20592" spans="1:6" x14ac:dyDescent="0.25">
      <c r="A20592" s="203"/>
      <c r="B20592" s="203"/>
      <c r="C20592" s="203"/>
      <c r="D20592" s="203"/>
      <c r="E20592" s="203"/>
      <c r="F20592" s="203"/>
    </row>
    <row r="20593" spans="1:6" x14ac:dyDescent="0.25">
      <c r="A20593" s="203"/>
      <c r="B20593" s="203"/>
      <c r="C20593" s="203"/>
      <c r="D20593" s="203"/>
      <c r="E20593" s="203"/>
      <c r="F20593" s="203"/>
    </row>
    <row r="20594" spans="1:6" x14ac:dyDescent="0.25">
      <c r="A20594" s="203"/>
      <c r="B20594" s="203"/>
      <c r="C20594" s="203"/>
      <c r="D20594" s="203"/>
      <c r="E20594" s="203"/>
      <c r="F20594" s="203"/>
    </row>
    <row r="20595" spans="1:6" x14ac:dyDescent="0.25">
      <c r="A20595" s="203"/>
      <c r="B20595" s="203"/>
      <c r="C20595" s="203"/>
      <c r="D20595" s="203"/>
      <c r="E20595" s="203"/>
      <c r="F20595" s="203"/>
    </row>
    <row r="20596" spans="1:6" x14ac:dyDescent="0.25">
      <c r="A20596" s="203"/>
      <c r="B20596" s="203"/>
      <c r="C20596" s="203"/>
      <c r="D20596" s="203"/>
      <c r="E20596" s="203"/>
      <c r="F20596" s="203"/>
    </row>
    <row r="20597" spans="1:6" x14ac:dyDescent="0.25">
      <c r="A20597" s="203"/>
      <c r="B20597" s="203"/>
      <c r="C20597" s="203"/>
      <c r="D20597" s="203"/>
      <c r="E20597" s="203"/>
      <c r="F20597" s="203"/>
    </row>
    <row r="20598" spans="1:6" x14ac:dyDescent="0.25">
      <c r="A20598" s="203"/>
      <c r="B20598" s="203"/>
      <c r="C20598" s="203"/>
      <c r="D20598" s="203"/>
      <c r="E20598" s="203"/>
      <c r="F20598" s="203"/>
    </row>
    <row r="20599" spans="1:6" x14ac:dyDescent="0.25">
      <c r="A20599" s="203"/>
      <c r="B20599" s="203"/>
      <c r="C20599" s="203"/>
      <c r="D20599" s="203"/>
      <c r="E20599" s="203"/>
      <c r="F20599" s="203"/>
    </row>
    <row r="20600" spans="1:6" x14ac:dyDescent="0.25">
      <c r="A20600" s="203"/>
      <c r="B20600" s="203"/>
      <c r="C20600" s="203"/>
      <c r="D20600" s="203"/>
      <c r="E20600" s="203"/>
      <c r="F20600" s="203"/>
    </row>
    <row r="20601" spans="1:6" x14ac:dyDescent="0.25">
      <c r="A20601" s="203"/>
      <c r="B20601" s="203"/>
      <c r="C20601" s="203"/>
      <c r="D20601" s="203"/>
      <c r="E20601" s="203"/>
      <c r="F20601" s="203"/>
    </row>
    <row r="20602" spans="1:6" x14ac:dyDescent="0.25">
      <c r="A20602" s="203"/>
      <c r="B20602" s="203"/>
      <c r="C20602" s="203"/>
      <c r="D20602" s="203"/>
      <c r="E20602" s="203"/>
      <c r="F20602" s="203"/>
    </row>
    <row r="20603" spans="1:6" x14ac:dyDescent="0.25">
      <c r="A20603" s="203"/>
      <c r="B20603" s="203"/>
      <c r="C20603" s="203"/>
      <c r="D20603" s="203"/>
      <c r="E20603" s="203"/>
      <c r="F20603" s="203"/>
    </row>
    <row r="20604" spans="1:6" x14ac:dyDescent="0.25">
      <c r="A20604" s="203"/>
      <c r="B20604" s="203"/>
      <c r="C20604" s="203"/>
      <c r="D20604" s="203"/>
      <c r="E20604" s="203"/>
      <c r="F20604" s="203"/>
    </row>
    <row r="20605" spans="1:6" x14ac:dyDescent="0.25">
      <c r="A20605" s="203"/>
      <c r="B20605" s="203"/>
      <c r="C20605" s="203"/>
      <c r="D20605" s="203"/>
      <c r="E20605" s="203"/>
      <c r="F20605" s="203"/>
    </row>
    <row r="20606" spans="1:6" x14ac:dyDescent="0.25">
      <c r="A20606" s="203"/>
      <c r="B20606" s="203"/>
      <c r="C20606" s="203"/>
      <c r="D20606" s="203"/>
      <c r="E20606" s="203"/>
      <c r="F20606" s="203"/>
    </row>
    <row r="20607" spans="1:6" x14ac:dyDescent="0.25">
      <c r="A20607" s="203"/>
      <c r="B20607" s="203"/>
      <c r="C20607" s="203"/>
      <c r="D20607" s="203"/>
      <c r="E20607" s="203"/>
      <c r="F20607" s="203"/>
    </row>
    <row r="20608" spans="1:6" x14ac:dyDescent="0.25">
      <c r="A20608" s="203"/>
      <c r="B20608" s="203"/>
      <c r="C20608" s="203"/>
      <c r="D20608" s="203"/>
      <c r="E20608" s="203"/>
      <c r="F20608" s="203"/>
    </row>
    <row r="20609" spans="1:6" x14ac:dyDescent="0.25">
      <c r="A20609" s="203"/>
      <c r="B20609" s="203"/>
      <c r="C20609" s="203"/>
      <c r="D20609" s="203"/>
      <c r="E20609" s="203"/>
      <c r="F20609" s="203"/>
    </row>
    <row r="20610" spans="1:6" x14ac:dyDescent="0.25">
      <c r="A20610" s="203"/>
      <c r="B20610" s="203"/>
      <c r="C20610" s="203"/>
      <c r="D20610" s="203"/>
      <c r="E20610" s="203"/>
      <c r="F20610" s="203"/>
    </row>
    <row r="20611" spans="1:6" x14ac:dyDescent="0.25">
      <c r="A20611" s="203"/>
      <c r="B20611" s="203"/>
      <c r="C20611" s="203"/>
      <c r="D20611" s="203"/>
      <c r="E20611" s="203"/>
      <c r="F20611" s="203"/>
    </row>
    <row r="20612" spans="1:6" x14ac:dyDescent="0.25">
      <c r="A20612" s="203"/>
      <c r="B20612" s="203"/>
      <c r="C20612" s="203"/>
      <c r="D20612" s="203"/>
      <c r="E20612" s="203"/>
      <c r="F20612" s="203"/>
    </row>
    <row r="20613" spans="1:6" x14ac:dyDescent="0.25">
      <c r="A20613" s="203"/>
      <c r="B20613" s="203"/>
      <c r="C20613" s="203"/>
      <c r="D20613" s="203"/>
      <c r="E20613" s="203"/>
      <c r="F20613" s="203"/>
    </row>
    <row r="20614" spans="1:6" x14ac:dyDescent="0.25">
      <c r="A20614" s="203"/>
      <c r="B20614" s="203"/>
      <c r="C20614" s="203"/>
      <c r="D20614" s="203"/>
      <c r="E20614" s="203"/>
      <c r="F20614" s="203"/>
    </row>
    <row r="20615" spans="1:6" x14ac:dyDescent="0.25">
      <c r="A20615" s="203"/>
      <c r="B20615" s="203"/>
      <c r="C20615" s="203"/>
      <c r="D20615" s="203"/>
      <c r="E20615" s="203"/>
      <c r="F20615" s="203"/>
    </row>
    <row r="20616" spans="1:6" x14ac:dyDescent="0.25">
      <c r="A20616" s="203"/>
      <c r="B20616" s="203"/>
      <c r="C20616" s="203"/>
      <c r="D20616" s="203"/>
      <c r="E20616" s="203"/>
      <c r="F20616" s="203"/>
    </row>
    <row r="20617" spans="1:6" x14ac:dyDescent="0.25">
      <c r="A20617" s="203"/>
      <c r="B20617" s="203"/>
      <c r="C20617" s="203"/>
      <c r="D20617" s="203"/>
      <c r="E20617" s="203"/>
      <c r="F20617" s="203"/>
    </row>
    <row r="20618" spans="1:6" x14ac:dyDescent="0.25">
      <c r="A20618" s="203"/>
      <c r="B20618" s="203"/>
      <c r="C20618" s="203"/>
      <c r="D20618" s="203"/>
      <c r="E20618" s="203"/>
      <c r="F20618" s="203"/>
    </row>
    <row r="20619" spans="1:6" x14ac:dyDescent="0.25">
      <c r="A20619" s="203"/>
      <c r="B20619" s="203"/>
      <c r="C20619" s="203"/>
      <c r="D20619" s="203"/>
      <c r="E20619" s="203"/>
      <c r="F20619" s="203"/>
    </row>
    <row r="20620" spans="1:6" x14ac:dyDescent="0.25">
      <c r="A20620" s="203"/>
      <c r="B20620" s="203"/>
      <c r="C20620" s="203"/>
      <c r="D20620" s="203"/>
      <c r="E20620" s="203"/>
      <c r="F20620" s="203"/>
    </row>
    <row r="20621" spans="1:6" x14ac:dyDescent="0.25">
      <c r="A20621" s="203"/>
      <c r="B20621" s="203"/>
      <c r="C20621" s="203"/>
      <c r="D20621" s="203"/>
      <c r="E20621" s="203"/>
      <c r="F20621" s="203"/>
    </row>
    <row r="20622" spans="1:6" x14ac:dyDescent="0.25">
      <c r="A20622" s="203"/>
      <c r="B20622" s="203"/>
      <c r="C20622" s="203"/>
      <c r="D20622" s="203"/>
      <c r="E20622" s="203"/>
      <c r="F20622" s="203"/>
    </row>
    <row r="20623" spans="1:6" x14ac:dyDescent="0.25">
      <c r="A20623" s="203"/>
      <c r="B20623" s="203"/>
      <c r="C20623" s="203"/>
      <c r="D20623" s="203"/>
      <c r="E20623" s="203"/>
      <c r="F20623" s="203"/>
    </row>
    <row r="20624" spans="1:6" x14ac:dyDescent="0.25">
      <c r="A20624" s="203"/>
      <c r="B20624" s="203"/>
      <c r="C20624" s="203"/>
      <c r="D20624" s="203"/>
      <c r="E20624" s="203"/>
      <c r="F20624" s="203"/>
    </row>
    <row r="20625" spans="1:6" x14ac:dyDescent="0.25">
      <c r="A20625" s="203"/>
      <c r="B20625" s="203"/>
      <c r="C20625" s="203"/>
      <c r="D20625" s="203"/>
      <c r="E20625" s="203"/>
      <c r="F20625" s="203"/>
    </row>
    <row r="20626" spans="1:6" x14ac:dyDescent="0.25">
      <c r="A20626" s="203"/>
      <c r="B20626" s="203"/>
      <c r="C20626" s="203"/>
      <c r="D20626" s="203"/>
      <c r="E20626" s="203"/>
      <c r="F20626" s="203"/>
    </row>
    <row r="20627" spans="1:6" x14ac:dyDescent="0.25">
      <c r="A20627" s="203"/>
      <c r="B20627" s="203"/>
      <c r="C20627" s="203"/>
      <c r="D20627" s="203"/>
      <c r="E20627" s="203"/>
      <c r="F20627" s="203"/>
    </row>
    <row r="20628" spans="1:6" x14ac:dyDescent="0.25">
      <c r="A20628" s="203"/>
      <c r="B20628" s="203"/>
      <c r="C20628" s="203"/>
      <c r="D20628" s="203"/>
      <c r="E20628" s="203"/>
      <c r="F20628" s="203"/>
    </row>
    <row r="20629" spans="1:6" x14ac:dyDescent="0.25">
      <c r="A20629" s="203"/>
      <c r="B20629" s="203"/>
      <c r="C20629" s="203"/>
      <c r="D20629" s="203"/>
      <c r="E20629" s="203"/>
      <c r="F20629" s="203"/>
    </row>
    <row r="20630" spans="1:6" x14ac:dyDescent="0.25">
      <c r="A20630" s="203"/>
      <c r="B20630" s="203"/>
      <c r="C20630" s="203"/>
      <c r="D20630" s="203"/>
      <c r="E20630" s="203"/>
      <c r="F20630" s="203"/>
    </row>
    <row r="20631" spans="1:6" x14ac:dyDescent="0.25">
      <c r="A20631" s="203"/>
      <c r="B20631" s="203"/>
      <c r="C20631" s="203"/>
      <c r="D20631" s="203"/>
      <c r="E20631" s="203"/>
      <c r="F20631" s="203"/>
    </row>
    <row r="20632" spans="1:6" x14ac:dyDescent="0.25">
      <c r="A20632" s="203"/>
      <c r="B20632" s="203"/>
      <c r="C20632" s="203"/>
      <c r="D20632" s="203"/>
      <c r="E20632" s="203"/>
      <c r="F20632" s="203"/>
    </row>
    <row r="20633" spans="1:6" x14ac:dyDescent="0.25">
      <c r="A20633" s="203"/>
      <c r="B20633" s="203"/>
      <c r="C20633" s="203"/>
      <c r="D20633" s="203"/>
      <c r="E20633" s="203"/>
      <c r="F20633" s="203"/>
    </row>
    <row r="20634" spans="1:6" x14ac:dyDescent="0.25">
      <c r="A20634" s="203"/>
      <c r="B20634" s="203"/>
      <c r="C20634" s="203"/>
      <c r="D20634" s="203"/>
      <c r="E20634" s="203"/>
      <c r="F20634" s="203"/>
    </row>
    <row r="20635" spans="1:6" x14ac:dyDescent="0.25">
      <c r="A20635" s="203"/>
      <c r="B20635" s="203"/>
      <c r="C20635" s="203"/>
      <c r="D20635" s="203"/>
      <c r="E20635" s="203"/>
      <c r="F20635" s="203"/>
    </row>
    <row r="20636" spans="1:6" x14ac:dyDescent="0.25">
      <c r="A20636" s="203"/>
      <c r="B20636" s="203"/>
      <c r="C20636" s="203"/>
      <c r="D20636" s="203"/>
      <c r="E20636" s="203"/>
      <c r="F20636" s="203"/>
    </row>
    <row r="20637" spans="1:6" x14ac:dyDescent="0.25">
      <c r="A20637" s="203"/>
      <c r="B20637" s="203"/>
      <c r="C20637" s="203"/>
      <c r="D20637" s="203"/>
      <c r="E20637" s="203"/>
      <c r="F20637" s="203"/>
    </row>
    <row r="20638" spans="1:6" x14ac:dyDescent="0.25">
      <c r="A20638" s="203"/>
      <c r="B20638" s="203"/>
      <c r="C20638" s="203"/>
      <c r="D20638" s="203"/>
      <c r="E20638" s="203"/>
      <c r="F20638" s="203"/>
    </row>
    <row r="20639" spans="1:6" x14ac:dyDescent="0.25">
      <c r="A20639" s="203"/>
      <c r="B20639" s="203"/>
      <c r="C20639" s="203"/>
      <c r="D20639" s="203"/>
      <c r="E20639" s="203"/>
      <c r="F20639" s="203"/>
    </row>
    <row r="20640" spans="1:6" x14ac:dyDescent="0.25">
      <c r="A20640" s="203"/>
      <c r="B20640" s="203"/>
      <c r="C20640" s="203"/>
      <c r="D20640" s="203"/>
      <c r="E20640" s="203"/>
      <c r="F20640" s="203"/>
    </row>
    <row r="20641" spans="1:6" x14ac:dyDescent="0.25">
      <c r="A20641" s="203"/>
      <c r="B20641" s="203"/>
      <c r="C20641" s="203"/>
      <c r="D20641" s="203"/>
      <c r="E20641" s="203"/>
      <c r="F20641" s="203"/>
    </row>
    <row r="20642" spans="1:6" x14ac:dyDescent="0.25">
      <c r="A20642" s="203"/>
      <c r="B20642" s="203"/>
      <c r="C20642" s="203"/>
      <c r="D20642" s="203"/>
      <c r="E20642" s="203"/>
      <c r="F20642" s="203"/>
    </row>
    <row r="20643" spans="1:6" x14ac:dyDescent="0.25">
      <c r="A20643" s="203"/>
      <c r="B20643" s="203"/>
      <c r="C20643" s="203"/>
      <c r="D20643" s="203"/>
      <c r="E20643" s="203"/>
      <c r="F20643" s="203"/>
    </row>
    <row r="20644" spans="1:6" x14ac:dyDescent="0.25">
      <c r="A20644" s="203"/>
      <c r="B20644" s="203"/>
      <c r="C20644" s="203"/>
      <c r="D20644" s="203"/>
      <c r="E20644" s="203"/>
      <c r="F20644" s="203"/>
    </row>
    <row r="20645" spans="1:6" x14ac:dyDescent="0.25">
      <c r="A20645" s="203"/>
      <c r="B20645" s="203"/>
      <c r="C20645" s="203"/>
      <c r="D20645" s="203"/>
      <c r="E20645" s="203"/>
      <c r="F20645" s="203"/>
    </row>
    <row r="20646" spans="1:6" x14ac:dyDescent="0.25">
      <c r="A20646" s="203"/>
      <c r="B20646" s="203"/>
      <c r="C20646" s="203"/>
      <c r="D20646" s="203"/>
      <c r="E20646" s="203"/>
      <c r="F20646" s="203"/>
    </row>
    <row r="20647" spans="1:6" x14ac:dyDescent="0.25">
      <c r="A20647" s="203"/>
      <c r="B20647" s="203"/>
      <c r="C20647" s="203"/>
      <c r="D20647" s="203"/>
      <c r="E20647" s="203"/>
      <c r="F20647" s="203"/>
    </row>
    <row r="20648" spans="1:6" x14ac:dyDescent="0.25">
      <c r="A20648" s="203"/>
      <c r="B20648" s="203"/>
      <c r="C20648" s="203"/>
      <c r="D20648" s="203"/>
      <c r="E20648" s="203"/>
      <c r="F20648" s="203"/>
    </row>
    <row r="20649" spans="1:6" x14ac:dyDescent="0.25">
      <c r="A20649" s="203"/>
      <c r="B20649" s="203"/>
      <c r="C20649" s="203"/>
      <c r="D20649" s="203"/>
      <c r="E20649" s="203"/>
      <c r="F20649" s="203"/>
    </row>
    <row r="20650" spans="1:6" x14ac:dyDescent="0.25">
      <c r="A20650" s="203"/>
      <c r="B20650" s="203"/>
      <c r="C20650" s="203"/>
      <c r="D20650" s="203"/>
      <c r="E20650" s="203"/>
      <c r="F20650" s="203"/>
    </row>
    <row r="20651" spans="1:6" x14ac:dyDescent="0.25">
      <c r="A20651" s="203"/>
      <c r="B20651" s="203"/>
      <c r="C20651" s="203"/>
      <c r="D20651" s="203"/>
      <c r="E20651" s="203"/>
      <c r="F20651" s="203"/>
    </row>
    <row r="20652" spans="1:6" x14ac:dyDescent="0.25">
      <c r="A20652" s="203"/>
      <c r="B20652" s="203"/>
      <c r="C20652" s="203"/>
      <c r="D20652" s="203"/>
      <c r="E20652" s="203"/>
      <c r="F20652" s="203"/>
    </row>
    <row r="20653" spans="1:6" x14ac:dyDescent="0.25">
      <c r="A20653" s="203"/>
      <c r="B20653" s="203"/>
      <c r="C20653" s="203"/>
      <c r="D20653" s="203"/>
      <c r="E20653" s="203"/>
      <c r="F20653" s="203"/>
    </row>
    <row r="20654" spans="1:6" x14ac:dyDescent="0.25">
      <c r="A20654" s="203"/>
      <c r="B20654" s="203"/>
      <c r="C20654" s="203"/>
      <c r="D20654" s="203"/>
      <c r="E20654" s="203"/>
      <c r="F20654" s="203"/>
    </row>
    <row r="20655" spans="1:6" x14ac:dyDescent="0.25">
      <c r="A20655" s="203"/>
      <c r="B20655" s="203"/>
      <c r="C20655" s="203"/>
      <c r="D20655" s="203"/>
      <c r="E20655" s="203"/>
      <c r="F20655" s="203"/>
    </row>
    <row r="20656" spans="1:6" x14ac:dyDescent="0.25">
      <c r="A20656" s="203"/>
      <c r="B20656" s="203"/>
      <c r="C20656" s="203"/>
      <c r="D20656" s="203"/>
      <c r="E20656" s="203"/>
      <c r="F20656" s="203"/>
    </row>
    <row r="20657" spans="1:6" x14ac:dyDescent="0.25">
      <c r="A20657" s="203"/>
      <c r="B20657" s="203"/>
      <c r="C20657" s="203"/>
      <c r="D20657" s="203"/>
      <c r="E20657" s="203"/>
      <c r="F20657" s="203"/>
    </row>
    <row r="20658" spans="1:6" x14ac:dyDescent="0.25">
      <c r="A20658" s="203"/>
      <c r="B20658" s="203"/>
      <c r="C20658" s="203"/>
      <c r="D20658" s="203"/>
      <c r="E20658" s="203"/>
      <c r="F20658" s="203"/>
    </row>
    <row r="20659" spans="1:6" x14ac:dyDescent="0.25">
      <c r="A20659" s="203"/>
      <c r="B20659" s="203"/>
      <c r="C20659" s="203"/>
      <c r="D20659" s="203"/>
      <c r="E20659" s="203"/>
      <c r="F20659" s="203"/>
    </row>
    <row r="20660" spans="1:6" x14ac:dyDescent="0.25">
      <c r="A20660" s="203"/>
      <c r="B20660" s="203"/>
      <c r="C20660" s="203"/>
      <c r="D20660" s="203"/>
      <c r="E20660" s="203"/>
      <c r="F20660" s="203"/>
    </row>
    <row r="20661" spans="1:6" x14ac:dyDescent="0.25">
      <c r="A20661" s="203"/>
      <c r="B20661" s="203"/>
      <c r="C20661" s="203"/>
      <c r="D20661" s="203"/>
      <c r="E20661" s="203"/>
      <c r="F20661" s="203"/>
    </row>
    <row r="20662" spans="1:6" x14ac:dyDescent="0.25">
      <c r="A20662" s="203"/>
      <c r="B20662" s="203"/>
      <c r="C20662" s="203"/>
      <c r="D20662" s="203"/>
      <c r="E20662" s="203"/>
      <c r="F20662" s="203"/>
    </row>
    <row r="20663" spans="1:6" x14ac:dyDescent="0.25">
      <c r="A20663" s="203"/>
      <c r="B20663" s="203"/>
      <c r="C20663" s="203"/>
      <c r="D20663" s="203"/>
      <c r="E20663" s="203"/>
      <c r="F20663" s="203"/>
    </row>
    <row r="20664" spans="1:6" x14ac:dyDescent="0.25">
      <c r="A20664" s="203"/>
      <c r="B20664" s="203"/>
      <c r="C20664" s="203"/>
      <c r="D20664" s="203"/>
      <c r="E20664" s="203"/>
      <c r="F20664" s="203"/>
    </row>
    <row r="20665" spans="1:6" x14ac:dyDescent="0.25">
      <c r="A20665" s="203"/>
      <c r="B20665" s="203"/>
      <c r="C20665" s="203"/>
      <c r="D20665" s="203"/>
      <c r="E20665" s="203"/>
      <c r="F20665" s="203"/>
    </row>
    <row r="20666" spans="1:6" x14ac:dyDescent="0.25">
      <c r="A20666" s="203"/>
      <c r="B20666" s="203"/>
      <c r="C20666" s="203"/>
      <c r="D20666" s="203"/>
      <c r="E20666" s="203"/>
      <c r="F20666" s="203"/>
    </row>
    <row r="20667" spans="1:6" x14ac:dyDescent="0.25">
      <c r="A20667" s="203"/>
      <c r="B20667" s="203"/>
      <c r="C20667" s="203"/>
      <c r="D20667" s="203"/>
      <c r="E20667" s="203"/>
      <c r="F20667" s="203"/>
    </row>
    <row r="20668" spans="1:6" x14ac:dyDescent="0.25">
      <c r="A20668" s="203"/>
      <c r="B20668" s="203"/>
      <c r="C20668" s="203"/>
      <c r="D20668" s="203"/>
      <c r="E20668" s="203"/>
      <c r="F20668" s="203"/>
    </row>
    <row r="20669" spans="1:6" x14ac:dyDescent="0.25">
      <c r="A20669" s="203"/>
      <c r="B20669" s="203"/>
      <c r="C20669" s="203"/>
      <c r="D20669" s="203"/>
      <c r="E20669" s="203"/>
      <c r="F20669" s="203"/>
    </row>
    <row r="20670" spans="1:6" x14ac:dyDescent="0.25">
      <c r="A20670" s="203"/>
      <c r="B20670" s="203"/>
      <c r="C20670" s="203"/>
      <c r="D20670" s="203"/>
      <c r="E20670" s="203"/>
      <c r="F20670" s="203"/>
    </row>
    <row r="20671" spans="1:6" x14ac:dyDescent="0.25">
      <c r="A20671" s="203"/>
      <c r="B20671" s="203"/>
      <c r="C20671" s="203"/>
      <c r="D20671" s="203"/>
      <c r="E20671" s="203"/>
      <c r="F20671" s="203"/>
    </row>
    <row r="20672" spans="1:6" x14ac:dyDescent="0.25">
      <c r="A20672" s="203"/>
      <c r="B20672" s="203"/>
      <c r="C20672" s="203"/>
      <c r="D20672" s="203"/>
      <c r="E20672" s="203"/>
      <c r="F20672" s="203"/>
    </row>
    <row r="20673" spans="1:6" x14ac:dyDescent="0.25">
      <c r="A20673" s="203"/>
      <c r="B20673" s="203"/>
      <c r="C20673" s="203"/>
      <c r="D20673" s="203"/>
      <c r="E20673" s="203"/>
      <c r="F20673" s="203"/>
    </row>
    <row r="20674" spans="1:6" x14ac:dyDescent="0.25">
      <c r="A20674" s="203"/>
      <c r="B20674" s="203"/>
      <c r="C20674" s="203"/>
      <c r="D20674" s="203"/>
      <c r="E20674" s="203"/>
      <c r="F20674" s="203"/>
    </row>
    <row r="20675" spans="1:6" x14ac:dyDescent="0.25">
      <c r="A20675" s="203"/>
      <c r="B20675" s="203"/>
      <c r="C20675" s="203"/>
      <c r="D20675" s="203"/>
      <c r="E20675" s="203"/>
      <c r="F20675" s="203"/>
    </row>
    <row r="20676" spans="1:6" x14ac:dyDescent="0.25">
      <c r="A20676" s="203"/>
      <c r="B20676" s="203"/>
      <c r="C20676" s="203"/>
      <c r="D20676" s="203"/>
      <c r="E20676" s="203"/>
      <c r="F20676" s="203"/>
    </row>
    <row r="20677" spans="1:6" x14ac:dyDescent="0.25">
      <c r="A20677" s="203"/>
      <c r="B20677" s="203"/>
      <c r="C20677" s="203"/>
      <c r="D20677" s="203"/>
      <c r="E20677" s="203"/>
      <c r="F20677" s="203"/>
    </row>
    <row r="20678" spans="1:6" x14ac:dyDescent="0.25">
      <c r="A20678" s="203"/>
      <c r="B20678" s="203"/>
      <c r="C20678" s="203"/>
      <c r="D20678" s="203"/>
      <c r="E20678" s="203"/>
      <c r="F20678" s="203"/>
    </row>
    <row r="20679" spans="1:6" x14ac:dyDescent="0.25">
      <c r="A20679" s="203"/>
      <c r="B20679" s="203"/>
      <c r="C20679" s="203"/>
      <c r="D20679" s="203"/>
      <c r="E20679" s="203"/>
      <c r="F20679" s="203"/>
    </row>
    <row r="20680" spans="1:6" x14ac:dyDescent="0.25">
      <c r="A20680" s="203"/>
      <c r="B20680" s="203"/>
      <c r="C20680" s="203"/>
      <c r="D20680" s="203"/>
      <c r="E20680" s="203"/>
      <c r="F20680" s="203"/>
    </row>
    <row r="20681" spans="1:6" x14ac:dyDescent="0.25">
      <c r="A20681" s="203"/>
      <c r="B20681" s="203"/>
      <c r="C20681" s="203"/>
      <c r="D20681" s="203"/>
      <c r="E20681" s="203"/>
      <c r="F20681" s="203"/>
    </row>
    <row r="20682" spans="1:6" x14ac:dyDescent="0.25">
      <c r="A20682" s="203"/>
      <c r="B20682" s="203"/>
      <c r="C20682" s="203"/>
      <c r="D20682" s="203"/>
      <c r="E20682" s="203"/>
      <c r="F20682" s="203"/>
    </row>
    <row r="20683" spans="1:6" x14ac:dyDescent="0.25">
      <c r="A20683" s="203"/>
      <c r="B20683" s="203"/>
      <c r="C20683" s="203"/>
      <c r="D20683" s="203"/>
      <c r="E20683" s="203"/>
      <c r="F20683" s="203"/>
    </row>
    <row r="20684" spans="1:6" x14ac:dyDescent="0.25">
      <c r="A20684" s="203"/>
      <c r="B20684" s="203"/>
      <c r="C20684" s="203"/>
      <c r="D20684" s="203"/>
      <c r="E20684" s="203"/>
      <c r="F20684" s="203"/>
    </row>
    <row r="20685" spans="1:6" x14ac:dyDescent="0.25">
      <c r="A20685" s="203"/>
      <c r="B20685" s="203"/>
      <c r="C20685" s="203"/>
      <c r="D20685" s="203"/>
      <c r="E20685" s="203"/>
      <c r="F20685" s="203"/>
    </row>
    <row r="20686" spans="1:6" x14ac:dyDescent="0.25">
      <c r="A20686" s="203"/>
      <c r="B20686" s="203"/>
      <c r="C20686" s="203"/>
      <c r="D20686" s="203"/>
      <c r="E20686" s="203"/>
      <c r="F20686" s="203"/>
    </row>
    <row r="20687" spans="1:6" x14ac:dyDescent="0.25">
      <c r="A20687" s="203"/>
      <c r="B20687" s="203"/>
      <c r="C20687" s="203"/>
      <c r="D20687" s="203"/>
      <c r="E20687" s="203"/>
      <c r="F20687" s="203"/>
    </row>
    <row r="20688" spans="1:6" x14ac:dyDescent="0.25">
      <c r="A20688" s="203"/>
      <c r="B20688" s="203"/>
      <c r="C20688" s="203"/>
      <c r="D20688" s="203"/>
      <c r="E20688" s="203"/>
      <c r="F20688" s="203"/>
    </row>
    <row r="20689" spans="1:6" x14ac:dyDescent="0.25">
      <c r="A20689" s="203"/>
      <c r="B20689" s="203"/>
      <c r="C20689" s="203"/>
      <c r="D20689" s="203"/>
      <c r="E20689" s="203"/>
      <c r="F20689" s="203"/>
    </row>
    <row r="20690" spans="1:6" x14ac:dyDescent="0.25">
      <c r="A20690" s="203"/>
      <c r="B20690" s="203"/>
      <c r="C20690" s="203"/>
      <c r="D20690" s="203"/>
      <c r="E20690" s="203"/>
      <c r="F20690" s="203"/>
    </row>
    <row r="20691" spans="1:6" x14ac:dyDescent="0.25">
      <c r="A20691" s="203"/>
      <c r="B20691" s="203"/>
      <c r="C20691" s="203"/>
      <c r="D20691" s="203"/>
      <c r="E20691" s="203"/>
      <c r="F20691" s="203"/>
    </row>
    <row r="20692" spans="1:6" x14ac:dyDescent="0.25">
      <c r="A20692" s="203"/>
      <c r="B20692" s="203"/>
      <c r="C20692" s="203"/>
      <c r="D20692" s="203"/>
      <c r="E20692" s="203"/>
      <c r="F20692" s="203"/>
    </row>
    <row r="20693" spans="1:6" x14ac:dyDescent="0.25">
      <c r="A20693" s="203"/>
      <c r="B20693" s="203"/>
      <c r="C20693" s="203"/>
      <c r="D20693" s="203"/>
      <c r="E20693" s="203"/>
      <c r="F20693" s="203"/>
    </row>
    <row r="20694" spans="1:6" x14ac:dyDescent="0.25">
      <c r="A20694" s="203"/>
      <c r="B20694" s="203"/>
      <c r="C20694" s="203"/>
      <c r="D20694" s="203"/>
      <c r="E20694" s="203"/>
      <c r="F20694" s="203"/>
    </row>
    <row r="20695" spans="1:6" x14ac:dyDescent="0.25">
      <c r="A20695" s="203"/>
      <c r="B20695" s="203"/>
      <c r="C20695" s="203"/>
      <c r="D20695" s="203"/>
      <c r="E20695" s="203"/>
      <c r="F20695" s="203"/>
    </row>
    <row r="20696" spans="1:6" x14ac:dyDescent="0.25">
      <c r="A20696" s="203"/>
      <c r="B20696" s="203"/>
      <c r="C20696" s="203"/>
      <c r="D20696" s="203"/>
      <c r="E20696" s="203"/>
      <c r="F20696" s="203"/>
    </row>
    <row r="20697" spans="1:6" x14ac:dyDescent="0.25">
      <c r="A20697" s="203"/>
      <c r="B20697" s="203"/>
      <c r="C20697" s="203"/>
      <c r="D20697" s="203"/>
      <c r="E20697" s="203"/>
      <c r="F20697" s="203"/>
    </row>
    <row r="20698" spans="1:6" x14ac:dyDescent="0.25">
      <c r="A20698" s="203"/>
      <c r="B20698" s="203"/>
      <c r="C20698" s="203"/>
      <c r="D20698" s="203"/>
      <c r="E20698" s="203"/>
      <c r="F20698" s="203"/>
    </row>
    <row r="20699" spans="1:6" x14ac:dyDescent="0.25">
      <c r="A20699" s="203"/>
      <c r="B20699" s="203"/>
      <c r="C20699" s="203"/>
      <c r="D20699" s="203"/>
      <c r="E20699" s="203"/>
      <c r="F20699" s="203"/>
    </row>
    <row r="20700" spans="1:6" x14ac:dyDescent="0.25">
      <c r="A20700" s="203"/>
      <c r="B20700" s="203"/>
      <c r="C20700" s="203"/>
      <c r="D20700" s="203"/>
      <c r="E20700" s="203"/>
      <c r="F20700" s="203"/>
    </row>
    <row r="20701" spans="1:6" x14ac:dyDescent="0.25">
      <c r="A20701" s="203"/>
      <c r="B20701" s="203"/>
      <c r="C20701" s="203"/>
      <c r="D20701" s="203"/>
      <c r="E20701" s="203"/>
      <c r="F20701" s="203"/>
    </row>
    <row r="20702" spans="1:6" x14ac:dyDescent="0.25">
      <c r="A20702" s="203"/>
      <c r="B20702" s="203"/>
      <c r="C20702" s="203"/>
      <c r="D20702" s="203"/>
      <c r="E20702" s="203"/>
      <c r="F20702" s="203"/>
    </row>
    <row r="20703" spans="1:6" x14ac:dyDescent="0.25">
      <c r="A20703" s="203"/>
      <c r="B20703" s="203"/>
      <c r="C20703" s="203"/>
      <c r="D20703" s="203"/>
      <c r="E20703" s="203"/>
      <c r="F20703" s="203"/>
    </row>
    <row r="20704" spans="1:6" x14ac:dyDescent="0.25">
      <c r="A20704" s="203"/>
      <c r="B20704" s="203"/>
      <c r="C20704" s="203"/>
      <c r="D20704" s="203"/>
      <c r="E20704" s="203"/>
      <c r="F20704" s="203"/>
    </row>
    <row r="20705" spans="1:6" x14ac:dyDescent="0.25">
      <c r="A20705" s="203"/>
      <c r="B20705" s="203"/>
      <c r="C20705" s="203"/>
      <c r="D20705" s="203"/>
      <c r="E20705" s="203"/>
      <c r="F20705" s="203"/>
    </row>
    <row r="20706" spans="1:6" x14ac:dyDescent="0.25">
      <c r="A20706" s="203"/>
      <c r="B20706" s="203"/>
      <c r="C20706" s="203"/>
      <c r="D20706" s="203"/>
      <c r="E20706" s="203"/>
      <c r="F20706" s="203"/>
    </row>
    <row r="20707" spans="1:6" x14ac:dyDescent="0.25">
      <c r="A20707" s="203"/>
      <c r="B20707" s="203"/>
      <c r="C20707" s="203"/>
      <c r="D20707" s="203"/>
      <c r="E20707" s="203"/>
      <c r="F20707" s="203"/>
    </row>
    <row r="20708" spans="1:6" x14ac:dyDescent="0.25">
      <c r="A20708" s="203"/>
      <c r="B20708" s="203"/>
      <c r="C20708" s="203"/>
      <c r="D20708" s="203"/>
      <c r="E20708" s="203"/>
      <c r="F20708" s="203"/>
    </row>
    <row r="20709" spans="1:6" x14ac:dyDescent="0.25">
      <c r="A20709" s="203"/>
      <c r="B20709" s="203"/>
      <c r="C20709" s="203"/>
      <c r="D20709" s="203"/>
      <c r="E20709" s="203"/>
      <c r="F20709" s="203"/>
    </row>
    <row r="20710" spans="1:6" x14ac:dyDescent="0.25">
      <c r="A20710" s="203"/>
      <c r="B20710" s="203"/>
      <c r="C20710" s="203"/>
      <c r="D20710" s="203"/>
      <c r="E20710" s="203"/>
      <c r="F20710" s="203"/>
    </row>
    <row r="20711" spans="1:6" x14ac:dyDescent="0.25">
      <c r="A20711" s="203"/>
      <c r="B20711" s="203"/>
      <c r="C20711" s="203"/>
      <c r="D20711" s="203"/>
      <c r="E20711" s="203"/>
      <c r="F20711" s="203"/>
    </row>
    <row r="20712" spans="1:6" x14ac:dyDescent="0.25">
      <c r="A20712" s="203"/>
      <c r="B20712" s="203"/>
      <c r="C20712" s="203"/>
      <c r="D20712" s="203"/>
      <c r="E20712" s="203"/>
      <c r="F20712" s="203"/>
    </row>
    <row r="20713" spans="1:6" x14ac:dyDescent="0.25">
      <c r="A20713" s="203"/>
      <c r="B20713" s="203"/>
      <c r="C20713" s="203"/>
      <c r="D20713" s="203"/>
      <c r="E20713" s="203"/>
      <c r="F20713" s="203"/>
    </row>
    <row r="20714" spans="1:6" x14ac:dyDescent="0.25">
      <c r="A20714" s="203"/>
      <c r="B20714" s="203"/>
      <c r="C20714" s="203"/>
      <c r="D20714" s="203"/>
      <c r="E20714" s="203"/>
      <c r="F20714" s="203"/>
    </row>
    <row r="20715" spans="1:6" x14ac:dyDescent="0.25">
      <c r="A20715" s="203"/>
      <c r="B20715" s="203"/>
      <c r="C20715" s="203"/>
      <c r="D20715" s="203"/>
      <c r="E20715" s="203"/>
      <c r="F20715" s="203"/>
    </row>
    <row r="20716" spans="1:6" x14ac:dyDescent="0.25">
      <c r="A20716" s="203"/>
      <c r="B20716" s="203"/>
      <c r="C20716" s="203"/>
      <c r="D20716" s="203"/>
      <c r="E20716" s="203"/>
      <c r="F20716" s="203"/>
    </row>
    <row r="20717" spans="1:6" x14ac:dyDescent="0.25">
      <c r="A20717" s="203"/>
      <c r="B20717" s="203"/>
      <c r="C20717" s="203"/>
      <c r="D20717" s="203"/>
      <c r="E20717" s="203"/>
      <c r="F20717" s="203"/>
    </row>
    <row r="20718" spans="1:6" x14ac:dyDescent="0.25">
      <c r="A20718" s="203"/>
      <c r="B20718" s="203"/>
      <c r="C20718" s="203"/>
      <c r="D20718" s="203"/>
      <c r="E20718" s="203"/>
      <c r="F20718" s="203"/>
    </row>
    <row r="20719" spans="1:6" x14ac:dyDescent="0.25">
      <c r="A20719" s="203"/>
      <c r="B20719" s="203"/>
      <c r="C20719" s="203"/>
      <c r="D20719" s="203"/>
      <c r="E20719" s="203"/>
      <c r="F20719" s="203"/>
    </row>
    <row r="20720" spans="1:6" x14ac:dyDescent="0.25">
      <c r="A20720" s="203"/>
      <c r="B20720" s="203"/>
      <c r="C20720" s="203"/>
      <c r="D20720" s="203"/>
      <c r="E20720" s="203"/>
      <c r="F20720" s="203"/>
    </row>
    <row r="20721" spans="1:6" x14ac:dyDescent="0.25">
      <c r="A20721" s="203"/>
      <c r="B20721" s="203"/>
      <c r="C20721" s="203"/>
      <c r="D20721" s="203"/>
      <c r="E20721" s="203"/>
      <c r="F20721" s="203"/>
    </row>
    <row r="20722" spans="1:6" x14ac:dyDescent="0.25">
      <c r="A20722" s="203"/>
      <c r="B20722" s="203"/>
      <c r="C20722" s="203"/>
      <c r="D20722" s="203"/>
      <c r="E20722" s="203"/>
      <c r="F20722" s="203"/>
    </row>
    <row r="20723" spans="1:6" x14ac:dyDescent="0.25">
      <c r="A20723" s="203"/>
      <c r="B20723" s="203"/>
      <c r="C20723" s="203"/>
      <c r="D20723" s="203"/>
      <c r="E20723" s="203"/>
      <c r="F20723" s="203"/>
    </row>
    <row r="20724" spans="1:6" x14ac:dyDescent="0.25">
      <c r="A20724" s="203"/>
      <c r="B20724" s="203"/>
      <c r="C20724" s="203"/>
      <c r="D20724" s="203"/>
      <c r="E20724" s="203"/>
      <c r="F20724" s="203"/>
    </row>
    <row r="20725" spans="1:6" x14ac:dyDescent="0.25">
      <c r="A20725" s="203"/>
      <c r="B20725" s="203"/>
      <c r="C20725" s="203"/>
      <c r="D20725" s="203"/>
      <c r="E20725" s="203"/>
      <c r="F20725" s="203"/>
    </row>
    <row r="20726" spans="1:6" x14ac:dyDescent="0.25">
      <c r="A20726" s="203"/>
      <c r="B20726" s="203"/>
      <c r="C20726" s="203"/>
      <c r="D20726" s="203"/>
      <c r="E20726" s="203"/>
      <c r="F20726" s="203"/>
    </row>
    <row r="20727" spans="1:6" x14ac:dyDescent="0.25">
      <c r="A20727" s="203"/>
      <c r="B20727" s="203"/>
      <c r="C20727" s="203"/>
      <c r="D20727" s="203"/>
      <c r="E20727" s="203"/>
      <c r="F20727" s="203"/>
    </row>
    <row r="20728" spans="1:6" x14ac:dyDescent="0.25">
      <c r="A20728" s="203"/>
      <c r="B20728" s="203"/>
      <c r="C20728" s="203"/>
      <c r="D20728" s="203"/>
      <c r="E20728" s="203"/>
      <c r="F20728" s="203"/>
    </row>
    <row r="20729" spans="1:6" x14ac:dyDescent="0.25">
      <c r="A20729" s="203"/>
      <c r="B20729" s="203"/>
      <c r="C20729" s="203"/>
      <c r="D20729" s="203"/>
      <c r="E20729" s="203"/>
      <c r="F20729" s="203"/>
    </row>
    <row r="20730" spans="1:6" x14ac:dyDescent="0.25">
      <c r="A20730" s="203"/>
      <c r="B20730" s="203"/>
      <c r="C20730" s="203"/>
      <c r="D20730" s="203"/>
      <c r="E20730" s="203"/>
      <c r="F20730" s="203"/>
    </row>
    <row r="20731" spans="1:6" x14ac:dyDescent="0.25">
      <c r="A20731" s="203"/>
      <c r="B20731" s="203"/>
      <c r="C20731" s="203"/>
      <c r="D20731" s="203"/>
      <c r="E20731" s="203"/>
      <c r="F20731" s="203"/>
    </row>
    <row r="20732" spans="1:6" x14ac:dyDescent="0.25">
      <c r="A20732" s="203"/>
      <c r="B20732" s="203"/>
      <c r="C20732" s="203"/>
      <c r="D20732" s="203"/>
      <c r="E20732" s="203"/>
      <c r="F20732" s="203"/>
    </row>
    <row r="20733" spans="1:6" x14ac:dyDescent="0.25">
      <c r="A20733" s="203"/>
      <c r="B20733" s="203"/>
      <c r="C20733" s="203"/>
      <c r="D20733" s="203"/>
      <c r="E20733" s="203"/>
      <c r="F20733" s="203"/>
    </row>
    <row r="20734" spans="1:6" x14ac:dyDescent="0.25">
      <c r="A20734" s="203"/>
      <c r="B20734" s="203"/>
      <c r="C20734" s="203"/>
      <c r="D20734" s="203"/>
      <c r="E20734" s="203"/>
      <c r="F20734" s="203"/>
    </row>
    <row r="20735" spans="1:6" x14ac:dyDescent="0.25">
      <c r="A20735" s="203"/>
      <c r="B20735" s="203"/>
      <c r="C20735" s="203"/>
      <c r="D20735" s="203"/>
      <c r="E20735" s="203"/>
      <c r="F20735" s="203"/>
    </row>
    <row r="20736" spans="1:6" x14ac:dyDescent="0.25">
      <c r="A20736" s="203"/>
      <c r="B20736" s="203"/>
      <c r="C20736" s="203"/>
      <c r="D20736" s="203"/>
      <c r="E20736" s="203"/>
      <c r="F20736" s="203"/>
    </row>
    <row r="20737" spans="1:6" x14ac:dyDescent="0.25">
      <c r="A20737" s="203"/>
      <c r="B20737" s="203"/>
      <c r="C20737" s="203"/>
      <c r="D20737" s="203"/>
      <c r="E20737" s="203"/>
      <c r="F20737" s="203"/>
    </row>
    <row r="20738" spans="1:6" x14ac:dyDescent="0.25">
      <c r="A20738" s="203"/>
      <c r="B20738" s="203"/>
      <c r="C20738" s="203"/>
      <c r="D20738" s="203"/>
      <c r="E20738" s="203"/>
      <c r="F20738" s="203"/>
    </row>
    <row r="20739" spans="1:6" x14ac:dyDescent="0.25">
      <c r="A20739" s="203"/>
      <c r="B20739" s="203"/>
      <c r="C20739" s="203"/>
      <c r="D20739" s="203"/>
      <c r="E20739" s="203"/>
      <c r="F20739" s="203"/>
    </row>
    <row r="20740" spans="1:6" x14ac:dyDescent="0.25">
      <c r="A20740" s="203"/>
      <c r="B20740" s="203"/>
      <c r="C20740" s="203"/>
      <c r="D20740" s="203"/>
      <c r="E20740" s="203"/>
      <c r="F20740" s="203"/>
    </row>
    <row r="20741" spans="1:6" x14ac:dyDescent="0.25">
      <c r="A20741" s="203"/>
      <c r="B20741" s="203"/>
      <c r="C20741" s="203"/>
      <c r="D20741" s="203"/>
      <c r="E20741" s="203"/>
      <c r="F20741" s="203"/>
    </row>
    <row r="20742" spans="1:6" x14ac:dyDescent="0.25">
      <c r="A20742" s="203"/>
      <c r="B20742" s="203"/>
      <c r="C20742" s="203"/>
      <c r="D20742" s="203"/>
      <c r="E20742" s="203"/>
      <c r="F20742" s="203"/>
    </row>
    <row r="20743" spans="1:6" x14ac:dyDescent="0.25">
      <c r="A20743" s="203"/>
      <c r="B20743" s="203"/>
      <c r="C20743" s="203"/>
      <c r="D20743" s="203"/>
      <c r="E20743" s="203"/>
      <c r="F20743" s="203"/>
    </row>
    <row r="20744" spans="1:6" x14ac:dyDescent="0.25">
      <c r="A20744" s="203"/>
      <c r="B20744" s="203"/>
      <c r="C20744" s="203"/>
      <c r="D20744" s="203"/>
      <c r="E20744" s="203"/>
      <c r="F20744" s="203"/>
    </row>
    <row r="20745" spans="1:6" x14ac:dyDescent="0.25">
      <c r="A20745" s="203"/>
      <c r="B20745" s="203"/>
      <c r="C20745" s="203"/>
      <c r="D20745" s="203"/>
      <c r="E20745" s="203"/>
      <c r="F20745" s="203"/>
    </row>
    <row r="20746" spans="1:6" x14ac:dyDescent="0.25">
      <c r="A20746" s="203"/>
      <c r="B20746" s="203"/>
      <c r="C20746" s="203"/>
      <c r="D20746" s="203"/>
      <c r="E20746" s="203"/>
      <c r="F20746" s="203"/>
    </row>
    <row r="20747" spans="1:6" x14ac:dyDescent="0.25">
      <c r="A20747" s="203"/>
      <c r="B20747" s="203"/>
      <c r="C20747" s="203"/>
      <c r="D20747" s="203"/>
      <c r="E20747" s="203"/>
      <c r="F20747" s="203"/>
    </row>
    <row r="20748" spans="1:6" x14ac:dyDescent="0.25">
      <c r="A20748" s="203"/>
      <c r="B20748" s="203"/>
      <c r="C20748" s="203"/>
      <c r="D20748" s="203"/>
      <c r="E20748" s="203"/>
      <c r="F20748" s="203"/>
    </row>
    <row r="20749" spans="1:6" x14ac:dyDescent="0.25">
      <c r="A20749" s="203"/>
      <c r="B20749" s="203"/>
      <c r="C20749" s="203"/>
      <c r="D20749" s="203"/>
      <c r="E20749" s="203"/>
      <c r="F20749" s="203"/>
    </row>
    <row r="20750" spans="1:6" x14ac:dyDescent="0.25">
      <c r="A20750" s="203"/>
      <c r="B20750" s="203"/>
      <c r="C20750" s="203"/>
      <c r="D20750" s="203"/>
      <c r="E20750" s="203"/>
      <c r="F20750" s="203"/>
    </row>
    <row r="20751" spans="1:6" x14ac:dyDescent="0.25">
      <c r="A20751" s="203"/>
      <c r="B20751" s="203"/>
      <c r="C20751" s="203"/>
      <c r="D20751" s="203"/>
      <c r="E20751" s="203"/>
      <c r="F20751" s="203"/>
    </row>
    <row r="20752" spans="1:6" x14ac:dyDescent="0.25">
      <c r="A20752" s="203"/>
      <c r="B20752" s="203"/>
      <c r="C20752" s="203"/>
      <c r="D20752" s="203"/>
      <c r="E20752" s="203"/>
      <c r="F20752" s="203"/>
    </row>
    <row r="20753" spans="1:6" x14ac:dyDescent="0.25">
      <c r="A20753" s="203"/>
      <c r="B20753" s="203"/>
      <c r="C20753" s="203"/>
      <c r="D20753" s="203"/>
      <c r="E20753" s="203"/>
      <c r="F20753" s="203"/>
    </row>
    <row r="20754" spans="1:6" x14ac:dyDescent="0.25">
      <c r="A20754" s="203"/>
      <c r="B20754" s="203"/>
      <c r="C20754" s="203"/>
      <c r="D20754" s="203"/>
      <c r="E20754" s="203"/>
      <c r="F20754" s="203"/>
    </row>
    <row r="20755" spans="1:6" x14ac:dyDescent="0.25">
      <c r="A20755" s="203"/>
      <c r="B20755" s="203"/>
      <c r="C20755" s="203"/>
      <c r="D20755" s="203"/>
      <c r="E20755" s="203"/>
      <c r="F20755" s="203"/>
    </row>
    <row r="20756" spans="1:6" x14ac:dyDescent="0.25">
      <c r="A20756" s="203"/>
      <c r="B20756" s="203"/>
      <c r="C20756" s="203"/>
      <c r="D20756" s="203"/>
      <c r="E20756" s="203"/>
      <c r="F20756" s="203"/>
    </row>
    <row r="20757" spans="1:6" x14ac:dyDescent="0.25">
      <c r="A20757" s="203"/>
      <c r="B20757" s="203"/>
      <c r="C20757" s="203"/>
      <c r="D20757" s="203"/>
      <c r="E20757" s="203"/>
      <c r="F20757" s="203"/>
    </row>
    <row r="20758" spans="1:6" x14ac:dyDescent="0.25">
      <c r="A20758" s="203"/>
      <c r="B20758" s="203"/>
      <c r="C20758" s="203"/>
      <c r="D20758" s="203"/>
      <c r="E20758" s="203"/>
      <c r="F20758" s="203"/>
    </row>
    <row r="20759" spans="1:6" x14ac:dyDescent="0.25">
      <c r="A20759" s="203"/>
      <c r="B20759" s="203"/>
      <c r="C20759" s="203"/>
      <c r="D20759" s="203"/>
      <c r="E20759" s="203"/>
      <c r="F20759" s="203"/>
    </row>
    <row r="20760" spans="1:6" x14ac:dyDescent="0.25">
      <c r="A20760" s="203"/>
      <c r="B20760" s="203"/>
      <c r="C20760" s="203"/>
      <c r="D20760" s="203"/>
      <c r="E20760" s="203"/>
      <c r="F20760" s="203"/>
    </row>
    <row r="20761" spans="1:6" x14ac:dyDescent="0.25">
      <c r="A20761" s="203"/>
      <c r="B20761" s="203"/>
      <c r="C20761" s="203"/>
      <c r="D20761" s="203"/>
      <c r="E20761" s="203"/>
      <c r="F20761" s="203"/>
    </row>
    <row r="20762" spans="1:6" x14ac:dyDescent="0.25">
      <c r="A20762" s="203"/>
      <c r="B20762" s="203"/>
      <c r="C20762" s="203"/>
      <c r="D20762" s="203"/>
      <c r="E20762" s="203"/>
      <c r="F20762" s="203"/>
    </row>
    <row r="20763" spans="1:6" x14ac:dyDescent="0.25">
      <c r="A20763" s="203"/>
      <c r="B20763" s="203"/>
      <c r="C20763" s="203"/>
      <c r="D20763" s="203"/>
      <c r="E20763" s="203"/>
      <c r="F20763" s="203"/>
    </row>
    <row r="20764" spans="1:6" x14ac:dyDescent="0.25">
      <c r="A20764" s="203"/>
      <c r="B20764" s="203"/>
      <c r="C20764" s="203"/>
      <c r="D20764" s="203"/>
      <c r="E20764" s="203"/>
      <c r="F20764" s="203"/>
    </row>
    <row r="20765" spans="1:6" x14ac:dyDescent="0.25">
      <c r="A20765" s="203"/>
      <c r="B20765" s="203"/>
      <c r="C20765" s="203"/>
      <c r="D20765" s="203"/>
      <c r="E20765" s="203"/>
      <c r="F20765" s="203"/>
    </row>
    <row r="20766" spans="1:6" x14ac:dyDescent="0.25">
      <c r="A20766" s="203"/>
      <c r="B20766" s="203"/>
      <c r="C20766" s="203"/>
      <c r="D20766" s="203"/>
      <c r="E20766" s="203"/>
      <c r="F20766" s="203"/>
    </row>
    <row r="20767" spans="1:6" x14ac:dyDescent="0.25">
      <c r="A20767" s="203"/>
      <c r="B20767" s="203"/>
      <c r="C20767" s="203"/>
      <c r="D20767" s="203"/>
      <c r="E20767" s="203"/>
      <c r="F20767" s="203"/>
    </row>
    <row r="20768" spans="1:6" x14ac:dyDescent="0.25">
      <c r="A20768" s="203"/>
      <c r="B20768" s="203"/>
      <c r="C20768" s="203"/>
      <c r="D20768" s="203"/>
      <c r="E20768" s="203"/>
      <c r="F20768" s="203"/>
    </row>
    <row r="20769" spans="1:6" x14ac:dyDescent="0.25">
      <c r="A20769" s="203"/>
      <c r="B20769" s="203"/>
      <c r="C20769" s="203"/>
      <c r="D20769" s="203"/>
      <c r="E20769" s="203"/>
      <c r="F20769" s="203"/>
    </row>
    <row r="20770" spans="1:6" x14ac:dyDescent="0.25">
      <c r="A20770" s="203"/>
      <c r="B20770" s="203"/>
      <c r="C20770" s="203"/>
      <c r="D20770" s="203"/>
      <c r="E20770" s="203"/>
      <c r="F20770" s="203"/>
    </row>
    <row r="20771" spans="1:6" x14ac:dyDescent="0.25">
      <c r="A20771" s="203"/>
      <c r="B20771" s="203"/>
      <c r="C20771" s="203"/>
      <c r="D20771" s="203"/>
      <c r="E20771" s="203"/>
      <c r="F20771" s="203"/>
    </row>
    <row r="20772" spans="1:6" x14ac:dyDescent="0.25">
      <c r="A20772" s="203"/>
      <c r="B20772" s="203"/>
      <c r="C20772" s="203"/>
      <c r="D20772" s="203"/>
      <c r="E20772" s="203"/>
      <c r="F20772" s="203"/>
    </row>
    <row r="20773" spans="1:6" x14ac:dyDescent="0.25">
      <c r="A20773" s="203"/>
      <c r="B20773" s="203"/>
      <c r="C20773" s="203"/>
      <c r="D20773" s="203"/>
      <c r="E20773" s="203"/>
      <c r="F20773" s="203"/>
    </row>
    <row r="20774" spans="1:6" x14ac:dyDescent="0.25">
      <c r="A20774" s="203"/>
      <c r="B20774" s="203"/>
      <c r="C20774" s="203"/>
      <c r="D20774" s="203"/>
      <c r="E20774" s="203"/>
      <c r="F20774" s="203"/>
    </row>
    <row r="20775" spans="1:6" x14ac:dyDescent="0.25">
      <c r="A20775" s="203"/>
      <c r="B20775" s="203"/>
      <c r="C20775" s="203"/>
      <c r="D20775" s="203"/>
      <c r="E20775" s="203"/>
      <c r="F20775" s="203"/>
    </row>
    <row r="20776" spans="1:6" x14ac:dyDescent="0.25">
      <c r="A20776" s="203"/>
      <c r="B20776" s="203"/>
      <c r="C20776" s="203"/>
      <c r="D20776" s="203"/>
      <c r="E20776" s="203"/>
      <c r="F20776" s="203"/>
    </row>
    <row r="20777" spans="1:6" x14ac:dyDescent="0.25">
      <c r="A20777" s="203"/>
      <c r="B20777" s="203"/>
      <c r="C20777" s="203"/>
      <c r="D20777" s="203"/>
      <c r="E20777" s="203"/>
      <c r="F20777" s="203"/>
    </row>
    <row r="20778" spans="1:6" x14ac:dyDescent="0.25">
      <c r="A20778" s="203"/>
      <c r="B20778" s="203"/>
      <c r="C20778" s="203"/>
      <c r="D20778" s="203"/>
      <c r="E20778" s="203"/>
      <c r="F20778" s="203"/>
    </row>
    <row r="20779" spans="1:6" x14ac:dyDescent="0.25">
      <c r="A20779" s="203"/>
      <c r="B20779" s="203"/>
      <c r="C20779" s="203"/>
      <c r="D20779" s="203"/>
      <c r="E20779" s="203"/>
      <c r="F20779" s="203"/>
    </row>
    <row r="20780" spans="1:6" x14ac:dyDescent="0.25">
      <c r="A20780" s="203"/>
      <c r="B20780" s="203"/>
      <c r="C20780" s="203"/>
      <c r="D20780" s="203"/>
      <c r="E20780" s="203"/>
      <c r="F20780" s="203"/>
    </row>
    <row r="20781" spans="1:6" x14ac:dyDescent="0.25">
      <c r="A20781" s="203"/>
      <c r="B20781" s="203"/>
      <c r="C20781" s="203"/>
      <c r="D20781" s="203"/>
      <c r="E20781" s="203"/>
      <c r="F20781" s="203"/>
    </row>
    <row r="20782" spans="1:6" x14ac:dyDescent="0.25">
      <c r="A20782" s="203"/>
      <c r="B20782" s="203"/>
      <c r="C20782" s="203"/>
      <c r="D20782" s="203"/>
      <c r="E20782" s="203"/>
      <c r="F20782" s="203"/>
    </row>
    <row r="20783" spans="1:6" x14ac:dyDescent="0.25">
      <c r="A20783" s="203"/>
      <c r="B20783" s="203"/>
      <c r="C20783" s="203"/>
      <c r="D20783" s="203"/>
      <c r="E20783" s="203"/>
      <c r="F20783" s="203"/>
    </row>
    <row r="20784" spans="1:6" x14ac:dyDescent="0.25">
      <c r="A20784" s="203"/>
      <c r="B20784" s="203"/>
      <c r="C20784" s="203"/>
      <c r="D20784" s="203"/>
      <c r="E20784" s="203"/>
      <c r="F20784" s="203"/>
    </row>
    <row r="20785" spans="1:6" x14ac:dyDescent="0.25">
      <c r="A20785" s="203"/>
      <c r="B20785" s="203"/>
      <c r="C20785" s="203"/>
      <c r="D20785" s="203"/>
      <c r="E20785" s="203"/>
      <c r="F20785" s="203"/>
    </row>
    <row r="20786" spans="1:6" x14ac:dyDescent="0.25">
      <c r="A20786" s="203"/>
      <c r="B20786" s="203"/>
      <c r="C20786" s="203"/>
      <c r="D20786" s="203"/>
      <c r="E20786" s="203"/>
      <c r="F20786" s="203"/>
    </row>
    <row r="20787" spans="1:6" x14ac:dyDescent="0.25">
      <c r="A20787" s="203"/>
      <c r="B20787" s="203"/>
      <c r="C20787" s="203"/>
      <c r="D20787" s="203"/>
      <c r="E20787" s="203"/>
      <c r="F20787" s="203"/>
    </row>
    <row r="20788" spans="1:6" x14ac:dyDescent="0.25">
      <c r="A20788" s="203"/>
      <c r="B20788" s="203"/>
      <c r="C20788" s="203"/>
      <c r="D20788" s="203"/>
      <c r="E20788" s="203"/>
      <c r="F20788" s="203"/>
    </row>
    <row r="20789" spans="1:6" x14ac:dyDescent="0.25">
      <c r="A20789" s="203"/>
      <c r="B20789" s="203"/>
      <c r="C20789" s="203"/>
      <c r="D20789" s="203"/>
      <c r="E20789" s="203"/>
      <c r="F20789" s="203"/>
    </row>
    <row r="20790" spans="1:6" x14ac:dyDescent="0.25">
      <c r="A20790" s="203"/>
      <c r="B20790" s="203"/>
      <c r="C20790" s="203"/>
      <c r="D20790" s="203"/>
      <c r="E20790" s="203"/>
      <c r="F20790" s="203"/>
    </row>
    <row r="20791" spans="1:6" x14ac:dyDescent="0.25">
      <c r="A20791" s="203"/>
      <c r="B20791" s="203"/>
      <c r="C20791" s="203"/>
      <c r="D20791" s="203"/>
      <c r="E20791" s="203"/>
      <c r="F20791" s="203"/>
    </row>
    <row r="20792" spans="1:6" x14ac:dyDescent="0.25">
      <c r="A20792" s="203"/>
      <c r="B20792" s="203"/>
      <c r="C20792" s="203"/>
      <c r="D20792" s="203"/>
      <c r="E20792" s="203"/>
      <c r="F20792" s="203"/>
    </row>
    <row r="20793" spans="1:6" x14ac:dyDescent="0.25">
      <c r="A20793" s="203"/>
      <c r="B20793" s="203"/>
      <c r="C20793" s="203"/>
      <c r="D20793" s="203"/>
      <c r="E20793" s="203"/>
      <c r="F20793" s="203"/>
    </row>
    <row r="20794" spans="1:6" x14ac:dyDescent="0.25">
      <c r="A20794" s="203"/>
      <c r="B20794" s="203"/>
      <c r="C20794" s="203"/>
      <c r="D20794" s="203"/>
      <c r="E20794" s="203"/>
      <c r="F20794" s="203"/>
    </row>
    <row r="20795" spans="1:6" x14ac:dyDescent="0.25">
      <c r="A20795" s="203"/>
      <c r="B20795" s="203"/>
      <c r="C20795" s="203"/>
      <c r="D20795" s="203"/>
      <c r="E20795" s="203"/>
      <c r="F20795" s="203"/>
    </row>
    <row r="20796" spans="1:6" x14ac:dyDescent="0.25">
      <c r="A20796" s="203"/>
      <c r="B20796" s="203"/>
      <c r="C20796" s="203"/>
      <c r="D20796" s="203"/>
      <c r="E20796" s="203"/>
      <c r="F20796" s="203"/>
    </row>
    <row r="20797" spans="1:6" x14ac:dyDescent="0.25">
      <c r="A20797" s="203"/>
      <c r="B20797" s="203"/>
      <c r="C20797" s="203"/>
      <c r="D20797" s="203"/>
      <c r="E20797" s="203"/>
      <c r="F20797" s="203"/>
    </row>
    <row r="20798" spans="1:6" x14ac:dyDescent="0.25">
      <c r="A20798" s="203"/>
      <c r="B20798" s="203"/>
      <c r="C20798" s="203"/>
      <c r="D20798" s="203"/>
      <c r="E20798" s="203"/>
      <c r="F20798" s="203"/>
    </row>
    <row r="20799" spans="1:6" x14ac:dyDescent="0.25">
      <c r="A20799" s="203"/>
      <c r="B20799" s="203"/>
      <c r="C20799" s="203"/>
      <c r="D20799" s="203"/>
      <c r="E20799" s="203"/>
      <c r="F20799" s="203"/>
    </row>
    <row r="20800" spans="1:6" x14ac:dyDescent="0.25">
      <c r="A20800" s="203"/>
      <c r="B20800" s="203"/>
      <c r="C20800" s="203"/>
      <c r="D20800" s="203"/>
      <c r="E20800" s="203"/>
      <c r="F20800" s="203"/>
    </row>
    <row r="20801" spans="1:6" x14ac:dyDescent="0.25">
      <c r="A20801" s="203"/>
      <c r="B20801" s="203"/>
      <c r="C20801" s="203"/>
      <c r="D20801" s="203"/>
      <c r="E20801" s="203"/>
      <c r="F20801" s="203"/>
    </row>
    <row r="20802" spans="1:6" x14ac:dyDescent="0.25">
      <c r="A20802" s="203"/>
      <c r="B20802" s="203"/>
      <c r="C20802" s="203"/>
      <c r="D20802" s="203"/>
      <c r="E20802" s="203"/>
      <c r="F20802" s="203"/>
    </row>
    <row r="20803" spans="1:6" x14ac:dyDescent="0.25">
      <c r="A20803" s="203"/>
      <c r="B20803" s="203"/>
      <c r="C20803" s="203"/>
      <c r="D20803" s="203"/>
      <c r="E20803" s="203"/>
      <c r="F20803" s="203"/>
    </row>
    <row r="20804" spans="1:6" x14ac:dyDescent="0.25">
      <c r="A20804" s="203"/>
      <c r="B20804" s="203"/>
      <c r="C20804" s="203"/>
      <c r="D20804" s="203"/>
      <c r="E20804" s="203"/>
      <c r="F20804" s="203"/>
    </row>
    <row r="20805" spans="1:6" x14ac:dyDescent="0.25">
      <c r="A20805" s="203"/>
      <c r="B20805" s="203"/>
      <c r="C20805" s="203"/>
      <c r="D20805" s="203"/>
      <c r="E20805" s="203"/>
      <c r="F20805" s="203"/>
    </row>
    <row r="20806" spans="1:6" x14ac:dyDescent="0.25">
      <c r="A20806" s="203"/>
      <c r="B20806" s="203"/>
      <c r="C20806" s="203"/>
      <c r="D20806" s="203"/>
      <c r="E20806" s="203"/>
      <c r="F20806" s="203"/>
    </row>
    <row r="20807" spans="1:6" x14ac:dyDescent="0.25">
      <c r="A20807" s="203"/>
      <c r="B20807" s="203"/>
      <c r="C20807" s="203"/>
      <c r="D20807" s="203"/>
      <c r="E20807" s="203"/>
      <c r="F20807" s="203"/>
    </row>
    <row r="20808" spans="1:6" x14ac:dyDescent="0.25">
      <c r="A20808" s="203"/>
      <c r="B20808" s="203"/>
      <c r="C20808" s="203"/>
      <c r="D20808" s="203"/>
      <c r="E20808" s="203"/>
      <c r="F20808" s="203"/>
    </row>
    <row r="20809" spans="1:6" x14ac:dyDescent="0.25">
      <c r="A20809" s="203"/>
      <c r="B20809" s="203"/>
      <c r="C20809" s="203"/>
      <c r="D20809" s="203"/>
      <c r="E20809" s="203"/>
      <c r="F20809" s="203"/>
    </row>
    <row r="20810" spans="1:6" x14ac:dyDescent="0.25">
      <c r="A20810" s="203"/>
      <c r="B20810" s="203"/>
      <c r="C20810" s="203"/>
      <c r="D20810" s="203"/>
      <c r="E20810" s="203"/>
      <c r="F20810" s="203"/>
    </row>
    <row r="20811" spans="1:6" x14ac:dyDescent="0.25">
      <c r="A20811" s="203"/>
      <c r="B20811" s="203"/>
      <c r="C20811" s="203"/>
      <c r="D20811" s="203"/>
      <c r="E20811" s="203"/>
      <c r="F20811" s="203"/>
    </row>
    <row r="20812" spans="1:6" x14ac:dyDescent="0.25">
      <c r="A20812" s="203"/>
      <c r="B20812" s="203"/>
      <c r="C20812" s="203"/>
      <c r="D20812" s="203"/>
      <c r="E20812" s="203"/>
      <c r="F20812" s="203"/>
    </row>
    <row r="20813" spans="1:6" x14ac:dyDescent="0.25">
      <c r="A20813" s="203"/>
      <c r="B20813" s="203"/>
      <c r="C20813" s="203"/>
      <c r="D20813" s="203"/>
      <c r="E20813" s="203"/>
      <c r="F20813" s="203"/>
    </row>
    <row r="20814" spans="1:6" x14ac:dyDescent="0.25">
      <c r="A20814" s="203"/>
      <c r="B20814" s="203"/>
      <c r="C20814" s="203"/>
      <c r="D20814" s="203"/>
      <c r="E20814" s="203"/>
      <c r="F20814" s="203"/>
    </row>
    <row r="20815" spans="1:6" x14ac:dyDescent="0.25">
      <c r="A20815" s="203"/>
      <c r="B20815" s="203"/>
      <c r="C20815" s="203"/>
      <c r="D20815" s="203"/>
      <c r="E20815" s="203"/>
      <c r="F20815" s="203"/>
    </row>
    <row r="20816" spans="1:6" x14ac:dyDescent="0.25">
      <c r="A20816" s="203"/>
      <c r="B20816" s="203"/>
      <c r="C20816" s="203"/>
      <c r="D20816" s="203"/>
      <c r="E20816" s="203"/>
      <c r="F20816" s="203"/>
    </row>
    <row r="20817" spans="1:6" x14ac:dyDescent="0.25">
      <c r="A20817" s="203"/>
      <c r="B20817" s="203"/>
      <c r="C20817" s="203"/>
      <c r="D20817" s="203"/>
      <c r="E20817" s="203"/>
      <c r="F20817" s="203"/>
    </row>
    <row r="20818" spans="1:6" x14ac:dyDescent="0.25">
      <c r="A20818" s="203"/>
      <c r="B20818" s="203"/>
      <c r="C20818" s="203"/>
      <c r="D20818" s="203"/>
      <c r="E20818" s="203"/>
      <c r="F20818" s="203"/>
    </row>
    <row r="20819" spans="1:6" x14ac:dyDescent="0.25">
      <c r="A20819" s="203"/>
      <c r="B20819" s="203"/>
      <c r="C20819" s="203"/>
      <c r="D20819" s="203"/>
      <c r="E20819" s="203"/>
      <c r="F20819" s="203"/>
    </row>
    <row r="20820" spans="1:6" x14ac:dyDescent="0.25">
      <c r="A20820" s="203"/>
      <c r="B20820" s="203"/>
      <c r="C20820" s="203"/>
      <c r="D20820" s="203"/>
      <c r="E20820" s="203"/>
      <c r="F20820" s="203"/>
    </row>
    <row r="20821" spans="1:6" x14ac:dyDescent="0.25">
      <c r="A20821" s="203"/>
      <c r="B20821" s="203"/>
      <c r="C20821" s="203"/>
      <c r="D20821" s="203"/>
      <c r="E20821" s="203"/>
      <c r="F20821" s="203"/>
    </row>
    <row r="20822" spans="1:6" x14ac:dyDescent="0.25">
      <c r="A20822" s="203"/>
      <c r="B20822" s="203"/>
      <c r="C20822" s="203"/>
      <c r="D20822" s="203"/>
      <c r="E20822" s="203"/>
      <c r="F20822" s="203"/>
    </row>
    <row r="20823" spans="1:6" x14ac:dyDescent="0.25">
      <c r="A20823" s="203"/>
      <c r="B20823" s="203"/>
      <c r="C20823" s="203"/>
      <c r="D20823" s="203"/>
      <c r="E20823" s="203"/>
      <c r="F20823" s="203"/>
    </row>
    <row r="20824" spans="1:6" x14ac:dyDescent="0.25">
      <c r="A20824" s="203"/>
      <c r="B20824" s="203"/>
      <c r="C20824" s="203"/>
      <c r="D20824" s="203"/>
      <c r="E20824" s="203"/>
      <c r="F20824" s="203"/>
    </row>
    <row r="20825" spans="1:6" x14ac:dyDescent="0.25">
      <c r="A20825" s="203"/>
      <c r="B20825" s="203"/>
      <c r="C20825" s="203"/>
      <c r="D20825" s="203"/>
      <c r="E20825" s="203"/>
      <c r="F20825" s="203"/>
    </row>
    <row r="20826" spans="1:6" x14ac:dyDescent="0.25">
      <c r="A20826" s="203"/>
      <c r="B20826" s="203"/>
      <c r="C20826" s="203"/>
      <c r="D20826" s="203"/>
      <c r="E20826" s="203"/>
      <c r="F20826" s="203"/>
    </row>
    <row r="20827" spans="1:6" x14ac:dyDescent="0.25">
      <c r="A20827" s="203"/>
      <c r="B20827" s="203"/>
      <c r="C20827" s="203"/>
      <c r="D20827" s="203"/>
      <c r="E20827" s="203"/>
      <c r="F20827" s="203"/>
    </row>
    <row r="20828" spans="1:6" x14ac:dyDescent="0.25">
      <c r="A20828" s="203"/>
      <c r="B20828" s="203"/>
      <c r="C20828" s="203"/>
      <c r="D20828" s="203"/>
      <c r="E20828" s="203"/>
      <c r="F20828" s="203"/>
    </row>
    <row r="20829" spans="1:6" x14ac:dyDescent="0.25">
      <c r="A20829" s="203"/>
      <c r="B20829" s="203"/>
      <c r="C20829" s="203"/>
      <c r="D20829" s="203"/>
      <c r="E20829" s="203"/>
      <c r="F20829" s="203"/>
    </row>
    <row r="20830" spans="1:6" x14ac:dyDescent="0.25">
      <c r="A20830" s="203"/>
      <c r="B20830" s="203"/>
      <c r="C20830" s="203"/>
      <c r="D20830" s="203"/>
      <c r="E20830" s="203"/>
      <c r="F20830" s="203"/>
    </row>
    <row r="20831" spans="1:6" x14ac:dyDescent="0.25">
      <c r="A20831" s="203"/>
      <c r="B20831" s="203"/>
      <c r="C20831" s="203"/>
      <c r="D20831" s="203"/>
      <c r="E20831" s="203"/>
      <c r="F20831" s="203"/>
    </row>
    <row r="20832" spans="1:6" x14ac:dyDescent="0.25">
      <c r="A20832" s="203"/>
      <c r="B20832" s="203"/>
      <c r="C20832" s="203"/>
      <c r="D20832" s="203"/>
      <c r="E20832" s="203"/>
      <c r="F20832" s="203"/>
    </row>
    <row r="20833" spans="1:6" x14ac:dyDescent="0.25">
      <c r="A20833" s="203"/>
      <c r="B20833" s="203"/>
      <c r="C20833" s="203"/>
      <c r="D20833" s="203"/>
      <c r="E20833" s="203"/>
      <c r="F20833" s="203"/>
    </row>
    <row r="20834" spans="1:6" x14ac:dyDescent="0.25">
      <c r="A20834" s="203"/>
      <c r="B20834" s="203"/>
      <c r="C20834" s="203"/>
      <c r="D20834" s="203"/>
      <c r="E20834" s="203"/>
      <c r="F20834" s="203"/>
    </row>
    <row r="20835" spans="1:6" x14ac:dyDescent="0.25">
      <c r="A20835" s="203"/>
      <c r="B20835" s="203"/>
      <c r="C20835" s="203"/>
      <c r="D20835" s="203"/>
      <c r="E20835" s="203"/>
      <c r="F20835" s="203"/>
    </row>
    <row r="20836" spans="1:6" x14ac:dyDescent="0.25">
      <c r="A20836" s="203"/>
      <c r="B20836" s="203"/>
      <c r="C20836" s="203"/>
      <c r="D20836" s="203"/>
      <c r="E20836" s="203"/>
      <c r="F20836" s="203"/>
    </row>
    <row r="20837" spans="1:6" x14ac:dyDescent="0.25">
      <c r="A20837" s="203"/>
      <c r="B20837" s="203"/>
      <c r="C20837" s="203"/>
      <c r="D20837" s="203"/>
      <c r="E20837" s="203"/>
      <c r="F20837" s="203"/>
    </row>
    <row r="20838" spans="1:6" x14ac:dyDescent="0.25">
      <c r="A20838" s="203"/>
      <c r="B20838" s="203"/>
      <c r="C20838" s="203"/>
      <c r="D20838" s="203"/>
      <c r="E20838" s="203"/>
      <c r="F20838" s="203"/>
    </row>
    <row r="20839" spans="1:6" x14ac:dyDescent="0.25">
      <c r="A20839" s="203"/>
      <c r="B20839" s="203"/>
      <c r="C20839" s="203"/>
      <c r="D20839" s="203"/>
      <c r="E20839" s="203"/>
      <c r="F20839" s="203"/>
    </row>
    <row r="20840" spans="1:6" x14ac:dyDescent="0.25">
      <c r="A20840" s="203"/>
      <c r="B20840" s="203"/>
      <c r="C20840" s="203"/>
      <c r="D20840" s="203"/>
      <c r="E20840" s="203"/>
      <c r="F20840" s="203"/>
    </row>
    <row r="20841" spans="1:6" x14ac:dyDescent="0.25">
      <c r="A20841" s="203"/>
      <c r="B20841" s="203"/>
      <c r="C20841" s="203"/>
      <c r="D20841" s="203"/>
      <c r="E20841" s="203"/>
      <c r="F20841" s="203"/>
    </row>
    <row r="20842" spans="1:6" x14ac:dyDescent="0.25">
      <c r="A20842" s="203"/>
      <c r="B20842" s="203"/>
      <c r="C20842" s="203"/>
      <c r="D20842" s="203"/>
      <c r="E20842" s="203"/>
      <c r="F20842" s="203"/>
    </row>
    <row r="20843" spans="1:6" x14ac:dyDescent="0.25">
      <c r="A20843" s="203"/>
      <c r="B20843" s="203"/>
      <c r="C20843" s="203"/>
      <c r="D20843" s="203"/>
      <c r="E20843" s="203"/>
      <c r="F20843" s="203"/>
    </row>
    <row r="20844" spans="1:6" x14ac:dyDescent="0.25">
      <c r="A20844" s="203"/>
      <c r="B20844" s="203"/>
      <c r="C20844" s="203"/>
      <c r="D20844" s="203"/>
      <c r="E20844" s="203"/>
      <c r="F20844" s="203"/>
    </row>
    <row r="20845" spans="1:6" x14ac:dyDescent="0.25">
      <c r="A20845" s="203"/>
      <c r="B20845" s="203"/>
      <c r="C20845" s="203"/>
      <c r="D20845" s="203"/>
      <c r="E20845" s="203"/>
      <c r="F20845" s="203"/>
    </row>
    <row r="20846" spans="1:6" x14ac:dyDescent="0.25">
      <c r="A20846" s="203"/>
      <c r="B20846" s="203"/>
      <c r="C20846" s="203"/>
      <c r="D20846" s="203"/>
      <c r="E20846" s="203"/>
      <c r="F20846" s="203"/>
    </row>
    <row r="20847" spans="1:6" x14ac:dyDescent="0.25">
      <c r="A20847" s="203"/>
      <c r="B20847" s="203"/>
      <c r="C20847" s="203"/>
      <c r="D20847" s="203"/>
      <c r="E20847" s="203"/>
      <c r="F20847" s="203"/>
    </row>
    <row r="20848" spans="1:6" x14ac:dyDescent="0.25">
      <c r="A20848" s="203"/>
      <c r="B20848" s="203"/>
      <c r="C20848" s="203"/>
      <c r="D20848" s="203"/>
      <c r="E20848" s="203"/>
      <c r="F20848" s="203"/>
    </row>
    <row r="20849" spans="1:6" x14ac:dyDescent="0.25">
      <c r="A20849" s="203"/>
      <c r="B20849" s="203"/>
      <c r="C20849" s="203"/>
      <c r="D20849" s="203"/>
      <c r="E20849" s="203"/>
      <c r="F20849" s="203"/>
    </row>
    <row r="20850" spans="1:6" x14ac:dyDescent="0.25">
      <c r="A20850" s="203"/>
      <c r="B20850" s="203"/>
      <c r="C20850" s="203"/>
      <c r="D20850" s="203"/>
      <c r="E20850" s="203"/>
      <c r="F20850" s="203"/>
    </row>
    <row r="20851" spans="1:6" x14ac:dyDescent="0.25">
      <c r="A20851" s="203"/>
      <c r="B20851" s="203"/>
      <c r="C20851" s="203"/>
      <c r="D20851" s="203"/>
      <c r="E20851" s="203"/>
      <c r="F20851" s="203"/>
    </row>
    <row r="20852" spans="1:6" x14ac:dyDescent="0.25">
      <c r="A20852" s="203"/>
      <c r="B20852" s="203"/>
      <c r="C20852" s="203"/>
      <c r="D20852" s="203"/>
      <c r="E20852" s="203"/>
      <c r="F20852" s="203"/>
    </row>
    <row r="20853" spans="1:6" x14ac:dyDescent="0.25">
      <c r="A20853" s="203"/>
      <c r="B20853" s="203"/>
      <c r="C20853" s="203"/>
      <c r="D20853" s="203"/>
      <c r="E20853" s="203"/>
      <c r="F20853" s="203"/>
    </row>
    <row r="20854" spans="1:6" x14ac:dyDescent="0.25">
      <c r="A20854" s="203"/>
      <c r="B20854" s="203"/>
      <c r="C20854" s="203"/>
      <c r="D20854" s="203"/>
      <c r="E20854" s="203"/>
      <c r="F20854" s="203"/>
    </row>
    <row r="20855" spans="1:6" x14ac:dyDescent="0.25">
      <c r="A20855" s="203"/>
      <c r="B20855" s="203"/>
      <c r="C20855" s="203"/>
      <c r="D20855" s="203"/>
      <c r="E20855" s="203"/>
      <c r="F20855" s="203"/>
    </row>
    <row r="20856" spans="1:6" x14ac:dyDescent="0.25">
      <c r="A20856" s="203"/>
      <c r="B20856" s="203"/>
      <c r="C20856" s="203"/>
      <c r="D20856" s="203"/>
      <c r="E20856" s="203"/>
      <c r="F20856" s="203"/>
    </row>
    <row r="20857" spans="1:6" x14ac:dyDescent="0.25">
      <c r="A20857" s="203"/>
      <c r="B20857" s="203"/>
      <c r="C20857" s="203"/>
      <c r="D20857" s="203"/>
      <c r="E20857" s="203"/>
      <c r="F20857" s="203"/>
    </row>
    <row r="20858" spans="1:6" x14ac:dyDescent="0.25">
      <c r="A20858" s="203"/>
      <c r="B20858" s="203"/>
      <c r="C20858" s="203"/>
      <c r="D20858" s="203"/>
      <c r="E20858" s="203"/>
      <c r="F20858" s="203"/>
    </row>
    <row r="20859" spans="1:6" x14ac:dyDescent="0.25">
      <c r="A20859" s="203"/>
      <c r="B20859" s="203"/>
      <c r="C20859" s="203"/>
      <c r="D20859" s="203"/>
      <c r="E20859" s="203"/>
      <c r="F20859" s="203"/>
    </row>
    <row r="20860" spans="1:6" x14ac:dyDescent="0.25">
      <c r="A20860" s="203"/>
      <c r="B20860" s="203"/>
      <c r="C20860" s="203"/>
      <c r="D20860" s="203"/>
      <c r="E20860" s="203"/>
      <c r="F20860" s="203"/>
    </row>
    <row r="20861" spans="1:6" x14ac:dyDescent="0.25">
      <c r="A20861" s="203"/>
      <c r="B20861" s="203"/>
      <c r="C20861" s="203"/>
      <c r="D20861" s="203"/>
      <c r="E20861" s="203"/>
      <c r="F20861" s="203"/>
    </row>
    <row r="20862" spans="1:6" x14ac:dyDescent="0.25">
      <c r="A20862" s="203"/>
      <c r="B20862" s="203"/>
      <c r="C20862" s="203"/>
      <c r="D20862" s="203"/>
      <c r="E20862" s="203"/>
      <c r="F20862" s="203"/>
    </row>
    <row r="20863" spans="1:6" x14ac:dyDescent="0.25">
      <c r="A20863" s="203"/>
      <c r="B20863" s="203"/>
      <c r="C20863" s="203"/>
      <c r="D20863" s="203"/>
      <c r="E20863" s="203"/>
      <c r="F20863" s="203"/>
    </row>
    <row r="20864" spans="1:6" x14ac:dyDescent="0.25">
      <c r="A20864" s="203"/>
      <c r="B20864" s="203"/>
      <c r="C20864" s="203"/>
      <c r="D20864" s="203"/>
      <c r="E20864" s="203"/>
      <c r="F20864" s="203"/>
    </row>
    <row r="20865" spans="1:6" x14ac:dyDescent="0.25">
      <c r="A20865" s="203"/>
      <c r="B20865" s="203"/>
      <c r="C20865" s="203"/>
      <c r="D20865" s="203"/>
      <c r="E20865" s="203"/>
      <c r="F20865" s="203"/>
    </row>
    <row r="20866" spans="1:6" x14ac:dyDescent="0.25">
      <c r="A20866" s="203"/>
      <c r="B20866" s="203"/>
      <c r="C20866" s="203"/>
      <c r="D20866" s="203"/>
      <c r="E20866" s="203"/>
      <c r="F20866" s="203"/>
    </row>
    <row r="20867" spans="1:6" x14ac:dyDescent="0.25">
      <c r="A20867" s="203"/>
      <c r="B20867" s="203"/>
      <c r="C20867" s="203"/>
      <c r="D20867" s="203"/>
      <c r="E20867" s="203"/>
      <c r="F20867" s="203"/>
    </row>
    <row r="20868" spans="1:6" x14ac:dyDescent="0.25">
      <c r="A20868" s="203"/>
      <c r="B20868" s="203"/>
      <c r="C20868" s="203"/>
      <c r="D20868" s="203"/>
      <c r="E20868" s="203"/>
      <c r="F20868" s="203"/>
    </row>
    <row r="20869" spans="1:6" x14ac:dyDescent="0.25">
      <c r="A20869" s="203"/>
      <c r="B20869" s="203"/>
      <c r="C20869" s="203"/>
      <c r="D20869" s="203"/>
      <c r="E20869" s="203"/>
      <c r="F20869" s="203"/>
    </row>
    <row r="20870" spans="1:6" x14ac:dyDescent="0.25">
      <c r="A20870" s="203"/>
      <c r="B20870" s="203"/>
      <c r="C20870" s="203"/>
      <c r="D20870" s="203"/>
      <c r="E20870" s="203"/>
      <c r="F20870" s="203"/>
    </row>
    <row r="20871" spans="1:6" x14ac:dyDescent="0.25">
      <c r="A20871" s="203"/>
      <c r="B20871" s="203"/>
      <c r="C20871" s="203"/>
      <c r="D20871" s="203"/>
      <c r="E20871" s="203"/>
      <c r="F20871" s="203"/>
    </row>
    <row r="20872" spans="1:6" x14ac:dyDescent="0.25">
      <c r="A20872" s="203"/>
      <c r="B20872" s="203"/>
      <c r="C20872" s="203"/>
      <c r="D20872" s="203"/>
      <c r="E20872" s="203"/>
      <c r="F20872" s="203"/>
    </row>
    <row r="20873" spans="1:6" x14ac:dyDescent="0.25">
      <c r="A20873" s="203"/>
      <c r="B20873" s="203"/>
      <c r="C20873" s="203"/>
      <c r="D20873" s="203"/>
      <c r="E20873" s="203"/>
      <c r="F20873" s="203"/>
    </row>
    <row r="20874" spans="1:6" x14ac:dyDescent="0.25">
      <c r="A20874" s="203"/>
      <c r="B20874" s="203"/>
      <c r="C20874" s="203"/>
      <c r="D20874" s="203"/>
      <c r="E20874" s="203"/>
      <c r="F20874" s="203"/>
    </row>
    <row r="20875" spans="1:6" x14ac:dyDescent="0.25">
      <c r="A20875" s="203"/>
      <c r="B20875" s="203"/>
      <c r="C20875" s="203"/>
      <c r="D20875" s="203"/>
      <c r="E20875" s="203"/>
      <c r="F20875" s="203"/>
    </row>
    <row r="20876" spans="1:6" x14ac:dyDescent="0.25">
      <c r="A20876" s="203"/>
      <c r="B20876" s="203"/>
      <c r="C20876" s="203"/>
      <c r="D20876" s="203"/>
      <c r="E20876" s="203"/>
      <c r="F20876" s="203"/>
    </row>
    <row r="20877" spans="1:6" x14ac:dyDescent="0.25">
      <c r="A20877" s="203"/>
      <c r="B20877" s="203"/>
      <c r="C20877" s="203"/>
      <c r="D20877" s="203"/>
      <c r="E20877" s="203"/>
      <c r="F20877" s="203"/>
    </row>
    <row r="20878" spans="1:6" x14ac:dyDescent="0.25">
      <c r="A20878" s="203"/>
      <c r="B20878" s="203"/>
      <c r="C20878" s="203"/>
      <c r="D20878" s="203"/>
      <c r="E20878" s="203"/>
      <c r="F20878" s="203"/>
    </row>
    <row r="20879" spans="1:6" x14ac:dyDescent="0.25">
      <c r="A20879" s="203"/>
      <c r="B20879" s="203"/>
      <c r="C20879" s="203"/>
      <c r="D20879" s="203"/>
      <c r="E20879" s="203"/>
      <c r="F20879" s="203"/>
    </row>
    <row r="20880" spans="1:6" x14ac:dyDescent="0.25">
      <c r="A20880" s="203"/>
      <c r="B20880" s="203"/>
      <c r="C20880" s="203"/>
      <c r="D20880" s="203"/>
      <c r="E20880" s="203"/>
      <c r="F20880" s="203"/>
    </row>
    <row r="20881" spans="1:6" x14ac:dyDescent="0.25">
      <c r="A20881" s="203"/>
      <c r="B20881" s="203"/>
      <c r="C20881" s="203"/>
      <c r="D20881" s="203"/>
      <c r="E20881" s="203"/>
      <c r="F20881" s="203"/>
    </row>
    <row r="20882" spans="1:6" x14ac:dyDescent="0.25">
      <c r="A20882" s="203"/>
      <c r="B20882" s="203"/>
      <c r="C20882" s="203"/>
      <c r="D20882" s="203"/>
      <c r="E20882" s="203"/>
      <c r="F20882" s="203"/>
    </row>
    <row r="20883" spans="1:6" x14ac:dyDescent="0.25">
      <c r="A20883" s="203"/>
      <c r="B20883" s="203"/>
      <c r="C20883" s="203"/>
      <c r="D20883" s="203"/>
      <c r="E20883" s="203"/>
      <c r="F20883" s="203"/>
    </row>
    <row r="20884" spans="1:6" x14ac:dyDescent="0.25">
      <c r="A20884" s="203"/>
      <c r="B20884" s="203"/>
      <c r="C20884" s="203"/>
      <c r="D20884" s="203"/>
      <c r="E20884" s="203"/>
      <c r="F20884" s="203"/>
    </row>
    <row r="20885" spans="1:6" x14ac:dyDescent="0.25">
      <c r="A20885" s="203"/>
      <c r="B20885" s="203"/>
      <c r="C20885" s="203"/>
      <c r="D20885" s="203"/>
      <c r="E20885" s="203"/>
      <c r="F20885" s="203"/>
    </row>
    <row r="20886" spans="1:6" x14ac:dyDescent="0.25">
      <c r="A20886" s="203"/>
      <c r="B20886" s="203"/>
      <c r="C20886" s="203"/>
      <c r="D20886" s="203"/>
      <c r="E20886" s="203"/>
      <c r="F20886" s="203"/>
    </row>
    <row r="20887" spans="1:6" x14ac:dyDescent="0.25">
      <c r="A20887" s="203"/>
      <c r="B20887" s="203"/>
      <c r="C20887" s="203"/>
      <c r="D20887" s="203"/>
      <c r="E20887" s="203"/>
      <c r="F20887" s="203"/>
    </row>
    <row r="20888" spans="1:6" x14ac:dyDescent="0.25">
      <c r="A20888" s="203"/>
      <c r="B20888" s="203"/>
      <c r="C20888" s="203"/>
      <c r="D20888" s="203"/>
      <c r="E20888" s="203"/>
      <c r="F20888" s="203"/>
    </row>
    <row r="20889" spans="1:6" x14ac:dyDescent="0.25">
      <c r="A20889" s="203"/>
      <c r="B20889" s="203"/>
      <c r="C20889" s="203"/>
      <c r="D20889" s="203"/>
      <c r="E20889" s="203"/>
      <c r="F20889" s="203"/>
    </row>
    <row r="20890" spans="1:6" x14ac:dyDescent="0.25">
      <c r="A20890" s="203"/>
      <c r="B20890" s="203"/>
      <c r="C20890" s="203"/>
      <c r="D20890" s="203"/>
      <c r="E20890" s="203"/>
      <c r="F20890" s="203"/>
    </row>
    <row r="20891" spans="1:6" x14ac:dyDescent="0.25">
      <c r="A20891" s="203"/>
      <c r="B20891" s="203"/>
      <c r="C20891" s="203"/>
      <c r="D20891" s="203"/>
      <c r="E20891" s="203"/>
      <c r="F20891" s="203"/>
    </row>
    <row r="20892" spans="1:6" x14ac:dyDescent="0.25">
      <c r="A20892" s="203"/>
      <c r="B20892" s="203"/>
      <c r="C20892" s="203"/>
      <c r="D20892" s="203"/>
      <c r="E20892" s="203"/>
      <c r="F20892" s="203"/>
    </row>
    <row r="20893" spans="1:6" x14ac:dyDescent="0.25">
      <c r="A20893" s="203"/>
      <c r="B20893" s="203"/>
      <c r="C20893" s="203"/>
      <c r="D20893" s="203"/>
      <c r="E20893" s="203"/>
      <c r="F20893" s="203"/>
    </row>
    <row r="20894" spans="1:6" x14ac:dyDescent="0.25">
      <c r="A20894" s="203"/>
      <c r="B20894" s="203"/>
      <c r="C20894" s="203"/>
      <c r="D20894" s="203"/>
      <c r="E20894" s="203"/>
      <c r="F20894" s="203"/>
    </row>
    <row r="20895" spans="1:6" x14ac:dyDescent="0.25">
      <c r="A20895" s="203"/>
      <c r="B20895" s="203"/>
      <c r="C20895" s="203"/>
      <c r="D20895" s="203"/>
      <c r="E20895" s="203"/>
      <c r="F20895" s="203"/>
    </row>
    <row r="20896" spans="1:6" x14ac:dyDescent="0.25">
      <c r="A20896" s="203"/>
      <c r="B20896" s="203"/>
      <c r="C20896" s="203"/>
      <c r="D20896" s="203"/>
      <c r="E20896" s="203"/>
      <c r="F20896" s="203"/>
    </row>
    <row r="20897" spans="1:6" x14ac:dyDescent="0.25">
      <c r="A20897" s="203"/>
      <c r="B20897" s="203"/>
      <c r="C20897" s="203"/>
      <c r="D20897" s="203"/>
      <c r="E20897" s="203"/>
      <c r="F20897" s="203"/>
    </row>
    <row r="20898" spans="1:6" x14ac:dyDescent="0.25">
      <c r="A20898" s="203"/>
      <c r="B20898" s="203"/>
      <c r="C20898" s="203"/>
      <c r="D20898" s="203"/>
      <c r="E20898" s="203"/>
      <c r="F20898" s="203"/>
    </row>
    <row r="20899" spans="1:6" x14ac:dyDescent="0.25">
      <c r="A20899" s="203"/>
      <c r="B20899" s="203"/>
      <c r="C20899" s="203"/>
      <c r="D20899" s="203"/>
      <c r="E20899" s="203"/>
      <c r="F20899" s="203"/>
    </row>
    <row r="20900" spans="1:6" x14ac:dyDescent="0.25">
      <c r="A20900" s="203"/>
      <c r="B20900" s="203"/>
      <c r="C20900" s="203"/>
      <c r="D20900" s="203"/>
      <c r="E20900" s="203"/>
      <c r="F20900" s="203"/>
    </row>
    <row r="20901" spans="1:6" x14ac:dyDescent="0.25">
      <c r="A20901" s="203"/>
      <c r="B20901" s="203"/>
      <c r="C20901" s="203"/>
      <c r="D20901" s="203"/>
      <c r="E20901" s="203"/>
      <c r="F20901" s="203"/>
    </row>
    <row r="20902" spans="1:6" x14ac:dyDescent="0.25">
      <c r="A20902" s="203"/>
      <c r="B20902" s="203"/>
      <c r="C20902" s="203"/>
      <c r="D20902" s="203"/>
      <c r="E20902" s="203"/>
      <c r="F20902" s="203"/>
    </row>
    <row r="20903" spans="1:6" x14ac:dyDescent="0.25">
      <c r="A20903" s="203"/>
      <c r="B20903" s="203"/>
      <c r="C20903" s="203"/>
      <c r="D20903" s="203"/>
      <c r="E20903" s="203"/>
      <c r="F20903" s="203"/>
    </row>
    <row r="20904" spans="1:6" x14ac:dyDescent="0.25">
      <c r="A20904" s="203"/>
      <c r="B20904" s="203"/>
      <c r="C20904" s="203"/>
      <c r="D20904" s="203"/>
      <c r="E20904" s="203"/>
      <c r="F20904" s="203"/>
    </row>
    <row r="20905" spans="1:6" x14ac:dyDescent="0.25">
      <c r="A20905" s="203"/>
      <c r="B20905" s="203"/>
      <c r="C20905" s="203"/>
      <c r="D20905" s="203"/>
      <c r="E20905" s="203"/>
      <c r="F20905" s="203"/>
    </row>
    <row r="20906" spans="1:6" x14ac:dyDescent="0.25">
      <c r="A20906" s="203"/>
      <c r="B20906" s="203"/>
      <c r="C20906" s="203"/>
      <c r="D20906" s="203"/>
      <c r="E20906" s="203"/>
      <c r="F20906" s="203"/>
    </row>
    <row r="20907" spans="1:6" x14ac:dyDescent="0.25">
      <c r="A20907" s="203"/>
      <c r="B20907" s="203"/>
      <c r="C20907" s="203"/>
      <c r="D20907" s="203"/>
      <c r="E20907" s="203"/>
      <c r="F20907" s="203"/>
    </row>
    <row r="20908" spans="1:6" x14ac:dyDescent="0.25">
      <c r="A20908" s="203"/>
      <c r="B20908" s="203"/>
      <c r="C20908" s="203"/>
      <c r="D20908" s="203"/>
      <c r="E20908" s="203"/>
      <c r="F20908" s="203"/>
    </row>
    <row r="20909" spans="1:6" x14ac:dyDescent="0.25">
      <c r="A20909" s="203"/>
      <c r="B20909" s="203"/>
      <c r="C20909" s="203"/>
      <c r="D20909" s="203"/>
      <c r="E20909" s="203"/>
      <c r="F20909" s="203"/>
    </row>
    <row r="20910" spans="1:6" x14ac:dyDescent="0.25">
      <c r="A20910" s="203"/>
      <c r="B20910" s="203"/>
      <c r="C20910" s="203"/>
      <c r="D20910" s="203"/>
      <c r="E20910" s="203"/>
      <c r="F20910" s="203"/>
    </row>
    <row r="20911" spans="1:6" x14ac:dyDescent="0.25">
      <c r="A20911" s="203"/>
      <c r="B20911" s="203"/>
      <c r="C20911" s="203"/>
      <c r="D20911" s="203"/>
      <c r="E20911" s="203"/>
      <c r="F20911" s="203"/>
    </row>
    <row r="20912" spans="1:6" x14ac:dyDescent="0.25">
      <c r="A20912" s="203"/>
      <c r="B20912" s="203"/>
      <c r="C20912" s="203"/>
      <c r="D20912" s="203"/>
      <c r="E20912" s="203"/>
      <c r="F20912" s="203"/>
    </row>
    <row r="20913" spans="1:6" x14ac:dyDescent="0.25">
      <c r="A20913" s="203"/>
      <c r="B20913" s="203"/>
      <c r="C20913" s="203"/>
      <c r="D20913" s="203"/>
      <c r="E20913" s="203"/>
      <c r="F20913" s="203"/>
    </row>
    <row r="20914" spans="1:6" x14ac:dyDescent="0.25">
      <c r="A20914" s="203"/>
      <c r="B20914" s="203"/>
      <c r="C20914" s="203"/>
      <c r="D20914" s="203"/>
      <c r="E20914" s="203"/>
      <c r="F20914" s="203"/>
    </row>
    <row r="20915" spans="1:6" x14ac:dyDescent="0.25">
      <c r="A20915" s="203"/>
      <c r="B20915" s="203"/>
      <c r="C20915" s="203"/>
      <c r="D20915" s="203"/>
      <c r="E20915" s="203"/>
      <c r="F20915" s="203"/>
    </row>
    <row r="20916" spans="1:6" x14ac:dyDescent="0.25">
      <c r="A20916" s="203"/>
      <c r="B20916" s="203"/>
      <c r="C20916" s="203"/>
      <c r="D20916" s="203"/>
      <c r="E20916" s="203"/>
      <c r="F20916" s="203"/>
    </row>
    <row r="20917" spans="1:6" x14ac:dyDescent="0.25">
      <c r="A20917" s="203"/>
      <c r="B20917" s="203"/>
      <c r="C20917" s="203"/>
      <c r="D20917" s="203"/>
      <c r="E20917" s="203"/>
      <c r="F20917" s="203"/>
    </row>
    <row r="20918" spans="1:6" x14ac:dyDescent="0.25">
      <c r="A20918" s="203"/>
      <c r="B20918" s="203"/>
      <c r="C20918" s="203"/>
      <c r="D20918" s="203"/>
      <c r="E20918" s="203"/>
      <c r="F20918" s="203"/>
    </row>
    <row r="20919" spans="1:6" x14ac:dyDescent="0.25">
      <c r="A20919" s="203"/>
      <c r="B20919" s="203"/>
      <c r="C20919" s="203"/>
      <c r="D20919" s="203"/>
      <c r="E20919" s="203"/>
      <c r="F20919" s="203"/>
    </row>
    <row r="20920" spans="1:6" x14ac:dyDescent="0.25">
      <c r="A20920" s="203"/>
      <c r="B20920" s="203"/>
      <c r="C20920" s="203"/>
      <c r="D20920" s="203"/>
      <c r="E20920" s="203"/>
      <c r="F20920" s="203"/>
    </row>
    <row r="20921" spans="1:6" x14ac:dyDescent="0.25">
      <c r="A20921" s="203"/>
      <c r="B20921" s="203"/>
      <c r="C20921" s="203"/>
      <c r="D20921" s="203"/>
      <c r="E20921" s="203"/>
      <c r="F20921" s="203"/>
    </row>
    <row r="20922" spans="1:6" x14ac:dyDescent="0.25">
      <c r="A20922" s="203"/>
      <c r="B20922" s="203"/>
      <c r="C20922" s="203"/>
      <c r="D20922" s="203"/>
      <c r="E20922" s="203"/>
      <c r="F20922" s="203"/>
    </row>
    <row r="20923" spans="1:6" x14ac:dyDescent="0.25">
      <c r="A20923" s="203"/>
      <c r="B20923" s="203"/>
      <c r="C20923" s="203"/>
      <c r="D20923" s="203"/>
      <c r="E20923" s="203"/>
      <c r="F20923" s="203"/>
    </row>
    <row r="20924" spans="1:6" x14ac:dyDescent="0.25">
      <c r="A20924" s="203"/>
      <c r="B20924" s="203"/>
      <c r="C20924" s="203"/>
      <c r="D20924" s="203"/>
      <c r="E20924" s="203"/>
      <c r="F20924" s="203"/>
    </row>
    <row r="20925" spans="1:6" x14ac:dyDescent="0.25">
      <c r="A20925" s="203"/>
      <c r="B20925" s="203"/>
      <c r="C20925" s="203"/>
      <c r="D20925" s="203"/>
      <c r="E20925" s="203"/>
      <c r="F20925" s="203"/>
    </row>
    <row r="20926" spans="1:6" x14ac:dyDescent="0.25">
      <c r="A20926" s="203"/>
      <c r="B20926" s="203"/>
      <c r="C20926" s="203"/>
      <c r="D20926" s="203"/>
      <c r="E20926" s="203"/>
      <c r="F20926" s="203"/>
    </row>
    <row r="20927" spans="1:6" x14ac:dyDescent="0.25">
      <c r="A20927" s="203"/>
      <c r="B20927" s="203"/>
      <c r="C20927" s="203"/>
      <c r="D20927" s="203"/>
      <c r="E20927" s="203"/>
      <c r="F20927" s="203"/>
    </row>
    <row r="20928" spans="1:6" x14ac:dyDescent="0.25">
      <c r="A20928" s="203"/>
      <c r="B20928" s="203"/>
      <c r="C20928" s="203"/>
      <c r="D20928" s="203"/>
      <c r="E20928" s="203"/>
      <c r="F20928" s="203"/>
    </row>
    <row r="20929" spans="1:6" x14ac:dyDescent="0.25">
      <c r="A20929" s="203"/>
      <c r="B20929" s="203"/>
      <c r="C20929" s="203"/>
      <c r="D20929" s="203"/>
      <c r="E20929" s="203"/>
      <c r="F20929" s="203"/>
    </row>
    <row r="20930" spans="1:6" x14ac:dyDescent="0.25">
      <c r="A20930" s="203"/>
      <c r="B20930" s="203"/>
      <c r="C20930" s="203"/>
      <c r="D20930" s="203"/>
      <c r="E20930" s="203"/>
      <c r="F20930" s="203"/>
    </row>
    <row r="20931" spans="1:6" x14ac:dyDescent="0.25">
      <c r="A20931" s="203"/>
      <c r="B20931" s="203"/>
      <c r="C20931" s="203"/>
      <c r="D20931" s="203"/>
      <c r="E20931" s="203"/>
      <c r="F20931" s="203"/>
    </row>
    <row r="20932" spans="1:6" x14ac:dyDescent="0.25">
      <c r="A20932" s="203"/>
      <c r="B20932" s="203"/>
      <c r="C20932" s="203"/>
      <c r="D20932" s="203"/>
      <c r="E20932" s="203"/>
      <c r="F20932" s="203"/>
    </row>
    <row r="20933" spans="1:6" x14ac:dyDescent="0.25">
      <c r="A20933" s="203"/>
      <c r="B20933" s="203"/>
      <c r="C20933" s="203"/>
      <c r="D20933" s="203"/>
      <c r="E20933" s="203"/>
      <c r="F20933" s="203"/>
    </row>
    <row r="20934" spans="1:6" x14ac:dyDescent="0.25">
      <c r="A20934" s="203"/>
      <c r="B20934" s="203"/>
      <c r="C20934" s="203"/>
      <c r="D20934" s="203"/>
      <c r="E20934" s="203"/>
      <c r="F20934" s="203"/>
    </row>
    <row r="20935" spans="1:6" x14ac:dyDescent="0.25">
      <c r="A20935" s="203"/>
      <c r="B20935" s="203"/>
      <c r="C20935" s="203"/>
      <c r="D20935" s="203"/>
      <c r="E20935" s="203"/>
      <c r="F20935" s="203"/>
    </row>
    <row r="20936" spans="1:6" x14ac:dyDescent="0.25">
      <c r="A20936" s="203"/>
      <c r="B20936" s="203"/>
      <c r="C20936" s="203"/>
      <c r="D20936" s="203"/>
      <c r="E20936" s="203"/>
      <c r="F20936" s="203"/>
    </row>
    <row r="20937" spans="1:6" x14ac:dyDescent="0.25">
      <c r="A20937" s="203"/>
      <c r="B20937" s="203"/>
      <c r="C20937" s="203"/>
      <c r="D20937" s="203"/>
      <c r="E20937" s="203"/>
      <c r="F20937" s="203"/>
    </row>
    <row r="20938" spans="1:6" x14ac:dyDescent="0.25">
      <c r="A20938" s="203"/>
      <c r="B20938" s="203"/>
      <c r="C20938" s="203"/>
      <c r="D20938" s="203"/>
      <c r="E20938" s="203"/>
      <c r="F20938" s="203"/>
    </row>
    <row r="20939" spans="1:6" x14ac:dyDescent="0.25">
      <c r="A20939" s="203"/>
      <c r="B20939" s="203"/>
      <c r="C20939" s="203"/>
      <c r="D20939" s="203"/>
      <c r="E20939" s="203"/>
      <c r="F20939" s="203"/>
    </row>
    <row r="20940" spans="1:6" x14ac:dyDescent="0.25">
      <c r="A20940" s="203"/>
      <c r="B20940" s="203"/>
      <c r="C20940" s="203"/>
      <c r="D20940" s="203"/>
      <c r="E20940" s="203"/>
      <c r="F20940" s="203"/>
    </row>
    <row r="20941" spans="1:6" x14ac:dyDescent="0.25">
      <c r="A20941" s="203"/>
      <c r="B20941" s="203"/>
      <c r="C20941" s="203"/>
      <c r="D20941" s="203"/>
      <c r="E20941" s="203"/>
      <c r="F20941" s="203"/>
    </row>
    <row r="20942" spans="1:6" x14ac:dyDescent="0.25">
      <c r="A20942" s="203"/>
      <c r="B20942" s="203"/>
      <c r="C20942" s="203"/>
      <c r="D20942" s="203"/>
      <c r="E20942" s="203"/>
      <c r="F20942" s="203"/>
    </row>
    <row r="20943" spans="1:6" x14ac:dyDescent="0.25">
      <c r="A20943" s="203"/>
      <c r="B20943" s="203"/>
      <c r="C20943" s="203"/>
      <c r="D20943" s="203"/>
      <c r="E20943" s="203"/>
      <c r="F20943" s="203"/>
    </row>
    <row r="20944" spans="1:6" x14ac:dyDescent="0.25">
      <c r="A20944" s="203"/>
      <c r="B20944" s="203"/>
      <c r="C20944" s="203"/>
      <c r="D20944" s="203"/>
      <c r="E20944" s="203"/>
      <c r="F20944" s="203"/>
    </row>
    <row r="20945" spans="1:6" x14ac:dyDescent="0.25">
      <c r="A20945" s="203"/>
      <c r="B20945" s="203"/>
      <c r="C20945" s="203"/>
      <c r="D20945" s="203"/>
      <c r="E20945" s="203"/>
      <c r="F20945" s="203"/>
    </row>
    <row r="20946" spans="1:6" x14ac:dyDescent="0.25">
      <c r="A20946" s="203"/>
      <c r="B20946" s="203"/>
      <c r="C20946" s="203"/>
      <c r="D20946" s="203"/>
      <c r="E20946" s="203"/>
      <c r="F20946" s="203"/>
    </row>
    <row r="20947" spans="1:6" x14ac:dyDescent="0.25">
      <c r="A20947" s="203"/>
      <c r="B20947" s="203"/>
      <c r="C20947" s="203"/>
      <c r="D20947" s="203"/>
      <c r="E20947" s="203"/>
      <c r="F20947" s="203"/>
    </row>
    <row r="20948" spans="1:6" x14ac:dyDescent="0.25">
      <c r="A20948" s="203"/>
      <c r="B20948" s="203"/>
      <c r="C20948" s="203"/>
      <c r="D20948" s="203"/>
      <c r="E20948" s="203"/>
      <c r="F20948" s="203"/>
    </row>
    <row r="20949" spans="1:6" x14ac:dyDescent="0.25">
      <c r="A20949" s="203"/>
      <c r="B20949" s="203"/>
      <c r="C20949" s="203"/>
      <c r="D20949" s="203"/>
      <c r="E20949" s="203"/>
      <c r="F20949" s="203"/>
    </row>
    <row r="20950" spans="1:6" x14ac:dyDescent="0.25">
      <c r="A20950" s="203"/>
      <c r="B20950" s="203"/>
      <c r="C20950" s="203"/>
      <c r="D20950" s="203"/>
      <c r="E20950" s="203"/>
      <c r="F20950" s="203"/>
    </row>
    <row r="20951" spans="1:6" x14ac:dyDescent="0.25">
      <c r="A20951" s="203"/>
      <c r="B20951" s="203"/>
      <c r="C20951" s="203"/>
      <c r="D20951" s="203"/>
      <c r="E20951" s="203"/>
      <c r="F20951" s="203"/>
    </row>
    <row r="20952" spans="1:6" x14ac:dyDescent="0.25">
      <c r="A20952" s="203"/>
      <c r="B20952" s="203"/>
      <c r="C20952" s="203"/>
      <c r="D20952" s="203"/>
      <c r="E20952" s="203"/>
      <c r="F20952" s="203"/>
    </row>
    <row r="20953" spans="1:6" x14ac:dyDescent="0.25">
      <c r="A20953" s="203"/>
      <c r="B20953" s="203"/>
      <c r="C20953" s="203"/>
      <c r="D20953" s="203"/>
      <c r="E20953" s="203"/>
      <c r="F20953" s="203"/>
    </row>
    <row r="20954" spans="1:6" x14ac:dyDescent="0.25">
      <c r="A20954" s="203"/>
      <c r="B20954" s="203"/>
      <c r="C20954" s="203"/>
      <c r="D20954" s="203"/>
      <c r="E20954" s="203"/>
      <c r="F20954" s="203"/>
    </row>
    <row r="20955" spans="1:6" x14ac:dyDescent="0.25">
      <c r="A20955" s="203"/>
      <c r="B20955" s="203"/>
      <c r="C20955" s="203"/>
      <c r="D20955" s="203"/>
      <c r="E20955" s="203"/>
      <c r="F20955" s="203"/>
    </row>
    <row r="20956" spans="1:6" x14ac:dyDescent="0.25">
      <c r="A20956" s="203"/>
      <c r="B20956" s="203"/>
      <c r="C20956" s="203"/>
      <c r="D20956" s="203"/>
      <c r="E20956" s="203"/>
      <c r="F20956" s="203"/>
    </row>
    <row r="20957" spans="1:6" x14ac:dyDescent="0.25">
      <c r="A20957" s="203"/>
      <c r="B20957" s="203"/>
      <c r="C20957" s="203"/>
      <c r="D20957" s="203"/>
      <c r="E20957" s="203"/>
      <c r="F20957" s="203"/>
    </row>
    <row r="20958" spans="1:6" x14ac:dyDescent="0.25">
      <c r="A20958" s="203"/>
      <c r="B20958" s="203"/>
      <c r="C20958" s="203"/>
      <c r="D20958" s="203"/>
      <c r="E20958" s="203"/>
      <c r="F20958" s="203"/>
    </row>
    <row r="20959" spans="1:6" x14ac:dyDescent="0.25">
      <c r="A20959" s="203"/>
      <c r="B20959" s="203"/>
      <c r="C20959" s="203"/>
      <c r="D20959" s="203"/>
      <c r="E20959" s="203"/>
      <c r="F20959" s="203"/>
    </row>
    <row r="20960" spans="1:6" x14ac:dyDescent="0.25">
      <c r="A20960" s="203"/>
      <c r="B20960" s="203"/>
      <c r="C20960" s="203"/>
      <c r="D20960" s="203"/>
      <c r="E20960" s="203"/>
      <c r="F20960" s="203"/>
    </row>
    <row r="20961" spans="1:6" x14ac:dyDescent="0.25">
      <c r="A20961" s="203"/>
      <c r="B20961" s="203"/>
      <c r="C20961" s="203"/>
      <c r="D20961" s="203"/>
      <c r="E20961" s="203"/>
      <c r="F20961" s="203"/>
    </row>
    <row r="20962" spans="1:6" x14ac:dyDescent="0.25">
      <c r="A20962" s="203"/>
      <c r="B20962" s="203"/>
      <c r="C20962" s="203"/>
      <c r="D20962" s="203"/>
      <c r="E20962" s="203"/>
      <c r="F20962" s="203"/>
    </row>
    <row r="20963" spans="1:6" x14ac:dyDescent="0.25">
      <c r="A20963" s="203"/>
      <c r="B20963" s="203"/>
      <c r="C20963" s="203"/>
      <c r="D20963" s="203"/>
      <c r="E20963" s="203"/>
      <c r="F20963" s="203"/>
    </row>
    <row r="20964" spans="1:6" x14ac:dyDescent="0.25">
      <c r="A20964" s="203"/>
      <c r="B20964" s="203"/>
      <c r="C20964" s="203"/>
      <c r="D20964" s="203"/>
      <c r="E20964" s="203"/>
      <c r="F20964" s="203"/>
    </row>
    <row r="20965" spans="1:6" x14ac:dyDescent="0.25">
      <c r="A20965" s="203"/>
      <c r="B20965" s="203"/>
      <c r="C20965" s="203"/>
      <c r="D20965" s="203"/>
      <c r="E20965" s="203"/>
      <c r="F20965" s="203"/>
    </row>
    <row r="20966" spans="1:6" x14ac:dyDescent="0.25">
      <c r="A20966" s="203"/>
      <c r="B20966" s="203"/>
      <c r="C20966" s="203"/>
      <c r="D20966" s="203"/>
      <c r="E20966" s="203"/>
      <c r="F20966" s="203"/>
    </row>
    <row r="20967" spans="1:6" x14ac:dyDescent="0.25">
      <c r="A20967" s="203"/>
      <c r="B20967" s="203"/>
      <c r="C20967" s="203"/>
      <c r="D20967" s="203"/>
      <c r="E20967" s="203"/>
      <c r="F20967" s="203"/>
    </row>
    <row r="20968" spans="1:6" x14ac:dyDescent="0.25">
      <c r="A20968" s="203"/>
      <c r="B20968" s="203"/>
      <c r="C20968" s="203"/>
      <c r="D20968" s="203"/>
      <c r="E20968" s="203"/>
      <c r="F20968" s="203"/>
    </row>
    <row r="20969" spans="1:6" x14ac:dyDescent="0.25">
      <c r="A20969" s="203"/>
      <c r="B20969" s="203"/>
      <c r="C20969" s="203"/>
      <c r="D20969" s="203"/>
      <c r="E20969" s="203"/>
      <c r="F20969" s="203"/>
    </row>
    <row r="20970" spans="1:6" x14ac:dyDescent="0.25">
      <c r="A20970" s="203"/>
      <c r="B20970" s="203"/>
      <c r="C20970" s="203"/>
      <c r="D20970" s="203"/>
      <c r="E20970" s="203"/>
      <c r="F20970" s="203"/>
    </row>
    <row r="20971" spans="1:6" x14ac:dyDescent="0.25">
      <c r="A20971" s="203"/>
      <c r="B20971" s="203"/>
      <c r="C20971" s="203"/>
      <c r="D20971" s="203"/>
      <c r="E20971" s="203"/>
      <c r="F20971" s="203"/>
    </row>
    <row r="20972" spans="1:6" x14ac:dyDescent="0.25">
      <c r="A20972" s="203"/>
      <c r="B20972" s="203"/>
      <c r="C20972" s="203"/>
      <c r="D20972" s="203"/>
      <c r="E20972" s="203"/>
      <c r="F20972" s="203"/>
    </row>
    <row r="20973" spans="1:6" x14ac:dyDescent="0.25">
      <c r="A20973" s="203"/>
      <c r="B20973" s="203"/>
      <c r="C20973" s="203"/>
      <c r="D20973" s="203"/>
      <c r="E20973" s="203"/>
      <c r="F20973" s="203"/>
    </row>
    <row r="20974" spans="1:6" x14ac:dyDescent="0.25">
      <c r="A20974" s="203"/>
      <c r="B20974" s="203"/>
      <c r="C20974" s="203"/>
      <c r="D20974" s="203"/>
      <c r="E20974" s="203"/>
      <c r="F20974" s="203"/>
    </row>
    <row r="20975" spans="1:6" x14ac:dyDescent="0.25">
      <c r="A20975" s="203"/>
      <c r="B20975" s="203"/>
      <c r="C20975" s="203"/>
      <c r="D20975" s="203"/>
      <c r="E20975" s="203"/>
      <c r="F20975" s="203"/>
    </row>
    <row r="20976" spans="1:6" x14ac:dyDescent="0.25">
      <c r="A20976" s="203"/>
      <c r="B20976" s="203"/>
      <c r="C20976" s="203"/>
      <c r="D20976" s="203"/>
      <c r="E20976" s="203"/>
      <c r="F20976" s="203"/>
    </row>
    <row r="20977" spans="1:6" x14ac:dyDescent="0.25">
      <c r="A20977" s="203"/>
      <c r="B20977" s="203"/>
      <c r="C20977" s="203"/>
      <c r="D20977" s="203"/>
      <c r="E20977" s="203"/>
      <c r="F20977" s="203"/>
    </row>
    <row r="20978" spans="1:6" x14ac:dyDescent="0.25">
      <c r="A20978" s="203"/>
      <c r="B20978" s="203"/>
      <c r="C20978" s="203"/>
      <c r="D20978" s="203"/>
      <c r="E20978" s="203"/>
      <c r="F20978" s="203"/>
    </row>
    <row r="20979" spans="1:6" x14ac:dyDescent="0.25">
      <c r="A20979" s="203"/>
      <c r="B20979" s="203"/>
      <c r="C20979" s="203"/>
      <c r="D20979" s="203"/>
      <c r="E20979" s="203"/>
      <c r="F20979" s="203"/>
    </row>
    <row r="20980" spans="1:6" x14ac:dyDescent="0.25">
      <c r="A20980" s="203"/>
      <c r="B20980" s="203"/>
      <c r="C20980" s="203"/>
      <c r="D20980" s="203"/>
      <c r="E20980" s="203"/>
      <c r="F20980" s="203"/>
    </row>
    <row r="20981" spans="1:6" x14ac:dyDescent="0.25">
      <c r="A20981" s="203"/>
      <c r="B20981" s="203"/>
      <c r="C20981" s="203"/>
      <c r="D20981" s="203"/>
      <c r="E20981" s="203"/>
      <c r="F20981" s="203"/>
    </row>
    <row r="20982" spans="1:6" x14ac:dyDescent="0.25">
      <c r="A20982" s="203"/>
      <c r="B20982" s="203"/>
      <c r="C20982" s="203"/>
      <c r="D20982" s="203"/>
      <c r="E20982" s="203"/>
      <c r="F20982" s="203"/>
    </row>
    <row r="20983" spans="1:6" x14ac:dyDescent="0.25">
      <c r="A20983" s="203"/>
      <c r="B20983" s="203"/>
      <c r="C20983" s="203"/>
      <c r="D20983" s="203"/>
      <c r="E20983" s="203"/>
      <c r="F20983" s="203"/>
    </row>
    <row r="20984" spans="1:6" x14ac:dyDescent="0.25">
      <c r="A20984" s="203"/>
      <c r="B20984" s="203"/>
      <c r="C20984" s="203"/>
      <c r="D20984" s="203"/>
      <c r="E20984" s="203"/>
      <c r="F20984" s="203"/>
    </row>
    <row r="20985" spans="1:6" x14ac:dyDescent="0.25">
      <c r="A20985" s="203"/>
      <c r="B20985" s="203"/>
      <c r="C20985" s="203"/>
      <c r="D20985" s="203"/>
      <c r="E20985" s="203"/>
      <c r="F20985" s="203"/>
    </row>
    <row r="20986" spans="1:6" x14ac:dyDescent="0.25">
      <c r="A20986" s="203"/>
      <c r="B20986" s="203"/>
      <c r="C20986" s="203"/>
      <c r="D20986" s="203"/>
      <c r="E20986" s="203"/>
      <c r="F20986" s="203"/>
    </row>
    <row r="20987" spans="1:6" x14ac:dyDescent="0.25">
      <c r="A20987" s="203"/>
      <c r="B20987" s="203"/>
      <c r="C20987" s="203"/>
      <c r="D20987" s="203"/>
      <c r="E20987" s="203"/>
      <c r="F20987" s="203"/>
    </row>
    <row r="20988" spans="1:6" x14ac:dyDescent="0.25">
      <c r="A20988" s="203"/>
      <c r="B20988" s="203"/>
      <c r="C20988" s="203"/>
      <c r="D20988" s="203"/>
      <c r="E20988" s="203"/>
      <c r="F20988" s="203"/>
    </row>
    <row r="20989" spans="1:6" x14ac:dyDescent="0.25">
      <c r="A20989" s="203"/>
      <c r="B20989" s="203"/>
      <c r="C20989" s="203"/>
      <c r="D20989" s="203"/>
      <c r="E20989" s="203"/>
      <c r="F20989" s="203"/>
    </row>
    <row r="20990" spans="1:6" x14ac:dyDescent="0.25">
      <c r="A20990" s="203"/>
      <c r="B20990" s="203"/>
      <c r="C20990" s="203"/>
      <c r="D20990" s="203"/>
      <c r="E20990" s="203"/>
      <c r="F20990" s="203"/>
    </row>
    <row r="20991" spans="1:6" x14ac:dyDescent="0.25">
      <c r="A20991" s="203"/>
      <c r="B20991" s="203"/>
      <c r="C20991" s="203"/>
      <c r="D20991" s="203"/>
      <c r="E20991" s="203"/>
      <c r="F20991" s="203"/>
    </row>
    <row r="20992" spans="1:6" x14ac:dyDescent="0.25">
      <c r="A20992" s="203"/>
      <c r="B20992" s="203"/>
      <c r="C20992" s="203"/>
      <c r="D20992" s="203"/>
      <c r="E20992" s="203"/>
      <c r="F20992" s="203"/>
    </row>
    <row r="20993" spans="1:6" x14ac:dyDescent="0.25">
      <c r="A20993" s="203"/>
      <c r="B20993" s="203"/>
      <c r="C20993" s="203"/>
      <c r="D20993" s="203"/>
      <c r="E20993" s="203"/>
      <c r="F20993" s="203"/>
    </row>
    <row r="20994" spans="1:6" x14ac:dyDescent="0.25">
      <c r="A20994" s="203"/>
      <c r="B20994" s="203"/>
      <c r="C20994" s="203"/>
      <c r="D20994" s="203"/>
      <c r="E20994" s="203"/>
      <c r="F20994" s="203"/>
    </row>
    <row r="20995" spans="1:6" x14ac:dyDescent="0.25">
      <c r="A20995" s="203"/>
      <c r="B20995" s="203"/>
      <c r="C20995" s="203"/>
      <c r="D20995" s="203"/>
      <c r="E20995" s="203"/>
      <c r="F20995" s="203"/>
    </row>
    <row r="20996" spans="1:6" x14ac:dyDescent="0.25">
      <c r="A20996" s="203"/>
      <c r="B20996" s="203"/>
      <c r="C20996" s="203"/>
      <c r="D20996" s="203"/>
      <c r="E20996" s="203"/>
      <c r="F20996" s="203"/>
    </row>
    <row r="20997" spans="1:6" x14ac:dyDescent="0.25">
      <c r="A20997" s="203"/>
      <c r="B20997" s="203"/>
      <c r="C20997" s="203"/>
      <c r="D20997" s="203"/>
      <c r="E20997" s="203"/>
      <c r="F20997" s="203"/>
    </row>
    <row r="20998" spans="1:6" x14ac:dyDescent="0.25">
      <c r="A20998" s="203"/>
      <c r="B20998" s="203"/>
      <c r="C20998" s="203"/>
      <c r="D20998" s="203"/>
      <c r="E20998" s="203"/>
      <c r="F20998" s="203"/>
    </row>
    <row r="20999" spans="1:6" x14ac:dyDescent="0.25">
      <c r="A20999" s="203"/>
      <c r="B20999" s="203"/>
      <c r="C20999" s="203"/>
      <c r="D20999" s="203"/>
      <c r="E20999" s="203"/>
      <c r="F20999" s="203"/>
    </row>
    <row r="21000" spans="1:6" x14ac:dyDescent="0.25">
      <c r="A21000" s="203"/>
      <c r="B21000" s="203"/>
      <c r="C21000" s="203"/>
      <c r="D21000" s="203"/>
      <c r="E21000" s="203"/>
      <c r="F21000" s="203"/>
    </row>
    <row r="21001" spans="1:6" x14ac:dyDescent="0.25">
      <c r="A21001" s="203"/>
      <c r="B21001" s="203"/>
      <c r="C21001" s="203"/>
      <c r="D21001" s="203"/>
      <c r="E21001" s="203"/>
      <c r="F21001" s="203"/>
    </row>
    <row r="21002" spans="1:6" x14ac:dyDescent="0.25">
      <c r="A21002" s="203"/>
      <c r="B21002" s="203"/>
      <c r="C21002" s="203"/>
      <c r="D21002" s="203"/>
      <c r="E21002" s="203"/>
      <c r="F21002" s="203"/>
    </row>
    <row r="21003" spans="1:6" x14ac:dyDescent="0.25">
      <c r="A21003" s="203"/>
      <c r="B21003" s="203"/>
      <c r="C21003" s="203"/>
      <c r="D21003" s="203"/>
      <c r="E21003" s="203"/>
      <c r="F21003" s="203"/>
    </row>
    <row r="21004" spans="1:6" x14ac:dyDescent="0.25">
      <c r="A21004" s="203"/>
      <c r="B21004" s="203"/>
      <c r="C21004" s="203"/>
      <c r="D21004" s="203"/>
      <c r="E21004" s="203"/>
      <c r="F21004" s="203"/>
    </row>
    <row r="21005" spans="1:6" x14ac:dyDescent="0.25">
      <c r="A21005" s="203"/>
      <c r="B21005" s="203"/>
      <c r="C21005" s="203"/>
      <c r="D21005" s="203"/>
      <c r="E21005" s="203"/>
      <c r="F21005" s="203"/>
    </row>
    <row r="21006" spans="1:6" x14ac:dyDescent="0.25">
      <c r="A21006" s="203"/>
      <c r="B21006" s="203"/>
      <c r="C21006" s="203"/>
      <c r="D21006" s="203"/>
      <c r="E21006" s="203"/>
      <c r="F21006" s="203"/>
    </row>
    <row r="21007" spans="1:6" x14ac:dyDescent="0.25">
      <c r="A21007" s="203"/>
      <c r="B21007" s="203"/>
      <c r="C21007" s="203"/>
      <c r="D21007" s="203"/>
      <c r="E21007" s="203"/>
      <c r="F21007" s="203"/>
    </row>
    <row r="21008" spans="1:6" x14ac:dyDescent="0.25">
      <c r="A21008" s="203"/>
      <c r="B21008" s="203"/>
      <c r="C21008" s="203"/>
      <c r="D21008" s="203"/>
      <c r="E21008" s="203"/>
      <c r="F21008" s="203"/>
    </row>
    <row r="21009" spans="1:6" x14ac:dyDescent="0.25">
      <c r="A21009" s="203"/>
      <c r="B21009" s="203"/>
      <c r="C21009" s="203"/>
      <c r="D21009" s="203"/>
      <c r="E21009" s="203"/>
      <c r="F21009" s="203"/>
    </row>
    <row r="21010" spans="1:6" x14ac:dyDescent="0.25">
      <c r="A21010" s="203"/>
      <c r="B21010" s="203"/>
      <c r="C21010" s="203"/>
      <c r="D21010" s="203"/>
      <c r="E21010" s="203"/>
      <c r="F21010" s="203"/>
    </row>
    <row r="21011" spans="1:6" x14ac:dyDescent="0.25">
      <c r="A21011" s="203"/>
      <c r="B21011" s="203"/>
      <c r="C21011" s="203"/>
      <c r="D21011" s="203"/>
      <c r="E21011" s="203"/>
      <c r="F21011" s="203"/>
    </row>
    <row r="21012" spans="1:6" x14ac:dyDescent="0.25">
      <c r="A21012" s="203"/>
      <c r="B21012" s="203"/>
      <c r="C21012" s="203"/>
      <c r="D21012" s="203"/>
      <c r="E21012" s="203"/>
      <c r="F21012" s="203"/>
    </row>
    <row r="21013" spans="1:6" x14ac:dyDescent="0.25">
      <c r="A21013" s="203"/>
      <c r="B21013" s="203"/>
      <c r="C21013" s="203"/>
      <c r="D21013" s="203"/>
      <c r="E21013" s="203"/>
      <c r="F21013" s="203"/>
    </row>
    <row r="21014" spans="1:6" x14ac:dyDescent="0.25">
      <c r="A21014" s="203"/>
      <c r="B21014" s="203"/>
      <c r="C21014" s="203"/>
      <c r="D21014" s="203"/>
      <c r="E21014" s="203"/>
      <c r="F21014" s="203"/>
    </row>
    <row r="21015" spans="1:6" x14ac:dyDescent="0.25">
      <c r="A21015" s="203"/>
      <c r="B21015" s="203"/>
      <c r="C21015" s="203"/>
      <c r="D21015" s="203"/>
      <c r="E21015" s="203"/>
      <c r="F21015" s="203"/>
    </row>
    <row r="21016" spans="1:6" x14ac:dyDescent="0.25">
      <c r="A21016" s="203"/>
      <c r="B21016" s="203"/>
      <c r="C21016" s="203"/>
      <c r="D21016" s="203"/>
      <c r="E21016" s="203"/>
      <c r="F21016" s="203"/>
    </row>
    <row r="21017" spans="1:6" x14ac:dyDescent="0.25">
      <c r="A21017" s="203"/>
      <c r="B21017" s="203"/>
      <c r="C21017" s="203"/>
      <c r="D21017" s="203"/>
      <c r="E21017" s="203"/>
      <c r="F21017" s="203"/>
    </row>
    <row r="21018" spans="1:6" x14ac:dyDescent="0.25">
      <c r="A21018" s="203"/>
      <c r="B21018" s="203"/>
      <c r="C21018" s="203"/>
      <c r="D21018" s="203"/>
      <c r="E21018" s="203"/>
      <c r="F21018" s="203"/>
    </row>
    <row r="21019" spans="1:6" x14ac:dyDescent="0.25">
      <c r="A21019" s="203"/>
      <c r="B21019" s="203"/>
      <c r="C21019" s="203"/>
      <c r="D21019" s="203"/>
      <c r="E21019" s="203"/>
      <c r="F21019" s="203"/>
    </row>
    <row r="21020" spans="1:6" x14ac:dyDescent="0.25">
      <c r="A21020" s="203"/>
      <c r="B21020" s="203"/>
      <c r="C21020" s="203"/>
      <c r="D21020" s="203"/>
      <c r="E21020" s="203"/>
      <c r="F21020" s="203"/>
    </row>
    <row r="21021" spans="1:6" x14ac:dyDescent="0.25">
      <c r="A21021" s="203"/>
      <c r="B21021" s="203"/>
      <c r="C21021" s="203"/>
      <c r="D21021" s="203"/>
      <c r="E21021" s="203"/>
      <c r="F21021" s="203"/>
    </row>
    <row r="21022" spans="1:6" x14ac:dyDescent="0.25">
      <c r="A21022" s="203"/>
      <c r="B21022" s="203"/>
      <c r="C21022" s="203"/>
      <c r="D21022" s="203"/>
      <c r="E21022" s="203"/>
      <c r="F21022" s="203"/>
    </row>
    <row r="21023" spans="1:6" x14ac:dyDescent="0.25">
      <c r="A21023" s="203"/>
      <c r="B21023" s="203"/>
      <c r="C21023" s="203"/>
      <c r="D21023" s="203"/>
      <c r="E21023" s="203"/>
      <c r="F21023" s="203"/>
    </row>
    <row r="21024" spans="1:6" x14ac:dyDescent="0.25">
      <c r="A21024" s="203"/>
      <c r="B21024" s="203"/>
      <c r="C21024" s="203"/>
      <c r="D21024" s="203"/>
      <c r="E21024" s="203"/>
      <c r="F21024" s="203"/>
    </row>
    <row r="21025" spans="1:6" x14ac:dyDescent="0.25">
      <c r="A21025" s="203"/>
      <c r="B21025" s="203"/>
      <c r="C21025" s="203"/>
      <c r="D21025" s="203"/>
      <c r="E21025" s="203"/>
      <c r="F21025" s="203"/>
    </row>
    <row r="21026" spans="1:6" x14ac:dyDescent="0.25">
      <c r="A21026" s="203"/>
      <c r="B21026" s="203"/>
      <c r="C21026" s="203"/>
      <c r="D21026" s="203"/>
      <c r="E21026" s="203"/>
      <c r="F21026" s="203"/>
    </row>
    <row r="21027" spans="1:6" x14ac:dyDescent="0.25">
      <c r="A21027" s="203"/>
      <c r="B21027" s="203"/>
      <c r="C21027" s="203"/>
      <c r="D21027" s="203"/>
      <c r="E21027" s="203"/>
      <c r="F21027" s="203"/>
    </row>
    <row r="21028" spans="1:6" x14ac:dyDescent="0.25">
      <c r="A21028" s="203"/>
      <c r="B21028" s="203"/>
      <c r="C21028" s="203"/>
      <c r="D21028" s="203"/>
      <c r="E21028" s="203"/>
      <c r="F21028" s="203"/>
    </row>
    <row r="21029" spans="1:6" x14ac:dyDescent="0.25">
      <c r="A21029" s="203"/>
      <c r="B21029" s="203"/>
      <c r="C21029" s="203"/>
      <c r="D21029" s="203"/>
      <c r="E21029" s="203"/>
      <c r="F21029" s="203"/>
    </row>
    <row r="21030" spans="1:6" x14ac:dyDescent="0.25">
      <c r="A21030" s="203"/>
      <c r="B21030" s="203"/>
      <c r="C21030" s="203"/>
      <c r="D21030" s="203"/>
      <c r="E21030" s="203"/>
      <c r="F21030" s="203"/>
    </row>
    <row r="21031" spans="1:6" x14ac:dyDescent="0.25">
      <c r="A21031" s="203"/>
      <c r="B21031" s="203"/>
      <c r="C21031" s="203"/>
      <c r="D21031" s="203"/>
      <c r="E21031" s="203"/>
      <c r="F21031" s="203"/>
    </row>
    <row r="21032" spans="1:6" x14ac:dyDescent="0.25">
      <c r="A21032" s="203"/>
      <c r="B21032" s="203"/>
      <c r="C21032" s="203"/>
      <c r="D21032" s="203"/>
      <c r="E21032" s="203"/>
      <c r="F21032" s="203"/>
    </row>
    <row r="21033" spans="1:6" x14ac:dyDescent="0.25">
      <c r="A21033" s="203"/>
      <c r="B21033" s="203"/>
      <c r="C21033" s="203"/>
      <c r="D21033" s="203"/>
      <c r="E21033" s="203"/>
      <c r="F21033" s="203"/>
    </row>
    <row r="21034" spans="1:6" x14ac:dyDescent="0.25">
      <c r="A21034" s="203"/>
      <c r="B21034" s="203"/>
      <c r="C21034" s="203"/>
      <c r="D21034" s="203"/>
      <c r="E21034" s="203"/>
      <c r="F21034" s="203"/>
    </row>
    <row r="21035" spans="1:6" x14ac:dyDescent="0.25">
      <c r="A21035" s="203"/>
      <c r="B21035" s="203"/>
      <c r="C21035" s="203"/>
      <c r="D21035" s="203"/>
      <c r="E21035" s="203"/>
      <c r="F21035" s="203"/>
    </row>
    <row r="21036" spans="1:6" x14ac:dyDescent="0.25">
      <c r="A21036" s="203"/>
      <c r="B21036" s="203"/>
      <c r="C21036" s="203"/>
      <c r="D21036" s="203"/>
      <c r="E21036" s="203"/>
      <c r="F21036" s="203"/>
    </row>
    <row r="21037" spans="1:6" x14ac:dyDescent="0.25">
      <c r="A21037" s="203"/>
      <c r="B21037" s="203"/>
      <c r="C21037" s="203"/>
      <c r="D21037" s="203"/>
      <c r="E21037" s="203"/>
      <c r="F21037" s="203"/>
    </row>
    <row r="21038" spans="1:6" x14ac:dyDescent="0.25">
      <c r="A21038" s="203"/>
      <c r="B21038" s="203"/>
      <c r="C21038" s="203"/>
      <c r="D21038" s="203"/>
      <c r="E21038" s="203"/>
      <c r="F21038" s="203"/>
    </row>
    <row r="21039" spans="1:6" x14ac:dyDescent="0.25">
      <c r="A21039" s="203"/>
      <c r="B21039" s="203"/>
      <c r="C21039" s="203"/>
      <c r="D21039" s="203"/>
      <c r="E21039" s="203"/>
      <c r="F21039" s="203"/>
    </row>
    <row r="21040" spans="1:6" x14ac:dyDescent="0.25">
      <c r="A21040" s="203"/>
      <c r="B21040" s="203"/>
      <c r="C21040" s="203"/>
      <c r="D21040" s="203"/>
      <c r="E21040" s="203"/>
      <c r="F21040" s="203"/>
    </row>
    <row r="21041" spans="1:6" x14ac:dyDescent="0.25">
      <c r="A21041" s="203"/>
      <c r="B21041" s="203"/>
      <c r="C21041" s="203"/>
      <c r="D21041" s="203"/>
      <c r="E21041" s="203"/>
      <c r="F21041" s="203"/>
    </row>
    <row r="21042" spans="1:6" x14ac:dyDescent="0.25">
      <c r="A21042" s="203"/>
      <c r="B21042" s="203"/>
      <c r="C21042" s="203"/>
      <c r="D21042" s="203"/>
      <c r="E21042" s="203"/>
      <c r="F21042" s="203"/>
    </row>
    <row r="21043" spans="1:6" x14ac:dyDescent="0.25">
      <c r="A21043" s="203"/>
      <c r="B21043" s="203"/>
      <c r="C21043" s="203"/>
      <c r="D21043" s="203"/>
      <c r="E21043" s="203"/>
      <c r="F21043" s="203"/>
    </row>
    <row r="21044" spans="1:6" x14ac:dyDescent="0.25">
      <c r="A21044" s="203"/>
      <c r="B21044" s="203"/>
      <c r="C21044" s="203"/>
      <c r="D21044" s="203"/>
      <c r="E21044" s="203"/>
      <c r="F21044" s="203"/>
    </row>
    <row r="21045" spans="1:6" x14ac:dyDescent="0.25">
      <c r="A21045" s="203"/>
      <c r="B21045" s="203"/>
      <c r="C21045" s="203"/>
      <c r="D21045" s="203"/>
      <c r="E21045" s="203"/>
      <c r="F21045" s="203"/>
    </row>
    <row r="21046" spans="1:6" x14ac:dyDescent="0.25">
      <c r="A21046" s="203"/>
      <c r="B21046" s="203"/>
      <c r="C21046" s="203"/>
      <c r="D21046" s="203"/>
      <c r="E21046" s="203"/>
      <c r="F21046" s="203"/>
    </row>
    <row r="21047" spans="1:6" x14ac:dyDescent="0.25">
      <c r="A21047" s="203"/>
      <c r="B21047" s="203"/>
      <c r="C21047" s="203"/>
      <c r="D21047" s="203"/>
      <c r="E21047" s="203"/>
      <c r="F21047" s="203"/>
    </row>
    <row r="21048" spans="1:6" x14ac:dyDescent="0.25">
      <c r="A21048" s="203"/>
      <c r="B21048" s="203"/>
      <c r="C21048" s="203"/>
      <c r="D21048" s="203"/>
      <c r="E21048" s="203"/>
      <c r="F21048" s="203"/>
    </row>
    <row r="21049" spans="1:6" x14ac:dyDescent="0.25">
      <c r="A21049" s="203"/>
      <c r="B21049" s="203"/>
      <c r="C21049" s="203"/>
      <c r="D21049" s="203"/>
      <c r="E21049" s="203"/>
      <c r="F21049" s="203"/>
    </row>
    <row r="21050" spans="1:6" x14ac:dyDescent="0.25">
      <c r="A21050" s="203"/>
      <c r="B21050" s="203"/>
      <c r="C21050" s="203"/>
      <c r="D21050" s="203"/>
      <c r="E21050" s="203"/>
      <c r="F21050" s="203"/>
    </row>
    <row r="21051" spans="1:6" x14ac:dyDescent="0.25">
      <c r="A21051" s="203"/>
      <c r="B21051" s="203"/>
      <c r="C21051" s="203"/>
      <c r="D21051" s="203"/>
      <c r="E21051" s="203"/>
      <c r="F21051" s="203"/>
    </row>
    <row r="21052" spans="1:6" x14ac:dyDescent="0.25">
      <c r="A21052" s="203"/>
      <c r="B21052" s="203"/>
      <c r="C21052" s="203"/>
      <c r="D21052" s="203"/>
      <c r="E21052" s="203"/>
      <c r="F21052" s="203"/>
    </row>
    <row r="21053" spans="1:6" x14ac:dyDescent="0.25">
      <c r="A21053" s="203"/>
      <c r="B21053" s="203"/>
      <c r="C21053" s="203"/>
      <c r="D21053" s="203"/>
      <c r="E21053" s="203"/>
      <c r="F21053" s="203"/>
    </row>
    <row r="21054" spans="1:6" x14ac:dyDescent="0.25">
      <c r="A21054" s="203"/>
      <c r="B21054" s="203"/>
      <c r="C21054" s="203"/>
      <c r="D21054" s="203"/>
      <c r="E21054" s="203"/>
      <c r="F21054" s="203"/>
    </row>
    <row r="21055" spans="1:6" x14ac:dyDescent="0.25">
      <c r="A21055" s="203"/>
      <c r="B21055" s="203"/>
      <c r="C21055" s="203"/>
      <c r="D21055" s="203"/>
      <c r="E21055" s="203"/>
      <c r="F21055" s="203"/>
    </row>
    <row r="21056" spans="1:6" x14ac:dyDescent="0.25">
      <c r="A21056" s="203"/>
      <c r="B21056" s="203"/>
      <c r="C21056" s="203"/>
      <c r="D21056" s="203"/>
      <c r="E21056" s="203"/>
      <c r="F21056" s="203"/>
    </row>
    <row r="21057" spans="1:6" x14ac:dyDescent="0.25">
      <c r="A21057" s="203"/>
      <c r="B21057" s="203"/>
      <c r="C21057" s="203"/>
      <c r="D21057" s="203"/>
      <c r="E21057" s="203"/>
      <c r="F21057" s="203"/>
    </row>
    <row r="21058" spans="1:6" x14ac:dyDescent="0.25">
      <c r="A21058" s="203"/>
      <c r="B21058" s="203"/>
      <c r="C21058" s="203"/>
      <c r="D21058" s="203"/>
      <c r="E21058" s="203"/>
      <c r="F21058" s="203"/>
    </row>
    <row r="21059" spans="1:6" x14ac:dyDescent="0.25">
      <c r="A21059" s="203"/>
      <c r="B21059" s="203"/>
      <c r="C21059" s="203"/>
      <c r="D21059" s="203"/>
      <c r="E21059" s="203"/>
      <c r="F21059" s="203"/>
    </row>
    <row r="21060" spans="1:6" x14ac:dyDescent="0.25">
      <c r="A21060" s="203"/>
      <c r="B21060" s="203"/>
      <c r="C21060" s="203"/>
      <c r="D21060" s="203"/>
      <c r="E21060" s="203"/>
      <c r="F21060" s="203"/>
    </row>
    <row r="21061" spans="1:6" x14ac:dyDescent="0.25">
      <c r="A21061" s="203"/>
      <c r="B21061" s="203"/>
      <c r="C21061" s="203"/>
      <c r="D21061" s="203"/>
      <c r="E21061" s="203"/>
      <c r="F21061" s="203"/>
    </row>
    <row r="21062" spans="1:6" x14ac:dyDescent="0.25">
      <c r="A21062" s="203"/>
      <c r="B21062" s="203"/>
      <c r="C21062" s="203"/>
      <c r="D21062" s="203"/>
      <c r="E21062" s="203"/>
      <c r="F21062" s="203"/>
    </row>
    <row r="21063" spans="1:6" x14ac:dyDescent="0.25">
      <c r="A21063" s="203"/>
      <c r="B21063" s="203"/>
      <c r="C21063" s="203"/>
      <c r="D21063" s="203"/>
      <c r="E21063" s="203"/>
      <c r="F21063" s="203"/>
    </row>
    <row r="21064" spans="1:6" x14ac:dyDescent="0.25">
      <c r="A21064" s="203"/>
      <c r="B21064" s="203"/>
      <c r="C21064" s="203"/>
      <c r="D21064" s="203"/>
      <c r="E21064" s="203"/>
      <c r="F21064" s="203"/>
    </row>
    <row r="21065" spans="1:6" x14ac:dyDescent="0.25">
      <c r="A21065" s="203"/>
      <c r="B21065" s="203"/>
      <c r="C21065" s="203"/>
      <c r="D21065" s="203"/>
      <c r="E21065" s="203"/>
      <c r="F21065" s="203"/>
    </row>
    <row r="21066" spans="1:6" x14ac:dyDescent="0.25">
      <c r="A21066" s="203"/>
      <c r="B21066" s="203"/>
      <c r="C21066" s="203"/>
      <c r="D21066" s="203"/>
      <c r="E21066" s="203"/>
      <c r="F21066" s="203"/>
    </row>
    <row r="21067" spans="1:6" x14ac:dyDescent="0.25">
      <c r="A21067" s="203"/>
      <c r="B21067" s="203"/>
      <c r="C21067" s="203"/>
      <c r="D21067" s="203"/>
      <c r="E21067" s="203"/>
      <c r="F21067" s="203"/>
    </row>
    <row r="21068" spans="1:6" x14ac:dyDescent="0.25">
      <c r="A21068" s="203"/>
      <c r="B21068" s="203"/>
      <c r="C21068" s="203"/>
      <c r="D21068" s="203"/>
      <c r="E21068" s="203"/>
      <c r="F21068" s="203"/>
    </row>
    <row r="21069" spans="1:6" x14ac:dyDescent="0.25">
      <c r="A21069" s="203"/>
      <c r="B21069" s="203"/>
      <c r="C21069" s="203"/>
      <c r="D21069" s="203"/>
      <c r="E21069" s="203"/>
      <c r="F21069" s="203"/>
    </row>
    <row r="21070" spans="1:6" x14ac:dyDescent="0.25">
      <c r="A21070" s="203"/>
      <c r="B21070" s="203"/>
      <c r="C21070" s="203"/>
      <c r="D21070" s="203"/>
      <c r="E21070" s="203"/>
      <c r="F21070" s="203"/>
    </row>
    <row r="21071" spans="1:6" x14ac:dyDescent="0.25">
      <c r="A21071" s="203"/>
      <c r="B21071" s="203"/>
      <c r="C21071" s="203"/>
      <c r="D21071" s="203"/>
      <c r="E21071" s="203"/>
      <c r="F21071" s="203"/>
    </row>
    <row r="21072" spans="1:6" x14ac:dyDescent="0.25">
      <c r="A21072" s="203"/>
      <c r="B21072" s="203"/>
      <c r="C21072" s="203"/>
      <c r="D21072" s="203"/>
      <c r="E21072" s="203"/>
      <c r="F21072" s="203"/>
    </row>
    <row r="21073" spans="1:6" x14ac:dyDescent="0.25">
      <c r="A21073" s="203"/>
      <c r="B21073" s="203"/>
      <c r="C21073" s="203"/>
      <c r="D21073" s="203"/>
      <c r="E21073" s="203"/>
      <c r="F21073" s="203"/>
    </row>
    <row r="21074" spans="1:6" x14ac:dyDescent="0.25">
      <c r="A21074" s="203"/>
      <c r="B21074" s="203"/>
      <c r="C21074" s="203"/>
      <c r="D21074" s="203"/>
      <c r="E21074" s="203"/>
      <c r="F21074" s="203"/>
    </row>
    <row r="21075" spans="1:6" x14ac:dyDescent="0.25">
      <c r="A21075" s="203"/>
      <c r="B21075" s="203"/>
      <c r="C21075" s="203"/>
      <c r="D21075" s="203"/>
      <c r="E21075" s="203"/>
      <c r="F21075" s="203"/>
    </row>
    <row r="21076" spans="1:6" x14ac:dyDescent="0.25">
      <c r="A21076" s="203"/>
      <c r="B21076" s="203"/>
      <c r="C21076" s="203"/>
      <c r="D21076" s="203"/>
      <c r="E21076" s="203"/>
      <c r="F21076" s="203"/>
    </row>
    <row r="21077" spans="1:6" x14ac:dyDescent="0.25">
      <c r="A21077" s="203"/>
      <c r="B21077" s="203"/>
      <c r="C21077" s="203"/>
      <c r="D21077" s="203"/>
      <c r="E21077" s="203"/>
      <c r="F21077" s="203"/>
    </row>
    <row r="21078" spans="1:6" x14ac:dyDescent="0.25">
      <c r="A21078" s="203"/>
      <c r="B21078" s="203"/>
      <c r="C21078" s="203"/>
      <c r="D21078" s="203"/>
      <c r="E21078" s="203"/>
      <c r="F21078" s="203"/>
    </row>
    <row r="21079" spans="1:6" x14ac:dyDescent="0.25">
      <c r="A21079" s="203"/>
      <c r="B21079" s="203"/>
      <c r="C21079" s="203"/>
      <c r="D21079" s="203"/>
      <c r="E21079" s="203"/>
      <c r="F21079" s="203"/>
    </row>
    <row r="21080" spans="1:6" x14ac:dyDescent="0.25">
      <c r="A21080" s="203"/>
      <c r="B21080" s="203"/>
      <c r="C21080" s="203"/>
      <c r="D21080" s="203"/>
      <c r="E21080" s="203"/>
      <c r="F21080" s="203"/>
    </row>
    <row r="21081" spans="1:6" x14ac:dyDescent="0.25">
      <c r="A21081" s="203"/>
      <c r="B21081" s="203"/>
      <c r="C21081" s="203"/>
      <c r="D21081" s="203"/>
      <c r="E21081" s="203"/>
      <c r="F21081" s="203"/>
    </row>
    <row r="21082" spans="1:6" x14ac:dyDescent="0.25">
      <c r="A21082" s="203"/>
      <c r="B21082" s="203"/>
      <c r="C21082" s="203"/>
      <c r="D21082" s="203"/>
      <c r="E21082" s="203"/>
      <c r="F21082" s="203"/>
    </row>
    <row r="21083" spans="1:6" x14ac:dyDescent="0.25">
      <c r="A21083" s="203"/>
      <c r="B21083" s="203"/>
      <c r="C21083" s="203"/>
      <c r="D21083" s="203"/>
      <c r="E21083" s="203"/>
      <c r="F21083" s="203"/>
    </row>
    <row r="21084" spans="1:6" x14ac:dyDescent="0.25">
      <c r="A21084" s="203"/>
      <c r="B21084" s="203"/>
      <c r="C21084" s="203"/>
      <c r="D21084" s="203"/>
      <c r="E21084" s="203"/>
      <c r="F21084" s="203"/>
    </row>
    <row r="21085" spans="1:6" x14ac:dyDescent="0.25">
      <c r="A21085" s="203"/>
      <c r="B21085" s="203"/>
      <c r="C21085" s="203"/>
      <c r="D21085" s="203"/>
      <c r="E21085" s="203"/>
      <c r="F21085" s="203"/>
    </row>
    <row r="21086" spans="1:6" x14ac:dyDescent="0.25">
      <c r="A21086" s="203"/>
      <c r="B21086" s="203"/>
      <c r="C21086" s="203"/>
      <c r="D21086" s="203"/>
      <c r="E21086" s="203"/>
      <c r="F21086" s="203"/>
    </row>
    <row r="21087" spans="1:6" x14ac:dyDescent="0.25">
      <c r="A21087" s="203"/>
      <c r="B21087" s="203"/>
      <c r="C21087" s="203"/>
      <c r="D21087" s="203"/>
      <c r="E21087" s="203"/>
      <c r="F21087" s="203"/>
    </row>
    <row r="21088" spans="1:6" x14ac:dyDescent="0.25">
      <c r="A21088" s="203"/>
      <c r="B21088" s="203"/>
      <c r="C21088" s="203"/>
      <c r="D21088" s="203"/>
      <c r="E21088" s="203"/>
      <c r="F21088" s="203"/>
    </row>
    <row r="21089" spans="1:6" x14ac:dyDescent="0.25">
      <c r="A21089" s="203"/>
      <c r="B21089" s="203"/>
      <c r="C21089" s="203"/>
      <c r="D21089" s="203"/>
      <c r="E21089" s="203"/>
      <c r="F21089" s="203"/>
    </row>
    <row r="21090" spans="1:6" x14ac:dyDescent="0.25">
      <c r="A21090" s="203"/>
      <c r="B21090" s="203"/>
      <c r="C21090" s="203"/>
      <c r="D21090" s="203"/>
      <c r="E21090" s="203"/>
      <c r="F21090" s="203"/>
    </row>
    <row r="21091" spans="1:6" x14ac:dyDescent="0.25">
      <c r="A21091" s="203"/>
      <c r="B21091" s="203"/>
      <c r="C21091" s="203"/>
      <c r="D21091" s="203"/>
      <c r="E21091" s="203"/>
      <c r="F21091" s="203"/>
    </row>
    <row r="21092" spans="1:6" x14ac:dyDescent="0.25">
      <c r="A21092" s="203"/>
      <c r="B21092" s="203"/>
      <c r="C21092" s="203"/>
      <c r="D21092" s="203"/>
      <c r="E21092" s="203"/>
      <c r="F21092" s="203"/>
    </row>
    <row r="21093" spans="1:6" x14ac:dyDescent="0.25">
      <c r="A21093" s="203"/>
      <c r="B21093" s="203"/>
      <c r="C21093" s="203"/>
      <c r="D21093" s="203"/>
      <c r="E21093" s="203"/>
      <c r="F21093" s="203"/>
    </row>
    <row r="21094" spans="1:6" x14ac:dyDescent="0.25">
      <c r="A21094" s="203"/>
      <c r="B21094" s="203"/>
      <c r="C21094" s="203"/>
      <c r="D21094" s="203"/>
      <c r="E21094" s="203"/>
      <c r="F21094" s="203"/>
    </row>
    <row r="21095" spans="1:6" x14ac:dyDescent="0.25">
      <c r="A21095" s="203"/>
      <c r="B21095" s="203"/>
      <c r="C21095" s="203"/>
      <c r="D21095" s="203"/>
      <c r="E21095" s="203"/>
      <c r="F21095" s="203"/>
    </row>
    <row r="21096" spans="1:6" x14ac:dyDescent="0.25">
      <c r="A21096" s="203"/>
      <c r="B21096" s="203"/>
      <c r="C21096" s="203"/>
      <c r="D21096" s="203"/>
      <c r="E21096" s="203"/>
      <c r="F21096" s="203"/>
    </row>
    <row r="21097" spans="1:6" x14ac:dyDescent="0.25">
      <c r="A21097" s="203"/>
      <c r="B21097" s="203"/>
      <c r="C21097" s="203"/>
      <c r="D21097" s="203"/>
      <c r="E21097" s="203"/>
      <c r="F21097" s="203"/>
    </row>
    <row r="21098" spans="1:6" x14ac:dyDescent="0.25">
      <c r="A21098" s="203"/>
      <c r="B21098" s="203"/>
      <c r="C21098" s="203"/>
      <c r="D21098" s="203"/>
      <c r="E21098" s="203"/>
      <c r="F21098" s="203"/>
    </row>
    <row r="21099" spans="1:6" x14ac:dyDescent="0.25">
      <c r="A21099" s="203"/>
      <c r="B21099" s="203"/>
      <c r="C21099" s="203"/>
      <c r="D21099" s="203"/>
      <c r="E21099" s="203"/>
      <c r="F21099" s="203"/>
    </row>
    <row r="21100" spans="1:6" x14ac:dyDescent="0.25">
      <c r="A21100" s="203"/>
      <c r="B21100" s="203"/>
      <c r="C21100" s="203"/>
      <c r="D21100" s="203"/>
      <c r="E21100" s="203"/>
      <c r="F21100" s="203"/>
    </row>
    <row r="21101" spans="1:6" x14ac:dyDescent="0.25">
      <c r="A21101" s="203"/>
      <c r="B21101" s="203"/>
      <c r="C21101" s="203"/>
      <c r="D21101" s="203"/>
      <c r="E21101" s="203"/>
      <c r="F21101" s="203"/>
    </row>
    <row r="21102" spans="1:6" x14ac:dyDescent="0.25">
      <c r="A21102" s="203"/>
      <c r="B21102" s="203"/>
      <c r="C21102" s="203"/>
      <c r="D21102" s="203"/>
      <c r="E21102" s="203"/>
      <c r="F21102" s="203"/>
    </row>
    <row r="21103" spans="1:6" x14ac:dyDescent="0.25">
      <c r="A21103" s="203"/>
      <c r="B21103" s="203"/>
      <c r="C21103" s="203"/>
      <c r="D21103" s="203"/>
      <c r="E21103" s="203"/>
      <c r="F21103" s="203"/>
    </row>
    <row r="21104" spans="1:6" x14ac:dyDescent="0.25">
      <c r="A21104" s="203"/>
      <c r="B21104" s="203"/>
      <c r="C21104" s="203"/>
      <c r="D21104" s="203"/>
      <c r="E21104" s="203"/>
      <c r="F21104" s="203"/>
    </row>
    <row r="21105" spans="1:6" x14ac:dyDescent="0.25">
      <c r="A21105" s="203"/>
      <c r="B21105" s="203"/>
      <c r="C21105" s="203"/>
      <c r="D21105" s="203"/>
      <c r="E21105" s="203"/>
      <c r="F21105" s="203"/>
    </row>
    <row r="21106" spans="1:6" x14ac:dyDescent="0.25">
      <c r="A21106" s="203"/>
      <c r="B21106" s="203"/>
      <c r="C21106" s="203"/>
      <c r="D21106" s="203"/>
      <c r="E21106" s="203"/>
      <c r="F21106" s="203"/>
    </row>
    <row r="21107" spans="1:6" x14ac:dyDescent="0.25">
      <c r="A21107" s="203"/>
      <c r="B21107" s="203"/>
      <c r="C21107" s="203"/>
      <c r="D21107" s="203"/>
      <c r="E21107" s="203"/>
      <c r="F21107" s="203"/>
    </row>
    <row r="21108" spans="1:6" x14ac:dyDescent="0.25">
      <c r="A21108" s="203"/>
      <c r="B21108" s="203"/>
      <c r="C21108" s="203"/>
      <c r="D21108" s="203"/>
      <c r="E21108" s="203"/>
      <c r="F21108" s="203"/>
    </row>
    <row r="21109" spans="1:6" x14ac:dyDescent="0.25">
      <c r="A21109" s="203"/>
      <c r="B21109" s="203"/>
      <c r="C21109" s="203"/>
      <c r="D21109" s="203"/>
      <c r="E21109" s="203"/>
      <c r="F21109" s="203"/>
    </row>
    <row r="21110" spans="1:6" x14ac:dyDescent="0.25">
      <c r="A21110" s="203"/>
      <c r="B21110" s="203"/>
      <c r="C21110" s="203"/>
      <c r="D21110" s="203"/>
      <c r="E21110" s="203"/>
      <c r="F21110" s="203"/>
    </row>
    <row r="21111" spans="1:6" x14ac:dyDescent="0.25">
      <c r="A21111" s="203"/>
      <c r="B21111" s="203"/>
      <c r="C21111" s="203"/>
      <c r="D21111" s="203"/>
      <c r="E21111" s="203"/>
      <c r="F21111" s="203"/>
    </row>
    <row r="21112" spans="1:6" x14ac:dyDescent="0.25">
      <c r="A21112" s="203"/>
      <c r="B21112" s="203"/>
      <c r="C21112" s="203"/>
      <c r="D21112" s="203"/>
      <c r="E21112" s="203"/>
      <c r="F21112" s="203"/>
    </row>
    <row r="21113" spans="1:6" x14ac:dyDescent="0.25">
      <c r="A21113" s="203"/>
      <c r="B21113" s="203"/>
      <c r="C21113" s="203"/>
      <c r="D21113" s="203"/>
      <c r="E21113" s="203"/>
      <c r="F21113" s="203"/>
    </row>
    <row r="21114" spans="1:6" x14ac:dyDescent="0.25">
      <c r="A21114" s="203"/>
      <c r="B21114" s="203"/>
      <c r="C21114" s="203"/>
      <c r="D21114" s="203"/>
      <c r="E21114" s="203"/>
      <c r="F21114" s="203"/>
    </row>
    <row r="21115" spans="1:6" x14ac:dyDescent="0.25">
      <c r="A21115" s="203"/>
      <c r="B21115" s="203"/>
      <c r="C21115" s="203"/>
      <c r="D21115" s="203"/>
      <c r="E21115" s="203"/>
      <c r="F21115" s="203"/>
    </row>
    <row r="21116" spans="1:6" x14ac:dyDescent="0.25">
      <c r="A21116" s="203"/>
      <c r="B21116" s="203"/>
      <c r="C21116" s="203"/>
      <c r="D21116" s="203"/>
      <c r="E21116" s="203"/>
      <c r="F21116" s="203"/>
    </row>
    <row r="21117" spans="1:6" x14ac:dyDescent="0.25">
      <c r="A21117" s="203"/>
      <c r="B21117" s="203"/>
      <c r="C21117" s="203"/>
      <c r="D21117" s="203"/>
      <c r="E21117" s="203"/>
      <c r="F21117" s="203"/>
    </row>
    <row r="21118" spans="1:6" x14ac:dyDescent="0.25">
      <c r="A21118" s="203"/>
      <c r="B21118" s="203"/>
      <c r="C21118" s="203"/>
      <c r="D21118" s="203"/>
      <c r="E21118" s="203"/>
      <c r="F21118" s="203"/>
    </row>
    <row r="21119" spans="1:6" x14ac:dyDescent="0.25">
      <c r="A21119" s="203"/>
      <c r="B21119" s="203"/>
      <c r="C21119" s="203"/>
      <c r="D21119" s="203"/>
      <c r="E21119" s="203"/>
      <c r="F21119" s="203"/>
    </row>
    <row r="21120" spans="1:6" x14ac:dyDescent="0.25">
      <c r="A21120" s="203"/>
      <c r="B21120" s="203"/>
      <c r="C21120" s="203"/>
      <c r="D21120" s="203"/>
      <c r="E21120" s="203"/>
      <c r="F21120" s="203"/>
    </row>
    <row r="21121" spans="1:6" x14ac:dyDescent="0.25">
      <c r="A21121" s="203"/>
      <c r="B21121" s="203"/>
      <c r="C21121" s="203"/>
      <c r="D21121" s="203"/>
      <c r="E21121" s="203"/>
      <c r="F21121" s="203"/>
    </row>
    <row r="21122" spans="1:6" x14ac:dyDescent="0.25">
      <c r="A21122" s="203"/>
      <c r="B21122" s="203"/>
      <c r="C21122" s="203"/>
      <c r="D21122" s="203"/>
      <c r="E21122" s="203"/>
      <c r="F21122" s="203"/>
    </row>
    <row r="21123" spans="1:6" x14ac:dyDescent="0.25">
      <c r="A21123" s="203"/>
      <c r="B21123" s="203"/>
      <c r="C21123" s="203"/>
      <c r="D21123" s="203"/>
      <c r="E21123" s="203"/>
      <c r="F21123" s="203"/>
    </row>
    <row r="21124" spans="1:6" x14ac:dyDescent="0.25">
      <c r="A21124" s="203"/>
      <c r="B21124" s="203"/>
      <c r="C21124" s="203"/>
      <c r="D21124" s="203"/>
      <c r="E21124" s="203"/>
      <c r="F21124" s="203"/>
    </row>
    <row r="21125" spans="1:6" x14ac:dyDescent="0.25">
      <c r="A21125" s="203"/>
      <c r="B21125" s="203"/>
      <c r="C21125" s="203"/>
      <c r="D21125" s="203"/>
      <c r="E21125" s="203"/>
      <c r="F21125" s="203"/>
    </row>
    <row r="21126" spans="1:6" x14ac:dyDescent="0.25">
      <c r="A21126" s="203"/>
      <c r="B21126" s="203"/>
      <c r="C21126" s="203"/>
      <c r="D21126" s="203"/>
      <c r="E21126" s="203"/>
      <c r="F21126" s="203"/>
    </row>
    <row r="21127" spans="1:6" x14ac:dyDescent="0.25">
      <c r="A21127" s="203"/>
      <c r="B21127" s="203"/>
      <c r="C21127" s="203"/>
      <c r="D21127" s="203"/>
      <c r="E21127" s="203"/>
      <c r="F21127" s="203"/>
    </row>
    <row r="21128" spans="1:6" x14ac:dyDescent="0.25">
      <c r="A21128" s="203"/>
      <c r="B21128" s="203"/>
      <c r="C21128" s="203"/>
      <c r="D21128" s="203"/>
      <c r="E21128" s="203"/>
      <c r="F21128" s="203"/>
    </row>
    <row r="21129" spans="1:6" x14ac:dyDescent="0.25">
      <c r="A21129" s="203"/>
      <c r="B21129" s="203"/>
      <c r="C21129" s="203"/>
      <c r="D21129" s="203"/>
      <c r="E21129" s="203"/>
      <c r="F21129" s="203"/>
    </row>
    <row r="21130" spans="1:6" x14ac:dyDescent="0.25">
      <c r="A21130" s="203"/>
      <c r="B21130" s="203"/>
      <c r="C21130" s="203"/>
      <c r="D21130" s="203"/>
      <c r="E21130" s="203"/>
      <c r="F21130" s="203"/>
    </row>
    <row r="21131" spans="1:6" x14ac:dyDescent="0.25">
      <c r="A21131" s="203"/>
      <c r="B21131" s="203"/>
      <c r="C21131" s="203"/>
      <c r="D21131" s="203"/>
      <c r="E21131" s="203"/>
      <c r="F21131" s="203"/>
    </row>
    <row r="21132" spans="1:6" x14ac:dyDescent="0.25">
      <c r="A21132" s="203"/>
      <c r="B21132" s="203"/>
      <c r="C21132" s="203"/>
      <c r="D21132" s="203"/>
      <c r="E21132" s="203"/>
      <c r="F21132" s="203"/>
    </row>
    <row r="21133" spans="1:6" x14ac:dyDescent="0.25">
      <c r="A21133" s="203"/>
      <c r="B21133" s="203"/>
      <c r="C21133" s="203"/>
      <c r="D21133" s="203"/>
      <c r="E21133" s="203"/>
      <c r="F21133" s="203"/>
    </row>
    <row r="21134" spans="1:6" x14ac:dyDescent="0.25">
      <c r="A21134" s="203"/>
      <c r="B21134" s="203"/>
      <c r="C21134" s="203"/>
      <c r="D21134" s="203"/>
      <c r="E21134" s="203"/>
      <c r="F21134" s="203"/>
    </row>
    <row r="21135" spans="1:6" x14ac:dyDescent="0.25">
      <c r="A21135" s="203"/>
      <c r="B21135" s="203"/>
      <c r="C21135" s="203"/>
      <c r="D21135" s="203"/>
      <c r="E21135" s="203"/>
      <c r="F21135" s="203"/>
    </row>
    <row r="21136" spans="1:6" x14ac:dyDescent="0.25">
      <c r="A21136" s="203"/>
      <c r="B21136" s="203"/>
      <c r="C21136" s="203"/>
      <c r="D21136" s="203"/>
      <c r="E21136" s="203"/>
      <c r="F21136" s="203"/>
    </row>
    <row r="21137" spans="1:6" x14ac:dyDescent="0.25">
      <c r="A21137" s="203"/>
      <c r="B21137" s="203"/>
      <c r="C21137" s="203"/>
      <c r="D21137" s="203"/>
      <c r="E21137" s="203"/>
      <c r="F21137" s="203"/>
    </row>
    <row r="21138" spans="1:6" x14ac:dyDescent="0.25">
      <c r="A21138" s="203"/>
      <c r="B21138" s="203"/>
      <c r="C21138" s="203"/>
      <c r="D21138" s="203"/>
      <c r="E21138" s="203"/>
      <c r="F21138" s="203"/>
    </row>
    <row r="21139" spans="1:6" x14ac:dyDescent="0.25">
      <c r="A21139" s="203"/>
      <c r="B21139" s="203"/>
      <c r="C21139" s="203"/>
      <c r="D21139" s="203"/>
      <c r="E21139" s="203"/>
      <c r="F21139" s="203"/>
    </row>
    <row r="21140" spans="1:6" x14ac:dyDescent="0.25">
      <c r="A21140" s="203"/>
      <c r="B21140" s="203"/>
      <c r="C21140" s="203"/>
      <c r="D21140" s="203"/>
      <c r="E21140" s="203"/>
      <c r="F21140" s="203"/>
    </row>
    <row r="21141" spans="1:6" x14ac:dyDescent="0.25">
      <c r="A21141" s="203"/>
      <c r="B21141" s="203"/>
      <c r="C21141" s="203"/>
      <c r="D21141" s="203"/>
      <c r="E21141" s="203"/>
      <c r="F21141" s="203"/>
    </row>
    <row r="21142" spans="1:6" x14ac:dyDescent="0.25">
      <c r="A21142" s="203"/>
      <c r="B21142" s="203"/>
      <c r="C21142" s="203"/>
      <c r="D21142" s="203"/>
      <c r="E21142" s="203"/>
      <c r="F21142" s="203"/>
    </row>
    <row r="21143" spans="1:6" x14ac:dyDescent="0.25">
      <c r="A21143" s="203"/>
      <c r="B21143" s="203"/>
      <c r="C21143" s="203"/>
      <c r="D21143" s="203"/>
      <c r="E21143" s="203"/>
      <c r="F21143" s="203"/>
    </row>
    <row r="21144" spans="1:6" x14ac:dyDescent="0.25">
      <c r="A21144" s="203"/>
      <c r="B21144" s="203"/>
      <c r="C21144" s="203"/>
      <c r="D21144" s="203"/>
      <c r="E21144" s="203"/>
      <c r="F21144" s="203"/>
    </row>
    <row r="21145" spans="1:6" x14ac:dyDescent="0.25">
      <c r="A21145" s="203"/>
      <c r="B21145" s="203"/>
      <c r="C21145" s="203"/>
      <c r="D21145" s="203"/>
      <c r="E21145" s="203"/>
      <c r="F21145" s="203"/>
    </row>
    <row r="21146" spans="1:6" x14ac:dyDescent="0.25">
      <c r="A21146" s="203"/>
      <c r="B21146" s="203"/>
      <c r="C21146" s="203"/>
      <c r="D21146" s="203"/>
      <c r="E21146" s="203"/>
      <c r="F21146" s="203"/>
    </row>
    <row r="21147" spans="1:6" x14ac:dyDescent="0.25">
      <c r="A21147" s="203"/>
      <c r="B21147" s="203"/>
      <c r="C21147" s="203"/>
      <c r="D21147" s="203"/>
      <c r="E21147" s="203"/>
      <c r="F21147" s="203"/>
    </row>
    <row r="21148" spans="1:6" x14ac:dyDescent="0.25">
      <c r="A21148" s="203"/>
      <c r="B21148" s="203"/>
      <c r="C21148" s="203"/>
      <c r="D21148" s="203"/>
      <c r="E21148" s="203"/>
      <c r="F21148" s="203"/>
    </row>
    <row r="21149" spans="1:6" x14ac:dyDescent="0.25">
      <c r="A21149" s="203"/>
      <c r="B21149" s="203"/>
      <c r="C21149" s="203"/>
      <c r="D21149" s="203"/>
      <c r="E21149" s="203"/>
      <c r="F21149" s="203"/>
    </row>
    <row r="21150" spans="1:6" x14ac:dyDescent="0.25">
      <c r="A21150" s="203"/>
      <c r="B21150" s="203"/>
      <c r="C21150" s="203"/>
      <c r="D21150" s="203"/>
      <c r="E21150" s="203"/>
      <c r="F21150" s="203"/>
    </row>
    <row r="21151" spans="1:6" x14ac:dyDescent="0.25">
      <c r="A21151" s="203"/>
      <c r="B21151" s="203"/>
      <c r="C21151" s="203"/>
      <c r="D21151" s="203"/>
      <c r="E21151" s="203"/>
      <c r="F21151" s="203"/>
    </row>
    <row r="21152" spans="1:6" x14ac:dyDescent="0.25">
      <c r="A21152" s="203"/>
      <c r="B21152" s="203"/>
      <c r="C21152" s="203"/>
      <c r="D21152" s="203"/>
      <c r="E21152" s="203"/>
      <c r="F21152" s="203"/>
    </row>
    <row r="21153" spans="1:6" x14ac:dyDescent="0.25">
      <c r="A21153" s="203"/>
      <c r="B21153" s="203"/>
      <c r="C21153" s="203"/>
      <c r="D21153" s="203"/>
      <c r="E21153" s="203"/>
      <c r="F21153" s="203"/>
    </row>
    <row r="21154" spans="1:6" x14ac:dyDescent="0.25">
      <c r="A21154" s="203"/>
      <c r="B21154" s="203"/>
      <c r="C21154" s="203"/>
      <c r="D21154" s="203"/>
      <c r="E21154" s="203"/>
      <c r="F21154" s="203"/>
    </row>
    <row r="21155" spans="1:6" x14ac:dyDescent="0.25">
      <c r="A21155" s="203"/>
      <c r="B21155" s="203"/>
      <c r="C21155" s="203"/>
      <c r="D21155" s="203"/>
      <c r="E21155" s="203"/>
      <c r="F21155" s="203"/>
    </row>
    <row r="21156" spans="1:6" x14ac:dyDescent="0.25">
      <c r="A21156" s="203"/>
      <c r="B21156" s="203"/>
      <c r="C21156" s="203"/>
      <c r="D21156" s="203"/>
      <c r="E21156" s="203"/>
      <c r="F21156" s="203"/>
    </row>
    <row r="21157" spans="1:6" x14ac:dyDescent="0.25">
      <c r="A21157" s="203"/>
      <c r="B21157" s="203"/>
      <c r="C21157" s="203"/>
      <c r="D21157" s="203"/>
      <c r="E21157" s="203"/>
      <c r="F21157" s="203"/>
    </row>
    <row r="21158" spans="1:6" x14ac:dyDescent="0.25">
      <c r="A21158" s="203"/>
      <c r="B21158" s="203"/>
      <c r="C21158" s="203"/>
      <c r="D21158" s="203"/>
      <c r="E21158" s="203"/>
      <c r="F21158" s="203"/>
    </row>
    <row r="21159" spans="1:6" x14ac:dyDescent="0.25">
      <c r="A21159" s="203"/>
      <c r="B21159" s="203"/>
      <c r="C21159" s="203"/>
      <c r="D21159" s="203"/>
      <c r="E21159" s="203"/>
      <c r="F21159" s="203"/>
    </row>
    <row r="21160" spans="1:6" x14ac:dyDescent="0.25">
      <c r="A21160" s="203"/>
      <c r="B21160" s="203"/>
      <c r="C21160" s="203"/>
      <c r="D21160" s="203"/>
      <c r="E21160" s="203"/>
      <c r="F21160" s="203"/>
    </row>
    <row r="21161" spans="1:6" x14ac:dyDescent="0.25">
      <c r="A21161" s="203"/>
      <c r="B21161" s="203"/>
      <c r="C21161" s="203"/>
      <c r="D21161" s="203"/>
      <c r="E21161" s="203"/>
      <c r="F21161" s="203"/>
    </row>
    <row r="21162" spans="1:6" x14ac:dyDescent="0.25">
      <c r="A21162" s="203"/>
      <c r="B21162" s="203"/>
      <c r="C21162" s="203"/>
      <c r="D21162" s="203"/>
      <c r="E21162" s="203"/>
      <c r="F21162" s="203"/>
    </row>
    <row r="21163" spans="1:6" x14ac:dyDescent="0.25">
      <c r="A21163" s="203"/>
      <c r="B21163" s="203"/>
      <c r="C21163" s="203"/>
      <c r="D21163" s="203"/>
      <c r="E21163" s="203"/>
      <c r="F21163" s="203"/>
    </row>
    <row r="21164" spans="1:6" x14ac:dyDescent="0.25">
      <c r="A21164" s="203"/>
      <c r="B21164" s="203"/>
      <c r="C21164" s="203"/>
      <c r="D21164" s="203"/>
      <c r="E21164" s="203"/>
      <c r="F21164" s="203"/>
    </row>
    <row r="21165" spans="1:6" x14ac:dyDescent="0.25">
      <c r="A21165" s="203"/>
      <c r="B21165" s="203"/>
      <c r="C21165" s="203"/>
      <c r="D21165" s="203"/>
      <c r="E21165" s="203"/>
      <c r="F21165" s="203"/>
    </row>
    <row r="21166" spans="1:6" x14ac:dyDescent="0.25">
      <c r="A21166" s="203"/>
      <c r="B21166" s="203"/>
      <c r="C21166" s="203"/>
      <c r="D21166" s="203"/>
      <c r="E21166" s="203"/>
      <c r="F21166" s="203"/>
    </row>
    <row r="21167" spans="1:6" x14ac:dyDescent="0.25">
      <c r="A21167" s="203"/>
      <c r="B21167" s="203"/>
      <c r="C21167" s="203"/>
      <c r="D21167" s="203"/>
      <c r="E21167" s="203"/>
      <c r="F21167" s="203"/>
    </row>
    <row r="21168" spans="1:6" x14ac:dyDescent="0.25">
      <c r="A21168" s="203"/>
      <c r="B21168" s="203"/>
      <c r="C21168" s="203"/>
      <c r="D21168" s="203"/>
      <c r="E21168" s="203"/>
      <c r="F21168" s="203"/>
    </row>
    <row r="21169" spans="1:6" x14ac:dyDescent="0.25">
      <c r="A21169" s="203"/>
      <c r="B21169" s="203"/>
      <c r="C21169" s="203"/>
      <c r="D21169" s="203"/>
      <c r="E21169" s="203"/>
      <c r="F21169" s="203"/>
    </row>
    <row r="21170" spans="1:6" x14ac:dyDescent="0.25">
      <c r="A21170" s="203"/>
      <c r="B21170" s="203"/>
      <c r="C21170" s="203"/>
      <c r="D21170" s="203"/>
      <c r="E21170" s="203"/>
      <c r="F21170" s="203"/>
    </row>
    <row r="21171" spans="1:6" x14ac:dyDescent="0.25">
      <c r="A21171" s="203"/>
      <c r="B21171" s="203"/>
      <c r="C21171" s="203"/>
      <c r="D21171" s="203"/>
      <c r="E21171" s="203"/>
      <c r="F21171" s="203"/>
    </row>
    <row r="21172" spans="1:6" x14ac:dyDescent="0.25">
      <c r="A21172" s="203"/>
      <c r="B21172" s="203"/>
      <c r="C21172" s="203"/>
      <c r="D21172" s="203"/>
      <c r="E21172" s="203"/>
      <c r="F21172" s="203"/>
    </row>
    <row r="21173" spans="1:6" x14ac:dyDescent="0.25">
      <c r="A21173" s="203"/>
      <c r="B21173" s="203"/>
      <c r="C21173" s="203"/>
      <c r="D21173" s="203"/>
      <c r="E21173" s="203"/>
      <c r="F21173" s="203"/>
    </row>
    <row r="21174" spans="1:6" x14ac:dyDescent="0.25">
      <c r="A21174" s="203"/>
      <c r="B21174" s="203"/>
      <c r="C21174" s="203"/>
      <c r="D21174" s="203"/>
      <c r="E21174" s="203"/>
      <c r="F21174" s="203"/>
    </row>
    <row r="21175" spans="1:6" x14ac:dyDescent="0.25">
      <c r="A21175" s="203"/>
      <c r="B21175" s="203"/>
      <c r="C21175" s="203"/>
      <c r="D21175" s="203"/>
      <c r="E21175" s="203"/>
      <c r="F21175" s="203"/>
    </row>
    <row r="21176" spans="1:6" x14ac:dyDescent="0.25">
      <c r="A21176" s="203"/>
      <c r="B21176" s="203"/>
      <c r="C21176" s="203"/>
      <c r="D21176" s="203"/>
      <c r="E21176" s="203"/>
      <c r="F21176" s="203"/>
    </row>
    <row r="21177" spans="1:6" x14ac:dyDescent="0.25">
      <c r="A21177" s="203"/>
      <c r="B21177" s="203"/>
      <c r="C21177" s="203"/>
      <c r="D21177" s="203"/>
      <c r="E21177" s="203"/>
      <c r="F21177" s="203"/>
    </row>
    <row r="21178" spans="1:6" x14ac:dyDescent="0.25">
      <c r="A21178" s="203"/>
      <c r="B21178" s="203"/>
      <c r="C21178" s="203"/>
      <c r="D21178" s="203"/>
      <c r="E21178" s="203"/>
      <c r="F21178" s="203"/>
    </row>
    <row r="21179" spans="1:6" x14ac:dyDescent="0.25">
      <c r="A21179" s="203"/>
      <c r="B21179" s="203"/>
      <c r="C21179" s="203"/>
      <c r="D21179" s="203"/>
      <c r="E21179" s="203"/>
      <c r="F21179" s="203"/>
    </row>
    <row r="21180" spans="1:6" x14ac:dyDescent="0.25">
      <c r="A21180" s="203"/>
      <c r="B21180" s="203"/>
      <c r="C21180" s="203"/>
      <c r="D21180" s="203"/>
      <c r="E21180" s="203"/>
      <c r="F21180" s="203"/>
    </row>
    <row r="21181" spans="1:6" x14ac:dyDescent="0.25">
      <c r="A21181" s="203"/>
      <c r="B21181" s="203"/>
      <c r="C21181" s="203"/>
      <c r="D21181" s="203"/>
      <c r="E21181" s="203"/>
      <c r="F21181" s="203"/>
    </row>
    <row r="21182" spans="1:6" x14ac:dyDescent="0.25">
      <c r="A21182" s="203"/>
      <c r="B21182" s="203"/>
      <c r="C21182" s="203"/>
      <c r="D21182" s="203"/>
      <c r="E21182" s="203"/>
      <c r="F21182" s="203"/>
    </row>
    <row r="21183" spans="1:6" x14ac:dyDescent="0.25">
      <c r="A21183" s="203"/>
      <c r="B21183" s="203"/>
      <c r="C21183" s="203"/>
      <c r="D21183" s="203"/>
      <c r="E21183" s="203"/>
      <c r="F21183" s="203"/>
    </row>
    <row r="21184" spans="1:6" x14ac:dyDescent="0.25">
      <c r="A21184" s="203"/>
      <c r="B21184" s="203"/>
      <c r="C21184" s="203"/>
      <c r="D21184" s="203"/>
      <c r="E21184" s="203"/>
      <c r="F21184" s="203"/>
    </row>
    <row r="21185" spans="1:6" x14ac:dyDescent="0.25">
      <c r="A21185" s="203"/>
      <c r="B21185" s="203"/>
      <c r="C21185" s="203"/>
      <c r="D21185" s="203"/>
      <c r="E21185" s="203"/>
      <c r="F21185" s="203"/>
    </row>
    <row r="21186" spans="1:6" x14ac:dyDescent="0.25">
      <c r="A21186" s="203"/>
      <c r="B21186" s="203"/>
      <c r="C21186" s="203"/>
      <c r="D21186" s="203"/>
      <c r="E21186" s="203"/>
      <c r="F21186" s="203"/>
    </row>
    <row r="21187" spans="1:6" x14ac:dyDescent="0.25">
      <c r="A21187" s="203"/>
      <c r="B21187" s="203"/>
      <c r="C21187" s="203"/>
      <c r="D21187" s="203"/>
      <c r="E21187" s="203"/>
      <c r="F21187" s="203"/>
    </row>
    <row r="21188" spans="1:6" x14ac:dyDescent="0.25">
      <c r="A21188" s="203"/>
      <c r="B21188" s="203"/>
      <c r="C21188" s="203"/>
      <c r="D21188" s="203"/>
      <c r="E21188" s="203"/>
      <c r="F21188" s="203"/>
    </row>
    <row r="21189" spans="1:6" x14ac:dyDescent="0.25">
      <c r="A21189" s="203"/>
      <c r="B21189" s="203"/>
      <c r="C21189" s="203"/>
      <c r="D21189" s="203"/>
      <c r="E21189" s="203"/>
      <c r="F21189" s="203"/>
    </row>
    <row r="21190" spans="1:6" x14ac:dyDescent="0.25">
      <c r="A21190" s="203"/>
      <c r="B21190" s="203"/>
      <c r="C21190" s="203"/>
      <c r="D21190" s="203"/>
      <c r="E21190" s="203"/>
      <c r="F21190" s="203"/>
    </row>
    <row r="21191" spans="1:6" x14ac:dyDescent="0.25">
      <c r="A21191" s="203"/>
      <c r="B21191" s="203"/>
      <c r="C21191" s="203"/>
      <c r="D21191" s="203"/>
      <c r="E21191" s="203"/>
      <c r="F21191" s="203"/>
    </row>
    <row r="21192" spans="1:6" x14ac:dyDescent="0.25">
      <c r="A21192" s="203"/>
      <c r="B21192" s="203"/>
      <c r="C21192" s="203"/>
      <c r="D21192" s="203"/>
      <c r="E21192" s="203"/>
      <c r="F21192" s="203"/>
    </row>
    <row r="21193" spans="1:6" x14ac:dyDescent="0.25">
      <c r="A21193" s="203"/>
      <c r="B21193" s="203"/>
      <c r="C21193" s="203"/>
      <c r="D21193" s="203"/>
      <c r="E21193" s="203"/>
      <c r="F21193" s="203"/>
    </row>
    <row r="21194" spans="1:6" x14ac:dyDescent="0.25">
      <c r="A21194" s="203"/>
      <c r="B21194" s="203"/>
      <c r="C21194" s="203"/>
      <c r="D21194" s="203"/>
      <c r="E21194" s="203"/>
      <c r="F21194" s="203"/>
    </row>
    <row r="21195" spans="1:6" x14ac:dyDescent="0.25">
      <c r="A21195" s="203"/>
      <c r="B21195" s="203"/>
      <c r="C21195" s="203"/>
      <c r="D21195" s="203"/>
      <c r="E21195" s="203"/>
      <c r="F21195" s="203"/>
    </row>
    <row r="21196" spans="1:6" x14ac:dyDescent="0.25">
      <c r="A21196" s="203"/>
      <c r="B21196" s="203"/>
      <c r="C21196" s="203"/>
      <c r="D21196" s="203"/>
      <c r="E21196" s="203"/>
      <c r="F21196" s="203"/>
    </row>
    <row r="21197" spans="1:6" x14ac:dyDescent="0.25">
      <c r="A21197" s="203"/>
      <c r="B21197" s="203"/>
      <c r="C21197" s="203"/>
      <c r="D21197" s="203"/>
      <c r="E21197" s="203"/>
      <c r="F21197" s="203"/>
    </row>
    <row r="21198" spans="1:6" x14ac:dyDescent="0.25">
      <c r="A21198" s="203"/>
      <c r="B21198" s="203"/>
      <c r="C21198" s="203"/>
      <c r="D21198" s="203"/>
      <c r="E21198" s="203"/>
      <c r="F21198" s="203"/>
    </row>
    <row r="21199" spans="1:6" x14ac:dyDescent="0.25">
      <c r="A21199" s="203"/>
      <c r="B21199" s="203"/>
      <c r="C21199" s="203"/>
      <c r="D21199" s="203"/>
      <c r="E21199" s="203"/>
      <c r="F21199" s="203"/>
    </row>
    <row r="21200" spans="1:6" x14ac:dyDescent="0.25">
      <c r="A21200" s="203"/>
      <c r="B21200" s="203"/>
      <c r="C21200" s="203"/>
      <c r="D21200" s="203"/>
      <c r="E21200" s="203"/>
      <c r="F21200" s="203"/>
    </row>
    <row r="21201" spans="1:6" x14ac:dyDescent="0.25">
      <c r="A21201" s="203"/>
      <c r="B21201" s="203"/>
      <c r="C21201" s="203"/>
      <c r="D21201" s="203"/>
      <c r="E21201" s="203"/>
      <c r="F21201" s="203"/>
    </row>
    <row r="21202" spans="1:6" x14ac:dyDescent="0.25">
      <c r="A21202" s="203"/>
      <c r="B21202" s="203"/>
      <c r="C21202" s="203"/>
      <c r="D21202" s="203"/>
      <c r="E21202" s="203"/>
      <c r="F21202" s="203"/>
    </row>
    <row r="21203" spans="1:6" x14ac:dyDescent="0.25">
      <c r="A21203" s="203"/>
      <c r="B21203" s="203"/>
      <c r="C21203" s="203"/>
      <c r="D21203" s="203"/>
      <c r="E21203" s="203"/>
      <c r="F21203" s="203"/>
    </row>
    <row r="21204" spans="1:6" x14ac:dyDescent="0.25">
      <c r="A21204" s="203"/>
      <c r="B21204" s="203"/>
      <c r="C21204" s="203"/>
      <c r="D21204" s="203"/>
      <c r="E21204" s="203"/>
      <c r="F21204" s="203"/>
    </row>
    <row r="21205" spans="1:6" x14ac:dyDescent="0.25">
      <c r="A21205" s="203"/>
      <c r="B21205" s="203"/>
      <c r="C21205" s="203"/>
      <c r="D21205" s="203"/>
      <c r="E21205" s="203"/>
      <c r="F21205" s="203"/>
    </row>
    <row r="21206" spans="1:6" x14ac:dyDescent="0.25">
      <c r="A21206" s="203"/>
      <c r="B21206" s="203"/>
      <c r="C21206" s="203"/>
      <c r="D21206" s="203"/>
      <c r="E21206" s="203"/>
      <c r="F21206" s="203"/>
    </row>
    <row r="21207" spans="1:6" x14ac:dyDescent="0.25">
      <c r="A21207" s="203"/>
      <c r="B21207" s="203"/>
      <c r="C21207" s="203"/>
      <c r="D21207" s="203"/>
      <c r="E21207" s="203"/>
      <c r="F21207" s="203"/>
    </row>
    <row r="21208" spans="1:6" x14ac:dyDescent="0.25">
      <c r="A21208" s="203"/>
      <c r="B21208" s="203"/>
      <c r="C21208" s="203"/>
      <c r="D21208" s="203"/>
      <c r="E21208" s="203"/>
      <c r="F21208" s="203"/>
    </row>
    <row r="21209" spans="1:6" x14ac:dyDescent="0.25">
      <c r="A21209" s="203"/>
      <c r="B21209" s="203"/>
      <c r="C21209" s="203"/>
      <c r="D21209" s="203"/>
      <c r="E21209" s="203"/>
      <c r="F21209" s="203"/>
    </row>
    <row r="21210" spans="1:6" x14ac:dyDescent="0.25">
      <c r="A21210" s="203"/>
      <c r="B21210" s="203"/>
      <c r="C21210" s="203"/>
      <c r="D21210" s="203"/>
      <c r="E21210" s="203"/>
      <c r="F21210" s="203"/>
    </row>
    <row r="21211" spans="1:6" x14ac:dyDescent="0.25">
      <c r="A21211" s="203"/>
      <c r="B21211" s="203"/>
      <c r="C21211" s="203"/>
      <c r="D21211" s="203"/>
      <c r="E21211" s="203"/>
      <c r="F21211" s="203"/>
    </row>
    <row r="21212" spans="1:6" x14ac:dyDescent="0.25">
      <c r="A21212" s="203"/>
      <c r="B21212" s="203"/>
      <c r="C21212" s="203"/>
      <c r="D21212" s="203"/>
      <c r="E21212" s="203"/>
      <c r="F21212" s="203"/>
    </row>
    <row r="21213" spans="1:6" x14ac:dyDescent="0.25">
      <c r="A21213" s="203"/>
      <c r="B21213" s="203"/>
      <c r="C21213" s="203"/>
      <c r="D21213" s="203"/>
      <c r="E21213" s="203"/>
      <c r="F21213" s="203"/>
    </row>
    <row r="21214" spans="1:6" x14ac:dyDescent="0.25">
      <c r="A21214" s="203"/>
      <c r="B21214" s="203"/>
      <c r="C21214" s="203"/>
      <c r="D21214" s="203"/>
      <c r="E21214" s="203"/>
      <c r="F21214" s="203"/>
    </row>
    <row r="21215" spans="1:6" x14ac:dyDescent="0.25">
      <c r="A21215" s="203"/>
      <c r="B21215" s="203"/>
      <c r="C21215" s="203"/>
      <c r="D21215" s="203"/>
      <c r="E21215" s="203"/>
      <c r="F21215" s="203"/>
    </row>
    <row r="21216" spans="1:6" x14ac:dyDescent="0.25">
      <c r="A21216" s="203"/>
      <c r="B21216" s="203"/>
      <c r="C21216" s="203"/>
      <c r="D21216" s="203"/>
      <c r="E21216" s="203"/>
      <c r="F21216" s="203"/>
    </row>
    <row r="21217" spans="1:6" x14ac:dyDescent="0.25">
      <c r="A21217" s="203"/>
      <c r="B21217" s="203"/>
      <c r="C21217" s="203"/>
      <c r="D21217" s="203"/>
      <c r="E21217" s="203"/>
      <c r="F21217" s="203"/>
    </row>
    <row r="21218" spans="1:6" x14ac:dyDescent="0.25">
      <c r="A21218" s="203"/>
      <c r="B21218" s="203"/>
      <c r="C21218" s="203"/>
      <c r="D21218" s="203"/>
      <c r="E21218" s="203"/>
      <c r="F21218" s="203"/>
    </row>
    <row r="21219" spans="1:6" x14ac:dyDescent="0.25">
      <c r="A21219" s="203"/>
      <c r="B21219" s="203"/>
      <c r="C21219" s="203"/>
      <c r="D21219" s="203"/>
      <c r="E21219" s="203"/>
      <c r="F21219" s="203"/>
    </row>
    <row r="21220" spans="1:6" x14ac:dyDescent="0.25">
      <c r="A21220" s="203"/>
      <c r="B21220" s="203"/>
      <c r="C21220" s="203"/>
      <c r="D21220" s="203"/>
      <c r="E21220" s="203"/>
      <c r="F21220" s="203"/>
    </row>
    <row r="21221" spans="1:6" x14ac:dyDescent="0.25">
      <c r="A21221" s="203"/>
      <c r="B21221" s="203"/>
      <c r="C21221" s="203"/>
      <c r="D21221" s="203"/>
      <c r="E21221" s="203"/>
      <c r="F21221" s="203"/>
    </row>
    <row r="21222" spans="1:6" x14ac:dyDescent="0.25">
      <c r="A21222" s="203"/>
      <c r="B21222" s="203"/>
      <c r="C21222" s="203"/>
      <c r="D21222" s="203"/>
      <c r="E21222" s="203"/>
      <c r="F21222" s="203"/>
    </row>
    <row r="21223" spans="1:6" x14ac:dyDescent="0.25">
      <c r="A21223" s="203"/>
      <c r="B21223" s="203"/>
      <c r="C21223" s="203"/>
      <c r="D21223" s="203"/>
      <c r="E21223" s="203"/>
      <c r="F21223" s="203"/>
    </row>
    <row r="21224" spans="1:6" x14ac:dyDescent="0.25">
      <c r="A21224" s="203"/>
      <c r="B21224" s="203"/>
      <c r="C21224" s="203"/>
      <c r="D21224" s="203"/>
      <c r="E21224" s="203"/>
      <c r="F21224" s="203"/>
    </row>
    <row r="21225" spans="1:6" x14ac:dyDescent="0.25">
      <c r="A21225" s="203"/>
      <c r="B21225" s="203"/>
      <c r="C21225" s="203"/>
      <c r="D21225" s="203"/>
      <c r="E21225" s="203"/>
      <c r="F21225" s="203"/>
    </row>
    <row r="21226" spans="1:6" x14ac:dyDescent="0.25">
      <c r="A21226" s="203"/>
      <c r="B21226" s="203"/>
      <c r="C21226" s="203"/>
      <c r="D21226" s="203"/>
      <c r="E21226" s="203"/>
      <c r="F21226" s="203"/>
    </row>
    <row r="21227" spans="1:6" x14ac:dyDescent="0.25">
      <c r="A21227" s="203"/>
      <c r="B21227" s="203"/>
      <c r="C21227" s="203"/>
      <c r="D21227" s="203"/>
      <c r="E21227" s="203"/>
      <c r="F21227" s="203"/>
    </row>
    <row r="21228" spans="1:6" x14ac:dyDescent="0.25">
      <c r="A21228" s="203"/>
      <c r="B21228" s="203"/>
      <c r="C21228" s="203"/>
      <c r="D21228" s="203"/>
      <c r="E21228" s="203"/>
      <c r="F21228" s="203"/>
    </row>
    <row r="21229" spans="1:6" x14ac:dyDescent="0.25">
      <c r="A21229" s="203"/>
      <c r="B21229" s="203"/>
      <c r="C21229" s="203"/>
      <c r="D21229" s="203"/>
      <c r="E21229" s="203"/>
      <c r="F21229" s="203"/>
    </row>
    <row r="21230" spans="1:6" x14ac:dyDescent="0.25">
      <c r="A21230" s="203"/>
      <c r="B21230" s="203"/>
      <c r="C21230" s="203"/>
      <c r="D21230" s="203"/>
      <c r="E21230" s="203"/>
      <c r="F21230" s="203"/>
    </row>
    <row r="21231" spans="1:6" x14ac:dyDescent="0.25">
      <c r="A21231" s="203"/>
      <c r="B21231" s="203"/>
      <c r="C21231" s="203"/>
      <c r="D21231" s="203"/>
      <c r="E21231" s="203"/>
      <c r="F21231" s="203"/>
    </row>
    <row r="21232" spans="1:6" x14ac:dyDescent="0.25">
      <c r="A21232" s="203"/>
      <c r="B21232" s="203"/>
      <c r="C21232" s="203"/>
      <c r="D21232" s="203"/>
      <c r="E21232" s="203"/>
      <c r="F21232" s="203"/>
    </row>
    <row r="21233" spans="1:6" x14ac:dyDescent="0.25">
      <c r="A21233" s="203"/>
      <c r="B21233" s="203"/>
      <c r="C21233" s="203"/>
      <c r="D21233" s="203"/>
      <c r="E21233" s="203"/>
      <c r="F21233" s="203"/>
    </row>
    <row r="21234" spans="1:6" x14ac:dyDescent="0.25">
      <c r="A21234" s="203"/>
      <c r="B21234" s="203"/>
      <c r="C21234" s="203"/>
      <c r="D21234" s="203"/>
      <c r="E21234" s="203"/>
      <c r="F21234" s="203"/>
    </row>
    <row r="21235" spans="1:6" x14ac:dyDescent="0.25">
      <c r="A21235" s="203"/>
      <c r="B21235" s="203"/>
      <c r="C21235" s="203"/>
      <c r="D21235" s="203"/>
      <c r="E21235" s="203"/>
      <c r="F21235" s="203"/>
    </row>
    <row r="21236" spans="1:6" x14ac:dyDescent="0.25">
      <c r="A21236" s="203"/>
      <c r="B21236" s="203"/>
      <c r="C21236" s="203"/>
      <c r="D21236" s="203"/>
      <c r="E21236" s="203"/>
      <c r="F21236" s="203"/>
    </row>
    <row r="21237" spans="1:6" x14ac:dyDescent="0.25">
      <c r="A21237" s="203"/>
      <c r="B21237" s="203"/>
      <c r="C21237" s="203"/>
      <c r="D21237" s="203"/>
      <c r="E21237" s="203"/>
      <c r="F21237" s="203"/>
    </row>
    <row r="21238" spans="1:6" x14ac:dyDescent="0.25">
      <c r="A21238" s="203"/>
      <c r="B21238" s="203"/>
      <c r="C21238" s="203"/>
      <c r="D21238" s="203"/>
      <c r="E21238" s="203"/>
      <c r="F21238" s="203"/>
    </row>
    <row r="21239" spans="1:6" x14ac:dyDescent="0.25">
      <c r="A21239" s="203"/>
      <c r="B21239" s="203"/>
      <c r="C21239" s="203"/>
      <c r="D21239" s="203"/>
      <c r="E21239" s="203"/>
      <c r="F21239" s="203"/>
    </row>
    <row r="21240" spans="1:6" x14ac:dyDescent="0.25">
      <c r="A21240" s="203"/>
      <c r="B21240" s="203"/>
      <c r="C21240" s="203"/>
      <c r="D21240" s="203"/>
      <c r="E21240" s="203"/>
      <c r="F21240" s="203"/>
    </row>
    <row r="21241" spans="1:6" x14ac:dyDescent="0.25">
      <c r="A21241" s="203"/>
      <c r="B21241" s="203"/>
      <c r="C21241" s="203"/>
      <c r="D21241" s="203"/>
      <c r="E21241" s="203"/>
      <c r="F21241" s="203"/>
    </row>
    <row r="21242" spans="1:6" x14ac:dyDescent="0.25">
      <c r="A21242" s="203"/>
      <c r="B21242" s="203"/>
      <c r="C21242" s="203"/>
      <c r="D21242" s="203"/>
      <c r="E21242" s="203"/>
      <c r="F21242" s="203"/>
    </row>
    <row r="21243" spans="1:6" x14ac:dyDescent="0.25">
      <c r="A21243" s="203"/>
      <c r="B21243" s="203"/>
      <c r="C21243" s="203"/>
      <c r="D21243" s="203"/>
      <c r="E21243" s="203"/>
      <c r="F21243" s="203"/>
    </row>
    <row r="21244" spans="1:6" x14ac:dyDescent="0.25">
      <c r="A21244" s="203"/>
      <c r="B21244" s="203"/>
      <c r="C21244" s="203"/>
      <c r="D21244" s="203"/>
      <c r="E21244" s="203"/>
      <c r="F21244" s="203"/>
    </row>
    <row r="21245" spans="1:6" x14ac:dyDescent="0.25">
      <c r="A21245" s="203"/>
      <c r="B21245" s="203"/>
      <c r="C21245" s="203"/>
      <c r="D21245" s="203"/>
      <c r="E21245" s="203"/>
      <c r="F21245" s="203"/>
    </row>
    <row r="21246" spans="1:6" x14ac:dyDescent="0.25">
      <c r="A21246" s="203"/>
      <c r="B21246" s="203"/>
      <c r="C21246" s="203"/>
      <c r="D21246" s="203"/>
      <c r="E21246" s="203"/>
      <c r="F21246" s="203"/>
    </row>
    <row r="21247" spans="1:6" x14ac:dyDescent="0.25">
      <c r="A21247" s="203"/>
      <c r="B21247" s="203"/>
      <c r="C21247" s="203"/>
      <c r="D21247" s="203"/>
      <c r="E21247" s="203"/>
      <c r="F21247" s="203"/>
    </row>
    <row r="21248" spans="1:6" x14ac:dyDescent="0.25">
      <c r="A21248" s="203"/>
      <c r="B21248" s="203"/>
      <c r="C21248" s="203"/>
      <c r="D21248" s="203"/>
      <c r="E21248" s="203"/>
      <c r="F21248" s="203"/>
    </row>
    <row r="21249" spans="1:6" x14ac:dyDescent="0.25">
      <c r="A21249" s="203"/>
      <c r="B21249" s="203"/>
      <c r="C21249" s="203"/>
      <c r="D21249" s="203"/>
      <c r="E21249" s="203"/>
      <c r="F21249" s="203"/>
    </row>
    <row r="21250" spans="1:6" x14ac:dyDescent="0.25">
      <c r="A21250" s="203"/>
      <c r="B21250" s="203"/>
      <c r="C21250" s="203"/>
      <c r="D21250" s="203"/>
      <c r="E21250" s="203"/>
      <c r="F21250" s="203"/>
    </row>
    <row r="21251" spans="1:6" x14ac:dyDescent="0.25">
      <c r="A21251" s="203"/>
      <c r="B21251" s="203"/>
      <c r="C21251" s="203"/>
      <c r="D21251" s="203"/>
      <c r="E21251" s="203"/>
      <c r="F21251" s="203"/>
    </row>
    <row r="21252" spans="1:6" x14ac:dyDescent="0.25">
      <c r="A21252" s="203"/>
      <c r="B21252" s="203"/>
      <c r="C21252" s="203"/>
      <c r="D21252" s="203"/>
      <c r="E21252" s="203"/>
      <c r="F21252" s="203"/>
    </row>
    <row r="21253" spans="1:6" x14ac:dyDescent="0.25">
      <c r="A21253" s="203"/>
      <c r="B21253" s="203"/>
      <c r="C21253" s="203"/>
      <c r="D21253" s="203"/>
      <c r="E21253" s="203"/>
      <c r="F21253" s="203"/>
    </row>
    <row r="21254" spans="1:6" x14ac:dyDescent="0.25">
      <c r="A21254" s="203"/>
      <c r="B21254" s="203"/>
      <c r="C21254" s="203"/>
      <c r="D21254" s="203"/>
      <c r="E21254" s="203"/>
      <c r="F21254" s="203"/>
    </row>
    <row r="21255" spans="1:6" x14ac:dyDescent="0.25">
      <c r="A21255" s="203"/>
      <c r="B21255" s="203"/>
      <c r="C21255" s="203"/>
      <c r="D21255" s="203"/>
      <c r="E21255" s="203"/>
      <c r="F21255" s="203"/>
    </row>
    <row r="21256" spans="1:6" x14ac:dyDescent="0.25">
      <c r="A21256" s="203"/>
      <c r="B21256" s="203"/>
      <c r="C21256" s="203"/>
      <c r="D21256" s="203"/>
      <c r="E21256" s="203"/>
      <c r="F21256" s="203"/>
    </row>
    <row r="21257" spans="1:6" x14ac:dyDescent="0.25">
      <c r="A21257" s="203"/>
      <c r="B21257" s="203"/>
      <c r="C21257" s="203"/>
      <c r="D21257" s="203"/>
      <c r="E21257" s="203"/>
      <c r="F21257" s="203"/>
    </row>
    <row r="21258" spans="1:6" x14ac:dyDescent="0.25">
      <c r="A21258" s="203"/>
      <c r="B21258" s="203"/>
      <c r="C21258" s="203"/>
      <c r="D21258" s="203"/>
      <c r="E21258" s="203"/>
      <c r="F21258" s="203"/>
    </row>
    <row r="21259" spans="1:6" x14ac:dyDescent="0.25">
      <c r="A21259" s="203"/>
      <c r="B21259" s="203"/>
      <c r="C21259" s="203"/>
      <c r="D21259" s="203"/>
      <c r="E21259" s="203"/>
      <c r="F21259" s="203"/>
    </row>
    <row r="21260" spans="1:6" x14ac:dyDescent="0.25">
      <c r="A21260" s="203"/>
      <c r="B21260" s="203"/>
      <c r="C21260" s="203"/>
      <c r="D21260" s="203"/>
      <c r="E21260" s="203"/>
      <c r="F21260" s="203"/>
    </row>
    <row r="21261" spans="1:6" x14ac:dyDescent="0.25">
      <c r="A21261" s="203"/>
      <c r="B21261" s="203"/>
      <c r="C21261" s="203"/>
      <c r="D21261" s="203"/>
      <c r="E21261" s="203"/>
      <c r="F21261" s="203"/>
    </row>
    <row r="21262" spans="1:6" x14ac:dyDescent="0.25">
      <c r="A21262" s="203"/>
      <c r="B21262" s="203"/>
      <c r="C21262" s="203"/>
      <c r="D21262" s="203"/>
      <c r="E21262" s="203"/>
      <c r="F21262" s="203"/>
    </row>
    <row r="21263" spans="1:6" x14ac:dyDescent="0.25">
      <c r="A21263" s="203"/>
      <c r="B21263" s="203"/>
      <c r="C21263" s="203"/>
      <c r="D21263" s="203"/>
      <c r="E21263" s="203"/>
      <c r="F21263" s="203"/>
    </row>
    <row r="21264" spans="1:6" x14ac:dyDescent="0.25">
      <c r="A21264" s="203"/>
      <c r="B21264" s="203"/>
      <c r="C21264" s="203"/>
      <c r="D21264" s="203"/>
      <c r="E21264" s="203"/>
      <c r="F21264" s="203"/>
    </row>
    <row r="21265" spans="1:6" x14ac:dyDescent="0.25">
      <c r="A21265" s="203"/>
      <c r="B21265" s="203"/>
      <c r="C21265" s="203"/>
      <c r="D21265" s="203"/>
      <c r="E21265" s="203"/>
      <c r="F21265" s="203"/>
    </row>
    <row r="21266" spans="1:6" x14ac:dyDescent="0.25">
      <c r="A21266" s="203"/>
      <c r="B21266" s="203"/>
      <c r="C21266" s="203"/>
      <c r="D21266" s="203"/>
      <c r="E21266" s="203"/>
      <c r="F21266" s="203"/>
    </row>
    <row r="21267" spans="1:6" x14ac:dyDescent="0.25">
      <c r="A21267" s="203"/>
      <c r="B21267" s="203"/>
      <c r="C21267" s="203"/>
      <c r="D21267" s="203"/>
      <c r="E21267" s="203"/>
      <c r="F21267" s="203"/>
    </row>
    <row r="21268" spans="1:6" x14ac:dyDescent="0.25">
      <c r="A21268" s="203"/>
      <c r="B21268" s="203"/>
      <c r="C21268" s="203"/>
      <c r="D21268" s="203"/>
      <c r="E21268" s="203"/>
      <c r="F21268" s="203"/>
    </row>
    <row r="21269" spans="1:6" x14ac:dyDescent="0.25">
      <c r="A21269" s="203"/>
      <c r="B21269" s="203"/>
      <c r="C21269" s="203"/>
      <c r="D21269" s="203"/>
      <c r="E21269" s="203"/>
      <c r="F21269" s="203"/>
    </row>
    <row r="21270" spans="1:6" x14ac:dyDescent="0.25">
      <c r="A21270" s="203"/>
      <c r="B21270" s="203"/>
      <c r="C21270" s="203"/>
      <c r="D21270" s="203"/>
      <c r="E21270" s="203"/>
      <c r="F21270" s="203"/>
    </row>
    <row r="21271" spans="1:6" x14ac:dyDescent="0.25">
      <c r="A21271" s="203"/>
      <c r="B21271" s="203"/>
      <c r="C21271" s="203"/>
      <c r="D21271" s="203"/>
      <c r="E21271" s="203"/>
      <c r="F21271" s="203"/>
    </row>
    <row r="21272" spans="1:6" x14ac:dyDescent="0.25">
      <c r="A21272" s="203"/>
      <c r="B21272" s="203"/>
      <c r="C21272" s="203"/>
      <c r="D21272" s="203"/>
      <c r="E21272" s="203"/>
      <c r="F21272" s="203"/>
    </row>
    <row r="21273" spans="1:6" x14ac:dyDescent="0.25">
      <c r="A21273" s="203"/>
      <c r="B21273" s="203"/>
      <c r="C21273" s="203"/>
      <c r="D21273" s="203"/>
      <c r="E21273" s="203"/>
      <c r="F21273" s="203"/>
    </row>
    <row r="21274" spans="1:6" x14ac:dyDescent="0.25">
      <c r="A21274" s="203"/>
      <c r="B21274" s="203"/>
      <c r="C21274" s="203"/>
      <c r="D21274" s="203"/>
      <c r="E21274" s="203"/>
      <c r="F21274" s="203"/>
    </row>
    <row r="21275" spans="1:6" x14ac:dyDescent="0.25">
      <c r="A21275" s="203"/>
      <c r="B21275" s="203"/>
      <c r="C21275" s="203"/>
      <c r="D21275" s="203"/>
      <c r="E21275" s="203"/>
      <c r="F21275" s="203"/>
    </row>
    <row r="21276" spans="1:6" x14ac:dyDescent="0.25">
      <c r="A21276" s="203"/>
      <c r="B21276" s="203"/>
      <c r="C21276" s="203"/>
      <c r="D21276" s="203"/>
      <c r="E21276" s="203"/>
      <c r="F21276" s="203"/>
    </row>
    <row r="21277" spans="1:6" x14ac:dyDescent="0.25">
      <c r="A21277" s="203"/>
      <c r="B21277" s="203"/>
      <c r="C21277" s="203"/>
      <c r="D21277" s="203"/>
      <c r="E21277" s="203"/>
      <c r="F21277" s="203"/>
    </row>
    <row r="21278" spans="1:6" x14ac:dyDescent="0.25">
      <c r="A21278" s="203"/>
      <c r="B21278" s="203"/>
      <c r="C21278" s="203"/>
      <c r="D21278" s="203"/>
      <c r="E21278" s="203"/>
      <c r="F21278" s="203"/>
    </row>
    <row r="21279" spans="1:6" x14ac:dyDescent="0.25">
      <c r="A21279" s="203"/>
      <c r="B21279" s="203"/>
      <c r="C21279" s="203"/>
      <c r="D21279" s="203"/>
      <c r="E21279" s="203"/>
      <c r="F21279" s="203"/>
    </row>
    <row r="21280" spans="1:6" x14ac:dyDescent="0.25">
      <c r="A21280" s="203"/>
      <c r="B21280" s="203"/>
      <c r="C21280" s="203"/>
      <c r="D21280" s="203"/>
      <c r="E21280" s="203"/>
      <c r="F21280" s="203"/>
    </row>
    <row r="21281" spans="1:6" x14ac:dyDescent="0.25">
      <c r="A21281" s="203"/>
      <c r="B21281" s="203"/>
      <c r="C21281" s="203"/>
      <c r="D21281" s="203"/>
      <c r="E21281" s="203"/>
      <c r="F21281" s="203"/>
    </row>
    <row r="21282" spans="1:6" x14ac:dyDescent="0.25">
      <c r="A21282" s="203"/>
      <c r="B21282" s="203"/>
      <c r="C21282" s="203"/>
      <c r="D21282" s="203"/>
      <c r="E21282" s="203"/>
      <c r="F21282" s="203"/>
    </row>
    <row r="21283" spans="1:6" x14ac:dyDescent="0.25">
      <c r="A21283" s="203"/>
      <c r="B21283" s="203"/>
      <c r="C21283" s="203"/>
      <c r="D21283" s="203"/>
      <c r="E21283" s="203"/>
      <c r="F21283" s="203"/>
    </row>
    <row r="21284" spans="1:6" x14ac:dyDescent="0.25">
      <c r="A21284" s="203"/>
      <c r="B21284" s="203"/>
      <c r="C21284" s="203"/>
      <c r="D21284" s="203"/>
      <c r="E21284" s="203"/>
      <c r="F21284" s="203"/>
    </row>
    <row r="21285" spans="1:6" x14ac:dyDescent="0.25">
      <c r="A21285" s="203"/>
      <c r="B21285" s="203"/>
      <c r="C21285" s="203"/>
      <c r="D21285" s="203"/>
      <c r="E21285" s="203"/>
      <c r="F21285" s="203"/>
    </row>
    <row r="21286" spans="1:6" x14ac:dyDescent="0.25">
      <c r="A21286" s="203"/>
      <c r="B21286" s="203"/>
      <c r="C21286" s="203"/>
      <c r="D21286" s="203"/>
      <c r="E21286" s="203"/>
      <c r="F21286" s="203"/>
    </row>
    <row r="21287" spans="1:6" x14ac:dyDescent="0.25">
      <c r="A21287" s="203"/>
      <c r="B21287" s="203"/>
      <c r="C21287" s="203"/>
      <c r="D21287" s="203"/>
      <c r="E21287" s="203"/>
      <c r="F21287" s="203"/>
    </row>
    <row r="21288" spans="1:6" x14ac:dyDescent="0.25">
      <c r="A21288" s="203"/>
      <c r="B21288" s="203"/>
      <c r="C21288" s="203"/>
      <c r="D21288" s="203"/>
      <c r="E21288" s="203"/>
      <c r="F21288" s="203"/>
    </row>
    <row r="21289" spans="1:6" x14ac:dyDescent="0.25">
      <c r="A21289" s="203"/>
      <c r="B21289" s="203"/>
      <c r="C21289" s="203"/>
      <c r="D21289" s="203"/>
      <c r="E21289" s="203"/>
      <c r="F21289" s="203"/>
    </row>
    <row r="21290" spans="1:6" x14ac:dyDescent="0.25">
      <c r="A21290" s="203"/>
      <c r="B21290" s="203"/>
      <c r="C21290" s="203"/>
      <c r="D21290" s="203"/>
      <c r="E21290" s="203"/>
      <c r="F21290" s="203"/>
    </row>
    <row r="21291" spans="1:6" x14ac:dyDescent="0.25">
      <c r="A21291" s="203"/>
      <c r="B21291" s="203"/>
      <c r="C21291" s="203"/>
      <c r="D21291" s="203"/>
      <c r="E21291" s="203"/>
      <c r="F21291" s="203"/>
    </row>
    <row r="21292" spans="1:6" x14ac:dyDescent="0.25">
      <c r="A21292" s="203"/>
      <c r="B21292" s="203"/>
      <c r="C21292" s="203"/>
      <c r="D21292" s="203"/>
      <c r="E21292" s="203"/>
      <c r="F21292" s="203"/>
    </row>
    <row r="21293" spans="1:6" x14ac:dyDescent="0.25">
      <c r="A21293" s="203"/>
      <c r="B21293" s="203"/>
      <c r="C21293" s="203"/>
      <c r="D21293" s="203"/>
      <c r="E21293" s="203"/>
      <c r="F21293" s="203"/>
    </row>
    <row r="21294" spans="1:6" x14ac:dyDescent="0.25">
      <c r="A21294" s="203"/>
      <c r="B21294" s="203"/>
      <c r="C21294" s="203"/>
      <c r="D21294" s="203"/>
      <c r="E21294" s="203"/>
      <c r="F21294" s="203"/>
    </row>
    <row r="21295" spans="1:6" x14ac:dyDescent="0.25">
      <c r="A21295" s="203"/>
      <c r="B21295" s="203"/>
      <c r="C21295" s="203"/>
      <c r="D21295" s="203"/>
      <c r="E21295" s="203"/>
      <c r="F21295" s="203"/>
    </row>
    <row r="21296" spans="1:6" x14ac:dyDescent="0.25">
      <c r="A21296" s="203"/>
      <c r="B21296" s="203"/>
      <c r="C21296" s="203"/>
      <c r="D21296" s="203"/>
      <c r="E21296" s="203"/>
      <c r="F21296" s="203"/>
    </row>
    <row r="21297" spans="1:6" x14ac:dyDescent="0.25">
      <c r="A21297" s="203"/>
      <c r="B21297" s="203"/>
      <c r="C21297" s="203"/>
      <c r="D21297" s="203"/>
      <c r="E21297" s="203"/>
      <c r="F21297" s="203"/>
    </row>
    <row r="21298" spans="1:6" x14ac:dyDescent="0.25">
      <c r="A21298" s="203"/>
      <c r="B21298" s="203"/>
      <c r="C21298" s="203"/>
      <c r="D21298" s="203"/>
      <c r="E21298" s="203"/>
      <c r="F21298" s="203"/>
    </row>
    <row r="21299" spans="1:6" x14ac:dyDescent="0.25">
      <c r="A21299" s="203"/>
      <c r="B21299" s="203"/>
      <c r="C21299" s="203"/>
      <c r="D21299" s="203"/>
      <c r="E21299" s="203"/>
      <c r="F21299" s="203"/>
    </row>
    <row r="21300" spans="1:6" x14ac:dyDescent="0.25">
      <c r="A21300" s="203"/>
      <c r="B21300" s="203"/>
      <c r="C21300" s="203"/>
      <c r="D21300" s="203"/>
      <c r="E21300" s="203"/>
      <c r="F21300" s="203"/>
    </row>
    <row r="21301" spans="1:6" x14ac:dyDescent="0.25">
      <c r="A21301" s="203"/>
      <c r="B21301" s="203"/>
      <c r="C21301" s="203"/>
      <c r="D21301" s="203"/>
      <c r="E21301" s="203"/>
      <c r="F21301" s="203"/>
    </row>
    <row r="21302" spans="1:6" x14ac:dyDescent="0.25">
      <c r="A21302" s="203"/>
      <c r="B21302" s="203"/>
      <c r="C21302" s="203"/>
      <c r="D21302" s="203"/>
      <c r="E21302" s="203"/>
      <c r="F21302" s="203"/>
    </row>
    <row r="21303" spans="1:6" x14ac:dyDescent="0.25">
      <c r="A21303" s="203"/>
      <c r="B21303" s="203"/>
      <c r="C21303" s="203"/>
      <c r="D21303" s="203"/>
      <c r="E21303" s="203"/>
      <c r="F21303" s="203"/>
    </row>
    <row r="21304" spans="1:6" x14ac:dyDescent="0.25">
      <c r="A21304" s="203"/>
      <c r="B21304" s="203"/>
      <c r="C21304" s="203"/>
      <c r="D21304" s="203"/>
      <c r="E21304" s="203"/>
      <c r="F21304" s="203"/>
    </row>
    <row r="21305" spans="1:6" x14ac:dyDescent="0.25">
      <c r="A21305" s="203"/>
      <c r="B21305" s="203"/>
      <c r="C21305" s="203"/>
      <c r="D21305" s="203"/>
      <c r="E21305" s="203"/>
      <c r="F21305" s="203"/>
    </row>
    <row r="21306" spans="1:6" x14ac:dyDescent="0.25">
      <c r="A21306" s="203"/>
      <c r="B21306" s="203"/>
      <c r="C21306" s="203"/>
      <c r="D21306" s="203"/>
      <c r="E21306" s="203"/>
      <c r="F21306" s="203"/>
    </row>
    <row r="21307" spans="1:6" x14ac:dyDescent="0.25">
      <c r="A21307" s="203"/>
      <c r="B21307" s="203"/>
      <c r="C21307" s="203"/>
      <c r="D21307" s="203"/>
      <c r="E21307" s="203"/>
      <c r="F21307" s="203"/>
    </row>
    <row r="21308" spans="1:6" x14ac:dyDescent="0.25">
      <c r="A21308" s="203"/>
      <c r="B21308" s="203"/>
      <c r="C21308" s="203"/>
      <c r="D21308" s="203"/>
      <c r="E21308" s="203"/>
      <c r="F21308" s="203"/>
    </row>
    <row r="21309" spans="1:6" x14ac:dyDescent="0.25">
      <c r="A21309" s="203"/>
      <c r="B21309" s="203"/>
      <c r="C21309" s="203"/>
      <c r="D21309" s="203"/>
      <c r="E21309" s="203"/>
      <c r="F21309" s="203"/>
    </row>
    <row r="21310" spans="1:6" x14ac:dyDescent="0.25">
      <c r="A21310" s="203"/>
      <c r="B21310" s="203"/>
      <c r="C21310" s="203"/>
      <c r="D21310" s="203"/>
      <c r="E21310" s="203"/>
      <c r="F21310" s="203"/>
    </row>
    <row r="21311" spans="1:6" x14ac:dyDescent="0.25">
      <c r="A21311" s="203"/>
      <c r="B21311" s="203"/>
      <c r="C21311" s="203"/>
      <c r="D21311" s="203"/>
      <c r="E21311" s="203"/>
      <c r="F21311" s="203"/>
    </row>
    <row r="21312" spans="1:6" x14ac:dyDescent="0.25">
      <c r="A21312" s="203"/>
      <c r="B21312" s="203"/>
      <c r="C21312" s="203"/>
      <c r="D21312" s="203"/>
      <c r="E21312" s="203"/>
      <c r="F21312" s="203"/>
    </row>
    <row r="21313" spans="1:6" x14ac:dyDescent="0.25">
      <c r="A21313" s="203"/>
      <c r="B21313" s="203"/>
      <c r="C21313" s="203"/>
      <c r="D21313" s="203"/>
      <c r="E21313" s="203"/>
      <c r="F21313" s="203"/>
    </row>
    <row r="21314" spans="1:6" x14ac:dyDescent="0.25">
      <c r="A21314" s="203"/>
      <c r="B21314" s="203"/>
      <c r="C21314" s="203"/>
      <c r="D21314" s="203"/>
      <c r="E21314" s="203"/>
      <c r="F21314" s="203"/>
    </row>
    <row r="21315" spans="1:6" x14ac:dyDescent="0.25">
      <c r="A21315" s="203"/>
      <c r="B21315" s="203"/>
      <c r="C21315" s="203"/>
      <c r="D21315" s="203"/>
      <c r="E21315" s="203"/>
      <c r="F21315" s="203"/>
    </row>
    <row r="21316" spans="1:6" x14ac:dyDescent="0.25">
      <c r="A21316" s="203"/>
      <c r="B21316" s="203"/>
      <c r="C21316" s="203"/>
      <c r="D21316" s="203"/>
      <c r="E21316" s="203"/>
      <c r="F21316" s="203"/>
    </row>
    <row r="21317" spans="1:6" x14ac:dyDescent="0.25">
      <c r="A21317" s="203"/>
      <c r="B21317" s="203"/>
      <c r="C21317" s="203"/>
      <c r="D21317" s="203"/>
      <c r="E21317" s="203"/>
      <c r="F21317" s="203"/>
    </row>
    <row r="21318" spans="1:6" x14ac:dyDescent="0.25">
      <c r="A21318" s="203"/>
      <c r="B21318" s="203"/>
      <c r="C21318" s="203"/>
      <c r="D21318" s="203"/>
      <c r="E21318" s="203"/>
      <c r="F21318" s="203"/>
    </row>
    <row r="21319" spans="1:6" x14ac:dyDescent="0.25">
      <c r="A21319" s="203"/>
      <c r="B21319" s="203"/>
      <c r="C21319" s="203"/>
      <c r="D21319" s="203"/>
      <c r="E21319" s="203"/>
      <c r="F21319" s="203"/>
    </row>
    <row r="21320" spans="1:6" x14ac:dyDescent="0.25">
      <c r="A21320" s="203"/>
      <c r="B21320" s="203"/>
      <c r="C21320" s="203"/>
      <c r="D21320" s="203"/>
      <c r="E21320" s="203"/>
      <c r="F21320" s="203"/>
    </row>
    <row r="21321" spans="1:6" x14ac:dyDescent="0.25">
      <c r="A21321" s="203"/>
      <c r="B21321" s="203"/>
      <c r="C21321" s="203"/>
      <c r="D21321" s="203"/>
      <c r="E21321" s="203"/>
      <c r="F21321" s="203"/>
    </row>
    <row r="21322" spans="1:6" x14ac:dyDescent="0.25">
      <c r="A21322" s="203"/>
      <c r="B21322" s="203"/>
      <c r="C21322" s="203"/>
      <c r="D21322" s="203"/>
      <c r="E21322" s="203"/>
      <c r="F21322" s="203"/>
    </row>
    <row r="21323" spans="1:6" x14ac:dyDescent="0.25">
      <c r="A21323" s="203"/>
      <c r="B21323" s="203"/>
      <c r="C21323" s="203"/>
      <c r="D21323" s="203"/>
      <c r="E21323" s="203"/>
      <c r="F21323" s="203"/>
    </row>
    <row r="21324" spans="1:6" x14ac:dyDescent="0.25">
      <c r="A21324" s="203"/>
      <c r="B21324" s="203"/>
      <c r="C21324" s="203"/>
      <c r="D21324" s="203"/>
      <c r="E21324" s="203"/>
      <c r="F21324" s="203"/>
    </row>
    <row r="21325" spans="1:6" x14ac:dyDescent="0.25">
      <c r="A21325" s="203"/>
      <c r="B21325" s="203"/>
      <c r="C21325" s="203"/>
      <c r="D21325" s="203"/>
      <c r="E21325" s="203"/>
      <c r="F21325" s="203"/>
    </row>
    <row r="21326" spans="1:6" x14ac:dyDescent="0.25">
      <c r="A21326" s="203"/>
      <c r="B21326" s="203"/>
      <c r="C21326" s="203"/>
      <c r="D21326" s="203"/>
      <c r="E21326" s="203"/>
      <c r="F21326" s="203"/>
    </row>
    <row r="21327" spans="1:6" x14ac:dyDescent="0.25">
      <c r="A21327" s="203"/>
      <c r="B21327" s="203"/>
      <c r="C21327" s="203"/>
      <c r="D21327" s="203"/>
      <c r="E21327" s="203"/>
      <c r="F21327" s="203"/>
    </row>
    <row r="21328" spans="1:6" x14ac:dyDescent="0.25">
      <c r="A21328" s="203"/>
      <c r="B21328" s="203"/>
      <c r="C21328" s="203"/>
      <c r="D21328" s="203"/>
      <c r="E21328" s="203"/>
      <c r="F21328" s="203"/>
    </row>
    <row r="21329" spans="1:6" x14ac:dyDescent="0.25">
      <c r="A21329" s="203"/>
      <c r="B21329" s="203"/>
      <c r="C21329" s="203"/>
      <c r="D21329" s="203"/>
      <c r="E21329" s="203"/>
      <c r="F21329" s="203"/>
    </row>
    <row r="21330" spans="1:6" x14ac:dyDescent="0.25">
      <c r="A21330" s="203"/>
      <c r="B21330" s="203"/>
      <c r="C21330" s="203"/>
      <c r="D21330" s="203"/>
      <c r="E21330" s="203"/>
      <c r="F21330" s="203"/>
    </row>
    <row r="21331" spans="1:6" x14ac:dyDescent="0.25">
      <c r="A21331" s="203"/>
      <c r="B21331" s="203"/>
      <c r="C21331" s="203"/>
      <c r="D21331" s="203"/>
      <c r="E21331" s="203"/>
      <c r="F21331" s="203"/>
    </row>
    <row r="21332" spans="1:6" x14ac:dyDescent="0.25">
      <c r="A21332" s="203"/>
      <c r="B21332" s="203"/>
      <c r="C21332" s="203"/>
      <c r="D21332" s="203"/>
      <c r="E21332" s="203"/>
      <c r="F21332" s="203"/>
    </row>
    <row r="21333" spans="1:6" x14ac:dyDescent="0.25">
      <c r="A21333" s="203"/>
      <c r="B21333" s="203"/>
      <c r="C21333" s="203"/>
      <c r="D21333" s="203"/>
      <c r="E21333" s="203"/>
      <c r="F21333" s="203"/>
    </row>
    <row r="21334" spans="1:6" x14ac:dyDescent="0.25">
      <c r="A21334" s="203"/>
      <c r="B21334" s="203"/>
      <c r="C21334" s="203"/>
      <c r="D21334" s="203"/>
      <c r="E21334" s="203"/>
      <c r="F21334" s="203"/>
    </row>
    <row r="21335" spans="1:6" x14ac:dyDescent="0.25">
      <c r="A21335" s="203"/>
      <c r="B21335" s="203"/>
      <c r="C21335" s="203"/>
      <c r="D21335" s="203"/>
      <c r="E21335" s="203"/>
      <c r="F21335" s="203"/>
    </row>
    <row r="21336" spans="1:6" x14ac:dyDescent="0.25">
      <c r="A21336" s="203"/>
      <c r="B21336" s="203"/>
      <c r="C21336" s="203"/>
      <c r="D21336" s="203"/>
      <c r="E21336" s="203"/>
      <c r="F21336" s="203"/>
    </row>
    <row r="21337" spans="1:6" x14ac:dyDescent="0.25">
      <c r="A21337" s="203"/>
      <c r="B21337" s="203"/>
      <c r="C21337" s="203"/>
      <c r="D21337" s="203"/>
      <c r="E21337" s="203"/>
      <c r="F21337" s="203"/>
    </row>
    <row r="21338" spans="1:6" x14ac:dyDescent="0.25">
      <c r="A21338" s="203"/>
      <c r="B21338" s="203"/>
      <c r="C21338" s="203"/>
      <c r="D21338" s="203"/>
      <c r="E21338" s="203"/>
      <c r="F21338" s="203"/>
    </row>
    <row r="21339" spans="1:6" x14ac:dyDescent="0.25">
      <c r="A21339" s="203"/>
      <c r="B21339" s="203"/>
      <c r="C21339" s="203"/>
      <c r="D21339" s="203"/>
      <c r="E21339" s="203"/>
      <c r="F21339" s="203"/>
    </row>
    <row r="21340" spans="1:6" x14ac:dyDescent="0.25">
      <c r="A21340" s="203"/>
      <c r="B21340" s="203"/>
      <c r="C21340" s="203"/>
      <c r="D21340" s="203"/>
      <c r="E21340" s="203"/>
      <c r="F21340" s="203"/>
    </row>
    <row r="21341" spans="1:6" x14ac:dyDescent="0.25">
      <c r="A21341" s="203"/>
      <c r="B21341" s="203"/>
      <c r="C21341" s="203"/>
      <c r="D21341" s="203"/>
      <c r="E21341" s="203"/>
      <c r="F21341" s="203"/>
    </row>
    <row r="21342" spans="1:6" x14ac:dyDescent="0.25">
      <c r="A21342" s="203"/>
      <c r="B21342" s="203"/>
      <c r="C21342" s="203"/>
      <c r="D21342" s="203"/>
      <c r="E21342" s="203"/>
      <c r="F21342" s="203"/>
    </row>
    <row r="21343" spans="1:6" x14ac:dyDescent="0.25">
      <c r="A21343" s="203"/>
      <c r="B21343" s="203"/>
      <c r="C21343" s="203"/>
      <c r="D21343" s="203"/>
      <c r="E21343" s="203"/>
      <c r="F21343" s="203"/>
    </row>
    <row r="21344" spans="1:6" x14ac:dyDescent="0.25">
      <c r="A21344" s="203"/>
      <c r="B21344" s="203"/>
      <c r="C21344" s="203"/>
      <c r="D21344" s="203"/>
      <c r="E21344" s="203"/>
      <c r="F21344" s="203"/>
    </row>
    <row r="21345" spans="1:6" x14ac:dyDescent="0.25">
      <c r="A21345" s="203"/>
      <c r="B21345" s="203"/>
      <c r="C21345" s="203"/>
      <c r="D21345" s="203"/>
      <c r="E21345" s="203"/>
      <c r="F21345" s="203"/>
    </row>
    <row r="21346" spans="1:6" x14ac:dyDescent="0.25">
      <c r="A21346" s="203"/>
      <c r="B21346" s="203"/>
      <c r="C21346" s="203"/>
      <c r="D21346" s="203"/>
      <c r="E21346" s="203"/>
      <c r="F21346" s="203"/>
    </row>
    <row r="21347" spans="1:6" x14ac:dyDescent="0.25">
      <c r="A21347" s="203"/>
      <c r="B21347" s="203"/>
      <c r="C21347" s="203"/>
      <c r="D21347" s="203"/>
      <c r="E21347" s="203"/>
      <c r="F21347" s="203"/>
    </row>
    <row r="21348" spans="1:6" x14ac:dyDescent="0.25">
      <c r="A21348" s="203"/>
      <c r="B21348" s="203"/>
      <c r="C21348" s="203"/>
      <c r="D21348" s="203"/>
      <c r="E21348" s="203"/>
      <c r="F21348" s="203"/>
    </row>
    <row r="21349" spans="1:6" x14ac:dyDescent="0.25">
      <c r="A21349" s="203"/>
      <c r="B21349" s="203"/>
      <c r="C21349" s="203"/>
      <c r="D21349" s="203"/>
      <c r="E21349" s="203"/>
      <c r="F21349" s="203"/>
    </row>
    <row r="21350" spans="1:6" x14ac:dyDescent="0.25">
      <c r="A21350" s="203"/>
      <c r="B21350" s="203"/>
      <c r="C21350" s="203"/>
      <c r="D21350" s="203"/>
      <c r="E21350" s="203"/>
      <c r="F21350" s="203"/>
    </row>
    <row r="21351" spans="1:6" x14ac:dyDescent="0.25">
      <c r="A21351" s="203"/>
      <c r="B21351" s="203"/>
      <c r="C21351" s="203"/>
      <c r="D21351" s="203"/>
      <c r="E21351" s="203"/>
      <c r="F21351" s="203"/>
    </row>
    <row r="21352" spans="1:6" x14ac:dyDescent="0.25">
      <c r="A21352" s="203"/>
      <c r="B21352" s="203"/>
      <c r="C21352" s="203"/>
      <c r="D21352" s="203"/>
      <c r="E21352" s="203"/>
      <c r="F21352" s="203"/>
    </row>
    <row r="21353" spans="1:6" x14ac:dyDescent="0.25">
      <c r="A21353" s="203"/>
      <c r="B21353" s="203"/>
      <c r="C21353" s="203"/>
      <c r="D21353" s="203"/>
      <c r="E21353" s="203"/>
      <c r="F21353" s="203"/>
    </row>
    <row r="21354" spans="1:6" x14ac:dyDescent="0.25">
      <c r="A21354" s="203"/>
      <c r="B21354" s="203"/>
      <c r="C21354" s="203"/>
      <c r="D21354" s="203"/>
      <c r="E21354" s="203"/>
      <c r="F21354" s="203"/>
    </row>
    <row r="21355" spans="1:6" x14ac:dyDescent="0.25">
      <c r="A21355" s="203"/>
      <c r="B21355" s="203"/>
      <c r="C21355" s="203"/>
      <c r="D21355" s="203"/>
      <c r="E21355" s="203"/>
      <c r="F21355" s="203"/>
    </row>
    <row r="21356" spans="1:6" x14ac:dyDescent="0.25">
      <c r="A21356" s="203"/>
      <c r="B21356" s="203"/>
      <c r="C21356" s="203"/>
      <c r="D21356" s="203"/>
      <c r="E21356" s="203"/>
      <c r="F21356" s="203"/>
    </row>
    <row r="21357" spans="1:6" x14ac:dyDescent="0.25">
      <c r="A21357" s="203"/>
      <c r="B21357" s="203"/>
      <c r="C21357" s="203"/>
      <c r="D21357" s="203"/>
      <c r="E21357" s="203"/>
      <c r="F21357" s="203"/>
    </row>
    <row r="21358" spans="1:6" x14ac:dyDescent="0.25">
      <c r="A21358" s="203"/>
      <c r="B21358" s="203"/>
      <c r="C21358" s="203"/>
      <c r="D21358" s="203"/>
      <c r="E21358" s="203"/>
      <c r="F21358" s="203"/>
    </row>
    <row r="21359" spans="1:6" x14ac:dyDescent="0.25">
      <c r="A21359" s="203"/>
      <c r="B21359" s="203"/>
      <c r="C21359" s="203"/>
      <c r="D21359" s="203"/>
      <c r="E21359" s="203"/>
      <c r="F21359" s="203"/>
    </row>
    <row r="21360" spans="1:6" x14ac:dyDescent="0.25">
      <c r="A21360" s="203"/>
      <c r="B21360" s="203"/>
      <c r="C21360" s="203"/>
      <c r="D21360" s="203"/>
      <c r="E21360" s="203"/>
      <c r="F21360" s="203"/>
    </row>
    <row r="21361" spans="1:6" x14ac:dyDescent="0.25">
      <c r="A21361" s="203"/>
      <c r="B21361" s="203"/>
      <c r="C21361" s="203"/>
      <c r="D21361" s="203"/>
      <c r="E21361" s="203"/>
      <c r="F21361" s="203"/>
    </row>
    <row r="21362" spans="1:6" x14ac:dyDescent="0.25">
      <c r="A21362" s="203"/>
      <c r="B21362" s="203"/>
      <c r="C21362" s="203"/>
      <c r="D21362" s="203"/>
      <c r="E21362" s="203"/>
      <c r="F21362" s="203"/>
    </row>
    <row r="21363" spans="1:6" x14ac:dyDescent="0.25">
      <c r="A21363" s="203"/>
      <c r="B21363" s="203"/>
      <c r="C21363" s="203"/>
      <c r="D21363" s="203"/>
      <c r="E21363" s="203"/>
      <c r="F21363" s="203"/>
    </row>
    <row r="21364" spans="1:6" x14ac:dyDescent="0.25">
      <c r="A21364" s="203"/>
      <c r="B21364" s="203"/>
      <c r="C21364" s="203"/>
      <c r="D21364" s="203"/>
      <c r="E21364" s="203"/>
      <c r="F21364" s="203"/>
    </row>
    <row r="21365" spans="1:6" x14ac:dyDescent="0.25">
      <c r="A21365" s="203"/>
      <c r="B21365" s="203"/>
      <c r="C21365" s="203"/>
      <c r="D21365" s="203"/>
      <c r="E21365" s="203"/>
      <c r="F21365" s="203"/>
    </row>
    <row r="21366" spans="1:6" x14ac:dyDescent="0.25">
      <c r="A21366" s="203"/>
      <c r="B21366" s="203"/>
      <c r="C21366" s="203"/>
      <c r="D21366" s="203"/>
      <c r="E21366" s="203"/>
      <c r="F21366" s="203"/>
    </row>
    <row r="21367" spans="1:6" x14ac:dyDescent="0.25">
      <c r="A21367" s="203"/>
      <c r="B21367" s="203"/>
      <c r="C21367" s="203"/>
      <c r="D21367" s="203"/>
      <c r="E21367" s="203"/>
      <c r="F21367" s="203"/>
    </row>
    <row r="21368" spans="1:6" x14ac:dyDescent="0.25">
      <c r="A21368" s="203"/>
      <c r="B21368" s="203"/>
      <c r="C21368" s="203"/>
      <c r="D21368" s="203"/>
      <c r="E21368" s="203"/>
      <c r="F21368" s="203"/>
    </row>
    <row r="21369" spans="1:6" x14ac:dyDescent="0.25">
      <c r="A21369" s="203"/>
      <c r="B21369" s="203"/>
      <c r="C21369" s="203"/>
      <c r="D21369" s="203"/>
      <c r="E21369" s="203"/>
      <c r="F21369" s="203"/>
    </row>
    <row r="21370" spans="1:6" x14ac:dyDescent="0.25">
      <c r="A21370" s="203"/>
      <c r="B21370" s="203"/>
      <c r="C21370" s="203"/>
      <c r="D21370" s="203"/>
      <c r="E21370" s="203"/>
      <c r="F21370" s="203"/>
    </row>
    <row r="21371" spans="1:6" x14ac:dyDescent="0.25">
      <c r="A21371" s="203"/>
      <c r="B21371" s="203"/>
      <c r="C21371" s="203"/>
      <c r="D21371" s="203"/>
      <c r="E21371" s="203"/>
      <c r="F21371" s="203"/>
    </row>
    <row r="21372" spans="1:6" x14ac:dyDescent="0.25">
      <c r="A21372" s="203"/>
      <c r="B21372" s="203"/>
      <c r="C21372" s="203"/>
      <c r="D21372" s="203"/>
      <c r="E21372" s="203"/>
      <c r="F21372" s="203"/>
    </row>
    <row r="21373" spans="1:6" x14ac:dyDescent="0.25">
      <c r="A21373" s="203"/>
      <c r="B21373" s="203"/>
      <c r="C21373" s="203"/>
      <c r="D21373" s="203"/>
      <c r="E21373" s="203"/>
      <c r="F21373" s="203"/>
    </row>
    <row r="21374" spans="1:6" x14ac:dyDescent="0.25">
      <c r="A21374" s="203"/>
      <c r="B21374" s="203"/>
      <c r="C21374" s="203"/>
      <c r="D21374" s="203"/>
      <c r="E21374" s="203"/>
      <c r="F21374" s="203"/>
    </row>
    <row r="21375" spans="1:6" x14ac:dyDescent="0.25">
      <c r="A21375" s="203"/>
      <c r="B21375" s="203"/>
      <c r="C21375" s="203"/>
      <c r="D21375" s="203"/>
      <c r="E21375" s="203"/>
      <c r="F21375" s="203"/>
    </row>
    <row r="21376" spans="1:6" x14ac:dyDescent="0.25">
      <c r="A21376" s="203"/>
      <c r="B21376" s="203"/>
      <c r="C21376" s="203"/>
      <c r="D21376" s="203"/>
      <c r="E21376" s="203"/>
      <c r="F21376" s="203"/>
    </row>
    <row r="21377" spans="1:6" x14ac:dyDescent="0.25">
      <c r="A21377" s="203"/>
      <c r="B21377" s="203"/>
      <c r="C21377" s="203"/>
      <c r="D21377" s="203"/>
      <c r="E21377" s="203"/>
      <c r="F21377" s="203"/>
    </row>
    <row r="21378" spans="1:6" x14ac:dyDescent="0.25">
      <c r="A21378" s="203"/>
      <c r="B21378" s="203"/>
      <c r="C21378" s="203"/>
      <c r="D21378" s="203"/>
      <c r="E21378" s="203"/>
      <c r="F21378" s="203"/>
    </row>
    <row r="21379" spans="1:6" x14ac:dyDescent="0.25">
      <c r="A21379" s="203"/>
      <c r="B21379" s="203"/>
      <c r="C21379" s="203"/>
      <c r="D21379" s="203"/>
      <c r="E21379" s="203"/>
      <c r="F21379" s="203"/>
    </row>
    <row r="21380" spans="1:6" x14ac:dyDescent="0.25">
      <c r="A21380" s="203"/>
      <c r="B21380" s="203"/>
      <c r="C21380" s="203"/>
      <c r="D21380" s="203"/>
      <c r="E21380" s="203"/>
      <c r="F21380" s="203"/>
    </row>
    <row r="21381" spans="1:6" x14ac:dyDescent="0.25">
      <c r="A21381" s="203"/>
      <c r="B21381" s="203"/>
      <c r="C21381" s="203"/>
      <c r="D21381" s="203"/>
      <c r="E21381" s="203"/>
      <c r="F21381" s="203"/>
    </row>
    <row r="21382" spans="1:6" x14ac:dyDescent="0.25">
      <c r="A21382" s="203"/>
      <c r="B21382" s="203"/>
      <c r="C21382" s="203"/>
      <c r="D21382" s="203"/>
      <c r="E21382" s="203"/>
      <c r="F21382" s="203"/>
    </row>
    <row r="21383" spans="1:6" x14ac:dyDescent="0.25">
      <c r="A21383" s="203"/>
      <c r="B21383" s="203"/>
      <c r="C21383" s="203"/>
      <c r="D21383" s="203"/>
      <c r="E21383" s="203"/>
      <c r="F21383" s="203"/>
    </row>
    <row r="21384" spans="1:6" x14ac:dyDescent="0.25">
      <c r="A21384" s="203"/>
      <c r="B21384" s="203"/>
      <c r="C21384" s="203"/>
      <c r="D21384" s="203"/>
      <c r="E21384" s="203"/>
      <c r="F21384" s="203"/>
    </row>
    <row r="21385" spans="1:6" x14ac:dyDescent="0.25">
      <c r="A21385" s="203"/>
      <c r="B21385" s="203"/>
      <c r="C21385" s="203"/>
      <c r="D21385" s="203"/>
      <c r="E21385" s="203"/>
      <c r="F21385" s="203"/>
    </row>
    <row r="21386" spans="1:6" x14ac:dyDescent="0.25">
      <c r="A21386" s="203"/>
      <c r="B21386" s="203"/>
      <c r="C21386" s="203"/>
      <c r="D21386" s="203"/>
      <c r="E21386" s="203"/>
      <c r="F21386" s="203"/>
    </row>
    <row r="21387" spans="1:6" x14ac:dyDescent="0.25">
      <c r="A21387" s="203"/>
      <c r="B21387" s="203"/>
      <c r="C21387" s="203"/>
      <c r="D21387" s="203"/>
      <c r="E21387" s="203"/>
      <c r="F21387" s="203"/>
    </row>
    <row r="21388" spans="1:6" x14ac:dyDescent="0.25">
      <c r="A21388" s="203"/>
      <c r="B21388" s="203"/>
      <c r="C21388" s="203"/>
      <c r="D21388" s="203"/>
      <c r="E21388" s="203"/>
      <c r="F21388" s="203"/>
    </row>
    <row r="21389" spans="1:6" x14ac:dyDescent="0.25">
      <c r="A21389" s="203"/>
      <c r="B21389" s="203"/>
      <c r="C21389" s="203"/>
      <c r="D21389" s="203"/>
      <c r="E21389" s="203"/>
      <c r="F21389" s="203"/>
    </row>
    <row r="21390" spans="1:6" x14ac:dyDescent="0.25">
      <c r="A21390" s="203"/>
      <c r="B21390" s="203"/>
      <c r="C21390" s="203"/>
      <c r="D21390" s="203"/>
      <c r="E21390" s="203"/>
      <c r="F21390" s="203"/>
    </row>
    <row r="21391" spans="1:6" x14ac:dyDescent="0.25">
      <c r="A21391" s="203"/>
      <c r="B21391" s="203"/>
      <c r="C21391" s="203"/>
      <c r="D21391" s="203"/>
      <c r="E21391" s="203"/>
      <c r="F21391" s="203"/>
    </row>
    <row r="21392" spans="1:6" x14ac:dyDescent="0.25">
      <c r="A21392" s="203"/>
      <c r="B21392" s="203"/>
      <c r="C21392" s="203"/>
      <c r="D21392" s="203"/>
      <c r="E21392" s="203"/>
      <c r="F21392" s="203"/>
    </row>
    <row r="21393" spans="1:6" x14ac:dyDescent="0.25">
      <c r="A21393" s="203"/>
      <c r="B21393" s="203"/>
      <c r="C21393" s="203"/>
      <c r="D21393" s="203"/>
      <c r="E21393" s="203"/>
      <c r="F21393" s="203"/>
    </row>
    <row r="21394" spans="1:6" x14ac:dyDescent="0.25">
      <c r="A21394" s="203"/>
      <c r="B21394" s="203"/>
      <c r="C21394" s="203"/>
      <c r="D21394" s="203"/>
      <c r="E21394" s="203"/>
      <c r="F21394" s="203"/>
    </row>
    <row r="21395" spans="1:6" x14ac:dyDescent="0.25">
      <c r="A21395" s="203"/>
      <c r="B21395" s="203"/>
      <c r="C21395" s="203"/>
      <c r="D21395" s="203"/>
      <c r="E21395" s="203"/>
      <c r="F21395" s="203"/>
    </row>
    <row r="21396" spans="1:6" x14ac:dyDescent="0.25">
      <c r="A21396" s="203"/>
      <c r="B21396" s="203"/>
      <c r="C21396" s="203"/>
      <c r="D21396" s="203"/>
      <c r="E21396" s="203"/>
      <c r="F21396" s="203"/>
    </row>
    <row r="21397" spans="1:6" x14ac:dyDescent="0.25">
      <c r="A21397" s="203"/>
      <c r="B21397" s="203"/>
      <c r="C21397" s="203"/>
      <c r="D21397" s="203"/>
      <c r="E21397" s="203"/>
      <c r="F21397" s="203"/>
    </row>
    <row r="21398" spans="1:6" x14ac:dyDescent="0.25">
      <c r="A21398" s="203"/>
      <c r="B21398" s="203"/>
      <c r="C21398" s="203"/>
      <c r="D21398" s="203"/>
      <c r="E21398" s="203"/>
      <c r="F21398" s="203"/>
    </row>
    <row r="21399" spans="1:6" x14ac:dyDescent="0.25">
      <c r="A21399" s="203"/>
      <c r="B21399" s="203"/>
      <c r="C21399" s="203"/>
      <c r="D21399" s="203"/>
      <c r="E21399" s="203"/>
      <c r="F21399" s="203"/>
    </row>
    <row r="21400" spans="1:6" x14ac:dyDescent="0.25">
      <c r="A21400" s="203"/>
      <c r="B21400" s="203"/>
      <c r="C21400" s="203"/>
      <c r="D21400" s="203"/>
      <c r="E21400" s="203"/>
      <c r="F21400" s="203"/>
    </row>
    <row r="21401" spans="1:6" x14ac:dyDescent="0.25">
      <c r="A21401" s="203"/>
      <c r="B21401" s="203"/>
      <c r="C21401" s="203"/>
      <c r="D21401" s="203"/>
      <c r="E21401" s="203"/>
      <c r="F21401" s="203"/>
    </row>
    <row r="21402" spans="1:6" x14ac:dyDescent="0.25">
      <c r="A21402" s="203"/>
      <c r="B21402" s="203"/>
      <c r="C21402" s="203"/>
      <c r="D21402" s="203"/>
      <c r="E21402" s="203"/>
      <c r="F21402" s="203"/>
    </row>
    <row r="21403" spans="1:6" x14ac:dyDescent="0.25">
      <c r="A21403" s="203"/>
      <c r="B21403" s="203"/>
      <c r="C21403" s="203"/>
      <c r="D21403" s="203"/>
      <c r="E21403" s="203"/>
      <c r="F21403" s="203"/>
    </row>
    <row r="21404" spans="1:6" x14ac:dyDescent="0.25">
      <c r="A21404" s="203"/>
      <c r="B21404" s="203"/>
      <c r="C21404" s="203"/>
      <c r="D21404" s="203"/>
      <c r="E21404" s="203"/>
      <c r="F21404" s="203"/>
    </row>
    <row r="21405" spans="1:6" x14ac:dyDescent="0.25">
      <c r="A21405" s="203"/>
      <c r="B21405" s="203"/>
      <c r="C21405" s="203"/>
      <c r="D21405" s="203"/>
      <c r="E21405" s="203"/>
      <c r="F21405" s="203"/>
    </row>
    <row r="21406" spans="1:6" x14ac:dyDescent="0.25">
      <c r="A21406" s="203"/>
      <c r="B21406" s="203"/>
      <c r="C21406" s="203"/>
      <c r="D21406" s="203"/>
      <c r="E21406" s="203"/>
      <c r="F21406" s="203"/>
    </row>
    <row r="21407" spans="1:6" x14ac:dyDescent="0.25">
      <c r="A21407" s="203"/>
      <c r="B21407" s="203"/>
      <c r="C21407" s="203"/>
      <c r="D21407" s="203"/>
      <c r="E21407" s="203"/>
      <c r="F21407" s="203"/>
    </row>
    <row r="21408" spans="1:6" x14ac:dyDescent="0.25">
      <c r="A21408" s="203"/>
      <c r="B21408" s="203"/>
      <c r="C21408" s="203"/>
      <c r="D21408" s="203"/>
      <c r="E21408" s="203"/>
      <c r="F21408" s="203"/>
    </row>
    <row r="21409" spans="1:6" x14ac:dyDescent="0.25">
      <c r="A21409" s="203"/>
      <c r="B21409" s="203"/>
      <c r="C21409" s="203"/>
      <c r="D21409" s="203"/>
      <c r="E21409" s="203"/>
      <c r="F21409" s="203"/>
    </row>
    <row r="21410" spans="1:6" x14ac:dyDescent="0.25">
      <c r="A21410" s="203"/>
      <c r="B21410" s="203"/>
      <c r="C21410" s="203"/>
      <c r="D21410" s="203"/>
      <c r="E21410" s="203"/>
      <c r="F21410" s="203"/>
    </row>
    <row r="21411" spans="1:6" x14ac:dyDescent="0.25">
      <c r="A21411" s="203"/>
      <c r="B21411" s="203"/>
      <c r="C21411" s="203"/>
      <c r="D21411" s="203"/>
      <c r="E21411" s="203"/>
      <c r="F21411" s="203"/>
    </row>
    <row r="21412" spans="1:6" x14ac:dyDescent="0.25">
      <c r="A21412" s="203"/>
      <c r="B21412" s="203"/>
      <c r="C21412" s="203"/>
      <c r="D21412" s="203"/>
      <c r="E21412" s="203"/>
      <c r="F21412" s="203"/>
    </row>
    <row r="21413" spans="1:6" x14ac:dyDescent="0.25">
      <c r="A21413" s="203"/>
      <c r="B21413" s="203"/>
      <c r="C21413" s="203"/>
      <c r="D21413" s="203"/>
      <c r="E21413" s="203"/>
      <c r="F21413" s="203"/>
    </row>
    <row r="21414" spans="1:6" x14ac:dyDescent="0.25">
      <c r="A21414" s="203"/>
      <c r="B21414" s="203"/>
      <c r="C21414" s="203"/>
      <c r="D21414" s="203"/>
      <c r="E21414" s="203"/>
      <c r="F21414" s="203"/>
    </row>
    <row r="21415" spans="1:6" x14ac:dyDescent="0.25">
      <c r="A21415" s="203"/>
      <c r="B21415" s="203"/>
      <c r="C21415" s="203"/>
      <c r="D21415" s="203"/>
      <c r="E21415" s="203"/>
      <c r="F21415" s="203"/>
    </row>
    <row r="21416" spans="1:6" x14ac:dyDescent="0.25">
      <c r="A21416" s="203"/>
      <c r="B21416" s="203"/>
      <c r="C21416" s="203"/>
      <c r="D21416" s="203"/>
      <c r="E21416" s="203"/>
      <c r="F21416" s="203"/>
    </row>
    <row r="21417" spans="1:6" x14ac:dyDescent="0.25">
      <c r="A21417" s="203"/>
      <c r="B21417" s="203"/>
      <c r="C21417" s="203"/>
      <c r="D21417" s="203"/>
      <c r="E21417" s="203"/>
      <c r="F21417" s="203"/>
    </row>
    <row r="21418" spans="1:6" x14ac:dyDescent="0.25">
      <c r="A21418" s="203"/>
      <c r="B21418" s="203"/>
      <c r="C21418" s="203"/>
      <c r="D21418" s="203"/>
      <c r="E21418" s="203"/>
      <c r="F21418" s="203"/>
    </row>
    <row r="21419" spans="1:6" x14ac:dyDescent="0.25">
      <c r="A21419" s="203"/>
      <c r="B21419" s="203"/>
      <c r="C21419" s="203"/>
      <c r="D21419" s="203"/>
      <c r="E21419" s="203"/>
      <c r="F21419" s="203"/>
    </row>
    <row r="21420" spans="1:6" x14ac:dyDescent="0.25">
      <c r="A21420" s="203"/>
      <c r="B21420" s="203"/>
      <c r="C21420" s="203"/>
      <c r="D21420" s="203"/>
      <c r="E21420" s="203"/>
      <c r="F21420" s="203"/>
    </row>
    <row r="21421" spans="1:6" x14ac:dyDescent="0.25">
      <c r="A21421" s="203"/>
      <c r="B21421" s="203"/>
      <c r="C21421" s="203"/>
      <c r="D21421" s="203"/>
      <c r="E21421" s="203"/>
      <c r="F21421" s="203"/>
    </row>
    <row r="21422" spans="1:6" x14ac:dyDescent="0.25">
      <c r="A21422" s="203"/>
      <c r="B21422" s="203"/>
      <c r="C21422" s="203"/>
      <c r="D21422" s="203"/>
      <c r="E21422" s="203"/>
      <c r="F21422" s="203"/>
    </row>
    <row r="21423" spans="1:6" x14ac:dyDescent="0.25">
      <c r="A21423" s="203"/>
      <c r="B21423" s="203"/>
      <c r="C21423" s="203"/>
      <c r="D21423" s="203"/>
      <c r="E21423" s="203"/>
      <c r="F21423" s="203"/>
    </row>
    <row r="21424" spans="1:6" x14ac:dyDescent="0.25">
      <c r="A21424" s="203"/>
      <c r="B21424" s="203"/>
      <c r="C21424" s="203"/>
      <c r="D21424" s="203"/>
      <c r="E21424" s="203"/>
      <c r="F21424" s="203"/>
    </row>
    <row r="21425" spans="1:6" x14ac:dyDescent="0.25">
      <c r="A21425" s="203"/>
      <c r="B21425" s="203"/>
      <c r="C21425" s="203"/>
      <c r="D21425" s="203"/>
      <c r="E21425" s="203"/>
      <c r="F21425" s="203"/>
    </row>
    <row r="21426" spans="1:6" x14ac:dyDescent="0.25">
      <c r="A21426" s="203"/>
      <c r="B21426" s="203"/>
      <c r="C21426" s="203"/>
      <c r="D21426" s="203"/>
      <c r="E21426" s="203"/>
      <c r="F21426" s="203"/>
    </row>
    <row r="21427" spans="1:6" x14ac:dyDescent="0.25">
      <c r="A21427" s="203"/>
      <c r="B21427" s="203"/>
      <c r="C21427" s="203"/>
      <c r="D21427" s="203"/>
      <c r="E21427" s="203"/>
      <c r="F21427" s="203"/>
    </row>
    <row r="21428" spans="1:6" x14ac:dyDescent="0.25">
      <c r="A21428" s="203"/>
      <c r="B21428" s="203"/>
      <c r="C21428" s="203"/>
      <c r="D21428" s="203"/>
      <c r="E21428" s="203"/>
      <c r="F21428" s="203"/>
    </row>
    <row r="21429" spans="1:6" x14ac:dyDescent="0.25">
      <c r="A21429" s="203"/>
      <c r="B21429" s="203"/>
      <c r="C21429" s="203"/>
      <c r="D21429" s="203"/>
      <c r="E21429" s="203"/>
      <c r="F21429" s="203"/>
    </row>
    <row r="21430" spans="1:6" x14ac:dyDescent="0.25">
      <c r="A21430" s="203"/>
      <c r="B21430" s="203"/>
      <c r="C21430" s="203"/>
      <c r="D21430" s="203"/>
      <c r="E21430" s="203"/>
      <c r="F21430" s="203"/>
    </row>
    <row r="21431" spans="1:6" x14ac:dyDescent="0.25">
      <c r="A21431" s="203"/>
      <c r="B21431" s="203"/>
      <c r="C21431" s="203"/>
      <c r="D21431" s="203"/>
      <c r="E21431" s="203"/>
      <c r="F21431" s="203"/>
    </row>
    <row r="21432" spans="1:6" x14ac:dyDescent="0.25">
      <c r="A21432" s="203"/>
      <c r="B21432" s="203"/>
      <c r="C21432" s="203"/>
      <c r="D21432" s="203"/>
      <c r="E21432" s="203"/>
      <c r="F21432" s="203"/>
    </row>
    <row r="21433" spans="1:6" x14ac:dyDescent="0.25">
      <c r="A21433" s="203"/>
      <c r="B21433" s="203"/>
      <c r="C21433" s="203"/>
      <c r="D21433" s="203"/>
      <c r="E21433" s="203"/>
      <c r="F21433" s="203"/>
    </row>
    <row r="21434" spans="1:6" x14ac:dyDescent="0.25">
      <c r="A21434" s="203"/>
      <c r="B21434" s="203"/>
      <c r="C21434" s="203"/>
      <c r="D21434" s="203"/>
      <c r="E21434" s="203"/>
      <c r="F21434" s="203"/>
    </row>
    <row r="21435" spans="1:6" x14ac:dyDescent="0.25">
      <c r="A21435" s="203"/>
      <c r="B21435" s="203"/>
      <c r="C21435" s="203"/>
      <c r="D21435" s="203"/>
      <c r="E21435" s="203"/>
      <c r="F21435" s="203"/>
    </row>
    <row r="21436" spans="1:6" x14ac:dyDescent="0.25">
      <c r="A21436" s="203"/>
      <c r="B21436" s="203"/>
      <c r="C21436" s="203"/>
      <c r="D21436" s="203"/>
      <c r="E21436" s="203"/>
      <c r="F21436" s="203"/>
    </row>
    <row r="21437" spans="1:6" x14ac:dyDescent="0.25">
      <c r="A21437" s="203"/>
      <c r="B21437" s="203"/>
      <c r="C21437" s="203"/>
      <c r="D21437" s="203"/>
      <c r="E21437" s="203"/>
      <c r="F21437" s="203"/>
    </row>
    <row r="21438" spans="1:6" x14ac:dyDescent="0.25">
      <c r="A21438" s="203"/>
      <c r="B21438" s="203"/>
      <c r="C21438" s="203"/>
      <c r="D21438" s="203"/>
      <c r="E21438" s="203"/>
      <c r="F21438" s="203"/>
    </row>
    <row r="21439" spans="1:6" x14ac:dyDescent="0.25">
      <c r="A21439" s="203"/>
      <c r="B21439" s="203"/>
      <c r="C21439" s="203"/>
      <c r="D21439" s="203"/>
      <c r="E21439" s="203"/>
      <c r="F21439" s="203"/>
    </row>
    <row r="21440" spans="1:6" x14ac:dyDescent="0.25">
      <c r="A21440" s="203"/>
      <c r="B21440" s="203"/>
      <c r="C21440" s="203"/>
      <c r="D21440" s="203"/>
      <c r="E21440" s="203"/>
      <c r="F21440" s="203"/>
    </row>
    <row r="21441" spans="1:6" x14ac:dyDescent="0.25">
      <c r="A21441" s="203"/>
      <c r="B21441" s="203"/>
      <c r="C21441" s="203"/>
      <c r="D21441" s="203"/>
      <c r="E21441" s="203"/>
      <c r="F21441" s="203"/>
    </row>
    <row r="21442" spans="1:6" x14ac:dyDescent="0.25">
      <c r="A21442" s="203"/>
      <c r="B21442" s="203"/>
      <c r="C21442" s="203"/>
      <c r="D21442" s="203"/>
      <c r="E21442" s="203"/>
      <c r="F21442" s="203"/>
    </row>
    <row r="21443" spans="1:6" x14ac:dyDescent="0.25">
      <c r="A21443" s="203"/>
      <c r="B21443" s="203"/>
      <c r="C21443" s="203"/>
      <c r="D21443" s="203"/>
      <c r="E21443" s="203"/>
      <c r="F21443" s="203"/>
    </row>
    <row r="21444" spans="1:6" x14ac:dyDescent="0.25">
      <c r="A21444" s="203"/>
      <c r="B21444" s="203"/>
      <c r="C21444" s="203"/>
      <c r="D21444" s="203"/>
      <c r="E21444" s="203"/>
      <c r="F21444" s="203"/>
    </row>
    <row r="21445" spans="1:6" x14ac:dyDescent="0.25">
      <c r="A21445" s="203"/>
      <c r="B21445" s="203"/>
      <c r="C21445" s="203"/>
      <c r="D21445" s="203"/>
      <c r="E21445" s="203"/>
      <c r="F21445" s="203"/>
    </row>
    <row r="21446" spans="1:6" x14ac:dyDescent="0.25">
      <c r="A21446" s="203"/>
      <c r="B21446" s="203"/>
      <c r="C21446" s="203"/>
      <c r="D21446" s="203"/>
      <c r="E21446" s="203"/>
      <c r="F21446" s="203"/>
    </row>
    <row r="21447" spans="1:6" x14ac:dyDescent="0.25">
      <c r="A21447" s="203"/>
      <c r="B21447" s="203"/>
      <c r="C21447" s="203"/>
      <c r="D21447" s="203"/>
      <c r="E21447" s="203"/>
      <c r="F21447" s="203"/>
    </row>
    <row r="21448" spans="1:6" x14ac:dyDescent="0.25">
      <c r="A21448" s="203"/>
      <c r="B21448" s="203"/>
      <c r="C21448" s="203"/>
      <c r="D21448" s="203"/>
      <c r="E21448" s="203"/>
      <c r="F21448" s="203"/>
    </row>
    <row r="21449" spans="1:6" x14ac:dyDescent="0.25">
      <c r="A21449" s="203"/>
      <c r="B21449" s="203"/>
      <c r="C21449" s="203"/>
      <c r="D21449" s="203"/>
      <c r="E21449" s="203"/>
      <c r="F21449" s="203"/>
    </row>
    <row r="21450" spans="1:6" x14ac:dyDescent="0.25">
      <c r="A21450" s="203"/>
      <c r="B21450" s="203"/>
      <c r="C21450" s="203"/>
      <c r="D21450" s="203"/>
      <c r="E21450" s="203"/>
      <c r="F21450" s="203"/>
    </row>
    <row r="21451" spans="1:6" x14ac:dyDescent="0.25">
      <c r="A21451" s="203"/>
      <c r="B21451" s="203"/>
      <c r="C21451" s="203"/>
      <c r="D21451" s="203"/>
      <c r="E21451" s="203"/>
      <c r="F21451" s="203"/>
    </row>
    <row r="21452" spans="1:6" x14ac:dyDescent="0.25">
      <c r="A21452" s="203"/>
      <c r="B21452" s="203"/>
      <c r="C21452" s="203"/>
      <c r="D21452" s="203"/>
      <c r="E21452" s="203"/>
      <c r="F21452" s="203"/>
    </row>
    <row r="21453" spans="1:6" x14ac:dyDescent="0.25">
      <c r="A21453" s="203"/>
      <c r="B21453" s="203"/>
      <c r="C21453" s="203"/>
      <c r="D21453" s="203"/>
      <c r="E21453" s="203"/>
      <c r="F21453" s="203"/>
    </row>
    <row r="21454" spans="1:6" x14ac:dyDescent="0.25">
      <c r="A21454" s="203"/>
      <c r="B21454" s="203"/>
      <c r="C21454" s="203"/>
      <c r="D21454" s="203"/>
      <c r="E21454" s="203"/>
      <c r="F21454" s="203"/>
    </row>
    <row r="21455" spans="1:6" x14ac:dyDescent="0.25">
      <c r="A21455" s="203"/>
      <c r="B21455" s="203"/>
      <c r="C21455" s="203"/>
      <c r="D21455" s="203"/>
      <c r="E21455" s="203"/>
      <c r="F21455" s="203"/>
    </row>
    <row r="21456" spans="1:6" x14ac:dyDescent="0.25">
      <c r="A21456" s="203"/>
      <c r="B21456" s="203"/>
      <c r="C21456" s="203"/>
      <c r="D21456" s="203"/>
      <c r="E21456" s="203"/>
      <c r="F21456" s="203"/>
    </row>
    <row r="21457" spans="1:6" x14ac:dyDescent="0.25">
      <c r="A21457" s="203"/>
      <c r="B21457" s="203"/>
      <c r="C21457" s="203"/>
      <c r="D21457" s="203"/>
      <c r="E21457" s="203"/>
      <c r="F21457" s="203"/>
    </row>
    <row r="21458" spans="1:6" x14ac:dyDescent="0.25">
      <c r="A21458" s="203"/>
      <c r="B21458" s="203"/>
      <c r="C21458" s="203"/>
      <c r="D21458" s="203"/>
      <c r="E21458" s="203"/>
      <c r="F21458" s="203"/>
    </row>
    <row r="21459" spans="1:6" x14ac:dyDescent="0.25">
      <c r="A21459" s="203"/>
      <c r="B21459" s="203"/>
      <c r="C21459" s="203"/>
      <c r="D21459" s="203"/>
      <c r="E21459" s="203"/>
      <c r="F21459" s="203"/>
    </row>
    <row r="21460" spans="1:6" x14ac:dyDescent="0.25">
      <c r="A21460" s="203"/>
      <c r="B21460" s="203"/>
      <c r="C21460" s="203"/>
      <c r="D21460" s="203"/>
      <c r="E21460" s="203"/>
      <c r="F21460" s="203"/>
    </row>
    <row r="21461" spans="1:6" x14ac:dyDescent="0.25">
      <c r="A21461" s="203"/>
      <c r="B21461" s="203"/>
      <c r="C21461" s="203"/>
      <c r="D21461" s="203"/>
      <c r="E21461" s="203"/>
      <c r="F21461" s="203"/>
    </row>
    <row r="21462" spans="1:6" x14ac:dyDescent="0.25">
      <c r="A21462" s="203"/>
      <c r="B21462" s="203"/>
      <c r="C21462" s="203"/>
      <c r="D21462" s="203"/>
      <c r="E21462" s="203"/>
      <c r="F21462" s="203"/>
    </row>
    <row r="21463" spans="1:6" x14ac:dyDescent="0.25">
      <c r="A21463" s="203"/>
      <c r="B21463" s="203"/>
      <c r="C21463" s="203"/>
      <c r="D21463" s="203"/>
      <c r="E21463" s="203"/>
      <c r="F21463" s="203"/>
    </row>
    <row r="21464" spans="1:6" x14ac:dyDescent="0.25">
      <c r="A21464" s="203"/>
      <c r="B21464" s="203"/>
      <c r="C21464" s="203"/>
      <c r="D21464" s="203"/>
      <c r="E21464" s="203"/>
      <c r="F21464" s="203"/>
    </row>
    <row r="21465" spans="1:6" x14ac:dyDescent="0.25">
      <c r="A21465" s="203"/>
      <c r="B21465" s="203"/>
      <c r="C21465" s="203"/>
      <c r="D21465" s="203"/>
      <c r="E21465" s="203"/>
      <c r="F21465" s="203"/>
    </row>
    <row r="21466" spans="1:6" x14ac:dyDescent="0.25">
      <c r="A21466" s="203"/>
      <c r="B21466" s="203"/>
      <c r="C21466" s="203"/>
      <c r="D21466" s="203"/>
      <c r="E21466" s="203"/>
      <c r="F21466" s="203"/>
    </row>
    <row r="21467" spans="1:6" x14ac:dyDescent="0.25">
      <c r="A21467" s="203"/>
      <c r="B21467" s="203"/>
      <c r="C21467" s="203"/>
      <c r="D21467" s="203"/>
      <c r="E21467" s="203"/>
      <c r="F21467" s="203"/>
    </row>
    <row r="21468" spans="1:6" x14ac:dyDescent="0.25">
      <c r="A21468" s="203"/>
      <c r="B21468" s="203"/>
      <c r="C21468" s="203"/>
      <c r="D21468" s="203"/>
      <c r="E21468" s="203"/>
      <c r="F21468" s="203"/>
    </row>
    <row r="21469" spans="1:6" x14ac:dyDescent="0.25">
      <c r="A21469" s="203"/>
      <c r="B21469" s="203"/>
      <c r="C21469" s="203"/>
      <c r="D21469" s="203"/>
      <c r="E21469" s="203"/>
      <c r="F21469" s="203"/>
    </row>
    <row r="21470" spans="1:6" x14ac:dyDescent="0.25">
      <c r="A21470" s="203"/>
      <c r="B21470" s="203"/>
      <c r="C21470" s="203"/>
      <c r="D21470" s="203"/>
      <c r="E21470" s="203"/>
      <c r="F21470" s="203"/>
    </row>
    <row r="21471" spans="1:6" x14ac:dyDescent="0.25">
      <c r="A21471" s="203"/>
      <c r="B21471" s="203"/>
      <c r="C21471" s="203"/>
      <c r="D21471" s="203"/>
      <c r="E21471" s="203"/>
      <c r="F21471" s="203"/>
    </row>
    <row r="21472" spans="1:6" x14ac:dyDescent="0.25">
      <c r="A21472" s="203"/>
      <c r="B21472" s="203"/>
      <c r="C21472" s="203"/>
      <c r="D21472" s="203"/>
      <c r="E21472" s="203"/>
      <c r="F21472" s="203"/>
    </row>
    <row r="21473" spans="1:6" x14ac:dyDescent="0.25">
      <c r="A21473" s="203"/>
      <c r="B21473" s="203"/>
      <c r="C21473" s="203"/>
      <c r="D21473" s="203"/>
      <c r="E21473" s="203"/>
      <c r="F21473" s="203"/>
    </row>
    <row r="21474" spans="1:6" x14ac:dyDescent="0.25">
      <c r="A21474" s="203"/>
      <c r="B21474" s="203"/>
      <c r="C21474" s="203"/>
      <c r="D21474" s="203"/>
      <c r="E21474" s="203"/>
      <c r="F21474" s="203"/>
    </row>
    <row r="21475" spans="1:6" x14ac:dyDescent="0.25">
      <c r="A21475" s="203"/>
      <c r="B21475" s="203"/>
      <c r="C21475" s="203"/>
      <c r="D21475" s="203"/>
      <c r="E21475" s="203"/>
      <c r="F21475" s="203"/>
    </row>
    <row r="21476" spans="1:6" x14ac:dyDescent="0.25">
      <c r="A21476" s="203"/>
      <c r="B21476" s="203"/>
      <c r="C21476" s="203"/>
      <c r="D21476" s="203"/>
      <c r="E21476" s="203"/>
      <c r="F21476" s="203"/>
    </row>
    <row r="21477" spans="1:6" x14ac:dyDescent="0.25">
      <c r="A21477" s="203"/>
      <c r="B21477" s="203"/>
      <c r="C21477" s="203"/>
      <c r="D21477" s="203"/>
      <c r="E21477" s="203"/>
      <c r="F21477" s="203"/>
    </row>
    <row r="21478" spans="1:6" x14ac:dyDescent="0.25">
      <c r="A21478" s="203"/>
      <c r="B21478" s="203"/>
      <c r="C21478" s="203"/>
      <c r="D21478" s="203"/>
      <c r="E21478" s="203"/>
      <c r="F21478" s="203"/>
    </row>
    <row r="21479" spans="1:6" x14ac:dyDescent="0.25">
      <c r="A21479" s="203"/>
      <c r="B21479" s="203"/>
      <c r="C21479" s="203"/>
      <c r="D21479" s="203"/>
      <c r="E21479" s="203"/>
      <c r="F21479" s="203"/>
    </row>
    <row r="21480" spans="1:6" x14ac:dyDescent="0.25">
      <c r="A21480" s="203"/>
      <c r="B21480" s="203"/>
      <c r="C21480" s="203"/>
      <c r="D21480" s="203"/>
      <c r="E21480" s="203"/>
      <c r="F21480" s="203"/>
    </row>
    <row r="21481" spans="1:6" x14ac:dyDescent="0.25">
      <c r="A21481" s="203"/>
      <c r="B21481" s="203"/>
      <c r="C21481" s="203"/>
      <c r="D21481" s="203"/>
      <c r="E21481" s="203"/>
      <c r="F21481" s="203"/>
    </row>
    <row r="21482" spans="1:6" x14ac:dyDescent="0.25">
      <c r="A21482" s="203"/>
      <c r="B21482" s="203"/>
      <c r="C21482" s="203"/>
      <c r="D21482" s="203"/>
      <c r="E21482" s="203"/>
      <c r="F21482" s="203"/>
    </row>
    <row r="21483" spans="1:6" x14ac:dyDescent="0.25">
      <c r="A21483" s="203"/>
      <c r="B21483" s="203"/>
      <c r="C21483" s="203"/>
      <c r="D21483" s="203"/>
      <c r="E21483" s="203"/>
      <c r="F21483" s="203"/>
    </row>
    <row r="21484" spans="1:6" x14ac:dyDescent="0.25">
      <c r="A21484" s="203"/>
      <c r="B21484" s="203"/>
      <c r="C21484" s="203"/>
      <c r="D21484" s="203"/>
      <c r="E21484" s="203"/>
      <c r="F21484" s="203"/>
    </row>
    <row r="21485" spans="1:6" x14ac:dyDescent="0.25">
      <c r="A21485" s="203"/>
      <c r="B21485" s="203"/>
      <c r="C21485" s="203"/>
      <c r="D21485" s="203"/>
      <c r="E21485" s="203"/>
      <c r="F21485" s="203"/>
    </row>
    <row r="21486" spans="1:6" x14ac:dyDescent="0.25">
      <c r="A21486" s="203"/>
      <c r="B21486" s="203"/>
      <c r="C21486" s="203"/>
      <c r="D21486" s="203"/>
      <c r="E21486" s="203"/>
      <c r="F21486" s="203"/>
    </row>
    <row r="21487" spans="1:6" x14ac:dyDescent="0.25">
      <c r="A21487" s="203"/>
      <c r="B21487" s="203"/>
      <c r="C21487" s="203"/>
      <c r="D21487" s="203"/>
      <c r="E21487" s="203"/>
      <c r="F21487" s="203"/>
    </row>
    <row r="21488" spans="1:6" x14ac:dyDescent="0.25">
      <c r="A21488" s="203"/>
      <c r="B21488" s="203"/>
      <c r="C21488" s="203"/>
      <c r="D21488" s="203"/>
      <c r="E21488" s="203"/>
      <c r="F21488" s="203"/>
    </row>
    <row r="21489" spans="1:6" x14ac:dyDescent="0.25">
      <c r="A21489" s="203"/>
      <c r="B21489" s="203"/>
      <c r="C21489" s="203"/>
      <c r="D21489" s="203"/>
      <c r="E21489" s="203"/>
      <c r="F21489" s="203"/>
    </row>
    <row r="21490" spans="1:6" x14ac:dyDescent="0.25">
      <c r="A21490" s="203"/>
      <c r="B21490" s="203"/>
      <c r="C21490" s="203"/>
      <c r="D21490" s="203"/>
      <c r="E21490" s="203"/>
      <c r="F21490" s="203"/>
    </row>
    <row r="21491" spans="1:6" x14ac:dyDescent="0.25">
      <c r="A21491" s="203"/>
      <c r="B21491" s="203"/>
      <c r="C21491" s="203"/>
      <c r="D21491" s="203"/>
      <c r="E21491" s="203"/>
      <c r="F21491" s="203"/>
    </row>
    <row r="21492" spans="1:6" x14ac:dyDescent="0.25">
      <c r="A21492" s="203"/>
      <c r="B21492" s="203"/>
      <c r="C21492" s="203"/>
      <c r="D21492" s="203"/>
      <c r="E21492" s="203"/>
      <c r="F21492" s="203"/>
    </row>
    <row r="21493" spans="1:6" x14ac:dyDescent="0.25">
      <c r="A21493" s="203"/>
      <c r="B21493" s="203"/>
      <c r="C21493" s="203"/>
      <c r="D21493" s="203"/>
      <c r="E21493" s="203"/>
      <c r="F21493" s="203"/>
    </row>
    <row r="21494" spans="1:6" x14ac:dyDescent="0.25">
      <c r="A21494" s="203"/>
      <c r="B21494" s="203"/>
      <c r="C21494" s="203"/>
      <c r="D21494" s="203"/>
      <c r="E21494" s="203"/>
      <c r="F21494" s="203"/>
    </row>
    <row r="21495" spans="1:6" x14ac:dyDescent="0.25">
      <c r="A21495" s="203"/>
      <c r="B21495" s="203"/>
      <c r="C21495" s="203"/>
      <c r="D21495" s="203"/>
      <c r="E21495" s="203"/>
      <c r="F21495" s="203"/>
    </row>
    <row r="21496" spans="1:6" x14ac:dyDescent="0.25">
      <c r="A21496" s="203"/>
      <c r="B21496" s="203"/>
      <c r="C21496" s="203"/>
      <c r="D21496" s="203"/>
      <c r="E21496" s="203"/>
      <c r="F21496" s="203"/>
    </row>
    <row r="21497" spans="1:6" x14ac:dyDescent="0.25">
      <c r="A21497" s="203"/>
      <c r="B21497" s="203"/>
      <c r="C21497" s="203"/>
      <c r="D21497" s="203"/>
      <c r="E21497" s="203"/>
      <c r="F21497" s="203"/>
    </row>
    <row r="21498" spans="1:6" x14ac:dyDescent="0.25">
      <c r="A21498" s="203"/>
      <c r="B21498" s="203"/>
      <c r="C21498" s="203"/>
      <c r="D21498" s="203"/>
      <c r="E21498" s="203"/>
      <c r="F21498" s="203"/>
    </row>
    <row r="21499" spans="1:6" x14ac:dyDescent="0.25">
      <c r="A21499" s="203"/>
      <c r="B21499" s="203"/>
      <c r="C21499" s="203"/>
      <c r="D21499" s="203"/>
      <c r="E21499" s="203"/>
      <c r="F21499" s="203"/>
    </row>
    <row r="21500" spans="1:6" x14ac:dyDescent="0.25">
      <c r="A21500" s="203"/>
      <c r="B21500" s="203"/>
      <c r="C21500" s="203"/>
      <c r="D21500" s="203"/>
      <c r="E21500" s="203"/>
      <c r="F21500" s="203"/>
    </row>
    <row r="21501" spans="1:6" x14ac:dyDescent="0.25">
      <c r="A21501" s="203"/>
      <c r="B21501" s="203"/>
      <c r="C21501" s="203"/>
      <c r="D21501" s="203"/>
      <c r="E21501" s="203"/>
      <c r="F21501" s="203"/>
    </row>
    <row r="21502" spans="1:6" x14ac:dyDescent="0.25">
      <c r="A21502" s="203"/>
      <c r="B21502" s="203"/>
      <c r="C21502" s="203"/>
      <c r="D21502" s="203"/>
      <c r="E21502" s="203"/>
      <c r="F21502" s="203"/>
    </row>
    <row r="21503" spans="1:6" x14ac:dyDescent="0.25">
      <c r="A21503" s="203"/>
      <c r="B21503" s="203"/>
      <c r="C21503" s="203"/>
      <c r="D21503" s="203"/>
      <c r="E21503" s="203"/>
      <c r="F21503" s="203"/>
    </row>
    <row r="21504" spans="1:6" x14ac:dyDescent="0.25">
      <c r="A21504" s="203"/>
      <c r="B21504" s="203"/>
      <c r="C21504" s="203"/>
      <c r="D21504" s="203"/>
      <c r="E21504" s="203"/>
      <c r="F21504" s="203"/>
    </row>
    <row r="21505" spans="1:6" x14ac:dyDescent="0.25">
      <c r="A21505" s="203"/>
      <c r="B21505" s="203"/>
      <c r="C21505" s="203"/>
      <c r="D21505" s="203"/>
      <c r="E21505" s="203"/>
      <c r="F21505" s="203"/>
    </row>
    <row r="21506" spans="1:6" x14ac:dyDescent="0.25">
      <c r="A21506" s="203"/>
      <c r="B21506" s="203"/>
      <c r="C21506" s="203"/>
      <c r="D21506" s="203"/>
      <c r="E21506" s="203"/>
      <c r="F21506" s="203"/>
    </row>
    <row r="21507" spans="1:6" x14ac:dyDescent="0.25">
      <c r="A21507" s="203"/>
      <c r="B21507" s="203"/>
      <c r="C21507" s="203"/>
      <c r="D21507" s="203"/>
      <c r="E21507" s="203"/>
      <c r="F21507" s="203"/>
    </row>
    <row r="21508" spans="1:6" x14ac:dyDescent="0.25">
      <c r="A21508" s="203"/>
      <c r="B21508" s="203"/>
      <c r="C21508" s="203"/>
      <c r="D21508" s="203"/>
      <c r="E21508" s="203"/>
      <c r="F21508" s="203"/>
    </row>
    <row r="21509" spans="1:6" x14ac:dyDescent="0.25">
      <c r="A21509" s="203"/>
      <c r="B21509" s="203"/>
      <c r="C21509" s="203"/>
      <c r="D21509" s="203"/>
      <c r="E21509" s="203"/>
      <c r="F21509" s="203"/>
    </row>
    <row r="21510" spans="1:6" x14ac:dyDescent="0.25">
      <c r="A21510" s="203"/>
      <c r="B21510" s="203"/>
      <c r="C21510" s="203"/>
      <c r="D21510" s="203"/>
      <c r="E21510" s="203"/>
      <c r="F21510" s="203"/>
    </row>
    <row r="21511" spans="1:6" x14ac:dyDescent="0.25">
      <c r="A21511" s="203"/>
      <c r="B21511" s="203"/>
      <c r="C21511" s="203"/>
      <c r="D21511" s="203"/>
      <c r="E21511" s="203"/>
      <c r="F21511" s="203"/>
    </row>
    <row r="21512" spans="1:6" x14ac:dyDescent="0.25">
      <c r="A21512" s="203"/>
      <c r="B21512" s="203"/>
      <c r="C21512" s="203"/>
      <c r="D21512" s="203"/>
      <c r="E21512" s="203"/>
      <c r="F21512" s="203"/>
    </row>
    <row r="21513" spans="1:6" x14ac:dyDescent="0.25">
      <c r="A21513" s="203"/>
      <c r="B21513" s="203"/>
      <c r="C21513" s="203"/>
      <c r="D21513" s="203"/>
      <c r="E21513" s="203"/>
      <c r="F21513" s="203"/>
    </row>
    <row r="21514" spans="1:6" x14ac:dyDescent="0.25">
      <c r="A21514" s="203"/>
      <c r="B21514" s="203"/>
      <c r="C21514" s="203"/>
      <c r="D21514" s="203"/>
      <c r="E21514" s="203"/>
      <c r="F21514" s="203"/>
    </row>
    <row r="21515" spans="1:6" x14ac:dyDescent="0.25">
      <c r="A21515" s="203"/>
      <c r="B21515" s="203"/>
      <c r="C21515" s="203"/>
      <c r="D21515" s="203"/>
      <c r="E21515" s="203"/>
      <c r="F21515" s="203"/>
    </row>
    <row r="21516" spans="1:6" x14ac:dyDescent="0.25">
      <c r="A21516" s="203"/>
      <c r="B21516" s="203"/>
      <c r="C21516" s="203"/>
      <c r="D21516" s="203"/>
      <c r="E21516" s="203"/>
      <c r="F21516" s="203"/>
    </row>
    <row r="21517" spans="1:6" x14ac:dyDescent="0.25">
      <c r="A21517" s="203"/>
      <c r="B21517" s="203"/>
      <c r="C21517" s="203"/>
      <c r="D21517" s="203"/>
      <c r="E21517" s="203"/>
      <c r="F21517" s="203"/>
    </row>
    <row r="21518" spans="1:6" x14ac:dyDescent="0.25">
      <c r="A21518" s="203"/>
      <c r="B21518" s="203"/>
      <c r="C21518" s="203"/>
      <c r="D21518" s="203"/>
      <c r="E21518" s="203"/>
      <c r="F21518" s="203"/>
    </row>
    <row r="21519" spans="1:6" x14ac:dyDescent="0.25">
      <c r="A21519" s="203"/>
      <c r="B21519" s="203"/>
      <c r="C21519" s="203"/>
      <c r="D21519" s="203"/>
      <c r="E21519" s="203"/>
      <c r="F21519" s="203"/>
    </row>
    <row r="21520" spans="1:6" x14ac:dyDescent="0.25">
      <c r="A21520" s="203"/>
      <c r="B21520" s="203"/>
      <c r="C21520" s="203"/>
      <c r="D21520" s="203"/>
      <c r="E21520" s="203"/>
      <c r="F21520" s="203"/>
    </row>
    <row r="21521" spans="1:6" x14ac:dyDescent="0.25">
      <c r="A21521" s="203"/>
      <c r="B21521" s="203"/>
      <c r="C21521" s="203"/>
      <c r="D21521" s="203"/>
      <c r="E21521" s="203"/>
      <c r="F21521" s="203"/>
    </row>
    <row r="21522" spans="1:6" x14ac:dyDescent="0.25">
      <c r="A21522" s="203"/>
      <c r="B21522" s="203"/>
      <c r="C21522" s="203"/>
      <c r="D21522" s="203"/>
      <c r="E21522" s="203"/>
      <c r="F21522" s="203"/>
    </row>
    <row r="21523" spans="1:6" x14ac:dyDescent="0.25">
      <c r="A21523" s="203"/>
      <c r="B21523" s="203"/>
      <c r="C21523" s="203"/>
      <c r="D21523" s="203"/>
      <c r="E21523" s="203"/>
      <c r="F21523" s="203"/>
    </row>
    <row r="21524" spans="1:6" x14ac:dyDescent="0.25">
      <c r="A21524" s="203"/>
      <c r="B21524" s="203"/>
      <c r="C21524" s="203"/>
      <c r="D21524" s="203"/>
      <c r="E21524" s="203"/>
      <c r="F21524" s="203"/>
    </row>
    <row r="21525" spans="1:6" x14ac:dyDescent="0.25">
      <c r="A21525" s="203"/>
      <c r="B21525" s="203"/>
      <c r="C21525" s="203"/>
      <c r="D21525" s="203"/>
      <c r="E21525" s="203"/>
      <c r="F21525" s="203"/>
    </row>
    <row r="21526" spans="1:6" x14ac:dyDescent="0.25">
      <c r="A21526" s="203"/>
      <c r="B21526" s="203"/>
      <c r="C21526" s="203"/>
      <c r="D21526" s="203"/>
      <c r="E21526" s="203"/>
      <c r="F21526" s="203"/>
    </row>
    <row r="21527" spans="1:6" x14ac:dyDescent="0.25">
      <c r="A21527" s="203"/>
      <c r="B21527" s="203"/>
      <c r="C21527" s="203"/>
      <c r="D21527" s="203"/>
      <c r="E21527" s="203"/>
      <c r="F21527" s="203"/>
    </row>
    <row r="21528" spans="1:6" x14ac:dyDescent="0.25">
      <c r="A21528" s="203"/>
      <c r="B21528" s="203"/>
      <c r="C21528" s="203"/>
      <c r="D21528" s="203"/>
      <c r="E21528" s="203"/>
      <c r="F21528" s="203"/>
    </row>
    <row r="21529" spans="1:6" x14ac:dyDescent="0.25">
      <c r="A21529" s="203"/>
      <c r="B21529" s="203"/>
      <c r="C21529" s="203"/>
      <c r="D21529" s="203"/>
      <c r="E21529" s="203"/>
      <c r="F21529" s="203"/>
    </row>
    <row r="21530" spans="1:6" x14ac:dyDescent="0.25">
      <c r="A21530" s="203"/>
      <c r="B21530" s="203"/>
      <c r="C21530" s="203"/>
      <c r="D21530" s="203"/>
      <c r="E21530" s="203"/>
      <c r="F21530" s="203"/>
    </row>
    <row r="21531" spans="1:6" x14ac:dyDescent="0.25">
      <c r="A21531" s="203"/>
      <c r="B21531" s="203"/>
      <c r="C21531" s="203"/>
      <c r="D21531" s="203"/>
      <c r="E21531" s="203"/>
      <c r="F21531" s="203"/>
    </row>
    <row r="21532" spans="1:6" x14ac:dyDescent="0.25">
      <c r="A21532" s="203"/>
      <c r="B21532" s="203"/>
      <c r="C21532" s="203"/>
      <c r="D21532" s="203"/>
      <c r="E21532" s="203"/>
      <c r="F21532" s="203"/>
    </row>
    <row r="21533" spans="1:6" x14ac:dyDescent="0.25">
      <c r="A21533" s="203"/>
      <c r="B21533" s="203"/>
      <c r="C21533" s="203"/>
      <c r="D21533" s="203"/>
      <c r="E21533" s="203"/>
      <c r="F21533" s="203"/>
    </row>
    <row r="21534" spans="1:6" x14ac:dyDescent="0.25">
      <c r="A21534" s="203"/>
      <c r="B21534" s="203"/>
      <c r="C21534" s="203"/>
      <c r="D21534" s="203"/>
      <c r="E21534" s="203"/>
      <c r="F21534" s="203"/>
    </row>
    <row r="21535" spans="1:6" x14ac:dyDescent="0.25">
      <c r="A21535" s="203"/>
      <c r="B21535" s="203"/>
      <c r="C21535" s="203"/>
      <c r="D21535" s="203"/>
      <c r="E21535" s="203"/>
      <c r="F21535" s="203"/>
    </row>
    <row r="21536" spans="1:6" x14ac:dyDescent="0.25">
      <c r="A21536" s="203"/>
      <c r="B21536" s="203"/>
      <c r="C21536" s="203"/>
      <c r="D21536" s="203"/>
      <c r="E21536" s="203"/>
      <c r="F21536" s="203"/>
    </row>
    <row r="21537" spans="1:6" x14ac:dyDescent="0.25">
      <c r="A21537" s="203"/>
      <c r="B21537" s="203"/>
      <c r="C21537" s="203"/>
      <c r="D21537" s="203"/>
      <c r="E21537" s="203"/>
      <c r="F21537" s="203"/>
    </row>
    <row r="21538" spans="1:6" x14ac:dyDescent="0.25">
      <c r="A21538" s="203"/>
      <c r="B21538" s="203"/>
      <c r="C21538" s="203"/>
      <c r="D21538" s="203"/>
      <c r="E21538" s="203"/>
      <c r="F21538" s="203"/>
    </row>
    <row r="21539" spans="1:6" x14ac:dyDescent="0.25">
      <c r="A21539" s="203"/>
      <c r="B21539" s="203"/>
      <c r="C21539" s="203"/>
      <c r="D21539" s="203"/>
      <c r="E21539" s="203"/>
      <c r="F21539" s="203"/>
    </row>
    <row r="21540" spans="1:6" x14ac:dyDescent="0.25">
      <c r="A21540" s="203"/>
      <c r="B21540" s="203"/>
      <c r="C21540" s="203"/>
      <c r="D21540" s="203"/>
      <c r="E21540" s="203"/>
      <c r="F21540" s="203"/>
    </row>
    <row r="21541" spans="1:6" x14ac:dyDescent="0.25">
      <c r="A21541" s="203"/>
      <c r="B21541" s="203"/>
      <c r="C21541" s="203"/>
      <c r="D21541" s="203"/>
      <c r="E21541" s="203"/>
      <c r="F21541" s="203"/>
    </row>
    <row r="21542" spans="1:6" x14ac:dyDescent="0.25">
      <c r="A21542" s="203"/>
      <c r="B21542" s="203"/>
      <c r="C21542" s="203"/>
      <c r="D21542" s="203"/>
      <c r="E21542" s="203"/>
      <c r="F21542" s="203"/>
    </row>
    <row r="21543" spans="1:6" x14ac:dyDescent="0.25">
      <c r="A21543" s="203"/>
      <c r="B21543" s="203"/>
      <c r="C21543" s="203"/>
      <c r="D21543" s="203"/>
      <c r="E21543" s="203"/>
      <c r="F21543" s="203"/>
    </row>
    <row r="21544" spans="1:6" x14ac:dyDescent="0.25">
      <c r="A21544" s="203"/>
      <c r="B21544" s="203"/>
      <c r="C21544" s="203"/>
      <c r="D21544" s="203"/>
      <c r="E21544" s="203"/>
      <c r="F21544" s="203"/>
    </row>
    <row r="21545" spans="1:6" x14ac:dyDescent="0.25">
      <c r="A21545" s="203"/>
      <c r="B21545" s="203"/>
      <c r="C21545" s="203"/>
      <c r="D21545" s="203"/>
      <c r="E21545" s="203"/>
      <c r="F21545" s="203"/>
    </row>
    <row r="21546" spans="1:6" x14ac:dyDescent="0.25">
      <c r="A21546" s="203"/>
      <c r="B21546" s="203"/>
      <c r="C21546" s="203"/>
      <c r="D21546" s="203"/>
      <c r="E21546" s="203"/>
      <c r="F21546" s="203"/>
    </row>
    <row r="21547" spans="1:6" x14ac:dyDescent="0.25">
      <c r="A21547" s="203"/>
      <c r="B21547" s="203"/>
      <c r="C21547" s="203"/>
      <c r="D21547" s="203"/>
      <c r="E21547" s="203"/>
      <c r="F21547" s="203"/>
    </row>
    <row r="21548" spans="1:6" x14ac:dyDescent="0.25">
      <c r="A21548" s="203"/>
      <c r="B21548" s="203"/>
      <c r="C21548" s="203"/>
      <c r="D21548" s="203"/>
      <c r="E21548" s="203"/>
      <c r="F21548" s="203"/>
    </row>
    <row r="21549" spans="1:6" x14ac:dyDescent="0.25">
      <c r="A21549" s="203"/>
      <c r="B21549" s="203"/>
      <c r="C21549" s="203"/>
      <c r="D21549" s="203"/>
      <c r="E21549" s="203"/>
      <c r="F21549" s="203"/>
    </row>
    <row r="21550" spans="1:6" x14ac:dyDescent="0.25">
      <c r="A21550" s="203"/>
      <c r="B21550" s="203"/>
      <c r="C21550" s="203"/>
      <c r="D21550" s="203"/>
      <c r="E21550" s="203"/>
      <c r="F21550" s="203"/>
    </row>
    <row r="21551" spans="1:6" x14ac:dyDescent="0.25">
      <c r="A21551" s="203"/>
      <c r="B21551" s="203"/>
      <c r="C21551" s="203"/>
      <c r="D21551" s="203"/>
      <c r="E21551" s="203"/>
      <c r="F21551" s="203"/>
    </row>
    <row r="21552" spans="1:6" x14ac:dyDescent="0.25">
      <c r="A21552" s="203"/>
      <c r="B21552" s="203"/>
      <c r="C21552" s="203"/>
      <c r="D21552" s="203"/>
      <c r="E21552" s="203"/>
      <c r="F21552" s="203"/>
    </row>
    <row r="21553" spans="1:6" x14ac:dyDescent="0.25">
      <c r="A21553" s="203"/>
      <c r="B21553" s="203"/>
      <c r="C21553" s="203"/>
      <c r="D21553" s="203"/>
      <c r="E21553" s="203"/>
      <c r="F21553" s="203"/>
    </row>
    <row r="21554" spans="1:6" x14ac:dyDescent="0.25">
      <c r="A21554" s="203"/>
      <c r="B21554" s="203"/>
      <c r="C21554" s="203"/>
      <c r="D21554" s="203"/>
      <c r="E21554" s="203"/>
      <c r="F21554" s="203"/>
    </row>
    <row r="21555" spans="1:6" x14ac:dyDescent="0.25">
      <c r="A21555" s="203"/>
      <c r="B21555" s="203"/>
      <c r="C21555" s="203"/>
      <c r="D21555" s="203"/>
      <c r="E21555" s="203"/>
      <c r="F21555" s="203"/>
    </row>
    <row r="21556" spans="1:6" x14ac:dyDescent="0.25">
      <c r="A21556" s="203"/>
      <c r="B21556" s="203"/>
      <c r="C21556" s="203"/>
      <c r="D21556" s="203"/>
      <c r="E21556" s="203"/>
      <c r="F21556" s="203"/>
    </row>
    <row r="21557" spans="1:6" x14ac:dyDescent="0.25">
      <c r="A21557" s="203"/>
      <c r="B21557" s="203"/>
      <c r="C21557" s="203"/>
      <c r="D21557" s="203"/>
      <c r="E21557" s="203"/>
      <c r="F21557" s="203"/>
    </row>
    <row r="21558" spans="1:6" x14ac:dyDescent="0.25">
      <c r="A21558" s="203"/>
      <c r="B21558" s="203"/>
      <c r="C21558" s="203"/>
      <c r="D21558" s="203"/>
      <c r="E21558" s="203"/>
      <c r="F21558" s="203"/>
    </row>
    <row r="21559" spans="1:6" x14ac:dyDescent="0.25">
      <c r="A21559" s="203"/>
      <c r="B21559" s="203"/>
      <c r="C21559" s="203"/>
      <c r="D21559" s="203"/>
      <c r="E21559" s="203"/>
      <c r="F21559" s="203"/>
    </row>
    <row r="21560" spans="1:6" x14ac:dyDescent="0.25">
      <c r="A21560" s="203"/>
      <c r="B21560" s="203"/>
      <c r="C21560" s="203"/>
      <c r="D21560" s="203"/>
      <c r="E21560" s="203"/>
      <c r="F21560" s="203"/>
    </row>
    <row r="21561" spans="1:6" x14ac:dyDescent="0.25">
      <c r="A21561" s="203"/>
      <c r="B21561" s="203"/>
      <c r="C21561" s="203"/>
      <c r="D21561" s="203"/>
      <c r="E21561" s="203"/>
      <c r="F21561" s="203"/>
    </row>
    <row r="21562" spans="1:6" x14ac:dyDescent="0.25">
      <c r="A21562" s="203"/>
      <c r="B21562" s="203"/>
      <c r="C21562" s="203"/>
      <c r="D21562" s="203"/>
      <c r="E21562" s="203"/>
      <c r="F21562" s="203"/>
    </row>
    <row r="21563" spans="1:6" x14ac:dyDescent="0.25">
      <c r="A21563" s="203"/>
      <c r="B21563" s="203"/>
      <c r="C21563" s="203"/>
      <c r="D21563" s="203"/>
      <c r="E21563" s="203"/>
      <c r="F21563" s="203"/>
    </row>
    <row r="21564" spans="1:6" x14ac:dyDescent="0.25">
      <c r="A21564" s="203"/>
      <c r="B21564" s="203"/>
      <c r="C21564" s="203"/>
      <c r="D21564" s="203"/>
      <c r="E21564" s="203"/>
      <c r="F21564" s="203"/>
    </row>
    <row r="21565" spans="1:6" x14ac:dyDescent="0.25">
      <c r="A21565" s="203"/>
      <c r="B21565" s="203"/>
      <c r="C21565" s="203"/>
      <c r="D21565" s="203"/>
      <c r="E21565" s="203"/>
      <c r="F21565" s="203"/>
    </row>
    <row r="21566" spans="1:6" x14ac:dyDescent="0.25">
      <c r="A21566" s="203"/>
      <c r="B21566" s="203"/>
      <c r="C21566" s="203"/>
      <c r="D21566" s="203"/>
      <c r="E21566" s="203"/>
      <c r="F21566" s="203"/>
    </row>
    <row r="21567" spans="1:6" x14ac:dyDescent="0.25">
      <c r="A21567" s="203"/>
      <c r="B21567" s="203"/>
      <c r="C21567" s="203"/>
      <c r="D21567" s="203"/>
      <c r="E21567" s="203"/>
      <c r="F21567" s="203"/>
    </row>
    <row r="21568" spans="1:6" x14ac:dyDescent="0.25">
      <c r="A21568" s="203"/>
      <c r="B21568" s="203"/>
      <c r="C21568" s="203"/>
      <c r="D21568" s="203"/>
      <c r="E21568" s="203"/>
      <c r="F21568" s="203"/>
    </row>
    <row r="21569" spans="1:6" x14ac:dyDescent="0.25">
      <c r="A21569" s="203"/>
      <c r="B21569" s="203"/>
      <c r="C21569" s="203"/>
      <c r="D21569" s="203"/>
      <c r="E21569" s="203"/>
      <c r="F21569" s="203"/>
    </row>
    <row r="21570" spans="1:6" x14ac:dyDescent="0.25">
      <c r="A21570" s="203"/>
      <c r="B21570" s="203"/>
      <c r="C21570" s="203"/>
      <c r="D21570" s="203"/>
      <c r="E21570" s="203"/>
      <c r="F21570" s="203"/>
    </row>
    <row r="21571" spans="1:6" x14ac:dyDescent="0.25">
      <c r="A21571" s="203"/>
      <c r="B21571" s="203"/>
      <c r="C21571" s="203"/>
      <c r="D21571" s="203"/>
      <c r="E21571" s="203"/>
      <c r="F21571" s="203"/>
    </row>
    <row r="21572" spans="1:6" x14ac:dyDescent="0.25">
      <c r="A21572" s="203"/>
      <c r="B21572" s="203"/>
      <c r="C21572" s="203"/>
      <c r="D21572" s="203"/>
      <c r="E21572" s="203"/>
      <c r="F21572" s="203"/>
    </row>
    <row r="21573" spans="1:6" x14ac:dyDescent="0.25">
      <c r="A21573" s="203"/>
      <c r="B21573" s="203"/>
      <c r="C21573" s="203"/>
      <c r="D21573" s="203"/>
      <c r="E21573" s="203"/>
      <c r="F21573" s="203"/>
    </row>
    <row r="21574" spans="1:6" x14ac:dyDescent="0.25">
      <c r="A21574" s="203"/>
      <c r="B21574" s="203"/>
      <c r="C21574" s="203"/>
      <c r="D21574" s="203"/>
      <c r="E21574" s="203"/>
      <c r="F21574" s="203"/>
    </row>
    <row r="21575" spans="1:6" x14ac:dyDescent="0.25">
      <c r="A21575" s="203"/>
      <c r="B21575" s="203"/>
      <c r="C21575" s="203"/>
      <c r="D21575" s="203"/>
      <c r="E21575" s="203"/>
      <c r="F21575" s="203"/>
    </row>
    <row r="21576" spans="1:6" x14ac:dyDescent="0.25">
      <c r="A21576" s="203"/>
      <c r="B21576" s="203"/>
      <c r="C21576" s="203"/>
      <c r="D21576" s="203"/>
      <c r="E21576" s="203"/>
      <c r="F21576" s="203"/>
    </row>
    <row r="21577" spans="1:6" x14ac:dyDescent="0.25">
      <c r="A21577" s="203"/>
      <c r="B21577" s="203"/>
      <c r="C21577" s="203"/>
      <c r="D21577" s="203"/>
      <c r="E21577" s="203"/>
      <c r="F21577" s="203"/>
    </row>
    <row r="21578" spans="1:6" x14ac:dyDescent="0.25">
      <c r="A21578" s="203"/>
      <c r="B21578" s="203"/>
      <c r="C21578" s="203"/>
      <c r="D21578" s="203"/>
      <c r="E21578" s="203"/>
      <c r="F21578" s="203"/>
    </row>
    <row r="21579" spans="1:6" x14ac:dyDescent="0.25">
      <c r="A21579" s="203"/>
      <c r="B21579" s="203"/>
      <c r="C21579" s="203"/>
      <c r="D21579" s="203"/>
      <c r="E21579" s="203"/>
      <c r="F21579" s="203"/>
    </row>
    <row r="21580" spans="1:6" x14ac:dyDescent="0.25">
      <c r="A21580" s="203"/>
      <c r="B21580" s="203"/>
      <c r="C21580" s="203"/>
      <c r="D21580" s="203"/>
      <c r="E21580" s="203"/>
      <c r="F21580" s="203"/>
    </row>
    <row r="21581" spans="1:6" x14ac:dyDescent="0.25">
      <c r="A21581" s="203"/>
      <c r="B21581" s="203"/>
      <c r="C21581" s="203"/>
      <c r="D21581" s="203"/>
      <c r="E21581" s="203"/>
      <c r="F21581" s="203"/>
    </row>
    <row r="21582" spans="1:6" x14ac:dyDescent="0.25">
      <c r="A21582" s="203"/>
      <c r="B21582" s="203"/>
      <c r="C21582" s="203"/>
      <c r="D21582" s="203"/>
      <c r="E21582" s="203"/>
      <c r="F21582" s="203"/>
    </row>
    <row r="21583" spans="1:6" x14ac:dyDescent="0.25">
      <c r="A21583" s="203"/>
      <c r="B21583" s="203"/>
      <c r="C21583" s="203"/>
      <c r="D21583" s="203"/>
      <c r="E21583" s="203"/>
      <c r="F21583" s="203"/>
    </row>
    <row r="21584" spans="1:6" x14ac:dyDescent="0.25">
      <c r="A21584" s="203"/>
      <c r="B21584" s="203"/>
      <c r="C21584" s="203"/>
      <c r="D21584" s="203"/>
      <c r="E21584" s="203"/>
      <c r="F21584" s="203"/>
    </row>
    <row r="21585" spans="1:6" x14ac:dyDescent="0.25">
      <c r="A21585" s="203"/>
      <c r="B21585" s="203"/>
      <c r="C21585" s="203"/>
      <c r="D21585" s="203"/>
      <c r="E21585" s="203"/>
      <c r="F21585" s="203"/>
    </row>
    <row r="21586" spans="1:6" x14ac:dyDescent="0.25">
      <c r="A21586" s="203"/>
      <c r="B21586" s="203"/>
      <c r="C21586" s="203"/>
      <c r="D21586" s="203"/>
      <c r="E21586" s="203"/>
      <c r="F21586" s="203"/>
    </row>
    <row r="21587" spans="1:6" x14ac:dyDescent="0.25">
      <c r="A21587" s="203"/>
      <c r="B21587" s="203"/>
      <c r="C21587" s="203"/>
      <c r="D21587" s="203"/>
      <c r="E21587" s="203"/>
      <c r="F21587" s="203"/>
    </row>
    <row r="21588" spans="1:6" x14ac:dyDescent="0.25">
      <c r="A21588" s="203"/>
      <c r="B21588" s="203"/>
      <c r="C21588" s="203"/>
      <c r="D21588" s="203"/>
      <c r="E21588" s="203"/>
      <c r="F21588" s="203"/>
    </row>
    <row r="21589" spans="1:6" x14ac:dyDescent="0.25">
      <c r="A21589" s="203"/>
      <c r="B21589" s="203"/>
      <c r="C21589" s="203"/>
      <c r="D21589" s="203"/>
      <c r="E21589" s="203"/>
      <c r="F21589" s="203"/>
    </row>
    <row r="21590" spans="1:6" x14ac:dyDescent="0.25">
      <c r="A21590" s="203"/>
      <c r="B21590" s="203"/>
      <c r="C21590" s="203"/>
      <c r="D21590" s="203"/>
      <c r="E21590" s="203"/>
      <c r="F21590" s="203"/>
    </row>
    <row r="21591" spans="1:6" x14ac:dyDescent="0.25">
      <c r="A21591" s="203"/>
      <c r="B21591" s="203"/>
      <c r="C21591" s="203"/>
      <c r="D21591" s="203"/>
      <c r="E21591" s="203"/>
      <c r="F21591" s="203"/>
    </row>
    <row r="21592" spans="1:6" x14ac:dyDescent="0.25">
      <c r="A21592" s="203"/>
      <c r="B21592" s="203"/>
      <c r="C21592" s="203"/>
      <c r="D21592" s="203"/>
      <c r="E21592" s="203"/>
      <c r="F21592" s="203"/>
    </row>
    <row r="21593" spans="1:6" x14ac:dyDescent="0.25">
      <c r="A21593" s="203"/>
      <c r="B21593" s="203"/>
      <c r="C21593" s="203"/>
      <c r="D21593" s="203"/>
      <c r="E21593" s="203"/>
      <c r="F21593" s="203"/>
    </row>
    <row r="21594" spans="1:6" x14ac:dyDescent="0.25">
      <c r="A21594" s="203"/>
      <c r="B21594" s="203"/>
      <c r="C21594" s="203"/>
      <c r="D21594" s="203"/>
      <c r="E21594" s="203"/>
      <c r="F21594" s="203"/>
    </row>
    <row r="21595" spans="1:6" x14ac:dyDescent="0.25">
      <c r="A21595" s="203"/>
      <c r="B21595" s="203"/>
      <c r="C21595" s="203"/>
      <c r="D21595" s="203"/>
      <c r="E21595" s="203"/>
      <c r="F21595" s="203"/>
    </row>
    <row r="21596" spans="1:6" x14ac:dyDescent="0.25">
      <c r="A21596" s="203"/>
      <c r="B21596" s="203"/>
      <c r="C21596" s="203"/>
      <c r="D21596" s="203"/>
      <c r="E21596" s="203"/>
      <c r="F21596" s="203"/>
    </row>
    <row r="21597" spans="1:6" x14ac:dyDescent="0.25">
      <c r="A21597" s="203"/>
      <c r="B21597" s="203"/>
      <c r="C21597" s="203"/>
      <c r="D21597" s="203"/>
      <c r="E21597" s="203"/>
      <c r="F21597" s="203"/>
    </row>
    <row r="21598" spans="1:6" x14ac:dyDescent="0.25">
      <c r="A21598" s="203"/>
      <c r="B21598" s="203"/>
      <c r="C21598" s="203"/>
      <c r="D21598" s="203"/>
      <c r="E21598" s="203"/>
      <c r="F21598" s="203"/>
    </row>
    <row r="21599" spans="1:6" x14ac:dyDescent="0.25">
      <c r="A21599" s="203"/>
      <c r="B21599" s="203"/>
      <c r="C21599" s="203"/>
      <c r="D21599" s="203"/>
      <c r="E21599" s="203"/>
      <c r="F21599" s="203"/>
    </row>
    <row r="21600" spans="1:6" x14ac:dyDescent="0.25">
      <c r="A21600" s="203"/>
      <c r="B21600" s="203"/>
      <c r="C21600" s="203"/>
      <c r="D21600" s="203"/>
      <c r="E21600" s="203"/>
      <c r="F21600" s="203"/>
    </row>
    <row r="21601" spans="1:6" x14ac:dyDescent="0.25">
      <c r="A21601" s="203"/>
      <c r="B21601" s="203"/>
      <c r="C21601" s="203"/>
      <c r="D21601" s="203"/>
      <c r="E21601" s="203"/>
      <c r="F21601" s="203"/>
    </row>
    <row r="21602" spans="1:6" x14ac:dyDescent="0.25">
      <c r="A21602" s="203"/>
      <c r="B21602" s="203"/>
      <c r="C21602" s="203"/>
      <c r="D21602" s="203"/>
      <c r="E21602" s="203"/>
      <c r="F21602" s="203"/>
    </row>
    <row r="21603" spans="1:6" x14ac:dyDescent="0.25">
      <c r="A21603" s="203"/>
      <c r="B21603" s="203"/>
      <c r="C21603" s="203"/>
      <c r="D21603" s="203"/>
      <c r="E21603" s="203"/>
      <c r="F21603" s="203"/>
    </row>
    <row r="21604" spans="1:6" x14ac:dyDescent="0.25">
      <c r="A21604" s="203"/>
      <c r="B21604" s="203"/>
      <c r="C21604" s="203"/>
      <c r="D21604" s="203"/>
      <c r="E21604" s="203"/>
      <c r="F21604" s="203"/>
    </row>
    <row r="21605" spans="1:6" x14ac:dyDescent="0.25">
      <c r="A21605" s="203"/>
      <c r="B21605" s="203"/>
      <c r="C21605" s="203"/>
      <c r="D21605" s="203"/>
      <c r="E21605" s="203"/>
      <c r="F21605" s="203"/>
    </row>
    <row r="21606" spans="1:6" x14ac:dyDescent="0.25">
      <c r="A21606" s="203"/>
      <c r="B21606" s="203"/>
      <c r="C21606" s="203"/>
      <c r="D21606" s="203"/>
      <c r="E21606" s="203"/>
      <c r="F21606" s="203"/>
    </row>
    <row r="21607" spans="1:6" x14ac:dyDescent="0.25">
      <c r="A21607" s="203"/>
      <c r="B21607" s="203"/>
      <c r="C21607" s="203"/>
      <c r="D21607" s="203"/>
      <c r="E21607" s="203"/>
      <c r="F21607" s="203"/>
    </row>
    <row r="21608" spans="1:6" x14ac:dyDescent="0.25">
      <c r="A21608" s="203"/>
      <c r="B21608" s="203"/>
      <c r="C21608" s="203"/>
      <c r="D21608" s="203"/>
      <c r="E21608" s="203"/>
      <c r="F21608" s="203"/>
    </row>
    <row r="21609" spans="1:6" x14ac:dyDescent="0.25">
      <c r="A21609" s="203"/>
      <c r="B21609" s="203"/>
      <c r="C21609" s="203"/>
      <c r="D21609" s="203"/>
      <c r="E21609" s="203"/>
      <c r="F21609" s="203"/>
    </row>
    <row r="21610" spans="1:6" x14ac:dyDescent="0.25">
      <c r="A21610" s="203"/>
      <c r="B21610" s="203"/>
      <c r="C21610" s="203"/>
      <c r="D21610" s="203"/>
      <c r="E21610" s="203"/>
      <c r="F21610" s="203"/>
    </row>
    <row r="21611" spans="1:6" x14ac:dyDescent="0.25">
      <c r="A21611" s="203"/>
      <c r="B21611" s="203"/>
      <c r="C21611" s="203"/>
      <c r="D21611" s="203"/>
      <c r="E21611" s="203"/>
      <c r="F21611" s="203"/>
    </row>
    <row r="21612" spans="1:6" x14ac:dyDescent="0.25">
      <c r="A21612" s="203"/>
      <c r="B21612" s="203"/>
      <c r="C21612" s="203"/>
      <c r="D21612" s="203"/>
      <c r="E21612" s="203"/>
      <c r="F21612" s="203"/>
    </row>
    <row r="21613" spans="1:6" x14ac:dyDescent="0.25">
      <c r="A21613" s="203"/>
      <c r="B21613" s="203"/>
      <c r="C21613" s="203"/>
      <c r="D21613" s="203"/>
      <c r="E21613" s="203"/>
      <c r="F21613" s="203"/>
    </row>
    <row r="21614" spans="1:6" x14ac:dyDescent="0.25">
      <c r="A21614" s="203"/>
      <c r="B21614" s="203"/>
      <c r="C21614" s="203"/>
      <c r="D21614" s="203"/>
      <c r="E21614" s="203"/>
      <c r="F21614" s="203"/>
    </row>
    <row r="21615" spans="1:6" x14ac:dyDescent="0.25">
      <c r="A21615" s="203"/>
      <c r="B21615" s="203"/>
      <c r="C21615" s="203"/>
      <c r="D21615" s="203"/>
      <c r="E21615" s="203"/>
      <c r="F21615" s="203"/>
    </row>
    <row r="21616" spans="1:6" x14ac:dyDescent="0.25">
      <c r="A21616" s="203"/>
      <c r="B21616" s="203"/>
      <c r="C21616" s="203"/>
      <c r="D21616" s="203"/>
      <c r="E21616" s="203"/>
      <c r="F21616" s="203"/>
    </row>
    <row r="21617" spans="1:6" x14ac:dyDescent="0.25">
      <c r="A21617" s="203"/>
      <c r="B21617" s="203"/>
      <c r="C21617" s="203"/>
      <c r="D21617" s="203"/>
      <c r="E21617" s="203"/>
      <c r="F21617" s="203"/>
    </row>
    <row r="21618" spans="1:6" x14ac:dyDescent="0.25">
      <c r="A21618" s="203"/>
      <c r="B21618" s="203"/>
      <c r="C21618" s="203"/>
      <c r="D21618" s="203"/>
      <c r="E21618" s="203"/>
      <c r="F21618" s="203"/>
    </row>
    <row r="21619" spans="1:6" x14ac:dyDescent="0.25">
      <c r="A21619" s="203"/>
      <c r="B21619" s="203"/>
      <c r="C21619" s="203"/>
      <c r="D21619" s="203"/>
      <c r="E21619" s="203"/>
      <c r="F21619" s="203"/>
    </row>
    <row r="21620" spans="1:6" x14ac:dyDescent="0.25">
      <c r="A21620" s="203"/>
      <c r="B21620" s="203"/>
      <c r="C21620" s="203"/>
      <c r="D21620" s="203"/>
      <c r="E21620" s="203"/>
      <c r="F21620" s="203"/>
    </row>
    <row r="21621" spans="1:6" x14ac:dyDescent="0.25">
      <c r="A21621" s="203"/>
      <c r="B21621" s="203"/>
      <c r="C21621" s="203"/>
      <c r="D21621" s="203"/>
      <c r="E21621" s="203"/>
      <c r="F21621" s="203"/>
    </row>
    <row r="21622" spans="1:6" x14ac:dyDescent="0.25">
      <c r="A21622" s="203"/>
      <c r="B21622" s="203"/>
      <c r="C21622" s="203"/>
      <c r="D21622" s="203"/>
      <c r="E21622" s="203"/>
      <c r="F21622" s="203"/>
    </row>
    <row r="21623" spans="1:6" x14ac:dyDescent="0.25">
      <c r="A21623" s="203"/>
      <c r="B21623" s="203"/>
      <c r="C21623" s="203"/>
      <c r="D21623" s="203"/>
      <c r="E21623" s="203"/>
      <c r="F21623" s="203"/>
    </row>
    <row r="21624" spans="1:6" x14ac:dyDescent="0.25">
      <c r="A21624" s="203"/>
      <c r="B21624" s="203"/>
      <c r="C21624" s="203"/>
      <c r="D21624" s="203"/>
      <c r="E21624" s="203"/>
      <c r="F21624" s="203"/>
    </row>
    <row r="21625" spans="1:6" x14ac:dyDescent="0.25">
      <c r="A21625" s="203"/>
      <c r="B21625" s="203"/>
      <c r="C21625" s="203"/>
      <c r="D21625" s="203"/>
      <c r="E21625" s="203"/>
      <c r="F21625" s="203"/>
    </row>
    <row r="21626" spans="1:6" x14ac:dyDescent="0.25">
      <c r="A21626" s="203"/>
      <c r="B21626" s="203"/>
      <c r="C21626" s="203"/>
      <c r="D21626" s="203"/>
      <c r="E21626" s="203"/>
      <c r="F21626" s="203"/>
    </row>
    <row r="21627" spans="1:6" x14ac:dyDescent="0.25">
      <c r="A21627" s="203"/>
      <c r="B21627" s="203"/>
      <c r="C21627" s="203"/>
      <c r="D21627" s="203"/>
      <c r="E21627" s="203"/>
      <c r="F21627" s="203"/>
    </row>
    <row r="21628" spans="1:6" x14ac:dyDescent="0.25">
      <c r="A21628" s="203"/>
      <c r="B21628" s="203"/>
      <c r="C21628" s="203"/>
      <c r="D21628" s="203"/>
      <c r="E21628" s="203"/>
      <c r="F21628" s="203"/>
    </row>
    <row r="21629" spans="1:6" x14ac:dyDescent="0.25">
      <c r="A21629" s="203"/>
      <c r="B21629" s="203"/>
      <c r="C21629" s="203"/>
      <c r="D21629" s="203"/>
      <c r="E21629" s="203"/>
      <c r="F21629" s="203"/>
    </row>
    <row r="21630" spans="1:6" x14ac:dyDescent="0.25">
      <c r="A21630" s="203"/>
      <c r="B21630" s="203"/>
      <c r="C21630" s="203"/>
      <c r="D21630" s="203"/>
      <c r="E21630" s="203"/>
      <c r="F21630" s="203"/>
    </row>
    <row r="21631" spans="1:6" x14ac:dyDescent="0.25">
      <c r="A21631" s="203"/>
      <c r="B21631" s="203"/>
      <c r="C21631" s="203"/>
      <c r="D21631" s="203"/>
      <c r="E21631" s="203"/>
      <c r="F21631" s="203"/>
    </row>
    <row r="21632" spans="1:6" x14ac:dyDescent="0.25">
      <c r="A21632" s="203"/>
      <c r="B21632" s="203"/>
      <c r="C21632" s="203"/>
      <c r="D21632" s="203"/>
      <c r="E21632" s="203"/>
      <c r="F21632" s="203"/>
    </row>
    <row r="21633" spans="1:6" x14ac:dyDescent="0.25">
      <c r="A21633" s="203"/>
      <c r="B21633" s="203"/>
      <c r="C21633" s="203"/>
      <c r="D21633" s="203"/>
      <c r="E21633" s="203"/>
      <c r="F21633" s="203"/>
    </row>
    <row r="21634" spans="1:6" x14ac:dyDescent="0.25">
      <c r="A21634" s="203"/>
      <c r="B21634" s="203"/>
      <c r="C21634" s="203"/>
      <c r="D21634" s="203"/>
      <c r="E21634" s="203"/>
      <c r="F21634" s="203"/>
    </row>
    <row r="21635" spans="1:6" x14ac:dyDescent="0.25">
      <c r="A21635" s="203"/>
      <c r="B21635" s="203"/>
      <c r="C21635" s="203"/>
      <c r="D21635" s="203"/>
      <c r="E21635" s="203"/>
      <c r="F21635" s="203"/>
    </row>
    <row r="21636" spans="1:6" x14ac:dyDescent="0.25">
      <c r="A21636" s="203"/>
      <c r="B21636" s="203"/>
      <c r="C21636" s="203"/>
      <c r="D21636" s="203"/>
      <c r="E21636" s="203"/>
      <c r="F21636" s="203"/>
    </row>
    <row r="21637" spans="1:6" x14ac:dyDescent="0.25">
      <c r="A21637" s="203"/>
      <c r="B21637" s="203"/>
      <c r="C21637" s="203"/>
      <c r="D21637" s="203"/>
      <c r="E21637" s="203"/>
      <c r="F21637" s="203"/>
    </row>
    <row r="21638" spans="1:6" x14ac:dyDescent="0.25">
      <c r="A21638" s="203"/>
      <c r="B21638" s="203"/>
      <c r="C21638" s="203"/>
      <c r="D21638" s="203"/>
      <c r="E21638" s="203"/>
      <c r="F21638" s="203"/>
    </row>
    <row r="21639" spans="1:6" x14ac:dyDescent="0.25">
      <c r="A21639" s="203"/>
      <c r="B21639" s="203"/>
      <c r="C21639" s="203"/>
      <c r="D21639" s="203"/>
      <c r="E21639" s="203"/>
      <c r="F21639" s="203"/>
    </row>
    <row r="21640" spans="1:6" x14ac:dyDescent="0.25">
      <c r="A21640" s="203"/>
      <c r="B21640" s="203"/>
      <c r="C21640" s="203"/>
      <c r="D21640" s="203"/>
      <c r="E21640" s="203"/>
      <c r="F21640" s="203"/>
    </row>
    <row r="21641" spans="1:6" x14ac:dyDescent="0.25">
      <c r="A21641" s="203"/>
      <c r="B21641" s="203"/>
      <c r="C21641" s="203"/>
      <c r="D21641" s="203"/>
      <c r="E21641" s="203"/>
      <c r="F21641" s="203"/>
    </row>
    <row r="21642" spans="1:6" x14ac:dyDescent="0.25">
      <c r="A21642" s="203"/>
      <c r="B21642" s="203"/>
      <c r="C21642" s="203"/>
      <c r="D21642" s="203"/>
      <c r="E21642" s="203"/>
      <c r="F21642" s="203"/>
    </row>
    <row r="21643" spans="1:6" x14ac:dyDescent="0.25">
      <c r="A21643" s="203"/>
      <c r="B21643" s="203"/>
      <c r="C21643" s="203"/>
      <c r="D21643" s="203"/>
      <c r="E21643" s="203"/>
      <c r="F21643" s="203"/>
    </row>
    <row r="21644" spans="1:6" x14ac:dyDescent="0.25">
      <c r="A21644" s="203"/>
      <c r="B21644" s="203"/>
      <c r="C21644" s="203"/>
      <c r="D21644" s="203"/>
      <c r="E21644" s="203"/>
      <c r="F21644" s="203"/>
    </row>
    <row r="21645" spans="1:6" x14ac:dyDescent="0.25">
      <c r="A21645" s="203"/>
      <c r="B21645" s="203"/>
      <c r="C21645" s="203"/>
      <c r="D21645" s="203"/>
      <c r="E21645" s="203"/>
      <c r="F21645" s="203"/>
    </row>
    <row r="21646" spans="1:6" x14ac:dyDescent="0.25">
      <c r="A21646" s="203"/>
      <c r="B21646" s="203"/>
      <c r="C21646" s="203"/>
      <c r="D21646" s="203"/>
      <c r="E21646" s="203"/>
      <c r="F21646" s="203"/>
    </row>
    <row r="21647" spans="1:6" x14ac:dyDescent="0.25">
      <c r="A21647" s="203"/>
      <c r="B21647" s="203"/>
      <c r="C21647" s="203"/>
      <c r="D21647" s="203"/>
      <c r="E21647" s="203"/>
      <c r="F21647" s="203"/>
    </row>
    <row r="21648" spans="1:6" x14ac:dyDescent="0.25">
      <c r="A21648" s="203"/>
      <c r="B21648" s="203"/>
      <c r="C21648" s="203"/>
      <c r="D21648" s="203"/>
      <c r="E21648" s="203"/>
      <c r="F21648" s="203"/>
    </row>
    <row r="21649" spans="1:6" x14ac:dyDescent="0.25">
      <c r="A21649" s="203"/>
      <c r="B21649" s="203"/>
      <c r="C21649" s="203"/>
      <c r="D21649" s="203"/>
      <c r="E21649" s="203"/>
      <c r="F21649" s="203"/>
    </row>
    <row r="21650" spans="1:6" x14ac:dyDescent="0.25">
      <c r="A21650" s="203"/>
      <c r="B21650" s="203"/>
      <c r="C21650" s="203"/>
      <c r="D21650" s="203"/>
      <c r="E21650" s="203"/>
      <c r="F21650" s="203"/>
    </row>
    <row r="21651" spans="1:6" x14ac:dyDescent="0.25">
      <c r="A21651" s="203"/>
      <c r="B21651" s="203"/>
      <c r="C21651" s="203"/>
      <c r="D21651" s="203"/>
      <c r="E21651" s="203"/>
      <c r="F21651" s="203"/>
    </row>
    <row r="21652" spans="1:6" x14ac:dyDescent="0.25">
      <c r="A21652" s="203"/>
      <c r="B21652" s="203"/>
      <c r="C21652" s="203"/>
      <c r="D21652" s="203"/>
      <c r="E21652" s="203"/>
      <c r="F21652" s="203"/>
    </row>
    <row r="21653" spans="1:6" x14ac:dyDescent="0.25">
      <c r="A21653" s="203"/>
      <c r="B21653" s="203"/>
      <c r="C21653" s="203"/>
      <c r="D21653" s="203"/>
      <c r="E21653" s="203"/>
      <c r="F21653" s="203"/>
    </row>
    <row r="21654" spans="1:6" x14ac:dyDescent="0.25">
      <c r="A21654" s="203"/>
      <c r="B21654" s="203"/>
      <c r="C21654" s="203"/>
      <c r="D21654" s="203"/>
      <c r="E21654" s="203"/>
      <c r="F21654" s="203"/>
    </row>
    <row r="21655" spans="1:6" x14ac:dyDescent="0.25">
      <c r="A21655" s="203"/>
      <c r="B21655" s="203"/>
      <c r="C21655" s="203"/>
      <c r="D21655" s="203"/>
      <c r="E21655" s="203"/>
      <c r="F21655" s="203"/>
    </row>
    <row r="21656" spans="1:6" x14ac:dyDescent="0.25">
      <c r="A21656" s="203"/>
      <c r="B21656" s="203"/>
      <c r="C21656" s="203"/>
      <c r="D21656" s="203"/>
      <c r="E21656" s="203"/>
      <c r="F21656" s="203"/>
    </row>
    <row r="21657" spans="1:6" x14ac:dyDescent="0.25">
      <c r="A21657" s="203"/>
      <c r="B21657" s="203"/>
      <c r="C21657" s="203"/>
      <c r="D21657" s="203"/>
      <c r="E21657" s="203"/>
      <c r="F21657" s="203"/>
    </row>
    <row r="21658" spans="1:6" x14ac:dyDescent="0.25">
      <c r="A21658" s="203"/>
      <c r="B21658" s="203"/>
      <c r="C21658" s="203"/>
      <c r="D21658" s="203"/>
      <c r="E21658" s="203"/>
      <c r="F21658" s="203"/>
    </row>
    <row r="21659" spans="1:6" x14ac:dyDescent="0.25">
      <c r="A21659" s="203"/>
      <c r="B21659" s="203"/>
      <c r="C21659" s="203"/>
      <c r="D21659" s="203"/>
      <c r="E21659" s="203"/>
      <c r="F21659" s="203"/>
    </row>
    <row r="21660" spans="1:6" x14ac:dyDescent="0.25">
      <c r="A21660" s="203"/>
      <c r="B21660" s="203"/>
      <c r="C21660" s="203"/>
      <c r="D21660" s="203"/>
      <c r="E21660" s="203"/>
      <c r="F21660" s="203"/>
    </row>
    <row r="21661" spans="1:6" x14ac:dyDescent="0.25">
      <c r="A21661" s="203"/>
      <c r="B21661" s="203"/>
      <c r="C21661" s="203"/>
      <c r="D21661" s="203"/>
      <c r="E21661" s="203"/>
      <c r="F21661" s="203"/>
    </row>
    <row r="21662" spans="1:6" x14ac:dyDescent="0.25">
      <c r="A21662" s="203"/>
      <c r="B21662" s="203"/>
      <c r="C21662" s="203"/>
      <c r="D21662" s="203"/>
      <c r="E21662" s="203"/>
      <c r="F21662" s="203"/>
    </row>
    <row r="21663" spans="1:6" x14ac:dyDescent="0.25">
      <c r="A21663" s="203"/>
      <c r="B21663" s="203"/>
      <c r="C21663" s="203"/>
      <c r="D21663" s="203"/>
      <c r="E21663" s="203"/>
      <c r="F21663" s="203"/>
    </row>
    <row r="21664" spans="1:6" x14ac:dyDescent="0.25">
      <c r="A21664" s="203"/>
      <c r="B21664" s="203"/>
      <c r="C21664" s="203"/>
      <c r="D21664" s="203"/>
      <c r="E21664" s="203"/>
      <c r="F21664" s="203"/>
    </row>
    <row r="21665" spans="1:6" x14ac:dyDescent="0.25">
      <c r="A21665" s="203"/>
      <c r="B21665" s="203"/>
      <c r="C21665" s="203"/>
      <c r="D21665" s="203"/>
      <c r="E21665" s="203"/>
      <c r="F21665" s="203"/>
    </row>
    <row r="21666" spans="1:6" x14ac:dyDescent="0.25">
      <c r="A21666" s="203"/>
      <c r="B21666" s="203"/>
      <c r="C21666" s="203"/>
      <c r="D21666" s="203"/>
      <c r="E21666" s="203"/>
      <c r="F21666" s="203"/>
    </row>
    <row r="21667" spans="1:6" x14ac:dyDescent="0.25">
      <c r="A21667" s="203"/>
      <c r="B21667" s="203"/>
      <c r="C21667" s="203"/>
      <c r="D21667" s="203"/>
      <c r="E21667" s="203"/>
      <c r="F21667" s="203"/>
    </row>
    <row r="21668" spans="1:6" x14ac:dyDescent="0.25">
      <c r="A21668" s="203"/>
      <c r="B21668" s="203"/>
      <c r="C21668" s="203"/>
      <c r="D21668" s="203"/>
      <c r="E21668" s="203"/>
      <c r="F21668" s="203"/>
    </row>
    <row r="21669" spans="1:6" x14ac:dyDescent="0.25">
      <c r="A21669" s="203"/>
      <c r="B21669" s="203"/>
      <c r="C21669" s="203"/>
      <c r="D21669" s="203"/>
      <c r="E21669" s="203"/>
      <c r="F21669" s="203"/>
    </row>
    <row r="21670" spans="1:6" x14ac:dyDescent="0.25">
      <c r="A21670" s="203"/>
      <c r="B21670" s="203"/>
      <c r="C21670" s="203"/>
      <c r="D21670" s="203"/>
      <c r="E21670" s="203"/>
      <c r="F21670" s="203"/>
    </row>
    <row r="21671" spans="1:6" x14ac:dyDescent="0.25">
      <c r="A21671" s="203"/>
      <c r="B21671" s="203"/>
      <c r="C21671" s="203"/>
      <c r="D21671" s="203"/>
      <c r="E21671" s="203"/>
      <c r="F21671" s="203"/>
    </row>
    <row r="21672" spans="1:6" x14ac:dyDescent="0.25">
      <c r="A21672" s="203"/>
      <c r="B21672" s="203"/>
      <c r="C21672" s="203"/>
      <c r="D21672" s="203"/>
      <c r="E21672" s="203"/>
      <c r="F21672" s="203"/>
    </row>
    <row r="21673" spans="1:6" x14ac:dyDescent="0.25">
      <c r="A21673" s="203"/>
      <c r="B21673" s="203"/>
      <c r="C21673" s="203"/>
      <c r="D21673" s="203"/>
      <c r="E21673" s="203"/>
      <c r="F21673" s="203"/>
    </row>
    <row r="21674" spans="1:6" x14ac:dyDescent="0.25">
      <c r="A21674" s="203"/>
      <c r="B21674" s="203"/>
      <c r="C21674" s="203"/>
      <c r="D21674" s="203"/>
      <c r="E21674" s="203"/>
      <c r="F21674" s="203"/>
    </row>
    <row r="21675" spans="1:6" x14ac:dyDescent="0.25">
      <c r="A21675" s="203"/>
      <c r="B21675" s="203"/>
      <c r="C21675" s="203"/>
      <c r="D21675" s="203"/>
      <c r="E21675" s="203"/>
      <c r="F21675" s="203"/>
    </row>
    <row r="21676" spans="1:6" x14ac:dyDescent="0.25">
      <c r="A21676" s="203"/>
      <c r="B21676" s="203"/>
      <c r="C21676" s="203"/>
      <c r="D21676" s="203"/>
      <c r="E21676" s="203"/>
      <c r="F21676" s="203"/>
    </row>
    <row r="21677" spans="1:6" x14ac:dyDescent="0.25">
      <c r="A21677" s="203"/>
      <c r="B21677" s="203"/>
      <c r="C21677" s="203"/>
      <c r="D21677" s="203"/>
      <c r="E21677" s="203"/>
      <c r="F21677" s="203"/>
    </row>
    <row r="21678" spans="1:6" x14ac:dyDescent="0.25">
      <c r="A21678" s="203"/>
      <c r="B21678" s="203"/>
      <c r="C21678" s="203"/>
      <c r="D21678" s="203"/>
      <c r="E21678" s="203"/>
      <c r="F21678" s="203"/>
    </row>
    <row r="21679" spans="1:6" x14ac:dyDescent="0.25">
      <c r="A21679" s="203"/>
      <c r="B21679" s="203"/>
      <c r="C21679" s="203"/>
      <c r="D21679" s="203"/>
      <c r="E21679" s="203"/>
      <c r="F21679" s="203"/>
    </row>
    <row r="21680" spans="1:6" x14ac:dyDescent="0.25">
      <c r="A21680" s="203"/>
      <c r="B21680" s="203"/>
      <c r="C21680" s="203"/>
      <c r="D21680" s="203"/>
      <c r="E21680" s="203"/>
      <c r="F21680" s="203"/>
    </row>
    <row r="21681" spans="1:6" x14ac:dyDescent="0.25">
      <c r="A21681" s="203"/>
      <c r="B21681" s="203"/>
      <c r="C21681" s="203"/>
      <c r="D21681" s="203"/>
      <c r="E21681" s="203"/>
      <c r="F21681" s="203"/>
    </row>
    <row r="21682" spans="1:6" x14ac:dyDescent="0.25">
      <c r="A21682" s="203"/>
      <c r="B21682" s="203"/>
      <c r="C21682" s="203"/>
      <c r="D21682" s="203"/>
      <c r="E21682" s="203"/>
      <c r="F21682" s="203"/>
    </row>
    <row r="21683" spans="1:6" x14ac:dyDescent="0.25">
      <c r="A21683" s="203"/>
      <c r="B21683" s="203"/>
      <c r="C21683" s="203"/>
      <c r="D21683" s="203"/>
      <c r="E21683" s="203"/>
      <c r="F21683" s="203"/>
    </row>
    <row r="21684" spans="1:6" x14ac:dyDescent="0.25">
      <c r="A21684" s="203"/>
      <c r="B21684" s="203"/>
      <c r="C21684" s="203"/>
      <c r="D21684" s="203"/>
      <c r="E21684" s="203"/>
      <c r="F21684" s="203"/>
    </row>
    <row r="21685" spans="1:6" x14ac:dyDescent="0.25">
      <c r="A21685" s="203"/>
      <c r="B21685" s="203"/>
      <c r="C21685" s="203"/>
      <c r="D21685" s="203"/>
      <c r="E21685" s="203"/>
      <c r="F21685" s="203"/>
    </row>
    <row r="21686" spans="1:6" x14ac:dyDescent="0.25">
      <c r="A21686" s="203"/>
      <c r="B21686" s="203"/>
      <c r="C21686" s="203"/>
      <c r="D21686" s="203"/>
      <c r="E21686" s="203"/>
      <c r="F21686" s="203"/>
    </row>
    <row r="21687" spans="1:6" x14ac:dyDescent="0.25">
      <c r="A21687" s="203"/>
      <c r="B21687" s="203"/>
      <c r="C21687" s="203"/>
      <c r="D21687" s="203"/>
      <c r="E21687" s="203"/>
      <c r="F21687" s="203"/>
    </row>
    <row r="21688" spans="1:6" x14ac:dyDescent="0.25">
      <c r="A21688" s="203"/>
      <c r="B21688" s="203"/>
      <c r="C21688" s="203"/>
      <c r="D21688" s="203"/>
      <c r="E21688" s="203"/>
      <c r="F21688" s="203"/>
    </row>
    <row r="21689" spans="1:6" x14ac:dyDescent="0.25">
      <c r="A21689" s="203"/>
      <c r="B21689" s="203"/>
      <c r="C21689" s="203"/>
      <c r="D21689" s="203"/>
      <c r="E21689" s="203"/>
      <c r="F21689" s="203"/>
    </row>
    <row r="21690" spans="1:6" x14ac:dyDescent="0.25">
      <c r="A21690" s="203"/>
      <c r="B21690" s="203"/>
      <c r="C21690" s="203"/>
      <c r="D21690" s="203"/>
      <c r="E21690" s="203"/>
      <c r="F21690" s="203"/>
    </row>
    <row r="21691" spans="1:6" x14ac:dyDescent="0.25">
      <c r="A21691" s="203"/>
      <c r="B21691" s="203"/>
      <c r="C21691" s="203"/>
      <c r="D21691" s="203"/>
      <c r="E21691" s="203"/>
      <c r="F21691" s="203"/>
    </row>
    <row r="21692" spans="1:6" x14ac:dyDescent="0.25">
      <c r="A21692" s="203"/>
      <c r="B21692" s="203"/>
      <c r="C21692" s="203"/>
      <c r="D21692" s="203"/>
      <c r="E21692" s="203"/>
      <c r="F21692" s="203"/>
    </row>
    <row r="21693" spans="1:6" x14ac:dyDescent="0.25">
      <c r="A21693" s="203"/>
      <c r="B21693" s="203"/>
      <c r="C21693" s="203"/>
      <c r="D21693" s="203"/>
      <c r="E21693" s="203"/>
      <c r="F21693" s="203"/>
    </row>
    <row r="21694" spans="1:6" x14ac:dyDescent="0.25">
      <c r="A21694" s="203"/>
      <c r="B21694" s="203"/>
      <c r="C21694" s="203"/>
      <c r="D21694" s="203"/>
      <c r="E21694" s="203"/>
      <c r="F21694" s="203"/>
    </row>
    <row r="21695" spans="1:6" x14ac:dyDescent="0.25">
      <c r="A21695" s="203"/>
      <c r="B21695" s="203"/>
      <c r="C21695" s="203"/>
      <c r="D21695" s="203"/>
      <c r="E21695" s="203"/>
      <c r="F21695" s="203"/>
    </row>
    <row r="21696" spans="1:6" x14ac:dyDescent="0.25">
      <c r="A21696" s="203"/>
      <c r="B21696" s="203"/>
      <c r="C21696" s="203"/>
      <c r="D21696" s="203"/>
      <c r="E21696" s="203"/>
      <c r="F21696" s="203"/>
    </row>
    <row r="21697" spans="1:6" x14ac:dyDescent="0.25">
      <c r="A21697" s="203"/>
      <c r="B21697" s="203"/>
      <c r="C21697" s="203"/>
      <c r="D21697" s="203"/>
      <c r="E21697" s="203"/>
      <c r="F21697" s="203"/>
    </row>
    <row r="21698" spans="1:6" x14ac:dyDescent="0.25">
      <c r="A21698" s="203"/>
      <c r="B21698" s="203"/>
      <c r="C21698" s="203"/>
      <c r="D21698" s="203"/>
      <c r="E21698" s="203"/>
      <c r="F21698" s="203"/>
    </row>
    <row r="21699" spans="1:6" x14ac:dyDescent="0.25">
      <c r="A21699" s="203"/>
      <c r="B21699" s="203"/>
      <c r="C21699" s="203"/>
      <c r="D21699" s="203"/>
      <c r="E21699" s="203"/>
      <c r="F21699" s="203"/>
    </row>
    <row r="21700" spans="1:6" x14ac:dyDescent="0.25">
      <c r="A21700" s="203"/>
      <c r="B21700" s="203"/>
      <c r="C21700" s="203"/>
      <c r="D21700" s="203"/>
      <c r="E21700" s="203"/>
      <c r="F21700" s="203"/>
    </row>
    <row r="21701" spans="1:6" x14ac:dyDescent="0.25">
      <c r="A21701" s="203"/>
      <c r="B21701" s="203"/>
      <c r="C21701" s="203"/>
      <c r="D21701" s="203"/>
      <c r="E21701" s="203"/>
      <c r="F21701" s="203"/>
    </row>
    <row r="21702" spans="1:6" x14ac:dyDescent="0.25">
      <c r="A21702" s="203"/>
      <c r="B21702" s="203"/>
      <c r="C21702" s="203"/>
      <c r="D21702" s="203"/>
      <c r="E21702" s="203"/>
      <c r="F21702" s="203"/>
    </row>
    <row r="21703" spans="1:6" x14ac:dyDescent="0.25">
      <c r="A21703" s="203"/>
      <c r="B21703" s="203"/>
      <c r="C21703" s="203"/>
      <c r="D21703" s="203"/>
      <c r="E21703" s="203"/>
      <c r="F21703" s="203"/>
    </row>
    <row r="21704" spans="1:6" x14ac:dyDescent="0.25">
      <c r="A21704" s="203"/>
      <c r="B21704" s="203"/>
      <c r="C21704" s="203"/>
      <c r="D21704" s="203"/>
      <c r="E21704" s="203"/>
      <c r="F21704" s="203"/>
    </row>
    <row r="21705" spans="1:6" x14ac:dyDescent="0.25">
      <c r="A21705" s="203"/>
      <c r="B21705" s="203"/>
      <c r="C21705" s="203"/>
      <c r="D21705" s="203"/>
      <c r="E21705" s="203"/>
      <c r="F21705" s="203"/>
    </row>
    <row r="21706" spans="1:6" x14ac:dyDescent="0.25">
      <c r="A21706" s="203"/>
      <c r="B21706" s="203"/>
      <c r="C21706" s="203"/>
      <c r="D21706" s="203"/>
      <c r="E21706" s="203"/>
      <c r="F21706" s="203"/>
    </row>
    <row r="21707" spans="1:6" x14ac:dyDescent="0.25">
      <c r="A21707" s="203"/>
      <c r="B21707" s="203"/>
      <c r="C21707" s="203"/>
      <c r="D21707" s="203"/>
      <c r="E21707" s="203"/>
      <c r="F21707" s="203"/>
    </row>
    <row r="21708" spans="1:6" x14ac:dyDescent="0.25">
      <c r="A21708" s="203"/>
      <c r="B21708" s="203"/>
      <c r="C21708" s="203"/>
      <c r="D21708" s="203"/>
      <c r="E21708" s="203"/>
      <c r="F21708" s="203"/>
    </row>
    <row r="21709" spans="1:6" x14ac:dyDescent="0.25">
      <c r="A21709" s="203"/>
      <c r="B21709" s="203"/>
      <c r="C21709" s="203"/>
      <c r="D21709" s="203"/>
      <c r="E21709" s="203"/>
      <c r="F21709" s="203"/>
    </row>
    <row r="21710" spans="1:6" x14ac:dyDescent="0.25">
      <c r="A21710" s="203"/>
      <c r="B21710" s="203"/>
      <c r="C21710" s="203"/>
      <c r="D21710" s="203"/>
      <c r="E21710" s="203"/>
      <c r="F21710" s="203"/>
    </row>
    <row r="21711" spans="1:6" x14ac:dyDescent="0.25">
      <c r="A21711" s="203"/>
      <c r="B21711" s="203"/>
      <c r="C21711" s="203"/>
      <c r="D21711" s="203"/>
      <c r="E21711" s="203"/>
      <c r="F21711" s="203"/>
    </row>
    <row r="21712" spans="1:6" x14ac:dyDescent="0.25">
      <c r="A21712" s="203"/>
      <c r="B21712" s="203"/>
      <c r="C21712" s="203"/>
      <c r="D21712" s="203"/>
      <c r="E21712" s="203"/>
      <c r="F21712" s="203"/>
    </row>
    <row r="21713" spans="1:6" x14ac:dyDescent="0.25">
      <c r="A21713" s="203"/>
      <c r="B21713" s="203"/>
      <c r="C21713" s="203"/>
      <c r="D21713" s="203"/>
      <c r="E21713" s="203"/>
      <c r="F21713" s="203"/>
    </row>
    <row r="21714" spans="1:6" x14ac:dyDescent="0.25">
      <c r="A21714" s="203"/>
      <c r="B21714" s="203"/>
      <c r="C21714" s="203"/>
      <c r="D21714" s="203"/>
      <c r="E21714" s="203"/>
      <c r="F21714" s="203"/>
    </row>
    <row r="21715" spans="1:6" x14ac:dyDescent="0.25">
      <c r="A21715" s="203"/>
      <c r="B21715" s="203"/>
      <c r="C21715" s="203"/>
      <c r="D21715" s="203"/>
      <c r="E21715" s="203"/>
      <c r="F21715" s="203"/>
    </row>
    <row r="21716" spans="1:6" x14ac:dyDescent="0.25">
      <c r="A21716" s="203"/>
      <c r="B21716" s="203"/>
      <c r="C21716" s="203"/>
      <c r="D21716" s="203"/>
      <c r="E21716" s="203"/>
      <c r="F21716" s="203"/>
    </row>
    <row r="21717" spans="1:6" x14ac:dyDescent="0.25">
      <c r="A21717" s="203"/>
      <c r="B21717" s="203"/>
      <c r="C21717" s="203"/>
      <c r="D21717" s="203"/>
      <c r="E21717" s="203"/>
      <c r="F21717" s="203"/>
    </row>
    <row r="21718" spans="1:6" x14ac:dyDescent="0.25">
      <c r="A21718" s="203"/>
      <c r="B21718" s="203"/>
      <c r="C21718" s="203"/>
      <c r="D21718" s="203"/>
      <c r="E21718" s="203"/>
      <c r="F21718" s="203"/>
    </row>
    <row r="21719" spans="1:6" x14ac:dyDescent="0.25">
      <c r="A21719" s="203"/>
      <c r="B21719" s="203"/>
      <c r="C21719" s="203"/>
      <c r="D21719" s="203"/>
      <c r="E21719" s="203"/>
      <c r="F21719" s="203"/>
    </row>
    <row r="21720" spans="1:6" x14ac:dyDescent="0.25">
      <c r="A21720" s="203"/>
      <c r="B21720" s="203"/>
      <c r="C21720" s="203"/>
      <c r="D21720" s="203"/>
      <c r="E21720" s="203"/>
      <c r="F21720" s="203"/>
    </row>
    <row r="21721" spans="1:6" x14ac:dyDescent="0.25">
      <c r="A21721" s="203"/>
      <c r="B21721" s="203"/>
      <c r="C21721" s="203"/>
      <c r="D21721" s="203"/>
      <c r="E21721" s="203"/>
      <c r="F21721" s="203"/>
    </row>
    <row r="21722" spans="1:6" x14ac:dyDescent="0.25">
      <c r="A21722" s="203"/>
      <c r="B21722" s="203"/>
      <c r="C21722" s="203"/>
      <c r="D21722" s="203"/>
      <c r="E21722" s="203"/>
      <c r="F21722" s="203"/>
    </row>
    <row r="21723" spans="1:6" x14ac:dyDescent="0.25">
      <c r="A21723" s="203"/>
      <c r="B21723" s="203"/>
      <c r="C21723" s="203"/>
      <c r="D21723" s="203"/>
      <c r="E21723" s="203"/>
      <c r="F21723" s="203"/>
    </row>
    <row r="21724" spans="1:6" x14ac:dyDescent="0.25">
      <c r="A21724" s="203"/>
      <c r="B21724" s="203"/>
      <c r="C21724" s="203"/>
      <c r="D21724" s="203"/>
      <c r="E21724" s="203"/>
      <c r="F21724" s="203"/>
    </row>
    <row r="21725" spans="1:6" x14ac:dyDescent="0.25">
      <c r="A21725" s="203"/>
      <c r="B21725" s="203"/>
      <c r="C21725" s="203"/>
      <c r="D21725" s="203"/>
      <c r="E21725" s="203"/>
      <c r="F21725" s="203"/>
    </row>
    <row r="21726" spans="1:6" x14ac:dyDescent="0.25">
      <c r="A21726" s="203"/>
      <c r="B21726" s="203"/>
      <c r="C21726" s="203"/>
      <c r="D21726" s="203"/>
      <c r="E21726" s="203"/>
      <c r="F21726" s="203"/>
    </row>
    <row r="21727" spans="1:6" x14ac:dyDescent="0.25">
      <c r="A21727" s="203"/>
      <c r="B21727" s="203"/>
      <c r="C21727" s="203"/>
      <c r="D21727" s="203"/>
      <c r="E21727" s="203"/>
      <c r="F21727" s="203"/>
    </row>
    <row r="21728" spans="1:6" x14ac:dyDescent="0.25">
      <c r="A21728" s="203"/>
      <c r="B21728" s="203"/>
      <c r="C21728" s="203"/>
      <c r="D21728" s="203"/>
      <c r="E21728" s="203"/>
      <c r="F21728" s="203"/>
    </row>
    <row r="21729" spans="1:6" x14ac:dyDescent="0.25">
      <c r="A21729" s="203"/>
      <c r="B21729" s="203"/>
      <c r="C21729" s="203"/>
      <c r="D21729" s="203"/>
      <c r="E21729" s="203"/>
      <c r="F21729" s="203"/>
    </row>
    <row r="21730" spans="1:6" x14ac:dyDescent="0.25">
      <c r="A21730" s="203"/>
      <c r="B21730" s="203"/>
      <c r="C21730" s="203"/>
      <c r="D21730" s="203"/>
      <c r="E21730" s="203"/>
      <c r="F21730" s="203"/>
    </row>
    <row r="21731" spans="1:6" x14ac:dyDescent="0.25">
      <c r="A21731" s="203"/>
      <c r="B21731" s="203"/>
      <c r="C21731" s="203"/>
      <c r="D21731" s="203"/>
      <c r="E21731" s="203"/>
      <c r="F21731" s="203"/>
    </row>
    <row r="21732" spans="1:6" x14ac:dyDescent="0.25">
      <c r="A21732" s="203"/>
      <c r="B21732" s="203"/>
      <c r="C21732" s="203"/>
      <c r="D21732" s="203"/>
      <c r="E21732" s="203"/>
      <c r="F21732" s="203"/>
    </row>
    <row r="21733" spans="1:6" x14ac:dyDescent="0.25">
      <c r="A21733" s="203"/>
      <c r="B21733" s="203"/>
      <c r="C21733" s="203"/>
      <c r="D21733" s="203"/>
      <c r="E21733" s="203"/>
      <c r="F21733" s="203"/>
    </row>
    <row r="21734" spans="1:6" x14ac:dyDescent="0.25">
      <c r="A21734" s="203"/>
      <c r="B21734" s="203"/>
      <c r="C21734" s="203"/>
      <c r="D21734" s="203"/>
      <c r="E21734" s="203"/>
      <c r="F21734" s="203"/>
    </row>
    <row r="21735" spans="1:6" x14ac:dyDescent="0.25">
      <c r="A21735" s="203"/>
      <c r="B21735" s="203"/>
      <c r="C21735" s="203"/>
      <c r="D21735" s="203"/>
      <c r="E21735" s="203"/>
      <c r="F21735" s="203"/>
    </row>
    <row r="21736" spans="1:6" x14ac:dyDescent="0.25">
      <c r="A21736" s="203"/>
      <c r="B21736" s="203"/>
      <c r="C21736" s="203"/>
      <c r="D21736" s="203"/>
      <c r="E21736" s="203"/>
      <c r="F21736" s="203"/>
    </row>
    <row r="21737" spans="1:6" x14ac:dyDescent="0.25">
      <c r="A21737" s="203"/>
      <c r="B21737" s="203"/>
      <c r="C21737" s="203"/>
      <c r="D21737" s="203"/>
      <c r="E21737" s="203"/>
      <c r="F21737" s="203"/>
    </row>
    <row r="21738" spans="1:6" x14ac:dyDescent="0.25">
      <c r="A21738" s="203"/>
      <c r="B21738" s="203"/>
      <c r="C21738" s="203"/>
      <c r="D21738" s="203"/>
      <c r="E21738" s="203"/>
      <c r="F21738" s="203"/>
    </row>
    <row r="21739" spans="1:6" x14ac:dyDescent="0.25">
      <c r="A21739" s="203"/>
      <c r="B21739" s="203"/>
      <c r="C21739" s="203"/>
      <c r="D21739" s="203"/>
      <c r="E21739" s="203"/>
      <c r="F21739" s="203"/>
    </row>
    <row r="21740" spans="1:6" x14ac:dyDescent="0.25">
      <c r="A21740" s="203"/>
      <c r="B21740" s="203"/>
      <c r="C21740" s="203"/>
      <c r="D21740" s="203"/>
      <c r="E21740" s="203"/>
      <c r="F21740" s="203"/>
    </row>
    <row r="21741" spans="1:6" x14ac:dyDescent="0.25">
      <c r="A21741" s="203"/>
      <c r="B21741" s="203"/>
      <c r="C21741" s="203"/>
      <c r="D21741" s="203"/>
      <c r="E21741" s="203"/>
      <c r="F21741" s="203"/>
    </row>
    <row r="21742" spans="1:6" x14ac:dyDescent="0.25">
      <c r="A21742" s="203"/>
      <c r="B21742" s="203"/>
      <c r="C21742" s="203"/>
      <c r="D21742" s="203"/>
      <c r="E21742" s="203"/>
      <c r="F21742" s="203"/>
    </row>
    <row r="21743" spans="1:6" x14ac:dyDescent="0.25">
      <c r="A21743" s="203"/>
      <c r="B21743" s="203"/>
      <c r="C21743" s="203"/>
      <c r="D21743" s="203"/>
      <c r="E21743" s="203"/>
      <c r="F21743" s="203"/>
    </row>
    <row r="21744" spans="1:6" x14ac:dyDescent="0.25">
      <c r="A21744" s="203"/>
      <c r="B21744" s="203"/>
      <c r="C21744" s="203"/>
      <c r="D21744" s="203"/>
      <c r="E21744" s="203"/>
      <c r="F21744" s="203"/>
    </row>
    <row r="21745" spans="1:6" x14ac:dyDescent="0.25">
      <c r="A21745" s="203"/>
      <c r="B21745" s="203"/>
      <c r="C21745" s="203"/>
      <c r="D21745" s="203"/>
      <c r="E21745" s="203"/>
      <c r="F21745" s="203"/>
    </row>
    <row r="21746" spans="1:6" x14ac:dyDescent="0.25">
      <c r="A21746" s="203"/>
      <c r="B21746" s="203"/>
      <c r="C21746" s="203"/>
      <c r="D21746" s="203"/>
      <c r="E21746" s="203"/>
      <c r="F21746" s="203"/>
    </row>
    <row r="21747" spans="1:6" x14ac:dyDescent="0.25">
      <c r="A21747" s="203"/>
      <c r="B21747" s="203"/>
      <c r="C21747" s="203"/>
      <c r="D21747" s="203"/>
      <c r="E21747" s="203"/>
      <c r="F21747" s="203"/>
    </row>
    <row r="21748" spans="1:6" x14ac:dyDescent="0.25">
      <c r="A21748" s="203"/>
      <c r="B21748" s="203"/>
      <c r="C21748" s="203"/>
      <c r="D21748" s="203"/>
      <c r="E21748" s="203"/>
      <c r="F21748" s="203"/>
    </row>
    <row r="21749" spans="1:6" x14ac:dyDescent="0.25">
      <c r="A21749" s="203"/>
      <c r="B21749" s="203"/>
      <c r="C21749" s="203"/>
      <c r="D21749" s="203"/>
      <c r="E21749" s="203"/>
      <c r="F21749" s="203"/>
    </row>
    <row r="21750" spans="1:6" x14ac:dyDescent="0.25">
      <c r="A21750" s="203"/>
      <c r="B21750" s="203"/>
      <c r="C21750" s="203"/>
      <c r="D21750" s="203"/>
      <c r="E21750" s="203"/>
      <c r="F21750" s="203"/>
    </row>
    <row r="21751" spans="1:6" x14ac:dyDescent="0.25">
      <c r="A21751" s="203"/>
      <c r="B21751" s="203"/>
      <c r="C21751" s="203"/>
      <c r="D21751" s="203"/>
      <c r="E21751" s="203"/>
      <c r="F21751" s="203"/>
    </row>
    <row r="21752" spans="1:6" x14ac:dyDescent="0.25">
      <c r="A21752" s="203"/>
      <c r="B21752" s="203"/>
      <c r="C21752" s="203"/>
      <c r="D21752" s="203"/>
      <c r="E21752" s="203"/>
      <c r="F21752" s="203"/>
    </row>
    <row r="21753" spans="1:6" x14ac:dyDescent="0.25">
      <c r="A21753" s="203"/>
      <c r="B21753" s="203"/>
      <c r="C21753" s="203"/>
      <c r="D21753" s="203"/>
      <c r="E21753" s="203"/>
      <c r="F21753" s="203"/>
    </row>
    <row r="21754" spans="1:6" x14ac:dyDescent="0.25">
      <c r="A21754" s="203"/>
      <c r="B21754" s="203"/>
      <c r="C21754" s="203"/>
      <c r="D21754" s="203"/>
      <c r="E21754" s="203"/>
      <c r="F21754" s="203"/>
    </row>
    <row r="21755" spans="1:6" x14ac:dyDescent="0.25">
      <c r="A21755" s="203"/>
      <c r="B21755" s="203"/>
      <c r="C21755" s="203"/>
      <c r="D21755" s="203"/>
      <c r="E21755" s="203"/>
      <c r="F21755" s="203"/>
    </row>
    <row r="21756" spans="1:6" x14ac:dyDescent="0.25">
      <c r="A21756" s="203"/>
      <c r="B21756" s="203"/>
      <c r="C21756" s="203"/>
      <c r="D21756" s="203"/>
      <c r="E21756" s="203"/>
      <c r="F21756" s="203"/>
    </row>
    <row r="21757" spans="1:6" x14ac:dyDescent="0.25">
      <c r="A21757" s="203"/>
      <c r="B21757" s="203"/>
      <c r="C21757" s="203"/>
      <c r="D21757" s="203"/>
      <c r="E21757" s="203"/>
      <c r="F21757" s="203"/>
    </row>
    <row r="21758" spans="1:6" x14ac:dyDescent="0.25">
      <c r="A21758" s="203"/>
      <c r="B21758" s="203"/>
      <c r="C21758" s="203"/>
      <c r="D21758" s="203"/>
      <c r="E21758" s="203"/>
      <c r="F21758" s="203"/>
    </row>
    <row r="21759" spans="1:6" x14ac:dyDescent="0.25">
      <c r="A21759" s="203"/>
      <c r="B21759" s="203"/>
      <c r="C21759" s="203"/>
      <c r="D21759" s="203"/>
      <c r="E21759" s="203"/>
      <c r="F21759" s="203"/>
    </row>
    <row r="21760" spans="1:6" x14ac:dyDescent="0.25">
      <c r="A21760" s="203"/>
      <c r="B21760" s="203"/>
      <c r="C21760" s="203"/>
      <c r="D21760" s="203"/>
      <c r="E21760" s="203"/>
      <c r="F21760" s="203"/>
    </row>
    <row r="21761" spans="1:6" x14ac:dyDescent="0.25">
      <c r="A21761" s="203"/>
      <c r="B21761" s="203"/>
      <c r="C21761" s="203"/>
      <c r="D21761" s="203"/>
      <c r="E21761" s="203"/>
      <c r="F21761" s="203"/>
    </row>
    <row r="21762" spans="1:6" x14ac:dyDescent="0.25">
      <c r="A21762" s="203"/>
      <c r="B21762" s="203"/>
      <c r="C21762" s="203"/>
      <c r="D21762" s="203"/>
      <c r="E21762" s="203"/>
      <c r="F21762" s="203"/>
    </row>
    <row r="21763" spans="1:6" x14ac:dyDescent="0.25">
      <c r="A21763" s="203"/>
      <c r="B21763" s="203"/>
      <c r="C21763" s="203"/>
      <c r="D21763" s="203"/>
      <c r="E21763" s="203"/>
      <c r="F21763" s="203"/>
    </row>
    <row r="21764" spans="1:6" x14ac:dyDescent="0.25">
      <c r="A21764" s="203"/>
      <c r="B21764" s="203"/>
      <c r="C21764" s="203"/>
      <c r="D21764" s="203"/>
      <c r="E21764" s="203"/>
      <c r="F21764" s="203"/>
    </row>
    <row r="21765" spans="1:6" x14ac:dyDescent="0.25">
      <c r="A21765" s="203"/>
      <c r="B21765" s="203"/>
      <c r="C21765" s="203"/>
      <c r="D21765" s="203"/>
      <c r="E21765" s="203"/>
      <c r="F21765" s="203"/>
    </row>
    <row r="21766" spans="1:6" x14ac:dyDescent="0.25">
      <c r="A21766" s="203"/>
      <c r="B21766" s="203"/>
      <c r="C21766" s="203"/>
      <c r="D21766" s="203"/>
      <c r="E21766" s="203"/>
      <c r="F21766" s="203"/>
    </row>
    <row r="21767" spans="1:6" x14ac:dyDescent="0.25">
      <c r="A21767" s="203"/>
      <c r="B21767" s="203"/>
      <c r="C21767" s="203"/>
      <c r="D21767" s="203"/>
      <c r="E21767" s="203"/>
      <c r="F21767" s="203"/>
    </row>
    <row r="21768" spans="1:6" x14ac:dyDescent="0.25">
      <c r="A21768" s="203"/>
      <c r="B21768" s="203"/>
      <c r="C21768" s="203"/>
      <c r="D21768" s="203"/>
      <c r="E21768" s="203"/>
      <c r="F21768" s="203"/>
    </row>
    <row r="21769" spans="1:6" x14ac:dyDescent="0.25">
      <c r="A21769" s="203"/>
      <c r="B21769" s="203"/>
      <c r="C21769" s="203"/>
      <c r="D21769" s="203"/>
      <c r="E21769" s="203"/>
      <c r="F21769" s="203"/>
    </row>
    <row r="21770" spans="1:6" x14ac:dyDescent="0.25">
      <c r="A21770" s="203"/>
      <c r="B21770" s="203"/>
      <c r="C21770" s="203"/>
      <c r="D21770" s="203"/>
      <c r="E21770" s="203"/>
      <c r="F21770" s="203"/>
    </row>
    <row r="21771" spans="1:6" x14ac:dyDescent="0.25">
      <c r="A21771" s="203"/>
      <c r="B21771" s="203"/>
      <c r="C21771" s="203"/>
      <c r="D21771" s="203"/>
      <c r="E21771" s="203"/>
      <c r="F21771" s="203"/>
    </row>
    <row r="21772" spans="1:6" x14ac:dyDescent="0.25">
      <c r="A21772" s="203"/>
      <c r="B21772" s="203"/>
      <c r="C21772" s="203"/>
      <c r="D21772" s="203"/>
      <c r="E21772" s="203"/>
      <c r="F21772" s="203"/>
    </row>
    <row r="21773" spans="1:6" x14ac:dyDescent="0.25">
      <c r="A21773" s="203"/>
      <c r="B21773" s="203"/>
      <c r="C21773" s="203"/>
      <c r="D21773" s="203"/>
      <c r="E21773" s="203"/>
      <c r="F21773" s="203"/>
    </row>
    <row r="21774" spans="1:6" x14ac:dyDescent="0.25">
      <c r="A21774" s="203"/>
      <c r="B21774" s="203"/>
      <c r="C21774" s="203"/>
      <c r="D21774" s="203"/>
      <c r="E21774" s="203"/>
      <c r="F21774" s="203"/>
    </row>
    <row r="21775" spans="1:6" x14ac:dyDescent="0.25">
      <c r="A21775" s="203"/>
      <c r="B21775" s="203"/>
      <c r="C21775" s="203"/>
      <c r="D21775" s="203"/>
      <c r="E21775" s="203"/>
      <c r="F21775" s="203"/>
    </row>
    <row r="21776" spans="1:6" x14ac:dyDescent="0.25">
      <c r="A21776" s="203"/>
      <c r="B21776" s="203"/>
      <c r="C21776" s="203"/>
      <c r="D21776" s="203"/>
      <c r="E21776" s="203"/>
      <c r="F21776" s="203"/>
    </row>
    <row r="21777" spans="1:6" x14ac:dyDescent="0.25">
      <c r="A21777" s="203"/>
      <c r="B21777" s="203"/>
      <c r="C21777" s="203"/>
      <c r="D21777" s="203"/>
      <c r="E21777" s="203"/>
      <c r="F21777" s="203"/>
    </row>
    <row r="21778" spans="1:6" x14ac:dyDescent="0.25">
      <c r="A21778" s="203"/>
      <c r="B21778" s="203"/>
      <c r="C21778" s="203"/>
      <c r="D21778" s="203"/>
      <c r="E21778" s="203"/>
      <c r="F21778" s="203"/>
    </row>
    <row r="21779" spans="1:6" x14ac:dyDescent="0.25">
      <c r="A21779" s="203"/>
      <c r="B21779" s="203"/>
      <c r="C21779" s="203"/>
      <c r="D21779" s="203"/>
      <c r="E21779" s="203"/>
      <c r="F21779" s="203"/>
    </row>
    <row r="21780" spans="1:6" x14ac:dyDescent="0.25">
      <c r="A21780" s="203"/>
      <c r="B21780" s="203"/>
      <c r="C21780" s="203"/>
      <c r="D21780" s="203"/>
      <c r="E21780" s="203"/>
      <c r="F21780" s="203"/>
    </row>
    <row r="21781" spans="1:6" x14ac:dyDescent="0.25">
      <c r="A21781" s="203"/>
      <c r="B21781" s="203"/>
      <c r="C21781" s="203"/>
      <c r="D21781" s="203"/>
      <c r="E21781" s="203"/>
      <c r="F21781" s="203"/>
    </row>
    <row r="21782" spans="1:6" x14ac:dyDescent="0.25">
      <c r="A21782" s="203"/>
      <c r="B21782" s="203"/>
      <c r="C21782" s="203"/>
      <c r="D21782" s="203"/>
      <c r="E21782" s="203"/>
      <c r="F21782" s="203"/>
    </row>
    <row r="21783" spans="1:6" x14ac:dyDescent="0.25">
      <c r="A21783" s="203"/>
      <c r="B21783" s="203"/>
      <c r="C21783" s="203"/>
      <c r="D21783" s="203"/>
      <c r="E21783" s="203"/>
      <c r="F21783" s="203"/>
    </row>
    <row r="21784" spans="1:6" x14ac:dyDescent="0.25">
      <c r="A21784" s="203"/>
      <c r="B21784" s="203"/>
      <c r="C21784" s="203"/>
      <c r="D21784" s="203"/>
      <c r="E21784" s="203"/>
      <c r="F21784" s="203"/>
    </row>
    <row r="21785" spans="1:6" x14ac:dyDescent="0.25">
      <c r="A21785" s="203"/>
      <c r="B21785" s="203"/>
      <c r="C21785" s="203"/>
      <c r="D21785" s="203"/>
      <c r="E21785" s="203"/>
      <c r="F21785" s="203"/>
    </row>
    <row r="21786" spans="1:6" x14ac:dyDescent="0.25">
      <c r="A21786" s="203"/>
      <c r="B21786" s="203"/>
      <c r="C21786" s="203"/>
      <c r="D21786" s="203"/>
      <c r="E21786" s="203"/>
      <c r="F21786" s="203"/>
    </row>
    <row r="21787" spans="1:6" x14ac:dyDescent="0.25">
      <c r="A21787" s="203"/>
      <c r="B21787" s="203"/>
      <c r="C21787" s="203"/>
      <c r="D21787" s="203"/>
      <c r="E21787" s="203"/>
      <c r="F21787" s="203"/>
    </row>
    <row r="21788" spans="1:6" x14ac:dyDescent="0.25">
      <c r="A21788" s="203"/>
      <c r="B21788" s="203"/>
      <c r="C21788" s="203"/>
      <c r="D21788" s="203"/>
      <c r="E21788" s="203"/>
      <c r="F21788" s="203"/>
    </row>
    <row r="21789" spans="1:6" x14ac:dyDescent="0.25">
      <c r="A21789" s="203"/>
      <c r="B21789" s="203"/>
      <c r="C21789" s="203"/>
      <c r="D21789" s="203"/>
      <c r="E21789" s="203"/>
      <c r="F21789" s="203"/>
    </row>
    <row r="21790" spans="1:6" x14ac:dyDescent="0.25">
      <c r="A21790" s="203"/>
      <c r="B21790" s="203"/>
      <c r="C21790" s="203"/>
      <c r="D21790" s="203"/>
      <c r="E21790" s="203"/>
      <c r="F21790" s="203"/>
    </row>
    <row r="21791" spans="1:6" x14ac:dyDescent="0.25">
      <c r="A21791" s="203"/>
      <c r="B21791" s="203"/>
      <c r="C21791" s="203"/>
      <c r="D21791" s="203"/>
      <c r="E21791" s="203"/>
      <c r="F21791" s="203"/>
    </row>
    <row r="21792" spans="1:6" x14ac:dyDescent="0.25">
      <c r="A21792" s="203"/>
      <c r="B21792" s="203"/>
      <c r="C21792" s="203"/>
      <c r="D21792" s="203"/>
      <c r="E21792" s="203"/>
      <c r="F21792" s="203"/>
    </row>
    <row r="21793" spans="1:6" x14ac:dyDescent="0.25">
      <c r="A21793" s="203"/>
      <c r="B21793" s="203"/>
      <c r="C21793" s="203"/>
      <c r="D21793" s="203"/>
      <c r="E21793" s="203"/>
      <c r="F21793" s="203"/>
    </row>
    <row r="21794" spans="1:6" x14ac:dyDescent="0.25">
      <c r="A21794" s="203"/>
      <c r="B21794" s="203"/>
      <c r="C21794" s="203"/>
      <c r="D21794" s="203"/>
      <c r="E21794" s="203"/>
      <c r="F21794" s="203"/>
    </row>
    <row r="21795" spans="1:6" x14ac:dyDescent="0.25">
      <c r="A21795" s="203"/>
      <c r="B21795" s="203"/>
      <c r="C21795" s="203"/>
      <c r="D21795" s="203"/>
      <c r="E21795" s="203"/>
      <c r="F21795" s="203"/>
    </row>
    <row r="21796" spans="1:6" x14ac:dyDescent="0.25">
      <c r="A21796" s="203"/>
      <c r="B21796" s="203"/>
      <c r="C21796" s="203"/>
      <c r="D21796" s="203"/>
      <c r="E21796" s="203"/>
      <c r="F21796" s="203"/>
    </row>
    <row r="21797" spans="1:6" x14ac:dyDescent="0.25">
      <c r="A21797" s="203"/>
      <c r="B21797" s="203"/>
      <c r="C21797" s="203"/>
      <c r="D21797" s="203"/>
      <c r="E21797" s="203"/>
      <c r="F21797" s="203"/>
    </row>
    <row r="21798" spans="1:6" x14ac:dyDescent="0.25">
      <c r="A21798" s="203"/>
      <c r="B21798" s="203"/>
      <c r="C21798" s="203"/>
      <c r="D21798" s="203"/>
      <c r="E21798" s="203"/>
      <c r="F21798" s="203"/>
    </row>
    <row r="21799" spans="1:6" x14ac:dyDescent="0.25">
      <c r="A21799" s="203"/>
      <c r="B21799" s="203"/>
      <c r="C21799" s="203"/>
      <c r="D21799" s="203"/>
      <c r="E21799" s="203"/>
      <c r="F21799" s="203"/>
    </row>
    <row r="21800" spans="1:6" x14ac:dyDescent="0.25">
      <c r="A21800" s="203"/>
      <c r="B21800" s="203"/>
      <c r="C21800" s="203"/>
      <c r="D21800" s="203"/>
      <c r="E21800" s="203"/>
      <c r="F21800" s="203"/>
    </row>
    <row r="21801" spans="1:6" x14ac:dyDescent="0.25">
      <c r="A21801" s="203"/>
      <c r="B21801" s="203"/>
      <c r="C21801" s="203"/>
      <c r="D21801" s="203"/>
      <c r="E21801" s="203"/>
      <c r="F21801" s="203"/>
    </row>
    <row r="21802" spans="1:6" x14ac:dyDescent="0.25">
      <c r="A21802" s="203"/>
      <c r="B21802" s="203"/>
      <c r="C21802" s="203"/>
      <c r="D21802" s="203"/>
      <c r="E21802" s="203"/>
      <c r="F21802" s="203"/>
    </row>
    <row r="21803" spans="1:6" x14ac:dyDescent="0.25">
      <c r="A21803" s="203"/>
      <c r="B21803" s="203"/>
      <c r="C21803" s="203"/>
      <c r="D21803" s="203"/>
      <c r="E21803" s="203"/>
      <c r="F21803" s="203"/>
    </row>
    <row r="21804" spans="1:6" x14ac:dyDescent="0.25">
      <c r="A21804" s="203"/>
      <c r="B21804" s="203"/>
      <c r="C21804" s="203"/>
      <c r="D21804" s="203"/>
      <c r="E21804" s="203"/>
      <c r="F21804" s="203"/>
    </row>
    <row r="21805" spans="1:6" x14ac:dyDescent="0.25">
      <c r="A21805" s="203"/>
      <c r="B21805" s="203"/>
      <c r="C21805" s="203"/>
      <c r="D21805" s="203"/>
      <c r="E21805" s="203"/>
      <c r="F21805" s="203"/>
    </row>
    <row r="21806" spans="1:6" x14ac:dyDescent="0.25">
      <c r="A21806" s="203"/>
      <c r="B21806" s="203"/>
      <c r="C21806" s="203"/>
      <c r="D21806" s="203"/>
      <c r="E21806" s="203"/>
      <c r="F21806" s="203"/>
    </row>
    <row r="21807" spans="1:6" x14ac:dyDescent="0.25">
      <c r="A21807" s="203"/>
      <c r="B21807" s="203"/>
      <c r="C21807" s="203"/>
      <c r="D21807" s="203"/>
      <c r="E21807" s="203"/>
      <c r="F21807" s="203"/>
    </row>
    <row r="21808" spans="1:6" x14ac:dyDescent="0.25">
      <c r="A21808" s="203"/>
      <c r="B21808" s="203"/>
      <c r="C21808" s="203"/>
      <c r="D21808" s="203"/>
      <c r="E21808" s="203"/>
      <c r="F21808" s="203"/>
    </row>
    <row r="21809" spans="1:6" x14ac:dyDescent="0.25">
      <c r="A21809" s="203"/>
      <c r="B21809" s="203"/>
      <c r="C21809" s="203"/>
      <c r="D21809" s="203"/>
      <c r="E21809" s="203"/>
      <c r="F21809" s="203"/>
    </row>
    <row r="21810" spans="1:6" x14ac:dyDescent="0.25">
      <c r="A21810" s="203"/>
      <c r="B21810" s="203"/>
      <c r="C21810" s="203"/>
      <c r="D21810" s="203"/>
      <c r="E21810" s="203"/>
      <c r="F21810" s="203"/>
    </row>
    <row r="21811" spans="1:6" x14ac:dyDescent="0.25">
      <c r="A21811" s="203"/>
      <c r="B21811" s="203"/>
      <c r="C21811" s="203"/>
      <c r="D21811" s="203"/>
      <c r="E21811" s="203"/>
      <c r="F21811" s="203"/>
    </row>
    <row r="21812" spans="1:6" x14ac:dyDescent="0.25">
      <c r="A21812" s="203"/>
      <c r="B21812" s="203"/>
      <c r="C21812" s="203"/>
      <c r="D21812" s="203"/>
      <c r="E21812" s="203"/>
      <c r="F21812" s="203"/>
    </row>
    <row r="21813" spans="1:6" x14ac:dyDescent="0.25">
      <c r="A21813" s="203"/>
      <c r="B21813" s="203"/>
      <c r="C21813" s="203"/>
      <c r="D21813" s="203"/>
      <c r="E21813" s="203"/>
      <c r="F21813" s="203"/>
    </row>
    <row r="21814" spans="1:6" x14ac:dyDescent="0.25">
      <c r="A21814" s="203"/>
      <c r="B21814" s="203"/>
      <c r="C21814" s="203"/>
      <c r="D21814" s="203"/>
      <c r="E21814" s="203"/>
      <c r="F21814" s="203"/>
    </row>
    <row r="21815" spans="1:6" x14ac:dyDescent="0.25">
      <c r="A21815" s="203"/>
      <c r="B21815" s="203"/>
      <c r="C21815" s="203"/>
      <c r="D21815" s="203"/>
      <c r="E21815" s="203"/>
      <c r="F21815" s="203"/>
    </row>
    <row r="21816" spans="1:6" x14ac:dyDescent="0.25">
      <c r="A21816" s="203"/>
      <c r="B21816" s="203"/>
      <c r="C21816" s="203"/>
      <c r="D21816" s="203"/>
      <c r="E21816" s="203"/>
      <c r="F21816" s="203"/>
    </row>
    <row r="21817" spans="1:6" x14ac:dyDescent="0.25">
      <c r="A21817" s="203"/>
      <c r="B21817" s="203"/>
      <c r="C21817" s="203"/>
      <c r="D21817" s="203"/>
      <c r="E21817" s="203"/>
      <c r="F21817" s="203"/>
    </row>
    <row r="21818" spans="1:6" x14ac:dyDescent="0.25">
      <c r="A21818" s="203"/>
      <c r="B21818" s="203"/>
      <c r="C21818" s="203"/>
      <c r="D21818" s="203"/>
      <c r="E21818" s="203"/>
      <c r="F21818" s="203"/>
    </row>
    <row r="21819" spans="1:6" x14ac:dyDescent="0.25">
      <c r="A21819" s="203"/>
      <c r="B21819" s="203"/>
      <c r="C21819" s="203"/>
      <c r="D21819" s="203"/>
      <c r="E21819" s="203"/>
      <c r="F21819" s="203"/>
    </row>
    <row r="21820" spans="1:6" x14ac:dyDescent="0.25">
      <c r="A21820" s="203"/>
      <c r="B21820" s="203"/>
      <c r="C21820" s="203"/>
      <c r="D21820" s="203"/>
      <c r="E21820" s="203"/>
      <c r="F21820" s="203"/>
    </row>
    <row r="21821" spans="1:6" x14ac:dyDescent="0.25">
      <c r="A21821" s="203"/>
      <c r="B21821" s="203"/>
      <c r="C21821" s="203"/>
      <c r="D21821" s="203"/>
      <c r="E21821" s="203"/>
      <c r="F21821" s="203"/>
    </row>
    <row r="21822" spans="1:6" x14ac:dyDescent="0.25">
      <c r="A21822" s="203"/>
      <c r="B21822" s="203"/>
      <c r="C21822" s="203"/>
      <c r="D21822" s="203"/>
      <c r="E21822" s="203"/>
      <c r="F21822" s="203"/>
    </row>
    <row r="21823" spans="1:6" x14ac:dyDescent="0.25">
      <c r="A21823" s="203"/>
      <c r="B21823" s="203"/>
      <c r="C21823" s="203"/>
      <c r="D21823" s="203"/>
      <c r="E21823" s="203"/>
      <c r="F21823" s="203"/>
    </row>
    <row r="21824" spans="1:6" x14ac:dyDescent="0.25">
      <c r="A21824" s="203"/>
      <c r="B21824" s="203"/>
      <c r="C21824" s="203"/>
      <c r="D21824" s="203"/>
      <c r="E21824" s="203"/>
      <c r="F21824" s="203"/>
    </row>
    <row r="21825" spans="1:6" x14ac:dyDescent="0.25">
      <c r="A21825" s="203"/>
      <c r="B21825" s="203"/>
      <c r="C21825" s="203"/>
      <c r="D21825" s="203"/>
      <c r="E21825" s="203"/>
      <c r="F21825" s="203"/>
    </row>
    <row r="21826" spans="1:6" x14ac:dyDescent="0.25">
      <c r="A21826" s="203"/>
      <c r="B21826" s="203"/>
      <c r="C21826" s="203"/>
      <c r="D21826" s="203"/>
      <c r="E21826" s="203"/>
      <c r="F21826" s="203"/>
    </row>
    <row r="21827" spans="1:6" x14ac:dyDescent="0.25">
      <c r="A21827" s="203"/>
      <c r="B21827" s="203"/>
      <c r="C21827" s="203"/>
      <c r="D21827" s="203"/>
      <c r="E21827" s="203"/>
      <c r="F21827" s="203"/>
    </row>
    <row r="21828" spans="1:6" x14ac:dyDescent="0.25">
      <c r="A21828" s="203"/>
      <c r="B21828" s="203"/>
      <c r="C21828" s="203"/>
      <c r="D21828" s="203"/>
      <c r="E21828" s="203"/>
      <c r="F21828" s="203"/>
    </row>
    <row r="21829" spans="1:6" x14ac:dyDescent="0.25">
      <c r="A21829" s="203"/>
      <c r="B21829" s="203"/>
      <c r="C21829" s="203"/>
      <c r="D21829" s="203"/>
      <c r="E21829" s="203"/>
      <c r="F21829" s="203"/>
    </row>
    <row r="21830" spans="1:6" x14ac:dyDescent="0.25">
      <c r="A21830" s="203"/>
      <c r="B21830" s="203"/>
      <c r="C21830" s="203"/>
      <c r="D21830" s="203"/>
      <c r="E21830" s="203"/>
      <c r="F21830" s="203"/>
    </row>
    <row r="21831" spans="1:6" x14ac:dyDescent="0.25">
      <c r="A21831" s="203"/>
      <c r="B21831" s="203"/>
      <c r="C21831" s="203"/>
      <c r="D21831" s="203"/>
      <c r="E21831" s="203"/>
      <c r="F21831" s="203"/>
    </row>
    <row r="21832" spans="1:6" x14ac:dyDescent="0.25">
      <c r="A21832" s="203"/>
      <c r="B21832" s="203"/>
      <c r="C21832" s="203"/>
      <c r="D21832" s="203"/>
      <c r="E21832" s="203"/>
      <c r="F21832" s="203"/>
    </row>
    <row r="21833" spans="1:6" x14ac:dyDescent="0.25">
      <c r="A21833" s="203"/>
      <c r="B21833" s="203"/>
      <c r="C21833" s="203"/>
      <c r="D21833" s="203"/>
      <c r="E21833" s="203"/>
      <c r="F21833" s="203"/>
    </row>
    <row r="21834" spans="1:6" x14ac:dyDescent="0.25">
      <c r="A21834" s="203"/>
      <c r="B21834" s="203"/>
      <c r="C21834" s="203"/>
      <c r="D21834" s="203"/>
      <c r="E21834" s="203"/>
      <c r="F21834" s="203"/>
    </row>
    <row r="21835" spans="1:6" x14ac:dyDescent="0.25">
      <c r="A21835" s="203"/>
      <c r="B21835" s="203"/>
      <c r="C21835" s="203"/>
      <c r="D21835" s="203"/>
      <c r="E21835" s="203"/>
      <c r="F21835" s="203"/>
    </row>
    <row r="21836" spans="1:6" x14ac:dyDescent="0.25">
      <c r="A21836" s="203"/>
      <c r="B21836" s="203"/>
      <c r="C21836" s="203"/>
      <c r="D21836" s="203"/>
      <c r="E21836" s="203"/>
      <c r="F21836" s="203"/>
    </row>
    <row r="21837" spans="1:6" x14ac:dyDescent="0.25">
      <c r="A21837" s="203"/>
      <c r="B21837" s="203"/>
      <c r="C21837" s="203"/>
      <c r="D21837" s="203"/>
      <c r="E21837" s="203"/>
      <c r="F21837" s="203"/>
    </row>
    <row r="21838" spans="1:6" x14ac:dyDescent="0.25">
      <c r="A21838" s="203"/>
      <c r="B21838" s="203"/>
      <c r="C21838" s="203"/>
      <c r="D21838" s="203"/>
      <c r="E21838" s="203"/>
      <c r="F21838" s="203"/>
    </row>
    <row r="21839" spans="1:6" x14ac:dyDescent="0.25">
      <c r="A21839" s="203"/>
      <c r="B21839" s="203"/>
      <c r="C21839" s="203"/>
      <c r="D21839" s="203"/>
      <c r="E21839" s="203"/>
      <c r="F21839" s="203"/>
    </row>
    <row r="21840" spans="1:6" x14ac:dyDescent="0.25">
      <c r="A21840" s="203"/>
      <c r="B21840" s="203"/>
      <c r="C21840" s="203"/>
      <c r="D21840" s="203"/>
      <c r="E21840" s="203"/>
      <c r="F21840" s="203"/>
    </row>
    <row r="21841" spans="1:6" x14ac:dyDescent="0.25">
      <c r="A21841" s="203"/>
      <c r="B21841" s="203"/>
      <c r="C21841" s="203"/>
      <c r="D21841" s="203"/>
      <c r="E21841" s="203"/>
      <c r="F21841" s="203"/>
    </row>
    <row r="21842" spans="1:6" x14ac:dyDescent="0.25">
      <c r="A21842" s="203"/>
      <c r="B21842" s="203"/>
      <c r="C21842" s="203"/>
      <c r="D21842" s="203"/>
      <c r="E21842" s="203"/>
      <c r="F21842" s="203"/>
    </row>
    <row r="21843" spans="1:6" x14ac:dyDescent="0.25">
      <c r="A21843" s="203"/>
      <c r="B21843" s="203"/>
      <c r="C21843" s="203"/>
      <c r="D21843" s="203"/>
      <c r="E21843" s="203"/>
      <c r="F21843" s="203"/>
    </row>
    <row r="21844" spans="1:6" x14ac:dyDescent="0.25">
      <c r="A21844" s="203"/>
      <c r="B21844" s="203"/>
      <c r="C21844" s="203"/>
      <c r="D21844" s="203"/>
      <c r="E21844" s="203"/>
      <c r="F21844" s="203"/>
    </row>
    <row r="21845" spans="1:6" x14ac:dyDescent="0.25">
      <c r="A21845" s="203"/>
      <c r="B21845" s="203"/>
      <c r="C21845" s="203"/>
      <c r="D21845" s="203"/>
      <c r="E21845" s="203"/>
      <c r="F21845" s="203"/>
    </row>
    <row r="21846" spans="1:6" x14ac:dyDescent="0.25">
      <c r="A21846" s="203"/>
      <c r="B21846" s="203"/>
      <c r="C21846" s="203"/>
      <c r="D21846" s="203"/>
      <c r="E21846" s="203"/>
      <c r="F21846" s="203"/>
    </row>
    <row r="21847" spans="1:6" x14ac:dyDescent="0.25">
      <c r="A21847" s="203"/>
      <c r="B21847" s="203"/>
      <c r="C21847" s="203"/>
      <c r="D21847" s="203"/>
      <c r="E21847" s="203"/>
      <c r="F21847" s="203"/>
    </row>
    <row r="21848" spans="1:6" x14ac:dyDescent="0.25">
      <c r="A21848" s="203"/>
      <c r="B21848" s="203"/>
      <c r="C21848" s="203"/>
      <c r="D21848" s="203"/>
      <c r="E21848" s="203"/>
      <c r="F21848" s="203"/>
    </row>
    <row r="21849" spans="1:6" x14ac:dyDescent="0.25">
      <c r="A21849" s="203"/>
      <c r="B21849" s="203"/>
      <c r="C21849" s="203"/>
      <c r="D21849" s="203"/>
      <c r="E21849" s="203"/>
      <c r="F21849" s="203"/>
    </row>
    <row r="21850" spans="1:6" x14ac:dyDescent="0.25">
      <c r="A21850" s="203"/>
      <c r="B21850" s="203"/>
      <c r="C21850" s="203"/>
      <c r="D21850" s="203"/>
      <c r="E21850" s="203"/>
      <c r="F21850" s="203"/>
    </row>
    <row r="21851" spans="1:6" x14ac:dyDescent="0.25">
      <c r="A21851" s="203"/>
      <c r="B21851" s="203"/>
      <c r="C21851" s="203"/>
      <c r="D21851" s="203"/>
      <c r="E21851" s="203"/>
      <c r="F21851" s="203"/>
    </row>
    <row r="21852" spans="1:6" x14ac:dyDescent="0.25">
      <c r="A21852" s="203"/>
      <c r="B21852" s="203"/>
      <c r="C21852" s="203"/>
      <c r="D21852" s="203"/>
      <c r="E21852" s="203"/>
      <c r="F21852" s="203"/>
    </row>
    <row r="21853" spans="1:6" x14ac:dyDescent="0.25">
      <c r="A21853" s="203"/>
      <c r="B21853" s="203"/>
      <c r="C21853" s="203"/>
      <c r="D21853" s="203"/>
      <c r="E21853" s="203"/>
      <c r="F21853" s="203"/>
    </row>
    <row r="21854" spans="1:6" x14ac:dyDescent="0.25">
      <c r="A21854" s="203"/>
      <c r="B21854" s="203"/>
      <c r="C21854" s="203"/>
      <c r="D21854" s="203"/>
      <c r="E21854" s="203"/>
      <c r="F21854" s="203"/>
    </row>
    <row r="21855" spans="1:6" x14ac:dyDescent="0.25">
      <c r="A21855" s="203"/>
      <c r="B21855" s="203"/>
      <c r="C21855" s="203"/>
      <c r="D21855" s="203"/>
      <c r="E21855" s="203"/>
      <c r="F21855" s="203"/>
    </row>
    <row r="21856" spans="1:6" x14ac:dyDescent="0.25">
      <c r="A21856" s="203"/>
      <c r="B21856" s="203"/>
      <c r="C21856" s="203"/>
      <c r="D21856" s="203"/>
      <c r="E21856" s="203"/>
      <c r="F21856" s="203"/>
    </row>
    <row r="21857" spans="1:6" x14ac:dyDescent="0.25">
      <c r="A21857" s="203"/>
      <c r="B21857" s="203"/>
      <c r="C21857" s="203"/>
      <c r="D21857" s="203"/>
      <c r="E21857" s="203"/>
      <c r="F21857" s="203"/>
    </row>
    <row r="21858" spans="1:6" x14ac:dyDescent="0.25">
      <c r="A21858" s="203"/>
      <c r="B21858" s="203"/>
      <c r="C21858" s="203"/>
      <c r="D21858" s="203"/>
      <c r="E21858" s="203"/>
      <c r="F21858" s="203"/>
    </row>
    <row r="21859" spans="1:6" x14ac:dyDescent="0.25">
      <c r="A21859" s="203"/>
      <c r="B21859" s="203"/>
      <c r="C21859" s="203"/>
      <c r="D21859" s="203"/>
      <c r="E21859" s="203"/>
      <c r="F21859" s="203"/>
    </row>
    <row r="21860" spans="1:6" x14ac:dyDescent="0.25">
      <c r="A21860" s="203"/>
      <c r="B21860" s="203"/>
      <c r="C21860" s="203"/>
      <c r="D21860" s="203"/>
      <c r="E21860" s="203"/>
      <c r="F21860" s="203"/>
    </row>
    <row r="21861" spans="1:6" x14ac:dyDescent="0.25">
      <c r="A21861" s="203"/>
      <c r="B21861" s="203"/>
      <c r="C21861" s="203"/>
      <c r="D21861" s="203"/>
      <c r="E21861" s="203"/>
      <c r="F21861" s="203"/>
    </row>
    <row r="21862" spans="1:6" x14ac:dyDescent="0.25">
      <c r="A21862" s="203"/>
      <c r="B21862" s="203"/>
      <c r="C21862" s="203"/>
      <c r="D21862" s="203"/>
      <c r="E21862" s="203"/>
      <c r="F21862" s="203"/>
    </row>
    <row r="21863" spans="1:6" x14ac:dyDescent="0.25">
      <c r="A21863" s="203"/>
      <c r="B21863" s="203"/>
      <c r="C21863" s="203"/>
      <c r="D21863" s="203"/>
      <c r="E21863" s="203"/>
      <c r="F21863" s="203"/>
    </row>
    <row r="21864" spans="1:6" x14ac:dyDescent="0.25">
      <c r="A21864" s="203"/>
      <c r="B21864" s="203"/>
      <c r="C21864" s="203"/>
      <c r="D21864" s="203"/>
      <c r="E21864" s="203"/>
      <c r="F21864" s="203"/>
    </row>
    <row r="21865" spans="1:6" x14ac:dyDescent="0.25">
      <c r="A21865" s="203"/>
      <c r="B21865" s="203"/>
      <c r="C21865" s="203"/>
      <c r="D21865" s="203"/>
      <c r="E21865" s="203"/>
      <c r="F21865" s="203"/>
    </row>
    <row r="21866" spans="1:6" x14ac:dyDescent="0.25">
      <c r="A21866" s="203"/>
      <c r="B21866" s="203"/>
      <c r="C21866" s="203"/>
      <c r="D21866" s="203"/>
      <c r="E21866" s="203"/>
      <c r="F21866" s="203"/>
    </row>
    <row r="21867" spans="1:6" x14ac:dyDescent="0.25">
      <c r="A21867" s="203"/>
      <c r="B21867" s="203"/>
      <c r="C21867" s="203"/>
      <c r="D21867" s="203"/>
      <c r="E21867" s="203"/>
      <c r="F21867" s="203"/>
    </row>
    <row r="21868" spans="1:6" x14ac:dyDescent="0.25">
      <c r="A21868" s="203"/>
      <c r="B21868" s="203"/>
      <c r="C21868" s="203"/>
      <c r="D21868" s="203"/>
      <c r="E21868" s="203"/>
      <c r="F21868" s="203"/>
    </row>
    <row r="21869" spans="1:6" x14ac:dyDescent="0.25">
      <c r="A21869" s="203"/>
      <c r="B21869" s="203"/>
      <c r="C21869" s="203"/>
      <c r="D21869" s="203"/>
      <c r="E21869" s="203"/>
      <c r="F21869" s="203"/>
    </row>
    <row r="21870" spans="1:6" x14ac:dyDescent="0.25">
      <c r="A21870" s="203"/>
      <c r="B21870" s="203"/>
      <c r="C21870" s="203"/>
      <c r="D21870" s="203"/>
      <c r="E21870" s="203"/>
      <c r="F21870" s="203"/>
    </row>
    <row r="21871" spans="1:6" x14ac:dyDescent="0.25">
      <c r="A21871" s="203"/>
      <c r="B21871" s="203"/>
      <c r="C21871" s="203"/>
      <c r="D21871" s="203"/>
      <c r="E21871" s="203"/>
      <c r="F21871" s="203"/>
    </row>
    <row r="21872" spans="1:6" x14ac:dyDescent="0.25">
      <c r="A21872" s="203"/>
      <c r="B21872" s="203"/>
      <c r="C21872" s="203"/>
      <c r="D21872" s="203"/>
      <c r="E21872" s="203"/>
      <c r="F21872" s="203"/>
    </row>
    <row r="21873" spans="1:6" x14ac:dyDescent="0.25">
      <c r="A21873" s="203"/>
      <c r="B21873" s="203"/>
      <c r="C21873" s="203"/>
      <c r="D21873" s="203"/>
      <c r="E21873" s="203"/>
      <c r="F21873" s="203"/>
    </row>
    <row r="21874" spans="1:6" x14ac:dyDescent="0.25">
      <c r="A21874" s="203"/>
      <c r="B21874" s="203"/>
      <c r="C21874" s="203"/>
      <c r="D21874" s="203"/>
      <c r="E21874" s="203"/>
      <c r="F21874" s="203"/>
    </row>
    <row r="21875" spans="1:6" x14ac:dyDescent="0.25">
      <c r="A21875" s="203"/>
      <c r="B21875" s="203"/>
      <c r="C21875" s="203"/>
      <c r="D21875" s="203"/>
      <c r="E21875" s="203"/>
      <c r="F21875" s="203"/>
    </row>
    <row r="21876" spans="1:6" x14ac:dyDescent="0.25">
      <c r="A21876" s="203"/>
      <c r="B21876" s="203"/>
      <c r="C21876" s="203"/>
      <c r="D21876" s="203"/>
      <c r="E21876" s="203"/>
      <c r="F21876" s="203"/>
    </row>
    <row r="21877" spans="1:6" x14ac:dyDescent="0.25">
      <c r="A21877" s="203"/>
      <c r="B21877" s="203"/>
      <c r="C21877" s="203"/>
      <c r="D21877" s="203"/>
      <c r="E21877" s="203"/>
      <c r="F21877" s="203"/>
    </row>
    <row r="21878" spans="1:6" x14ac:dyDescent="0.25">
      <c r="A21878" s="203"/>
      <c r="B21878" s="203"/>
      <c r="C21878" s="203"/>
      <c r="D21878" s="203"/>
      <c r="E21878" s="203"/>
      <c r="F21878" s="203"/>
    </row>
    <row r="21879" spans="1:6" x14ac:dyDescent="0.25">
      <c r="A21879" s="203"/>
      <c r="B21879" s="203"/>
      <c r="C21879" s="203"/>
      <c r="D21879" s="203"/>
      <c r="E21879" s="203"/>
      <c r="F21879" s="203"/>
    </row>
    <row r="21880" spans="1:6" x14ac:dyDescent="0.25">
      <c r="A21880" s="203"/>
      <c r="B21880" s="203"/>
      <c r="C21880" s="203"/>
      <c r="D21880" s="203"/>
      <c r="E21880" s="203"/>
      <c r="F21880" s="203"/>
    </row>
    <row r="21881" spans="1:6" x14ac:dyDescent="0.25">
      <c r="A21881" s="203"/>
      <c r="B21881" s="203"/>
      <c r="C21881" s="203"/>
      <c r="D21881" s="203"/>
      <c r="E21881" s="203"/>
      <c r="F21881" s="203"/>
    </row>
    <row r="21882" spans="1:6" x14ac:dyDescent="0.25">
      <c r="A21882" s="203"/>
      <c r="B21882" s="203"/>
      <c r="C21882" s="203"/>
      <c r="D21882" s="203"/>
      <c r="E21882" s="203"/>
      <c r="F21882" s="203"/>
    </row>
    <row r="21883" spans="1:6" x14ac:dyDescent="0.25">
      <c r="A21883" s="203"/>
      <c r="B21883" s="203"/>
      <c r="C21883" s="203"/>
      <c r="D21883" s="203"/>
      <c r="E21883" s="203"/>
      <c r="F21883" s="203"/>
    </row>
    <row r="21884" spans="1:6" x14ac:dyDescent="0.25">
      <c r="A21884" s="203"/>
      <c r="B21884" s="203"/>
      <c r="C21884" s="203"/>
      <c r="D21884" s="203"/>
      <c r="E21884" s="203"/>
      <c r="F21884" s="203"/>
    </row>
    <row r="21885" spans="1:6" x14ac:dyDescent="0.25">
      <c r="A21885" s="203"/>
      <c r="B21885" s="203"/>
      <c r="C21885" s="203"/>
      <c r="D21885" s="203"/>
      <c r="E21885" s="203"/>
      <c r="F21885" s="203"/>
    </row>
    <row r="21886" spans="1:6" x14ac:dyDescent="0.25">
      <c r="A21886" s="203"/>
      <c r="B21886" s="203"/>
      <c r="C21886" s="203"/>
      <c r="D21886" s="203"/>
      <c r="E21886" s="203"/>
      <c r="F21886" s="203"/>
    </row>
    <row r="21887" spans="1:6" x14ac:dyDescent="0.25">
      <c r="A21887" s="203"/>
      <c r="B21887" s="203"/>
      <c r="C21887" s="203"/>
      <c r="D21887" s="203"/>
      <c r="E21887" s="203"/>
      <c r="F21887" s="203"/>
    </row>
    <row r="21888" spans="1:6" x14ac:dyDescent="0.25">
      <c r="A21888" s="203"/>
      <c r="B21888" s="203"/>
      <c r="C21888" s="203"/>
      <c r="D21888" s="203"/>
      <c r="E21888" s="203"/>
      <c r="F21888" s="203"/>
    </row>
    <row r="21889" spans="1:6" x14ac:dyDescent="0.25">
      <c r="A21889" s="203"/>
      <c r="B21889" s="203"/>
      <c r="C21889" s="203"/>
      <c r="D21889" s="203"/>
      <c r="E21889" s="203"/>
      <c r="F21889" s="203"/>
    </row>
    <row r="21890" spans="1:6" x14ac:dyDescent="0.25">
      <c r="A21890" s="203"/>
      <c r="B21890" s="203"/>
      <c r="C21890" s="203"/>
      <c r="D21890" s="203"/>
      <c r="E21890" s="203"/>
      <c r="F21890" s="203"/>
    </row>
    <row r="21891" spans="1:6" x14ac:dyDescent="0.25">
      <c r="A21891" s="203"/>
      <c r="B21891" s="203"/>
      <c r="C21891" s="203"/>
      <c r="D21891" s="203"/>
      <c r="E21891" s="203"/>
      <c r="F21891" s="203"/>
    </row>
    <row r="21892" spans="1:6" x14ac:dyDescent="0.25">
      <c r="A21892" s="203"/>
      <c r="B21892" s="203"/>
      <c r="C21892" s="203"/>
      <c r="D21892" s="203"/>
      <c r="E21892" s="203"/>
      <c r="F21892" s="203"/>
    </row>
    <row r="21893" spans="1:6" x14ac:dyDescent="0.25">
      <c r="A21893" s="203"/>
      <c r="B21893" s="203"/>
      <c r="C21893" s="203"/>
      <c r="D21893" s="203"/>
      <c r="E21893" s="203"/>
      <c r="F21893" s="203"/>
    </row>
    <row r="21894" spans="1:6" x14ac:dyDescent="0.25">
      <c r="A21894" s="203"/>
      <c r="B21894" s="203"/>
      <c r="C21894" s="203"/>
      <c r="D21894" s="203"/>
      <c r="E21894" s="203"/>
      <c r="F21894" s="203"/>
    </row>
    <row r="21895" spans="1:6" x14ac:dyDescent="0.25">
      <c r="A21895" s="203"/>
      <c r="B21895" s="203"/>
      <c r="C21895" s="203"/>
      <c r="D21895" s="203"/>
      <c r="E21895" s="203"/>
      <c r="F21895" s="203"/>
    </row>
    <row r="21896" spans="1:6" x14ac:dyDescent="0.25">
      <c r="A21896" s="203"/>
      <c r="B21896" s="203"/>
      <c r="C21896" s="203"/>
      <c r="D21896" s="203"/>
      <c r="E21896" s="203"/>
      <c r="F21896" s="203"/>
    </row>
    <row r="21897" spans="1:6" x14ac:dyDescent="0.25">
      <c r="A21897" s="203"/>
      <c r="B21897" s="203"/>
      <c r="C21897" s="203"/>
      <c r="D21897" s="203"/>
      <c r="E21897" s="203"/>
      <c r="F21897" s="203"/>
    </row>
    <row r="21898" spans="1:6" x14ac:dyDescent="0.25">
      <c r="A21898" s="203"/>
      <c r="B21898" s="203"/>
      <c r="C21898" s="203"/>
      <c r="D21898" s="203"/>
      <c r="E21898" s="203"/>
      <c r="F21898" s="203"/>
    </row>
    <row r="21899" spans="1:6" x14ac:dyDescent="0.25">
      <c r="A21899" s="203"/>
      <c r="B21899" s="203"/>
      <c r="C21899" s="203"/>
      <c r="D21899" s="203"/>
      <c r="E21899" s="203"/>
      <c r="F21899" s="203"/>
    </row>
    <row r="21900" spans="1:6" x14ac:dyDescent="0.25">
      <c r="A21900" s="203"/>
      <c r="B21900" s="203"/>
      <c r="C21900" s="203"/>
      <c r="D21900" s="203"/>
      <c r="E21900" s="203"/>
      <c r="F21900" s="203"/>
    </row>
    <row r="21901" spans="1:6" x14ac:dyDescent="0.25">
      <c r="A21901" s="203"/>
      <c r="B21901" s="203"/>
      <c r="C21901" s="203"/>
      <c r="D21901" s="203"/>
      <c r="E21901" s="203"/>
      <c r="F21901" s="203"/>
    </row>
    <row r="21902" spans="1:6" x14ac:dyDescent="0.25">
      <c r="A21902" s="203"/>
      <c r="B21902" s="203"/>
      <c r="C21902" s="203"/>
      <c r="D21902" s="203"/>
      <c r="E21902" s="203"/>
      <c r="F21902" s="203"/>
    </row>
    <row r="21903" spans="1:6" x14ac:dyDescent="0.25">
      <c r="A21903" s="203"/>
      <c r="B21903" s="203"/>
      <c r="C21903" s="203"/>
      <c r="D21903" s="203"/>
      <c r="E21903" s="203"/>
      <c r="F21903" s="203"/>
    </row>
    <row r="21904" spans="1:6" x14ac:dyDescent="0.25">
      <c r="A21904" s="203"/>
      <c r="B21904" s="203"/>
      <c r="C21904" s="203"/>
      <c r="D21904" s="203"/>
      <c r="E21904" s="203"/>
      <c r="F21904" s="203"/>
    </row>
    <row r="21905" spans="1:6" x14ac:dyDescent="0.25">
      <c r="A21905" s="203"/>
      <c r="B21905" s="203"/>
      <c r="C21905" s="203"/>
      <c r="D21905" s="203"/>
      <c r="E21905" s="203"/>
      <c r="F21905" s="203"/>
    </row>
    <row r="21906" spans="1:6" x14ac:dyDescent="0.25">
      <c r="A21906" s="203"/>
      <c r="B21906" s="203"/>
      <c r="C21906" s="203"/>
      <c r="D21906" s="203"/>
      <c r="E21906" s="203"/>
      <c r="F21906" s="203"/>
    </row>
    <row r="21907" spans="1:6" x14ac:dyDescent="0.25">
      <c r="A21907" s="203"/>
      <c r="B21907" s="203"/>
      <c r="C21907" s="203"/>
      <c r="D21907" s="203"/>
      <c r="E21907" s="203"/>
      <c r="F21907" s="203"/>
    </row>
    <row r="21908" spans="1:6" x14ac:dyDescent="0.25">
      <c r="A21908" s="203"/>
      <c r="B21908" s="203"/>
      <c r="C21908" s="203"/>
      <c r="D21908" s="203"/>
      <c r="E21908" s="203"/>
      <c r="F21908" s="203"/>
    </row>
    <row r="21909" spans="1:6" x14ac:dyDescent="0.25">
      <c r="A21909" s="203"/>
      <c r="B21909" s="203"/>
      <c r="C21909" s="203"/>
      <c r="D21909" s="203"/>
      <c r="E21909" s="203"/>
      <c r="F21909" s="203"/>
    </row>
    <row r="21910" spans="1:6" x14ac:dyDescent="0.25">
      <c r="A21910" s="203"/>
      <c r="B21910" s="203"/>
      <c r="C21910" s="203"/>
      <c r="D21910" s="203"/>
      <c r="E21910" s="203"/>
      <c r="F21910" s="203"/>
    </row>
    <row r="21911" spans="1:6" x14ac:dyDescent="0.25">
      <c r="A21911" s="203"/>
      <c r="B21911" s="203"/>
      <c r="C21911" s="203"/>
      <c r="D21911" s="203"/>
      <c r="E21911" s="203"/>
      <c r="F21911" s="203"/>
    </row>
    <row r="21912" spans="1:6" x14ac:dyDescent="0.25">
      <c r="A21912" s="203"/>
      <c r="B21912" s="203"/>
      <c r="C21912" s="203"/>
      <c r="D21912" s="203"/>
      <c r="E21912" s="203"/>
      <c r="F21912" s="203"/>
    </row>
    <row r="21913" spans="1:6" x14ac:dyDescent="0.25">
      <c r="A21913" s="203"/>
      <c r="B21913" s="203"/>
      <c r="C21913" s="203"/>
      <c r="D21913" s="203"/>
      <c r="E21913" s="203"/>
      <c r="F21913" s="203"/>
    </row>
    <row r="21914" spans="1:6" x14ac:dyDescent="0.25">
      <c r="A21914" s="203"/>
      <c r="B21914" s="203"/>
      <c r="C21914" s="203"/>
      <c r="D21914" s="203"/>
      <c r="E21914" s="203"/>
      <c r="F21914" s="203"/>
    </row>
    <row r="21915" spans="1:6" x14ac:dyDescent="0.25">
      <c r="A21915" s="203"/>
      <c r="B21915" s="203"/>
      <c r="C21915" s="203"/>
      <c r="D21915" s="203"/>
      <c r="E21915" s="203"/>
      <c r="F21915" s="203"/>
    </row>
    <row r="21916" spans="1:6" x14ac:dyDescent="0.25">
      <c r="A21916" s="203"/>
      <c r="B21916" s="203"/>
      <c r="C21916" s="203"/>
      <c r="D21916" s="203"/>
      <c r="E21916" s="203"/>
      <c r="F21916" s="203"/>
    </row>
    <row r="21917" spans="1:6" x14ac:dyDescent="0.25">
      <c r="A21917" s="203"/>
      <c r="B21917" s="203"/>
      <c r="C21917" s="203"/>
      <c r="D21917" s="203"/>
      <c r="E21917" s="203"/>
      <c r="F21917" s="203"/>
    </row>
    <row r="21918" spans="1:6" x14ac:dyDescent="0.25">
      <c r="A21918" s="203"/>
      <c r="B21918" s="203"/>
      <c r="C21918" s="203"/>
      <c r="D21918" s="203"/>
      <c r="E21918" s="203"/>
      <c r="F21918" s="203"/>
    </row>
    <row r="21919" spans="1:6" x14ac:dyDescent="0.25">
      <c r="A21919" s="203"/>
      <c r="B21919" s="203"/>
      <c r="C21919" s="203"/>
      <c r="D21919" s="203"/>
      <c r="E21919" s="203"/>
      <c r="F21919" s="203"/>
    </row>
    <row r="21920" spans="1:6" x14ac:dyDescent="0.25">
      <c r="A21920" s="203"/>
      <c r="B21920" s="203"/>
      <c r="C21920" s="203"/>
      <c r="D21920" s="203"/>
      <c r="E21920" s="203"/>
      <c r="F21920" s="203"/>
    </row>
    <row r="21921" spans="1:6" x14ac:dyDescent="0.25">
      <c r="A21921" s="203"/>
      <c r="B21921" s="203"/>
      <c r="C21921" s="203"/>
      <c r="D21921" s="203"/>
      <c r="E21921" s="203"/>
      <c r="F21921" s="203"/>
    </row>
    <row r="21922" spans="1:6" x14ac:dyDescent="0.25">
      <c r="A21922" s="203"/>
      <c r="B21922" s="203"/>
      <c r="C21922" s="203"/>
      <c r="D21922" s="203"/>
      <c r="E21922" s="203"/>
      <c r="F21922" s="203"/>
    </row>
    <row r="21923" spans="1:6" x14ac:dyDescent="0.25">
      <c r="A21923" s="203"/>
      <c r="B21923" s="203"/>
      <c r="C21923" s="203"/>
      <c r="D21923" s="203"/>
      <c r="E21923" s="203"/>
      <c r="F21923" s="203"/>
    </row>
    <row r="21924" spans="1:6" x14ac:dyDescent="0.25">
      <c r="A21924" s="203"/>
      <c r="B21924" s="203"/>
      <c r="C21924" s="203"/>
      <c r="D21924" s="203"/>
      <c r="E21924" s="203"/>
      <c r="F21924" s="203"/>
    </row>
    <row r="21925" spans="1:6" x14ac:dyDescent="0.25">
      <c r="A21925" s="203"/>
      <c r="B21925" s="203"/>
      <c r="C21925" s="203"/>
      <c r="D21925" s="203"/>
      <c r="E21925" s="203"/>
      <c r="F21925" s="203"/>
    </row>
    <row r="21926" spans="1:6" x14ac:dyDescent="0.25">
      <c r="A21926" s="203"/>
      <c r="B21926" s="203"/>
      <c r="C21926" s="203"/>
      <c r="D21926" s="203"/>
      <c r="E21926" s="203"/>
      <c r="F21926" s="203"/>
    </row>
    <row r="21927" spans="1:6" x14ac:dyDescent="0.25">
      <c r="A21927" s="203"/>
      <c r="B21927" s="203"/>
      <c r="C21927" s="203"/>
      <c r="D21927" s="203"/>
      <c r="E21927" s="203"/>
      <c r="F21927" s="203"/>
    </row>
    <row r="21928" spans="1:6" x14ac:dyDescent="0.25">
      <c r="A21928" s="203"/>
      <c r="B21928" s="203"/>
      <c r="C21928" s="203"/>
      <c r="D21928" s="203"/>
      <c r="E21928" s="203"/>
      <c r="F21928" s="203"/>
    </row>
    <row r="21929" spans="1:6" x14ac:dyDescent="0.25">
      <c r="A21929" s="203"/>
      <c r="B21929" s="203"/>
      <c r="C21929" s="203"/>
      <c r="D21929" s="203"/>
      <c r="E21929" s="203"/>
      <c r="F21929" s="203"/>
    </row>
    <row r="21930" spans="1:6" x14ac:dyDescent="0.25">
      <c r="A21930" s="203"/>
      <c r="B21930" s="203"/>
      <c r="C21930" s="203"/>
      <c r="D21930" s="203"/>
      <c r="E21930" s="203"/>
      <c r="F21930" s="203"/>
    </row>
    <row r="21931" spans="1:6" x14ac:dyDescent="0.25">
      <c r="A21931" s="203"/>
      <c r="B21931" s="203"/>
      <c r="C21931" s="203"/>
      <c r="D21931" s="203"/>
      <c r="E21931" s="203"/>
      <c r="F21931" s="203"/>
    </row>
    <row r="21932" spans="1:6" x14ac:dyDescent="0.25">
      <c r="A21932" s="203"/>
      <c r="B21932" s="203"/>
      <c r="C21932" s="203"/>
      <c r="D21932" s="203"/>
      <c r="E21932" s="203"/>
      <c r="F21932" s="203"/>
    </row>
    <row r="21933" spans="1:6" x14ac:dyDescent="0.25">
      <c r="A21933" s="203"/>
      <c r="B21933" s="203"/>
      <c r="C21933" s="203"/>
      <c r="D21933" s="203"/>
      <c r="E21933" s="203"/>
      <c r="F21933" s="203"/>
    </row>
    <row r="21934" spans="1:6" x14ac:dyDescent="0.25">
      <c r="A21934" s="203"/>
      <c r="B21934" s="203"/>
      <c r="C21934" s="203"/>
      <c r="D21934" s="203"/>
      <c r="E21934" s="203"/>
      <c r="F21934" s="203"/>
    </row>
    <row r="21935" spans="1:6" x14ac:dyDescent="0.25">
      <c r="A21935" s="203"/>
      <c r="B21935" s="203"/>
      <c r="C21935" s="203"/>
      <c r="D21935" s="203"/>
      <c r="E21935" s="203"/>
      <c r="F21935" s="203"/>
    </row>
    <row r="21936" spans="1:6" x14ac:dyDescent="0.25">
      <c r="A21936" s="203"/>
      <c r="B21936" s="203"/>
      <c r="C21936" s="203"/>
      <c r="D21936" s="203"/>
      <c r="E21936" s="203"/>
      <c r="F21936" s="203"/>
    </row>
    <row r="21937" spans="1:6" x14ac:dyDescent="0.25">
      <c r="A21937" s="203"/>
      <c r="B21937" s="203"/>
      <c r="C21937" s="203"/>
      <c r="D21937" s="203"/>
      <c r="E21937" s="203"/>
      <c r="F21937" s="203"/>
    </row>
    <row r="21938" spans="1:6" x14ac:dyDescent="0.25">
      <c r="A21938" s="203"/>
      <c r="B21938" s="203"/>
      <c r="C21938" s="203"/>
      <c r="D21938" s="203"/>
      <c r="E21938" s="203"/>
      <c r="F21938" s="203"/>
    </row>
    <row r="21939" spans="1:6" x14ac:dyDescent="0.25">
      <c r="A21939" s="203"/>
      <c r="B21939" s="203"/>
      <c r="C21939" s="203"/>
      <c r="D21939" s="203"/>
      <c r="E21939" s="203"/>
      <c r="F21939" s="203"/>
    </row>
    <row r="21940" spans="1:6" x14ac:dyDescent="0.25">
      <c r="A21940" s="203"/>
      <c r="B21940" s="203"/>
      <c r="C21940" s="203"/>
      <c r="D21940" s="203"/>
      <c r="E21940" s="203"/>
      <c r="F21940" s="203"/>
    </row>
    <row r="21941" spans="1:6" x14ac:dyDescent="0.25">
      <c r="A21941" s="203"/>
      <c r="B21941" s="203"/>
      <c r="C21941" s="203"/>
      <c r="D21941" s="203"/>
      <c r="E21941" s="203"/>
      <c r="F21941" s="203"/>
    </row>
    <row r="21942" spans="1:6" x14ac:dyDescent="0.25">
      <c r="A21942" s="203"/>
      <c r="B21942" s="203"/>
      <c r="C21942" s="203"/>
      <c r="D21942" s="203"/>
      <c r="E21942" s="203"/>
      <c r="F21942" s="203"/>
    </row>
    <row r="21943" spans="1:6" x14ac:dyDescent="0.25">
      <c r="A21943" s="203"/>
      <c r="B21943" s="203"/>
      <c r="C21943" s="203"/>
      <c r="D21943" s="203"/>
      <c r="E21943" s="203"/>
      <c r="F21943" s="203"/>
    </row>
    <row r="21944" spans="1:6" x14ac:dyDescent="0.25">
      <c r="A21944" s="203"/>
      <c r="B21944" s="203"/>
      <c r="C21944" s="203"/>
      <c r="D21944" s="203"/>
      <c r="E21944" s="203"/>
      <c r="F21944" s="203"/>
    </row>
    <row r="21945" spans="1:6" x14ac:dyDescent="0.25">
      <c r="A21945" s="203"/>
      <c r="B21945" s="203"/>
      <c r="C21945" s="203"/>
      <c r="D21945" s="203"/>
      <c r="E21945" s="203"/>
      <c r="F21945" s="203"/>
    </row>
    <row r="21946" spans="1:6" x14ac:dyDescent="0.25">
      <c r="A21946" s="203"/>
      <c r="B21946" s="203"/>
      <c r="C21946" s="203"/>
      <c r="D21946" s="203"/>
      <c r="E21946" s="203"/>
      <c r="F21946" s="203"/>
    </row>
    <row r="21947" spans="1:6" x14ac:dyDescent="0.25">
      <c r="A21947" s="203"/>
      <c r="B21947" s="203"/>
      <c r="C21947" s="203"/>
      <c r="D21947" s="203"/>
      <c r="E21947" s="203"/>
      <c r="F21947" s="203"/>
    </row>
    <row r="21948" spans="1:6" x14ac:dyDescent="0.25">
      <c r="A21948" s="203"/>
      <c r="B21948" s="203"/>
      <c r="C21948" s="203"/>
      <c r="D21948" s="203"/>
      <c r="E21948" s="203"/>
      <c r="F21948" s="203"/>
    </row>
    <row r="21949" spans="1:6" x14ac:dyDescent="0.25">
      <c r="A21949" s="203"/>
      <c r="B21949" s="203"/>
      <c r="C21949" s="203"/>
      <c r="D21949" s="203"/>
      <c r="E21949" s="203"/>
      <c r="F21949" s="203"/>
    </row>
    <row r="21950" spans="1:6" x14ac:dyDescent="0.25">
      <c r="A21950" s="203"/>
      <c r="B21950" s="203"/>
      <c r="C21950" s="203"/>
      <c r="D21950" s="203"/>
      <c r="E21950" s="203"/>
      <c r="F21950" s="203"/>
    </row>
    <row r="21951" spans="1:6" x14ac:dyDescent="0.25">
      <c r="A21951" s="203"/>
      <c r="B21951" s="203"/>
      <c r="C21951" s="203"/>
      <c r="D21951" s="203"/>
      <c r="E21951" s="203"/>
      <c r="F21951" s="203"/>
    </row>
    <row r="21952" spans="1:6" x14ac:dyDescent="0.25">
      <c r="A21952" s="203"/>
      <c r="B21952" s="203"/>
      <c r="C21952" s="203"/>
      <c r="D21952" s="203"/>
      <c r="E21952" s="203"/>
      <c r="F21952" s="203"/>
    </row>
    <row r="21953" spans="1:6" x14ac:dyDescent="0.25">
      <c r="A21953" s="203"/>
      <c r="B21953" s="203"/>
      <c r="C21953" s="203"/>
      <c r="D21953" s="203"/>
      <c r="E21953" s="203"/>
      <c r="F21953" s="203"/>
    </row>
    <row r="21954" spans="1:6" x14ac:dyDescent="0.25">
      <c r="A21954" s="203"/>
      <c r="B21954" s="203"/>
      <c r="C21954" s="203"/>
      <c r="D21954" s="203"/>
      <c r="E21954" s="203"/>
      <c r="F21954" s="203"/>
    </row>
    <row r="21955" spans="1:6" x14ac:dyDescent="0.25">
      <c r="A21955" s="203"/>
      <c r="B21955" s="203"/>
      <c r="C21955" s="203"/>
      <c r="D21955" s="203"/>
      <c r="E21955" s="203"/>
      <c r="F21955" s="203"/>
    </row>
    <row r="21956" spans="1:6" x14ac:dyDescent="0.25">
      <c r="A21956" s="203"/>
      <c r="B21956" s="203"/>
      <c r="C21956" s="203"/>
      <c r="D21956" s="203"/>
      <c r="E21956" s="203"/>
      <c r="F21956" s="203"/>
    </row>
    <row r="21957" spans="1:6" x14ac:dyDescent="0.25">
      <c r="A21957" s="203"/>
      <c r="B21957" s="203"/>
      <c r="C21957" s="203"/>
      <c r="D21957" s="203"/>
      <c r="E21957" s="203"/>
      <c r="F21957" s="203"/>
    </row>
    <row r="21958" spans="1:6" x14ac:dyDescent="0.25">
      <c r="A21958" s="203"/>
      <c r="B21958" s="203"/>
      <c r="C21958" s="203"/>
      <c r="D21958" s="203"/>
      <c r="E21958" s="203"/>
      <c r="F21958" s="203"/>
    </row>
    <row r="21959" spans="1:6" x14ac:dyDescent="0.25">
      <c r="A21959" s="203"/>
      <c r="B21959" s="203"/>
      <c r="C21959" s="203"/>
      <c r="D21959" s="203"/>
      <c r="E21959" s="203"/>
      <c r="F21959" s="203"/>
    </row>
    <row r="21960" spans="1:6" x14ac:dyDescent="0.25">
      <c r="A21960" s="203"/>
      <c r="B21960" s="203"/>
      <c r="C21960" s="203"/>
      <c r="D21960" s="203"/>
      <c r="E21960" s="203"/>
      <c r="F21960" s="203"/>
    </row>
    <row r="21961" spans="1:6" x14ac:dyDescent="0.25">
      <c r="A21961" s="203"/>
      <c r="B21961" s="203"/>
      <c r="C21961" s="203"/>
      <c r="D21961" s="203"/>
      <c r="E21961" s="203"/>
      <c r="F21961" s="203"/>
    </row>
    <row r="21962" spans="1:6" x14ac:dyDescent="0.25">
      <c r="A21962" s="203"/>
      <c r="B21962" s="203"/>
      <c r="C21962" s="203"/>
      <c r="D21962" s="203"/>
      <c r="E21962" s="203"/>
      <c r="F21962" s="203"/>
    </row>
    <row r="21963" spans="1:6" x14ac:dyDescent="0.25">
      <c r="A21963" s="203"/>
      <c r="B21963" s="203"/>
      <c r="C21963" s="203"/>
      <c r="D21963" s="203"/>
      <c r="E21963" s="203"/>
      <c r="F21963" s="203"/>
    </row>
    <row r="21964" spans="1:6" x14ac:dyDescent="0.25">
      <c r="A21964" s="203"/>
      <c r="B21964" s="203"/>
      <c r="C21964" s="203"/>
      <c r="D21964" s="203"/>
      <c r="E21964" s="203"/>
      <c r="F21964" s="203"/>
    </row>
    <row r="21965" spans="1:6" x14ac:dyDescent="0.25">
      <c r="A21965" s="203"/>
      <c r="B21965" s="203"/>
      <c r="C21965" s="203"/>
      <c r="D21965" s="203"/>
      <c r="E21965" s="203"/>
      <c r="F21965" s="203"/>
    </row>
    <row r="21966" spans="1:6" x14ac:dyDescent="0.25">
      <c r="A21966" s="203"/>
      <c r="B21966" s="203"/>
      <c r="C21966" s="203"/>
      <c r="D21966" s="203"/>
      <c r="E21966" s="203"/>
      <c r="F21966" s="203"/>
    </row>
    <row r="21967" spans="1:6" x14ac:dyDescent="0.25">
      <c r="A21967" s="203"/>
      <c r="B21967" s="203"/>
      <c r="C21967" s="203"/>
      <c r="D21967" s="203"/>
      <c r="E21967" s="203"/>
      <c r="F21967" s="203"/>
    </row>
    <row r="21968" spans="1:6" x14ac:dyDescent="0.25">
      <c r="A21968" s="203"/>
      <c r="B21968" s="203"/>
      <c r="C21968" s="203"/>
      <c r="D21968" s="203"/>
      <c r="E21968" s="203"/>
      <c r="F21968" s="203"/>
    </row>
    <row r="21969" spans="1:6" x14ac:dyDescent="0.25">
      <c r="A21969" s="203"/>
      <c r="B21969" s="203"/>
      <c r="C21969" s="203"/>
      <c r="D21969" s="203"/>
      <c r="E21969" s="203"/>
      <c r="F21969" s="203"/>
    </row>
    <row r="21970" spans="1:6" x14ac:dyDescent="0.25">
      <c r="A21970" s="203"/>
      <c r="B21970" s="203"/>
      <c r="C21970" s="203"/>
      <c r="D21970" s="203"/>
      <c r="E21970" s="203"/>
      <c r="F21970" s="203"/>
    </row>
    <row r="21971" spans="1:6" x14ac:dyDescent="0.25">
      <c r="A21971" s="203"/>
      <c r="B21971" s="203"/>
      <c r="C21971" s="203"/>
      <c r="D21971" s="203"/>
      <c r="E21971" s="203"/>
      <c r="F21971" s="203"/>
    </row>
    <row r="21972" spans="1:6" x14ac:dyDescent="0.25">
      <c r="A21972" s="203"/>
      <c r="B21972" s="203"/>
      <c r="C21972" s="203"/>
      <c r="D21972" s="203"/>
      <c r="E21972" s="203"/>
      <c r="F21972" s="203"/>
    </row>
    <row r="21973" spans="1:6" x14ac:dyDescent="0.25">
      <c r="A21973" s="203"/>
      <c r="B21973" s="203"/>
      <c r="C21973" s="203"/>
      <c r="D21973" s="203"/>
      <c r="E21973" s="203"/>
      <c r="F21973" s="203"/>
    </row>
    <row r="21974" spans="1:6" x14ac:dyDescent="0.25">
      <c r="A21974" s="203"/>
      <c r="B21974" s="203"/>
      <c r="C21974" s="203"/>
      <c r="D21974" s="203"/>
      <c r="E21974" s="203"/>
      <c r="F21974" s="203"/>
    </row>
    <row r="21975" spans="1:6" x14ac:dyDescent="0.25">
      <c r="A21975" s="203"/>
      <c r="B21975" s="203"/>
      <c r="C21975" s="203"/>
      <c r="D21975" s="203"/>
      <c r="E21975" s="203"/>
      <c r="F21975" s="203"/>
    </row>
    <row r="21976" spans="1:6" x14ac:dyDescent="0.25">
      <c r="A21976" s="203"/>
      <c r="B21976" s="203"/>
      <c r="C21976" s="203"/>
      <c r="D21976" s="203"/>
      <c r="E21976" s="203"/>
      <c r="F21976" s="203"/>
    </row>
    <row r="21977" spans="1:6" x14ac:dyDescent="0.25">
      <c r="A21977" s="203"/>
      <c r="B21977" s="203"/>
      <c r="C21977" s="203"/>
      <c r="D21977" s="203"/>
      <c r="E21977" s="203"/>
      <c r="F21977" s="203"/>
    </row>
    <row r="21978" spans="1:6" x14ac:dyDescent="0.25">
      <c r="A21978" s="203"/>
      <c r="B21978" s="203"/>
      <c r="C21978" s="203"/>
      <c r="D21978" s="203"/>
      <c r="E21978" s="203"/>
      <c r="F21978" s="203"/>
    </row>
    <row r="21979" spans="1:6" x14ac:dyDescent="0.25">
      <c r="A21979" s="203"/>
      <c r="B21979" s="203"/>
      <c r="C21979" s="203"/>
      <c r="D21979" s="203"/>
      <c r="E21979" s="203"/>
      <c r="F21979" s="203"/>
    </row>
    <row r="21980" spans="1:6" x14ac:dyDescent="0.25">
      <c r="A21980" s="203"/>
      <c r="B21980" s="203"/>
      <c r="C21980" s="203"/>
      <c r="D21980" s="203"/>
      <c r="E21980" s="203"/>
      <c r="F21980" s="203"/>
    </row>
    <row r="21981" spans="1:6" x14ac:dyDescent="0.25">
      <c r="A21981" s="203"/>
      <c r="B21981" s="203"/>
      <c r="C21981" s="203"/>
      <c r="D21981" s="203"/>
      <c r="E21981" s="203"/>
      <c r="F21981" s="203"/>
    </row>
    <row r="21982" spans="1:6" x14ac:dyDescent="0.25">
      <c r="A21982" s="203"/>
      <c r="B21982" s="203"/>
      <c r="C21982" s="203"/>
      <c r="D21982" s="203"/>
      <c r="E21982" s="203"/>
      <c r="F21982" s="203"/>
    </row>
    <row r="21983" spans="1:6" x14ac:dyDescent="0.25">
      <c r="A21983" s="203"/>
      <c r="B21983" s="203"/>
      <c r="C21983" s="203"/>
      <c r="D21983" s="203"/>
      <c r="E21983" s="203"/>
      <c r="F21983" s="203"/>
    </row>
    <row r="21984" spans="1:6" x14ac:dyDescent="0.25">
      <c r="A21984" s="203"/>
      <c r="B21984" s="203"/>
      <c r="C21984" s="203"/>
      <c r="D21984" s="203"/>
      <c r="E21984" s="203"/>
      <c r="F21984" s="203"/>
    </row>
    <row r="21985" spans="1:6" x14ac:dyDescent="0.25">
      <c r="A21985" s="203"/>
      <c r="B21985" s="203"/>
      <c r="C21985" s="203"/>
      <c r="D21985" s="203"/>
      <c r="E21985" s="203"/>
      <c r="F21985" s="203"/>
    </row>
    <row r="21986" spans="1:6" x14ac:dyDescent="0.25">
      <c r="A21986" s="203"/>
      <c r="B21986" s="203"/>
      <c r="C21986" s="203"/>
      <c r="D21986" s="203"/>
      <c r="E21986" s="203"/>
      <c r="F21986" s="203"/>
    </row>
    <row r="21987" spans="1:6" x14ac:dyDescent="0.25">
      <c r="A21987" s="203"/>
      <c r="B21987" s="203"/>
      <c r="C21987" s="203"/>
      <c r="D21987" s="203"/>
      <c r="E21987" s="203"/>
      <c r="F21987" s="203"/>
    </row>
    <row r="21988" spans="1:6" x14ac:dyDescent="0.25">
      <c r="A21988" s="203"/>
      <c r="B21988" s="203"/>
      <c r="C21988" s="203"/>
      <c r="D21988" s="203"/>
      <c r="E21988" s="203"/>
      <c r="F21988" s="203"/>
    </row>
    <row r="21989" spans="1:6" x14ac:dyDescent="0.25">
      <c r="A21989" s="203"/>
      <c r="B21989" s="203"/>
      <c r="C21989" s="203"/>
      <c r="D21989" s="203"/>
      <c r="E21989" s="203"/>
      <c r="F21989" s="203"/>
    </row>
    <row r="21990" spans="1:6" x14ac:dyDescent="0.25">
      <c r="A21990" s="203"/>
      <c r="B21990" s="203"/>
      <c r="C21990" s="203"/>
      <c r="D21990" s="203"/>
      <c r="E21990" s="203"/>
      <c r="F21990" s="203"/>
    </row>
    <row r="21991" spans="1:6" x14ac:dyDescent="0.25">
      <c r="A21991" s="203"/>
      <c r="B21991" s="203"/>
      <c r="C21991" s="203"/>
      <c r="D21991" s="203"/>
      <c r="E21991" s="203"/>
      <c r="F21991" s="203"/>
    </row>
    <row r="21992" spans="1:6" x14ac:dyDescent="0.25">
      <c r="A21992" s="203"/>
      <c r="B21992" s="203"/>
      <c r="C21992" s="203"/>
      <c r="D21992" s="203"/>
      <c r="E21992" s="203"/>
      <c r="F21992" s="203"/>
    </row>
    <row r="21993" spans="1:6" x14ac:dyDescent="0.25">
      <c r="A21993" s="203"/>
      <c r="B21993" s="203"/>
      <c r="C21993" s="203"/>
      <c r="D21993" s="203"/>
      <c r="E21993" s="203"/>
      <c r="F21993" s="203"/>
    </row>
    <row r="21994" spans="1:6" x14ac:dyDescent="0.25">
      <c r="A21994" s="203"/>
      <c r="B21994" s="203"/>
      <c r="C21994" s="203"/>
      <c r="D21994" s="203"/>
      <c r="E21994" s="203"/>
      <c r="F21994" s="203"/>
    </row>
    <row r="21995" spans="1:6" x14ac:dyDescent="0.25">
      <c r="A21995" s="203"/>
      <c r="B21995" s="203"/>
      <c r="C21995" s="203"/>
      <c r="D21995" s="203"/>
      <c r="E21995" s="203"/>
      <c r="F21995" s="203"/>
    </row>
    <row r="21996" spans="1:6" x14ac:dyDescent="0.25">
      <c r="A21996" s="203"/>
      <c r="B21996" s="203"/>
      <c r="C21996" s="203"/>
      <c r="D21996" s="203"/>
      <c r="E21996" s="203"/>
      <c r="F21996" s="203"/>
    </row>
    <row r="21997" spans="1:6" x14ac:dyDescent="0.25">
      <c r="A21997" s="203"/>
      <c r="B21997" s="203"/>
      <c r="C21997" s="203"/>
      <c r="D21997" s="203"/>
      <c r="E21997" s="203"/>
      <c r="F21997" s="203"/>
    </row>
    <row r="21998" spans="1:6" x14ac:dyDescent="0.25">
      <c r="A21998" s="203"/>
      <c r="B21998" s="203"/>
      <c r="C21998" s="203"/>
      <c r="D21998" s="203"/>
      <c r="E21998" s="203"/>
      <c r="F21998" s="203"/>
    </row>
    <row r="21999" spans="1:6" x14ac:dyDescent="0.25">
      <c r="A21999" s="203"/>
      <c r="B21999" s="203"/>
      <c r="C21999" s="203"/>
      <c r="D21999" s="203"/>
      <c r="E21999" s="203"/>
      <c r="F21999" s="203"/>
    </row>
    <row r="22000" spans="1:6" x14ac:dyDescent="0.25">
      <c r="A22000" s="203"/>
      <c r="B22000" s="203"/>
      <c r="C22000" s="203"/>
      <c r="D22000" s="203"/>
      <c r="E22000" s="203"/>
      <c r="F22000" s="203"/>
    </row>
    <row r="22001" spans="1:6" x14ac:dyDescent="0.25">
      <c r="A22001" s="203"/>
      <c r="B22001" s="203"/>
      <c r="C22001" s="203"/>
      <c r="D22001" s="203"/>
      <c r="E22001" s="203"/>
      <c r="F22001" s="203"/>
    </row>
    <row r="22002" spans="1:6" x14ac:dyDescent="0.25">
      <c r="A22002" s="203"/>
      <c r="B22002" s="203"/>
      <c r="C22002" s="203"/>
      <c r="D22002" s="203"/>
      <c r="E22002" s="203"/>
      <c r="F22002" s="203"/>
    </row>
    <row r="22003" spans="1:6" x14ac:dyDescent="0.25">
      <c r="A22003" s="203"/>
      <c r="B22003" s="203"/>
      <c r="C22003" s="203"/>
      <c r="D22003" s="203"/>
      <c r="E22003" s="203"/>
      <c r="F22003" s="203"/>
    </row>
    <row r="22004" spans="1:6" x14ac:dyDescent="0.25">
      <c r="A22004" s="203"/>
      <c r="B22004" s="203"/>
      <c r="C22004" s="203"/>
      <c r="D22004" s="203"/>
      <c r="E22004" s="203"/>
      <c r="F22004" s="203"/>
    </row>
    <row r="22005" spans="1:6" x14ac:dyDescent="0.25">
      <c r="A22005" s="203"/>
      <c r="B22005" s="203"/>
      <c r="C22005" s="203"/>
      <c r="D22005" s="203"/>
      <c r="E22005" s="203"/>
      <c r="F22005" s="203"/>
    </row>
    <row r="22006" spans="1:6" x14ac:dyDescent="0.25">
      <c r="A22006" s="203"/>
      <c r="B22006" s="203"/>
      <c r="C22006" s="203"/>
      <c r="D22006" s="203"/>
      <c r="E22006" s="203"/>
      <c r="F22006" s="203"/>
    </row>
    <row r="22007" spans="1:6" x14ac:dyDescent="0.25">
      <c r="A22007" s="203"/>
      <c r="B22007" s="203"/>
      <c r="C22007" s="203"/>
      <c r="D22007" s="203"/>
      <c r="E22007" s="203"/>
      <c r="F22007" s="203"/>
    </row>
    <row r="22008" spans="1:6" x14ac:dyDescent="0.25">
      <c r="A22008" s="203"/>
      <c r="B22008" s="203"/>
      <c r="C22008" s="203"/>
      <c r="D22008" s="203"/>
      <c r="E22008" s="203"/>
      <c r="F22008" s="203"/>
    </row>
    <row r="22009" spans="1:6" x14ac:dyDescent="0.25">
      <c r="A22009" s="203"/>
      <c r="B22009" s="203"/>
      <c r="C22009" s="203"/>
      <c r="D22009" s="203"/>
      <c r="E22009" s="203"/>
      <c r="F22009" s="203"/>
    </row>
    <row r="22010" spans="1:6" x14ac:dyDescent="0.25">
      <c r="A22010" s="203"/>
      <c r="B22010" s="203"/>
      <c r="C22010" s="203"/>
      <c r="D22010" s="203"/>
      <c r="E22010" s="203"/>
      <c r="F22010" s="203"/>
    </row>
    <row r="22011" spans="1:6" x14ac:dyDescent="0.25">
      <c r="A22011" s="203"/>
      <c r="B22011" s="203"/>
      <c r="C22011" s="203"/>
      <c r="D22011" s="203"/>
      <c r="E22011" s="203"/>
      <c r="F22011" s="203"/>
    </row>
    <row r="22012" spans="1:6" x14ac:dyDescent="0.25">
      <c r="A22012" s="203"/>
      <c r="B22012" s="203"/>
      <c r="C22012" s="203"/>
      <c r="D22012" s="203"/>
      <c r="E22012" s="203"/>
      <c r="F22012" s="203"/>
    </row>
    <row r="22013" spans="1:6" x14ac:dyDescent="0.25">
      <c r="A22013" s="203"/>
      <c r="B22013" s="203"/>
      <c r="C22013" s="203"/>
      <c r="D22013" s="203"/>
      <c r="E22013" s="203"/>
      <c r="F22013" s="203"/>
    </row>
    <row r="22014" spans="1:6" x14ac:dyDescent="0.25">
      <c r="A22014" s="203"/>
      <c r="B22014" s="203"/>
      <c r="C22014" s="203"/>
      <c r="D22014" s="203"/>
      <c r="E22014" s="203"/>
      <c r="F22014" s="203"/>
    </row>
    <row r="22015" spans="1:6" x14ac:dyDescent="0.25">
      <c r="A22015" s="203"/>
      <c r="B22015" s="203"/>
      <c r="C22015" s="203"/>
      <c r="D22015" s="203"/>
      <c r="E22015" s="203"/>
      <c r="F22015" s="203"/>
    </row>
    <row r="22016" spans="1:6" x14ac:dyDescent="0.25">
      <c r="A22016" s="203"/>
      <c r="B22016" s="203"/>
      <c r="C22016" s="203"/>
      <c r="D22016" s="203"/>
      <c r="E22016" s="203"/>
      <c r="F22016" s="203"/>
    </row>
    <row r="22017" spans="1:6" x14ac:dyDescent="0.25">
      <c r="A22017" s="203"/>
      <c r="B22017" s="203"/>
      <c r="C22017" s="203"/>
      <c r="D22017" s="203"/>
      <c r="E22017" s="203"/>
      <c r="F22017" s="203"/>
    </row>
    <row r="22018" spans="1:6" x14ac:dyDescent="0.25">
      <c r="A22018" s="203"/>
      <c r="B22018" s="203"/>
      <c r="C22018" s="203"/>
      <c r="D22018" s="203"/>
      <c r="E22018" s="203"/>
      <c r="F22018" s="203"/>
    </row>
    <row r="22019" spans="1:6" x14ac:dyDescent="0.25">
      <c r="A22019" s="203"/>
      <c r="B22019" s="203"/>
      <c r="C22019" s="203"/>
      <c r="D22019" s="203"/>
      <c r="E22019" s="203"/>
      <c r="F22019" s="203"/>
    </row>
    <row r="22020" spans="1:6" x14ac:dyDescent="0.25">
      <c r="A22020" s="203"/>
      <c r="B22020" s="203"/>
      <c r="C22020" s="203"/>
      <c r="D22020" s="203"/>
      <c r="E22020" s="203"/>
      <c r="F22020" s="203"/>
    </row>
    <row r="22021" spans="1:6" x14ac:dyDescent="0.25">
      <c r="A22021" s="203"/>
      <c r="B22021" s="203"/>
      <c r="C22021" s="203"/>
      <c r="D22021" s="203"/>
      <c r="E22021" s="203"/>
      <c r="F22021" s="203"/>
    </row>
    <row r="22022" spans="1:6" x14ac:dyDescent="0.25">
      <c r="A22022" s="203"/>
      <c r="B22022" s="203"/>
      <c r="C22022" s="203"/>
      <c r="D22022" s="203"/>
      <c r="E22022" s="203"/>
      <c r="F22022" s="203"/>
    </row>
    <row r="22023" spans="1:6" x14ac:dyDescent="0.25">
      <c r="A22023" s="203"/>
      <c r="B22023" s="203"/>
      <c r="C22023" s="203"/>
      <c r="D22023" s="203"/>
      <c r="E22023" s="203"/>
      <c r="F22023" s="203"/>
    </row>
    <row r="22024" spans="1:6" x14ac:dyDescent="0.25">
      <c r="A22024" s="203"/>
      <c r="B22024" s="203"/>
      <c r="C22024" s="203"/>
      <c r="D22024" s="203"/>
      <c r="E22024" s="203"/>
      <c r="F22024" s="203"/>
    </row>
    <row r="22025" spans="1:6" x14ac:dyDescent="0.25">
      <c r="A22025" s="203"/>
      <c r="B22025" s="203"/>
      <c r="C22025" s="203"/>
      <c r="D22025" s="203"/>
      <c r="E22025" s="203"/>
      <c r="F22025" s="203"/>
    </row>
    <row r="22026" spans="1:6" x14ac:dyDescent="0.25">
      <c r="A22026" s="203"/>
      <c r="B22026" s="203"/>
      <c r="C22026" s="203"/>
      <c r="D22026" s="203"/>
      <c r="E22026" s="203"/>
      <c r="F22026" s="203"/>
    </row>
    <row r="22027" spans="1:6" x14ac:dyDescent="0.25">
      <c r="A22027" s="203"/>
      <c r="B22027" s="203"/>
      <c r="C22027" s="203"/>
      <c r="D22027" s="203"/>
      <c r="E22027" s="203"/>
      <c r="F22027" s="203"/>
    </row>
    <row r="22028" spans="1:6" x14ac:dyDescent="0.25">
      <c r="A22028" s="203"/>
      <c r="B22028" s="203"/>
      <c r="C22028" s="203"/>
      <c r="D22028" s="203"/>
      <c r="E22028" s="203"/>
      <c r="F22028" s="203"/>
    </row>
    <row r="22029" spans="1:6" x14ac:dyDescent="0.25">
      <c r="A22029" s="203"/>
      <c r="B22029" s="203"/>
      <c r="C22029" s="203"/>
      <c r="D22029" s="203"/>
      <c r="E22029" s="203"/>
      <c r="F22029" s="203"/>
    </row>
    <row r="22030" spans="1:6" x14ac:dyDescent="0.25">
      <c r="A22030" s="203"/>
      <c r="B22030" s="203"/>
      <c r="C22030" s="203"/>
      <c r="D22030" s="203"/>
      <c r="E22030" s="203"/>
      <c r="F22030" s="203"/>
    </row>
    <row r="22031" spans="1:6" x14ac:dyDescent="0.25">
      <c r="A22031" s="203"/>
      <c r="B22031" s="203"/>
      <c r="C22031" s="203"/>
      <c r="D22031" s="203"/>
      <c r="E22031" s="203"/>
      <c r="F22031" s="203"/>
    </row>
    <row r="22032" spans="1:6" x14ac:dyDescent="0.25">
      <c r="A22032" s="203"/>
      <c r="B22032" s="203"/>
      <c r="C22032" s="203"/>
      <c r="D22032" s="203"/>
      <c r="E22032" s="203"/>
      <c r="F22032" s="203"/>
    </row>
    <row r="22033" spans="1:6" x14ac:dyDescent="0.25">
      <c r="A22033" s="203"/>
      <c r="B22033" s="203"/>
      <c r="C22033" s="203"/>
      <c r="D22033" s="203"/>
      <c r="E22033" s="203"/>
      <c r="F22033" s="203"/>
    </row>
    <row r="22034" spans="1:6" x14ac:dyDescent="0.25">
      <c r="A22034" s="203"/>
      <c r="B22034" s="203"/>
      <c r="C22034" s="203"/>
      <c r="D22034" s="203"/>
      <c r="E22034" s="203"/>
      <c r="F22034" s="203"/>
    </row>
    <row r="22035" spans="1:6" x14ac:dyDescent="0.25">
      <c r="A22035" s="203"/>
      <c r="B22035" s="203"/>
      <c r="C22035" s="203"/>
      <c r="D22035" s="203"/>
      <c r="E22035" s="203"/>
      <c r="F22035" s="203"/>
    </row>
    <row r="22036" spans="1:6" x14ac:dyDescent="0.25">
      <c r="A22036" s="203"/>
      <c r="B22036" s="203"/>
      <c r="C22036" s="203"/>
      <c r="D22036" s="203"/>
      <c r="E22036" s="203"/>
      <c r="F22036" s="203"/>
    </row>
    <row r="22037" spans="1:6" x14ac:dyDescent="0.25">
      <c r="A22037" s="203"/>
      <c r="B22037" s="203"/>
      <c r="C22037" s="203"/>
      <c r="D22037" s="203"/>
      <c r="E22037" s="203"/>
      <c r="F22037" s="203"/>
    </row>
    <row r="22038" spans="1:6" x14ac:dyDescent="0.25">
      <c r="A22038" s="203"/>
      <c r="B22038" s="203"/>
      <c r="C22038" s="203"/>
      <c r="D22038" s="203"/>
      <c r="E22038" s="203"/>
      <c r="F22038" s="203"/>
    </row>
    <row r="22039" spans="1:6" x14ac:dyDescent="0.25">
      <c r="A22039" s="203"/>
      <c r="B22039" s="203"/>
      <c r="C22039" s="203"/>
      <c r="D22039" s="203"/>
      <c r="E22039" s="203"/>
      <c r="F22039" s="203"/>
    </row>
    <row r="22040" spans="1:6" x14ac:dyDescent="0.25">
      <c r="A22040" s="203"/>
      <c r="B22040" s="203"/>
      <c r="C22040" s="203"/>
      <c r="D22040" s="203"/>
      <c r="E22040" s="203"/>
      <c r="F22040" s="203"/>
    </row>
    <row r="22041" spans="1:6" x14ac:dyDescent="0.25">
      <c r="A22041" s="203"/>
      <c r="B22041" s="203"/>
      <c r="C22041" s="203"/>
      <c r="D22041" s="203"/>
      <c r="E22041" s="203"/>
      <c r="F22041" s="203"/>
    </row>
    <row r="22042" spans="1:6" x14ac:dyDescent="0.25">
      <c r="A22042" s="203"/>
      <c r="B22042" s="203"/>
      <c r="C22042" s="203"/>
      <c r="D22042" s="203"/>
      <c r="E22042" s="203"/>
      <c r="F22042" s="203"/>
    </row>
    <row r="22043" spans="1:6" x14ac:dyDescent="0.25">
      <c r="A22043" s="203"/>
      <c r="B22043" s="203"/>
      <c r="C22043" s="203"/>
      <c r="D22043" s="203"/>
      <c r="E22043" s="203"/>
      <c r="F22043" s="203"/>
    </row>
    <row r="22044" spans="1:6" x14ac:dyDescent="0.25">
      <c r="A22044" s="203"/>
      <c r="B22044" s="203"/>
      <c r="C22044" s="203"/>
      <c r="D22044" s="203"/>
      <c r="E22044" s="203"/>
      <c r="F22044" s="203"/>
    </row>
    <row r="22045" spans="1:6" x14ac:dyDescent="0.25">
      <c r="A22045" s="203"/>
      <c r="B22045" s="203"/>
      <c r="C22045" s="203"/>
      <c r="D22045" s="203"/>
      <c r="E22045" s="203"/>
      <c r="F22045" s="203"/>
    </row>
    <row r="22046" spans="1:6" x14ac:dyDescent="0.25">
      <c r="A22046" s="203"/>
      <c r="B22046" s="203"/>
      <c r="C22046" s="203"/>
      <c r="D22046" s="203"/>
      <c r="E22046" s="203"/>
      <c r="F22046" s="203"/>
    </row>
    <row r="22047" spans="1:6" x14ac:dyDescent="0.25">
      <c r="A22047" s="203"/>
      <c r="B22047" s="203"/>
      <c r="C22047" s="203"/>
      <c r="D22047" s="203"/>
      <c r="E22047" s="203"/>
      <c r="F22047" s="203"/>
    </row>
    <row r="22048" spans="1:6" x14ac:dyDescent="0.25">
      <c r="A22048" s="203"/>
      <c r="B22048" s="203"/>
      <c r="C22048" s="203"/>
      <c r="D22048" s="203"/>
      <c r="E22048" s="203"/>
      <c r="F22048" s="203"/>
    </row>
    <row r="22049" spans="1:6" x14ac:dyDescent="0.25">
      <c r="A22049" s="203"/>
      <c r="B22049" s="203"/>
      <c r="C22049" s="203"/>
      <c r="D22049" s="203"/>
      <c r="E22049" s="203"/>
      <c r="F22049" s="203"/>
    </row>
    <row r="22050" spans="1:6" x14ac:dyDescent="0.25">
      <c r="A22050" s="203"/>
      <c r="B22050" s="203"/>
      <c r="C22050" s="203"/>
      <c r="D22050" s="203"/>
      <c r="E22050" s="203"/>
      <c r="F22050" s="203"/>
    </row>
    <row r="22051" spans="1:6" x14ac:dyDescent="0.25">
      <c r="A22051" s="203"/>
      <c r="B22051" s="203"/>
      <c r="C22051" s="203"/>
      <c r="D22051" s="203"/>
      <c r="E22051" s="203"/>
      <c r="F22051" s="203"/>
    </row>
    <row r="22052" spans="1:6" x14ac:dyDescent="0.25">
      <c r="A22052" s="203"/>
      <c r="B22052" s="203"/>
      <c r="C22052" s="203"/>
      <c r="D22052" s="203"/>
      <c r="E22052" s="203"/>
      <c r="F22052" s="203"/>
    </row>
    <row r="22053" spans="1:6" x14ac:dyDescent="0.25">
      <c r="A22053" s="203"/>
      <c r="B22053" s="203"/>
      <c r="C22053" s="203"/>
      <c r="D22053" s="203"/>
      <c r="E22053" s="203"/>
      <c r="F22053" s="203"/>
    </row>
    <row r="22054" spans="1:6" x14ac:dyDescent="0.25">
      <c r="A22054" s="203"/>
      <c r="B22054" s="203"/>
      <c r="C22054" s="203"/>
      <c r="D22054" s="203"/>
      <c r="E22054" s="203"/>
      <c r="F22054" s="203"/>
    </row>
    <row r="22055" spans="1:6" x14ac:dyDescent="0.25">
      <c r="A22055" s="203"/>
      <c r="B22055" s="203"/>
      <c r="C22055" s="203"/>
      <c r="D22055" s="203"/>
      <c r="E22055" s="203"/>
      <c r="F22055" s="203"/>
    </row>
    <row r="22056" spans="1:6" x14ac:dyDescent="0.25">
      <c r="A22056" s="203"/>
      <c r="B22056" s="203"/>
      <c r="C22056" s="203"/>
      <c r="D22056" s="203"/>
      <c r="E22056" s="203"/>
      <c r="F22056" s="203"/>
    </row>
    <row r="22057" spans="1:6" x14ac:dyDescent="0.25">
      <c r="A22057" s="203"/>
      <c r="B22057" s="203"/>
      <c r="C22057" s="203"/>
      <c r="D22057" s="203"/>
      <c r="E22057" s="203"/>
      <c r="F22057" s="203"/>
    </row>
    <row r="22058" spans="1:6" x14ac:dyDescent="0.25">
      <c r="A22058" s="203"/>
      <c r="B22058" s="203"/>
      <c r="C22058" s="203"/>
      <c r="D22058" s="203"/>
      <c r="E22058" s="203"/>
      <c r="F22058" s="203"/>
    </row>
    <row r="22059" spans="1:6" x14ac:dyDescent="0.25">
      <c r="A22059" s="203"/>
      <c r="B22059" s="203"/>
      <c r="C22059" s="203"/>
      <c r="D22059" s="203"/>
      <c r="E22059" s="203"/>
      <c r="F22059" s="203"/>
    </row>
    <row r="22060" spans="1:6" x14ac:dyDescent="0.25">
      <c r="A22060" s="203"/>
      <c r="B22060" s="203"/>
      <c r="C22060" s="203"/>
      <c r="D22060" s="203"/>
      <c r="E22060" s="203"/>
      <c r="F22060" s="203"/>
    </row>
    <row r="22061" spans="1:6" x14ac:dyDescent="0.25">
      <c r="A22061" s="203"/>
      <c r="B22061" s="203"/>
      <c r="C22061" s="203"/>
      <c r="D22061" s="203"/>
      <c r="E22061" s="203"/>
      <c r="F22061" s="203"/>
    </row>
    <row r="22062" spans="1:6" x14ac:dyDescent="0.25">
      <c r="A22062" s="203"/>
      <c r="B22062" s="203"/>
      <c r="C22062" s="203"/>
      <c r="D22062" s="203"/>
      <c r="E22062" s="203"/>
      <c r="F22062" s="203"/>
    </row>
    <row r="22063" spans="1:6" x14ac:dyDescent="0.25">
      <c r="A22063" s="203"/>
      <c r="B22063" s="203"/>
      <c r="C22063" s="203"/>
      <c r="D22063" s="203"/>
      <c r="E22063" s="203"/>
      <c r="F22063" s="203"/>
    </row>
    <row r="22064" spans="1:6" x14ac:dyDescent="0.25">
      <c r="A22064" s="203"/>
      <c r="B22064" s="203"/>
      <c r="C22064" s="203"/>
      <c r="D22064" s="203"/>
      <c r="E22064" s="203"/>
      <c r="F22064" s="203"/>
    </row>
    <row r="22065" spans="1:6" x14ac:dyDescent="0.25">
      <c r="A22065" s="203"/>
      <c r="B22065" s="203"/>
      <c r="C22065" s="203"/>
      <c r="D22065" s="203"/>
      <c r="E22065" s="203"/>
      <c r="F22065" s="203"/>
    </row>
    <row r="22066" spans="1:6" x14ac:dyDescent="0.25">
      <c r="A22066" s="203"/>
      <c r="B22066" s="203"/>
      <c r="C22066" s="203"/>
      <c r="D22066" s="203"/>
      <c r="E22066" s="203"/>
      <c r="F22066" s="203"/>
    </row>
    <row r="22067" spans="1:6" x14ac:dyDescent="0.25">
      <c r="A22067" s="203"/>
      <c r="B22067" s="203"/>
      <c r="C22067" s="203"/>
      <c r="D22067" s="203"/>
      <c r="E22067" s="203"/>
      <c r="F22067" s="203"/>
    </row>
    <row r="22068" spans="1:6" x14ac:dyDescent="0.25">
      <c r="A22068" s="203"/>
      <c r="B22068" s="203"/>
      <c r="C22068" s="203"/>
      <c r="D22068" s="203"/>
      <c r="E22068" s="203"/>
      <c r="F22068" s="203"/>
    </row>
    <row r="22069" spans="1:6" x14ac:dyDescent="0.25">
      <c r="A22069" s="203"/>
      <c r="B22069" s="203"/>
      <c r="C22069" s="203"/>
      <c r="D22069" s="203"/>
      <c r="E22069" s="203"/>
      <c r="F22069" s="203"/>
    </row>
    <row r="22070" spans="1:6" x14ac:dyDescent="0.25">
      <c r="A22070" s="203"/>
      <c r="B22070" s="203"/>
      <c r="C22070" s="203"/>
      <c r="D22070" s="203"/>
      <c r="E22070" s="203"/>
      <c r="F22070" s="203"/>
    </row>
    <row r="22071" spans="1:6" x14ac:dyDescent="0.25">
      <c r="A22071" s="203"/>
      <c r="B22071" s="203"/>
      <c r="C22071" s="203"/>
      <c r="D22071" s="203"/>
      <c r="E22071" s="203"/>
      <c r="F22071" s="203"/>
    </row>
    <row r="22072" spans="1:6" x14ac:dyDescent="0.25">
      <c r="A22072" s="203"/>
      <c r="B22072" s="203"/>
      <c r="C22072" s="203"/>
      <c r="D22072" s="203"/>
      <c r="E22072" s="203"/>
      <c r="F22072" s="203"/>
    </row>
    <row r="22073" spans="1:6" x14ac:dyDescent="0.25">
      <c r="A22073" s="203"/>
      <c r="B22073" s="203"/>
      <c r="C22073" s="203"/>
      <c r="D22073" s="203"/>
      <c r="E22073" s="203"/>
      <c r="F22073" s="203"/>
    </row>
    <row r="22074" spans="1:6" x14ac:dyDescent="0.25">
      <c r="A22074" s="203"/>
      <c r="B22074" s="203"/>
      <c r="C22074" s="203"/>
      <c r="D22074" s="203"/>
      <c r="E22074" s="203"/>
      <c r="F22074" s="203"/>
    </row>
    <row r="22075" spans="1:6" x14ac:dyDescent="0.25">
      <c r="A22075" s="203"/>
      <c r="B22075" s="203"/>
      <c r="C22075" s="203"/>
      <c r="D22075" s="203"/>
      <c r="E22075" s="203"/>
      <c r="F22075" s="203"/>
    </row>
    <row r="22076" spans="1:6" x14ac:dyDescent="0.25">
      <c r="A22076" s="203"/>
      <c r="B22076" s="203"/>
      <c r="C22076" s="203"/>
      <c r="D22076" s="203"/>
      <c r="E22076" s="203"/>
      <c r="F22076" s="203"/>
    </row>
    <row r="22077" spans="1:6" x14ac:dyDescent="0.25">
      <c r="A22077" s="203"/>
      <c r="B22077" s="203"/>
      <c r="C22077" s="203"/>
      <c r="D22077" s="203"/>
      <c r="E22077" s="203"/>
      <c r="F22077" s="203"/>
    </row>
    <row r="22078" spans="1:6" x14ac:dyDescent="0.25">
      <c r="A22078" s="203"/>
      <c r="B22078" s="203"/>
      <c r="C22078" s="203"/>
      <c r="D22078" s="203"/>
      <c r="E22078" s="203"/>
      <c r="F22078" s="203"/>
    </row>
    <row r="22079" spans="1:6" x14ac:dyDescent="0.25">
      <c r="A22079" s="203"/>
      <c r="B22079" s="203"/>
      <c r="C22079" s="203"/>
      <c r="D22079" s="203"/>
      <c r="E22079" s="203"/>
      <c r="F22079" s="203"/>
    </row>
    <row r="22080" spans="1:6" x14ac:dyDescent="0.25">
      <c r="A22080" s="203"/>
      <c r="B22080" s="203"/>
      <c r="C22080" s="203"/>
      <c r="D22080" s="203"/>
      <c r="E22080" s="203"/>
      <c r="F22080" s="203"/>
    </row>
    <row r="22081" spans="1:6" x14ac:dyDescent="0.25">
      <c r="A22081" s="203"/>
      <c r="B22081" s="203"/>
      <c r="C22081" s="203"/>
      <c r="D22081" s="203"/>
      <c r="E22081" s="203"/>
      <c r="F22081" s="203"/>
    </row>
    <row r="22082" spans="1:6" x14ac:dyDescent="0.25">
      <c r="A22082" s="203"/>
      <c r="B22082" s="203"/>
      <c r="C22082" s="203"/>
      <c r="D22082" s="203"/>
      <c r="E22082" s="203"/>
      <c r="F22082" s="203"/>
    </row>
    <row r="22083" spans="1:6" x14ac:dyDescent="0.25">
      <c r="A22083" s="203"/>
      <c r="B22083" s="203"/>
      <c r="C22083" s="203"/>
      <c r="D22083" s="203"/>
      <c r="E22083" s="203"/>
      <c r="F22083" s="203"/>
    </row>
    <row r="22084" spans="1:6" x14ac:dyDescent="0.25">
      <c r="A22084" s="203"/>
      <c r="B22084" s="203"/>
      <c r="C22084" s="203"/>
      <c r="D22084" s="203"/>
      <c r="E22084" s="203"/>
      <c r="F22084" s="203"/>
    </row>
    <row r="22085" spans="1:6" x14ac:dyDescent="0.25">
      <c r="A22085" s="203"/>
      <c r="B22085" s="203"/>
      <c r="C22085" s="203"/>
      <c r="D22085" s="203"/>
      <c r="E22085" s="203"/>
      <c r="F22085" s="203"/>
    </row>
    <row r="22086" spans="1:6" x14ac:dyDescent="0.25">
      <c r="A22086" s="203"/>
      <c r="B22086" s="203"/>
      <c r="C22086" s="203"/>
      <c r="D22086" s="203"/>
      <c r="E22086" s="203"/>
      <c r="F22086" s="203"/>
    </row>
    <row r="22087" spans="1:6" x14ac:dyDescent="0.25">
      <c r="A22087" s="203"/>
      <c r="B22087" s="203"/>
      <c r="C22087" s="203"/>
      <c r="D22087" s="203"/>
      <c r="E22087" s="203"/>
      <c r="F22087" s="203"/>
    </row>
    <row r="22088" spans="1:6" x14ac:dyDescent="0.25">
      <c r="A22088" s="203"/>
      <c r="B22088" s="203"/>
      <c r="C22088" s="203"/>
      <c r="D22088" s="203"/>
      <c r="E22088" s="203"/>
      <c r="F22088" s="203"/>
    </row>
    <row r="22089" spans="1:6" x14ac:dyDescent="0.25">
      <c r="A22089" s="203"/>
      <c r="B22089" s="203"/>
      <c r="C22089" s="203"/>
      <c r="D22089" s="203"/>
      <c r="E22089" s="203"/>
      <c r="F22089" s="203"/>
    </row>
    <row r="22090" spans="1:6" x14ac:dyDescent="0.25">
      <c r="A22090" s="203"/>
      <c r="B22090" s="203"/>
      <c r="C22090" s="203"/>
      <c r="D22090" s="203"/>
      <c r="E22090" s="203"/>
      <c r="F22090" s="203"/>
    </row>
    <row r="22091" spans="1:6" x14ac:dyDescent="0.25">
      <c r="A22091" s="203"/>
      <c r="B22091" s="203"/>
      <c r="C22091" s="203"/>
      <c r="D22091" s="203"/>
      <c r="E22091" s="203"/>
      <c r="F22091" s="203"/>
    </row>
    <row r="22092" spans="1:6" x14ac:dyDescent="0.25">
      <c r="A22092" s="203"/>
      <c r="B22092" s="203"/>
      <c r="C22092" s="203"/>
      <c r="D22092" s="203"/>
      <c r="E22092" s="203"/>
      <c r="F22092" s="203"/>
    </row>
    <row r="22093" spans="1:6" x14ac:dyDescent="0.25">
      <c r="A22093" s="203"/>
      <c r="B22093" s="203"/>
      <c r="C22093" s="203"/>
      <c r="D22093" s="203"/>
      <c r="E22093" s="203"/>
      <c r="F22093" s="203"/>
    </row>
    <row r="22094" spans="1:6" x14ac:dyDescent="0.25">
      <c r="A22094" s="203"/>
      <c r="B22094" s="203"/>
      <c r="C22094" s="203"/>
      <c r="D22094" s="203"/>
      <c r="E22094" s="203"/>
      <c r="F22094" s="203"/>
    </row>
    <row r="22095" spans="1:6" x14ac:dyDescent="0.25">
      <c r="A22095" s="203"/>
      <c r="B22095" s="203"/>
      <c r="C22095" s="203"/>
      <c r="D22095" s="203"/>
      <c r="E22095" s="203"/>
      <c r="F22095" s="203"/>
    </row>
    <row r="22096" spans="1:6" x14ac:dyDescent="0.25">
      <c r="A22096" s="203"/>
      <c r="B22096" s="203"/>
      <c r="C22096" s="203"/>
      <c r="D22096" s="203"/>
      <c r="E22096" s="203"/>
      <c r="F22096" s="203"/>
    </row>
    <row r="22097" spans="1:6" x14ac:dyDescent="0.25">
      <c r="A22097" s="203"/>
      <c r="B22097" s="203"/>
      <c r="C22097" s="203"/>
      <c r="D22097" s="203"/>
      <c r="E22097" s="203"/>
      <c r="F22097" s="203"/>
    </row>
    <row r="22098" spans="1:6" x14ac:dyDescent="0.25">
      <c r="A22098" s="203"/>
      <c r="B22098" s="203"/>
      <c r="C22098" s="203"/>
      <c r="D22098" s="203"/>
      <c r="E22098" s="203"/>
      <c r="F22098" s="203"/>
    </row>
    <row r="22099" spans="1:6" x14ac:dyDescent="0.25">
      <c r="A22099" s="203"/>
      <c r="B22099" s="203"/>
      <c r="C22099" s="203"/>
      <c r="D22099" s="203"/>
      <c r="E22099" s="203"/>
      <c r="F22099" s="203"/>
    </row>
    <row r="22100" spans="1:6" x14ac:dyDescent="0.25">
      <c r="A22100" s="203"/>
      <c r="B22100" s="203"/>
      <c r="C22100" s="203"/>
      <c r="D22100" s="203"/>
      <c r="E22100" s="203"/>
      <c r="F22100" s="203"/>
    </row>
    <row r="22101" spans="1:6" x14ac:dyDescent="0.25">
      <c r="A22101" s="203"/>
      <c r="B22101" s="203"/>
      <c r="C22101" s="203"/>
      <c r="D22101" s="203"/>
      <c r="E22101" s="203"/>
      <c r="F22101" s="203"/>
    </row>
    <row r="22102" spans="1:6" x14ac:dyDescent="0.25">
      <c r="A22102" s="203"/>
      <c r="B22102" s="203"/>
      <c r="C22102" s="203"/>
      <c r="D22102" s="203"/>
      <c r="E22102" s="203"/>
      <c r="F22102" s="203"/>
    </row>
    <row r="22103" spans="1:6" x14ac:dyDescent="0.25">
      <c r="A22103" s="203"/>
      <c r="B22103" s="203"/>
      <c r="C22103" s="203"/>
      <c r="D22103" s="203"/>
      <c r="E22103" s="203"/>
      <c r="F22103" s="203"/>
    </row>
    <row r="22104" spans="1:6" x14ac:dyDescent="0.25">
      <c r="A22104" s="203"/>
      <c r="B22104" s="203"/>
      <c r="C22104" s="203"/>
      <c r="D22104" s="203"/>
      <c r="E22104" s="203"/>
      <c r="F22104" s="203"/>
    </row>
    <row r="22105" spans="1:6" x14ac:dyDescent="0.25">
      <c r="A22105" s="203"/>
      <c r="B22105" s="203"/>
      <c r="C22105" s="203"/>
      <c r="D22105" s="203"/>
      <c r="E22105" s="203"/>
      <c r="F22105" s="203"/>
    </row>
    <row r="22106" spans="1:6" x14ac:dyDescent="0.25">
      <c r="A22106" s="203"/>
      <c r="B22106" s="203"/>
      <c r="C22106" s="203"/>
      <c r="D22106" s="203"/>
      <c r="E22106" s="203"/>
      <c r="F22106" s="203"/>
    </row>
    <row r="22107" spans="1:6" x14ac:dyDescent="0.25">
      <c r="A22107" s="203"/>
      <c r="B22107" s="203"/>
      <c r="C22107" s="203"/>
      <c r="D22107" s="203"/>
      <c r="E22107" s="203"/>
      <c r="F22107" s="203"/>
    </row>
    <row r="22108" spans="1:6" x14ac:dyDescent="0.25">
      <c r="A22108" s="203"/>
      <c r="B22108" s="203"/>
      <c r="C22108" s="203"/>
      <c r="D22108" s="203"/>
      <c r="E22108" s="203"/>
      <c r="F22108" s="203"/>
    </row>
    <row r="22109" spans="1:6" x14ac:dyDescent="0.25">
      <c r="A22109" s="203"/>
      <c r="B22109" s="203"/>
      <c r="C22109" s="203"/>
      <c r="D22109" s="203"/>
      <c r="E22109" s="203"/>
      <c r="F22109" s="203"/>
    </row>
    <row r="22110" spans="1:6" x14ac:dyDescent="0.25">
      <c r="A22110" s="203"/>
      <c r="B22110" s="203"/>
      <c r="C22110" s="203"/>
      <c r="D22110" s="203"/>
      <c r="E22110" s="203"/>
      <c r="F22110" s="203"/>
    </row>
    <row r="22111" spans="1:6" x14ac:dyDescent="0.25">
      <c r="A22111" s="203"/>
      <c r="B22111" s="203"/>
      <c r="C22111" s="203"/>
      <c r="D22111" s="203"/>
      <c r="E22111" s="203"/>
      <c r="F22111" s="203"/>
    </row>
    <row r="22112" spans="1:6" x14ac:dyDescent="0.25">
      <c r="A22112" s="203"/>
      <c r="B22112" s="203"/>
      <c r="C22112" s="203"/>
      <c r="D22112" s="203"/>
      <c r="E22112" s="203"/>
      <c r="F22112" s="203"/>
    </row>
    <row r="22113" spans="1:6" x14ac:dyDescent="0.25">
      <c r="A22113" s="203"/>
      <c r="B22113" s="203"/>
      <c r="C22113" s="203"/>
      <c r="D22113" s="203"/>
      <c r="E22113" s="203"/>
      <c r="F22113" s="203"/>
    </row>
    <row r="22114" spans="1:6" x14ac:dyDescent="0.25">
      <c r="A22114" s="203"/>
      <c r="B22114" s="203"/>
      <c r="C22114" s="203"/>
      <c r="D22114" s="203"/>
      <c r="E22114" s="203"/>
      <c r="F22114" s="203"/>
    </row>
    <row r="22115" spans="1:6" x14ac:dyDescent="0.25">
      <c r="A22115" s="203"/>
      <c r="B22115" s="203"/>
      <c r="C22115" s="203"/>
      <c r="D22115" s="203"/>
      <c r="E22115" s="203"/>
      <c r="F22115" s="203"/>
    </row>
    <row r="22116" spans="1:6" x14ac:dyDescent="0.25">
      <c r="A22116" s="203"/>
      <c r="B22116" s="203"/>
      <c r="C22116" s="203"/>
      <c r="D22116" s="203"/>
      <c r="E22116" s="203"/>
      <c r="F22116" s="203"/>
    </row>
    <row r="22117" spans="1:6" x14ac:dyDescent="0.25">
      <c r="A22117" s="203"/>
      <c r="B22117" s="203"/>
      <c r="C22117" s="203"/>
      <c r="D22117" s="203"/>
      <c r="E22117" s="203"/>
      <c r="F22117" s="203"/>
    </row>
    <row r="22118" spans="1:6" x14ac:dyDescent="0.25">
      <c r="A22118" s="203"/>
      <c r="B22118" s="203"/>
      <c r="C22118" s="203"/>
      <c r="D22118" s="203"/>
      <c r="E22118" s="203"/>
      <c r="F22118" s="203"/>
    </row>
    <row r="22119" spans="1:6" x14ac:dyDescent="0.25">
      <c r="A22119" s="203"/>
      <c r="B22119" s="203"/>
      <c r="C22119" s="203"/>
      <c r="D22119" s="203"/>
      <c r="E22119" s="203"/>
      <c r="F22119" s="203"/>
    </row>
    <row r="22120" spans="1:6" x14ac:dyDescent="0.25">
      <c r="A22120" s="203"/>
      <c r="B22120" s="203"/>
      <c r="C22120" s="203"/>
      <c r="D22120" s="203"/>
      <c r="E22120" s="203"/>
      <c r="F22120" s="203"/>
    </row>
    <row r="22121" spans="1:6" x14ac:dyDescent="0.25">
      <c r="A22121" s="203"/>
      <c r="B22121" s="203"/>
      <c r="C22121" s="203"/>
      <c r="D22121" s="203"/>
      <c r="E22121" s="203"/>
      <c r="F22121" s="203"/>
    </row>
    <row r="22122" spans="1:6" x14ac:dyDescent="0.25">
      <c r="A22122" s="203"/>
      <c r="B22122" s="203"/>
      <c r="C22122" s="203"/>
      <c r="D22122" s="203"/>
      <c r="E22122" s="203"/>
      <c r="F22122" s="203"/>
    </row>
    <row r="22123" spans="1:6" x14ac:dyDescent="0.25">
      <c r="A22123" s="203"/>
      <c r="B22123" s="203"/>
      <c r="C22123" s="203"/>
      <c r="D22123" s="203"/>
      <c r="E22123" s="203"/>
      <c r="F22123" s="203"/>
    </row>
    <row r="22124" spans="1:6" x14ac:dyDescent="0.25">
      <c r="A22124" s="203"/>
      <c r="B22124" s="203"/>
      <c r="C22124" s="203"/>
      <c r="D22124" s="203"/>
      <c r="E22124" s="203"/>
      <c r="F22124" s="203"/>
    </row>
    <row r="22125" spans="1:6" x14ac:dyDescent="0.25">
      <c r="A22125" s="203"/>
      <c r="B22125" s="203"/>
      <c r="C22125" s="203"/>
      <c r="D22125" s="203"/>
      <c r="E22125" s="203"/>
      <c r="F22125" s="203"/>
    </row>
    <row r="22126" spans="1:6" x14ac:dyDescent="0.25">
      <c r="A22126" s="203"/>
      <c r="B22126" s="203"/>
      <c r="C22126" s="203"/>
      <c r="D22126" s="203"/>
      <c r="E22126" s="203"/>
      <c r="F22126" s="203"/>
    </row>
    <row r="22127" spans="1:6" x14ac:dyDescent="0.25">
      <c r="A22127" s="203"/>
      <c r="B22127" s="203"/>
      <c r="C22127" s="203"/>
      <c r="D22127" s="203"/>
      <c r="E22127" s="203"/>
      <c r="F22127" s="203"/>
    </row>
    <row r="22128" spans="1:6" x14ac:dyDescent="0.25">
      <c r="A22128" s="203"/>
      <c r="B22128" s="203"/>
      <c r="C22128" s="203"/>
      <c r="D22128" s="203"/>
      <c r="E22128" s="203"/>
      <c r="F22128" s="203"/>
    </row>
    <row r="22129" spans="1:6" x14ac:dyDescent="0.25">
      <c r="A22129" s="203"/>
      <c r="B22129" s="203"/>
      <c r="C22129" s="203"/>
      <c r="D22129" s="203"/>
      <c r="E22129" s="203"/>
      <c r="F22129" s="203"/>
    </row>
    <row r="22130" spans="1:6" x14ac:dyDescent="0.25">
      <c r="A22130" s="203"/>
      <c r="B22130" s="203"/>
      <c r="C22130" s="203"/>
      <c r="D22130" s="203"/>
      <c r="E22130" s="203"/>
      <c r="F22130" s="203"/>
    </row>
    <row r="22131" spans="1:6" x14ac:dyDescent="0.25">
      <c r="A22131" s="203"/>
      <c r="B22131" s="203"/>
      <c r="C22131" s="203"/>
      <c r="D22131" s="203"/>
      <c r="E22131" s="203"/>
      <c r="F22131" s="203"/>
    </row>
    <row r="22132" spans="1:6" x14ac:dyDescent="0.25">
      <c r="A22132" s="203"/>
      <c r="B22132" s="203"/>
      <c r="C22132" s="203"/>
      <c r="D22132" s="203"/>
      <c r="E22132" s="203"/>
      <c r="F22132" s="203"/>
    </row>
    <row r="22133" spans="1:6" x14ac:dyDescent="0.25">
      <c r="A22133" s="203"/>
      <c r="B22133" s="203"/>
      <c r="C22133" s="203"/>
      <c r="D22133" s="203"/>
      <c r="E22133" s="203"/>
      <c r="F22133" s="203"/>
    </row>
    <row r="22134" spans="1:6" x14ac:dyDescent="0.25">
      <c r="A22134" s="203"/>
      <c r="B22134" s="203"/>
      <c r="C22134" s="203"/>
      <c r="D22134" s="203"/>
      <c r="E22134" s="203"/>
      <c r="F22134" s="203"/>
    </row>
    <row r="22135" spans="1:6" x14ac:dyDescent="0.25">
      <c r="A22135" s="203"/>
      <c r="B22135" s="203"/>
      <c r="C22135" s="203"/>
      <c r="D22135" s="203"/>
      <c r="E22135" s="203"/>
      <c r="F22135" s="203"/>
    </row>
    <row r="22136" spans="1:6" x14ac:dyDescent="0.25">
      <c r="A22136" s="203"/>
      <c r="B22136" s="203"/>
      <c r="C22136" s="203"/>
      <c r="D22136" s="203"/>
      <c r="E22136" s="203"/>
      <c r="F22136" s="203"/>
    </row>
    <row r="22137" spans="1:6" x14ac:dyDescent="0.25">
      <c r="A22137" s="203"/>
      <c r="B22137" s="203"/>
      <c r="C22137" s="203"/>
      <c r="D22137" s="203"/>
      <c r="E22137" s="203"/>
      <c r="F22137" s="203"/>
    </row>
    <row r="22138" spans="1:6" x14ac:dyDescent="0.25">
      <c r="A22138" s="203"/>
      <c r="B22138" s="203"/>
      <c r="C22138" s="203"/>
      <c r="D22138" s="203"/>
      <c r="E22138" s="203"/>
      <c r="F22138" s="203"/>
    </row>
    <row r="22139" spans="1:6" x14ac:dyDescent="0.25">
      <c r="A22139" s="203"/>
      <c r="B22139" s="203"/>
      <c r="C22139" s="203"/>
      <c r="D22139" s="203"/>
      <c r="E22139" s="203"/>
      <c r="F22139" s="203"/>
    </row>
    <row r="22140" spans="1:6" x14ac:dyDescent="0.25">
      <c r="A22140" s="203"/>
      <c r="B22140" s="203"/>
      <c r="C22140" s="203"/>
      <c r="D22140" s="203"/>
      <c r="E22140" s="203"/>
      <c r="F22140" s="203"/>
    </row>
    <row r="22141" spans="1:6" x14ac:dyDescent="0.25">
      <c r="A22141" s="203"/>
      <c r="B22141" s="203"/>
      <c r="C22141" s="203"/>
      <c r="D22141" s="203"/>
      <c r="E22141" s="203"/>
      <c r="F22141" s="203"/>
    </row>
    <row r="22142" spans="1:6" x14ac:dyDescent="0.25">
      <c r="A22142" s="203"/>
      <c r="B22142" s="203"/>
      <c r="C22142" s="203"/>
      <c r="D22142" s="203"/>
      <c r="E22142" s="203"/>
      <c r="F22142" s="203"/>
    </row>
    <row r="22143" spans="1:6" x14ac:dyDescent="0.25">
      <c r="A22143" s="203"/>
      <c r="B22143" s="203"/>
      <c r="C22143" s="203"/>
      <c r="D22143" s="203"/>
      <c r="E22143" s="203"/>
      <c r="F22143" s="203"/>
    </row>
    <row r="22144" spans="1:6" x14ac:dyDescent="0.25">
      <c r="A22144" s="203"/>
      <c r="B22144" s="203"/>
      <c r="C22144" s="203"/>
      <c r="D22144" s="203"/>
      <c r="E22144" s="203"/>
      <c r="F22144" s="203"/>
    </row>
    <row r="22145" spans="1:6" x14ac:dyDescent="0.25">
      <c r="A22145" s="203"/>
      <c r="B22145" s="203"/>
      <c r="C22145" s="203"/>
      <c r="D22145" s="203"/>
      <c r="E22145" s="203"/>
      <c r="F22145" s="203"/>
    </row>
    <row r="22146" spans="1:6" x14ac:dyDescent="0.25">
      <c r="A22146" s="203"/>
      <c r="B22146" s="203"/>
      <c r="C22146" s="203"/>
      <c r="D22146" s="203"/>
      <c r="E22146" s="203"/>
      <c r="F22146" s="203"/>
    </row>
    <row r="22147" spans="1:6" x14ac:dyDescent="0.25">
      <c r="A22147" s="203"/>
      <c r="B22147" s="203"/>
      <c r="C22147" s="203"/>
      <c r="D22147" s="203"/>
      <c r="E22147" s="203"/>
      <c r="F22147" s="203"/>
    </row>
    <row r="22148" spans="1:6" x14ac:dyDescent="0.25">
      <c r="A22148" s="203"/>
      <c r="B22148" s="203"/>
      <c r="C22148" s="203"/>
      <c r="D22148" s="203"/>
      <c r="E22148" s="203"/>
      <c r="F22148" s="203"/>
    </row>
    <row r="22149" spans="1:6" x14ac:dyDescent="0.25">
      <c r="A22149" s="203"/>
      <c r="B22149" s="203"/>
      <c r="C22149" s="203"/>
      <c r="D22149" s="203"/>
      <c r="E22149" s="203"/>
      <c r="F22149" s="203"/>
    </row>
    <row r="22150" spans="1:6" x14ac:dyDescent="0.25">
      <c r="A22150" s="203"/>
      <c r="B22150" s="203"/>
      <c r="C22150" s="203"/>
      <c r="D22150" s="203"/>
      <c r="E22150" s="203"/>
      <c r="F22150" s="203"/>
    </row>
    <row r="22151" spans="1:6" x14ac:dyDescent="0.25">
      <c r="A22151" s="203"/>
      <c r="B22151" s="203"/>
      <c r="C22151" s="203"/>
      <c r="D22151" s="203"/>
      <c r="E22151" s="203"/>
      <c r="F22151" s="203"/>
    </row>
    <row r="22152" spans="1:6" x14ac:dyDescent="0.25">
      <c r="A22152" s="203"/>
      <c r="B22152" s="203"/>
      <c r="C22152" s="203"/>
      <c r="D22152" s="203"/>
      <c r="E22152" s="203"/>
      <c r="F22152" s="203"/>
    </row>
    <row r="22153" spans="1:6" x14ac:dyDescent="0.25">
      <c r="A22153" s="203"/>
      <c r="B22153" s="203"/>
      <c r="C22153" s="203"/>
      <c r="D22153" s="203"/>
      <c r="E22153" s="203"/>
      <c r="F22153" s="203"/>
    </row>
    <row r="22154" spans="1:6" x14ac:dyDescent="0.25">
      <c r="A22154" s="203"/>
      <c r="B22154" s="203"/>
      <c r="C22154" s="203"/>
      <c r="D22154" s="203"/>
      <c r="E22154" s="203"/>
      <c r="F22154" s="203"/>
    </row>
    <row r="22155" spans="1:6" x14ac:dyDescent="0.25">
      <c r="A22155" s="203"/>
      <c r="B22155" s="203"/>
      <c r="C22155" s="203"/>
      <c r="D22155" s="203"/>
      <c r="E22155" s="203"/>
      <c r="F22155" s="203"/>
    </row>
    <row r="22156" spans="1:6" x14ac:dyDescent="0.25">
      <c r="A22156" s="203"/>
      <c r="B22156" s="203"/>
      <c r="C22156" s="203"/>
      <c r="D22156" s="203"/>
      <c r="E22156" s="203"/>
      <c r="F22156" s="203"/>
    </row>
    <row r="22157" spans="1:6" x14ac:dyDescent="0.25">
      <c r="A22157" s="203"/>
      <c r="B22157" s="203"/>
      <c r="C22157" s="203"/>
      <c r="D22157" s="203"/>
      <c r="E22157" s="203"/>
      <c r="F22157" s="203"/>
    </row>
    <row r="22158" spans="1:6" x14ac:dyDescent="0.25">
      <c r="A22158" s="203"/>
      <c r="B22158" s="203"/>
      <c r="C22158" s="203"/>
      <c r="D22158" s="203"/>
      <c r="E22158" s="203"/>
      <c r="F22158" s="203"/>
    </row>
    <row r="22159" spans="1:6" x14ac:dyDescent="0.25">
      <c r="A22159" s="203"/>
      <c r="B22159" s="203"/>
      <c r="C22159" s="203"/>
      <c r="D22159" s="203"/>
      <c r="E22159" s="203"/>
      <c r="F22159" s="203"/>
    </row>
    <row r="22160" spans="1:6" x14ac:dyDescent="0.25">
      <c r="A22160" s="203"/>
      <c r="B22160" s="203"/>
      <c r="C22160" s="203"/>
      <c r="D22160" s="203"/>
      <c r="E22160" s="203"/>
      <c r="F22160" s="203"/>
    </row>
    <row r="22161" spans="1:6" x14ac:dyDescent="0.25">
      <c r="A22161" s="203"/>
      <c r="B22161" s="203"/>
      <c r="C22161" s="203"/>
      <c r="D22161" s="203"/>
      <c r="E22161" s="203"/>
      <c r="F22161" s="203"/>
    </row>
    <row r="22162" spans="1:6" x14ac:dyDescent="0.25">
      <c r="A22162" s="203"/>
      <c r="B22162" s="203"/>
      <c r="C22162" s="203"/>
      <c r="D22162" s="203"/>
      <c r="E22162" s="203"/>
      <c r="F22162" s="203"/>
    </row>
    <row r="22163" spans="1:6" x14ac:dyDescent="0.25">
      <c r="A22163" s="203"/>
      <c r="B22163" s="203"/>
      <c r="C22163" s="203"/>
      <c r="D22163" s="203"/>
      <c r="E22163" s="203"/>
      <c r="F22163" s="203"/>
    </row>
    <row r="22164" spans="1:6" x14ac:dyDescent="0.25">
      <c r="A22164" s="203"/>
      <c r="B22164" s="203"/>
      <c r="C22164" s="203"/>
      <c r="D22164" s="203"/>
      <c r="E22164" s="203"/>
      <c r="F22164" s="203"/>
    </row>
    <row r="22165" spans="1:6" x14ac:dyDescent="0.25">
      <c r="A22165" s="203"/>
      <c r="B22165" s="203"/>
      <c r="C22165" s="203"/>
      <c r="D22165" s="203"/>
      <c r="E22165" s="203"/>
      <c r="F22165" s="203"/>
    </row>
    <row r="22166" spans="1:6" x14ac:dyDescent="0.25">
      <c r="A22166" s="203"/>
      <c r="B22166" s="203"/>
      <c r="C22166" s="203"/>
      <c r="D22166" s="203"/>
      <c r="E22166" s="203"/>
      <c r="F22166" s="203"/>
    </row>
    <row r="22167" spans="1:6" x14ac:dyDescent="0.25">
      <c r="A22167" s="203"/>
      <c r="B22167" s="203"/>
      <c r="C22167" s="203"/>
      <c r="D22167" s="203"/>
      <c r="E22167" s="203"/>
      <c r="F22167" s="203"/>
    </row>
    <row r="22168" spans="1:6" x14ac:dyDescent="0.25">
      <c r="A22168" s="203"/>
      <c r="B22168" s="203"/>
      <c r="C22168" s="203"/>
      <c r="D22168" s="203"/>
      <c r="E22168" s="203"/>
      <c r="F22168" s="203"/>
    </row>
    <row r="22169" spans="1:6" x14ac:dyDescent="0.25">
      <c r="A22169" s="203"/>
      <c r="B22169" s="203"/>
      <c r="C22169" s="203"/>
      <c r="D22169" s="203"/>
      <c r="E22169" s="203"/>
      <c r="F22169" s="203"/>
    </row>
    <row r="22170" spans="1:6" x14ac:dyDescent="0.25">
      <c r="A22170" s="203"/>
      <c r="B22170" s="203"/>
      <c r="C22170" s="203"/>
      <c r="D22170" s="203"/>
      <c r="E22170" s="203"/>
      <c r="F22170" s="203"/>
    </row>
    <row r="22171" spans="1:6" x14ac:dyDescent="0.25">
      <c r="A22171" s="203"/>
      <c r="B22171" s="203"/>
      <c r="C22171" s="203"/>
      <c r="D22171" s="203"/>
      <c r="E22171" s="203"/>
      <c r="F22171" s="203"/>
    </row>
    <row r="22172" spans="1:6" x14ac:dyDescent="0.25">
      <c r="A22172" s="203"/>
      <c r="B22172" s="203"/>
      <c r="C22172" s="203"/>
      <c r="D22172" s="203"/>
      <c r="E22172" s="203"/>
      <c r="F22172" s="203"/>
    </row>
    <row r="22173" spans="1:6" x14ac:dyDescent="0.25">
      <c r="A22173" s="203"/>
      <c r="B22173" s="203"/>
      <c r="C22173" s="203"/>
      <c r="D22173" s="203"/>
      <c r="E22173" s="203"/>
      <c r="F22173" s="203"/>
    </row>
    <row r="22174" spans="1:6" x14ac:dyDescent="0.25">
      <c r="A22174" s="203"/>
      <c r="B22174" s="203"/>
      <c r="C22174" s="203"/>
      <c r="D22174" s="203"/>
      <c r="E22174" s="203"/>
      <c r="F22174" s="203"/>
    </row>
    <row r="22175" spans="1:6" x14ac:dyDescent="0.25">
      <c r="A22175" s="203"/>
      <c r="B22175" s="203"/>
      <c r="C22175" s="203"/>
      <c r="D22175" s="203"/>
      <c r="E22175" s="203"/>
      <c r="F22175" s="203"/>
    </row>
    <row r="22176" spans="1:6" x14ac:dyDescent="0.25">
      <c r="A22176" s="203"/>
      <c r="B22176" s="203"/>
      <c r="C22176" s="203"/>
      <c r="D22176" s="203"/>
      <c r="E22176" s="203"/>
      <c r="F22176" s="203"/>
    </row>
    <row r="22177" spans="1:6" x14ac:dyDescent="0.25">
      <c r="A22177" s="203"/>
      <c r="B22177" s="203"/>
      <c r="C22177" s="203"/>
      <c r="D22177" s="203"/>
      <c r="E22177" s="203"/>
      <c r="F22177" s="203"/>
    </row>
    <row r="22178" spans="1:6" x14ac:dyDescent="0.25">
      <c r="A22178" s="203"/>
      <c r="B22178" s="203"/>
      <c r="C22178" s="203"/>
      <c r="D22178" s="203"/>
      <c r="E22178" s="203"/>
      <c r="F22178" s="203"/>
    </row>
    <row r="22179" spans="1:6" x14ac:dyDescent="0.25">
      <c r="A22179" s="203"/>
      <c r="B22179" s="203"/>
      <c r="C22179" s="203"/>
      <c r="D22179" s="203"/>
      <c r="E22179" s="203"/>
      <c r="F22179" s="203"/>
    </row>
    <row r="22180" spans="1:6" x14ac:dyDescent="0.25">
      <c r="A22180" s="203"/>
      <c r="B22180" s="203"/>
      <c r="C22180" s="203"/>
      <c r="D22180" s="203"/>
      <c r="E22180" s="203"/>
      <c r="F22180" s="203"/>
    </row>
    <row r="22181" spans="1:6" x14ac:dyDescent="0.25">
      <c r="A22181" s="203"/>
      <c r="B22181" s="203"/>
      <c r="C22181" s="203"/>
      <c r="D22181" s="203"/>
      <c r="E22181" s="203"/>
      <c r="F22181" s="203"/>
    </row>
    <row r="22182" spans="1:6" x14ac:dyDescent="0.25">
      <c r="A22182" s="203"/>
      <c r="B22182" s="203"/>
      <c r="C22182" s="203"/>
      <c r="D22182" s="203"/>
      <c r="E22182" s="203"/>
      <c r="F22182" s="203"/>
    </row>
    <row r="22183" spans="1:6" x14ac:dyDescent="0.25">
      <c r="A22183" s="203"/>
      <c r="B22183" s="203"/>
      <c r="C22183" s="203"/>
      <c r="D22183" s="203"/>
      <c r="E22183" s="203"/>
      <c r="F22183" s="203"/>
    </row>
    <row r="22184" spans="1:6" x14ac:dyDescent="0.25">
      <c r="A22184" s="203"/>
      <c r="B22184" s="203"/>
      <c r="C22184" s="203"/>
      <c r="D22184" s="203"/>
      <c r="E22184" s="203"/>
      <c r="F22184" s="203"/>
    </row>
    <row r="22185" spans="1:6" x14ac:dyDescent="0.25">
      <c r="A22185" s="203"/>
      <c r="B22185" s="203"/>
      <c r="C22185" s="203"/>
      <c r="D22185" s="203"/>
      <c r="E22185" s="203"/>
      <c r="F22185" s="203"/>
    </row>
    <row r="22186" spans="1:6" x14ac:dyDescent="0.25">
      <c r="A22186" s="203"/>
      <c r="B22186" s="203"/>
      <c r="C22186" s="203"/>
      <c r="D22186" s="203"/>
      <c r="E22186" s="203"/>
      <c r="F22186" s="203"/>
    </row>
    <row r="22187" spans="1:6" x14ac:dyDescent="0.25">
      <c r="A22187" s="203"/>
      <c r="B22187" s="203"/>
      <c r="C22187" s="203"/>
      <c r="D22187" s="203"/>
      <c r="E22187" s="203"/>
      <c r="F22187" s="203"/>
    </row>
    <row r="22188" spans="1:6" x14ac:dyDescent="0.25">
      <c r="A22188" s="203"/>
      <c r="B22188" s="203"/>
      <c r="C22188" s="203"/>
      <c r="D22188" s="203"/>
      <c r="E22188" s="203"/>
      <c r="F22188" s="203"/>
    </row>
    <row r="22189" spans="1:6" x14ac:dyDescent="0.25">
      <c r="A22189" s="203"/>
      <c r="B22189" s="203"/>
      <c r="C22189" s="203"/>
      <c r="D22189" s="203"/>
      <c r="E22189" s="203"/>
      <c r="F22189" s="203"/>
    </row>
    <row r="22190" spans="1:6" x14ac:dyDescent="0.25">
      <c r="A22190" s="203"/>
      <c r="B22190" s="203"/>
      <c r="C22190" s="203"/>
      <c r="D22190" s="203"/>
      <c r="E22190" s="203"/>
      <c r="F22190" s="203"/>
    </row>
    <row r="22191" spans="1:6" x14ac:dyDescent="0.25">
      <c r="A22191" s="203"/>
      <c r="B22191" s="203"/>
      <c r="C22191" s="203"/>
      <c r="D22191" s="203"/>
      <c r="E22191" s="203"/>
      <c r="F22191" s="203"/>
    </row>
    <row r="22192" spans="1:6" x14ac:dyDescent="0.25">
      <c r="A22192" s="203"/>
      <c r="B22192" s="203"/>
      <c r="C22192" s="203"/>
      <c r="D22192" s="203"/>
      <c r="E22192" s="203"/>
      <c r="F22192" s="203"/>
    </row>
    <row r="22193" spans="1:6" x14ac:dyDescent="0.25">
      <c r="A22193" s="203"/>
      <c r="B22193" s="203"/>
      <c r="C22193" s="203"/>
      <c r="D22193" s="203"/>
      <c r="E22193" s="203"/>
      <c r="F22193" s="203"/>
    </row>
    <row r="22194" spans="1:6" x14ac:dyDescent="0.25">
      <c r="A22194" s="203"/>
      <c r="B22194" s="203"/>
      <c r="C22194" s="203"/>
      <c r="D22194" s="203"/>
      <c r="E22194" s="203"/>
      <c r="F22194" s="203"/>
    </row>
    <row r="22195" spans="1:6" x14ac:dyDescent="0.25">
      <c r="A22195" s="203"/>
      <c r="B22195" s="203"/>
      <c r="C22195" s="203"/>
      <c r="D22195" s="203"/>
      <c r="E22195" s="203"/>
      <c r="F22195" s="203"/>
    </row>
    <row r="22196" spans="1:6" x14ac:dyDescent="0.25">
      <c r="A22196" s="203"/>
      <c r="B22196" s="203"/>
      <c r="C22196" s="203"/>
      <c r="D22196" s="203"/>
      <c r="E22196" s="203"/>
      <c r="F22196" s="203"/>
    </row>
    <row r="22197" spans="1:6" x14ac:dyDescent="0.25">
      <c r="A22197" s="203"/>
      <c r="B22197" s="203"/>
      <c r="C22197" s="203"/>
      <c r="D22197" s="203"/>
      <c r="E22197" s="203"/>
      <c r="F22197" s="203"/>
    </row>
    <row r="22198" spans="1:6" x14ac:dyDescent="0.25">
      <c r="A22198" s="203"/>
      <c r="B22198" s="203"/>
      <c r="C22198" s="203"/>
      <c r="D22198" s="203"/>
      <c r="E22198" s="203"/>
      <c r="F22198" s="203"/>
    </row>
    <row r="22199" spans="1:6" x14ac:dyDescent="0.25">
      <c r="A22199" s="203"/>
      <c r="B22199" s="203"/>
      <c r="C22199" s="203"/>
      <c r="D22199" s="203"/>
      <c r="E22199" s="203"/>
      <c r="F22199" s="203"/>
    </row>
    <row r="22200" spans="1:6" x14ac:dyDescent="0.25">
      <c r="A22200" s="203"/>
      <c r="B22200" s="203"/>
      <c r="C22200" s="203"/>
      <c r="D22200" s="203"/>
      <c r="E22200" s="203"/>
      <c r="F22200" s="203"/>
    </row>
    <row r="22201" spans="1:6" x14ac:dyDescent="0.25">
      <c r="A22201" s="203"/>
      <c r="B22201" s="203"/>
      <c r="C22201" s="203"/>
      <c r="D22201" s="203"/>
      <c r="E22201" s="203"/>
      <c r="F22201" s="203"/>
    </row>
    <row r="22202" spans="1:6" x14ac:dyDescent="0.25">
      <c r="A22202" s="203"/>
      <c r="B22202" s="203"/>
      <c r="C22202" s="203"/>
      <c r="D22202" s="203"/>
      <c r="E22202" s="203"/>
      <c r="F22202" s="203"/>
    </row>
    <row r="22203" spans="1:6" x14ac:dyDescent="0.25">
      <c r="A22203" s="203"/>
      <c r="B22203" s="203"/>
      <c r="C22203" s="203"/>
      <c r="D22203" s="203"/>
      <c r="E22203" s="203"/>
      <c r="F22203" s="203"/>
    </row>
    <row r="22204" spans="1:6" x14ac:dyDescent="0.25">
      <c r="A22204" s="203"/>
      <c r="B22204" s="203"/>
      <c r="C22204" s="203"/>
      <c r="D22204" s="203"/>
      <c r="E22204" s="203"/>
      <c r="F22204" s="203"/>
    </row>
    <row r="22205" spans="1:6" x14ac:dyDescent="0.25">
      <c r="A22205" s="203"/>
      <c r="B22205" s="203"/>
      <c r="C22205" s="203"/>
      <c r="D22205" s="203"/>
      <c r="E22205" s="203"/>
      <c r="F22205" s="203"/>
    </row>
    <row r="22206" spans="1:6" x14ac:dyDescent="0.25">
      <c r="A22206" s="203"/>
      <c r="B22206" s="203"/>
      <c r="C22206" s="203"/>
      <c r="D22206" s="203"/>
      <c r="E22206" s="203"/>
      <c r="F22206" s="203"/>
    </row>
    <row r="22207" spans="1:6" x14ac:dyDescent="0.25">
      <c r="A22207" s="203"/>
      <c r="B22207" s="203"/>
      <c r="C22207" s="203"/>
      <c r="D22207" s="203"/>
      <c r="E22207" s="203"/>
      <c r="F22207" s="203"/>
    </row>
    <row r="22208" spans="1:6" x14ac:dyDescent="0.25">
      <c r="A22208" s="203"/>
      <c r="B22208" s="203"/>
      <c r="C22208" s="203"/>
      <c r="D22208" s="203"/>
      <c r="E22208" s="203"/>
      <c r="F22208" s="203"/>
    </row>
    <row r="22209" spans="1:6" x14ac:dyDescent="0.25">
      <c r="A22209" s="203"/>
      <c r="B22209" s="203"/>
      <c r="C22209" s="203"/>
      <c r="D22209" s="203"/>
      <c r="E22209" s="203"/>
      <c r="F22209" s="203"/>
    </row>
    <row r="22210" spans="1:6" x14ac:dyDescent="0.25">
      <c r="A22210" s="203"/>
      <c r="B22210" s="203"/>
      <c r="C22210" s="203"/>
      <c r="D22210" s="203"/>
      <c r="E22210" s="203"/>
      <c r="F22210" s="203"/>
    </row>
    <row r="22211" spans="1:6" x14ac:dyDescent="0.25">
      <c r="A22211" s="203"/>
      <c r="B22211" s="203"/>
      <c r="C22211" s="203"/>
      <c r="D22211" s="203"/>
      <c r="E22211" s="203"/>
      <c r="F22211" s="203"/>
    </row>
    <row r="22212" spans="1:6" x14ac:dyDescent="0.25">
      <c r="A22212" s="203"/>
      <c r="B22212" s="203"/>
      <c r="C22212" s="203"/>
      <c r="D22212" s="203"/>
      <c r="E22212" s="203"/>
      <c r="F22212" s="203"/>
    </row>
    <row r="22213" spans="1:6" x14ac:dyDescent="0.25">
      <c r="A22213" s="203"/>
      <c r="B22213" s="203"/>
      <c r="C22213" s="203"/>
      <c r="D22213" s="203"/>
      <c r="E22213" s="203"/>
      <c r="F22213" s="203"/>
    </row>
    <row r="22214" spans="1:6" x14ac:dyDescent="0.25">
      <c r="A22214" s="203"/>
      <c r="B22214" s="203"/>
      <c r="C22214" s="203"/>
      <c r="D22214" s="203"/>
      <c r="E22214" s="203"/>
      <c r="F22214" s="203"/>
    </row>
    <row r="22215" spans="1:6" x14ac:dyDescent="0.25">
      <c r="A22215" s="203"/>
      <c r="B22215" s="203"/>
      <c r="C22215" s="203"/>
      <c r="D22215" s="203"/>
      <c r="E22215" s="203"/>
      <c r="F22215" s="203"/>
    </row>
    <row r="22216" spans="1:6" x14ac:dyDescent="0.25">
      <c r="A22216" s="203"/>
      <c r="B22216" s="203"/>
      <c r="C22216" s="203"/>
      <c r="D22216" s="203"/>
      <c r="E22216" s="203"/>
      <c r="F22216" s="203"/>
    </row>
    <row r="22217" spans="1:6" x14ac:dyDescent="0.25">
      <c r="A22217" s="203"/>
      <c r="B22217" s="203"/>
      <c r="C22217" s="203"/>
      <c r="D22217" s="203"/>
      <c r="E22217" s="203"/>
      <c r="F22217" s="203"/>
    </row>
    <row r="22218" spans="1:6" x14ac:dyDescent="0.25">
      <c r="A22218" s="203"/>
      <c r="B22218" s="203"/>
      <c r="C22218" s="203"/>
      <c r="D22218" s="203"/>
      <c r="E22218" s="203"/>
      <c r="F22218" s="203"/>
    </row>
    <row r="22219" spans="1:6" x14ac:dyDescent="0.25">
      <c r="A22219" s="203"/>
      <c r="B22219" s="203"/>
      <c r="C22219" s="203"/>
      <c r="D22219" s="203"/>
      <c r="E22219" s="203"/>
      <c r="F22219" s="203"/>
    </row>
    <row r="22220" spans="1:6" x14ac:dyDescent="0.25">
      <c r="A22220" s="203"/>
      <c r="B22220" s="203"/>
      <c r="C22220" s="203"/>
      <c r="D22220" s="203"/>
      <c r="E22220" s="203"/>
      <c r="F22220" s="203"/>
    </row>
    <row r="22221" spans="1:6" x14ac:dyDescent="0.25">
      <c r="A22221" s="203"/>
      <c r="B22221" s="203"/>
      <c r="C22221" s="203"/>
      <c r="D22221" s="203"/>
      <c r="E22221" s="203"/>
      <c r="F22221" s="203"/>
    </row>
    <row r="22222" spans="1:6" x14ac:dyDescent="0.25">
      <c r="A22222" s="203"/>
      <c r="B22222" s="203"/>
      <c r="C22222" s="203"/>
      <c r="D22222" s="203"/>
      <c r="E22222" s="203"/>
      <c r="F22222" s="203"/>
    </row>
    <row r="22223" spans="1:6" x14ac:dyDescent="0.25">
      <c r="A22223" s="203"/>
      <c r="B22223" s="203"/>
      <c r="C22223" s="203"/>
      <c r="D22223" s="203"/>
      <c r="E22223" s="203"/>
      <c r="F22223" s="203"/>
    </row>
    <row r="22224" spans="1:6" x14ac:dyDescent="0.25">
      <c r="A22224" s="203"/>
      <c r="B22224" s="203"/>
      <c r="C22224" s="203"/>
      <c r="D22224" s="203"/>
      <c r="E22224" s="203"/>
      <c r="F22224" s="203"/>
    </row>
    <row r="22225" spans="1:6" x14ac:dyDescent="0.25">
      <c r="A22225" s="203"/>
      <c r="B22225" s="203"/>
      <c r="C22225" s="203"/>
      <c r="D22225" s="203"/>
      <c r="E22225" s="203"/>
      <c r="F22225" s="203"/>
    </row>
    <row r="22226" spans="1:6" x14ac:dyDescent="0.25">
      <c r="A22226" s="203"/>
      <c r="B22226" s="203"/>
      <c r="C22226" s="203"/>
      <c r="D22226" s="203"/>
      <c r="E22226" s="203"/>
      <c r="F22226" s="203"/>
    </row>
    <row r="22227" spans="1:6" x14ac:dyDescent="0.25">
      <c r="A22227" s="203"/>
      <c r="B22227" s="203"/>
      <c r="C22227" s="203"/>
      <c r="D22227" s="203"/>
      <c r="E22227" s="203"/>
      <c r="F22227" s="203"/>
    </row>
    <row r="22228" spans="1:6" x14ac:dyDescent="0.25">
      <c r="A22228" s="203"/>
      <c r="B22228" s="203"/>
      <c r="C22228" s="203"/>
      <c r="D22228" s="203"/>
      <c r="E22228" s="203"/>
      <c r="F22228" s="203"/>
    </row>
    <row r="22229" spans="1:6" x14ac:dyDescent="0.25">
      <c r="A22229" s="203"/>
      <c r="B22229" s="203"/>
      <c r="C22229" s="203"/>
      <c r="D22229" s="203"/>
      <c r="E22229" s="203"/>
      <c r="F22229" s="203"/>
    </row>
    <row r="22230" spans="1:6" x14ac:dyDescent="0.25">
      <c r="A22230" s="203"/>
      <c r="B22230" s="203"/>
      <c r="C22230" s="203"/>
      <c r="D22230" s="203"/>
      <c r="E22230" s="203"/>
      <c r="F22230" s="203"/>
    </row>
    <row r="22231" spans="1:6" x14ac:dyDescent="0.25">
      <c r="A22231" s="203"/>
      <c r="B22231" s="203"/>
      <c r="C22231" s="203"/>
      <c r="D22231" s="203"/>
      <c r="E22231" s="203"/>
      <c r="F22231" s="203"/>
    </row>
    <row r="22232" spans="1:6" x14ac:dyDescent="0.25">
      <c r="A22232" s="203"/>
      <c r="B22232" s="203"/>
      <c r="C22232" s="203"/>
      <c r="D22232" s="203"/>
      <c r="E22232" s="203"/>
      <c r="F22232" s="203"/>
    </row>
    <row r="22233" spans="1:6" x14ac:dyDescent="0.25">
      <c r="A22233" s="203"/>
      <c r="B22233" s="203"/>
      <c r="C22233" s="203"/>
      <c r="D22233" s="203"/>
      <c r="E22233" s="203"/>
      <c r="F22233" s="203"/>
    </row>
    <row r="22234" spans="1:6" x14ac:dyDescent="0.25">
      <c r="A22234" s="203"/>
      <c r="B22234" s="203"/>
      <c r="C22234" s="203"/>
      <c r="D22234" s="203"/>
      <c r="E22234" s="203"/>
      <c r="F22234" s="203"/>
    </row>
    <row r="22235" spans="1:6" x14ac:dyDescent="0.25">
      <c r="A22235" s="203"/>
      <c r="B22235" s="203"/>
      <c r="C22235" s="203"/>
      <c r="D22235" s="203"/>
      <c r="E22235" s="203"/>
      <c r="F22235" s="203"/>
    </row>
    <row r="22236" spans="1:6" x14ac:dyDescent="0.25">
      <c r="A22236" s="203"/>
      <c r="B22236" s="203"/>
      <c r="C22236" s="203"/>
      <c r="D22236" s="203"/>
      <c r="E22236" s="203"/>
      <c r="F22236" s="203"/>
    </row>
    <row r="22237" spans="1:6" x14ac:dyDescent="0.25">
      <c r="A22237" s="203"/>
      <c r="B22237" s="203"/>
      <c r="C22237" s="203"/>
      <c r="D22237" s="203"/>
      <c r="E22237" s="203"/>
      <c r="F22237" s="203"/>
    </row>
    <row r="22238" spans="1:6" x14ac:dyDescent="0.25">
      <c r="A22238" s="203"/>
      <c r="B22238" s="203"/>
      <c r="C22238" s="203"/>
      <c r="D22238" s="203"/>
      <c r="E22238" s="203"/>
      <c r="F22238" s="203"/>
    </row>
    <row r="22239" spans="1:6" x14ac:dyDescent="0.25">
      <c r="A22239" s="203"/>
      <c r="B22239" s="203"/>
      <c r="C22239" s="203"/>
      <c r="D22239" s="203"/>
      <c r="E22239" s="203"/>
      <c r="F22239" s="203"/>
    </row>
    <row r="22240" spans="1:6" x14ac:dyDescent="0.25">
      <c r="A22240" s="203"/>
      <c r="B22240" s="203"/>
      <c r="C22240" s="203"/>
      <c r="D22240" s="203"/>
      <c r="E22240" s="203"/>
      <c r="F22240" s="203"/>
    </row>
    <row r="22241" spans="1:6" x14ac:dyDescent="0.25">
      <c r="A22241" s="203"/>
      <c r="B22241" s="203"/>
      <c r="C22241" s="203"/>
      <c r="D22241" s="203"/>
      <c r="E22241" s="203"/>
      <c r="F22241" s="203"/>
    </row>
    <row r="22242" spans="1:6" x14ac:dyDescent="0.25">
      <c r="A22242" s="203"/>
      <c r="B22242" s="203"/>
      <c r="C22242" s="203"/>
      <c r="D22242" s="203"/>
      <c r="E22242" s="203"/>
      <c r="F22242" s="203"/>
    </row>
    <row r="22243" spans="1:6" x14ac:dyDescent="0.25">
      <c r="A22243" s="203"/>
      <c r="B22243" s="203"/>
      <c r="C22243" s="203"/>
      <c r="D22243" s="203"/>
      <c r="E22243" s="203"/>
      <c r="F22243" s="203"/>
    </row>
    <row r="22244" spans="1:6" x14ac:dyDescent="0.25">
      <c r="A22244" s="203"/>
      <c r="B22244" s="203"/>
      <c r="C22244" s="203"/>
      <c r="D22244" s="203"/>
      <c r="E22244" s="203"/>
      <c r="F22244" s="203"/>
    </row>
    <row r="22245" spans="1:6" x14ac:dyDescent="0.25">
      <c r="A22245" s="203"/>
      <c r="B22245" s="203"/>
      <c r="C22245" s="203"/>
      <c r="D22245" s="203"/>
      <c r="E22245" s="203"/>
      <c r="F22245" s="203"/>
    </row>
    <row r="22246" spans="1:6" x14ac:dyDescent="0.25">
      <c r="A22246" s="203"/>
      <c r="B22246" s="203"/>
      <c r="C22246" s="203"/>
      <c r="D22246" s="203"/>
      <c r="E22246" s="203"/>
      <c r="F22246" s="203"/>
    </row>
    <row r="22247" spans="1:6" x14ac:dyDescent="0.25">
      <c r="A22247" s="203"/>
      <c r="B22247" s="203"/>
      <c r="C22247" s="203"/>
      <c r="D22247" s="203"/>
      <c r="E22247" s="203"/>
      <c r="F22247" s="203"/>
    </row>
    <row r="22248" spans="1:6" x14ac:dyDescent="0.25">
      <c r="A22248" s="203"/>
      <c r="B22248" s="203"/>
      <c r="C22248" s="203"/>
      <c r="D22248" s="203"/>
      <c r="E22248" s="203"/>
      <c r="F22248" s="203"/>
    </row>
    <row r="22249" spans="1:6" x14ac:dyDescent="0.25">
      <c r="A22249" s="203"/>
      <c r="B22249" s="203"/>
      <c r="C22249" s="203"/>
      <c r="D22249" s="203"/>
      <c r="E22249" s="203"/>
      <c r="F22249" s="203"/>
    </row>
    <row r="22250" spans="1:6" x14ac:dyDescent="0.25">
      <c r="A22250" s="203"/>
      <c r="B22250" s="203"/>
      <c r="C22250" s="203"/>
      <c r="D22250" s="203"/>
      <c r="E22250" s="203"/>
      <c r="F22250" s="203"/>
    </row>
    <row r="22251" spans="1:6" x14ac:dyDescent="0.25">
      <c r="A22251" s="203"/>
      <c r="B22251" s="203"/>
      <c r="C22251" s="203"/>
      <c r="D22251" s="203"/>
      <c r="E22251" s="203"/>
      <c r="F22251" s="203"/>
    </row>
    <row r="22252" spans="1:6" x14ac:dyDescent="0.25">
      <c r="A22252" s="203"/>
      <c r="B22252" s="203"/>
      <c r="C22252" s="203"/>
      <c r="D22252" s="203"/>
      <c r="E22252" s="203"/>
      <c r="F22252" s="203"/>
    </row>
    <row r="22253" spans="1:6" x14ac:dyDescent="0.25">
      <c r="A22253" s="203"/>
      <c r="B22253" s="203"/>
      <c r="C22253" s="203"/>
      <c r="D22253" s="203"/>
      <c r="E22253" s="203"/>
      <c r="F22253" s="203"/>
    </row>
    <row r="22254" spans="1:6" x14ac:dyDescent="0.25">
      <c r="A22254" s="203"/>
      <c r="B22254" s="203"/>
      <c r="C22254" s="203"/>
      <c r="D22254" s="203"/>
      <c r="E22254" s="203"/>
      <c r="F22254" s="203"/>
    </row>
    <row r="22255" spans="1:6" x14ac:dyDescent="0.25">
      <c r="A22255" s="203"/>
      <c r="B22255" s="203"/>
      <c r="C22255" s="203"/>
      <c r="D22255" s="203"/>
      <c r="E22255" s="203"/>
      <c r="F22255" s="203"/>
    </row>
    <row r="22256" spans="1:6" x14ac:dyDescent="0.25">
      <c r="A22256" s="203"/>
      <c r="B22256" s="203"/>
      <c r="C22256" s="203"/>
      <c r="D22256" s="203"/>
      <c r="E22256" s="203"/>
      <c r="F22256" s="203"/>
    </row>
    <row r="22257" spans="1:6" x14ac:dyDescent="0.25">
      <c r="A22257" s="203"/>
      <c r="B22257" s="203"/>
      <c r="C22257" s="203"/>
      <c r="D22257" s="203"/>
      <c r="E22257" s="203"/>
      <c r="F22257" s="203"/>
    </row>
    <row r="22258" spans="1:6" x14ac:dyDescent="0.25">
      <c r="A22258" s="203"/>
      <c r="B22258" s="203"/>
      <c r="C22258" s="203"/>
      <c r="D22258" s="203"/>
      <c r="E22258" s="203"/>
      <c r="F22258" s="203"/>
    </row>
    <row r="22259" spans="1:6" x14ac:dyDescent="0.25">
      <c r="A22259" s="203"/>
      <c r="B22259" s="203"/>
      <c r="C22259" s="203"/>
      <c r="D22259" s="203"/>
      <c r="E22259" s="203"/>
      <c r="F22259" s="203"/>
    </row>
    <row r="22260" spans="1:6" x14ac:dyDescent="0.25">
      <c r="A22260" s="203"/>
      <c r="B22260" s="203"/>
      <c r="C22260" s="203"/>
      <c r="D22260" s="203"/>
      <c r="E22260" s="203"/>
      <c r="F22260" s="203"/>
    </row>
    <row r="22261" spans="1:6" x14ac:dyDescent="0.25">
      <c r="A22261" s="203"/>
      <c r="B22261" s="203"/>
      <c r="C22261" s="203"/>
      <c r="D22261" s="203"/>
      <c r="E22261" s="203"/>
      <c r="F22261" s="203"/>
    </row>
    <row r="22262" spans="1:6" x14ac:dyDescent="0.25">
      <c r="A22262" s="203"/>
      <c r="B22262" s="203"/>
      <c r="C22262" s="203"/>
      <c r="D22262" s="203"/>
      <c r="E22262" s="203"/>
      <c r="F22262" s="203"/>
    </row>
    <row r="22263" spans="1:6" x14ac:dyDescent="0.25">
      <c r="A22263" s="203"/>
      <c r="B22263" s="203"/>
      <c r="C22263" s="203"/>
      <c r="D22263" s="203"/>
      <c r="E22263" s="203"/>
      <c r="F22263" s="203"/>
    </row>
    <row r="22264" spans="1:6" x14ac:dyDescent="0.25">
      <c r="A22264" s="203"/>
      <c r="B22264" s="203"/>
      <c r="C22264" s="203"/>
      <c r="D22264" s="203"/>
      <c r="E22264" s="203"/>
      <c r="F22264" s="203"/>
    </row>
    <row r="22265" spans="1:6" x14ac:dyDescent="0.25">
      <c r="A22265" s="203"/>
      <c r="B22265" s="203"/>
      <c r="C22265" s="203"/>
      <c r="D22265" s="203"/>
      <c r="E22265" s="203"/>
      <c r="F22265" s="203"/>
    </row>
    <row r="22266" spans="1:6" x14ac:dyDescent="0.25">
      <c r="A22266" s="203"/>
      <c r="B22266" s="203"/>
      <c r="C22266" s="203"/>
      <c r="D22266" s="203"/>
      <c r="E22266" s="203"/>
      <c r="F22266" s="203"/>
    </row>
    <row r="22267" spans="1:6" x14ac:dyDescent="0.25">
      <c r="A22267" s="203"/>
      <c r="B22267" s="203"/>
      <c r="C22267" s="203"/>
      <c r="D22267" s="203"/>
      <c r="E22267" s="203"/>
      <c r="F22267" s="203"/>
    </row>
    <row r="22268" spans="1:6" x14ac:dyDescent="0.25">
      <c r="A22268" s="203"/>
      <c r="B22268" s="203"/>
      <c r="C22268" s="203"/>
      <c r="D22268" s="203"/>
      <c r="E22268" s="203"/>
      <c r="F22268" s="203"/>
    </row>
    <row r="22269" spans="1:6" x14ac:dyDescent="0.25">
      <c r="A22269" s="203"/>
      <c r="B22269" s="203"/>
      <c r="C22269" s="203"/>
      <c r="D22269" s="203"/>
      <c r="E22269" s="203"/>
      <c r="F22269" s="203"/>
    </row>
    <row r="22270" spans="1:6" x14ac:dyDescent="0.25">
      <c r="A22270" s="203"/>
      <c r="B22270" s="203"/>
      <c r="C22270" s="203"/>
      <c r="D22270" s="203"/>
      <c r="E22270" s="203"/>
      <c r="F22270" s="203"/>
    </row>
    <row r="22271" spans="1:6" x14ac:dyDescent="0.25">
      <c r="A22271" s="203"/>
      <c r="B22271" s="203"/>
      <c r="C22271" s="203"/>
      <c r="D22271" s="203"/>
      <c r="E22271" s="203"/>
      <c r="F22271" s="203"/>
    </row>
    <row r="22272" spans="1:6" x14ac:dyDescent="0.25">
      <c r="A22272" s="203"/>
      <c r="B22272" s="203"/>
      <c r="C22272" s="203"/>
      <c r="D22272" s="203"/>
      <c r="E22272" s="203"/>
      <c r="F22272" s="203"/>
    </row>
    <row r="22273" spans="1:6" x14ac:dyDescent="0.25">
      <c r="A22273" s="203"/>
      <c r="B22273" s="203"/>
      <c r="C22273" s="203"/>
      <c r="D22273" s="203"/>
      <c r="E22273" s="203"/>
      <c r="F22273" s="203"/>
    </row>
    <row r="22274" spans="1:6" x14ac:dyDescent="0.25">
      <c r="A22274" s="203"/>
      <c r="B22274" s="203"/>
      <c r="C22274" s="203"/>
      <c r="D22274" s="203"/>
      <c r="E22274" s="203"/>
      <c r="F22274" s="203"/>
    </row>
    <row r="22275" spans="1:6" x14ac:dyDescent="0.25">
      <c r="A22275" s="203"/>
      <c r="B22275" s="203"/>
      <c r="C22275" s="203"/>
      <c r="D22275" s="203"/>
      <c r="E22275" s="203"/>
      <c r="F22275" s="203"/>
    </row>
    <row r="22276" spans="1:6" x14ac:dyDescent="0.25">
      <c r="A22276" s="203"/>
      <c r="B22276" s="203"/>
      <c r="C22276" s="203"/>
      <c r="D22276" s="203"/>
      <c r="E22276" s="203"/>
      <c r="F22276" s="203"/>
    </row>
    <row r="22277" spans="1:6" x14ac:dyDescent="0.25">
      <c r="A22277" s="203"/>
      <c r="B22277" s="203"/>
      <c r="C22277" s="203"/>
      <c r="D22277" s="203"/>
      <c r="E22277" s="203"/>
      <c r="F22277" s="203"/>
    </row>
    <row r="22278" spans="1:6" x14ac:dyDescent="0.25">
      <c r="A22278" s="203"/>
      <c r="B22278" s="203"/>
      <c r="C22278" s="203"/>
      <c r="D22278" s="203"/>
      <c r="E22278" s="203"/>
      <c r="F22278" s="203"/>
    </row>
    <row r="22279" spans="1:6" x14ac:dyDescent="0.25">
      <c r="A22279" s="203"/>
      <c r="B22279" s="203"/>
      <c r="C22279" s="203"/>
      <c r="D22279" s="203"/>
      <c r="E22279" s="203"/>
      <c r="F22279" s="203"/>
    </row>
    <row r="22280" spans="1:6" x14ac:dyDescent="0.25">
      <c r="A22280" s="203"/>
      <c r="B22280" s="203"/>
      <c r="C22280" s="203"/>
      <c r="D22280" s="203"/>
      <c r="E22280" s="203"/>
      <c r="F22280" s="203"/>
    </row>
    <row r="22281" spans="1:6" x14ac:dyDescent="0.25">
      <c r="A22281" s="203"/>
      <c r="B22281" s="203"/>
      <c r="C22281" s="203"/>
      <c r="D22281" s="203"/>
      <c r="E22281" s="203"/>
      <c r="F22281" s="203"/>
    </row>
    <row r="22282" spans="1:6" x14ac:dyDescent="0.25">
      <c r="A22282" s="203"/>
      <c r="B22282" s="203"/>
      <c r="C22282" s="203"/>
      <c r="D22282" s="203"/>
      <c r="E22282" s="203"/>
      <c r="F22282" s="203"/>
    </row>
    <row r="22283" spans="1:6" x14ac:dyDescent="0.25">
      <c r="A22283" s="203"/>
      <c r="B22283" s="203"/>
      <c r="C22283" s="203"/>
      <c r="D22283" s="203"/>
      <c r="E22283" s="203"/>
      <c r="F22283" s="203"/>
    </row>
    <row r="22284" spans="1:6" x14ac:dyDescent="0.25">
      <c r="A22284" s="203"/>
      <c r="B22284" s="203"/>
      <c r="C22284" s="203"/>
      <c r="D22284" s="203"/>
      <c r="E22284" s="203"/>
      <c r="F22284" s="203"/>
    </row>
    <row r="22285" spans="1:6" x14ac:dyDescent="0.25">
      <c r="A22285" s="203"/>
      <c r="B22285" s="203"/>
      <c r="C22285" s="203"/>
      <c r="D22285" s="203"/>
      <c r="E22285" s="203"/>
      <c r="F22285" s="203"/>
    </row>
    <row r="22286" spans="1:6" x14ac:dyDescent="0.25">
      <c r="A22286" s="203"/>
      <c r="B22286" s="203"/>
      <c r="C22286" s="203"/>
      <c r="D22286" s="203"/>
      <c r="E22286" s="203"/>
      <c r="F22286" s="203"/>
    </row>
    <row r="22287" spans="1:6" x14ac:dyDescent="0.25">
      <c r="A22287" s="203"/>
      <c r="B22287" s="203"/>
      <c r="C22287" s="203"/>
      <c r="D22287" s="203"/>
      <c r="E22287" s="203"/>
      <c r="F22287" s="203"/>
    </row>
    <row r="22288" spans="1:6" x14ac:dyDescent="0.25">
      <c r="A22288" s="203"/>
      <c r="B22288" s="203"/>
      <c r="C22288" s="203"/>
      <c r="D22288" s="203"/>
      <c r="E22288" s="203"/>
      <c r="F22288" s="203"/>
    </row>
    <row r="22289" spans="1:6" x14ac:dyDescent="0.25">
      <c r="A22289" s="203"/>
      <c r="B22289" s="203"/>
      <c r="C22289" s="203"/>
      <c r="D22289" s="203"/>
      <c r="E22289" s="203"/>
      <c r="F22289" s="203"/>
    </row>
    <row r="22290" spans="1:6" x14ac:dyDescent="0.25">
      <c r="A22290" s="203"/>
      <c r="B22290" s="203"/>
      <c r="C22290" s="203"/>
      <c r="D22290" s="203"/>
      <c r="E22290" s="203"/>
      <c r="F22290" s="203"/>
    </row>
    <row r="22291" spans="1:6" x14ac:dyDescent="0.25">
      <c r="A22291" s="203"/>
      <c r="B22291" s="203"/>
      <c r="C22291" s="203"/>
      <c r="D22291" s="203"/>
      <c r="E22291" s="203"/>
      <c r="F22291" s="203"/>
    </row>
    <row r="22292" spans="1:6" x14ac:dyDescent="0.25">
      <c r="A22292" s="203"/>
      <c r="B22292" s="203"/>
      <c r="C22292" s="203"/>
      <c r="D22292" s="203"/>
      <c r="E22292" s="203"/>
      <c r="F22292" s="203"/>
    </row>
    <row r="22293" spans="1:6" x14ac:dyDescent="0.25">
      <c r="A22293" s="203"/>
      <c r="B22293" s="203"/>
      <c r="C22293" s="203"/>
      <c r="D22293" s="203"/>
      <c r="E22293" s="203"/>
      <c r="F22293" s="203"/>
    </row>
    <row r="22294" spans="1:6" x14ac:dyDescent="0.25">
      <c r="A22294" s="203"/>
      <c r="B22294" s="203"/>
      <c r="C22294" s="203"/>
      <c r="D22294" s="203"/>
      <c r="E22294" s="203"/>
      <c r="F22294" s="203"/>
    </row>
    <row r="22295" spans="1:6" x14ac:dyDescent="0.25">
      <c r="A22295" s="203"/>
      <c r="B22295" s="203"/>
      <c r="C22295" s="203"/>
      <c r="D22295" s="203"/>
      <c r="E22295" s="203"/>
      <c r="F22295" s="203"/>
    </row>
    <row r="22296" spans="1:6" x14ac:dyDescent="0.25">
      <c r="A22296" s="203"/>
      <c r="B22296" s="203"/>
      <c r="C22296" s="203"/>
      <c r="D22296" s="203"/>
      <c r="E22296" s="203"/>
      <c r="F22296" s="203"/>
    </row>
    <row r="22297" spans="1:6" x14ac:dyDescent="0.25">
      <c r="A22297" s="203"/>
      <c r="B22297" s="203"/>
      <c r="C22297" s="203"/>
      <c r="D22297" s="203"/>
      <c r="E22297" s="203"/>
      <c r="F22297" s="203"/>
    </row>
    <row r="22298" spans="1:6" x14ac:dyDescent="0.25">
      <c r="A22298" s="203"/>
      <c r="B22298" s="203"/>
      <c r="C22298" s="203"/>
      <c r="D22298" s="203"/>
      <c r="E22298" s="203"/>
      <c r="F22298" s="203"/>
    </row>
    <row r="22299" spans="1:6" x14ac:dyDescent="0.25">
      <c r="A22299" s="203"/>
      <c r="B22299" s="203"/>
      <c r="C22299" s="203"/>
      <c r="D22299" s="203"/>
      <c r="E22299" s="203"/>
      <c r="F22299" s="203"/>
    </row>
    <row r="22300" spans="1:6" x14ac:dyDescent="0.25">
      <c r="A22300" s="203"/>
      <c r="B22300" s="203"/>
      <c r="C22300" s="203"/>
      <c r="D22300" s="203"/>
      <c r="E22300" s="203"/>
      <c r="F22300" s="203"/>
    </row>
    <row r="22301" spans="1:6" x14ac:dyDescent="0.25">
      <c r="A22301" s="203"/>
      <c r="B22301" s="203"/>
      <c r="C22301" s="203"/>
      <c r="D22301" s="203"/>
      <c r="E22301" s="203"/>
      <c r="F22301" s="203"/>
    </row>
    <row r="22302" spans="1:6" x14ac:dyDescent="0.25">
      <c r="A22302" s="203"/>
      <c r="B22302" s="203"/>
      <c r="C22302" s="203"/>
      <c r="D22302" s="203"/>
      <c r="E22302" s="203"/>
      <c r="F22302" s="203"/>
    </row>
    <row r="22303" spans="1:6" x14ac:dyDescent="0.25">
      <c r="A22303" s="203"/>
      <c r="B22303" s="203"/>
      <c r="C22303" s="203"/>
      <c r="D22303" s="203"/>
      <c r="E22303" s="203"/>
      <c r="F22303" s="203"/>
    </row>
    <row r="22304" spans="1:6" x14ac:dyDescent="0.25">
      <c r="A22304" s="203"/>
      <c r="B22304" s="203"/>
      <c r="C22304" s="203"/>
      <c r="D22304" s="203"/>
      <c r="E22304" s="203"/>
      <c r="F22304" s="203"/>
    </row>
    <row r="22305" spans="1:6" x14ac:dyDescent="0.25">
      <c r="A22305" s="203"/>
      <c r="B22305" s="203"/>
      <c r="C22305" s="203"/>
      <c r="D22305" s="203"/>
      <c r="E22305" s="203"/>
      <c r="F22305" s="203"/>
    </row>
    <row r="22306" spans="1:6" x14ac:dyDescent="0.25">
      <c r="A22306" s="203"/>
      <c r="B22306" s="203"/>
      <c r="C22306" s="203"/>
      <c r="D22306" s="203"/>
      <c r="E22306" s="203"/>
      <c r="F22306" s="203"/>
    </row>
    <row r="22307" spans="1:6" x14ac:dyDescent="0.25">
      <c r="A22307" s="203"/>
      <c r="B22307" s="203"/>
      <c r="C22307" s="203"/>
      <c r="D22307" s="203"/>
      <c r="E22307" s="203"/>
      <c r="F22307" s="203"/>
    </row>
    <row r="22308" spans="1:6" x14ac:dyDescent="0.25">
      <c r="A22308" s="203"/>
      <c r="B22308" s="203"/>
      <c r="C22308" s="203"/>
      <c r="D22308" s="203"/>
      <c r="E22308" s="203"/>
      <c r="F22308" s="203"/>
    </row>
    <row r="22309" spans="1:6" x14ac:dyDescent="0.25">
      <c r="A22309" s="203"/>
      <c r="B22309" s="203"/>
      <c r="C22309" s="203"/>
      <c r="D22309" s="203"/>
      <c r="E22309" s="203"/>
      <c r="F22309" s="203"/>
    </row>
    <row r="22310" spans="1:6" x14ac:dyDescent="0.25">
      <c r="A22310" s="203"/>
      <c r="B22310" s="203"/>
      <c r="C22310" s="203"/>
      <c r="D22310" s="203"/>
      <c r="E22310" s="203"/>
      <c r="F22310" s="203"/>
    </row>
    <row r="22311" spans="1:6" x14ac:dyDescent="0.25">
      <c r="A22311" s="203"/>
      <c r="B22311" s="203"/>
      <c r="C22311" s="203"/>
      <c r="D22311" s="203"/>
      <c r="E22311" s="203"/>
      <c r="F22311" s="203"/>
    </row>
    <row r="22312" spans="1:6" x14ac:dyDescent="0.25">
      <c r="A22312" s="203"/>
      <c r="B22312" s="203"/>
      <c r="C22312" s="203"/>
      <c r="D22312" s="203"/>
      <c r="E22312" s="203"/>
      <c r="F22312" s="203"/>
    </row>
    <row r="22313" spans="1:6" x14ac:dyDescent="0.25">
      <c r="A22313" s="203"/>
      <c r="B22313" s="203"/>
      <c r="C22313" s="203"/>
      <c r="D22313" s="203"/>
      <c r="E22313" s="203"/>
      <c r="F22313" s="203"/>
    </row>
    <row r="22314" spans="1:6" x14ac:dyDescent="0.25">
      <c r="A22314" s="203"/>
      <c r="B22314" s="203"/>
      <c r="C22314" s="203"/>
      <c r="D22314" s="203"/>
      <c r="E22314" s="203"/>
      <c r="F22314" s="203"/>
    </row>
    <row r="22315" spans="1:6" x14ac:dyDescent="0.25">
      <c r="A22315" s="203"/>
      <c r="B22315" s="203"/>
      <c r="C22315" s="203"/>
      <c r="D22315" s="203"/>
      <c r="E22315" s="203"/>
      <c r="F22315" s="203"/>
    </row>
    <row r="22316" spans="1:6" x14ac:dyDescent="0.25">
      <c r="A22316" s="203"/>
      <c r="B22316" s="203"/>
      <c r="C22316" s="203"/>
      <c r="D22316" s="203"/>
      <c r="E22316" s="203"/>
      <c r="F22316" s="203"/>
    </row>
    <row r="22317" spans="1:6" x14ac:dyDescent="0.25">
      <c r="A22317" s="203"/>
      <c r="B22317" s="203"/>
      <c r="C22317" s="203"/>
      <c r="D22317" s="203"/>
      <c r="E22317" s="203"/>
      <c r="F22317" s="203"/>
    </row>
    <row r="22318" spans="1:6" x14ac:dyDescent="0.25">
      <c r="A22318" s="203"/>
      <c r="B22318" s="203"/>
      <c r="C22318" s="203"/>
      <c r="D22318" s="203"/>
      <c r="E22318" s="203"/>
      <c r="F22318" s="203"/>
    </row>
    <row r="22319" spans="1:6" x14ac:dyDescent="0.25">
      <c r="A22319" s="203"/>
      <c r="B22319" s="203"/>
      <c r="C22319" s="203"/>
      <c r="D22319" s="203"/>
      <c r="E22319" s="203"/>
      <c r="F22319" s="203"/>
    </row>
    <row r="22320" spans="1:6" x14ac:dyDescent="0.25">
      <c r="A22320" s="203"/>
      <c r="B22320" s="203"/>
      <c r="C22320" s="203"/>
      <c r="D22320" s="203"/>
      <c r="E22320" s="203"/>
      <c r="F22320" s="203"/>
    </row>
    <row r="22321" spans="1:6" x14ac:dyDescent="0.25">
      <c r="A22321" s="203"/>
      <c r="B22321" s="203"/>
      <c r="C22321" s="203"/>
      <c r="D22321" s="203"/>
      <c r="E22321" s="203"/>
      <c r="F22321" s="203"/>
    </row>
    <row r="22322" spans="1:6" x14ac:dyDescent="0.25">
      <c r="A22322" s="203"/>
      <c r="B22322" s="203"/>
      <c r="C22322" s="203"/>
      <c r="D22322" s="203"/>
      <c r="E22322" s="203"/>
      <c r="F22322" s="203"/>
    </row>
    <row r="22323" spans="1:6" x14ac:dyDescent="0.25">
      <c r="A22323" s="203"/>
      <c r="B22323" s="203"/>
      <c r="C22323" s="203"/>
      <c r="D22323" s="203"/>
      <c r="E22323" s="203"/>
      <c r="F22323" s="203"/>
    </row>
    <row r="22324" spans="1:6" x14ac:dyDescent="0.25">
      <c r="A22324" s="203"/>
      <c r="B22324" s="203"/>
      <c r="C22324" s="203"/>
      <c r="D22324" s="203"/>
      <c r="E22324" s="203"/>
      <c r="F22324" s="203"/>
    </row>
    <row r="22325" spans="1:6" x14ac:dyDescent="0.25">
      <c r="A22325" s="203"/>
      <c r="B22325" s="203"/>
      <c r="C22325" s="203"/>
      <c r="D22325" s="203"/>
      <c r="E22325" s="203"/>
      <c r="F22325" s="203"/>
    </row>
    <row r="22326" spans="1:6" x14ac:dyDescent="0.25">
      <c r="A22326" s="203"/>
      <c r="B22326" s="203"/>
      <c r="C22326" s="203"/>
      <c r="D22326" s="203"/>
      <c r="E22326" s="203"/>
      <c r="F22326" s="203"/>
    </row>
    <row r="22327" spans="1:6" x14ac:dyDescent="0.25">
      <c r="A22327" s="203"/>
      <c r="B22327" s="203"/>
      <c r="C22327" s="203"/>
      <c r="D22327" s="203"/>
      <c r="E22327" s="203"/>
      <c r="F22327" s="203"/>
    </row>
    <row r="22328" spans="1:6" x14ac:dyDescent="0.25">
      <c r="A22328" s="203"/>
      <c r="B22328" s="203"/>
      <c r="C22328" s="203"/>
      <c r="D22328" s="203"/>
      <c r="E22328" s="203"/>
      <c r="F22328" s="203"/>
    </row>
    <row r="22329" spans="1:6" x14ac:dyDescent="0.25">
      <c r="A22329" s="203"/>
      <c r="B22329" s="203"/>
      <c r="C22329" s="203"/>
      <c r="D22329" s="203"/>
      <c r="E22329" s="203"/>
      <c r="F22329" s="203"/>
    </row>
    <row r="22330" spans="1:6" x14ac:dyDescent="0.25">
      <c r="A22330" s="203"/>
      <c r="B22330" s="203"/>
      <c r="C22330" s="203"/>
      <c r="D22330" s="203"/>
      <c r="E22330" s="203"/>
      <c r="F22330" s="203"/>
    </row>
    <row r="22331" spans="1:6" x14ac:dyDescent="0.25">
      <c r="A22331" s="203"/>
      <c r="B22331" s="203"/>
      <c r="C22331" s="203"/>
      <c r="D22331" s="203"/>
      <c r="E22331" s="203"/>
      <c r="F22331" s="203"/>
    </row>
    <row r="22332" spans="1:6" x14ac:dyDescent="0.25">
      <c r="A22332" s="203"/>
      <c r="B22332" s="203"/>
      <c r="C22332" s="203"/>
      <c r="D22332" s="203"/>
      <c r="E22332" s="203"/>
      <c r="F22332" s="203"/>
    </row>
    <row r="22333" spans="1:6" x14ac:dyDescent="0.25">
      <c r="A22333" s="203"/>
      <c r="B22333" s="203"/>
      <c r="C22333" s="203"/>
      <c r="D22333" s="203"/>
      <c r="E22333" s="203"/>
      <c r="F22333" s="203"/>
    </row>
    <row r="22334" spans="1:6" x14ac:dyDescent="0.25">
      <c r="A22334" s="203"/>
      <c r="B22334" s="203"/>
      <c r="C22334" s="203"/>
      <c r="D22334" s="203"/>
      <c r="E22334" s="203"/>
      <c r="F22334" s="203"/>
    </row>
    <row r="22335" spans="1:6" x14ac:dyDescent="0.25">
      <c r="A22335" s="203"/>
      <c r="B22335" s="203"/>
      <c r="C22335" s="203"/>
      <c r="D22335" s="203"/>
      <c r="E22335" s="203"/>
      <c r="F22335" s="203"/>
    </row>
    <row r="22336" spans="1:6" x14ac:dyDescent="0.25">
      <c r="A22336" s="203"/>
      <c r="B22336" s="203"/>
      <c r="C22336" s="203"/>
      <c r="D22336" s="203"/>
      <c r="E22336" s="203"/>
      <c r="F22336" s="203"/>
    </row>
    <row r="22337" spans="1:6" x14ac:dyDescent="0.25">
      <c r="A22337" s="203"/>
      <c r="B22337" s="203"/>
      <c r="C22337" s="203"/>
      <c r="D22337" s="203"/>
      <c r="E22337" s="203"/>
      <c r="F22337" s="203"/>
    </row>
    <row r="22338" spans="1:6" x14ac:dyDescent="0.25">
      <c r="A22338" s="203"/>
      <c r="B22338" s="203"/>
      <c r="C22338" s="203"/>
      <c r="D22338" s="203"/>
      <c r="E22338" s="203"/>
      <c r="F22338" s="203"/>
    </row>
    <row r="22339" spans="1:6" x14ac:dyDescent="0.25">
      <c r="A22339" s="203"/>
      <c r="B22339" s="203"/>
      <c r="C22339" s="203"/>
      <c r="D22339" s="203"/>
      <c r="E22339" s="203"/>
      <c r="F22339" s="203"/>
    </row>
    <row r="22340" spans="1:6" x14ac:dyDescent="0.25">
      <c r="A22340" s="203"/>
      <c r="B22340" s="203"/>
      <c r="C22340" s="203"/>
      <c r="D22340" s="203"/>
      <c r="E22340" s="203"/>
      <c r="F22340" s="203"/>
    </row>
    <row r="22341" spans="1:6" x14ac:dyDescent="0.25">
      <c r="A22341" s="203"/>
      <c r="B22341" s="203"/>
      <c r="C22341" s="203"/>
      <c r="D22341" s="203"/>
      <c r="E22341" s="203"/>
      <c r="F22341" s="203"/>
    </row>
    <row r="22342" spans="1:6" x14ac:dyDescent="0.25">
      <c r="A22342" s="203"/>
      <c r="B22342" s="203"/>
      <c r="C22342" s="203"/>
      <c r="D22342" s="203"/>
      <c r="E22342" s="203"/>
      <c r="F22342" s="203"/>
    </row>
    <row r="22343" spans="1:6" x14ac:dyDescent="0.25">
      <c r="A22343" s="203"/>
      <c r="B22343" s="203"/>
      <c r="C22343" s="203"/>
      <c r="D22343" s="203"/>
      <c r="E22343" s="203"/>
      <c r="F22343" s="203"/>
    </row>
    <row r="22344" spans="1:6" x14ac:dyDescent="0.25">
      <c r="A22344" s="203"/>
      <c r="B22344" s="203"/>
      <c r="C22344" s="203"/>
      <c r="D22344" s="203"/>
      <c r="E22344" s="203"/>
      <c r="F22344" s="203"/>
    </row>
    <row r="22345" spans="1:6" x14ac:dyDescent="0.25">
      <c r="A22345" s="203"/>
      <c r="B22345" s="203"/>
      <c r="C22345" s="203"/>
      <c r="D22345" s="203"/>
      <c r="E22345" s="203"/>
      <c r="F22345" s="203"/>
    </row>
    <row r="22346" spans="1:6" x14ac:dyDescent="0.25">
      <c r="A22346" s="203"/>
      <c r="B22346" s="203"/>
      <c r="C22346" s="203"/>
      <c r="D22346" s="203"/>
      <c r="E22346" s="203"/>
      <c r="F22346" s="203"/>
    </row>
    <row r="22347" spans="1:6" x14ac:dyDescent="0.25">
      <c r="A22347" s="203"/>
      <c r="B22347" s="203"/>
      <c r="C22347" s="203"/>
      <c r="D22347" s="203"/>
      <c r="E22347" s="203"/>
      <c r="F22347" s="203"/>
    </row>
    <row r="22348" spans="1:6" x14ac:dyDescent="0.25">
      <c r="A22348" s="203"/>
      <c r="B22348" s="203"/>
      <c r="C22348" s="203"/>
      <c r="D22348" s="203"/>
      <c r="E22348" s="203"/>
      <c r="F22348" s="203"/>
    </row>
    <row r="22349" spans="1:6" x14ac:dyDescent="0.25">
      <c r="A22349" s="203"/>
      <c r="B22349" s="203"/>
      <c r="C22349" s="203"/>
      <c r="D22349" s="203"/>
      <c r="E22349" s="203"/>
      <c r="F22349" s="203"/>
    </row>
    <row r="22350" spans="1:6" x14ac:dyDescent="0.25">
      <c r="A22350" s="203"/>
      <c r="B22350" s="203"/>
      <c r="C22350" s="203"/>
      <c r="D22350" s="203"/>
      <c r="E22350" s="203"/>
      <c r="F22350" s="203"/>
    </row>
    <row r="22351" spans="1:6" x14ac:dyDescent="0.25">
      <c r="A22351" s="203"/>
      <c r="B22351" s="203"/>
      <c r="C22351" s="203"/>
      <c r="D22351" s="203"/>
      <c r="E22351" s="203"/>
      <c r="F22351" s="203"/>
    </row>
    <row r="22352" spans="1:6" x14ac:dyDescent="0.25">
      <c r="A22352" s="203"/>
      <c r="B22352" s="203"/>
      <c r="C22352" s="203"/>
      <c r="D22352" s="203"/>
      <c r="E22352" s="203"/>
      <c r="F22352" s="203"/>
    </row>
    <row r="22353" spans="1:6" x14ac:dyDescent="0.25">
      <c r="A22353" s="203"/>
      <c r="B22353" s="203"/>
      <c r="C22353" s="203"/>
      <c r="D22353" s="203"/>
      <c r="E22353" s="203"/>
      <c r="F22353" s="203"/>
    </row>
    <row r="22354" spans="1:6" x14ac:dyDescent="0.25">
      <c r="A22354" s="203"/>
      <c r="B22354" s="203"/>
      <c r="C22354" s="203"/>
      <c r="D22354" s="203"/>
      <c r="E22354" s="203"/>
      <c r="F22354" s="203"/>
    </row>
    <row r="22355" spans="1:6" x14ac:dyDescent="0.25">
      <c r="A22355" s="203"/>
      <c r="B22355" s="203"/>
      <c r="C22355" s="203"/>
      <c r="D22355" s="203"/>
      <c r="E22355" s="203"/>
      <c r="F22355" s="203"/>
    </row>
    <row r="22356" spans="1:6" x14ac:dyDescent="0.25">
      <c r="A22356" s="203"/>
      <c r="B22356" s="203"/>
      <c r="C22356" s="203"/>
      <c r="D22356" s="203"/>
      <c r="E22356" s="203"/>
      <c r="F22356" s="203"/>
    </row>
    <row r="22357" spans="1:6" x14ac:dyDescent="0.25">
      <c r="A22357" s="203"/>
      <c r="B22357" s="203"/>
      <c r="C22357" s="203"/>
      <c r="D22357" s="203"/>
      <c r="E22357" s="203"/>
      <c r="F22357" s="203"/>
    </row>
    <row r="22358" spans="1:6" x14ac:dyDescent="0.25">
      <c r="A22358" s="203"/>
      <c r="B22358" s="203"/>
      <c r="C22358" s="203"/>
      <c r="D22358" s="203"/>
      <c r="E22358" s="203"/>
      <c r="F22358" s="203"/>
    </row>
    <row r="22359" spans="1:6" x14ac:dyDescent="0.25">
      <c r="A22359" s="203"/>
      <c r="B22359" s="203"/>
      <c r="C22359" s="203"/>
      <c r="D22359" s="203"/>
      <c r="E22359" s="203"/>
      <c r="F22359" s="203"/>
    </row>
    <row r="22360" spans="1:6" x14ac:dyDescent="0.25">
      <c r="A22360" s="203"/>
      <c r="B22360" s="203"/>
      <c r="C22360" s="203"/>
      <c r="D22360" s="203"/>
      <c r="E22360" s="203"/>
      <c r="F22360" s="203"/>
    </row>
    <row r="22361" spans="1:6" x14ac:dyDescent="0.25">
      <c r="A22361" s="203"/>
      <c r="B22361" s="203"/>
      <c r="C22361" s="203"/>
      <c r="D22361" s="203"/>
      <c r="E22361" s="203"/>
      <c r="F22361" s="203"/>
    </row>
    <row r="22362" spans="1:6" x14ac:dyDescent="0.25">
      <c r="A22362" s="203"/>
      <c r="B22362" s="203"/>
      <c r="C22362" s="203"/>
      <c r="D22362" s="203"/>
      <c r="E22362" s="203"/>
      <c r="F22362" s="203"/>
    </row>
    <row r="22363" spans="1:6" x14ac:dyDescent="0.25">
      <c r="A22363" s="203"/>
      <c r="B22363" s="203"/>
      <c r="C22363" s="203"/>
      <c r="D22363" s="203"/>
      <c r="E22363" s="203"/>
      <c r="F22363" s="203"/>
    </row>
    <row r="22364" spans="1:6" x14ac:dyDescent="0.25">
      <c r="A22364" s="203"/>
      <c r="B22364" s="203"/>
      <c r="C22364" s="203"/>
      <c r="D22364" s="203"/>
      <c r="E22364" s="203"/>
      <c r="F22364" s="203"/>
    </row>
    <row r="22365" spans="1:6" x14ac:dyDescent="0.25">
      <c r="A22365" s="203"/>
      <c r="B22365" s="203"/>
      <c r="C22365" s="203"/>
      <c r="D22365" s="203"/>
      <c r="E22365" s="203"/>
      <c r="F22365" s="203"/>
    </row>
    <row r="22366" spans="1:6" x14ac:dyDescent="0.25">
      <c r="A22366" s="203"/>
      <c r="B22366" s="203"/>
      <c r="C22366" s="203"/>
      <c r="D22366" s="203"/>
      <c r="E22366" s="203"/>
      <c r="F22366" s="203"/>
    </row>
    <row r="22367" spans="1:6" x14ac:dyDescent="0.25">
      <c r="A22367" s="203"/>
      <c r="B22367" s="203"/>
      <c r="C22367" s="203"/>
      <c r="D22367" s="203"/>
      <c r="E22367" s="203"/>
      <c r="F22367" s="203"/>
    </row>
    <row r="22368" spans="1:6" x14ac:dyDescent="0.25">
      <c r="A22368" s="203"/>
      <c r="B22368" s="203"/>
      <c r="C22368" s="203"/>
      <c r="D22368" s="203"/>
      <c r="E22368" s="203"/>
      <c r="F22368" s="203"/>
    </row>
    <row r="22369" spans="1:6" x14ac:dyDescent="0.25">
      <c r="A22369" s="203"/>
      <c r="B22369" s="203"/>
      <c r="C22369" s="203"/>
      <c r="D22369" s="203"/>
      <c r="E22369" s="203"/>
      <c r="F22369" s="203"/>
    </row>
    <row r="22370" spans="1:6" x14ac:dyDescent="0.25">
      <c r="A22370" s="203"/>
      <c r="B22370" s="203"/>
      <c r="C22370" s="203"/>
      <c r="D22370" s="203"/>
      <c r="E22370" s="203"/>
      <c r="F22370" s="203"/>
    </row>
    <row r="22371" spans="1:6" x14ac:dyDescent="0.25">
      <c r="A22371" s="203"/>
      <c r="B22371" s="203"/>
      <c r="C22371" s="203"/>
      <c r="D22371" s="203"/>
      <c r="E22371" s="203"/>
      <c r="F22371" s="203"/>
    </row>
    <row r="22372" spans="1:6" x14ac:dyDescent="0.25">
      <c r="A22372" s="203"/>
      <c r="B22372" s="203"/>
      <c r="C22372" s="203"/>
      <c r="D22372" s="203"/>
      <c r="E22372" s="203"/>
      <c r="F22372" s="203"/>
    </row>
    <row r="22373" spans="1:6" x14ac:dyDescent="0.25">
      <c r="A22373" s="203"/>
      <c r="B22373" s="203"/>
      <c r="C22373" s="203"/>
      <c r="D22373" s="203"/>
      <c r="E22373" s="203"/>
      <c r="F22373" s="203"/>
    </row>
    <row r="22374" spans="1:6" x14ac:dyDescent="0.25">
      <c r="A22374" s="203"/>
      <c r="B22374" s="203"/>
      <c r="C22374" s="203"/>
      <c r="D22374" s="203"/>
      <c r="E22374" s="203"/>
      <c r="F22374" s="203"/>
    </row>
    <row r="22375" spans="1:6" x14ac:dyDescent="0.25">
      <c r="A22375" s="203"/>
      <c r="B22375" s="203"/>
      <c r="C22375" s="203"/>
      <c r="D22375" s="203"/>
      <c r="E22375" s="203"/>
      <c r="F22375" s="203"/>
    </row>
    <row r="22376" spans="1:6" x14ac:dyDescent="0.25">
      <c r="A22376" s="203"/>
      <c r="B22376" s="203"/>
      <c r="C22376" s="203"/>
      <c r="D22376" s="203"/>
      <c r="E22376" s="203"/>
      <c r="F22376" s="203"/>
    </row>
    <row r="22377" spans="1:6" x14ac:dyDescent="0.25">
      <c r="A22377" s="203"/>
      <c r="B22377" s="203"/>
      <c r="C22377" s="203"/>
      <c r="D22377" s="203"/>
      <c r="E22377" s="203"/>
      <c r="F22377" s="203"/>
    </row>
    <row r="22378" spans="1:6" x14ac:dyDescent="0.25">
      <c r="A22378" s="203"/>
      <c r="B22378" s="203"/>
      <c r="C22378" s="203"/>
      <c r="D22378" s="203"/>
      <c r="E22378" s="203"/>
      <c r="F22378" s="203"/>
    </row>
    <row r="22379" spans="1:6" x14ac:dyDescent="0.25">
      <c r="A22379" s="203"/>
      <c r="B22379" s="203"/>
      <c r="C22379" s="203"/>
      <c r="D22379" s="203"/>
      <c r="E22379" s="203"/>
      <c r="F22379" s="203"/>
    </row>
    <row r="22380" spans="1:6" x14ac:dyDescent="0.25">
      <c r="A22380" s="203"/>
      <c r="B22380" s="203"/>
      <c r="C22380" s="203"/>
      <c r="D22380" s="203"/>
      <c r="E22380" s="203"/>
      <c r="F22380" s="203"/>
    </row>
    <row r="22381" spans="1:6" x14ac:dyDescent="0.25">
      <c r="A22381" s="203"/>
      <c r="B22381" s="203"/>
      <c r="C22381" s="203"/>
      <c r="D22381" s="203"/>
      <c r="E22381" s="203"/>
      <c r="F22381" s="203"/>
    </row>
    <row r="22382" spans="1:6" x14ac:dyDescent="0.25">
      <c r="A22382" s="203"/>
      <c r="B22382" s="203"/>
      <c r="C22382" s="203"/>
      <c r="D22382" s="203"/>
      <c r="E22382" s="203"/>
      <c r="F22382" s="203"/>
    </row>
    <row r="22383" spans="1:6" x14ac:dyDescent="0.25">
      <c r="A22383" s="203"/>
      <c r="B22383" s="203"/>
      <c r="C22383" s="203"/>
      <c r="D22383" s="203"/>
      <c r="E22383" s="203"/>
      <c r="F22383" s="203"/>
    </row>
    <row r="22384" spans="1:6" x14ac:dyDescent="0.25">
      <c r="A22384" s="203"/>
      <c r="B22384" s="203"/>
      <c r="C22384" s="203"/>
      <c r="D22384" s="203"/>
      <c r="E22384" s="203"/>
      <c r="F22384" s="203"/>
    </row>
    <row r="22385" spans="1:6" x14ac:dyDescent="0.25">
      <c r="A22385" s="203"/>
      <c r="B22385" s="203"/>
      <c r="C22385" s="203"/>
      <c r="D22385" s="203"/>
      <c r="E22385" s="203"/>
      <c r="F22385" s="203"/>
    </row>
    <row r="22386" spans="1:6" x14ac:dyDescent="0.25">
      <c r="A22386" s="203"/>
      <c r="B22386" s="203"/>
      <c r="C22386" s="203"/>
      <c r="D22386" s="203"/>
      <c r="E22386" s="203"/>
      <c r="F22386" s="203"/>
    </row>
    <row r="22387" spans="1:6" x14ac:dyDescent="0.25">
      <c r="A22387" s="203"/>
      <c r="B22387" s="203"/>
      <c r="C22387" s="203"/>
      <c r="D22387" s="203"/>
      <c r="E22387" s="203"/>
      <c r="F22387" s="203"/>
    </row>
    <row r="22388" spans="1:6" x14ac:dyDescent="0.25">
      <c r="A22388" s="203"/>
      <c r="B22388" s="203"/>
      <c r="C22388" s="203"/>
      <c r="D22388" s="203"/>
      <c r="E22388" s="203"/>
      <c r="F22388" s="203"/>
    </row>
    <row r="22389" spans="1:6" x14ac:dyDescent="0.25">
      <c r="A22389" s="203"/>
      <c r="B22389" s="203"/>
      <c r="C22389" s="203"/>
      <c r="D22389" s="203"/>
      <c r="E22389" s="203"/>
      <c r="F22389" s="203"/>
    </row>
    <row r="22390" spans="1:6" x14ac:dyDescent="0.25">
      <c r="A22390" s="203"/>
      <c r="B22390" s="203"/>
      <c r="C22390" s="203"/>
      <c r="D22390" s="203"/>
      <c r="E22390" s="203"/>
      <c r="F22390" s="203"/>
    </row>
    <row r="22391" spans="1:6" x14ac:dyDescent="0.25">
      <c r="A22391" s="203"/>
      <c r="B22391" s="203"/>
      <c r="C22391" s="203"/>
      <c r="D22391" s="203"/>
      <c r="E22391" s="203"/>
      <c r="F22391" s="203"/>
    </row>
    <row r="22392" spans="1:6" x14ac:dyDescent="0.25">
      <c r="A22392" s="203"/>
      <c r="B22392" s="203"/>
      <c r="C22392" s="203"/>
      <c r="D22392" s="203"/>
      <c r="E22392" s="203"/>
      <c r="F22392" s="203"/>
    </row>
    <row r="22393" spans="1:6" x14ac:dyDescent="0.25">
      <c r="A22393" s="203"/>
      <c r="B22393" s="203"/>
      <c r="C22393" s="203"/>
      <c r="D22393" s="203"/>
      <c r="E22393" s="203"/>
      <c r="F22393" s="203"/>
    </row>
    <row r="22394" spans="1:6" x14ac:dyDescent="0.25">
      <c r="A22394" s="203"/>
      <c r="B22394" s="203"/>
      <c r="C22394" s="203"/>
      <c r="D22394" s="203"/>
      <c r="E22394" s="203"/>
      <c r="F22394" s="203"/>
    </row>
    <row r="22395" spans="1:6" x14ac:dyDescent="0.25">
      <c r="A22395" s="203"/>
      <c r="B22395" s="203"/>
      <c r="C22395" s="203"/>
      <c r="D22395" s="203"/>
      <c r="E22395" s="203"/>
      <c r="F22395" s="203"/>
    </row>
    <row r="22396" spans="1:6" x14ac:dyDescent="0.25">
      <c r="A22396" s="203"/>
      <c r="B22396" s="203"/>
      <c r="C22396" s="203"/>
      <c r="D22396" s="203"/>
      <c r="E22396" s="203"/>
      <c r="F22396" s="203"/>
    </row>
    <row r="22397" spans="1:6" x14ac:dyDescent="0.25">
      <c r="A22397" s="203"/>
      <c r="B22397" s="203"/>
      <c r="C22397" s="203"/>
      <c r="D22397" s="203"/>
      <c r="E22397" s="203"/>
      <c r="F22397" s="203"/>
    </row>
    <row r="22398" spans="1:6" x14ac:dyDescent="0.25">
      <c r="A22398" s="203"/>
      <c r="B22398" s="203"/>
      <c r="C22398" s="203"/>
      <c r="D22398" s="203"/>
      <c r="E22398" s="203"/>
      <c r="F22398" s="203"/>
    </row>
    <row r="22399" spans="1:6" x14ac:dyDescent="0.25">
      <c r="A22399" s="203"/>
      <c r="B22399" s="203"/>
      <c r="C22399" s="203"/>
      <c r="D22399" s="203"/>
      <c r="E22399" s="203"/>
      <c r="F22399" s="203"/>
    </row>
    <row r="22400" spans="1:6" x14ac:dyDescent="0.25">
      <c r="A22400" s="203"/>
      <c r="B22400" s="203"/>
      <c r="C22400" s="203"/>
      <c r="D22400" s="203"/>
      <c r="E22400" s="203"/>
      <c r="F22400" s="203"/>
    </row>
    <row r="22401" spans="1:6" x14ac:dyDescent="0.25">
      <c r="A22401" s="203"/>
      <c r="B22401" s="203"/>
      <c r="C22401" s="203"/>
      <c r="D22401" s="203"/>
      <c r="E22401" s="203"/>
      <c r="F22401" s="203"/>
    </row>
    <row r="22402" spans="1:6" x14ac:dyDescent="0.25">
      <c r="A22402" s="203"/>
      <c r="B22402" s="203"/>
      <c r="C22402" s="203"/>
      <c r="D22402" s="203"/>
      <c r="E22402" s="203"/>
      <c r="F22402" s="203"/>
    </row>
    <row r="22403" spans="1:6" x14ac:dyDescent="0.25">
      <c r="A22403" s="203"/>
      <c r="B22403" s="203"/>
      <c r="C22403" s="203"/>
      <c r="D22403" s="203"/>
      <c r="E22403" s="203"/>
      <c r="F22403" s="203"/>
    </row>
    <row r="22404" spans="1:6" x14ac:dyDescent="0.25">
      <c r="A22404" s="203"/>
      <c r="B22404" s="203"/>
      <c r="C22404" s="203"/>
      <c r="D22404" s="203"/>
      <c r="E22404" s="203"/>
      <c r="F22404" s="203"/>
    </row>
    <row r="22405" spans="1:6" x14ac:dyDescent="0.25">
      <c r="A22405" s="203"/>
      <c r="B22405" s="203"/>
      <c r="C22405" s="203"/>
      <c r="D22405" s="203"/>
      <c r="E22405" s="203"/>
      <c r="F22405" s="203"/>
    </row>
    <row r="22406" spans="1:6" x14ac:dyDescent="0.25">
      <c r="A22406" s="203"/>
      <c r="B22406" s="203"/>
      <c r="C22406" s="203"/>
      <c r="D22406" s="203"/>
      <c r="E22406" s="203"/>
      <c r="F22406" s="203"/>
    </row>
    <row r="22407" spans="1:6" x14ac:dyDescent="0.25">
      <c r="A22407" s="203"/>
      <c r="B22407" s="203"/>
      <c r="C22407" s="203"/>
      <c r="D22407" s="203"/>
      <c r="E22407" s="203"/>
      <c r="F22407" s="203"/>
    </row>
    <row r="22408" spans="1:6" x14ac:dyDescent="0.25">
      <c r="A22408" s="203"/>
      <c r="B22408" s="203"/>
      <c r="C22408" s="203"/>
      <c r="D22408" s="203"/>
      <c r="E22408" s="203"/>
      <c r="F22408" s="203"/>
    </row>
    <row r="22409" spans="1:6" x14ac:dyDescent="0.25">
      <c r="A22409" s="203"/>
      <c r="B22409" s="203"/>
      <c r="C22409" s="203"/>
      <c r="D22409" s="203"/>
      <c r="E22409" s="203"/>
      <c r="F22409" s="203"/>
    </row>
    <row r="22410" spans="1:6" x14ac:dyDescent="0.25">
      <c r="A22410" s="203"/>
      <c r="B22410" s="203"/>
      <c r="C22410" s="203"/>
      <c r="D22410" s="203"/>
      <c r="E22410" s="203"/>
      <c r="F22410" s="203"/>
    </row>
    <row r="22411" spans="1:6" x14ac:dyDescent="0.25">
      <c r="A22411" s="203"/>
      <c r="B22411" s="203"/>
      <c r="C22411" s="203"/>
      <c r="D22411" s="203"/>
      <c r="E22411" s="203"/>
      <c r="F22411" s="203"/>
    </row>
    <row r="22412" spans="1:6" x14ac:dyDescent="0.25">
      <c r="A22412" s="203"/>
      <c r="B22412" s="203"/>
      <c r="C22412" s="203"/>
      <c r="D22412" s="203"/>
      <c r="E22412" s="203"/>
      <c r="F22412" s="203"/>
    </row>
    <row r="22413" spans="1:6" x14ac:dyDescent="0.25">
      <c r="A22413" s="203"/>
      <c r="B22413" s="203"/>
      <c r="C22413" s="203"/>
      <c r="D22413" s="203"/>
      <c r="E22413" s="203"/>
      <c r="F22413" s="203"/>
    </row>
    <row r="22414" spans="1:6" x14ac:dyDescent="0.25">
      <c r="A22414" s="203"/>
      <c r="B22414" s="203"/>
      <c r="C22414" s="203"/>
      <c r="D22414" s="203"/>
      <c r="E22414" s="203"/>
      <c r="F22414" s="203"/>
    </row>
    <row r="22415" spans="1:6" x14ac:dyDescent="0.25">
      <c r="A22415" s="203"/>
      <c r="B22415" s="203"/>
      <c r="C22415" s="203"/>
      <c r="D22415" s="203"/>
      <c r="E22415" s="203"/>
      <c r="F22415" s="203"/>
    </row>
    <row r="22416" spans="1:6" x14ac:dyDescent="0.25">
      <c r="A22416" s="203"/>
      <c r="B22416" s="203"/>
      <c r="C22416" s="203"/>
      <c r="D22416" s="203"/>
      <c r="E22416" s="203"/>
      <c r="F22416" s="203"/>
    </row>
    <row r="22417" spans="1:6" x14ac:dyDescent="0.25">
      <c r="A22417" s="203"/>
      <c r="B22417" s="203"/>
      <c r="C22417" s="203"/>
      <c r="D22417" s="203"/>
      <c r="E22417" s="203"/>
      <c r="F22417" s="203"/>
    </row>
    <row r="22418" spans="1:6" x14ac:dyDescent="0.25">
      <c r="A22418" s="203"/>
      <c r="B22418" s="203"/>
      <c r="C22418" s="203"/>
      <c r="D22418" s="203"/>
      <c r="E22418" s="203"/>
      <c r="F22418" s="203"/>
    </row>
    <row r="22419" spans="1:6" x14ac:dyDescent="0.25">
      <c r="A22419" s="203"/>
      <c r="B22419" s="203"/>
      <c r="C22419" s="203"/>
      <c r="D22419" s="203"/>
      <c r="E22419" s="203"/>
      <c r="F22419" s="203"/>
    </row>
    <row r="22420" spans="1:6" x14ac:dyDescent="0.25">
      <c r="A22420" s="203"/>
      <c r="B22420" s="203"/>
      <c r="C22420" s="203"/>
      <c r="D22420" s="203"/>
      <c r="E22420" s="203"/>
      <c r="F22420" s="203"/>
    </row>
    <row r="22421" spans="1:6" x14ac:dyDescent="0.25">
      <c r="A22421" s="203"/>
      <c r="B22421" s="203"/>
      <c r="C22421" s="203"/>
      <c r="D22421" s="203"/>
      <c r="E22421" s="203"/>
      <c r="F22421" s="203"/>
    </row>
    <row r="22422" spans="1:6" x14ac:dyDescent="0.25">
      <c r="A22422" s="203"/>
      <c r="B22422" s="203"/>
      <c r="C22422" s="203"/>
      <c r="D22422" s="203"/>
      <c r="E22422" s="203"/>
      <c r="F22422" s="203"/>
    </row>
    <row r="22423" spans="1:6" x14ac:dyDescent="0.25">
      <c r="A22423" s="203"/>
      <c r="B22423" s="203"/>
      <c r="C22423" s="203"/>
      <c r="D22423" s="203"/>
      <c r="E22423" s="203"/>
      <c r="F22423" s="203"/>
    </row>
    <row r="22424" spans="1:6" x14ac:dyDescent="0.25">
      <c r="A22424" s="203"/>
      <c r="B22424" s="203"/>
      <c r="C22424" s="203"/>
      <c r="D22424" s="203"/>
      <c r="E22424" s="203"/>
      <c r="F22424" s="203"/>
    </row>
    <row r="22425" spans="1:6" x14ac:dyDescent="0.25">
      <c r="A22425" s="203"/>
      <c r="B22425" s="203"/>
      <c r="C22425" s="203"/>
      <c r="D22425" s="203"/>
      <c r="E22425" s="203"/>
      <c r="F22425" s="203"/>
    </row>
    <row r="22426" spans="1:6" x14ac:dyDescent="0.25">
      <c r="A22426" s="203"/>
      <c r="B22426" s="203"/>
      <c r="C22426" s="203"/>
      <c r="D22426" s="203"/>
      <c r="E22426" s="203"/>
      <c r="F22426" s="203"/>
    </row>
    <row r="22427" spans="1:6" x14ac:dyDescent="0.25">
      <c r="A22427" s="203"/>
      <c r="B22427" s="203"/>
      <c r="C22427" s="203"/>
      <c r="D22427" s="203"/>
      <c r="E22427" s="203"/>
      <c r="F22427" s="203"/>
    </row>
    <row r="22428" spans="1:6" x14ac:dyDescent="0.25">
      <c r="A22428" s="203"/>
      <c r="B22428" s="203"/>
      <c r="C22428" s="203"/>
      <c r="D22428" s="203"/>
      <c r="E22428" s="203"/>
      <c r="F22428" s="203"/>
    </row>
    <row r="22429" spans="1:6" x14ac:dyDescent="0.25">
      <c r="A22429" s="203"/>
      <c r="B22429" s="203"/>
      <c r="C22429" s="203"/>
      <c r="D22429" s="203"/>
      <c r="E22429" s="203"/>
      <c r="F22429" s="203"/>
    </row>
    <row r="22430" spans="1:6" x14ac:dyDescent="0.25">
      <c r="A22430" s="203"/>
      <c r="B22430" s="203"/>
      <c r="C22430" s="203"/>
      <c r="D22430" s="203"/>
      <c r="E22430" s="203"/>
      <c r="F22430" s="203"/>
    </row>
    <row r="22431" spans="1:6" x14ac:dyDescent="0.25">
      <c r="A22431" s="203"/>
      <c r="B22431" s="203"/>
      <c r="C22431" s="203"/>
      <c r="D22431" s="203"/>
      <c r="E22431" s="203"/>
      <c r="F22431" s="203"/>
    </row>
    <row r="22432" spans="1:6" x14ac:dyDescent="0.25">
      <c r="A22432" s="203"/>
      <c r="B22432" s="203"/>
      <c r="C22432" s="203"/>
      <c r="D22432" s="203"/>
      <c r="E22432" s="203"/>
      <c r="F22432" s="203"/>
    </row>
    <row r="22433" spans="1:6" x14ac:dyDescent="0.25">
      <c r="A22433" s="203"/>
      <c r="B22433" s="203"/>
      <c r="C22433" s="203"/>
      <c r="D22433" s="203"/>
      <c r="E22433" s="203"/>
      <c r="F22433" s="203"/>
    </row>
    <row r="22434" spans="1:6" x14ac:dyDescent="0.25">
      <c r="A22434" s="203"/>
      <c r="B22434" s="203"/>
      <c r="C22434" s="203"/>
      <c r="D22434" s="203"/>
      <c r="E22434" s="203"/>
      <c r="F22434" s="203"/>
    </row>
    <row r="22435" spans="1:6" x14ac:dyDescent="0.25">
      <c r="A22435" s="203"/>
      <c r="B22435" s="203"/>
      <c r="C22435" s="203"/>
      <c r="D22435" s="203"/>
      <c r="E22435" s="203"/>
      <c r="F22435" s="203"/>
    </row>
    <row r="22436" spans="1:6" x14ac:dyDescent="0.25">
      <c r="A22436" s="203"/>
      <c r="B22436" s="203"/>
      <c r="C22436" s="203"/>
      <c r="D22436" s="203"/>
      <c r="E22436" s="203"/>
      <c r="F22436" s="203"/>
    </row>
    <row r="22437" spans="1:6" x14ac:dyDescent="0.25">
      <c r="A22437" s="203"/>
      <c r="B22437" s="203"/>
      <c r="C22437" s="203"/>
      <c r="D22437" s="203"/>
      <c r="E22437" s="203"/>
      <c r="F22437" s="203"/>
    </row>
    <row r="22438" spans="1:6" x14ac:dyDescent="0.25">
      <c r="A22438" s="203"/>
      <c r="B22438" s="203"/>
      <c r="C22438" s="203"/>
      <c r="D22438" s="203"/>
      <c r="E22438" s="203"/>
      <c r="F22438" s="203"/>
    </row>
    <row r="22439" spans="1:6" x14ac:dyDescent="0.25">
      <c r="A22439" s="203"/>
      <c r="B22439" s="203"/>
      <c r="C22439" s="203"/>
      <c r="D22439" s="203"/>
      <c r="E22439" s="203"/>
      <c r="F22439" s="203"/>
    </row>
    <row r="22440" spans="1:6" x14ac:dyDescent="0.25">
      <c r="A22440" s="203"/>
      <c r="B22440" s="203"/>
      <c r="C22440" s="203"/>
      <c r="D22440" s="203"/>
      <c r="E22440" s="203"/>
      <c r="F22440" s="203"/>
    </row>
    <row r="22441" spans="1:6" x14ac:dyDescent="0.25">
      <c r="A22441" s="203"/>
      <c r="B22441" s="203"/>
      <c r="C22441" s="203"/>
      <c r="D22441" s="203"/>
      <c r="E22441" s="203"/>
      <c r="F22441" s="203"/>
    </row>
    <row r="22442" spans="1:6" x14ac:dyDescent="0.25">
      <c r="A22442" s="203"/>
      <c r="B22442" s="203"/>
      <c r="C22442" s="203"/>
      <c r="D22442" s="203"/>
      <c r="E22442" s="203"/>
      <c r="F22442" s="203"/>
    </row>
    <row r="22443" spans="1:6" x14ac:dyDescent="0.25">
      <c r="A22443" s="203"/>
      <c r="B22443" s="203"/>
      <c r="C22443" s="203"/>
      <c r="D22443" s="203"/>
      <c r="E22443" s="203"/>
      <c r="F22443" s="203"/>
    </row>
    <row r="22444" spans="1:6" x14ac:dyDescent="0.25">
      <c r="A22444" s="203"/>
      <c r="B22444" s="203"/>
      <c r="C22444" s="203"/>
      <c r="D22444" s="203"/>
      <c r="E22444" s="203"/>
      <c r="F22444" s="203"/>
    </row>
    <row r="22445" spans="1:6" x14ac:dyDescent="0.25">
      <c r="A22445" s="203"/>
      <c r="B22445" s="203"/>
      <c r="C22445" s="203"/>
      <c r="D22445" s="203"/>
      <c r="E22445" s="203"/>
      <c r="F22445" s="203"/>
    </row>
    <row r="22446" spans="1:6" x14ac:dyDescent="0.25">
      <c r="A22446" s="203"/>
      <c r="B22446" s="203"/>
      <c r="C22446" s="203"/>
      <c r="D22446" s="203"/>
      <c r="E22446" s="203"/>
      <c r="F22446" s="203"/>
    </row>
    <row r="22447" spans="1:6" x14ac:dyDescent="0.25">
      <c r="A22447" s="203"/>
      <c r="B22447" s="203"/>
      <c r="C22447" s="203"/>
      <c r="D22447" s="203"/>
      <c r="E22447" s="203"/>
      <c r="F22447" s="203"/>
    </row>
    <row r="22448" spans="1:6" x14ac:dyDescent="0.25">
      <c r="A22448" s="203"/>
      <c r="B22448" s="203"/>
      <c r="C22448" s="203"/>
      <c r="D22448" s="203"/>
      <c r="E22448" s="203"/>
      <c r="F22448" s="203"/>
    </row>
    <row r="22449" spans="1:6" x14ac:dyDescent="0.25">
      <c r="A22449" s="203"/>
      <c r="B22449" s="203"/>
      <c r="C22449" s="203"/>
      <c r="D22449" s="203"/>
      <c r="E22449" s="203"/>
      <c r="F22449" s="203"/>
    </row>
    <row r="22450" spans="1:6" x14ac:dyDescent="0.25">
      <c r="A22450" s="203"/>
      <c r="B22450" s="203"/>
      <c r="C22450" s="203"/>
      <c r="D22450" s="203"/>
      <c r="E22450" s="203"/>
      <c r="F22450" s="203"/>
    </row>
    <row r="22451" spans="1:6" x14ac:dyDescent="0.25">
      <c r="A22451" s="203"/>
      <c r="B22451" s="203"/>
      <c r="C22451" s="203"/>
      <c r="D22451" s="203"/>
      <c r="E22451" s="203"/>
      <c r="F22451" s="203"/>
    </row>
    <row r="22452" spans="1:6" x14ac:dyDescent="0.25">
      <c r="A22452" s="203"/>
      <c r="B22452" s="203"/>
      <c r="C22452" s="203"/>
      <c r="D22452" s="203"/>
      <c r="E22452" s="203"/>
      <c r="F22452" s="203"/>
    </row>
    <row r="22453" spans="1:6" x14ac:dyDescent="0.25">
      <c r="A22453" s="203"/>
      <c r="B22453" s="203"/>
      <c r="C22453" s="203"/>
      <c r="D22453" s="203"/>
      <c r="E22453" s="203"/>
      <c r="F22453" s="203"/>
    </row>
    <row r="22454" spans="1:6" x14ac:dyDescent="0.25">
      <c r="A22454" s="203"/>
      <c r="B22454" s="203"/>
      <c r="C22454" s="203"/>
      <c r="D22454" s="203"/>
      <c r="E22454" s="203"/>
      <c r="F22454" s="203"/>
    </row>
    <row r="22455" spans="1:6" x14ac:dyDescent="0.25">
      <c r="A22455" s="203"/>
      <c r="B22455" s="203"/>
      <c r="C22455" s="203"/>
      <c r="D22455" s="203"/>
      <c r="E22455" s="203"/>
      <c r="F22455" s="203"/>
    </row>
    <row r="22456" spans="1:6" x14ac:dyDescent="0.25">
      <c r="A22456" s="203"/>
      <c r="B22456" s="203"/>
      <c r="C22456" s="203"/>
      <c r="D22456" s="203"/>
      <c r="E22456" s="203"/>
      <c r="F22456" s="203"/>
    </row>
    <row r="22457" spans="1:6" x14ac:dyDescent="0.25">
      <c r="A22457" s="203"/>
      <c r="B22457" s="203"/>
      <c r="C22457" s="203"/>
      <c r="D22457" s="203"/>
      <c r="E22457" s="203"/>
      <c r="F22457" s="203"/>
    </row>
    <row r="22458" spans="1:6" x14ac:dyDescent="0.25">
      <c r="A22458" s="203"/>
      <c r="B22458" s="203"/>
      <c r="C22458" s="203"/>
      <c r="D22458" s="203"/>
      <c r="E22458" s="203"/>
      <c r="F22458" s="203"/>
    </row>
    <row r="22459" spans="1:6" x14ac:dyDescent="0.25">
      <c r="A22459" s="203"/>
      <c r="B22459" s="203"/>
      <c r="C22459" s="203"/>
      <c r="D22459" s="203"/>
      <c r="E22459" s="203"/>
      <c r="F22459" s="203"/>
    </row>
    <row r="22460" spans="1:6" x14ac:dyDescent="0.25">
      <c r="A22460" s="203"/>
      <c r="B22460" s="203"/>
      <c r="C22460" s="203"/>
      <c r="D22460" s="203"/>
      <c r="E22460" s="203"/>
      <c r="F22460" s="203"/>
    </row>
    <row r="22461" spans="1:6" x14ac:dyDescent="0.25">
      <c r="A22461" s="203"/>
      <c r="B22461" s="203"/>
      <c r="C22461" s="203"/>
      <c r="D22461" s="203"/>
      <c r="E22461" s="203"/>
      <c r="F22461" s="203"/>
    </row>
    <row r="22462" spans="1:6" x14ac:dyDescent="0.25">
      <c r="A22462" s="203"/>
      <c r="B22462" s="203"/>
      <c r="C22462" s="203"/>
      <c r="D22462" s="203"/>
      <c r="E22462" s="203"/>
      <c r="F22462" s="203"/>
    </row>
    <row r="22463" spans="1:6" x14ac:dyDescent="0.25">
      <c r="A22463" s="203"/>
      <c r="B22463" s="203"/>
      <c r="C22463" s="203"/>
      <c r="D22463" s="203"/>
      <c r="E22463" s="203"/>
      <c r="F22463" s="203"/>
    </row>
    <row r="22464" spans="1:6" x14ac:dyDescent="0.25">
      <c r="A22464" s="203"/>
      <c r="B22464" s="203"/>
      <c r="C22464" s="203"/>
      <c r="D22464" s="203"/>
      <c r="E22464" s="203"/>
      <c r="F22464" s="203"/>
    </row>
    <row r="22465" spans="1:6" x14ac:dyDescent="0.25">
      <c r="A22465" s="203"/>
      <c r="B22465" s="203"/>
      <c r="C22465" s="203"/>
      <c r="D22465" s="203"/>
      <c r="E22465" s="203"/>
      <c r="F22465" s="203"/>
    </row>
    <row r="22466" spans="1:6" x14ac:dyDescent="0.25">
      <c r="A22466" s="203"/>
      <c r="B22466" s="203"/>
      <c r="C22466" s="203"/>
      <c r="D22466" s="203"/>
      <c r="E22466" s="203"/>
      <c r="F22466" s="203"/>
    </row>
    <row r="22467" spans="1:6" x14ac:dyDescent="0.25">
      <c r="A22467" s="203"/>
      <c r="B22467" s="203"/>
      <c r="C22467" s="203"/>
      <c r="D22467" s="203"/>
      <c r="E22467" s="203"/>
      <c r="F22467" s="203"/>
    </row>
    <row r="22468" spans="1:6" x14ac:dyDescent="0.25">
      <c r="A22468" s="203"/>
      <c r="B22468" s="203"/>
      <c r="C22468" s="203"/>
      <c r="D22468" s="203"/>
      <c r="E22468" s="203"/>
      <c r="F22468" s="203"/>
    </row>
    <row r="22469" spans="1:6" x14ac:dyDescent="0.25">
      <c r="A22469" s="203"/>
      <c r="B22469" s="203"/>
      <c r="C22469" s="203"/>
      <c r="D22469" s="203"/>
      <c r="E22469" s="203"/>
      <c r="F22469" s="203"/>
    </row>
    <row r="22470" spans="1:6" x14ac:dyDescent="0.25">
      <c r="A22470" s="203"/>
      <c r="B22470" s="203"/>
      <c r="C22470" s="203"/>
      <c r="D22470" s="203"/>
      <c r="E22470" s="203"/>
      <c r="F22470" s="203"/>
    </row>
    <row r="22471" spans="1:6" x14ac:dyDescent="0.25">
      <c r="A22471" s="203"/>
      <c r="B22471" s="203"/>
      <c r="C22471" s="203"/>
      <c r="D22471" s="203"/>
      <c r="E22471" s="203"/>
      <c r="F22471" s="203"/>
    </row>
    <row r="22472" spans="1:6" x14ac:dyDescent="0.25">
      <c r="A22472" s="203"/>
      <c r="B22472" s="203"/>
      <c r="C22472" s="203"/>
      <c r="D22472" s="203"/>
      <c r="E22472" s="203"/>
      <c r="F22472" s="203"/>
    </row>
    <row r="22473" spans="1:6" x14ac:dyDescent="0.25">
      <c r="A22473" s="203"/>
      <c r="B22473" s="203"/>
      <c r="C22473" s="203"/>
      <c r="D22473" s="203"/>
      <c r="E22473" s="203"/>
      <c r="F22473" s="203"/>
    </row>
    <row r="22474" spans="1:6" x14ac:dyDescent="0.25">
      <c r="A22474" s="203"/>
      <c r="B22474" s="203"/>
      <c r="C22474" s="203"/>
      <c r="D22474" s="203"/>
      <c r="E22474" s="203"/>
      <c r="F22474" s="203"/>
    </row>
    <row r="22475" spans="1:6" x14ac:dyDescent="0.25">
      <c r="A22475" s="203"/>
      <c r="B22475" s="203"/>
      <c r="C22475" s="203"/>
      <c r="D22475" s="203"/>
      <c r="E22475" s="203"/>
      <c r="F22475" s="203"/>
    </row>
    <row r="22476" spans="1:6" x14ac:dyDescent="0.25">
      <c r="A22476" s="203"/>
      <c r="B22476" s="203"/>
      <c r="C22476" s="203"/>
      <c r="D22476" s="203"/>
      <c r="E22476" s="203"/>
      <c r="F22476" s="203"/>
    </row>
    <row r="22477" spans="1:6" x14ac:dyDescent="0.25">
      <c r="A22477" s="203"/>
      <c r="B22477" s="203"/>
      <c r="C22477" s="203"/>
      <c r="D22477" s="203"/>
      <c r="E22477" s="203"/>
      <c r="F22477" s="203"/>
    </row>
    <row r="22478" spans="1:6" x14ac:dyDescent="0.25">
      <c r="A22478" s="203"/>
      <c r="B22478" s="203"/>
      <c r="C22478" s="203"/>
      <c r="D22478" s="203"/>
      <c r="E22478" s="203"/>
      <c r="F22478" s="203"/>
    </row>
    <row r="22479" spans="1:6" x14ac:dyDescent="0.25">
      <c r="A22479" s="203"/>
      <c r="B22479" s="203"/>
      <c r="C22479" s="203"/>
      <c r="D22479" s="203"/>
      <c r="E22479" s="203"/>
      <c r="F22479" s="203"/>
    </row>
    <row r="22480" spans="1:6" x14ac:dyDescent="0.25">
      <c r="A22480" s="203"/>
      <c r="B22480" s="203"/>
      <c r="C22480" s="203"/>
      <c r="D22480" s="203"/>
      <c r="E22480" s="203"/>
      <c r="F22480" s="203"/>
    </row>
    <row r="22481" spans="1:6" x14ac:dyDescent="0.25">
      <c r="A22481" s="203"/>
      <c r="B22481" s="203"/>
      <c r="C22481" s="203"/>
      <c r="D22481" s="203"/>
      <c r="E22481" s="203"/>
      <c r="F22481" s="203"/>
    </row>
    <row r="22482" spans="1:6" x14ac:dyDescent="0.25">
      <c r="A22482" s="203"/>
      <c r="B22482" s="203"/>
      <c r="C22482" s="203"/>
      <c r="D22482" s="203"/>
      <c r="E22482" s="203"/>
      <c r="F22482" s="203"/>
    </row>
    <row r="22483" spans="1:6" x14ac:dyDescent="0.25">
      <c r="A22483" s="203"/>
      <c r="B22483" s="203"/>
      <c r="C22483" s="203"/>
      <c r="D22483" s="203"/>
      <c r="E22483" s="203"/>
      <c r="F22483" s="203"/>
    </row>
    <row r="22484" spans="1:6" x14ac:dyDescent="0.25">
      <c r="A22484" s="203"/>
      <c r="B22484" s="203"/>
      <c r="C22484" s="203"/>
      <c r="D22484" s="203"/>
      <c r="E22484" s="203"/>
      <c r="F22484" s="203"/>
    </row>
    <row r="22485" spans="1:6" x14ac:dyDescent="0.25">
      <c r="A22485" s="203"/>
      <c r="B22485" s="203"/>
      <c r="C22485" s="203"/>
      <c r="D22485" s="203"/>
      <c r="E22485" s="203"/>
      <c r="F22485" s="203"/>
    </row>
    <row r="22486" spans="1:6" x14ac:dyDescent="0.25">
      <c r="A22486" s="203"/>
      <c r="B22486" s="203"/>
      <c r="C22486" s="203"/>
      <c r="D22486" s="203"/>
      <c r="E22486" s="203"/>
      <c r="F22486" s="203"/>
    </row>
    <row r="22487" spans="1:6" x14ac:dyDescent="0.25">
      <c r="A22487" s="203"/>
      <c r="B22487" s="203"/>
      <c r="C22487" s="203"/>
      <c r="D22487" s="203"/>
      <c r="E22487" s="203"/>
      <c r="F22487" s="203"/>
    </row>
    <row r="22488" spans="1:6" x14ac:dyDescent="0.25">
      <c r="A22488" s="203"/>
      <c r="B22488" s="203"/>
      <c r="C22488" s="203"/>
      <c r="D22488" s="203"/>
      <c r="E22488" s="203"/>
      <c r="F22488" s="203"/>
    </row>
    <row r="22489" spans="1:6" x14ac:dyDescent="0.25">
      <c r="A22489" s="203"/>
      <c r="B22489" s="203"/>
      <c r="C22489" s="203"/>
      <c r="D22489" s="203"/>
      <c r="E22489" s="203"/>
      <c r="F22489" s="203"/>
    </row>
    <row r="22490" spans="1:6" x14ac:dyDescent="0.25">
      <c r="A22490" s="203"/>
      <c r="B22490" s="203"/>
      <c r="C22490" s="203"/>
      <c r="D22490" s="203"/>
      <c r="E22490" s="203"/>
      <c r="F22490" s="203"/>
    </row>
    <row r="22491" spans="1:6" x14ac:dyDescent="0.25">
      <c r="A22491" s="203"/>
      <c r="B22491" s="203"/>
      <c r="C22491" s="203"/>
      <c r="D22491" s="203"/>
      <c r="E22491" s="203"/>
      <c r="F22491" s="203"/>
    </row>
    <row r="22492" spans="1:6" x14ac:dyDescent="0.25">
      <c r="A22492" s="203"/>
      <c r="B22492" s="203"/>
      <c r="C22492" s="203"/>
      <c r="D22492" s="203"/>
      <c r="E22492" s="203"/>
      <c r="F22492" s="203"/>
    </row>
    <row r="22493" spans="1:6" x14ac:dyDescent="0.25">
      <c r="A22493" s="203"/>
      <c r="B22493" s="203"/>
      <c r="C22493" s="203"/>
      <c r="D22493" s="203"/>
      <c r="E22493" s="203"/>
      <c r="F22493" s="203"/>
    </row>
    <row r="22494" spans="1:6" x14ac:dyDescent="0.25">
      <c r="A22494" s="203"/>
      <c r="B22494" s="203"/>
      <c r="C22494" s="203"/>
      <c r="D22494" s="203"/>
      <c r="E22494" s="203"/>
      <c r="F22494" s="203"/>
    </row>
    <row r="22495" spans="1:6" x14ac:dyDescent="0.25">
      <c r="A22495" s="203"/>
      <c r="B22495" s="203"/>
      <c r="C22495" s="203"/>
      <c r="D22495" s="203"/>
      <c r="E22495" s="203"/>
      <c r="F22495" s="203"/>
    </row>
    <row r="22496" spans="1:6" x14ac:dyDescent="0.25">
      <c r="A22496" s="203"/>
      <c r="B22496" s="203"/>
      <c r="C22496" s="203"/>
      <c r="D22496" s="203"/>
      <c r="E22496" s="203"/>
      <c r="F22496" s="203"/>
    </row>
    <row r="22497" spans="1:6" x14ac:dyDescent="0.25">
      <c r="A22497" s="203"/>
      <c r="B22497" s="203"/>
      <c r="C22497" s="203"/>
      <c r="D22497" s="203"/>
      <c r="E22497" s="203"/>
      <c r="F22497" s="203"/>
    </row>
    <row r="22498" spans="1:6" x14ac:dyDescent="0.25">
      <c r="A22498" s="203"/>
      <c r="B22498" s="203"/>
      <c r="C22498" s="203"/>
      <c r="D22498" s="203"/>
      <c r="E22498" s="203"/>
      <c r="F22498" s="203"/>
    </row>
    <row r="22499" spans="1:6" x14ac:dyDescent="0.25">
      <c r="A22499" s="203"/>
      <c r="B22499" s="203"/>
      <c r="C22499" s="203"/>
      <c r="D22499" s="203"/>
      <c r="E22499" s="203"/>
      <c r="F22499" s="203"/>
    </row>
    <row r="22500" spans="1:6" x14ac:dyDescent="0.25">
      <c r="A22500" s="203"/>
      <c r="B22500" s="203"/>
      <c r="C22500" s="203"/>
      <c r="D22500" s="203"/>
      <c r="E22500" s="203"/>
      <c r="F22500" s="203"/>
    </row>
    <row r="22501" spans="1:6" x14ac:dyDescent="0.25">
      <c r="A22501" s="203"/>
      <c r="B22501" s="203"/>
      <c r="C22501" s="203"/>
      <c r="D22501" s="203"/>
      <c r="E22501" s="203"/>
      <c r="F22501" s="203"/>
    </row>
    <row r="22502" spans="1:6" x14ac:dyDescent="0.25">
      <c r="A22502" s="203"/>
      <c r="B22502" s="203"/>
      <c r="C22502" s="203"/>
      <c r="D22502" s="203"/>
      <c r="E22502" s="203"/>
      <c r="F22502" s="203"/>
    </row>
    <row r="22503" spans="1:6" x14ac:dyDescent="0.25">
      <c r="A22503" s="203"/>
      <c r="B22503" s="203"/>
      <c r="C22503" s="203"/>
      <c r="D22503" s="203"/>
      <c r="E22503" s="203"/>
      <c r="F22503" s="203"/>
    </row>
    <row r="22504" spans="1:6" x14ac:dyDescent="0.25">
      <c r="A22504" s="203"/>
      <c r="B22504" s="203"/>
      <c r="C22504" s="203"/>
      <c r="D22504" s="203"/>
      <c r="E22504" s="203"/>
      <c r="F22504" s="203"/>
    </row>
    <row r="22505" spans="1:6" x14ac:dyDescent="0.25">
      <c r="A22505" s="203"/>
      <c r="B22505" s="203"/>
      <c r="C22505" s="203"/>
      <c r="D22505" s="203"/>
      <c r="E22505" s="203"/>
      <c r="F22505" s="203"/>
    </row>
    <row r="22506" spans="1:6" x14ac:dyDescent="0.25">
      <c r="A22506" s="203"/>
      <c r="B22506" s="203"/>
      <c r="C22506" s="203"/>
      <c r="D22506" s="203"/>
      <c r="E22506" s="203"/>
      <c r="F22506" s="203"/>
    </row>
    <row r="22507" spans="1:6" x14ac:dyDescent="0.25">
      <c r="A22507" s="203"/>
      <c r="B22507" s="203"/>
      <c r="C22507" s="203"/>
      <c r="D22507" s="203"/>
      <c r="E22507" s="203"/>
      <c r="F22507" s="203"/>
    </row>
    <row r="22508" spans="1:6" x14ac:dyDescent="0.25">
      <c r="A22508" s="203"/>
      <c r="B22508" s="203"/>
      <c r="C22508" s="203"/>
      <c r="D22508" s="203"/>
      <c r="E22508" s="203"/>
      <c r="F22508" s="203"/>
    </row>
    <row r="22509" spans="1:6" x14ac:dyDescent="0.25">
      <c r="A22509" s="203"/>
      <c r="B22509" s="203"/>
      <c r="C22509" s="203"/>
      <c r="D22509" s="203"/>
      <c r="E22509" s="203"/>
      <c r="F22509" s="203"/>
    </row>
    <row r="22510" spans="1:6" x14ac:dyDescent="0.25">
      <c r="A22510" s="203"/>
      <c r="B22510" s="203"/>
      <c r="C22510" s="203"/>
      <c r="D22510" s="203"/>
      <c r="E22510" s="203"/>
      <c r="F22510" s="203"/>
    </row>
    <row r="22511" spans="1:6" x14ac:dyDescent="0.25">
      <c r="A22511" s="203"/>
      <c r="B22511" s="203"/>
      <c r="C22511" s="203"/>
      <c r="D22511" s="203"/>
      <c r="E22511" s="203"/>
      <c r="F22511" s="203"/>
    </row>
    <row r="22512" spans="1:6" x14ac:dyDescent="0.25">
      <c r="A22512" s="203"/>
      <c r="B22512" s="203"/>
      <c r="C22512" s="203"/>
      <c r="D22512" s="203"/>
      <c r="E22512" s="203"/>
      <c r="F22512" s="203"/>
    </row>
    <row r="22513" spans="1:6" x14ac:dyDescent="0.25">
      <c r="A22513" s="203"/>
      <c r="B22513" s="203"/>
      <c r="C22513" s="203"/>
      <c r="D22513" s="203"/>
      <c r="E22513" s="203"/>
      <c r="F22513" s="203"/>
    </row>
    <row r="22514" spans="1:6" x14ac:dyDescent="0.25">
      <c r="A22514" s="203"/>
      <c r="B22514" s="203"/>
      <c r="C22514" s="203"/>
      <c r="D22514" s="203"/>
      <c r="E22514" s="203"/>
      <c r="F22514" s="203"/>
    </row>
    <row r="22515" spans="1:6" x14ac:dyDescent="0.25">
      <c r="A22515" s="203"/>
      <c r="B22515" s="203"/>
      <c r="C22515" s="203"/>
      <c r="D22515" s="203"/>
      <c r="E22515" s="203"/>
      <c r="F22515" s="203"/>
    </row>
    <row r="22516" spans="1:6" x14ac:dyDescent="0.25">
      <c r="A22516" s="203"/>
      <c r="B22516" s="203"/>
      <c r="C22516" s="203"/>
      <c r="D22516" s="203"/>
      <c r="E22516" s="203"/>
      <c r="F22516" s="203"/>
    </row>
    <row r="22517" spans="1:6" x14ac:dyDescent="0.25">
      <c r="A22517" s="203"/>
      <c r="B22517" s="203"/>
      <c r="C22517" s="203"/>
      <c r="D22517" s="203"/>
      <c r="E22517" s="203"/>
      <c r="F22517" s="203"/>
    </row>
    <row r="22518" spans="1:6" x14ac:dyDescent="0.25">
      <c r="A22518" s="203"/>
      <c r="B22518" s="203"/>
      <c r="C22518" s="203"/>
      <c r="D22518" s="203"/>
      <c r="E22518" s="203"/>
      <c r="F22518" s="203"/>
    </row>
    <row r="22519" spans="1:6" x14ac:dyDescent="0.25">
      <c r="A22519" s="203"/>
      <c r="B22519" s="203"/>
      <c r="C22519" s="203"/>
      <c r="D22519" s="203"/>
      <c r="E22519" s="203"/>
      <c r="F22519" s="203"/>
    </row>
    <row r="22520" spans="1:6" x14ac:dyDescent="0.25">
      <c r="A22520" s="203"/>
      <c r="B22520" s="203"/>
      <c r="C22520" s="203"/>
      <c r="D22520" s="203"/>
      <c r="E22520" s="203"/>
      <c r="F22520" s="203"/>
    </row>
    <row r="22521" spans="1:6" x14ac:dyDescent="0.25">
      <c r="A22521" s="203"/>
      <c r="B22521" s="203"/>
      <c r="C22521" s="203"/>
      <c r="D22521" s="203"/>
      <c r="E22521" s="203"/>
      <c r="F22521" s="203"/>
    </row>
    <row r="22522" spans="1:6" x14ac:dyDescent="0.25">
      <c r="A22522" s="203"/>
      <c r="B22522" s="203"/>
      <c r="C22522" s="203"/>
      <c r="D22522" s="203"/>
      <c r="E22522" s="203"/>
      <c r="F22522" s="203"/>
    </row>
    <row r="22523" spans="1:6" x14ac:dyDescent="0.25">
      <c r="A22523" s="203"/>
      <c r="B22523" s="203"/>
      <c r="C22523" s="203"/>
      <c r="D22523" s="203"/>
      <c r="E22523" s="203"/>
      <c r="F22523" s="203"/>
    </row>
    <row r="22524" spans="1:6" x14ac:dyDescent="0.25">
      <c r="A22524" s="203"/>
      <c r="B22524" s="203"/>
      <c r="C22524" s="203"/>
      <c r="D22524" s="203"/>
      <c r="E22524" s="203"/>
      <c r="F22524" s="203"/>
    </row>
    <row r="22525" spans="1:6" x14ac:dyDescent="0.25">
      <c r="A22525" s="203"/>
      <c r="B22525" s="203"/>
      <c r="C22525" s="203"/>
      <c r="D22525" s="203"/>
      <c r="E22525" s="203"/>
      <c r="F22525" s="203"/>
    </row>
    <row r="22526" spans="1:6" x14ac:dyDescent="0.25">
      <c r="A22526" s="203"/>
      <c r="B22526" s="203"/>
      <c r="C22526" s="203"/>
      <c r="D22526" s="203"/>
      <c r="E22526" s="203"/>
      <c r="F22526" s="203"/>
    </row>
    <row r="22527" spans="1:6" x14ac:dyDescent="0.25">
      <c r="A22527" s="203"/>
      <c r="B22527" s="203"/>
      <c r="C22527" s="203"/>
      <c r="D22527" s="203"/>
      <c r="E22527" s="203"/>
      <c r="F22527" s="203"/>
    </row>
    <row r="22528" spans="1:6" x14ac:dyDescent="0.25">
      <c r="A22528" s="203"/>
      <c r="B22528" s="203"/>
      <c r="C22528" s="203"/>
      <c r="D22528" s="203"/>
      <c r="E22528" s="203"/>
      <c r="F22528" s="203"/>
    </row>
    <row r="22529" spans="1:6" x14ac:dyDescent="0.25">
      <c r="A22529" s="203"/>
      <c r="B22529" s="203"/>
      <c r="C22529" s="203"/>
      <c r="D22529" s="203"/>
      <c r="E22529" s="203"/>
      <c r="F22529" s="203"/>
    </row>
    <row r="22530" spans="1:6" x14ac:dyDescent="0.25">
      <c r="A22530" s="203"/>
      <c r="B22530" s="203"/>
      <c r="C22530" s="203"/>
      <c r="D22530" s="203"/>
      <c r="E22530" s="203"/>
      <c r="F22530" s="203"/>
    </row>
    <row r="22531" spans="1:6" x14ac:dyDescent="0.25">
      <c r="A22531" s="203"/>
      <c r="B22531" s="203"/>
      <c r="C22531" s="203"/>
      <c r="D22531" s="203"/>
      <c r="E22531" s="203"/>
      <c r="F22531" s="203"/>
    </row>
    <row r="22532" spans="1:6" x14ac:dyDescent="0.25">
      <c r="A22532" s="203"/>
      <c r="B22532" s="203"/>
      <c r="C22532" s="203"/>
      <c r="D22532" s="203"/>
      <c r="E22532" s="203"/>
      <c r="F22532" s="203"/>
    </row>
    <row r="22533" spans="1:6" x14ac:dyDescent="0.25">
      <c r="A22533" s="203"/>
      <c r="B22533" s="203"/>
      <c r="C22533" s="203"/>
      <c r="D22533" s="203"/>
      <c r="E22533" s="203"/>
      <c r="F22533" s="203"/>
    </row>
    <row r="22534" spans="1:6" x14ac:dyDescent="0.25">
      <c r="A22534" s="203"/>
      <c r="B22534" s="203"/>
      <c r="C22534" s="203"/>
      <c r="D22534" s="203"/>
      <c r="E22534" s="203"/>
      <c r="F22534" s="203"/>
    </row>
    <row r="22535" spans="1:6" x14ac:dyDescent="0.25">
      <c r="A22535" s="203"/>
      <c r="B22535" s="203"/>
      <c r="C22535" s="203"/>
      <c r="D22535" s="203"/>
      <c r="E22535" s="203"/>
      <c r="F22535" s="203"/>
    </row>
    <row r="22536" spans="1:6" x14ac:dyDescent="0.25">
      <c r="A22536" s="203"/>
      <c r="B22536" s="203"/>
      <c r="C22536" s="203"/>
      <c r="D22536" s="203"/>
      <c r="E22536" s="203"/>
      <c r="F22536" s="203"/>
    </row>
    <row r="22537" spans="1:6" x14ac:dyDescent="0.25">
      <c r="A22537" s="203"/>
      <c r="B22537" s="203"/>
      <c r="C22537" s="203"/>
      <c r="D22537" s="203"/>
      <c r="E22537" s="203"/>
      <c r="F22537" s="203"/>
    </row>
    <row r="22538" spans="1:6" x14ac:dyDescent="0.25">
      <c r="A22538" s="203"/>
      <c r="B22538" s="203"/>
      <c r="C22538" s="203"/>
      <c r="D22538" s="203"/>
      <c r="E22538" s="203"/>
      <c r="F22538" s="203"/>
    </row>
    <row r="22539" spans="1:6" x14ac:dyDescent="0.25">
      <c r="A22539" s="203"/>
      <c r="B22539" s="203"/>
      <c r="C22539" s="203"/>
      <c r="D22539" s="203"/>
      <c r="E22539" s="203"/>
      <c r="F22539" s="203"/>
    </row>
    <row r="22540" spans="1:6" x14ac:dyDescent="0.25">
      <c r="A22540" s="203"/>
      <c r="B22540" s="203"/>
      <c r="C22540" s="203"/>
      <c r="D22540" s="203"/>
      <c r="E22540" s="203"/>
      <c r="F22540" s="203"/>
    </row>
    <row r="22541" spans="1:6" x14ac:dyDescent="0.25">
      <c r="A22541" s="203"/>
      <c r="B22541" s="203"/>
      <c r="C22541" s="203"/>
      <c r="D22541" s="203"/>
      <c r="E22541" s="203"/>
      <c r="F22541" s="203"/>
    </row>
    <row r="22542" spans="1:6" x14ac:dyDescent="0.25">
      <c r="A22542" s="203"/>
      <c r="B22542" s="203"/>
      <c r="C22542" s="203"/>
      <c r="D22542" s="203"/>
      <c r="E22542" s="203"/>
      <c r="F22542" s="203"/>
    </row>
    <row r="22543" spans="1:6" x14ac:dyDescent="0.25">
      <c r="A22543" s="203"/>
      <c r="B22543" s="203"/>
      <c r="C22543" s="203"/>
      <c r="D22543" s="203"/>
      <c r="E22543" s="203"/>
      <c r="F22543" s="203"/>
    </row>
    <row r="22544" spans="1:6" x14ac:dyDescent="0.25">
      <c r="A22544" s="203"/>
      <c r="B22544" s="203"/>
      <c r="C22544" s="203"/>
      <c r="D22544" s="203"/>
      <c r="E22544" s="203"/>
      <c r="F22544" s="203"/>
    </row>
    <row r="22545" spans="1:6" x14ac:dyDescent="0.25">
      <c r="A22545" s="203"/>
      <c r="B22545" s="203"/>
      <c r="C22545" s="203"/>
      <c r="D22545" s="203"/>
      <c r="E22545" s="203"/>
      <c r="F22545" s="203"/>
    </row>
    <row r="22546" spans="1:6" x14ac:dyDescent="0.25">
      <c r="A22546" s="203"/>
      <c r="B22546" s="203"/>
      <c r="C22546" s="203"/>
      <c r="D22546" s="203"/>
      <c r="E22546" s="203"/>
      <c r="F22546" s="203"/>
    </row>
    <row r="22547" spans="1:6" x14ac:dyDescent="0.25">
      <c r="A22547" s="203"/>
      <c r="B22547" s="203"/>
      <c r="C22547" s="203"/>
      <c r="D22547" s="203"/>
      <c r="E22547" s="203"/>
      <c r="F22547" s="203"/>
    </row>
    <row r="22548" spans="1:6" x14ac:dyDescent="0.25">
      <c r="A22548" s="203"/>
      <c r="B22548" s="203"/>
      <c r="C22548" s="203"/>
      <c r="D22548" s="203"/>
      <c r="E22548" s="203"/>
      <c r="F22548" s="203"/>
    </row>
    <row r="22549" spans="1:6" x14ac:dyDescent="0.25">
      <c r="A22549" s="203"/>
      <c r="B22549" s="203"/>
      <c r="C22549" s="203"/>
      <c r="D22549" s="203"/>
      <c r="E22549" s="203"/>
      <c r="F22549" s="203"/>
    </row>
    <row r="22550" spans="1:6" x14ac:dyDescent="0.25">
      <c r="A22550" s="203"/>
      <c r="B22550" s="203"/>
      <c r="C22550" s="203"/>
      <c r="D22550" s="203"/>
      <c r="E22550" s="203"/>
      <c r="F22550" s="203"/>
    </row>
    <row r="22551" spans="1:6" x14ac:dyDescent="0.25">
      <c r="A22551" s="203"/>
      <c r="B22551" s="203"/>
      <c r="C22551" s="203"/>
      <c r="D22551" s="203"/>
      <c r="E22551" s="203"/>
      <c r="F22551" s="203"/>
    </row>
    <row r="22552" spans="1:6" x14ac:dyDescent="0.25">
      <c r="A22552" s="203"/>
      <c r="B22552" s="203"/>
      <c r="C22552" s="203"/>
      <c r="D22552" s="203"/>
      <c r="E22552" s="203"/>
      <c r="F22552" s="203"/>
    </row>
    <row r="22553" spans="1:6" x14ac:dyDescent="0.25">
      <c r="A22553" s="203"/>
      <c r="B22553" s="203"/>
      <c r="C22553" s="203"/>
      <c r="D22553" s="203"/>
      <c r="E22553" s="203"/>
      <c r="F22553" s="203"/>
    </row>
    <row r="22554" spans="1:6" x14ac:dyDescent="0.25">
      <c r="A22554" s="203"/>
      <c r="B22554" s="203"/>
      <c r="C22554" s="203"/>
      <c r="D22554" s="203"/>
      <c r="E22554" s="203"/>
      <c r="F22554" s="203"/>
    </row>
    <row r="22555" spans="1:6" x14ac:dyDescent="0.25">
      <c r="A22555" s="203"/>
      <c r="B22555" s="203"/>
      <c r="C22555" s="203"/>
      <c r="D22555" s="203"/>
      <c r="E22555" s="203"/>
      <c r="F22555" s="203"/>
    </row>
    <row r="22556" spans="1:6" x14ac:dyDescent="0.25">
      <c r="A22556" s="203"/>
      <c r="B22556" s="203"/>
      <c r="C22556" s="203"/>
      <c r="D22556" s="203"/>
      <c r="E22556" s="203"/>
      <c r="F22556" s="203"/>
    </row>
    <row r="22557" spans="1:6" x14ac:dyDescent="0.25">
      <c r="A22557" s="203"/>
      <c r="B22557" s="203"/>
      <c r="C22557" s="203"/>
      <c r="D22557" s="203"/>
      <c r="E22557" s="203"/>
      <c r="F22557" s="203"/>
    </row>
    <row r="22558" spans="1:6" x14ac:dyDescent="0.25">
      <c r="A22558" s="203"/>
      <c r="B22558" s="203"/>
      <c r="C22558" s="203"/>
      <c r="D22558" s="203"/>
      <c r="E22558" s="203"/>
      <c r="F22558" s="203"/>
    </row>
    <row r="22559" spans="1:6" x14ac:dyDescent="0.25">
      <c r="A22559" s="203"/>
      <c r="B22559" s="203"/>
      <c r="C22559" s="203"/>
      <c r="D22559" s="203"/>
      <c r="E22559" s="203"/>
      <c r="F22559" s="203"/>
    </row>
    <row r="22560" spans="1:6" x14ac:dyDescent="0.25">
      <c r="A22560" s="203"/>
      <c r="B22560" s="203"/>
      <c r="C22560" s="203"/>
      <c r="D22560" s="203"/>
      <c r="E22560" s="203"/>
      <c r="F22560" s="203"/>
    </row>
    <row r="22561" spans="1:6" x14ac:dyDescent="0.25">
      <c r="A22561" s="203"/>
      <c r="B22561" s="203"/>
      <c r="C22561" s="203"/>
      <c r="D22561" s="203"/>
      <c r="E22561" s="203"/>
      <c r="F22561" s="203"/>
    </row>
    <row r="22562" spans="1:6" x14ac:dyDescent="0.25">
      <c r="A22562" s="203"/>
      <c r="B22562" s="203"/>
      <c r="C22562" s="203"/>
      <c r="D22562" s="203"/>
      <c r="E22562" s="203"/>
      <c r="F22562" s="203"/>
    </row>
    <row r="22563" spans="1:6" x14ac:dyDescent="0.25">
      <c r="A22563" s="203"/>
      <c r="B22563" s="203"/>
      <c r="C22563" s="203"/>
      <c r="D22563" s="203"/>
      <c r="E22563" s="203"/>
      <c r="F22563" s="203"/>
    </row>
    <row r="22564" spans="1:6" x14ac:dyDescent="0.25">
      <c r="A22564" s="203"/>
      <c r="B22564" s="203"/>
      <c r="C22564" s="203"/>
      <c r="D22564" s="203"/>
      <c r="E22564" s="203"/>
      <c r="F22564" s="203"/>
    </row>
    <row r="22565" spans="1:6" x14ac:dyDescent="0.25">
      <c r="A22565" s="203"/>
      <c r="B22565" s="203"/>
      <c r="C22565" s="203"/>
      <c r="D22565" s="203"/>
      <c r="E22565" s="203"/>
      <c r="F22565" s="203"/>
    </row>
    <row r="22566" spans="1:6" x14ac:dyDescent="0.25">
      <c r="A22566" s="203"/>
      <c r="B22566" s="203"/>
      <c r="C22566" s="203"/>
      <c r="D22566" s="203"/>
      <c r="E22566" s="203"/>
      <c r="F22566" s="203"/>
    </row>
    <row r="22567" spans="1:6" x14ac:dyDescent="0.25">
      <c r="A22567" s="203"/>
      <c r="B22567" s="203"/>
      <c r="C22567" s="203"/>
      <c r="D22567" s="203"/>
      <c r="E22567" s="203"/>
      <c r="F22567" s="203"/>
    </row>
    <row r="22568" spans="1:6" x14ac:dyDescent="0.25">
      <c r="A22568" s="203"/>
      <c r="B22568" s="203"/>
      <c r="C22568" s="203"/>
      <c r="D22568" s="203"/>
      <c r="E22568" s="203"/>
      <c r="F22568" s="203"/>
    </row>
    <row r="22569" spans="1:6" x14ac:dyDescent="0.25">
      <c r="A22569" s="203"/>
      <c r="B22569" s="203"/>
      <c r="C22569" s="203"/>
      <c r="D22569" s="203"/>
      <c r="E22569" s="203"/>
      <c r="F22569" s="203"/>
    </row>
    <row r="22570" spans="1:6" x14ac:dyDescent="0.25">
      <c r="A22570" s="203"/>
      <c r="B22570" s="203"/>
      <c r="C22570" s="203"/>
      <c r="D22570" s="203"/>
      <c r="E22570" s="203"/>
      <c r="F22570" s="203"/>
    </row>
    <row r="22571" spans="1:6" x14ac:dyDescent="0.25">
      <c r="A22571" s="203"/>
      <c r="B22571" s="203"/>
      <c r="C22571" s="203"/>
      <c r="D22571" s="203"/>
      <c r="E22571" s="203"/>
      <c r="F22571" s="203"/>
    </row>
    <row r="22572" spans="1:6" x14ac:dyDescent="0.25">
      <c r="A22572" s="203"/>
      <c r="B22572" s="203"/>
      <c r="C22572" s="203"/>
      <c r="D22572" s="203"/>
      <c r="E22572" s="203"/>
      <c r="F22572" s="203"/>
    </row>
    <row r="22573" spans="1:6" x14ac:dyDescent="0.25">
      <c r="A22573" s="203"/>
      <c r="B22573" s="203"/>
      <c r="C22573" s="203"/>
      <c r="D22573" s="203"/>
      <c r="E22573" s="203"/>
      <c r="F22573" s="203"/>
    </row>
    <row r="22574" spans="1:6" x14ac:dyDescent="0.25">
      <c r="A22574" s="203"/>
      <c r="B22574" s="203"/>
      <c r="C22574" s="203"/>
      <c r="D22574" s="203"/>
      <c r="E22574" s="203"/>
      <c r="F22574" s="203"/>
    </row>
    <row r="22575" spans="1:6" x14ac:dyDescent="0.25">
      <c r="A22575" s="203"/>
      <c r="B22575" s="203"/>
      <c r="C22575" s="203"/>
      <c r="D22575" s="203"/>
      <c r="E22575" s="203"/>
      <c r="F22575" s="203"/>
    </row>
    <row r="22576" spans="1:6" x14ac:dyDescent="0.25">
      <c r="A22576" s="203"/>
      <c r="B22576" s="203"/>
      <c r="C22576" s="203"/>
      <c r="D22576" s="203"/>
      <c r="E22576" s="203"/>
      <c r="F22576" s="203"/>
    </row>
    <row r="22577" spans="1:6" x14ac:dyDescent="0.25">
      <c r="A22577" s="203"/>
      <c r="B22577" s="203"/>
      <c r="C22577" s="203"/>
      <c r="D22577" s="203"/>
      <c r="E22577" s="203"/>
      <c r="F22577" s="203"/>
    </row>
    <row r="22578" spans="1:6" x14ac:dyDescent="0.25">
      <c r="A22578" s="203"/>
      <c r="B22578" s="203"/>
      <c r="C22578" s="203"/>
      <c r="D22578" s="203"/>
      <c r="E22578" s="203"/>
      <c r="F22578" s="203"/>
    </row>
    <row r="22579" spans="1:6" x14ac:dyDescent="0.25">
      <c r="A22579" s="203"/>
      <c r="B22579" s="203"/>
      <c r="C22579" s="203"/>
      <c r="D22579" s="203"/>
      <c r="E22579" s="203"/>
      <c r="F22579" s="203"/>
    </row>
    <row r="22580" spans="1:6" x14ac:dyDescent="0.25">
      <c r="A22580" s="203"/>
      <c r="B22580" s="203"/>
      <c r="C22580" s="203"/>
      <c r="D22580" s="203"/>
      <c r="E22580" s="203"/>
      <c r="F22580" s="203"/>
    </row>
    <row r="22581" spans="1:6" x14ac:dyDescent="0.25">
      <c r="A22581" s="203"/>
      <c r="B22581" s="203"/>
      <c r="C22581" s="203"/>
      <c r="D22581" s="203"/>
      <c r="E22581" s="203"/>
      <c r="F22581" s="203"/>
    </row>
    <row r="22582" spans="1:6" x14ac:dyDescent="0.25">
      <c r="A22582" s="203"/>
      <c r="B22582" s="203"/>
      <c r="C22582" s="203"/>
      <c r="D22582" s="203"/>
      <c r="E22582" s="203"/>
      <c r="F22582" s="203"/>
    </row>
    <row r="22583" spans="1:6" x14ac:dyDescent="0.25">
      <c r="A22583" s="203"/>
      <c r="B22583" s="203"/>
      <c r="C22583" s="203"/>
      <c r="D22583" s="203"/>
      <c r="E22583" s="203"/>
      <c r="F22583" s="203"/>
    </row>
    <row r="22584" spans="1:6" x14ac:dyDescent="0.25">
      <c r="A22584" s="203"/>
      <c r="B22584" s="203"/>
      <c r="C22584" s="203"/>
      <c r="D22584" s="203"/>
      <c r="E22584" s="203"/>
      <c r="F22584" s="203"/>
    </row>
    <row r="22585" spans="1:6" x14ac:dyDescent="0.25">
      <c r="A22585" s="203"/>
      <c r="B22585" s="203"/>
      <c r="C22585" s="203"/>
      <c r="D22585" s="203"/>
      <c r="E22585" s="203"/>
      <c r="F22585" s="203"/>
    </row>
    <row r="22586" spans="1:6" x14ac:dyDescent="0.25">
      <c r="A22586" s="203"/>
      <c r="B22586" s="203"/>
      <c r="C22586" s="203"/>
      <c r="D22586" s="203"/>
      <c r="E22586" s="203"/>
      <c r="F22586" s="203"/>
    </row>
    <row r="22587" spans="1:6" x14ac:dyDescent="0.25">
      <c r="A22587" s="203"/>
      <c r="B22587" s="203"/>
      <c r="C22587" s="203"/>
      <c r="D22587" s="203"/>
      <c r="E22587" s="203"/>
      <c r="F22587" s="203"/>
    </row>
    <row r="22588" spans="1:6" x14ac:dyDescent="0.25">
      <c r="A22588" s="203"/>
      <c r="B22588" s="203"/>
      <c r="C22588" s="203"/>
      <c r="D22588" s="203"/>
      <c r="E22588" s="203"/>
      <c r="F22588" s="203"/>
    </row>
    <row r="22589" spans="1:6" x14ac:dyDescent="0.25">
      <c r="A22589" s="203"/>
      <c r="B22589" s="203"/>
      <c r="C22589" s="203"/>
      <c r="D22589" s="203"/>
      <c r="E22589" s="203"/>
      <c r="F22589" s="203"/>
    </row>
    <row r="22590" spans="1:6" x14ac:dyDescent="0.25">
      <c r="A22590" s="203"/>
      <c r="B22590" s="203"/>
      <c r="C22590" s="203"/>
      <c r="D22590" s="203"/>
      <c r="E22590" s="203"/>
      <c r="F22590" s="203"/>
    </row>
    <row r="22591" spans="1:6" x14ac:dyDescent="0.25">
      <c r="A22591" s="203"/>
      <c r="B22591" s="203"/>
      <c r="C22591" s="203"/>
      <c r="D22591" s="203"/>
      <c r="E22591" s="203"/>
      <c r="F22591" s="203"/>
    </row>
    <row r="22592" spans="1:6" x14ac:dyDescent="0.25">
      <c r="A22592" s="203"/>
      <c r="B22592" s="203"/>
      <c r="C22592" s="203"/>
      <c r="D22592" s="203"/>
      <c r="E22592" s="203"/>
      <c r="F22592" s="203"/>
    </row>
    <row r="22593" spans="1:6" x14ac:dyDescent="0.25">
      <c r="A22593" s="203"/>
      <c r="B22593" s="203"/>
      <c r="C22593" s="203"/>
      <c r="D22593" s="203"/>
      <c r="E22593" s="203"/>
      <c r="F22593" s="203"/>
    </row>
    <row r="22594" spans="1:6" x14ac:dyDescent="0.25">
      <c r="A22594" s="203"/>
      <c r="B22594" s="203"/>
      <c r="C22594" s="203"/>
      <c r="D22594" s="203"/>
      <c r="E22594" s="203"/>
      <c r="F22594" s="203"/>
    </row>
    <row r="22595" spans="1:6" x14ac:dyDescent="0.25">
      <c r="A22595" s="203"/>
      <c r="B22595" s="203"/>
      <c r="C22595" s="203"/>
      <c r="D22595" s="203"/>
      <c r="E22595" s="203"/>
      <c r="F22595" s="203"/>
    </row>
    <row r="22596" spans="1:6" x14ac:dyDescent="0.25">
      <c r="A22596" s="203"/>
      <c r="B22596" s="203"/>
      <c r="C22596" s="203"/>
      <c r="D22596" s="203"/>
      <c r="E22596" s="203"/>
      <c r="F22596" s="203"/>
    </row>
    <row r="22597" spans="1:6" x14ac:dyDescent="0.25">
      <c r="A22597" s="203"/>
      <c r="B22597" s="203"/>
      <c r="C22597" s="203"/>
      <c r="D22597" s="203"/>
      <c r="E22597" s="203"/>
      <c r="F22597" s="203"/>
    </row>
    <row r="22598" spans="1:6" x14ac:dyDescent="0.25">
      <c r="A22598" s="203"/>
      <c r="B22598" s="203"/>
      <c r="C22598" s="203"/>
      <c r="D22598" s="203"/>
      <c r="E22598" s="203"/>
      <c r="F22598" s="203"/>
    </row>
    <row r="22599" spans="1:6" x14ac:dyDescent="0.25">
      <c r="A22599" s="203"/>
      <c r="B22599" s="203"/>
      <c r="C22599" s="203"/>
      <c r="D22599" s="203"/>
      <c r="E22599" s="203"/>
      <c r="F22599" s="203"/>
    </row>
    <row r="22600" spans="1:6" x14ac:dyDescent="0.25">
      <c r="A22600" s="203"/>
      <c r="B22600" s="203"/>
      <c r="C22600" s="203"/>
      <c r="D22600" s="203"/>
      <c r="E22600" s="203"/>
      <c r="F22600" s="203"/>
    </row>
    <row r="22601" spans="1:6" x14ac:dyDescent="0.25">
      <c r="A22601" s="203"/>
      <c r="B22601" s="203"/>
      <c r="C22601" s="203"/>
      <c r="D22601" s="203"/>
      <c r="E22601" s="203"/>
      <c r="F22601" s="203"/>
    </row>
    <row r="22602" spans="1:6" x14ac:dyDescent="0.25">
      <c r="A22602" s="203"/>
      <c r="B22602" s="203"/>
      <c r="C22602" s="203"/>
      <c r="D22602" s="203"/>
      <c r="E22602" s="203"/>
      <c r="F22602" s="203"/>
    </row>
    <row r="22603" spans="1:6" x14ac:dyDescent="0.25">
      <c r="A22603" s="203"/>
      <c r="B22603" s="203"/>
      <c r="C22603" s="203"/>
      <c r="D22603" s="203"/>
      <c r="E22603" s="203"/>
      <c r="F22603" s="203"/>
    </row>
    <row r="22604" spans="1:6" x14ac:dyDescent="0.25">
      <c r="A22604" s="203"/>
      <c r="B22604" s="203"/>
      <c r="C22604" s="203"/>
      <c r="D22604" s="203"/>
      <c r="E22604" s="203"/>
      <c r="F22604" s="203"/>
    </row>
    <row r="22605" spans="1:6" x14ac:dyDescent="0.25">
      <c r="A22605" s="203"/>
      <c r="B22605" s="203"/>
      <c r="C22605" s="203"/>
      <c r="D22605" s="203"/>
      <c r="E22605" s="203"/>
      <c r="F22605" s="203"/>
    </row>
    <row r="22606" spans="1:6" x14ac:dyDescent="0.25">
      <c r="A22606" s="203"/>
      <c r="B22606" s="203"/>
      <c r="C22606" s="203"/>
      <c r="D22606" s="203"/>
      <c r="E22606" s="203"/>
      <c r="F22606" s="203"/>
    </row>
    <row r="22607" spans="1:6" x14ac:dyDescent="0.25">
      <c r="A22607" s="203"/>
      <c r="B22607" s="203"/>
      <c r="C22607" s="203"/>
      <c r="D22607" s="203"/>
      <c r="E22607" s="203"/>
      <c r="F22607" s="203"/>
    </row>
    <row r="22608" spans="1:6" x14ac:dyDescent="0.25">
      <c r="A22608" s="203"/>
      <c r="B22608" s="203"/>
      <c r="C22608" s="203"/>
      <c r="D22608" s="203"/>
      <c r="E22608" s="203"/>
      <c r="F22608" s="203"/>
    </row>
    <row r="22609" spans="1:6" x14ac:dyDescent="0.25">
      <c r="A22609" s="203"/>
      <c r="B22609" s="203"/>
      <c r="C22609" s="203"/>
      <c r="D22609" s="203"/>
      <c r="E22609" s="203"/>
      <c r="F22609" s="203"/>
    </row>
    <row r="22610" spans="1:6" x14ac:dyDescent="0.25">
      <c r="A22610" s="203"/>
      <c r="B22610" s="203"/>
      <c r="C22610" s="203"/>
      <c r="D22610" s="203"/>
      <c r="E22610" s="203"/>
      <c r="F22610" s="203"/>
    </row>
    <row r="22611" spans="1:6" x14ac:dyDescent="0.25">
      <c r="A22611" s="203"/>
      <c r="B22611" s="203"/>
      <c r="C22611" s="203"/>
      <c r="D22611" s="203"/>
      <c r="E22611" s="203"/>
      <c r="F22611" s="203"/>
    </row>
    <row r="22612" spans="1:6" x14ac:dyDescent="0.25">
      <c r="A22612" s="203"/>
      <c r="B22612" s="203"/>
      <c r="C22612" s="203"/>
      <c r="D22612" s="203"/>
      <c r="E22612" s="203"/>
      <c r="F22612" s="203"/>
    </row>
    <row r="22613" spans="1:6" x14ac:dyDescent="0.25">
      <c r="A22613" s="203"/>
      <c r="B22613" s="203"/>
      <c r="C22613" s="203"/>
      <c r="D22613" s="203"/>
      <c r="E22613" s="203"/>
      <c r="F22613" s="203"/>
    </row>
    <row r="22614" spans="1:6" x14ac:dyDescent="0.25">
      <c r="A22614" s="203"/>
      <c r="B22614" s="203"/>
      <c r="C22614" s="203"/>
      <c r="D22614" s="203"/>
      <c r="E22614" s="203"/>
      <c r="F22614" s="203"/>
    </row>
    <row r="22615" spans="1:6" x14ac:dyDescent="0.25">
      <c r="A22615" s="203"/>
      <c r="B22615" s="203"/>
      <c r="C22615" s="203"/>
      <c r="D22615" s="203"/>
      <c r="E22615" s="203"/>
      <c r="F22615" s="203"/>
    </row>
    <row r="22616" spans="1:6" x14ac:dyDescent="0.25">
      <c r="A22616" s="203"/>
      <c r="B22616" s="203"/>
      <c r="C22616" s="203"/>
      <c r="D22616" s="203"/>
      <c r="E22616" s="203"/>
      <c r="F22616" s="203"/>
    </row>
    <row r="22617" spans="1:6" x14ac:dyDescent="0.25">
      <c r="A22617" s="203"/>
      <c r="B22617" s="203"/>
      <c r="C22617" s="203"/>
      <c r="D22617" s="203"/>
      <c r="E22617" s="203"/>
      <c r="F22617" s="203"/>
    </row>
    <row r="22618" spans="1:6" x14ac:dyDescent="0.25">
      <c r="A22618" s="203"/>
      <c r="B22618" s="203"/>
      <c r="C22618" s="203"/>
      <c r="D22618" s="203"/>
      <c r="E22618" s="203"/>
      <c r="F22618" s="203"/>
    </row>
    <row r="22619" spans="1:6" x14ac:dyDescent="0.25">
      <c r="A22619" s="203"/>
      <c r="B22619" s="203"/>
      <c r="C22619" s="203"/>
      <c r="D22619" s="203"/>
      <c r="E22619" s="203"/>
      <c r="F22619" s="203"/>
    </row>
    <row r="22620" spans="1:6" x14ac:dyDescent="0.25">
      <c r="A22620" s="203"/>
      <c r="B22620" s="203"/>
      <c r="C22620" s="203"/>
      <c r="D22620" s="203"/>
      <c r="E22620" s="203"/>
      <c r="F22620" s="203"/>
    </row>
    <row r="22621" spans="1:6" x14ac:dyDescent="0.25">
      <c r="A22621" s="203"/>
      <c r="B22621" s="203"/>
      <c r="C22621" s="203"/>
      <c r="D22621" s="203"/>
      <c r="E22621" s="203"/>
      <c r="F22621" s="203"/>
    </row>
    <row r="22622" spans="1:6" x14ac:dyDescent="0.25">
      <c r="A22622" s="203"/>
      <c r="B22622" s="203"/>
      <c r="C22622" s="203"/>
      <c r="D22622" s="203"/>
      <c r="E22622" s="203"/>
      <c r="F22622" s="203"/>
    </row>
    <row r="22623" spans="1:6" x14ac:dyDescent="0.25">
      <c r="A22623" s="203"/>
      <c r="B22623" s="203"/>
      <c r="C22623" s="203"/>
      <c r="D22623" s="203"/>
      <c r="E22623" s="203"/>
      <c r="F22623" s="203"/>
    </row>
    <row r="22624" spans="1:6" x14ac:dyDescent="0.25">
      <c r="A22624" s="203"/>
      <c r="B22624" s="203"/>
      <c r="C22624" s="203"/>
      <c r="D22624" s="203"/>
      <c r="E22624" s="203"/>
      <c r="F22624" s="203"/>
    </row>
    <row r="22625" spans="1:6" x14ac:dyDescent="0.25">
      <c r="A22625" s="203"/>
      <c r="B22625" s="203"/>
      <c r="C22625" s="203"/>
      <c r="D22625" s="203"/>
      <c r="E22625" s="203"/>
      <c r="F22625" s="203"/>
    </row>
    <row r="22626" spans="1:6" x14ac:dyDescent="0.25">
      <c r="A22626" s="203"/>
      <c r="B22626" s="203"/>
      <c r="C22626" s="203"/>
      <c r="D22626" s="203"/>
      <c r="E22626" s="203"/>
      <c r="F22626" s="203"/>
    </row>
    <row r="22627" spans="1:6" x14ac:dyDescent="0.25">
      <c r="A22627" s="203"/>
      <c r="B22627" s="203"/>
      <c r="C22627" s="203"/>
      <c r="D22627" s="203"/>
      <c r="E22627" s="203"/>
      <c r="F22627" s="203"/>
    </row>
    <row r="22628" spans="1:6" x14ac:dyDescent="0.25">
      <c r="A22628" s="203"/>
      <c r="B22628" s="203"/>
      <c r="C22628" s="203"/>
      <c r="D22628" s="203"/>
      <c r="E22628" s="203"/>
      <c r="F22628" s="203"/>
    </row>
    <row r="22629" spans="1:6" x14ac:dyDescent="0.25">
      <c r="A22629" s="203"/>
      <c r="B22629" s="203"/>
      <c r="C22629" s="203"/>
      <c r="D22629" s="203"/>
      <c r="E22629" s="203"/>
      <c r="F22629" s="203"/>
    </row>
    <row r="22630" spans="1:6" x14ac:dyDescent="0.25">
      <c r="A22630" s="203"/>
      <c r="B22630" s="203"/>
      <c r="C22630" s="203"/>
      <c r="D22630" s="203"/>
      <c r="E22630" s="203"/>
      <c r="F22630" s="203"/>
    </row>
    <row r="22631" spans="1:6" x14ac:dyDescent="0.25">
      <c r="A22631" s="203"/>
      <c r="B22631" s="203"/>
      <c r="C22631" s="203"/>
      <c r="D22631" s="203"/>
      <c r="E22631" s="203"/>
      <c r="F22631" s="203"/>
    </row>
    <row r="22632" spans="1:6" x14ac:dyDescent="0.25">
      <c r="A22632" s="203"/>
      <c r="B22632" s="203"/>
      <c r="C22632" s="203"/>
      <c r="D22632" s="203"/>
      <c r="E22632" s="203"/>
      <c r="F22632" s="203"/>
    </row>
    <row r="22633" spans="1:6" x14ac:dyDescent="0.25">
      <c r="A22633" s="203"/>
      <c r="B22633" s="203"/>
      <c r="C22633" s="203"/>
      <c r="D22633" s="203"/>
      <c r="E22633" s="203"/>
      <c r="F22633" s="203"/>
    </row>
    <row r="22634" spans="1:6" x14ac:dyDescent="0.25">
      <c r="A22634" s="203"/>
      <c r="B22634" s="203"/>
      <c r="C22634" s="203"/>
      <c r="D22634" s="203"/>
      <c r="E22634" s="203"/>
      <c r="F22634" s="203"/>
    </row>
    <row r="22635" spans="1:6" x14ac:dyDescent="0.25">
      <c r="A22635" s="203"/>
      <c r="B22635" s="203"/>
      <c r="C22635" s="203"/>
      <c r="D22635" s="203"/>
      <c r="E22635" s="203"/>
      <c r="F22635" s="203"/>
    </row>
    <row r="22636" spans="1:6" x14ac:dyDescent="0.25">
      <c r="A22636" s="203"/>
      <c r="B22636" s="203"/>
      <c r="C22636" s="203"/>
      <c r="D22636" s="203"/>
      <c r="E22636" s="203"/>
      <c r="F22636" s="203"/>
    </row>
    <row r="22637" spans="1:6" x14ac:dyDescent="0.25">
      <c r="A22637" s="203"/>
      <c r="B22637" s="203"/>
      <c r="C22637" s="203"/>
      <c r="D22637" s="203"/>
      <c r="E22637" s="203"/>
      <c r="F22637" s="203"/>
    </row>
    <row r="22638" spans="1:6" x14ac:dyDescent="0.25">
      <c r="A22638" s="203"/>
      <c r="B22638" s="203"/>
      <c r="C22638" s="203"/>
      <c r="D22638" s="203"/>
      <c r="E22638" s="203"/>
      <c r="F22638" s="203"/>
    </row>
    <row r="22639" spans="1:6" x14ac:dyDescent="0.25">
      <c r="A22639" s="203"/>
      <c r="B22639" s="203"/>
      <c r="C22639" s="203"/>
      <c r="D22639" s="203"/>
      <c r="E22639" s="203"/>
      <c r="F22639" s="203"/>
    </row>
    <row r="22640" spans="1:6" x14ac:dyDescent="0.25">
      <c r="A22640" s="203"/>
      <c r="B22640" s="203"/>
      <c r="C22640" s="203"/>
      <c r="D22640" s="203"/>
      <c r="E22640" s="203"/>
      <c r="F22640" s="203"/>
    </row>
    <row r="22641" spans="1:6" x14ac:dyDescent="0.25">
      <c r="A22641" s="203"/>
      <c r="B22641" s="203"/>
      <c r="C22641" s="203"/>
      <c r="D22641" s="203"/>
      <c r="E22641" s="203"/>
      <c r="F22641" s="203"/>
    </row>
    <row r="22642" spans="1:6" x14ac:dyDescent="0.25">
      <c r="A22642" s="203"/>
      <c r="B22642" s="203"/>
      <c r="C22642" s="203"/>
      <c r="D22642" s="203"/>
      <c r="E22642" s="203"/>
      <c r="F22642" s="203"/>
    </row>
    <row r="22643" spans="1:6" x14ac:dyDescent="0.25">
      <c r="A22643" s="203"/>
      <c r="B22643" s="203"/>
      <c r="C22643" s="203"/>
      <c r="D22643" s="203"/>
      <c r="E22643" s="203"/>
      <c r="F22643" s="203"/>
    </row>
    <row r="22644" spans="1:6" x14ac:dyDescent="0.25">
      <c r="A22644" s="203"/>
      <c r="B22644" s="203"/>
      <c r="C22644" s="203"/>
      <c r="D22644" s="203"/>
      <c r="E22644" s="203"/>
      <c r="F22644" s="203"/>
    </row>
    <row r="22645" spans="1:6" x14ac:dyDescent="0.25">
      <c r="A22645" s="203"/>
      <c r="B22645" s="203"/>
      <c r="C22645" s="203"/>
      <c r="D22645" s="203"/>
      <c r="E22645" s="203"/>
      <c r="F22645" s="203"/>
    </row>
    <row r="22646" spans="1:6" x14ac:dyDescent="0.25">
      <c r="A22646" s="203"/>
      <c r="B22646" s="203"/>
      <c r="C22646" s="203"/>
      <c r="D22646" s="203"/>
      <c r="E22646" s="203"/>
      <c r="F22646" s="203"/>
    </row>
    <row r="22647" spans="1:6" x14ac:dyDescent="0.25">
      <c r="A22647" s="203"/>
      <c r="B22647" s="203"/>
      <c r="C22647" s="203"/>
      <c r="D22647" s="203"/>
      <c r="E22647" s="203"/>
      <c r="F22647" s="203"/>
    </row>
    <row r="22648" spans="1:6" x14ac:dyDescent="0.25">
      <c r="A22648" s="203"/>
      <c r="B22648" s="203"/>
      <c r="C22648" s="203"/>
      <c r="D22648" s="203"/>
      <c r="E22648" s="203"/>
      <c r="F22648" s="203"/>
    </row>
    <row r="22649" spans="1:6" x14ac:dyDescent="0.25">
      <c r="A22649" s="203"/>
      <c r="B22649" s="203"/>
      <c r="C22649" s="203"/>
      <c r="D22649" s="203"/>
      <c r="E22649" s="203"/>
      <c r="F22649" s="203"/>
    </row>
    <row r="22650" spans="1:6" x14ac:dyDescent="0.25">
      <c r="A22650" s="203"/>
      <c r="B22650" s="203"/>
      <c r="C22650" s="203"/>
      <c r="D22650" s="203"/>
      <c r="E22650" s="203"/>
      <c r="F22650" s="203"/>
    </row>
    <row r="22651" spans="1:6" x14ac:dyDescent="0.25">
      <c r="A22651" s="203"/>
      <c r="B22651" s="203"/>
      <c r="C22651" s="203"/>
      <c r="D22651" s="203"/>
      <c r="E22651" s="203"/>
      <c r="F22651" s="203"/>
    </row>
    <row r="22652" spans="1:6" x14ac:dyDescent="0.25">
      <c r="A22652" s="203"/>
      <c r="B22652" s="203"/>
      <c r="C22652" s="203"/>
      <c r="D22652" s="203"/>
      <c r="E22652" s="203"/>
      <c r="F22652" s="203"/>
    </row>
    <row r="22653" spans="1:6" x14ac:dyDescent="0.25">
      <c r="A22653" s="203"/>
      <c r="B22653" s="203"/>
      <c r="C22653" s="203"/>
      <c r="D22653" s="203"/>
      <c r="E22653" s="203"/>
      <c r="F22653" s="203"/>
    </row>
    <row r="22654" spans="1:6" x14ac:dyDescent="0.25">
      <c r="A22654" s="203"/>
      <c r="B22654" s="203"/>
      <c r="C22654" s="203"/>
      <c r="D22654" s="203"/>
      <c r="E22654" s="203"/>
      <c r="F22654" s="203"/>
    </row>
    <row r="22655" spans="1:6" x14ac:dyDescent="0.25">
      <c r="A22655" s="203"/>
      <c r="B22655" s="203"/>
      <c r="C22655" s="203"/>
      <c r="D22655" s="203"/>
      <c r="E22655" s="203"/>
      <c r="F22655" s="203"/>
    </row>
    <row r="22656" spans="1:6" x14ac:dyDescent="0.25">
      <c r="A22656" s="203"/>
      <c r="B22656" s="203"/>
      <c r="C22656" s="203"/>
      <c r="D22656" s="203"/>
      <c r="E22656" s="203"/>
      <c r="F22656" s="203"/>
    </row>
    <row r="22657" spans="1:6" x14ac:dyDescent="0.25">
      <c r="A22657" s="203"/>
      <c r="B22657" s="203"/>
      <c r="C22657" s="203"/>
      <c r="D22657" s="203"/>
      <c r="E22657" s="203"/>
      <c r="F22657" s="203"/>
    </row>
    <row r="22658" spans="1:6" x14ac:dyDescent="0.25">
      <c r="A22658" s="203"/>
      <c r="B22658" s="203"/>
      <c r="C22658" s="203"/>
      <c r="D22658" s="203"/>
      <c r="E22658" s="203"/>
      <c r="F22658" s="203"/>
    </row>
    <row r="22659" spans="1:6" x14ac:dyDescent="0.25">
      <c r="A22659" s="203"/>
      <c r="B22659" s="203"/>
      <c r="C22659" s="203"/>
      <c r="D22659" s="203"/>
      <c r="E22659" s="203"/>
      <c r="F22659" s="203"/>
    </row>
    <row r="22660" spans="1:6" x14ac:dyDescent="0.25">
      <c r="A22660" s="203"/>
      <c r="B22660" s="203"/>
      <c r="C22660" s="203"/>
      <c r="D22660" s="203"/>
      <c r="E22660" s="203"/>
      <c r="F22660" s="203"/>
    </row>
    <row r="22661" spans="1:6" x14ac:dyDescent="0.25">
      <c r="A22661" s="203"/>
      <c r="B22661" s="203"/>
      <c r="C22661" s="203"/>
      <c r="D22661" s="203"/>
      <c r="E22661" s="203"/>
      <c r="F22661" s="203"/>
    </row>
    <row r="22662" spans="1:6" x14ac:dyDescent="0.25">
      <c r="A22662" s="203"/>
      <c r="B22662" s="203"/>
      <c r="C22662" s="203"/>
      <c r="D22662" s="203"/>
      <c r="E22662" s="203"/>
      <c r="F22662" s="203"/>
    </row>
    <row r="22663" spans="1:6" x14ac:dyDescent="0.25">
      <c r="A22663" s="203"/>
      <c r="B22663" s="203"/>
      <c r="C22663" s="203"/>
      <c r="D22663" s="203"/>
      <c r="E22663" s="203"/>
      <c r="F22663" s="203"/>
    </row>
    <row r="22664" spans="1:6" x14ac:dyDescent="0.25">
      <c r="A22664" s="203"/>
      <c r="B22664" s="203"/>
      <c r="C22664" s="203"/>
      <c r="D22664" s="203"/>
      <c r="E22664" s="203"/>
      <c r="F22664" s="203"/>
    </row>
    <row r="22665" spans="1:6" x14ac:dyDescent="0.25">
      <c r="A22665" s="203"/>
      <c r="B22665" s="203"/>
      <c r="C22665" s="203"/>
      <c r="D22665" s="203"/>
      <c r="E22665" s="203"/>
      <c r="F22665" s="203"/>
    </row>
    <row r="22666" spans="1:6" x14ac:dyDescent="0.25">
      <c r="A22666" s="203"/>
      <c r="B22666" s="203"/>
      <c r="C22666" s="203"/>
      <c r="D22666" s="203"/>
      <c r="E22666" s="203"/>
      <c r="F22666" s="203"/>
    </row>
    <row r="22667" spans="1:6" x14ac:dyDescent="0.25">
      <c r="A22667" s="203"/>
      <c r="B22667" s="203"/>
      <c r="C22667" s="203"/>
      <c r="D22667" s="203"/>
      <c r="E22667" s="203"/>
      <c r="F22667" s="203"/>
    </row>
    <row r="22668" spans="1:6" x14ac:dyDescent="0.25">
      <c r="A22668" s="203"/>
      <c r="B22668" s="203"/>
      <c r="C22668" s="203"/>
      <c r="D22668" s="203"/>
      <c r="E22668" s="203"/>
      <c r="F22668" s="203"/>
    </row>
    <row r="22669" spans="1:6" x14ac:dyDescent="0.25">
      <c r="A22669" s="203"/>
      <c r="B22669" s="203"/>
      <c r="C22669" s="203"/>
      <c r="D22669" s="203"/>
      <c r="E22669" s="203"/>
      <c r="F22669" s="203"/>
    </row>
    <row r="22670" spans="1:6" x14ac:dyDescent="0.25">
      <c r="A22670" s="203"/>
      <c r="B22670" s="203"/>
      <c r="C22670" s="203"/>
      <c r="D22670" s="203"/>
      <c r="E22670" s="203"/>
      <c r="F22670" s="203"/>
    </row>
    <row r="22671" spans="1:6" x14ac:dyDescent="0.25">
      <c r="A22671" s="203"/>
      <c r="B22671" s="203"/>
      <c r="C22671" s="203"/>
      <c r="D22671" s="203"/>
      <c r="E22671" s="203"/>
      <c r="F22671" s="203"/>
    </row>
    <row r="22672" spans="1:6" x14ac:dyDescent="0.25">
      <c r="A22672" s="203"/>
      <c r="B22672" s="203"/>
      <c r="C22672" s="203"/>
      <c r="D22672" s="203"/>
      <c r="E22672" s="203"/>
      <c r="F22672" s="203"/>
    </row>
    <row r="22673" spans="1:6" x14ac:dyDescent="0.25">
      <c r="A22673" s="203"/>
      <c r="B22673" s="203"/>
      <c r="C22673" s="203"/>
      <c r="D22673" s="203"/>
      <c r="E22673" s="203"/>
      <c r="F22673" s="203"/>
    </row>
    <row r="22674" spans="1:6" x14ac:dyDescent="0.25">
      <c r="A22674" s="203"/>
      <c r="B22674" s="203"/>
      <c r="C22674" s="203"/>
      <c r="D22674" s="203"/>
      <c r="E22674" s="203"/>
      <c r="F22674" s="203"/>
    </row>
    <row r="22675" spans="1:6" x14ac:dyDescent="0.25">
      <c r="A22675" s="203"/>
      <c r="B22675" s="203"/>
      <c r="C22675" s="203"/>
      <c r="D22675" s="203"/>
      <c r="E22675" s="203"/>
      <c r="F22675" s="203"/>
    </row>
    <row r="22676" spans="1:6" x14ac:dyDescent="0.25">
      <c r="A22676" s="203"/>
      <c r="B22676" s="203"/>
      <c r="C22676" s="203"/>
      <c r="D22676" s="203"/>
      <c r="E22676" s="203"/>
      <c r="F22676" s="203"/>
    </row>
    <row r="22677" spans="1:6" x14ac:dyDescent="0.25">
      <c r="A22677" s="203"/>
      <c r="B22677" s="203"/>
      <c r="C22677" s="203"/>
      <c r="D22677" s="203"/>
      <c r="E22677" s="203"/>
      <c r="F22677" s="203"/>
    </row>
    <row r="22678" spans="1:6" x14ac:dyDescent="0.25">
      <c r="A22678" s="203"/>
      <c r="B22678" s="203"/>
      <c r="C22678" s="203"/>
      <c r="D22678" s="203"/>
      <c r="E22678" s="203"/>
      <c r="F22678" s="203"/>
    </row>
    <row r="22679" spans="1:6" x14ac:dyDescent="0.25">
      <c r="A22679" s="203"/>
      <c r="B22679" s="203"/>
      <c r="C22679" s="203"/>
      <c r="D22679" s="203"/>
      <c r="E22679" s="203"/>
      <c r="F22679" s="203"/>
    </row>
    <row r="22680" spans="1:6" x14ac:dyDescent="0.25">
      <c r="A22680" s="203"/>
      <c r="B22680" s="203"/>
      <c r="C22680" s="203"/>
      <c r="D22680" s="203"/>
      <c r="E22680" s="203"/>
      <c r="F22680" s="203"/>
    </row>
    <row r="22681" spans="1:6" x14ac:dyDescent="0.25">
      <c r="A22681" s="203"/>
      <c r="B22681" s="203"/>
      <c r="C22681" s="203"/>
      <c r="D22681" s="203"/>
      <c r="E22681" s="203"/>
      <c r="F22681" s="203"/>
    </row>
    <row r="22682" spans="1:6" x14ac:dyDescent="0.25">
      <c r="A22682" s="203"/>
      <c r="B22682" s="203"/>
      <c r="C22682" s="203"/>
      <c r="D22682" s="203"/>
      <c r="E22682" s="203"/>
      <c r="F22682" s="203"/>
    </row>
    <row r="22683" spans="1:6" x14ac:dyDescent="0.25">
      <c r="A22683" s="203"/>
      <c r="B22683" s="203"/>
      <c r="C22683" s="203"/>
      <c r="D22683" s="203"/>
      <c r="E22683" s="203"/>
      <c r="F22683" s="203"/>
    </row>
    <row r="22684" spans="1:6" x14ac:dyDescent="0.25">
      <c r="A22684" s="203"/>
      <c r="B22684" s="203"/>
      <c r="C22684" s="203"/>
      <c r="D22684" s="203"/>
      <c r="E22684" s="203"/>
      <c r="F22684" s="203"/>
    </row>
    <row r="22685" spans="1:6" x14ac:dyDescent="0.25">
      <c r="A22685" s="203"/>
      <c r="B22685" s="203"/>
      <c r="C22685" s="203"/>
      <c r="D22685" s="203"/>
      <c r="E22685" s="203"/>
      <c r="F22685" s="203"/>
    </row>
    <row r="22686" spans="1:6" x14ac:dyDescent="0.25">
      <c r="A22686" s="203"/>
      <c r="B22686" s="203"/>
      <c r="C22686" s="203"/>
      <c r="D22686" s="203"/>
      <c r="E22686" s="203"/>
      <c r="F22686" s="203"/>
    </row>
    <row r="22687" spans="1:6" x14ac:dyDescent="0.25">
      <c r="A22687" s="203"/>
      <c r="B22687" s="203"/>
      <c r="C22687" s="203"/>
      <c r="D22687" s="203"/>
      <c r="E22687" s="203"/>
      <c r="F22687" s="203"/>
    </row>
    <row r="22688" spans="1:6" x14ac:dyDescent="0.25">
      <c r="A22688" s="203"/>
      <c r="B22688" s="203"/>
      <c r="C22688" s="203"/>
      <c r="D22688" s="203"/>
      <c r="E22688" s="203"/>
      <c r="F22688" s="203"/>
    </row>
    <row r="22689" spans="1:6" x14ac:dyDescent="0.25">
      <c r="A22689" s="203"/>
      <c r="B22689" s="203"/>
      <c r="C22689" s="203"/>
      <c r="D22689" s="203"/>
      <c r="E22689" s="203"/>
      <c r="F22689" s="203"/>
    </row>
    <row r="22690" spans="1:6" x14ac:dyDescent="0.25">
      <c r="A22690" s="203"/>
      <c r="B22690" s="203"/>
      <c r="C22690" s="203"/>
      <c r="D22690" s="203"/>
      <c r="E22690" s="203"/>
      <c r="F22690" s="203"/>
    </row>
    <row r="22691" spans="1:6" x14ac:dyDescent="0.25">
      <c r="A22691" s="203"/>
      <c r="B22691" s="203"/>
      <c r="C22691" s="203"/>
      <c r="D22691" s="203"/>
      <c r="E22691" s="203"/>
      <c r="F22691" s="203"/>
    </row>
    <row r="22692" spans="1:6" x14ac:dyDescent="0.25">
      <c r="A22692" s="203"/>
      <c r="B22692" s="203"/>
      <c r="C22692" s="203"/>
      <c r="D22692" s="203"/>
      <c r="E22692" s="203"/>
      <c r="F22692" s="203"/>
    </row>
    <row r="22693" spans="1:6" x14ac:dyDescent="0.25">
      <c r="A22693" s="203"/>
      <c r="B22693" s="203"/>
      <c r="C22693" s="203"/>
      <c r="D22693" s="203"/>
      <c r="E22693" s="203"/>
      <c r="F22693" s="203"/>
    </row>
    <row r="22694" spans="1:6" x14ac:dyDescent="0.25">
      <c r="A22694" s="203"/>
      <c r="B22694" s="203"/>
      <c r="C22694" s="203"/>
      <c r="D22694" s="203"/>
      <c r="E22694" s="203"/>
      <c r="F22694" s="203"/>
    </row>
    <row r="22695" spans="1:6" x14ac:dyDescent="0.25">
      <c r="A22695" s="203"/>
      <c r="B22695" s="203"/>
      <c r="C22695" s="203"/>
      <c r="D22695" s="203"/>
      <c r="E22695" s="203"/>
      <c r="F22695" s="203"/>
    </row>
    <row r="22696" spans="1:6" x14ac:dyDescent="0.25">
      <c r="A22696" s="203"/>
      <c r="B22696" s="203"/>
      <c r="C22696" s="203"/>
      <c r="D22696" s="203"/>
      <c r="E22696" s="203"/>
      <c r="F22696" s="203"/>
    </row>
    <row r="22697" spans="1:6" x14ac:dyDescent="0.25">
      <c r="A22697" s="203"/>
      <c r="B22697" s="203"/>
      <c r="C22697" s="203"/>
      <c r="D22697" s="203"/>
      <c r="E22697" s="203"/>
      <c r="F22697" s="203"/>
    </row>
    <row r="22698" spans="1:6" x14ac:dyDescent="0.25">
      <c r="A22698" s="203"/>
      <c r="B22698" s="203"/>
      <c r="C22698" s="203"/>
      <c r="D22698" s="203"/>
      <c r="E22698" s="203"/>
      <c r="F22698" s="203"/>
    </row>
    <row r="22699" spans="1:6" x14ac:dyDescent="0.25">
      <c r="A22699" s="203"/>
      <c r="B22699" s="203"/>
      <c r="C22699" s="203"/>
      <c r="D22699" s="203"/>
      <c r="E22699" s="203"/>
      <c r="F22699" s="203"/>
    </row>
    <row r="22700" spans="1:6" x14ac:dyDescent="0.25">
      <c r="A22700" s="203"/>
      <c r="B22700" s="203"/>
      <c r="C22700" s="203"/>
      <c r="D22700" s="203"/>
      <c r="E22700" s="203"/>
      <c r="F22700" s="203"/>
    </row>
    <row r="22701" spans="1:6" x14ac:dyDescent="0.25">
      <c r="A22701" s="203"/>
      <c r="B22701" s="203"/>
      <c r="C22701" s="203"/>
      <c r="D22701" s="203"/>
      <c r="E22701" s="203"/>
      <c r="F22701" s="203"/>
    </row>
    <row r="22702" spans="1:6" x14ac:dyDescent="0.25">
      <c r="A22702" s="203"/>
      <c r="B22702" s="203"/>
      <c r="C22702" s="203"/>
      <c r="D22702" s="203"/>
      <c r="E22702" s="203"/>
      <c r="F22702" s="203"/>
    </row>
    <row r="22703" spans="1:6" x14ac:dyDescent="0.25">
      <c r="A22703" s="203"/>
      <c r="B22703" s="203"/>
      <c r="C22703" s="203"/>
      <c r="D22703" s="203"/>
      <c r="E22703" s="203"/>
      <c r="F22703" s="203"/>
    </row>
    <row r="22704" spans="1:6" x14ac:dyDescent="0.25">
      <c r="A22704" s="203"/>
      <c r="B22704" s="203"/>
      <c r="C22704" s="203"/>
      <c r="D22704" s="203"/>
      <c r="E22704" s="203"/>
      <c r="F22704" s="203"/>
    </row>
    <row r="22705" spans="1:6" x14ac:dyDescent="0.25">
      <c r="A22705" s="203"/>
      <c r="B22705" s="203"/>
      <c r="C22705" s="203"/>
      <c r="D22705" s="203"/>
      <c r="E22705" s="203"/>
      <c r="F22705" s="203"/>
    </row>
    <row r="22706" spans="1:6" x14ac:dyDescent="0.25">
      <c r="A22706" s="203"/>
      <c r="B22706" s="203"/>
      <c r="C22706" s="203"/>
      <c r="D22706" s="203"/>
      <c r="E22706" s="203"/>
      <c r="F22706" s="203"/>
    </row>
    <row r="22707" spans="1:6" x14ac:dyDescent="0.25">
      <c r="A22707" s="203"/>
      <c r="B22707" s="203"/>
      <c r="C22707" s="203"/>
      <c r="D22707" s="203"/>
      <c r="E22707" s="203"/>
      <c r="F22707" s="203"/>
    </row>
    <row r="22708" spans="1:6" x14ac:dyDescent="0.25">
      <c r="A22708" s="203"/>
      <c r="B22708" s="203"/>
      <c r="C22708" s="203"/>
      <c r="D22708" s="203"/>
      <c r="E22708" s="203"/>
      <c r="F22708" s="203"/>
    </row>
    <row r="22709" spans="1:6" x14ac:dyDescent="0.25">
      <c r="A22709" s="203"/>
      <c r="B22709" s="203"/>
      <c r="C22709" s="203"/>
      <c r="D22709" s="203"/>
      <c r="E22709" s="203"/>
      <c r="F22709" s="203"/>
    </row>
    <row r="22710" spans="1:6" x14ac:dyDescent="0.25">
      <c r="A22710" s="203"/>
      <c r="B22710" s="203"/>
      <c r="C22710" s="203"/>
      <c r="D22710" s="203"/>
      <c r="E22710" s="203"/>
      <c r="F22710" s="203"/>
    </row>
    <row r="22711" spans="1:6" x14ac:dyDescent="0.25">
      <c r="A22711" s="203"/>
      <c r="B22711" s="203"/>
      <c r="C22711" s="203"/>
      <c r="D22711" s="203"/>
      <c r="E22711" s="203"/>
      <c r="F22711" s="203"/>
    </row>
    <row r="22712" spans="1:6" x14ac:dyDescent="0.25">
      <c r="A22712" s="203"/>
      <c r="B22712" s="203"/>
      <c r="C22712" s="203"/>
      <c r="D22712" s="203"/>
      <c r="E22712" s="203"/>
      <c r="F22712" s="203"/>
    </row>
    <row r="22713" spans="1:6" x14ac:dyDescent="0.25">
      <c r="A22713" s="203"/>
      <c r="B22713" s="203"/>
      <c r="C22713" s="203"/>
      <c r="D22713" s="203"/>
      <c r="E22713" s="203"/>
      <c r="F22713" s="203"/>
    </row>
    <row r="22714" spans="1:6" x14ac:dyDescent="0.25">
      <c r="A22714" s="203"/>
      <c r="B22714" s="203"/>
      <c r="C22714" s="203"/>
      <c r="D22714" s="203"/>
      <c r="E22714" s="203"/>
      <c r="F22714" s="203"/>
    </row>
    <row r="22715" spans="1:6" x14ac:dyDescent="0.25">
      <c r="A22715" s="203"/>
      <c r="B22715" s="203"/>
      <c r="C22715" s="203"/>
      <c r="D22715" s="203"/>
      <c r="E22715" s="203"/>
      <c r="F22715" s="203"/>
    </row>
    <row r="22716" spans="1:6" x14ac:dyDescent="0.25">
      <c r="A22716" s="203"/>
      <c r="B22716" s="203"/>
      <c r="C22716" s="203"/>
      <c r="D22716" s="203"/>
      <c r="E22716" s="203"/>
      <c r="F22716" s="203"/>
    </row>
    <row r="22717" spans="1:6" x14ac:dyDescent="0.25">
      <c r="A22717" s="203"/>
      <c r="B22717" s="203"/>
      <c r="C22717" s="203"/>
      <c r="D22717" s="203"/>
      <c r="E22717" s="203"/>
      <c r="F22717" s="203"/>
    </row>
    <row r="22718" spans="1:6" x14ac:dyDescent="0.25">
      <c r="A22718" s="203"/>
      <c r="B22718" s="203"/>
      <c r="C22718" s="203"/>
      <c r="D22718" s="203"/>
      <c r="E22718" s="203"/>
      <c r="F22718" s="203"/>
    </row>
    <row r="22719" spans="1:6" x14ac:dyDescent="0.25">
      <c r="A22719" s="203"/>
      <c r="B22719" s="203"/>
      <c r="C22719" s="203"/>
      <c r="D22719" s="203"/>
      <c r="E22719" s="203"/>
      <c r="F22719" s="203"/>
    </row>
    <row r="22720" spans="1:6" x14ac:dyDescent="0.25">
      <c r="A22720" s="203"/>
      <c r="B22720" s="203"/>
      <c r="C22720" s="203"/>
      <c r="D22720" s="203"/>
      <c r="E22720" s="203"/>
      <c r="F22720" s="203"/>
    </row>
    <row r="22721" spans="1:6" x14ac:dyDescent="0.25">
      <c r="A22721" s="203"/>
      <c r="B22721" s="203"/>
      <c r="C22721" s="203"/>
      <c r="D22721" s="203"/>
      <c r="E22721" s="203"/>
      <c r="F22721" s="203"/>
    </row>
    <row r="22722" spans="1:6" x14ac:dyDescent="0.25">
      <c r="A22722" s="203"/>
      <c r="B22722" s="203"/>
      <c r="C22722" s="203"/>
      <c r="D22722" s="203"/>
      <c r="E22722" s="203"/>
      <c r="F22722" s="203"/>
    </row>
    <row r="22723" spans="1:6" x14ac:dyDescent="0.25">
      <c r="A22723" s="203"/>
      <c r="B22723" s="203"/>
      <c r="C22723" s="203"/>
      <c r="D22723" s="203"/>
      <c r="E22723" s="203"/>
      <c r="F22723" s="203"/>
    </row>
    <row r="22724" spans="1:6" x14ac:dyDescent="0.25">
      <c r="A22724" s="203"/>
      <c r="B22724" s="203"/>
      <c r="C22724" s="203"/>
      <c r="D22724" s="203"/>
      <c r="E22724" s="203"/>
      <c r="F22724" s="203"/>
    </row>
    <row r="22725" spans="1:6" x14ac:dyDescent="0.25">
      <c r="A22725" s="203"/>
      <c r="B22725" s="203"/>
      <c r="C22725" s="203"/>
      <c r="D22725" s="203"/>
      <c r="E22725" s="203"/>
      <c r="F22725" s="203"/>
    </row>
    <row r="22726" spans="1:6" x14ac:dyDescent="0.25">
      <c r="A22726" s="203"/>
      <c r="B22726" s="203"/>
      <c r="C22726" s="203"/>
      <c r="D22726" s="203"/>
      <c r="E22726" s="203"/>
      <c r="F22726" s="203"/>
    </row>
    <row r="22727" spans="1:6" x14ac:dyDescent="0.25">
      <c r="A22727" s="203"/>
      <c r="B22727" s="203"/>
      <c r="C22727" s="203"/>
      <c r="D22727" s="203"/>
      <c r="E22727" s="203"/>
      <c r="F22727" s="203"/>
    </row>
    <row r="22728" spans="1:6" x14ac:dyDescent="0.25">
      <c r="A22728" s="203"/>
      <c r="B22728" s="203"/>
      <c r="C22728" s="203"/>
      <c r="D22728" s="203"/>
      <c r="E22728" s="203"/>
      <c r="F22728" s="203"/>
    </row>
    <row r="22729" spans="1:6" x14ac:dyDescent="0.25">
      <c r="A22729" s="203"/>
      <c r="B22729" s="203"/>
      <c r="C22729" s="203"/>
      <c r="D22729" s="203"/>
      <c r="E22729" s="203"/>
      <c r="F22729" s="203"/>
    </row>
    <row r="22730" spans="1:6" x14ac:dyDescent="0.25">
      <c r="A22730" s="203"/>
      <c r="B22730" s="203"/>
      <c r="C22730" s="203"/>
      <c r="D22730" s="203"/>
      <c r="E22730" s="203"/>
      <c r="F22730" s="203"/>
    </row>
    <row r="22731" spans="1:6" x14ac:dyDescent="0.25">
      <c r="A22731" s="203"/>
      <c r="B22731" s="203"/>
      <c r="C22731" s="203"/>
      <c r="D22731" s="203"/>
      <c r="E22731" s="203"/>
      <c r="F22731" s="203"/>
    </row>
    <row r="22732" spans="1:6" x14ac:dyDescent="0.25">
      <c r="A22732" s="203"/>
      <c r="B22732" s="203"/>
      <c r="C22732" s="203"/>
      <c r="D22732" s="203"/>
      <c r="E22732" s="203"/>
      <c r="F22732" s="203"/>
    </row>
    <row r="22733" spans="1:6" x14ac:dyDescent="0.25">
      <c r="A22733" s="203"/>
      <c r="B22733" s="203"/>
      <c r="C22733" s="203"/>
      <c r="D22733" s="203"/>
      <c r="E22733" s="203"/>
      <c r="F22733" s="203"/>
    </row>
    <row r="22734" spans="1:6" x14ac:dyDescent="0.25">
      <c r="A22734" s="203"/>
      <c r="B22734" s="203"/>
      <c r="C22734" s="203"/>
      <c r="D22734" s="203"/>
      <c r="E22734" s="203"/>
      <c r="F22734" s="203"/>
    </row>
    <row r="22735" spans="1:6" x14ac:dyDescent="0.25">
      <c r="A22735" s="203"/>
      <c r="B22735" s="203"/>
      <c r="C22735" s="203"/>
      <c r="D22735" s="203"/>
      <c r="E22735" s="203"/>
      <c r="F22735" s="203"/>
    </row>
    <row r="22736" spans="1:6" x14ac:dyDescent="0.25">
      <c r="A22736" s="203"/>
      <c r="B22736" s="203"/>
      <c r="C22736" s="203"/>
      <c r="D22736" s="203"/>
      <c r="E22736" s="203"/>
      <c r="F22736" s="203"/>
    </row>
    <row r="22737" spans="1:6" x14ac:dyDescent="0.25">
      <c r="A22737" s="203"/>
      <c r="B22737" s="203"/>
      <c r="C22737" s="203"/>
      <c r="D22737" s="203"/>
      <c r="E22737" s="203"/>
      <c r="F22737" s="203"/>
    </row>
    <row r="22738" spans="1:6" x14ac:dyDescent="0.25">
      <c r="A22738" s="203"/>
      <c r="B22738" s="203"/>
      <c r="C22738" s="203"/>
      <c r="D22738" s="203"/>
      <c r="E22738" s="203"/>
      <c r="F22738" s="203"/>
    </row>
    <row r="22739" spans="1:6" x14ac:dyDescent="0.25">
      <c r="A22739" s="203"/>
      <c r="B22739" s="203"/>
      <c r="C22739" s="203"/>
      <c r="D22739" s="203"/>
      <c r="E22739" s="203"/>
      <c r="F22739" s="203"/>
    </row>
    <row r="22740" spans="1:6" x14ac:dyDescent="0.25">
      <c r="A22740" s="203"/>
      <c r="B22740" s="203"/>
      <c r="C22740" s="203"/>
      <c r="D22740" s="203"/>
      <c r="E22740" s="203"/>
      <c r="F22740" s="203"/>
    </row>
    <row r="22741" spans="1:6" x14ac:dyDescent="0.25">
      <c r="A22741" s="203"/>
      <c r="B22741" s="203"/>
      <c r="C22741" s="203"/>
      <c r="D22741" s="203"/>
      <c r="E22741" s="203"/>
      <c r="F22741" s="203"/>
    </row>
    <row r="22742" spans="1:6" x14ac:dyDescent="0.25">
      <c r="A22742" s="203"/>
      <c r="B22742" s="203"/>
      <c r="C22742" s="203"/>
      <c r="D22742" s="203"/>
      <c r="E22742" s="203"/>
      <c r="F22742" s="203"/>
    </row>
    <row r="22743" spans="1:6" x14ac:dyDescent="0.25">
      <c r="A22743" s="203"/>
      <c r="B22743" s="203"/>
      <c r="C22743" s="203"/>
      <c r="D22743" s="203"/>
      <c r="E22743" s="203"/>
      <c r="F22743" s="203"/>
    </row>
    <row r="22744" spans="1:6" x14ac:dyDescent="0.25">
      <c r="A22744" s="203"/>
      <c r="B22744" s="203"/>
      <c r="C22744" s="203"/>
      <c r="D22744" s="203"/>
      <c r="E22744" s="203"/>
      <c r="F22744" s="203"/>
    </row>
    <row r="22745" spans="1:6" x14ac:dyDescent="0.25">
      <c r="A22745" s="203"/>
      <c r="B22745" s="203"/>
      <c r="C22745" s="203"/>
      <c r="D22745" s="203"/>
      <c r="E22745" s="203"/>
      <c r="F22745" s="203"/>
    </row>
    <row r="22746" spans="1:6" x14ac:dyDescent="0.25">
      <c r="A22746" s="203"/>
      <c r="B22746" s="203"/>
      <c r="C22746" s="203"/>
      <c r="D22746" s="203"/>
      <c r="E22746" s="203"/>
      <c r="F22746" s="203"/>
    </row>
    <row r="22747" spans="1:6" x14ac:dyDescent="0.25">
      <c r="A22747" s="203"/>
      <c r="B22747" s="203"/>
      <c r="C22747" s="203"/>
      <c r="D22747" s="203"/>
      <c r="E22747" s="203"/>
      <c r="F22747" s="203"/>
    </row>
    <row r="22748" spans="1:6" x14ac:dyDescent="0.25">
      <c r="A22748" s="203"/>
      <c r="B22748" s="203"/>
      <c r="C22748" s="203"/>
      <c r="D22748" s="203"/>
      <c r="E22748" s="203"/>
      <c r="F22748" s="203"/>
    </row>
    <row r="22749" spans="1:6" x14ac:dyDescent="0.25">
      <c r="A22749" s="203"/>
      <c r="B22749" s="203"/>
      <c r="C22749" s="203"/>
      <c r="D22749" s="203"/>
      <c r="E22749" s="203"/>
      <c r="F22749" s="203"/>
    </row>
    <row r="22750" spans="1:6" x14ac:dyDescent="0.25">
      <c r="A22750" s="203"/>
      <c r="B22750" s="203"/>
      <c r="C22750" s="203"/>
      <c r="D22750" s="203"/>
      <c r="E22750" s="203"/>
      <c r="F22750" s="203"/>
    </row>
    <row r="22751" spans="1:6" x14ac:dyDescent="0.25">
      <c r="A22751" s="203"/>
      <c r="B22751" s="203"/>
      <c r="C22751" s="203"/>
      <c r="D22751" s="203"/>
      <c r="E22751" s="203"/>
      <c r="F22751" s="203"/>
    </row>
    <row r="22752" spans="1:6" x14ac:dyDescent="0.25">
      <c r="A22752" s="203"/>
      <c r="B22752" s="203"/>
      <c r="C22752" s="203"/>
      <c r="D22752" s="203"/>
      <c r="E22752" s="203"/>
      <c r="F22752" s="203"/>
    </row>
    <row r="22753" spans="1:6" x14ac:dyDescent="0.25">
      <c r="A22753" s="203"/>
      <c r="B22753" s="203"/>
      <c r="C22753" s="203"/>
      <c r="D22753" s="203"/>
      <c r="E22753" s="203"/>
      <c r="F22753" s="203"/>
    </row>
    <row r="22754" spans="1:6" x14ac:dyDescent="0.25">
      <c r="A22754" s="203"/>
      <c r="B22754" s="203"/>
      <c r="C22754" s="203"/>
      <c r="D22754" s="203"/>
      <c r="E22754" s="203"/>
      <c r="F22754" s="203"/>
    </row>
    <row r="22755" spans="1:6" x14ac:dyDescent="0.25">
      <c r="A22755" s="203"/>
      <c r="B22755" s="203"/>
      <c r="C22755" s="203"/>
      <c r="D22755" s="203"/>
      <c r="E22755" s="203"/>
      <c r="F22755" s="203"/>
    </row>
    <row r="22756" spans="1:6" x14ac:dyDescent="0.25">
      <c r="A22756" s="203"/>
      <c r="B22756" s="203"/>
      <c r="C22756" s="203"/>
      <c r="D22756" s="203"/>
      <c r="E22756" s="203"/>
      <c r="F22756" s="203"/>
    </row>
    <row r="22757" spans="1:6" x14ac:dyDescent="0.25">
      <c r="A22757" s="203"/>
      <c r="B22757" s="203"/>
      <c r="C22757" s="203"/>
      <c r="D22757" s="203"/>
      <c r="E22757" s="203"/>
      <c r="F22757" s="203"/>
    </row>
    <row r="22758" spans="1:6" x14ac:dyDescent="0.25">
      <c r="A22758" s="203"/>
      <c r="B22758" s="203"/>
      <c r="C22758" s="203"/>
      <c r="D22758" s="203"/>
      <c r="E22758" s="203"/>
      <c r="F22758" s="203"/>
    </row>
    <row r="22759" spans="1:6" x14ac:dyDescent="0.25">
      <c r="A22759" s="203"/>
      <c r="B22759" s="203"/>
      <c r="C22759" s="203"/>
      <c r="D22759" s="203"/>
      <c r="E22759" s="203"/>
      <c r="F22759" s="203"/>
    </row>
    <row r="22760" spans="1:6" x14ac:dyDescent="0.25">
      <c r="A22760" s="203"/>
      <c r="B22760" s="203"/>
      <c r="C22760" s="203"/>
      <c r="D22760" s="203"/>
      <c r="E22760" s="203"/>
      <c r="F22760" s="203"/>
    </row>
    <row r="22761" spans="1:6" x14ac:dyDescent="0.25">
      <c r="A22761" s="203"/>
      <c r="B22761" s="203"/>
      <c r="C22761" s="203"/>
      <c r="D22761" s="203"/>
      <c r="E22761" s="203"/>
      <c r="F22761" s="203"/>
    </row>
    <row r="22762" spans="1:6" x14ac:dyDescent="0.25">
      <c r="A22762" s="203"/>
      <c r="B22762" s="203"/>
      <c r="C22762" s="203"/>
      <c r="D22762" s="203"/>
      <c r="E22762" s="203"/>
      <c r="F22762" s="203"/>
    </row>
    <row r="22763" spans="1:6" x14ac:dyDescent="0.25">
      <c r="A22763" s="203"/>
      <c r="B22763" s="203"/>
      <c r="C22763" s="203"/>
      <c r="D22763" s="203"/>
      <c r="E22763" s="203"/>
      <c r="F22763" s="203"/>
    </row>
    <row r="22764" spans="1:6" x14ac:dyDescent="0.25">
      <c r="A22764" s="203"/>
      <c r="B22764" s="203"/>
      <c r="C22764" s="203"/>
      <c r="D22764" s="203"/>
      <c r="E22764" s="203"/>
      <c r="F22764" s="203"/>
    </row>
    <row r="22765" spans="1:6" x14ac:dyDescent="0.25">
      <c r="A22765" s="203"/>
      <c r="B22765" s="203"/>
      <c r="C22765" s="203"/>
      <c r="D22765" s="203"/>
      <c r="E22765" s="203"/>
      <c r="F22765" s="203"/>
    </row>
    <row r="22766" spans="1:6" x14ac:dyDescent="0.25">
      <c r="A22766" s="203"/>
      <c r="B22766" s="203"/>
      <c r="C22766" s="203"/>
      <c r="D22766" s="203"/>
      <c r="E22766" s="203"/>
      <c r="F22766" s="203"/>
    </row>
    <row r="22767" spans="1:6" x14ac:dyDescent="0.25">
      <c r="A22767" s="203"/>
      <c r="B22767" s="203"/>
      <c r="C22767" s="203"/>
      <c r="D22767" s="203"/>
      <c r="E22767" s="203"/>
      <c r="F22767" s="203"/>
    </row>
    <row r="22768" spans="1:6" x14ac:dyDescent="0.25">
      <c r="A22768" s="203"/>
      <c r="B22768" s="203"/>
      <c r="C22768" s="203"/>
      <c r="D22768" s="203"/>
      <c r="E22768" s="203"/>
      <c r="F22768" s="203"/>
    </row>
    <row r="22769" spans="1:6" x14ac:dyDescent="0.25">
      <c r="A22769" s="203"/>
      <c r="B22769" s="203"/>
      <c r="C22769" s="203"/>
      <c r="D22769" s="203"/>
      <c r="E22769" s="203"/>
      <c r="F22769" s="203"/>
    </row>
    <row r="22770" spans="1:6" x14ac:dyDescent="0.25">
      <c r="A22770" s="203"/>
      <c r="B22770" s="203"/>
      <c r="C22770" s="203"/>
      <c r="D22770" s="203"/>
      <c r="E22770" s="203"/>
      <c r="F22770" s="203"/>
    </row>
    <row r="22771" spans="1:6" x14ac:dyDescent="0.25">
      <c r="A22771" s="203"/>
      <c r="B22771" s="203"/>
      <c r="C22771" s="203"/>
      <c r="D22771" s="203"/>
      <c r="E22771" s="203"/>
      <c r="F22771" s="203"/>
    </row>
    <row r="22772" spans="1:6" x14ac:dyDescent="0.25">
      <c r="A22772" s="203"/>
      <c r="B22772" s="203"/>
      <c r="C22772" s="203"/>
      <c r="D22772" s="203"/>
      <c r="E22772" s="203"/>
      <c r="F22772" s="203"/>
    </row>
    <row r="22773" spans="1:6" x14ac:dyDescent="0.25">
      <c r="A22773" s="203"/>
      <c r="B22773" s="203"/>
      <c r="C22773" s="203"/>
      <c r="D22773" s="203"/>
      <c r="E22773" s="203"/>
      <c r="F22773" s="203"/>
    </row>
    <row r="22774" spans="1:6" x14ac:dyDescent="0.25">
      <c r="A22774" s="203"/>
      <c r="B22774" s="203"/>
      <c r="C22774" s="203"/>
      <c r="D22774" s="203"/>
      <c r="E22774" s="203"/>
      <c r="F22774" s="203"/>
    </row>
    <row r="22775" spans="1:6" x14ac:dyDescent="0.25">
      <c r="A22775" s="203"/>
      <c r="B22775" s="203"/>
      <c r="C22775" s="203"/>
      <c r="D22775" s="203"/>
      <c r="E22775" s="203"/>
      <c r="F22775" s="203"/>
    </row>
    <row r="22776" spans="1:6" x14ac:dyDescent="0.25">
      <c r="A22776" s="203"/>
      <c r="B22776" s="203"/>
      <c r="C22776" s="203"/>
      <c r="D22776" s="203"/>
      <c r="E22776" s="203"/>
      <c r="F22776" s="203"/>
    </row>
    <row r="22777" spans="1:6" x14ac:dyDescent="0.25">
      <c r="A22777" s="203"/>
      <c r="B22777" s="203"/>
      <c r="C22777" s="203"/>
      <c r="D22777" s="203"/>
      <c r="E22777" s="203"/>
      <c r="F22777" s="203"/>
    </row>
    <row r="22778" spans="1:6" x14ac:dyDescent="0.25">
      <c r="A22778" s="203"/>
      <c r="B22778" s="203"/>
      <c r="C22778" s="203"/>
      <c r="D22778" s="203"/>
      <c r="E22778" s="203"/>
      <c r="F22778" s="203"/>
    </row>
    <row r="22779" spans="1:6" x14ac:dyDescent="0.25">
      <c r="A22779" s="203"/>
      <c r="B22779" s="203"/>
      <c r="C22779" s="203"/>
      <c r="D22779" s="203"/>
      <c r="E22779" s="203"/>
      <c r="F22779" s="203"/>
    </row>
    <row r="22780" spans="1:6" x14ac:dyDescent="0.25">
      <c r="A22780" s="203"/>
      <c r="B22780" s="203"/>
      <c r="C22780" s="203"/>
      <c r="D22780" s="203"/>
      <c r="E22780" s="203"/>
      <c r="F22780" s="203"/>
    </row>
    <row r="22781" spans="1:6" x14ac:dyDescent="0.25">
      <c r="A22781" s="203"/>
      <c r="B22781" s="203"/>
      <c r="C22781" s="203"/>
      <c r="D22781" s="203"/>
      <c r="E22781" s="203"/>
      <c r="F22781" s="203"/>
    </row>
    <row r="22782" spans="1:6" x14ac:dyDescent="0.25">
      <c r="A22782" s="203"/>
      <c r="B22782" s="203"/>
      <c r="C22782" s="203"/>
      <c r="D22782" s="203"/>
      <c r="E22782" s="203"/>
      <c r="F22782" s="203"/>
    </row>
    <row r="22783" spans="1:6" x14ac:dyDescent="0.25">
      <c r="A22783" s="203"/>
      <c r="B22783" s="203"/>
      <c r="C22783" s="203"/>
      <c r="D22783" s="203"/>
      <c r="E22783" s="203"/>
      <c r="F22783" s="203"/>
    </row>
    <row r="22784" spans="1:6" x14ac:dyDescent="0.25">
      <c r="A22784" s="203"/>
      <c r="B22784" s="203"/>
      <c r="C22784" s="203"/>
      <c r="D22784" s="203"/>
      <c r="E22784" s="203"/>
      <c r="F22784" s="203"/>
    </row>
    <row r="22785" spans="1:6" x14ac:dyDescent="0.25">
      <c r="A22785" s="203"/>
      <c r="B22785" s="203"/>
      <c r="C22785" s="203"/>
      <c r="D22785" s="203"/>
      <c r="E22785" s="203"/>
      <c r="F22785" s="203"/>
    </row>
    <row r="22786" spans="1:6" x14ac:dyDescent="0.25">
      <c r="A22786" s="203"/>
      <c r="B22786" s="203"/>
      <c r="C22786" s="203"/>
      <c r="D22786" s="203"/>
      <c r="E22786" s="203"/>
      <c r="F22786" s="203"/>
    </row>
    <row r="22787" spans="1:6" x14ac:dyDescent="0.25">
      <c r="A22787" s="203"/>
      <c r="B22787" s="203"/>
      <c r="C22787" s="203"/>
      <c r="D22787" s="203"/>
      <c r="E22787" s="203"/>
      <c r="F22787" s="203"/>
    </row>
    <row r="22788" spans="1:6" x14ac:dyDescent="0.25">
      <c r="A22788" s="203"/>
      <c r="B22788" s="203"/>
      <c r="C22788" s="203"/>
      <c r="D22788" s="203"/>
      <c r="E22788" s="203"/>
      <c r="F22788" s="203"/>
    </row>
    <row r="22789" spans="1:6" x14ac:dyDescent="0.25">
      <c r="A22789" s="203"/>
      <c r="B22789" s="203"/>
      <c r="C22789" s="203"/>
      <c r="D22789" s="203"/>
      <c r="E22789" s="203"/>
      <c r="F22789" s="203"/>
    </row>
    <row r="22790" spans="1:6" x14ac:dyDescent="0.25">
      <c r="A22790" s="203"/>
      <c r="B22790" s="203"/>
      <c r="C22790" s="203"/>
      <c r="D22790" s="203"/>
      <c r="E22790" s="203"/>
      <c r="F22790" s="203"/>
    </row>
    <row r="22791" spans="1:6" x14ac:dyDescent="0.25">
      <c r="A22791" s="203"/>
      <c r="B22791" s="203"/>
      <c r="C22791" s="203"/>
      <c r="D22791" s="203"/>
      <c r="E22791" s="203"/>
      <c r="F22791" s="203"/>
    </row>
    <row r="22792" spans="1:6" x14ac:dyDescent="0.25">
      <c r="A22792" s="203"/>
      <c r="B22792" s="203"/>
      <c r="C22792" s="203"/>
      <c r="D22792" s="203"/>
      <c r="E22792" s="203"/>
      <c r="F22792" s="203"/>
    </row>
    <row r="22793" spans="1:6" x14ac:dyDescent="0.25">
      <c r="A22793" s="203"/>
      <c r="B22793" s="203"/>
      <c r="C22793" s="203"/>
      <c r="D22793" s="203"/>
      <c r="E22793" s="203"/>
      <c r="F22793" s="203"/>
    </row>
    <row r="22794" spans="1:6" x14ac:dyDescent="0.25">
      <c r="A22794" s="203"/>
      <c r="B22794" s="203"/>
      <c r="C22794" s="203"/>
      <c r="D22794" s="203"/>
      <c r="E22794" s="203"/>
      <c r="F22794" s="203"/>
    </row>
    <row r="22795" spans="1:6" x14ac:dyDescent="0.25">
      <c r="A22795" s="203"/>
      <c r="B22795" s="203"/>
      <c r="C22795" s="203"/>
      <c r="D22795" s="203"/>
      <c r="E22795" s="203"/>
      <c r="F22795" s="203"/>
    </row>
    <row r="22796" spans="1:6" x14ac:dyDescent="0.25">
      <c r="A22796" s="203"/>
      <c r="B22796" s="203"/>
      <c r="C22796" s="203"/>
      <c r="D22796" s="203"/>
      <c r="E22796" s="203"/>
      <c r="F22796" s="203"/>
    </row>
    <row r="22797" spans="1:6" x14ac:dyDescent="0.25">
      <c r="A22797" s="203"/>
      <c r="B22797" s="203"/>
      <c r="C22797" s="203"/>
      <c r="D22797" s="203"/>
      <c r="E22797" s="203"/>
      <c r="F22797" s="203"/>
    </row>
    <row r="22798" spans="1:6" x14ac:dyDescent="0.25">
      <c r="A22798" s="203"/>
      <c r="B22798" s="203"/>
      <c r="C22798" s="203"/>
      <c r="D22798" s="203"/>
      <c r="E22798" s="203"/>
      <c r="F22798" s="203"/>
    </row>
    <row r="22799" spans="1:6" x14ac:dyDescent="0.25">
      <c r="A22799" s="203"/>
      <c r="B22799" s="203"/>
      <c r="C22799" s="203"/>
      <c r="D22799" s="203"/>
      <c r="E22799" s="203"/>
      <c r="F22799" s="203"/>
    </row>
    <row r="22800" spans="1:6" x14ac:dyDescent="0.25">
      <c r="A22800" s="203"/>
      <c r="B22800" s="203"/>
      <c r="C22800" s="203"/>
      <c r="D22800" s="203"/>
      <c r="E22800" s="203"/>
      <c r="F22800" s="203"/>
    </row>
    <row r="22801" spans="1:6" x14ac:dyDescent="0.25">
      <c r="A22801" s="203"/>
      <c r="B22801" s="203"/>
      <c r="C22801" s="203"/>
      <c r="D22801" s="203"/>
      <c r="E22801" s="203"/>
      <c r="F22801" s="203"/>
    </row>
    <row r="22802" spans="1:6" x14ac:dyDescent="0.25">
      <c r="A22802" s="203"/>
      <c r="B22802" s="203"/>
      <c r="C22802" s="203"/>
      <c r="D22802" s="203"/>
      <c r="E22802" s="203"/>
      <c r="F22802" s="203"/>
    </row>
    <row r="22803" spans="1:6" x14ac:dyDescent="0.25">
      <c r="A22803" s="203"/>
      <c r="B22803" s="203"/>
      <c r="C22803" s="203"/>
      <c r="D22803" s="203"/>
      <c r="E22803" s="203"/>
      <c r="F22803" s="203"/>
    </row>
    <row r="22804" spans="1:6" x14ac:dyDescent="0.25">
      <c r="A22804" s="203"/>
      <c r="B22804" s="203"/>
      <c r="C22804" s="203"/>
      <c r="D22804" s="203"/>
      <c r="E22804" s="203"/>
      <c r="F22804" s="203"/>
    </row>
    <row r="22805" spans="1:6" x14ac:dyDescent="0.25">
      <c r="A22805" s="203"/>
      <c r="B22805" s="203"/>
      <c r="C22805" s="203"/>
      <c r="D22805" s="203"/>
      <c r="E22805" s="203"/>
      <c r="F22805" s="203"/>
    </row>
    <row r="22806" spans="1:6" x14ac:dyDescent="0.25">
      <c r="A22806" s="203"/>
      <c r="B22806" s="203"/>
      <c r="C22806" s="203"/>
      <c r="D22806" s="203"/>
      <c r="E22806" s="203"/>
      <c r="F22806" s="203"/>
    </row>
    <row r="22807" spans="1:6" x14ac:dyDescent="0.25">
      <c r="A22807" s="203"/>
      <c r="B22807" s="203"/>
      <c r="C22807" s="203"/>
      <c r="D22807" s="203"/>
      <c r="E22807" s="203"/>
      <c r="F22807" s="203"/>
    </row>
    <row r="22808" spans="1:6" x14ac:dyDescent="0.25">
      <c r="A22808" s="203"/>
      <c r="B22808" s="203"/>
      <c r="C22808" s="203"/>
      <c r="D22808" s="203"/>
      <c r="E22808" s="203"/>
      <c r="F22808" s="203"/>
    </row>
    <row r="22809" spans="1:6" x14ac:dyDescent="0.25">
      <c r="A22809" s="203"/>
      <c r="B22809" s="203"/>
      <c r="C22809" s="203"/>
      <c r="D22809" s="203"/>
      <c r="E22809" s="203"/>
      <c r="F22809" s="203"/>
    </row>
    <row r="22810" spans="1:6" x14ac:dyDescent="0.25">
      <c r="A22810" s="203"/>
      <c r="B22810" s="203"/>
      <c r="C22810" s="203"/>
      <c r="D22810" s="203"/>
      <c r="E22810" s="203"/>
      <c r="F22810" s="203"/>
    </row>
    <row r="22811" spans="1:6" x14ac:dyDescent="0.25">
      <c r="A22811" s="203"/>
      <c r="B22811" s="203"/>
      <c r="C22811" s="203"/>
      <c r="D22811" s="203"/>
      <c r="E22811" s="203"/>
      <c r="F22811" s="203"/>
    </row>
    <row r="22812" spans="1:6" x14ac:dyDescent="0.25">
      <c r="A22812" s="203"/>
      <c r="B22812" s="203"/>
      <c r="C22812" s="203"/>
      <c r="D22812" s="203"/>
      <c r="E22812" s="203"/>
      <c r="F22812" s="203"/>
    </row>
    <row r="22813" spans="1:6" x14ac:dyDescent="0.25">
      <c r="A22813" s="203"/>
      <c r="B22813" s="203"/>
      <c r="C22813" s="203"/>
      <c r="D22813" s="203"/>
      <c r="E22813" s="203"/>
      <c r="F22813" s="203"/>
    </row>
    <row r="22814" spans="1:6" x14ac:dyDescent="0.25">
      <c r="A22814" s="203"/>
      <c r="B22814" s="203"/>
      <c r="C22814" s="203"/>
      <c r="D22814" s="203"/>
      <c r="E22814" s="203"/>
      <c r="F22814" s="203"/>
    </row>
    <row r="22815" spans="1:6" x14ac:dyDescent="0.25">
      <c r="A22815" s="203"/>
      <c r="B22815" s="203"/>
      <c r="C22815" s="203"/>
      <c r="D22815" s="203"/>
      <c r="E22815" s="203"/>
      <c r="F22815" s="203"/>
    </row>
    <row r="22816" spans="1:6" x14ac:dyDescent="0.25">
      <c r="A22816" s="203"/>
      <c r="B22816" s="203"/>
      <c r="C22816" s="203"/>
      <c r="D22816" s="203"/>
      <c r="E22816" s="203"/>
      <c r="F22816" s="203"/>
    </row>
    <row r="22817" spans="1:6" x14ac:dyDescent="0.25">
      <c r="A22817" s="203"/>
      <c r="B22817" s="203"/>
      <c r="C22817" s="203"/>
      <c r="D22817" s="203"/>
      <c r="E22817" s="203"/>
      <c r="F22817" s="203"/>
    </row>
    <row r="22818" spans="1:6" x14ac:dyDescent="0.25">
      <c r="A22818" s="203"/>
      <c r="B22818" s="203"/>
      <c r="C22818" s="203"/>
      <c r="D22818" s="203"/>
      <c r="E22818" s="203"/>
      <c r="F22818" s="203"/>
    </row>
    <row r="22819" spans="1:6" x14ac:dyDescent="0.25">
      <c r="A22819" s="203"/>
      <c r="B22819" s="203"/>
      <c r="C22819" s="203"/>
      <c r="D22819" s="203"/>
      <c r="E22819" s="203"/>
      <c r="F22819" s="203"/>
    </row>
    <row r="22820" spans="1:6" x14ac:dyDescent="0.25">
      <c r="A22820" s="203"/>
      <c r="B22820" s="203"/>
      <c r="C22820" s="203"/>
      <c r="D22820" s="203"/>
      <c r="E22820" s="203"/>
      <c r="F22820" s="203"/>
    </row>
    <row r="22821" spans="1:6" x14ac:dyDescent="0.25">
      <c r="A22821" s="203"/>
      <c r="B22821" s="203"/>
      <c r="C22821" s="203"/>
      <c r="D22821" s="203"/>
      <c r="E22821" s="203"/>
      <c r="F22821" s="203"/>
    </row>
    <row r="22822" spans="1:6" x14ac:dyDescent="0.25">
      <c r="A22822" s="203"/>
      <c r="B22822" s="203"/>
      <c r="C22822" s="203"/>
      <c r="D22822" s="203"/>
      <c r="E22822" s="203"/>
      <c r="F22822" s="203"/>
    </row>
    <row r="22823" spans="1:6" x14ac:dyDescent="0.25">
      <c r="A22823" s="203"/>
      <c r="B22823" s="203"/>
      <c r="C22823" s="203"/>
      <c r="D22823" s="203"/>
      <c r="E22823" s="203"/>
      <c r="F22823" s="203"/>
    </row>
    <row r="22824" spans="1:6" x14ac:dyDescent="0.25">
      <c r="A22824" s="203"/>
      <c r="B22824" s="203"/>
      <c r="C22824" s="203"/>
      <c r="D22824" s="203"/>
      <c r="E22824" s="203"/>
      <c r="F22824" s="203"/>
    </row>
    <row r="22825" spans="1:6" x14ac:dyDescent="0.25">
      <c r="A22825" s="203"/>
      <c r="B22825" s="203"/>
      <c r="C22825" s="203"/>
      <c r="D22825" s="203"/>
      <c r="E22825" s="203"/>
      <c r="F22825" s="203"/>
    </row>
    <row r="22826" spans="1:6" x14ac:dyDescent="0.25">
      <c r="A22826" s="203"/>
      <c r="B22826" s="203"/>
      <c r="C22826" s="203"/>
      <c r="D22826" s="203"/>
      <c r="E22826" s="203"/>
      <c r="F22826" s="203"/>
    </row>
    <row r="22827" spans="1:6" x14ac:dyDescent="0.25">
      <c r="A22827" s="203"/>
      <c r="B22827" s="203"/>
      <c r="C22827" s="203"/>
      <c r="D22827" s="203"/>
      <c r="E22827" s="203"/>
      <c r="F22827" s="203"/>
    </row>
    <row r="22828" spans="1:6" x14ac:dyDescent="0.25">
      <c r="A22828" s="203"/>
      <c r="B22828" s="203"/>
      <c r="C22828" s="203"/>
      <c r="D22828" s="203"/>
      <c r="E22828" s="203"/>
      <c r="F22828" s="203"/>
    </row>
    <row r="22829" spans="1:6" x14ac:dyDescent="0.25">
      <c r="A22829" s="203"/>
      <c r="B22829" s="203"/>
      <c r="C22829" s="203"/>
      <c r="D22829" s="203"/>
      <c r="E22829" s="203"/>
      <c r="F22829" s="203"/>
    </row>
    <row r="22830" spans="1:6" x14ac:dyDescent="0.25">
      <c r="A22830" s="203"/>
      <c r="B22830" s="203"/>
      <c r="C22830" s="203"/>
      <c r="D22830" s="203"/>
      <c r="E22830" s="203"/>
      <c r="F22830" s="203"/>
    </row>
    <row r="22831" spans="1:6" x14ac:dyDescent="0.25">
      <c r="A22831" s="203"/>
      <c r="B22831" s="203"/>
      <c r="C22831" s="203"/>
      <c r="D22831" s="203"/>
      <c r="E22831" s="203"/>
      <c r="F22831" s="203"/>
    </row>
    <row r="22832" spans="1:6" x14ac:dyDescent="0.25">
      <c r="A22832" s="203"/>
      <c r="B22832" s="203"/>
      <c r="C22832" s="203"/>
      <c r="D22832" s="203"/>
      <c r="E22832" s="203"/>
      <c r="F22832" s="203"/>
    </row>
    <row r="22833" spans="1:6" x14ac:dyDescent="0.25">
      <c r="A22833" s="203"/>
      <c r="B22833" s="203"/>
      <c r="C22833" s="203"/>
      <c r="D22833" s="203"/>
      <c r="E22833" s="203"/>
      <c r="F22833" s="203"/>
    </row>
    <row r="22834" spans="1:6" x14ac:dyDescent="0.25">
      <c r="A22834" s="203"/>
      <c r="B22834" s="203"/>
      <c r="C22834" s="203"/>
      <c r="D22834" s="203"/>
      <c r="E22834" s="203"/>
      <c r="F22834" s="203"/>
    </row>
    <row r="22835" spans="1:6" x14ac:dyDescent="0.25">
      <c r="A22835" s="203"/>
      <c r="B22835" s="203"/>
      <c r="C22835" s="203"/>
      <c r="D22835" s="203"/>
      <c r="E22835" s="203"/>
      <c r="F22835" s="203"/>
    </row>
    <row r="22836" spans="1:6" x14ac:dyDescent="0.25">
      <c r="A22836" s="203"/>
      <c r="B22836" s="203"/>
      <c r="C22836" s="203"/>
      <c r="D22836" s="203"/>
      <c r="E22836" s="203"/>
      <c r="F22836" s="203"/>
    </row>
    <row r="22837" spans="1:6" x14ac:dyDescent="0.25">
      <c r="A22837" s="203"/>
      <c r="B22837" s="203"/>
      <c r="C22837" s="203"/>
      <c r="D22837" s="203"/>
      <c r="E22837" s="203"/>
      <c r="F22837" s="203"/>
    </row>
    <row r="22838" spans="1:6" x14ac:dyDescent="0.25">
      <c r="A22838" s="203"/>
      <c r="B22838" s="203"/>
      <c r="C22838" s="203"/>
      <c r="D22838" s="203"/>
      <c r="E22838" s="203"/>
      <c r="F22838" s="203"/>
    </row>
    <row r="22839" spans="1:6" x14ac:dyDescent="0.25">
      <c r="A22839" s="203"/>
      <c r="B22839" s="203"/>
      <c r="C22839" s="203"/>
      <c r="D22839" s="203"/>
      <c r="E22839" s="203"/>
      <c r="F22839" s="203"/>
    </row>
    <row r="22840" spans="1:6" x14ac:dyDescent="0.25">
      <c r="A22840" s="203"/>
      <c r="B22840" s="203"/>
      <c r="C22840" s="203"/>
      <c r="D22840" s="203"/>
      <c r="E22840" s="203"/>
      <c r="F22840" s="203"/>
    </row>
    <row r="22841" spans="1:6" x14ac:dyDescent="0.25">
      <c r="A22841" s="203"/>
      <c r="B22841" s="203"/>
      <c r="C22841" s="203"/>
      <c r="D22841" s="203"/>
      <c r="E22841" s="203"/>
      <c r="F22841" s="203"/>
    </row>
    <row r="22842" spans="1:6" x14ac:dyDescent="0.25">
      <c r="A22842" s="203"/>
      <c r="B22842" s="203"/>
      <c r="C22842" s="203"/>
      <c r="D22842" s="203"/>
      <c r="E22842" s="203"/>
      <c r="F22842" s="203"/>
    </row>
    <row r="22843" spans="1:6" x14ac:dyDescent="0.25">
      <c r="A22843" s="203"/>
      <c r="B22843" s="203"/>
      <c r="C22843" s="203"/>
      <c r="D22843" s="203"/>
      <c r="E22843" s="203"/>
      <c r="F22843" s="203"/>
    </row>
    <row r="22844" spans="1:6" x14ac:dyDescent="0.25">
      <c r="A22844" s="203"/>
      <c r="B22844" s="203"/>
      <c r="C22844" s="203"/>
      <c r="D22844" s="203"/>
      <c r="E22844" s="203"/>
      <c r="F22844" s="203"/>
    </row>
    <row r="22845" spans="1:6" x14ac:dyDescent="0.25">
      <c r="A22845" s="203"/>
      <c r="B22845" s="203"/>
      <c r="C22845" s="203"/>
      <c r="D22845" s="203"/>
      <c r="E22845" s="203"/>
      <c r="F22845" s="203"/>
    </row>
    <row r="22846" spans="1:6" x14ac:dyDescent="0.25">
      <c r="A22846" s="203"/>
      <c r="B22846" s="203"/>
      <c r="C22846" s="203"/>
      <c r="D22846" s="203"/>
      <c r="E22846" s="203"/>
      <c r="F22846" s="203"/>
    </row>
    <row r="22847" spans="1:6" x14ac:dyDescent="0.25">
      <c r="A22847" s="203"/>
      <c r="B22847" s="203"/>
      <c r="C22847" s="203"/>
      <c r="D22847" s="203"/>
      <c r="E22847" s="203"/>
      <c r="F22847" s="203"/>
    </row>
    <row r="22848" spans="1:6" x14ac:dyDescent="0.25">
      <c r="A22848" s="203"/>
      <c r="B22848" s="203"/>
      <c r="C22848" s="203"/>
      <c r="D22848" s="203"/>
      <c r="E22848" s="203"/>
      <c r="F22848" s="203"/>
    </row>
    <row r="22849" spans="1:6" x14ac:dyDescent="0.25">
      <c r="A22849" s="203"/>
      <c r="B22849" s="203"/>
      <c r="C22849" s="203"/>
      <c r="D22849" s="203"/>
      <c r="E22849" s="203"/>
      <c r="F22849" s="203"/>
    </row>
    <row r="22850" spans="1:6" x14ac:dyDescent="0.25">
      <c r="A22850" s="203"/>
      <c r="B22850" s="203"/>
      <c r="C22850" s="203"/>
      <c r="D22850" s="203"/>
      <c r="E22850" s="203"/>
      <c r="F22850" s="203"/>
    </row>
    <row r="22851" spans="1:6" x14ac:dyDescent="0.25">
      <c r="A22851" s="203"/>
      <c r="B22851" s="203"/>
      <c r="C22851" s="203"/>
      <c r="D22851" s="203"/>
      <c r="E22851" s="203"/>
      <c r="F22851" s="203"/>
    </row>
    <row r="22852" spans="1:6" x14ac:dyDescent="0.25">
      <c r="A22852" s="203"/>
      <c r="B22852" s="203"/>
      <c r="C22852" s="203"/>
      <c r="D22852" s="203"/>
      <c r="E22852" s="203"/>
      <c r="F22852" s="203"/>
    </row>
    <row r="22853" spans="1:6" x14ac:dyDescent="0.25">
      <c r="A22853" s="203"/>
      <c r="B22853" s="203"/>
      <c r="C22853" s="203"/>
      <c r="D22853" s="203"/>
      <c r="E22853" s="203"/>
      <c r="F22853" s="203"/>
    </row>
    <row r="22854" spans="1:6" x14ac:dyDescent="0.25">
      <c r="A22854" s="203"/>
      <c r="B22854" s="203"/>
      <c r="C22854" s="203"/>
      <c r="D22854" s="203"/>
      <c r="E22854" s="203"/>
      <c r="F22854" s="203"/>
    </row>
    <row r="22855" spans="1:6" x14ac:dyDescent="0.25">
      <c r="A22855" s="203"/>
      <c r="B22855" s="203"/>
      <c r="C22855" s="203"/>
      <c r="D22855" s="203"/>
      <c r="E22855" s="203"/>
      <c r="F22855" s="203"/>
    </row>
    <row r="22856" spans="1:6" x14ac:dyDescent="0.25">
      <c r="A22856" s="203"/>
      <c r="B22856" s="203"/>
      <c r="C22856" s="203"/>
      <c r="D22856" s="203"/>
      <c r="E22856" s="203"/>
      <c r="F22856" s="203"/>
    </row>
    <row r="22857" spans="1:6" x14ac:dyDescent="0.25">
      <c r="A22857" s="203"/>
      <c r="B22857" s="203"/>
      <c r="C22857" s="203"/>
      <c r="D22857" s="203"/>
      <c r="E22857" s="203"/>
      <c r="F22857" s="203"/>
    </row>
    <row r="22858" spans="1:6" x14ac:dyDescent="0.25">
      <c r="A22858" s="203"/>
      <c r="B22858" s="203"/>
      <c r="C22858" s="203"/>
      <c r="D22858" s="203"/>
      <c r="E22858" s="203"/>
      <c r="F22858" s="203"/>
    </row>
    <row r="22859" spans="1:6" x14ac:dyDescent="0.25">
      <c r="A22859" s="203"/>
      <c r="B22859" s="203"/>
      <c r="C22859" s="203"/>
      <c r="D22859" s="203"/>
      <c r="E22859" s="203"/>
      <c r="F22859" s="203"/>
    </row>
    <row r="22860" spans="1:6" x14ac:dyDescent="0.25">
      <c r="A22860" s="203"/>
      <c r="B22860" s="203"/>
      <c r="C22860" s="203"/>
      <c r="D22860" s="203"/>
      <c r="E22860" s="203"/>
      <c r="F22860" s="203"/>
    </row>
    <row r="22861" spans="1:6" x14ac:dyDescent="0.25">
      <c r="A22861" s="203"/>
      <c r="B22861" s="203"/>
      <c r="C22861" s="203"/>
      <c r="D22861" s="203"/>
      <c r="E22861" s="203"/>
      <c r="F22861" s="203"/>
    </row>
    <row r="22862" spans="1:6" x14ac:dyDescent="0.25">
      <c r="A22862" s="203"/>
      <c r="B22862" s="203"/>
      <c r="C22862" s="203"/>
      <c r="D22862" s="203"/>
      <c r="E22862" s="203"/>
      <c r="F22862" s="203"/>
    </row>
    <row r="22863" spans="1:6" x14ac:dyDescent="0.25">
      <c r="A22863" s="203"/>
      <c r="B22863" s="203"/>
      <c r="C22863" s="203"/>
      <c r="D22863" s="203"/>
      <c r="E22863" s="203"/>
      <c r="F22863" s="203"/>
    </row>
    <row r="22864" spans="1:6" x14ac:dyDescent="0.25">
      <c r="A22864" s="203"/>
      <c r="B22864" s="203"/>
      <c r="C22864" s="203"/>
      <c r="D22864" s="203"/>
      <c r="E22864" s="203"/>
      <c r="F22864" s="203"/>
    </row>
    <row r="22865" spans="1:6" x14ac:dyDescent="0.25">
      <c r="A22865" s="203"/>
      <c r="B22865" s="203"/>
      <c r="C22865" s="203"/>
      <c r="D22865" s="203"/>
      <c r="E22865" s="203"/>
      <c r="F22865" s="203"/>
    </row>
    <row r="22866" spans="1:6" x14ac:dyDescent="0.25">
      <c r="A22866" s="203"/>
      <c r="B22866" s="203"/>
      <c r="C22866" s="203"/>
      <c r="D22866" s="203"/>
      <c r="E22866" s="203"/>
      <c r="F22866" s="203"/>
    </row>
    <row r="22867" spans="1:6" x14ac:dyDescent="0.25">
      <c r="A22867" s="203"/>
      <c r="B22867" s="203"/>
      <c r="C22867" s="203"/>
      <c r="D22867" s="203"/>
      <c r="E22867" s="203"/>
      <c r="F22867" s="203"/>
    </row>
    <row r="22868" spans="1:6" x14ac:dyDescent="0.25">
      <c r="A22868" s="203"/>
      <c r="B22868" s="203"/>
      <c r="C22868" s="203"/>
      <c r="D22868" s="203"/>
      <c r="E22868" s="203"/>
      <c r="F22868" s="203"/>
    </row>
    <row r="22869" spans="1:6" x14ac:dyDescent="0.25">
      <c r="A22869" s="203"/>
      <c r="B22869" s="203"/>
      <c r="C22869" s="203"/>
      <c r="D22869" s="203"/>
      <c r="E22869" s="203"/>
      <c r="F22869" s="203"/>
    </row>
    <row r="22870" spans="1:6" x14ac:dyDescent="0.25">
      <c r="A22870" s="203"/>
      <c r="B22870" s="203"/>
      <c r="C22870" s="203"/>
      <c r="D22870" s="203"/>
      <c r="E22870" s="203"/>
      <c r="F22870" s="203"/>
    </row>
    <row r="22871" spans="1:6" x14ac:dyDescent="0.25">
      <c r="A22871" s="203"/>
      <c r="B22871" s="203"/>
      <c r="C22871" s="203"/>
      <c r="D22871" s="203"/>
      <c r="E22871" s="203"/>
      <c r="F22871" s="203"/>
    </row>
    <row r="22872" spans="1:6" x14ac:dyDescent="0.25">
      <c r="A22872" s="203"/>
      <c r="B22872" s="203"/>
      <c r="C22872" s="203"/>
      <c r="D22872" s="203"/>
      <c r="E22872" s="203"/>
      <c r="F22872" s="203"/>
    </row>
    <row r="22873" spans="1:6" x14ac:dyDescent="0.25">
      <c r="A22873" s="203"/>
      <c r="B22873" s="203"/>
      <c r="C22873" s="203"/>
      <c r="D22873" s="203"/>
      <c r="E22873" s="203"/>
      <c r="F22873" s="203"/>
    </row>
    <row r="22874" spans="1:6" x14ac:dyDescent="0.25">
      <c r="A22874" s="203"/>
      <c r="B22874" s="203"/>
      <c r="C22874" s="203"/>
      <c r="D22874" s="203"/>
      <c r="E22874" s="203"/>
      <c r="F22874" s="203"/>
    </row>
    <row r="22875" spans="1:6" x14ac:dyDescent="0.25">
      <c r="A22875" s="203"/>
      <c r="B22875" s="203"/>
      <c r="C22875" s="203"/>
      <c r="D22875" s="203"/>
      <c r="E22875" s="203"/>
      <c r="F22875" s="203"/>
    </row>
    <row r="22876" spans="1:6" x14ac:dyDescent="0.25">
      <c r="A22876" s="203"/>
      <c r="B22876" s="203"/>
      <c r="C22876" s="203"/>
      <c r="D22876" s="203"/>
      <c r="E22876" s="203"/>
      <c r="F22876" s="203"/>
    </row>
    <row r="22877" spans="1:6" x14ac:dyDescent="0.25">
      <c r="A22877" s="203"/>
      <c r="B22877" s="203"/>
      <c r="C22877" s="203"/>
      <c r="D22877" s="203"/>
      <c r="E22877" s="203"/>
      <c r="F22877" s="203"/>
    </row>
    <row r="22878" spans="1:6" x14ac:dyDescent="0.25">
      <c r="A22878" s="203"/>
      <c r="B22878" s="203"/>
      <c r="C22878" s="203"/>
      <c r="D22878" s="203"/>
      <c r="E22878" s="203"/>
      <c r="F22878" s="203"/>
    </row>
    <row r="22879" spans="1:6" x14ac:dyDescent="0.25">
      <c r="A22879" s="203"/>
      <c r="B22879" s="203"/>
      <c r="C22879" s="203"/>
      <c r="D22879" s="203"/>
      <c r="E22879" s="203"/>
      <c r="F22879" s="203"/>
    </row>
    <row r="22880" spans="1:6" x14ac:dyDescent="0.25">
      <c r="A22880" s="203"/>
      <c r="B22880" s="203"/>
      <c r="C22880" s="203"/>
      <c r="D22880" s="203"/>
      <c r="E22880" s="203"/>
      <c r="F22880" s="203"/>
    </row>
    <row r="22881" spans="1:6" x14ac:dyDescent="0.25">
      <c r="A22881" s="203"/>
      <c r="B22881" s="203"/>
      <c r="C22881" s="203"/>
      <c r="D22881" s="203"/>
      <c r="E22881" s="203"/>
      <c r="F22881" s="203"/>
    </row>
    <row r="22882" spans="1:6" x14ac:dyDescent="0.25">
      <c r="A22882" s="203"/>
      <c r="B22882" s="203"/>
      <c r="C22882" s="203"/>
      <c r="D22882" s="203"/>
      <c r="E22882" s="203"/>
      <c r="F22882" s="203"/>
    </row>
    <row r="22883" spans="1:6" x14ac:dyDescent="0.25">
      <c r="A22883" s="203"/>
      <c r="B22883" s="203"/>
      <c r="C22883" s="203"/>
      <c r="D22883" s="203"/>
      <c r="E22883" s="203"/>
      <c r="F22883" s="203"/>
    </row>
    <row r="22884" spans="1:6" x14ac:dyDescent="0.25">
      <c r="A22884" s="203"/>
      <c r="B22884" s="203"/>
      <c r="C22884" s="203"/>
      <c r="D22884" s="203"/>
      <c r="E22884" s="203"/>
      <c r="F22884" s="203"/>
    </row>
    <row r="22885" spans="1:6" x14ac:dyDescent="0.25">
      <c r="A22885" s="203"/>
      <c r="B22885" s="203"/>
      <c r="C22885" s="203"/>
      <c r="D22885" s="203"/>
      <c r="E22885" s="203"/>
      <c r="F22885" s="203"/>
    </row>
    <row r="22886" spans="1:6" x14ac:dyDescent="0.25">
      <c r="A22886" s="203"/>
      <c r="B22886" s="203"/>
      <c r="C22886" s="203"/>
      <c r="D22886" s="203"/>
      <c r="E22886" s="203"/>
      <c r="F22886" s="203"/>
    </row>
    <row r="22887" spans="1:6" x14ac:dyDescent="0.25">
      <c r="A22887" s="203"/>
      <c r="B22887" s="203"/>
      <c r="C22887" s="203"/>
      <c r="D22887" s="203"/>
      <c r="E22887" s="203"/>
      <c r="F22887" s="203"/>
    </row>
    <row r="22888" spans="1:6" x14ac:dyDescent="0.25">
      <c r="A22888" s="203"/>
      <c r="B22888" s="203"/>
      <c r="C22888" s="203"/>
      <c r="D22888" s="203"/>
      <c r="E22888" s="203"/>
      <c r="F22888" s="203"/>
    </row>
    <row r="22889" spans="1:6" x14ac:dyDescent="0.25">
      <c r="A22889" s="203"/>
      <c r="B22889" s="203"/>
      <c r="C22889" s="203"/>
      <c r="D22889" s="203"/>
      <c r="E22889" s="203"/>
      <c r="F22889" s="203"/>
    </row>
    <row r="22890" spans="1:6" x14ac:dyDescent="0.25">
      <c r="A22890" s="203"/>
      <c r="B22890" s="203"/>
      <c r="C22890" s="203"/>
      <c r="D22890" s="203"/>
      <c r="E22890" s="203"/>
      <c r="F22890" s="203"/>
    </row>
    <row r="22891" spans="1:6" x14ac:dyDescent="0.25">
      <c r="A22891" s="203"/>
      <c r="B22891" s="203"/>
      <c r="C22891" s="203"/>
      <c r="D22891" s="203"/>
      <c r="E22891" s="203"/>
      <c r="F22891" s="203"/>
    </row>
    <row r="22892" spans="1:6" x14ac:dyDescent="0.25">
      <c r="A22892" s="203"/>
      <c r="B22892" s="203"/>
      <c r="C22892" s="203"/>
      <c r="D22892" s="203"/>
      <c r="E22892" s="203"/>
      <c r="F22892" s="203"/>
    </row>
    <row r="22893" spans="1:6" x14ac:dyDescent="0.25">
      <c r="A22893" s="203"/>
      <c r="B22893" s="203"/>
      <c r="C22893" s="203"/>
      <c r="D22893" s="203"/>
      <c r="E22893" s="203"/>
      <c r="F22893" s="203"/>
    </row>
    <row r="22894" spans="1:6" x14ac:dyDescent="0.25">
      <c r="A22894" s="203"/>
      <c r="B22894" s="203"/>
      <c r="C22894" s="203"/>
      <c r="D22894" s="203"/>
      <c r="E22894" s="203"/>
      <c r="F22894" s="203"/>
    </row>
    <row r="22895" spans="1:6" x14ac:dyDescent="0.25">
      <c r="A22895" s="203"/>
      <c r="B22895" s="203"/>
      <c r="C22895" s="203"/>
      <c r="D22895" s="203"/>
      <c r="E22895" s="203"/>
      <c r="F22895" s="203"/>
    </row>
    <row r="22896" spans="1:6" x14ac:dyDescent="0.25">
      <c r="A22896" s="203"/>
      <c r="B22896" s="203"/>
      <c r="C22896" s="203"/>
      <c r="D22896" s="203"/>
      <c r="E22896" s="203"/>
      <c r="F22896" s="203"/>
    </row>
    <row r="22897" spans="1:6" x14ac:dyDescent="0.25">
      <c r="A22897" s="203"/>
      <c r="B22897" s="203"/>
      <c r="C22897" s="203"/>
      <c r="D22897" s="203"/>
      <c r="E22897" s="203"/>
      <c r="F22897" s="203"/>
    </row>
    <row r="22898" spans="1:6" x14ac:dyDescent="0.25">
      <c r="A22898" s="203"/>
      <c r="B22898" s="203"/>
      <c r="C22898" s="203"/>
      <c r="D22898" s="203"/>
      <c r="E22898" s="203"/>
      <c r="F22898" s="203"/>
    </row>
    <row r="22899" spans="1:6" x14ac:dyDescent="0.25">
      <c r="A22899" s="203"/>
      <c r="B22899" s="203"/>
      <c r="C22899" s="203"/>
      <c r="D22899" s="203"/>
      <c r="E22899" s="203"/>
      <c r="F22899" s="203"/>
    </row>
    <row r="22900" spans="1:6" x14ac:dyDescent="0.25">
      <c r="A22900" s="203"/>
      <c r="B22900" s="203"/>
      <c r="C22900" s="203"/>
      <c r="D22900" s="203"/>
      <c r="E22900" s="203"/>
      <c r="F22900" s="203"/>
    </row>
    <row r="22901" spans="1:6" x14ac:dyDescent="0.25">
      <c r="A22901" s="203"/>
      <c r="B22901" s="203"/>
      <c r="C22901" s="203"/>
      <c r="D22901" s="203"/>
      <c r="E22901" s="203"/>
      <c r="F22901" s="203"/>
    </row>
    <row r="22902" spans="1:6" x14ac:dyDescent="0.25">
      <c r="A22902" s="203"/>
      <c r="B22902" s="203"/>
      <c r="C22902" s="203"/>
      <c r="D22902" s="203"/>
      <c r="E22902" s="203"/>
      <c r="F22902" s="203"/>
    </row>
    <row r="22903" spans="1:6" x14ac:dyDescent="0.25">
      <c r="A22903" s="203"/>
      <c r="B22903" s="203"/>
      <c r="C22903" s="203"/>
      <c r="D22903" s="203"/>
      <c r="E22903" s="203"/>
      <c r="F22903" s="203"/>
    </row>
    <row r="22904" spans="1:6" x14ac:dyDescent="0.25">
      <c r="A22904" s="203"/>
      <c r="B22904" s="203"/>
      <c r="C22904" s="203"/>
      <c r="D22904" s="203"/>
      <c r="E22904" s="203"/>
      <c r="F22904" s="203"/>
    </row>
    <row r="22905" spans="1:6" x14ac:dyDescent="0.25">
      <c r="A22905" s="203"/>
      <c r="B22905" s="203"/>
      <c r="C22905" s="203"/>
      <c r="D22905" s="203"/>
      <c r="E22905" s="203"/>
      <c r="F22905" s="203"/>
    </row>
    <row r="22906" spans="1:6" x14ac:dyDescent="0.25">
      <c r="A22906" s="203"/>
      <c r="B22906" s="203"/>
      <c r="C22906" s="203"/>
      <c r="D22906" s="203"/>
      <c r="E22906" s="203"/>
      <c r="F22906" s="203"/>
    </row>
    <row r="22907" spans="1:6" x14ac:dyDescent="0.25">
      <c r="A22907" s="203"/>
      <c r="B22907" s="203"/>
      <c r="C22907" s="203"/>
      <c r="D22907" s="203"/>
      <c r="E22907" s="203"/>
      <c r="F22907" s="203"/>
    </row>
    <row r="22908" spans="1:6" x14ac:dyDescent="0.25">
      <c r="A22908" s="203"/>
      <c r="B22908" s="203"/>
      <c r="C22908" s="203"/>
      <c r="D22908" s="203"/>
      <c r="E22908" s="203"/>
      <c r="F22908" s="203"/>
    </row>
    <row r="22909" spans="1:6" x14ac:dyDescent="0.25">
      <c r="A22909" s="203"/>
      <c r="B22909" s="203"/>
      <c r="C22909" s="203"/>
      <c r="D22909" s="203"/>
      <c r="E22909" s="203"/>
      <c r="F22909" s="203"/>
    </row>
    <row r="22910" spans="1:6" x14ac:dyDescent="0.25">
      <c r="A22910" s="203"/>
      <c r="B22910" s="203"/>
      <c r="C22910" s="203"/>
      <c r="D22910" s="203"/>
      <c r="E22910" s="203"/>
      <c r="F22910" s="203"/>
    </row>
    <row r="22911" spans="1:6" x14ac:dyDescent="0.25">
      <c r="A22911" s="203"/>
      <c r="B22911" s="203"/>
      <c r="C22911" s="203"/>
      <c r="D22911" s="203"/>
      <c r="E22911" s="203"/>
      <c r="F22911" s="203"/>
    </row>
    <row r="22912" spans="1:6" x14ac:dyDescent="0.25">
      <c r="A22912" s="203"/>
      <c r="B22912" s="203"/>
      <c r="C22912" s="203"/>
      <c r="D22912" s="203"/>
      <c r="E22912" s="203"/>
      <c r="F22912" s="203"/>
    </row>
    <row r="22913" spans="1:6" x14ac:dyDescent="0.25">
      <c r="A22913" s="203"/>
      <c r="B22913" s="203"/>
      <c r="C22913" s="203"/>
      <c r="D22913" s="203"/>
      <c r="E22913" s="203"/>
      <c r="F22913" s="203"/>
    </row>
    <row r="22914" spans="1:6" x14ac:dyDescent="0.25">
      <c r="A22914" s="203"/>
      <c r="B22914" s="203"/>
      <c r="C22914" s="203"/>
      <c r="D22914" s="203"/>
      <c r="E22914" s="203"/>
      <c r="F22914" s="203"/>
    </row>
    <row r="22915" spans="1:6" x14ac:dyDescent="0.25">
      <c r="A22915" s="203"/>
      <c r="B22915" s="203"/>
      <c r="C22915" s="203"/>
      <c r="D22915" s="203"/>
      <c r="E22915" s="203"/>
      <c r="F22915" s="203"/>
    </row>
    <row r="22916" spans="1:6" x14ac:dyDescent="0.25">
      <c r="A22916" s="203"/>
      <c r="B22916" s="203"/>
      <c r="C22916" s="203"/>
      <c r="D22916" s="203"/>
      <c r="E22916" s="203"/>
      <c r="F22916" s="203"/>
    </row>
    <row r="22917" spans="1:6" x14ac:dyDescent="0.25">
      <c r="A22917" s="203"/>
      <c r="B22917" s="203"/>
      <c r="C22917" s="203"/>
      <c r="D22917" s="203"/>
      <c r="E22917" s="203"/>
      <c r="F22917" s="203"/>
    </row>
    <row r="22918" spans="1:6" x14ac:dyDescent="0.25">
      <c r="A22918" s="203"/>
      <c r="B22918" s="203"/>
      <c r="C22918" s="203"/>
      <c r="D22918" s="203"/>
      <c r="E22918" s="203"/>
      <c r="F22918" s="203"/>
    </row>
    <row r="22919" spans="1:6" x14ac:dyDescent="0.25">
      <c r="A22919" s="203"/>
      <c r="B22919" s="203"/>
      <c r="C22919" s="203"/>
      <c r="D22919" s="203"/>
      <c r="E22919" s="203"/>
      <c r="F22919" s="203"/>
    </row>
    <row r="22920" spans="1:6" x14ac:dyDescent="0.25">
      <c r="A22920" s="203"/>
      <c r="B22920" s="203"/>
      <c r="C22920" s="203"/>
      <c r="D22920" s="203"/>
      <c r="E22920" s="203"/>
      <c r="F22920" s="203"/>
    </row>
    <row r="22921" spans="1:6" x14ac:dyDescent="0.25">
      <c r="A22921" s="203"/>
      <c r="B22921" s="203"/>
      <c r="C22921" s="203"/>
      <c r="D22921" s="203"/>
      <c r="E22921" s="203"/>
      <c r="F22921" s="203"/>
    </row>
    <row r="22922" spans="1:6" x14ac:dyDescent="0.25">
      <c r="A22922" s="203"/>
      <c r="B22922" s="203"/>
      <c r="C22922" s="203"/>
      <c r="D22922" s="203"/>
      <c r="E22922" s="203"/>
      <c r="F22922" s="203"/>
    </row>
    <row r="22923" spans="1:6" x14ac:dyDescent="0.25">
      <c r="A22923" s="203"/>
      <c r="B22923" s="203"/>
      <c r="C22923" s="203"/>
      <c r="D22923" s="203"/>
      <c r="E22923" s="203"/>
      <c r="F22923" s="203"/>
    </row>
    <row r="22924" spans="1:6" x14ac:dyDescent="0.25">
      <c r="A22924" s="203"/>
      <c r="B22924" s="203"/>
      <c r="C22924" s="203"/>
      <c r="D22924" s="203"/>
      <c r="E22924" s="203"/>
      <c r="F22924" s="203"/>
    </row>
    <row r="22925" spans="1:6" x14ac:dyDescent="0.25">
      <c r="A22925" s="203"/>
      <c r="B22925" s="203"/>
      <c r="C22925" s="203"/>
      <c r="D22925" s="203"/>
      <c r="E22925" s="203"/>
      <c r="F22925" s="203"/>
    </row>
    <row r="22926" spans="1:6" x14ac:dyDescent="0.25">
      <c r="A22926" s="203"/>
      <c r="B22926" s="203"/>
      <c r="C22926" s="203"/>
      <c r="D22926" s="203"/>
      <c r="E22926" s="203"/>
      <c r="F22926" s="203"/>
    </row>
    <row r="22927" spans="1:6" x14ac:dyDescent="0.25">
      <c r="A22927" s="203"/>
      <c r="B22927" s="203"/>
      <c r="C22927" s="203"/>
      <c r="D22927" s="203"/>
      <c r="E22927" s="203"/>
      <c r="F22927" s="203"/>
    </row>
    <row r="22928" spans="1:6" x14ac:dyDescent="0.25">
      <c r="A22928" s="203"/>
      <c r="B22928" s="203"/>
      <c r="C22928" s="203"/>
      <c r="D22928" s="203"/>
      <c r="E22928" s="203"/>
      <c r="F22928" s="203"/>
    </row>
    <row r="22929" spans="1:6" x14ac:dyDescent="0.25">
      <c r="A22929" s="203"/>
      <c r="B22929" s="203"/>
      <c r="C22929" s="203"/>
      <c r="D22929" s="203"/>
      <c r="E22929" s="203"/>
      <c r="F22929" s="203"/>
    </row>
    <row r="22930" spans="1:6" x14ac:dyDescent="0.25">
      <c r="A22930" s="203"/>
      <c r="B22930" s="203"/>
      <c r="C22930" s="203"/>
      <c r="D22930" s="203"/>
      <c r="E22930" s="203"/>
      <c r="F22930" s="203"/>
    </row>
    <row r="22931" spans="1:6" x14ac:dyDescent="0.25">
      <c r="A22931" s="203"/>
      <c r="B22931" s="203"/>
      <c r="C22931" s="203"/>
      <c r="D22931" s="203"/>
      <c r="E22931" s="203"/>
      <c r="F22931" s="203"/>
    </row>
    <row r="22932" spans="1:6" x14ac:dyDescent="0.25">
      <c r="A22932" s="203"/>
      <c r="B22932" s="203"/>
      <c r="C22932" s="203"/>
      <c r="D22932" s="203"/>
      <c r="E22932" s="203"/>
      <c r="F22932" s="203"/>
    </row>
    <row r="22933" spans="1:6" x14ac:dyDescent="0.25">
      <c r="A22933" s="203"/>
      <c r="B22933" s="203"/>
      <c r="C22933" s="203"/>
      <c r="D22933" s="203"/>
      <c r="E22933" s="203"/>
      <c r="F22933" s="203"/>
    </row>
    <row r="22934" spans="1:6" x14ac:dyDescent="0.25">
      <c r="A22934" s="203"/>
      <c r="B22934" s="203"/>
      <c r="C22934" s="203"/>
      <c r="D22934" s="203"/>
      <c r="E22934" s="203"/>
      <c r="F22934" s="203"/>
    </row>
    <row r="22935" spans="1:6" x14ac:dyDescent="0.25">
      <c r="A22935" s="203"/>
      <c r="B22935" s="203"/>
      <c r="C22935" s="203"/>
      <c r="D22935" s="203"/>
      <c r="E22935" s="203"/>
      <c r="F22935" s="203"/>
    </row>
    <row r="22936" spans="1:6" x14ac:dyDescent="0.25">
      <c r="A22936" s="203"/>
      <c r="B22936" s="203"/>
      <c r="C22936" s="203"/>
      <c r="D22936" s="203"/>
      <c r="E22936" s="203"/>
      <c r="F22936" s="203"/>
    </row>
    <row r="22937" spans="1:6" x14ac:dyDescent="0.25">
      <c r="A22937" s="203"/>
      <c r="B22937" s="203"/>
      <c r="C22937" s="203"/>
      <c r="D22937" s="203"/>
      <c r="E22937" s="203"/>
      <c r="F22937" s="203"/>
    </row>
    <row r="22938" spans="1:6" x14ac:dyDescent="0.25">
      <c r="A22938" s="203"/>
      <c r="B22938" s="203"/>
      <c r="C22938" s="203"/>
      <c r="D22938" s="203"/>
      <c r="E22938" s="203"/>
      <c r="F22938" s="203"/>
    </row>
    <row r="22939" spans="1:6" x14ac:dyDescent="0.25">
      <c r="A22939" s="203"/>
      <c r="B22939" s="203"/>
      <c r="C22939" s="203"/>
      <c r="D22939" s="203"/>
      <c r="E22939" s="203"/>
      <c r="F22939" s="203"/>
    </row>
    <row r="22940" spans="1:6" x14ac:dyDescent="0.25">
      <c r="A22940" s="203"/>
      <c r="B22940" s="203"/>
      <c r="C22940" s="203"/>
      <c r="D22940" s="203"/>
      <c r="E22940" s="203"/>
      <c r="F22940" s="203"/>
    </row>
    <row r="22941" spans="1:6" x14ac:dyDescent="0.25">
      <c r="A22941" s="203"/>
      <c r="B22941" s="203"/>
      <c r="C22941" s="203"/>
      <c r="D22941" s="203"/>
      <c r="E22941" s="203"/>
      <c r="F22941" s="203"/>
    </row>
    <row r="22942" spans="1:6" x14ac:dyDescent="0.25">
      <c r="A22942" s="203"/>
      <c r="B22942" s="203"/>
      <c r="C22942" s="203"/>
      <c r="D22942" s="203"/>
      <c r="E22942" s="203"/>
      <c r="F22942" s="203"/>
    </row>
    <row r="22943" spans="1:6" x14ac:dyDescent="0.25">
      <c r="A22943" s="203"/>
      <c r="B22943" s="203"/>
      <c r="C22943" s="203"/>
      <c r="D22943" s="203"/>
      <c r="E22943" s="203"/>
      <c r="F22943" s="203"/>
    </row>
    <row r="22944" spans="1:6" x14ac:dyDescent="0.25">
      <c r="A22944" s="203"/>
      <c r="B22944" s="203"/>
      <c r="C22944" s="203"/>
      <c r="D22944" s="203"/>
      <c r="E22944" s="203"/>
      <c r="F22944" s="203"/>
    </row>
    <row r="22945" spans="1:6" x14ac:dyDescent="0.25">
      <c r="A22945" s="203"/>
      <c r="B22945" s="203"/>
      <c r="C22945" s="203"/>
      <c r="D22945" s="203"/>
      <c r="E22945" s="203"/>
      <c r="F22945" s="203"/>
    </row>
    <row r="22946" spans="1:6" x14ac:dyDescent="0.25">
      <c r="A22946" s="203"/>
      <c r="B22946" s="203"/>
      <c r="C22946" s="203"/>
      <c r="D22946" s="203"/>
      <c r="E22946" s="203"/>
      <c r="F22946" s="203"/>
    </row>
    <row r="22947" spans="1:6" x14ac:dyDescent="0.25">
      <c r="A22947" s="203"/>
      <c r="B22947" s="203"/>
      <c r="C22947" s="203"/>
      <c r="D22947" s="203"/>
      <c r="E22947" s="203"/>
      <c r="F22947" s="203"/>
    </row>
    <row r="22948" spans="1:6" x14ac:dyDescent="0.25">
      <c r="A22948" s="203"/>
      <c r="B22948" s="203"/>
      <c r="C22948" s="203"/>
      <c r="D22948" s="203"/>
      <c r="E22948" s="203"/>
      <c r="F22948" s="203"/>
    </row>
    <row r="22949" spans="1:6" x14ac:dyDescent="0.25">
      <c r="A22949" s="203"/>
      <c r="B22949" s="203"/>
      <c r="C22949" s="203"/>
      <c r="D22949" s="203"/>
      <c r="E22949" s="203"/>
      <c r="F22949" s="203"/>
    </row>
    <row r="22950" spans="1:6" x14ac:dyDescent="0.25">
      <c r="A22950" s="203"/>
      <c r="B22950" s="203"/>
      <c r="C22950" s="203"/>
      <c r="D22950" s="203"/>
      <c r="E22950" s="203"/>
      <c r="F22950" s="203"/>
    </row>
    <row r="22951" spans="1:6" x14ac:dyDescent="0.25">
      <c r="A22951" s="203"/>
      <c r="B22951" s="203"/>
      <c r="C22951" s="203"/>
      <c r="D22951" s="203"/>
      <c r="E22951" s="203"/>
      <c r="F22951" s="203"/>
    </row>
    <row r="22952" spans="1:6" x14ac:dyDescent="0.25">
      <c r="A22952" s="203"/>
      <c r="B22952" s="203"/>
      <c r="C22952" s="203"/>
      <c r="D22952" s="203"/>
      <c r="E22952" s="203"/>
      <c r="F22952" s="203"/>
    </row>
    <row r="22953" spans="1:6" x14ac:dyDescent="0.25">
      <c r="A22953" s="203"/>
      <c r="B22953" s="203"/>
      <c r="C22953" s="203"/>
      <c r="D22953" s="203"/>
      <c r="E22953" s="203"/>
      <c r="F22953" s="203"/>
    </row>
    <row r="22954" spans="1:6" x14ac:dyDescent="0.25">
      <c r="A22954" s="203"/>
      <c r="B22954" s="203"/>
      <c r="C22954" s="203"/>
      <c r="D22954" s="203"/>
      <c r="E22954" s="203"/>
      <c r="F22954" s="203"/>
    </row>
    <row r="22955" spans="1:6" x14ac:dyDescent="0.25">
      <c r="A22955" s="203"/>
      <c r="B22955" s="203"/>
      <c r="C22955" s="203"/>
      <c r="D22955" s="203"/>
      <c r="E22955" s="203"/>
      <c r="F22955" s="203"/>
    </row>
    <row r="22956" spans="1:6" x14ac:dyDescent="0.25">
      <c r="A22956" s="203"/>
      <c r="B22956" s="203"/>
      <c r="C22956" s="203"/>
      <c r="D22956" s="203"/>
      <c r="E22956" s="203"/>
      <c r="F22956" s="203"/>
    </row>
    <row r="22957" spans="1:6" x14ac:dyDescent="0.25">
      <c r="A22957" s="203"/>
      <c r="B22957" s="203"/>
      <c r="C22957" s="203"/>
      <c r="D22957" s="203"/>
      <c r="E22957" s="203"/>
      <c r="F22957" s="203"/>
    </row>
    <row r="22958" spans="1:6" x14ac:dyDescent="0.25">
      <c r="A22958" s="203"/>
      <c r="B22958" s="203"/>
      <c r="C22958" s="203"/>
      <c r="D22958" s="203"/>
      <c r="E22958" s="203"/>
      <c r="F22958" s="203"/>
    </row>
    <row r="22959" spans="1:6" x14ac:dyDescent="0.25">
      <c r="A22959" s="203"/>
      <c r="B22959" s="203"/>
      <c r="C22959" s="203"/>
      <c r="D22959" s="203"/>
      <c r="E22959" s="203"/>
      <c r="F22959" s="203"/>
    </row>
    <row r="22960" spans="1:6" x14ac:dyDescent="0.25">
      <c r="A22960" s="203"/>
      <c r="B22960" s="203"/>
      <c r="C22960" s="203"/>
      <c r="D22960" s="203"/>
      <c r="E22960" s="203"/>
      <c r="F22960" s="203"/>
    </row>
    <row r="22961" spans="1:6" x14ac:dyDescent="0.25">
      <c r="A22961" s="203"/>
      <c r="B22961" s="203"/>
      <c r="C22961" s="203"/>
      <c r="D22961" s="203"/>
      <c r="E22961" s="203"/>
      <c r="F22961" s="203"/>
    </row>
    <row r="22962" spans="1:6" x14ac:dyDescent="0.25">
      <c r="A22962" s="203"/>
      <c r="B22962" s="203"/>
      <c r="C22962" s="203"/>
      <c r="D22962" s="203"/>
      <c r="E22962" s="203"/>
      <c r="F22962" s="203"/>
    </row>
    <row r="22963" spans="1:6" x14ac:dyDescent="0.25">
      <c r="A22963" s="203"/>
      <c r="B22963" s="203"/>
      <c r="C22963" s="203"/>
      <c r="D22963" s="203"/>
      <c r="E22963" s="203"/>
      <c r="F22963" s="203"/>
    </row>
    <row r="22964" spans="1:6" x14ac:dyDescent="0.25">
      <c r="A22964" s="203"/>
      <c r="B22964" s="203"/>
      <c r="C22964" s="203"/>
      <c r="D22964" s="203"/>
      <c r="E22964" s="203"/>
      <c r="F22964" s="203"/>
    </row>
    <row r="22965" spans="1:6" x14ac:dyDescent="0.25">
      <c r="A22965" s="203"/>
      <c r="B22965" s="203"/>
      <c r="C22965" s="203"/>
      <c r="D22965" s="203"/>
      <c r="E22965" s="203"/>
      <c r="F22965" s="203"/>
    </row>
    <row r="22966" spans="1:6" x14ac:dyDescent="0.25">
      <c r="A22966" s="203"/>
      <c r="B22966" s="203"/>
      <c r="C22966" s="203"/>
      <c r="D22966" s="203"/>
      <c r="E22966" s="203"/>
      <c r="F22966" s="203"/>
    </row>
    <row r="22967" spans="1:6" x14ac:dyDescent="0.25">
      <c r="A22967" s="203"/>
      <c r="B22967" s="203"/>
      <c r="C22967" s="203"/>
      <c r="D22967" s="203"/>
      <c r="E22967" s="203"/>
      <c r="F22967" s="203"/>
    </row>
    <row r="22968" spans="1:6" x14ac:dyDescent="0.25">
      <c r="A22968" s="203"/>
      <c r="B22968" s="203"/>
      <c r="C22968" s="203"/>
      <c r="D22968" s="203"/>
      <c r="E22968" s="203"/>
      <c r="F22968" s="203"/>
    </row>
    <row r="22969" spans="1:6" x14ac:dyDescent="0.25">
      <c r="A22969" s="203"/>
      <c r="B22969" s="203"/>
      <c r="C22969" s="203"/>
      <c r="D22969" s="203"/>
      <c r="E22969" s="203"/>
      <c r="F22969" s="203"/>
    </row>
    <row r="22970" spans="1:6" x14ac:dyDescent="0.25">
      <c r="A22970" s="203"/>
      <c r="B22970" s="203"/>
      <c r="C22970" s="203"/>
      <c r="D22970" s="203"/>
      <c r="E22970" s="203"/>
      <c r="F22970" s="203"/>
    </row>
    <row r="22971" spans="1:6" x14ac:dyDescent="0.25">
      <c r="A22971" s="203"/>
      <c r="B22971" s="203"/>
      <c r="C22971" s="203"/>
      <c r="D22971" s="203"/>
      <c r="E22971" s="203"/>
      <c r="F22971" s="203"/>
    </row>
    <row r="22972" spans="1:6" x14ac:dyDescent="0.25">
      <c r="A22972" s="203"/>
      <c r="B22972" s="203"/>
      <c r="C22972" s="203"/>
      <c r="D22972" s="203"/>
      <c r="E22972" s="203"/>
      <c r="F22972" s="203"/>
    </row>
    <row r="22973" spans="1:6" x14ac:dyDescent="0.25">
      <c r="A22973" s="203"/>
      <c r="B22973" s="203"/>
      <c r="C22973" s="203"/>
      <c r="D22973" s="203"/>
      <c r="E22973" s="203"/>
      <c r="F22973" s="203"/>
    </row>
    <row r="22974" spans="1:6" x14ac:dyDescent="0.25">
      <c r="A22974" s="203"/>
      <c r="B22974" s="203"/>
      <c r="C22974" s="203"/>
      <c r="D22974" s="203"/>
      <c r="E22974" s="203"/>
      <c r="F22974" s="203"/>
    </row>
    <row r="22975" spans="1:6" x14ac:dyDescent="0.25">
      <c r="A22975" s="203"/>
      <c r="B22975" s="203"/>
      <c r="C22975" s="203"/>
      <c r="D22975" s="203"/>
      <c r="E22975" s="203"/>
      <c r="F22975" s="203"/>
    </row>
    <row r="22976" spans="1:6" x14ac:dyDescent="0.25">
      <c r="A22976" s="203"/>
      <c r="B22976" s="203"/>
      <c r="C22976" s="203"/>
      <c r="D22976" s="203"/>
      <c r="E22976" s="203"/>
      <c r="F22976" s="203"/>
    </row>
    <row r="22977" spans="1:6" x14ac:dyDescent="0.25">
      <c r="A22977" s="203"/>
      <c r="B22977" s="203"/>
      <c r="C22977" s="203"/>
      <c r="D22977" s="203"/>
      <c r="E22977" s="203"/>
      <c r="F22977" s="203"/>
    </row>
    <row r="22978" spans="1:6" x14ac:dyDescent="0.25">
      <c r="A22978" s="203"/>
      <c r="B22978" s="203"/>
      <c r="C22978" s="203"/>
      <c r="D22978" s="203"/>
      <c r="E22978" s="203"/>
      <c r="F22978" s="203"/>
    </row>
    <row r="22979" spans="1:6" x14ac:dyDescent="0.25">
      <c r="A22979" s="203"/>
      <c r="B22979" s="203"/>
      <c r="C22979" s="203"/>
      <c r="D22979" s="203"/>
      <c r="E22979" s="203"/>
      <c r="F22979" s="203"/>
    </row>
    <row r="22980" spans="1:6" x14ac:dyDescent="0.25">
      <c r="A22980" s="203"/>
      <c r="B22980" s="203"/>
      <c r="C22980" s="203"/>
      <c r="D22980" s="203"/>
      <c r="E22980" s="203"/>
      <c r="F22980" s="203"/>
    </row>
    <row r="22981" spans="1:6" x14ac:dyDescent="0.25">
      <c r="A22981" s="203"/>
      <c r="B22981" s="203"/>
      <c r="C22981" s="203"/>
      <c r="D22981" s="203"/>
      <c r="E22981" s="203"/>
      <c r="F22981" s="203"/>
    </row>
    <row r="22982" spans="1:6" x14ac:dyDescent="0.25">
      <c r="A22982" s="203"/>
      <c r="B22982" s="203"/>
      <c r="C22982" s="203"/>
      <c r="D22982" s="203"/>
      <c r="E22982" s="203"/>
      <c r="F22982" s="203"/>
    </row>
    <row r="22983" spans="1:6" x14ac:dyDescent="0.25">
      <c r="A22983" s="203"/>
      <c r="B22983" s="203"/>
      <c r="C22983" s="203"/>
      <c r="D22983" s="203"/>
      <c r="E22983" s="203"/>
      <c r="F22983" s="203"/>
    </row>
    <row r="22984" spans="1:6" x14ac:dyDescent="0.25">
      <c r="A22984" s="203"/>
      <c r="B22984" s="203"/>
      <c r="C22984" s="203"/>
      <c r="D22984" s="203"/>
      <c r="E22984" s="203"/>
      <c r="F22984" s="203"/>
    </row>
    <row r="22985" spans="1:6" x14ac:dyDescent="0.25">
      <c r="A22985" s="203"/>
      <c r="B22985" s="203"/>
      <c r="C22985" s="203"/>
      <c r="D22985" s="203"/>
      <c r="E22985" s="203"/>
      <c r="F22985" s="203"/>
    </row>
    <row r="22986" spans="1:6" x14ac:dyDescent="0.25">
      <c r="A22986" s="203"/>
      <c r="B22986" s="203"/>
      <c r="C22986" s="203"/>
      <c r="D22986" s="203"/>
      <c r="E22986" s="203"/>
      <c r="F22986" s="203"/>
    </row>
    <row r="22987" spans="1:6" x14ac:dyDescent="0.25">
      <c r="A22987" s="203"/>
      <c r="B22987" s="203"/>
      <c r="C22987" s="203"/>
      <c r="D22987" s="203"/>
      <c r="E22987" s="203"/>
      <c r="F22987" s="203"/>
    </row>
    <row r="22988" spans="1:6" x14ac:dyDescent="0.25">
      <c r="A22988" s="203"/>
      <c r="B22988" s="203"/>
      <c r="C22988" s="203"/>
      <c r="D22988" s="203"/>
      <c r="E22988" s="203"/>
      <c r="F22988" s="203"/>
    </row>
    <row r="22989" spans="1:6" x14ac:dyDescent="0.25">
      <c r="A22989" s="203"/>
      <c r="B22989" s="203"/>
      <c r="C22989" s="203"/>
      <c r="D22989" s="203"/>
      <c r="E22989" s="203"/>
      <c r="F22989" s="203"/>
    </row>
    <row r="22990" spans="1:6" x14ac:dyDescent="0.25">
      <c r="A22990" s="203"/>
      <c r="B22990" s="203"/>
      <c r="C22990" s="203"/>
      <c r="D22990" s="203"/>
      <c r="E22990" s="203"/>
      <c r="F22990" s="203"/>
    </row>
    <row r="22991" spans="1:6" x14ac:dyDescent="0.25">
      <c r="A22991" s="203"/>
      <c r="B22991" s="203"/>
      <c r="C22991" s="203"/>
      <c r="D22991" s="203"/>
      <c r="E22991" s="203"/>
      <c r="F22991" s="203"/>
    </row>
    <row r="22992" spans="1:6" x14ac:dyDescent="0.25">
      <c r="A22992" s="203"/>
      <c r="B22992" s="203"/>
      <c r="C22992" s="203"/>
      <c r="D22992" s="203"/>
      <c r="E22992" s="203"/>
      <c r="F22992" s="203"/>
    </row>
    <row r="22993" spans="1:6" x14ac:dyDescent="0.25">
      <c r="A22993" s="203"/>
      <c r="B22993" s="203"/>
      <c r="C22993" s="203"/>
      <c r="D22993" s="203"/>
      <c r="E22993" s="203"/>
      <c r="F22993" s="203"/>
    </row>
    <row r="22994" spans="1:6" x14ac:dyDescent="0.25">
      <c r="A22994" s="203"/>
      <c r="B22994" s="203"/>
      <c r="C22994" s="203"/>
      <c r="D22994" s="203"/>
      <c r="E22994" s="203"/>
      <c r="F22994" s="203"/>
    </row>
    <row r="22995" spans="1:6" x14ac:dyDescent="0.25">
      <c r="A22995" s="203"/>
      <c r="B22995" s="203"/>
      <c r="C22995" s="203"/>
      <c r="D22995" s="203"/>
      <c r="E22995" s="203"/>
      <c r="F22995" s="203"/>
    </row>
    <row r="22996" spans="1:6" x14ac:dyDescent="0.25">
      <c r="A22996" s="203"/>
      <c r="B22996" s="203"/>
      <c r="C22996" s="203"/>
      <c r="D22996" s="203"/>
      <c r="E22996" s="203"/>
      <c r="F22996" s="203"/>
    </row>
    <row r="22997" spans="1:6" x14ac:dyDescent="0.25">
      <c r="A22997" s="203"/>
      <c r="B22997" s="203"/>
      <c r="C22997" s="203"/>
      <c r="D22997" s="203"/>
      <c r="E22997" s="203"/>
      <c r="F22997" s="203"/>
    </row>
    <row r="22998" spans="1:6" x14ac:dyDescent="0.25">
      <c r="A22998" s="203"/>
      <c r="B22998" s="203"/>
      <c r="C22998" s="203"/>
      <c r="D22998" s="203"/>
      <c r="E22998" s="203"/>
      <c r="F22998" s="203"/>
    </row>
    <row r="22999" spans="1:6" x14ac:dyDescent="0.25">
      <c r="A22999" s="203"/>
      <c r="B22999" s="203"/>
      <c r="C22999" s="203"/>
      <c r="D22999" s="203"/>
      <c r="E22999" s="203"/>
      <c r="F22999" s="203"/>
    </row>
    <row r="23000" spans="1:6" x14ac:dyDescent="0.25">
      <c r="A23000" s="203"/>
      <c r="B23000" s="203"/>
      <c r="C23000" s="203"/>
      <c r="D23000" s="203"/>
      <c r="E23000" s="203"/>
      <c r="F23000" s="203"/>
    </row>
    <row r="23001" spans="1:6" x14ac:dyDescent="0.25">
      <c r="A23001" s="203"/>
      <c r="B23001" s="203"/>
      <c r="C23001" s="203"/>
      <c r="D23001" s="203"/>
      <c r="E23001" s="203"/>
      <c r="F23001" s="203"/>
    </row>
    <row r="23002" spans="1:6" x14ac:dyDescent="0.25">
      <c r="A23002" s="203"/>
      <c r="B23002" s="203"/>
      <c r="C23002" s="203"/>
      <c r="D23002" s="203"/>
      <c r="E23002" s="203"/>
      <c r="F23002" s="203"/>
    </row>
    <row r="23003" spans="1:6" x14ac:dyDescent="0.25">
      <c r="A23003" s="203"/>
      <c r="B23003" s="203"/>
      <c r="C23003" s="203"/>
      <c r="D23003" s="203"/>
      <c r="E23003" s="203"/>
      <c r="F23003" s="203"/>
    </row>
    <row r="23004" spans="1:6" x14ac:dyDescent="0.25">
      <c r="A23004" s="203"/>
      <c r="B23004" s="203"/>
      <c r="C23004" s="203"/>
      <c r="D23004" s="203"/>
      <c r="E23004" s="203"/>
      <c r="F23004" s="203"/>
    </row>
    <row r="23005" spans="1:6" x14ac:dyDescent="0.25">
      <c r="A23005" s="203"/>
      <c r="B23005" s="203"/>
      <c r="C23005" s="203"/>
      <c r="D23005" s="203"/>
      <c r="E23005" s="203"/>
      <c r="F23005" s="203"/>
    </row>
    <row r="23006" spans="1:6" x14ac:dyDescent="0.25">
      <c r="A23006" s="203"/>
      <c r="B23006" s="203"/>
      <c r="C23006" s="203"/>
      <c r="D23006" s="203"/>
      <c r="E23006" s="203"/>
      <c r="F23006" s="203"/>
    </row>
    <row r="23007" spans="1:6" x14ac:dyDescent="0.25">
      <c r="A23007" s="203"/>
      <c r="B23007" s="203"/>
      <c r="C23007" s="203"/>
      <c r="D23007" s="203"/>
      <c r="E23007" s="203"/>
      <c r="F23007" s="203"/>
    </row>
    <row r="23008" spans="1:6" x14ac:dyDescent="0.25">
      <c r="A23008" s="203"/>
      <c r="B23008" s="203"/>
      <c r="C23008" s="203"/>
      <c r="D23008" s="203"/>
      <c r="E23008" s="203"/>
      <c r="F23008" s="203"/>
    </row>
    <row r="23009" spans="1:6" x14ac:dyDescent="0.25">
      <c r="A23009" s="203"/>
      <c r="B23009" s="203"/>
      <c r="C23009" s="203"/>
      <c r="D23009" s="203"/>
      <c r="E23009" s="203"/>
      <c r="F23009" s="203"/>
    </row>
    <row r="23010" spans="1:6" x14ac:dyDescent="0.25">
      <c r="A23010" s="203"/>
      <c r="B23010" s="203"/>
      <c r="C23010" s="203"/>
      <c r="D23010" s="203"/>
      <c r="E23010" s="203"/>
      <c r="F23010" s="203"/>
    </row>
    <row r="23011" spans="1:6" x14ac:dyDescent="0.25">
      <c r="A23011" s="203"/>
      <c r="B23011" s="203"/>
      <c r="C23011" s="203"/>
      <c r="D23011" s="203"/>
      <c r="E23011" s="203"/>
      <c r="F23011" s="203"/>
    </row>
    <row r="23012" spans="1:6" x14ac:dyDescent="0.25">
      <c r="A23012" s="203"/>
      <c r="B23012" s="203"/>
      <c r="C23012" s="203"/>
      <c r="D23012" s="203"/>
      <c r="E23012" s="203"/>
      <c r="F23012" s="203"/>
    </row>
    <row r="23013" spans="1:6" x14ac:dyDescent="0.25">
      <c r="A23013" s="203"/>
      <c r="B23013" s="203"/>
      <c r="C23013" s="203"/>
      <c r="D23013" s="203"/>
      <c r="E23013" s="203"/>
      <c r="F23013" s="203"/>
    </row>
    <row r="23014" spans="1:6" x14ac:dyDescent="0.25">
      <c r="A23014" s="203"/>
      <c r="B23014" s="203"/>
      <c r="C23014" s="203"/>
      <c r="D23014" s="203"/>
      <c r="E23014" s="203"/>
      <c r="F23014" s="203"/>
    </row>
    <row r="23015" spans="1:6" x14ac:dyDescent="0.25">
      <c r="A23015" s="203"/>
      <c r="B23015" s="203"/>
      <c r="C23015" s="203"/>
      <c r="D23015" s="203"/>
      <c r="E23015" s="203"/>
      <c r="F23015" s="203"/>
    </row>
    <row r="23016" spans="1:6" x14ac:dyDescent="0.25">
      <c r="A23016" s="203"/>
      <c r="B23016" s="203"/>
      <c r="C23016" s="203"/>
      <c r="D23016" s="203"/>
      <c r="E23016" s="203"/>
      <c r="F23016" s="203"/>
    </row>
    <row r="23017" spans="1:6" x14ac:dyDescent="0.25">
      <c r="A23017" s="203"/>
      <c r="B23017" s="203"/>
      <c r="C23017" s="203"/>
      <c r="D23017" s="203"/>
      <c r="E23017" s="203"/>
      <c r="F23017" s="203"/>
    </row>
    <row r="23018" spans="1:6" x14ac:dyDescent="0.25">
      <c r="A23018" s="203"/>
      <c r="B23018" s="203"/>
      <c r="C23018" s="203"/>
      <c r="D23018" s="203"/>
      <c r="E23018" s="203"/>
      <c r="F23018" s="203"/>
    </row>
    <row r="23019" spans="1:6" x14ac:dyDescent="0.25">
      <c r="A23019" s="203"/>
      <c r="B23019" s="203"/>
      <c r="C23019" s="203"/>
      <c r="D23019" s="203"/>
      <c r="E23019" s="203"/>
      <c r="F23019" s="203"/>
    </row>
    <row r="23020" spans="1:6" x14ac:dyDescent="0.25">
      <c r="A23020" s="203"/>
      <c r="B23020" s="203"/>
      <c r="C23020" s="203"/>
      <c r="D23020" s="203"/>
      <c r="E23020" s="203"/>
      <c r="F23020" s="203"/>
    </row>
    <row r="23021" spans="1:6" x14ac:dyDescent="0.25">
      <c r="A23021" s="203"/>
      <c r="B23021" s="203"/>
      <c r="C23021" s="203"/>
      <c r="D23021" s="203"/>
      <c r="E23021" s="203"/>
      <c r="F23021" s="203"/>
    </row>
    <row r="23022" spans="1:6" x14ac:dyDescent="0.25">
      <c r="A23022" s="203"/>
      <c r="B23022" s="203"/>
      <c r="C23022" s="203"/>
      <c r="D23022" s="203"/>
      <c r="E23022" s="203"/>
      <c r="F23022" s="203"/>
    </row>
    <row r="23023" spans="1:6" x14ac:dyDescent="0.25">
      <c r="A23023" s="203"/>
      <c r="B23023" s="203"/>
      <c r="C23023" s="203"/>
      <c r="D23023" s="203"/>
      <c r="E23023" s="203"/>
      <c r="F23023" s="203"/>
    </row>
    <row r="23024" spans="1:6" x14ac:dyDescent="0.25">
      <c r="A23024" s="203"/>
      <c r="B23024" s="203"/>
      <c r="C23024" s="203"/>
      <c r="D23024" s="203"/>
      <c r="E23024" s="203"/>
      <c r="F23024" s="203"/>
    </row>
    <row r="23025" spans="1:6" x14ac:dyDescent="0.25">
      <c r="A23025" s="203"/>
      <c r="B23025" s="203"/>
      <c r="C23025" s="203"/>
      <c r="D23025" s="203"/>
      <c r="E23025" s="203"/>
      <c r="F23025" s="203"/>
    </row>
    <row r="23026" spans="1:6" x14ac:dyDescent="0.25">
      <c r="A23026" s="203"/>
      <c r="B23026" s="203"/>
      <c r="C23026" s="203"/>
      <c r="D23026" s="203"/>
      <c r="E23026" s="203"/>
      <c r="F23026" s="203"/>
    </row>
    <row r="23027" spans="1:6" x14ac:dyDescent="0.25">
      <c r="A23027" s="203"/>
      <c r="B23027" s="203"/>
      <c r="C23027" s="203"/>
      <c r="D23027" s="203"/>
      <c r="E23027" s="203"/>
      <c r="F23027" s="203"/>
    </row>
    <row r="23028" spans="1:6" x14ac:dyDescent="0.25">
      <c r="A23028" s="203"/>
      <c r="B23028" s="203"/>
      <c r="C23028" s="203"/>
      <c r="D23028" s="203"/>
      <c r="E23028" s="203"/>
      <c r="F23028" s="203"/>
    </row>
    <row r="23029" spans="1:6" x14ac:dyDescent="0.25">
      <c r="A23029" s="203"/>
      <c r="B23029" s="203"/>
      <c r="C23029" s="203"/>
      <c r="D23029" s="203"/>
      <c r="E23029" s="203"/>
      <c r="F23029" s="203"/>
    </row>
    <row r="23030" spans="1:6" x14ac:dyDescent="0.25">
      <c r="A23030" s="203"/>
      <c r="B23030" s="203"/>
      <c r="C23030" s="203"/>
      <c r="D23030" s="203"/>
      <c r="E23030" s="203"/>
      <c r="F23030" s="203"/>
    </row>
    <row r="23031" spans="1:6" x14ac:dyDescent="0.25">
      <c r="A23031" s="203"/>
      <c r="B23031" s="203"/>
      <c r="C23031" s="203"/>
      <c r="D23031" s="203"/>
      <c r="E23031" s="203"/>
      <c r="F23031" s="203"/>
    </row>
    <row r="23032" spans="1:6" x14ac:dyDescent="0.25">
      <c r="A23032" s="203"/>
      <c r="B23032" s="203"/>
      <c r="C23032" s="203"/>
      <c r="D23032" s="203"/>
      <c r="E23032" s="203"/>
      <c r="F23032" s="203"/>
    </row>
    <row r="23033" spans="1:6" x14ac:dyDescent="0.25">
      <c r="A23033" s="203"/>
      <c r="B23033" s="203"/>
      <c r="C23033" s="203"/>
      <c r="D23033" s="203"/>
      <c r="E23033" s="203"/>
      <c r="F23033" s="203"/>
    </row>
    <row r="23034" spans="1:6" x14ac:dyDescent="0.25">
      <c r="A23034" s="203"/>
      <c r="B23034" s="203"/>
      <c r="C23034" s="203"/>
      <c r="D23034" s="203"/>
      <c r="E23034" s="203"/>
      <c r="F23034" s="203"/>
    </row>
    <row r="23035" spans="1:6" x14ac:dyDescent="0.25">
      <c r="A23035" s="203"/>
      <c r="B23035" s="203"/>
      <c r="C23035" s="203"/>
      <c r="D23035" s="203"/>
      <c r="E23035" s="203"/>
      <c r="F23035" s="203"/>
    </row>
    <row r="23036" spans="1:6" x14ac:dyDescent="0.25">
      <c r="A23036" s="203"/>
      <c r="B23036" s="203"/>
      <c r="C23036" s="203"/>
      <c r="D23036" s="203"/>
      <c r="E23036" s="203"/>
      <c r="F23036" s="203"/>
    </row>
    <row r="23037" spans="1:6" x14ac:dyDescent="0.25">
      <c r="A23037" s="203"/>
      <c r="B23037" s="203"/>
      <c r="C23037" s="203"/>
      <c r="D23037" s="203"/>
      <c r="E23037" s="203"/>
      <c r="F23037" s="203"/>
    </row>
    <row r="23038" spans="1:6" x14ac:dyDescent="0.25">
      <c r="A23038" s="203"/>
      <c r="B23038" s="203"/>
      <c r="C23038" s="203"/>
      <c r="D23038" s="203"/>
      <c r="E23038" s="203"/>
      <c r="F23038" s="203"/>
    </row>
    <row r="23039" spans="1:6" x14ac:dyDescent="0.25">
      <c r="A23039" s="203"/>
      <c r="B23039" s="203"/>
      <c r="C23039" s="203"/>
      <c r="D23039" s="203"/>
      <c r="E23039" s="203"/>
      <c r="F23039" s="203"/>
    </row>
    <row r="23040" spans="1:6" x14ac:dyDescent="0.25">
      <c r="A23040" s="203"/>
      <c r="B23040" s="203"/>
      <c r="C23040" s="203"/>
      <c r="D23040" s="203"/>
      <c r="E23040" s="203"/>
      <c r="F23040" s="203"/>
    </row>
    <row r="23041" spans="1:6" x14ac:dyDescent="0.25">
      <c r="A23041" s="203"/>
      <c r="B23041" s="203"/>
      <c r="C23041" s="203"/>
      <c r="D23041" s="203"/>
      <c r="E23041" s="203"/>
      <c r="F23041" s="203"/>
    </row>
    <row r="23042" spans="1:6" x14ac:dyDescent="0.25">
      <c r="A23042" s="203"/>
      <c r="B23042" s="203"/>
      <c r="C23042" s="203"/>
      <c r="D23042" s="203"/>
      <c r="E23042" s="203"/>
      <c r="F23042" s="203"/>
    </row>
    <row r="23043" spans="1:6" x14ac:dyDescent="0.25">
      <c r="A23043" s="203"/>
      <c r="B23043" s="203"/>
      <c r="C23043" s="203"/>
      <c r="D23043" s="203"/>
      <c r="E23043" s="203"/>
      <c r="F23043" s="203"/>
    </row>
    <row r="23044" spans="1:6" x14ac:dyDescent="0.25">
      <c r="A23044" s="203"/>
      <c r="B23044" s="203"/>
      <c r="C23044" s="203"/>
      <c r="D23044" s="203"/>
      <c r="E23044" s="203"/>
      <c r="F23044" s="203"/>
    </row>
    <row r="23045" spans="1:6" x14ac:dyDescent="0.25">
      <c r="A23045" s="203"/>
      <c r="B23045" s="203"/>
      <c r="C23045" s="203"/>
      <c r="D23045" s="203"/>
      <c r="E23045" s="203"/>
      <c r="F23045" s="203"/>
    </row>
    <row r="23046" spans="1:6" x14ac:dyDescent="0.25">
      <c r="A23046" s="203"/>
      <c r="B23046" s="203"/>
      <c r="C23046" s="203"/>
      <c r="D23046" s="203"/>
      <c r="E23046" s="203"/>
      <c r="F23046" s="203"/>
    </row>
    <row r="23047" spans="1:6" x14ac:dyDescent="0.25">
      <c r="A23047" s="203"/>
      <c r="B23047" s="203"/>
      <c r="C23047" s="203"/>
      <c r="D23047" s="203"/>
      <c r="E23047" s="203"/>
      <c r="F23047" s="203"/>
    </row>
    <row r="23048" spans="1:6" x14ac:dyDescent="0.25">
      <c r="A23048" s="203"/>
      <c r="B23048" s="203"/>
      <c r="C23048" s="203"/>
      <c r="D23048" s="203"/>
      <c r="E23048" s="203"/>
      <c r="F23048" s="203"/>
    </row>
    <row r="23049" spans="1:6" x14ac:dyDescent="0.25">
      <c r="A23049" s="203"/>
      <c r="B23049" s="203"/>
      <c r="C23049" s="203"/>
      <c r="D23049" s="203"/>
      <c r="E23049" s="203"/>
      <c r="F23049" s="203"/>
    </row>
    <row r="23050" spans="1:6" x14ac:dyDescent="0.25">
      <c r="A23050" s="203"/>
      <c r="B23050" s="203"/>
      <c r="C23050" s="203"/>
      <c r="D23050" s="203"/>
      <c r="E23050" s="203"/>
      <c r="F23050" s="203"/>
    </row>
    <row r="23051" spans="1:6" x14ac:dyDescent="0.25">
      <c r="A23051" s="203"/>
      <c r="B23051" s="203"/>
      <c r="C23051" s="203"/>
      <c r="D23051" s="203"/>
      <c r="E23051" s="203"/>
      <c r="F23051" s="203"/>
    </row>
    <row r="23052" spans="1:6" x14ac:dyDescent="0.25">
      <c r="A23052" s="203"/>
      <c r="B23052" s="203"/>
      <c r="C23052" s="203"/>
      <c r="D23052" s="203"/>
      <c r="E23052" s="203"/>
      <c r="F23052" s="203"/>
    </row>
    <row r="23053" spans="1:6" x14ac:dyDescent="0.25">
      <c r="A23053" s="203"/>
      <c r="B23053" s="203"/>
      <c r="C23053" s="203"/>
      <c r="D23053" s="203"/>
      <c r="E23053" s="203"/>
      <c r="F23053" s="203"/>
    </row>
    <row r="23054" spans="1:6" x14ac:dyDescent="0.25">
      <c r="A23054" s="203"/>
      <c r="B23054" s="203"/>
      <c r="C23054" s="203"/>
      <c r="D23054" s="203"/>
      <c r="E23054" s="203"/>
      <c r="F23054" s="203"/>
    </row>
    <row r="23055" spans="1:6" x14ac:dyDescent="0.25">
      <c r="A23055" s="203"/>
      <c r="B23055" s="203"/>
      <c r="C23055" s="203"/>
      <c r="D23055" s="203"/>
      <c r="E23055" s="203"/>
      <c r="F23055" s="203"/>
    </row>
    <row r="23056" spans="1:6" x14ac:dyDescent="0.25">
      <c r="A23056" s="203"/>
      <c r="B23056" s="203"/>
      <c r="C23056" s="203"/>
      <c r="D23056" s="203"/>
      <c r="E23056" s="203"/>
      <c r="F23056" s="203"/>
    </row>
    <row r="23057" spans="1:6" x14ac:dyDescent="0.25">
      <c r="A23057" s="203"/>
      <c r="B23057" s="203"/>
      <c r="C23057" s="203"/>
      <c r="D23057" s="203"/>
      <c r="E23057" s="203"/>
      <c r="F23057" s="203"/>
    </row>
    <row r="23058" spans="1:6" x14ac:dyDescent="0.25">
      <c r="A23058" s="203"/>
      <c r="B23058" s="203"/>
      <c r="C23058" s="203"/>
      <c r="D23058" s="203"/>
      <c r="E23058" s="203"/>
      <c r="F23058" s="203"/>
    </row>
    <row r="23059" spans="1:6" x14ac:dyDescent="0.25">
      <c r="A23059" s="203"/>
      <c r="B23059" s="203"/>
      <c r="C23059" s="203"/>
      <c r="D23059" s="203"/>
      <c r="E23059" s="203"/>
      <c r="F23059" s="203"/>
    </row>
    <row r="23060" spans="1:6" x14ac:dyDescent="0.25">
      <c r="A23060" s="203"/>
      <c r="B23060" s="203"/>
      <c r="C23060" s="203"/>
      <c r="D23060" s="203"/>
      <c r="E23060" s="203"/>
      <c r="F23060" s="203"/>
    </row>
    <row r="23061" spans="1:6" x14ac:dyDescent="0.25">
      <c r="A23061" s="203"/>
      <c r="B23061" s="203"/>
      <c r="C23061" s="203"/>
      <c r="D23061" s="203"/>
      <c r="E23061" s="203"/>
      <c r="F23061" s="203"/>
    </row>
    <row r="23062" spans="1:6" x14ac:dyDescent="0.25">
      <c r="A23062" s="203"/>
      <c r="B23062" s="203"/>
      <c r="C23062" s="203"/>
      <c r="D23062" s="203"/>
      <c r="E23062" s="203"/>
      <c r="F23062" s="203"/>
    </row>
    <row r="23063" spans="1:6" x14ac:dyDescent="0.25">
      <c r="A23063" s="203"/>
      <c r="B23063" s="203"/>
      <c r="C23063" s="203"/>
      <c r="D23063" s="203"/>
      <c r="E23063" s="203"/>
      <c r="F23063" s="203"/>
    </row>
    <row r="23064" spans="1:6" x14ac:dyDescent="0.25">
      <c r="A23064" s="203"/>
      <c r="B23064" s="203"/>
      <c r="C23064" s="203"/>
      <c r="D23064" s="203"/>
      <c r="E23064" s="203"/>
      <c r="F23064" s="203"/>
    </row>
    <row r="23065" spans="1:6" x14ac:dyDescent="0.25">
      <c r="A23065" s="203"/>
      <c r="B23065" s="203"/>
      <c r="C23065" s="203"/>
      <c r="D23065" s="203"/>
      <c r="E23065" s="203"/>
      <c r="F23065" s="203"/>
    </row>
    <row r="23066" spans="1:6" x14ac:dyDescent="0.25">
      <c r="A23066" s="203"/>
      <c r="B23066" s="203"/>
      <c r="C23066" s="203"/>
      <c r="D23066" s="203"/>
      <c r="E23066" s="203"/>
      <c r="F23066" s="203"/>
    </row>
    <row r="23067" spans="1:6" x14ac:dyDescent="0.25">
      <c r="A23067" s="203"/>
      <c r="B23067" s="203"/>
      <c r="C23067" s="203"/>
      <c r="D23067" s="203"/>
      <c r="E23067" s="203"/>
      <c r="F23067" s="203"/>
    </row>
    <row r="23068" spans="1:6" x14ac:dyDescent="0.25">
      <c r="A23068" s="203"/>
      <c r="B23068" s="203"/>
      <c r="C23068" s="203"/>
      <c r="D23068" s="203"/>
      <c r="E23068" s="203"/>
      <c r="F23068" s="203"/>
    </row>
    <row r="23069" spans="1:6" x14ac:dyDescent="0.25">
      <c r="A23069" s="203"/>
      <c r="B23069" s="203"/>
      <c r="C23069" s="203"/>
      <c r="D23069" s="203"/>
      <c r="E23069" s="203"/>
      <c r="F23069" s="203"/>
    </row>
    <row r="23070" spans="1:6" x14ac:dyDescent="0.25">
      <c r="A23070" s="203"/>
      <c r="B23070" s="203"/>
      <c r="C23070" s="203"/>
      <c r="D23070" s="203"/>
      <c r="E23070" s="203"/>
      <c r="F23070" s="203"/>
    </row>
    <row r="23071" spans="1:6" x14ac:dyDescent="0.25">
      <c r="A23071" s="203"/>
      <c r="B23071" s="203"/>
      <c r="C23071" s="203"/>
      <c r="D23071" s="203"/>
      <c r="E23071" s="203"/>
      <c r="F23071" s="203"/>
    </row>
    <row r="23072" spans="1:6" x14ac:dyDescent="0.25">
      <c r="A23072" s="203"/>
      <c r="B23072" s="203"/>
      <c r="C23072" s="203"/>
      <c r="D23072" s="203"/>
      <c r="E23072" s="203"/>
      <c r="F23072" s="203"/>
    </row>
    <row r="23073" spans="1:6" x14ac:dyDescent="0.25">
      <c r="A23073" s="203"/>
      <c r="B23073" s="203"/>
      <c r="C23073" s="203"/>
      <c r="D23073" s="203"/>
      <c r="E23073" s="203"/>
      <c r="F23073" s="203"/>
    </row>
    <row r="23074" spans="1:6" x14ac:dyDescent="0.25">
      <c r="A23074" s="203"/>
      <c r="B23074" s="203"/>
      <c r="C23074" s="203"/>
      <c r="D23074" s="203"/>
      <c r="E23074" s="203"/>
      <c r="F23074" s="203"/>
    </row>
    <row r="23075" spans="1:6" x14ac:dyDescent="0.25">
      <c r="A23075" s="203"/>
      <c r="B23075" s="203"/>
      <c r="C23075" s="203"/>
      <c r="D23075" s="203"/>
      <c r="E23075" s="203"/>
      <c r="F23075" s="203"/>
    </row>
    <row r="23076" spans="1:6" x14ac:dyDescent="0.25">
      <c r="A23076" s="203"/>
      <c r="B23076" s="203"/>
      <c r="C23076" s="203"/>
      <c r="D23076" s="203"/>
      <c r="E23076" s="203"/>
      <c r="F23076" s="203"/>
    </row>
    <row r="23077" spans="1:6" x14ac:dyDescent="0.25">
      <c r="A23077" s="203"/>
      <c r="B23077" s="203"/>
      <c r="C23077" s="203"/>
      <c r="D23077" s="203"/>
      <c r="E23077" s="203"/>
      <c r="F23077" s="203"/>
    </row>
    <row r="23078" spans="1:6" x14ac:dyDescent="0.25">
      <c r="A23078" s="203"/>
      <c r="B23078" s="203"/>
      <c r="C23078" s="203"/>
      <c r="D23078" s="203"/>
      <c r="E23078" s="203"/>
      <c r="F23078" s="203"/>
    </row>
    <row r="23079" spans="1:6" x14ac:dyDescent="0.25">
      <c r="A23079" s="203"/>
      <c r="B23079" s="203"/>
      <c r="C23079" s="203"/>
      <c r="D23079" s="203"/>
      <c r="E23079" s="203"/>
      <c r="F23079" s="203"/>
    </row>
    <row r="23080" spans="1:6" x14ac:dyDescent="0.25">
      <c r="A23080" s="203"/>
      <c r="B23080" s="203"/>
      <c r="C23080" s="203"/>
      <c r="D23080" s="203"/>
      <c r="E23080" s="203"/>
      <c r="F23080" s="203"/>
    </row>
    <row r="23081" spans="1:6" x14ac:dyDescent="0.25">
      <c r="A23081" s="203"/>
      <c r="B23081" s="203"/>
      <c r="C23081" s="203"/>
      <c r="D23081" s="203"/>
      <c r="E23081" s="203"/>
      <c r="F23081" s="203"/>
    </row>
    <row r="23082" spans="1:6" x14ac:dyDescent="0.25">
      <c r="A23082" s="203"/>
      <c r="B23082" s="203"/>
      <c r="C23082" s="203"/>
      <c r="D23082" s="203"/>
      <c r="E23082" s="203"/>
      <c r="F23082" s="203"/>
    </row>
    <row r="23083" spans="1:6" x14ac:dyDescent="0.25">
      <c r="A23083" s="203"/>
      <c r="B23083" s="203"/>
      <c r="C23083" s="203"/>
      <c r="D23083" s="203"/>
      <c r="E23083" s="203"/>
      <c r="F23083" s="203"/>
    </row>
    <row r="23084" spans="1:6" x14ac:dyDescent="0.25">
      <c r="A23084" s="203"/>
      <c r="B23084" s="203"/>
      <c r="C23084" s="203"/>
      <c r="D23084" s="203"/>
      <c r="E23084" s="203"/>
      <c r="F23084" s="203"/>
    </row>
    <row r="23085" spans="1:6" x14ac:dyDescent="0.25">
      <c r="A23085" s="203"/>
      <c r="B23085" s="203"/>
      <c r="C23085" s="203"/>
      <c r="D23085" s="203"/>
      <c r="E23085" s="203"/>
      <c r="F23085" s="203"/>
    </row>
    <row r="23086" spans="1:6" x14ac:dyDescent="0.25">
      <c r="A23086" s="203"/>
      <c r="B23086" s="203"/>
      <c r="C23086" s="203"/>
      <c r="D23086" s="203"/>
      <c r="E23086" s="203"/>
      <c r="F23086" s="203"/>
    </row>
    <row r="23087" spans="1:6" x14ac:dyDescent="0.25">
      <c r="A23087" s="203"/>
      <c r="B23087" s="203"/>
      <c r="C23087" s="203"/>
      <c r="D23087" s="203"/>
      <c r="E23087" s="203"/>
      <c r="F23087" s="203"/>
    </row>
    <row r="23088" spans="1:6" x14ac:dyDescent="0.25">
      <c r="A23088" s="203"/>
      <c r="B23088" s="203"/>
      <c r="C23088" s="203"/>
      <c r="D23088" s="203"/>
      <c r="E23088" s="203"/>
      <c r="F23088" s="203"/>
    </row>
    <row r="23089" spans="1:6" x14ac:dyDescent="0.25">
      <c r="A23089" s="203"/>
      <c r="B23089" s="203"/>
      <c r="C23089" s="203"/>
      <c r="D23089" s="203"/>
      <c r="E23089" s="203"/>
      <c r="F23089" s="203"/>
    </row>
    <row r="23090" spans="1:6" x14ac:dyDescent="0.25">
      <c r="A23090" s="203"/>
      <c r="B23090" s="203"/>
      <c r="C23090" s="203"/>
      <c r="D23090" s="203"/>
      <c r="E23090" s="203"/>
      <c r="F23090" s="203"/>
    </row>
    <row r="23091" spans="1:6" x14ac:dyDescent="0.25">
      <c r="A23091" s="203"/>
      <c r="B23091" s="203"/>
      <c r="C23091" s="203"/>
      <c r="D23091" s="203"/>
      <c r="E23091" s="203"/>
      <c r="F23091" s="203"/>
    </row>
    <row r="23092" spans="1:6" x14ac:dyDescent="0.25">
      <c r="A23092" s="203"/>
      <c r="B23092" s="203"/>
      <c r="C23092" s="203"/>
      <c r="D23092" s="203"/>
      <c r="E23092" s="203"/>
      <c r="F23092" s="203"/>
    </row>
    <row r="23093" spans="1:6" x14ac:dyDescent="0.25">
      <c r="A23093" s="203"/>
      <c r="B23093" s="203"/>
      <c r="C23093" s="203"/>
      <c r="D23093" s="203"/>
      <c r="E23093" s="203"/>
      <c r="F23093" s="203"/>
    </row>
    <row r="23094" spans="1:6" x14ac:dyDescent="0.25">
      <c r="A23094" s="203"/>
      <c r="B23094" s="203"/>
      <c r="C23094" s="203"/>
      <c r="D23094" s="203"/>
      <c r="E23094" s="203"/>
      <c r="F23094" s="203"/>
    </row>
    <row r="23095" spans="1:6" x14ac:dyDescent="0.25">
      <c r="A23095" s="203"/>
      <c r="B23095" s="203"/>
      <c r="C23095" s="203"/>
      <c r="D23095" s="203"/>
      <c r="E23095" s="203"/>
      <c r="F23095" s="203"/>
    </row>
    <row r="23096" spans="1:6" x14ac:dyDescent="0.25">
      <c r="A23096" s="203"/>
      <c r="B23096" s="203"/>
      <c r="C23096" s="203"/>
      <c r="D23096" s="203"/>
      <c r="E23096" s="203"/>
      <c r="F23096" s="203"/>
    </row>
    <row r="23097" spans="1:6" x14ac:dyDescent="0.25">
      <c r="A23097" s="203"/>
      <c r="B23097" s="203"/>
      <c r="C23097" s="203"/>
      <c r="D23097" s="203"/>
      <c r="E23097" s="203"/>
      <c r="F23097" s="203"/>
    </row>
    <row r="23098" spans="1:6" x14ac:dyDescent="0.25">
      <c r="A23098" s="203"/>
      <c r="B23098" s="203"/>
      <c r="C23098" s="203"/>
      <c r="D23098" s="203"/>
      <c r="E23098" s="203"/>
      <c r="F23098" s="203"/>
    </row>
    <row r="23099" spans="1:6" x14ac:dyDescent="0.25">
      <c r="A23099" s="203"/>
      <c r="B23099" s="203"/>
      <c r="C23099" s="203"/>
      <c r="D23099" s="203"/>
      <c r="E23099" s="203"/>
      <c r="F23099" s="203"/>
    </row>
    <row r="23100" spans="1:6" x14ac:dyDescent="0.25">
      <c r="A23100" s="203"/>
      <c r="B23100" s="203"/>
      <c r="C23100" s="203"/>
      <c r="D23100" s="203"/>
      <c r="E23100" s="203"/>
      <c r="F23100" s="203"/>
    </row>
    <row r="23101" spans="1:6" x14ac:dyDescent="0.25">
      <c r="A23101" s="203"/>
      <c r="B23101" s="203"/>
      <c r="C23101" s="203"/>
      <c r="D23101" s="203"/>
      <c r="E23101" s="203"/>
      <c r="F23101" s="203"/>
    </row>
    <row r="23102" spans="1:6" x14ac:dyDescent="0.25">
      <c r="A23102" s="203"/>
      <c r="B23102" s="203"/>
      <c r="C23102" s="203"/>
      <c r="D23102" s="203"/>
      <c r="E23102" s="203"/>
      <c r="F23102" s="203"/>
    </row>
    <row r="23103" spans="1:6" x14ac:dyDescent="0.25">
      <c r="A23103" s="203"/>
      <c r="B23103" s="203"/>
      <c r="C23103" s="203"/>
      <c r="D23103" s="203"/>
      <c r="E23103" s="203"/>
      <c r="F23103" s="203"/>
    </row>
    <row r="23104" spans="1:6" x14ac:dyDescent="0.25">
      <c r="A23104" s="203"/>
      <c r="B23104" s="203"/>
      <c r="C23104" s="203"/>
      <c r="D23104" s="203"/>
      <c r="E23104" s="203"/>
      <c r="F23104" s="203"/>
    </row>
    <row r="23105" spans="1:6" x14ac:dyDescent="0.25">
      <c r="A23105" s="203"/>
      <c r="B23105" s="203"/>
      <c r="C23105" s="203"/>
      <c r="D23105" s="203"/>
      <c r="E23105" s="203"/>
      <c r="F23105" s="203"/>
    </row>
    <row r="23106" spans="1:6" x14ac:dyDescent="0.25">
      <c r="A23106" s="203"/>
      <c r="B23106" s="203"/>
      <c r="C23106" s="203"/>
      <c r="D23106" s="203"/>
      <c r="E23106" s="203"/>
      <c r="F23106" s="203"/>
    </row>
    <row r="23107" spans="1:6" x14ac:dyDescent="0.25">
      <c r="A23107" s="203"/>
      <c r="B23107" s="203"/>
      <c r="C23107" s="203"/>
      <c r="D23107" s="203"/>
      <c r="E23107" s="203"/>
      <c r="F23107" s="203"/>
    </row>
    <row r="23108" spans="1:6" x14ac:dyDescent="0.25">
      <c r="A23108" s="203"/>
      <c r="B23108" s="203"/>
      <c r="C23108" s="203"/>
      <c r="D23108" s="203"/>
      <c r="E23108" s="203"/>
      <c r="F23108" s="203"/>
    </row>
    <row r="23109" spans="1:6" x14ac:dyDescent="0.25">
      <c r="A23109" s="203"/>
      <c r="B23109" s="203"/>
      <c r="C23109" s="203"/>
      <c r="D23109" s="203"/>
      <c r="E23109" s="203"/>
      <c r="F23109" s="203"/>
    </row>
    <row r="23110" spans="1:6" x14ac:dyDescent="0.25">
      <c r="A23110" s="203"/>
      <c r="B23110" s="203"/>
      <c r="C23110" s="203"/>
      <c r="D23110" s="203"/>
      <c r="E23110" s="203"/>
      <c r="F23110" s="203"/>
    </row>
    <row r="23111" spans="1:6" x14ac:dyDescent="0.25">
      <c r="A23111" s="203"/>
      <c r="B23111" s="203"/>
      <c r="C23111" s="203"/>
      <c r="D23111" s="203"/>
      <c r="E23111" s="203"/>
      <c r="F23111" s="203"/>
    </row>
    <row r="23112" spans="1:6" x14ac:dyDescent="0.25">
      <c r="A23112" s="203"/>
      <c r="B23112" s="203"/>
      <c r="C23112" s="203"/>
      <c r="D23112" s="203"/>
      <c r="E23112" s="203"/>
      <c r="F23112" s="203"/>
    </row>
    <row r="23113" spans="1:6" x14ac:dyDescent="0.25">
      <c r="A23113" s="203"/>
      <c r="B23113" s="203"/>
      <c r="C23113" s="203"/>
      <c r="D23113" s="203"/>
      <c r="E23113" s="203"/>
      <c r="F23113" s="203"/>
    </row>
    <row r="23114" spans="1:6" x14ac:dyDescent="0.25">
      <c r="A23114" s="203"/>
      <c r="B23114" s="203"/>
      <c r="C23114" s="203"/>
      <c r="D23114" s="203"/>
      <c r="E23114" s="203"/>
      <c r="F23114" s="203"/>
    </row>
    <row r="23115" spans="1:6" x14ac:dyDescent="0.25">
      <c r="A23115" s="203"/>
      <c r="B23115" s="203"/>
      <c r="C23115" s="203"/>
      <c r="D23115" s="203"/>
      <c r="E23115" s="203"/>
      <c r="F23115" s="203"/>
    </row>
    <row r="23116" spans="1:6" x14ac:dyDescent="0.25">
      <c r="A23116" s="203"/>
      <c r="B23116" s="203"/>
      <c r="C23116" s="203"/>
      <c r="D23116" s="203"/>
      <c r="E23116" s="203"/>
      <c r="F23116" s="203"/>
    </row>
    <row r="23117" spans="1:6" x14ac:dyDescent="0.25">
      <c r="A23117" s="203"/>
      <c r="B23117" s="203"/>
      <c r="C23117" s="203"/>
      <c r="D23117" s="203"/>
      <c r="E23117" s="203"/>
      <c r="F23117" s="203"/>
    </row>
    <row r="23118" spans="1:6" x14ac:dyDescent="0.25">
      <c r="A23118" s="203"/>
      <c r="B23118" s="203"/>
      <c r="C23118" s="203"/>
      <c r="D23118" s="203"/>
      <c r="E23118" s="203"/>
      <c r="F23118" s="203"/>
    </row>
    <row r="23119" spans="1:6" x14ac:dyDescent="0.25">
      <c r="A23119" s="203"/>
      <c r="B23119" s="203"/>
      <c r="C23119" s="203"/>
      <c r="D23119" s="203"/>
      <c r="E23119" s="203"/>
      <c r="F23119" s="203"/>
    </row>
    <row r="23120" spans="1:6" x14ac:dyDescent="0.25">
      <c r="A23120" s="203"/>
      <c r="B23120" s="203"/>
      <c r="C23120" s="203"/>
      <c r="D23120" s="203"/>
      <c r="E23120" s="203"/>
      <c r="F23120" s="203"/>
    </row>
    <row r="23121" spans="1:6" x14ac:dyDescent="0.25">
      <c r="A23121" s="203"/>
      <c r="B23121" s="203"/>
      <c r="C23121" s="203"/>
      <c r="D23121" s="203"/>
      <c r="E23121" s="203"/>
      <c r="F23121" s="203"/>
    </row>
    <row r="23122" spans="1:6" x14ac:dyDescent="0.25">
      <c r="A23122" s="203"/>
      <c r="B23122" s="203"/>
      <c r="C23122" s="203"/>
      <c r="D23122" s="203"/>
      <c r="E23122" s="203"/>
      <c r="F23122" s="203"/>
    </row>
    <row r="23123" spans="1:6" x14ac:dyDescent="0.25">
      <c r="A23123" s="203"/>
      <c r="B23123" s="203"/>
      <c r="C23123" s="203"/>
      <c r="D23123" s="203"/>
      <c r="E23123" s="203"/>
      <c r="F23123" s="203"/>
    </row>
    <row r="23124" spans="1:6" x14ac:dyDescent="0.25">
      <c r="A23124" s="203"/>
      <c r="B23124" s="203"/>
      <c r="C23124" s="203"/>
      <c r="D23124" s="203"/>
      <c r="E23124" s="203"/>
      <c r="F23124" s="203"/>
    </row>
    <row r="23125" spans="1:6" x14ac:dyDescent="0.25">
      <c r="A23125" s="203"/>
      <c r="B23125" s="203"/>
      <c r="C23125" s="203"/>
      <c r="D23125" s="203"/>
      <c r="E23125" s="203"/>
      <c r="F23125" s="203"/>
    </row>
    <row r="23126" spans="1:6" x14ac:dyDescent="0.25">
      <c r="A23126" s="203"/>
      <c r="B23126" s="203"/>
      <c r="C23126" s="203"/>
      <c r="D23126" s="203"/>
      <c r="E23126" s="203"/>
      <c r="F23126" s="203"/>
    </row>
    <row r="23127" spans="1:6" x14ac:dyDescent="0.25">
      <c r="A23127" s="203"/>
      <c r="B23127" s="203"/>
      <c r="C23127" s="203"/>
      <c r="D23127" s="203"/>
      <c r="E23127" s="203"/>
      <c r="F23127" s="203"/>
    </row>
    <row r="23128" spans="1:6" x14ac:dyDescent="0.25">
      <c r="A23128" s="203"/>
      <c r="B23128" s="203"/>
      <c r="C23128" s="203"/>
      <c r="D23128" s="203"/>
      <c r="E23128" s="203"/>
      <c r="F23128" s="203"/>
    </row>
    <row r="23129" spans="1:6" x14ac:dyDescent="0.25">
      <c r="A23129" s="203"/>
      <c r="B23129" s="203"/>
      <c r="C23129" s="203"/>
      <c r="D23129" s="203"/>
      <c r="E23129" s="203"/>
      <c r="F23129" s="203"/>
    </row>
    <row r="23130" spans="1:6" x14ac:dyDescent="0.25">
      <c r="A23130" s="203"/>
      <c r="B23130" s="203"/>
      <c r="C23130" s="203"/>
      <c r="D23130" s="203"/>
      <c r="E23130" s="203"/>
      <c r="F23130" s="203"/>
    </row>
    <row r="23131" spans="1:6" x14ac:dyDescent="0.25">
      <c r="A23131" s="203"/>
      <c r="B23131" s="203"/>
      <c r="C23131" s="203"/>
      <c r="D23131" s="203"/>
      <c r="E23131" s="203"/>
      <c r="F23131" s="203"/>
    </row>
    <row r="23132" spans="1:6" x14ac:dyDescent="0.25">
      <c r="A23132" s="203"/>
      <c r="B23132" s="203"/>
      <c r="C23132" s="203"/>
      <c r="D23132" s="203"/>
      <c r="E23132" s="203"/>
      <c r="F23132" s="203"/>
    </row>
    <row r="23133" spans="1:6" x14ac:dyDescent="0.25">
      <c r="A23133" s="203"/>
      <c r="B23133" s="203"/>
      <c r="C23133" s="203"/>
      <c r="D23133" s="203"/>
      <c r="E23133" s="203"/>
      <c r="F23133" s="203"/>
    </row>
    <row r="23134" spans="1:6" x14ac:dyDescent="0.25">
      <c r="A23134" s="203"/>
      <c r="B23134" s="203"/>
      <c r="C23134" s="203"/>
      <c r="D23134" s="203"/>
      <c r="E23134" s="203"/>
      <c r="F23134" s="203"/>
    </row>
    <row r="23135" spans="1:6" x14ac:dyDescent="0.25">
      <c r="A23135" s="203"/>
      <c r="B23135" s="203"/>
      <c r="C23135" s="203"/>
      <c r="D23135" s="203"/>
      <c r="E23135" s="203"/>
      <c r="F23135" s="203"/>
    </row>
    <row r="23136" spans="1:6" x14ac:dyDescent="0.25">
      <c r="A23136" s="203"/>
      <c r="B23136" s="203"/>
      <c r="C23136" s="203"/>
      <c r="D23136" s="203"/>
      <c r="E23136" s="203"/>
      <c r="F23136" s="203"/>
    </row>
    <row r="23137" spans="1:6" x14ac:dyDescent="0.25">
      <c r="A23137" s="203"/>
      <c r="B23137" s="203"/>
      <c r="C23137" s="203"/>
      <c r="D23137" s="203"/>
      <c r="E23137" s="203"/>
      <c r="F23137" s="203"/>
    </row>
    <row r="23138" spans="1:6" x14ac:dyDescent="0.25">
      <c r="A23138" s="203"/>
      <c r="B23138" s="203"/>
      <c r="C23138" s="203"/>
      <c r="D23138" s="203"/>
      <c r="E23138" s="203"/>
      <c r="F23138" s="203"/>
    </row>
    <row r="23139" spans="1:6" x14ac:dyDescent="0.25">
      <c r="A23139" s="203"/>
      <c r="B23139" s="203"/>
      <c r="C23139" s="203"/>
      <c r="D23139" s="203"/>
      <c r="E23139" s="203"/>
      <c r="F23139" s="203"/>
    </row>
    <row r="23140" spans="1:6" x14ac:dyDescent="0.25">
      <c r="A23140" s="203"/>
      <c r="B23140" s="203"/>
      <c r="C23140" s="203"/>
      <c r="D23140" s="203"/>
      <c r="E23140" s="203"/>
      <c r="F23140" s="203"/>
    </row>
    <row r="23141" spans="1:6" x14ac:dyDescent="0.25">
      <c r="A23141" s="203"/>
      <c r="B23141" s="203"/>
      <c r="C23141" s="203"/>
      <c r="D23141" s="203"/>
      <c r="E23141" s="203"/>
      <c r="F23141" s="203"/>
    </row>
    <row r="23142" spans="1:6" x14ac:dyDescent="0.25">
      <c r="A23142" s="203"/>
      <c r="B23142" s="203"/>
      <c r="C23142" s="203"/>
      <c r="D23142" s="203"/>
      <c r="E23142" s="203"/>
      <c r="F23142" s="203"/>
    </row>
    <row r="23143" spans="1:6" x14ac:dyDescent="0.25">
      <c r="A23143" s="203"/>
      <c r="B23143" s="203"/>
      <c r="C23143" s="203"/>
      <c r="D23143" s="203"/>
      <c r="E23143" s="203"/>
      <c r="F23143" s="203"/>
    </row>
    <row r="23144" spans="1:6" x14ac:dyDescent="0.25">
      <c r="A23144" s="203"/>
      <c r="B23144" s="203"/>
      <c r="C23144" s="203"/>
      <c r="D23144" s="203"/>
      <c r="E23144" s="203"/>
      <c r="F23144" s="203"/>
    </row>
    <row r="23145" spans="1:6" x14ac:dyDescent="0.25">
      <c r="A23145" s="203"/>
      <c r="B23145" s="203"/>
      <c r="C23145" s="203"/>
      <c r="D23145" s="203"/>
      <c r="E23145" s="203"/>
      <c r="F23145" s="203"/>
    </row>
    <row r="23146" spans="1:6" x14ac:dyDescent="0.25">
      <c r="A23146" s="203"/>
      <c r="B23146" s="203"/>
      <c r="C23146" s="203"/>
      <c r="D23146" s="203"/>
      <c r="E23146" s="203"/>
      <c r="F23146" s="203"/>
    </row>
    <row r="23147" spans="1:6" x14ac:dyDescent="0.25">
      <c r="A23147" s="203"/>
      <c r="B23147" s="203"/>
      <c r="C23147" s="203"/>
      <c r="D23147" s="203"/>
      <c r="E23147" s="203"/>
      <c r="F23147" s="203"/>
    </row>
    <row r="23148" spans="1:6" x14ac:dyDescent="0.25">
      <c r="A23148" s="203"/>
      <c r="B23148" s="203"/>
      <c r="C23148" s="203"/>
      <c r="D23148" s="203"/>
      <c r="E23148" s="203"/>
      <c r="F23148" s="203"/>
    </row>
    <row r="23149" spans="1:6" x14ac:dyDescent="0.25">
      <c r="A23149" s="203"/>
      <c r="B23149" s="203"/>
      <c r="C23149" s="203"/>
      <c r="D23149" s="203"/>
      <c r="E23149" s="203"/>
      <c r="F23149" s="203"/>
    </row>
    <row r="23150" spans="1:6" x14ac:dyDescent="0.25">
      <c r="A23150" s="203"/>
      <c r="B23150" s="203"/>
      <c r="C23150" s="203"/>
      <c r="D23150" s="203"/>
      <c r="E23150" s="203"/>
      <c r="F23150" s="203"/>
    </row>
    <row r="23151" spans="1:6" x14ac:dyDescent="0.25">
      <c r="A23151" s="203"/>
      <c r="B23151" s="203"/>
      <c r="C23151" s="203"/>
      <c r="D23151" s="203"/>
      <c r="E23151" s="203"/>
      <c r="F23151" s="203"/>
    </row>
    <row r="23152" spans="1:6" x14ac:dyDescent="0.25">
      <c r="A23152" s="203"/>
      <c r="B23152" s="203"/>
      <c r="C23152" s="203"/>
      <c r="D23152" s="203"/>
      <c r="E23152" s="203"/>
      <c r="F23152" s="203"/>
    </row>
    <row r="23153" spans="1:6" x14ac:dyDescent="0.25">
      <c r="A23153" s="203"/>
      <c r="B23153" s="203"/>
      <c r="C23153" s="203"/>
      <c r="D23153" s="203"/>
      <c r="E23153" s="203"/>
      <c r="F23153" s="203"/>
    </row>
    <row r="23154" spans="1:6" x14ac:dyDescent="0.25">
      <c r="A23154" s="203"/>
      <c r="B23154" s="203"/>
      <c r="C23154" s="203"/>
      <c r="D23154" s="203"/>
      <c r="E23154" s="203"/>
      <c r="F23154" s="203"/>
    </row>
    <row r="23155" spans="1:6" x14ac:dyDescent="0.25">
      <c r="A23155" s="203"/>
      <c r="B23155" s="203"/>
      <c r="C23155" s="203"/>
      <c r="D23155" s="203"/>
      <c r="E23155" s="203"/>
      <c r="F23155" s="203"/>
    </row>
    <row r="23156" spans="1:6" x14ac:dyDescent="0.25">
      <c r="A23156" s="203"/>
      <c r="B23156" s="203"/>
      <c r="C23156" s="203"/>
      <c r="D23156" s="203"/>
      <c r="E23156" s="203"/>
      <c r="F23156" s="203"/>
    </row>
    <row r="23157" spans="1:6" x14ac:dyDescent="0.25">
      <c r="A23157" s="203"/>
      <c r="B23157" s="203"/>
      <c r="C23157" s="203"/>
      <c r="D23157" s="203"/>
      <c r="E23157" s="203"/>
      <c r="F23157" s="203"/>
    </row>
    <row r="23158" spans="1:6" x14ac:dyDescent="0.25">
      <c r="A23158" s="203"/>
      <c r="B23158" s="203"/>
      <c r="C23158" s="203"/>
      <c r="D23158" s="203"/>
      <c r="E23158" s="203"/>
      <c r="F23158" s="203"/>
    </row>
    <row r="23159" spans="1:6" x14ac:dyDescent="0.25">
      <c r="A23159" s="203"/>
      <c r="B23159" s="203"/>
      <c r="C23159" s="203"/>
      <c r="D23159" s="203"/>
      <c r="E23159" s="203"/>
      <c r="F23159" s="203"/>
    </row>
    <row r="23160" spans="1:6" x14ac:dyDescent="0.25">
      <c r="A23160" s="203"/>
      <c r="B23160" s="203"/>
      <c r="C23160" s="203"/>
      <c r="D23160" s="203"/>
      <c r="E23160" s="203"/>
      <c r="F23160" s="203"/>
    </row>
    <row r="23161" spans="1:6" x14ac:dyDescent="0.25">
      <c r="A23161" s="203"/>
      <c r="B23161" s="203"/>
      <c r="C23161" s="203"/>
      <c r="D23161" s="203"/>
      <c r="E23161" s="203"/>
      <c r="F23161" s="203"/>
    </row>
    <row r="23162" spans="1:6" x14ac:dyDescent="0.25">
      <c r="A23162" s="203"/>
      <c r="B23162" s="203"/>
      <c r="C23162" s="203"/>
      <c r="D23162" s="203"/>
      <c r="E23162" s="203"/>
      <c r="F23162" s="203"/>
    </row>
    <row r="23163" spans="1:6" x14ac:dyDescent="0.25">
      <c r="A23163" s="203"/>
      <c r="B23163" s="203"/>
      <c r="C23163" s="203"/>
      <c r="D23163" s="203"/>
      <c r="E23163" s="203"/>
      <c r="F23163" s="203"/>
    </row>
    <row r="23164" spans="1:6" x14ac:dyDescent="0.25">
      <c r="A23164" s="203"/>
      <c r="B23164" s="203"/>
      <c r="C23164" s="203"/>
      <c r="D23164" s="203"/>
      <c r="E23164" s="203"/>
      <c r="F23164" s="203"/>
    </row>
    <row r="23165" spans="1:6" x14ac:dyDescent="0.25">
      <c r="A23165" s="203"/>
      <c r="B23165" s="203"/>
      <c r="C23165" s="203"/>
      <c r="D23165" s="203"/>
      <c r="E23165" s="203"/>
      <c r="F23165" s="203"/>
    </row>
    <row r="23166" spans="1:6" x14ac:dyDescent="0.25">
      <c r="A23166" s="203"/>
      <c r="B23166" s="203"/>
      <c r="C23166" s="203"/>
      <c r="D23166" s="203"/>
      <c r="E23166" s="203"/>
      <c r="F23166" s="203"/>
    </row>
    <row r="23167" spans="1:6" x14ac:dyDescent="0.25">
      <c r="A23167" s="203"/>
      <c r="B23167" s="203"/>
      <c r="C23167" s="203"/>
      <c r="D23167" s="203"/>
      <c r="E23167" s="203"/>
      <c r="F23167" s="203"/>
    </row>
    <row r="23168" spans="1:6" x14ac:dyDescent="0.25">
      <c r="A23168" s="203"/>
      <c r="B23168" s="203"/>
      <c r="C23168" s="203"/>
      <c r="D23168" s="203"/>
      <c r="E23168" s="203"/>
      <c r="F23168" s="203"/>
    </row>
    <row r="23169" spans="1:6" x14ac:dyDescent="0.25">
      <c r="A23169" s="203"/>
      <c r="B23169" s="203"/>
      <c r="C23169" s="203"/>
      <c r="D23169" s="203"/>
      <c r="E23169" s="203"/>
      <c r="F23169" s="203"/>
    </row>
    <row r="23170" spans="1:6" x14ac:dyDescent="0.25">
      <c r="A23170" s="203"/>
      <c r="B23170" s="203"/>
      <c r="C23170" s="203"/>
      <c r="D23170" s="203"/>
      <c r="E23170" s="203"/>
      <c r="F23170" s="203"/>
    </row>
    <row r="23171" spans="1:6" x14ac:dyDescent="0.25">
      <c r="A23171" s="203"/>
      <c r="B23171" s="203"/>
      <c r="C23171" s="203"/>
      <c r="D23171" s="203"/>
      <c r="E23171" s="203"/>
      <c r="F23171" s="203"/>
    </row>
    <row r="23172" spans="1:6" x14ac:dyDescent="0.25">
      <c r="A23172" s="203"/>
      <c r="B23172" s="203"/>
      <c r="C23172" s="203"/>
      <c r="D23172" s="203"/>
      <c r="E23172" s="203"/>
      <c r="F23172" s="203"/>
    </row>
    <row r="23173" spans="1:6" x14ac:dyDescent="0.25">
      <c r="A23173" s="203"/>
      <c r="B23173" s="203"/>
      <c r="C23173" s="203"/>
      <c r="D23173" s="203"/>
      <c r="E23173" s="203"/>
      <c r="F23173" s="203"/>
    </row>
    <row r="23174" spans="1:6" x14ac:dyDescent="0.25">
      <c r="A23174" s="203"/>
      <c r="B23174" s="203"/>
      <c r="C23174" s="203"/>
      <c r="D23174" s="203"/>
      <c r="E23174" s="203"/>
      <c r="F23174" s="203"/>
    </row>
    <row r="23175" spans="1:6" x14ac:dyDescent="0.25">
      <c r="A23175" s="203"/>
      <c r="B23175" s="203"/>
      <c r="C23175" s="203"/>
      <c r="D23175" s="203"/>
      <c r="E23175" s="203"/>
      <c r="F23175" s="203"/>
    </row>
    <row r="23176" spans="1:6" x14ac:dyDescent="0.25">
      <c r="A23176" s="203"/>
      <c r="B23176" s="203"/>
      <c r="C23176" s="203"/>
      <c r="D23176" s="203"/>
      <c r="E23176" s="203"/>
      <c r="F23176" s="203"/>
    </row>
    <row r="23177" spans="1:6" x14ac:dyDescent="0.25">
      <c r="A23177" s="203"/>
      <c r="B23177" s="203"/>
      <c r="C23177" s="203"/>
      <c r="D23177" s="203"/>
      <c r="E23177" s="203"/>
      <c r="F23177" s="203"/>
    </row>
    <row r="23178" spans="1:6" x14ac:dyDescent="0.25">
      <c r="A23178" s="203"/>
      <c r="B23178" s="203"/>
      <c r="C23178" s="203"/>
      <c r="D23178" s="203"/>
      <c r="E23178" s="203"/>
      <c r="F23178" s="203"/>
    </row>
    <row r="23179" spans="1:6" x14ac:dyDescent="0.25">
      <c r="A23179" s="203"/>
      <c r="B23179" s="203"/>
      <c r="C23179" s="203"/>
      <c r="D23179" s="203"/>
      <c r="E23179" s="203"/>
      <c r="F23179" s="203"/>
    </row>
    <row r="23180" spans="1:6" x14ac:dyDescent="0.25">
      <c r="A23180" s="203"/>
      <c r="B23180" s="203"/>
      <c r="C23180" s="203"/>
      <c r="D23180" s="203"/>
      <c r="E23180" s="203"/>
      <c r="F23180" s="203"/>
    </row>
    <row r="23181" spans="1:6" x14ac:dyDescent="0.25">
      <c r="A23181" s="203"/>
      <c r="B23181" s="203"/>
      <c r="C23181" s="203"/>
      <c r="D23181" s="203"/>
      <c r="E23181" s="203"/>
      <c r="F23181" s="203"/>
    </row>
    <row r="23182" spans="1:6" x14ac:dyDescent="0.25">
      <c r="A23182" s="203"/>
      <c r="B23182" s="203"/>
      <c r="C23182" s="203"/>
      <c r="D23182" s="203"/>
      <c r="E23182" s="203"/>
      <c r="F23182" s="203"/>
    </row>
    <row r="23183" spans="1:6" x14ac:dyDescent="0.25">
      <c r="A23183" s="203"/>
      <c r="B23183" s="203"/>
      <c r="C23183" s="203"/>
      <c r="D23183" s="203"/>
      <c r="E23183" s="203"/>
      <c r="F23183" s="203"/>
    </row>
    <row r="23184" spans="1:6" x14ac:dyDescent="0.25">
      <c r="A23184" s="203"/>
      <c r="B23184" s="203"/>
      <c r="C23184" s="203"/>
      <c r="D23184" s="203"/>
      <c r="E23184" s="203"/>
      <c r="F23184" s="203"/>
    </row>
    <row r="23185" spans="1:6" x14ac:dyDescent="0.25">
      <c r="A23185" s="203"/>
      <c r="B23185" s="203"/>
      <c r="C23185" s="203"/>
      <c r="D23185" s="203"/>
      <c r="E23185" s="203"/>
      <c r="F23185" s="203"/>
    </row>
    <row r="23186" spans="1:6" x14ac:dyDescent="0.25">
      <c r="A23186" s="203"/>
      <c r="B23186" s="203"/>
      <c r="C23186" s="203"/>
      <c r="D23186" s="203"/>
      <c r="E23186" s="203"/>
      <c r="F23186" s="203"/>
    </row>
    <row r="23187" spans="1:6" x14ac:dyDescent="0.25">
      <c r="A23187" s="203"/>
      <c r="B23187" s="203"/>
      <c r="C23187" s="203"/>
      <c r="D23187" s="203"/>
      <c r="E23187" s="203"/>
      <c r="F23187" s="203"/>
    </row>
    <row r="23188" spans="1:6" x14ac:dyDescent="0.25">
      <c r="A23188" s="203"/>
      <c r="B23188" s="203"/>
      <c r="C23188" s="203"/>
      <c r="D23188" s="203"/>
      <c r="E23188" s="203"/>
      <c r="F23188" s="203"/>
    </row>
    <row r="23189" spans="1:6" x14ac:dyDescent="0.25">
      <c r="A23189" s="203"/>
      <c r="B23189" s="203"/>
      <c r="C23189" s="203"/>
      <c r="D23189" s="203"/>
      <c r="E23189" s="203"/>
      <c r="F23189" s="203"/>
    </row>
    <row r="23190" spans="1:6" x14ac:dyDescent="0.25">
      <c r="A23190" s="203"/>
      <c r="B23190" s="203"/>
      <c r="C23190" s="203"/>
      <c r="D23190" s="203"/>
      <c r="E23190" s="203"/>
      <c r="F23190" s="203"/>
    </row>
    <row r="23191" spans="1:6" x14ac:dyDescent="0.25">
      <c r="A23191" s="203"/>
      <c r="B23191" s="203"/>
      <c r="C23191" s="203"/>
      <c r="D23191" s="203"/>
      <c r="E23191" s="203"/>
      <c r="F23191" s="203"/>
    </row>
    <row r="23192" spans="1:6" x14ac:dyDescent="0.25">
      <c r="A23192" s="203"/>
      <c r="B23192" s="203"/>
      <c r="C23192" s="203"/>
      <c r="D23192" s="203"/>
      <c r="E23192" s="203"/>
      <c r="F23192" s="203"/>
    </row>
    <row r="23193" spans="1:6" x14ac:dyDescent="0.25">
      <c r="A23193" s="203"/>
      <c r="B23193" s="203"/>
      <c r="C23193" s="203"/>
      <c r="D23193" s="203"/>
      <c r="E23193" s="203"/>
      <c r="F23193" s="203"/>
    </row>
    <row r="23194" spans="1:6" x14ac:dyDescent="0.25">
      <c r="A23194" s="203"/>
      <c r="B23194" s="203"/>
      <c r="C23194" s="203"/>
      <c r="D23194" s="203"/>
      <c r="E23194" s="203"/>
      <c r="F23194" s="203"/>
    </row>
    <row r="23195" spans="1:6" x14ac:dyDescent="0.25">
      <c r="A23195" s="203"/>
      <c r="B23195" s="203"/>
      <c r="C23195" s="203"/>
      <c r="D23195" s="203"/>
      <c r="E23195" s="203"/>
      <c r="F23195" s="203"/>
    </row>
    <row r="23196" spans="1:6" x14ac:dyDescent="0.25">
      <c r="A23196" s="203"/>
      <c r="B23196" s="203"/>
      <c r="C23196" s="203"/>
      <c r="D23196" s="203"/>
      <c r="E23196" s="203"/>
      <c r="F23196" s="203"/>
    </row>
    <row r="23197" spans="1:6" x14ac:dyDescent="0.25">
      <c r="A23197" s="203"/>
      <c r="B23197" s="203"/>
      <c r="C23197" s="203"/>
      <c r="D23197" s="203"/>
      <c r="E23197" s="203"/>
      <c r="F23197" s="203"/>
    </row>
    <row r="23198" spans="1:6" x14ac:dyDescent="0.25">
      <c r="A23198" s="203"/>
      <c r="B23198" s="203"/>
      <c r="C23198" s="203"/>
      <c r="D23198" s="203"/>
      <c r="E23198" s="203"/>
      <c r="F23198" s="203"/>
    </row>
    <row r="23199" spans="1:6" x14ac:dyDescent="0.25">
      <c r="A23199" s="203"/>
      <c r="B23199" s="203"/>
      <c r="C23199" s="203"/>
      <c r="D23199" s="203"/>
      <c r="E23199" s="203"/>
      <c r="F23199" s="203"/>
    </row>
    <row r="23200" spans="1:6" x14ac:dyDescent="0.25">
      <c r="A23200" s="203"/>
      <c r="B23200" s="203"/>
      <c r="C23200" s="203"/>
      <c r="D23200" s="203"/>
      <c r="E23200" s="203"/>
      <c r="F23200" s="203"/>
    </row>
    <row r="23201" spans="1:6" x14ac:dyDescent="0.25">
      <c r="A23201" s="203"/>
      <c r="B23201" s="203"/>
      <c r="C23201" s="203"/>
      <c r="D23201" s="203"/>
      <c r="E23201" s="203"/>
      <c r="F23201" s="203"/>
    </row>
    <row r="23202" spans="1:6" x14ac:dyDescent="0.25">
      <c r="A23202" s="203"/>
      <c r="B23202" s="203"/>
      <c r="C23202" s="203"/>
      <c r="D23202" s="203"/>
      <c r="E23202" s="203"/>
      <c r="F23202" s="203"/>
    </row>
    <row r="23203" spans="1:6" x14ac:dyDescent="0.25">
      <c r="A23203" s="203"/>
      <c r="B23203" s="203"/>
      <c r="C23203" s="203"/>
      <c r="D23203" s="203"/>
      <c r="E23203" s="203"/>
      <c r="F23203" s="203"/>
    </row>
    <row r="23204" spans="1:6" x14ac:dyDescent="0.25">
      <c r="A23204" s="203"/>
      <c r="B23204" s="203"/>
      <c r="C23204" s="203"/>
      <c r="D23204" s="203"/>
      <c r="E23204" s="203"/>
      <c r="F23204" s="203"/>
    </row>
    <row r="23205" spans="1:6" x14ac:dyDescent="0.25">
      <c r="A23205" s="203"/>
      <c r="B23205" s="203"/>
      <c r="C23205" s="203"/>
      <c r="D23205" s="203"/>
      <c r="E23205" s="203"/>
      <c r="F23205" s="203"/>
    </row>
    <row r="23206" spans="1:6" x14ac:dyDescent="0.25">
      <c r="A23206" s="203"/>
      <c r="B23206" s="203"/>
      <c r="C23206" s="203"/>
      <c r="D23206" s="203"/>
      <c r="E23206" s="203"/>
      <c r="F23206" s="203"/>
    </row>
    <row r="23207" spans="1:6" x14ac:dyDescent="0.25">
      <c r="A23207" s="203"/>
      <c r="B23207" s="203"/>
      <c r="C23207" s="203"/>
      <c r="D23207" s="203"/>
      <c r="E23207" s="203"/>
      <c r="F23207" s="203"/>
    </row>
    <row r="23208" spans="1:6" x14ac:dyDescent="0.25">
      <c r="A23208" s="203"/>
      <c r="B23208" s="203"/>
      <c r="C23208" s="203"/>
      <c r="D23208" s="203"/>
      <c r="E23208" s="203"/>
      <c r="F23208" s="203"/>
    </row>
    <row r="23209" spans="1:6" x14ac:dyDescent="0.25">
      <c r="A23209" s="203"/>
      <c r="B23209" s="203"/>
      <c r="C23209" s="203"/>
      <c r="D23209" s="203"/>
      <c r="E23209" s="203"/>
      <c r="F23209" s="203"/>
    </row>
    <row r="23210" spans="1:6" x14ac:dyDescent="0.25">
      <c r="A23210" s="203"/>
      <c r="B23210" s="203"/>
      <c r="C23210" s="203"/>
      <c r="D23210" s="203"/>
      <c r="E23210" s="203"/>
      <c r="F23210" s="203"/>
    </row>
    <row r="23211" spans="1:6" x14ac:dyDescent="0.25">
      <c r="A23211" s="203"/>
      <c r="B23211" s="203"/>
      <c r="C23211" s="203"/>
      <c r="D23211" s="203"/>
      <c r="E23211" s="203"/>
      <c r="F23211" s="203"/>
    </row>
    <row r="23212" spans="1:6" x14ac:dyDescent="0.25">
      <c r="A23212" s="203"/>
      <c r="B23212" s="203"/>
      <c r="C23212" s="203"/>
      <c r="D23212" s="203"/>
      <c r="E23212" s="203"/>
      <c r="F23212" s="203"/>
    </row>
    <row r="23213" spans="1:6" x14ac:dyDescent="0.25">
      <c r="A23213" s="203"/>
      <c r="B23213" s="203"/>
      <c r="C23213" s="203"/>
      <c r="D23213" s="203"/>
      <c r="E23213" s="203"/>
      <c r="F23213" s="203"/>
    </row>
    <row r="23214" spans="1:6" x14ac:dyDescent="0.25">
      <c r="A23214" s="203"/>
      <c r="B23214" s="203"/>
      <c r="C23214" s="203"/>
      <c r="D23214" s="203"/>
      <c r="E23214" s="203"/>
      <c r="F23214" s="203"/>
    </row>
    <row r="23215" spans="1:6" x14ac:dyDescent="0.25">
      <c r="A23215" s="203"/>
      <c r="B23215" s="203"/>
      <c r="C23215" s="203"/>
      <c r="D23215" s="203"/>
      <c r="E23215" s="203"/>
      <c r="F23215" s="203"/>
    </row>
    <row r="23216" spans="1:6" x14ac:dyDescent="0.25">
      <c r="A23216" s="203"/>
      <c r="B23216" s="203"/>
      <c r="C23216" s="203"/>
      <c r="D23216" s="203"/>
      <c r="E23216" s="203"/>
      <c r="F23216" s="203"/>
    </row>
    <row r="23217" spans="1:6" x14ac:dyDescent="0.25">
      <c r="A23217" s="203"/>
      <c r="B23217" s="203"/>
      <c r="C23217" s="203"/>
      <c r="D23217" s="203"/>
      <c r="E23217" s="203"/>
      <c r="F23217" s="203"/>
    </row>
    <row r="23218" spans="1:6" x14ac:dyDescent="0.25">
      <c r="A23218" s="203"/>
      <c r="B23218" s="203"/>
      <c r="C23218" s="203"/>
      <c r="D23218" s="203"/>
      <c r="E23218" s="203"/>
      <c r="F23218" s="203"/>
    </row>
    <row r="23219" spans="1:6" x14ac:dyDescent="0.25">
      <c r="A23219" s="203"/>
      <c r="B23219" s="203"/>
      <c r="C23219" s="203"/>
      <c r="D23219" s="203"/>
      <c r="E23219" s="203"/>
      <c r="F23219" s="203"/>
    </row>
    <row r="23220" spans="1:6" x14ac:dyDescent="0.25">
      <c r="A23220" s="203"/>
      <c r="B23220" s="203"/>
      <c r="C23220" s="203"/>
      <c r="D23220" s="203"/>
      <c r="E23220" s="203"/>
      <c r="F23220" s="203"/>
    </row>
    <row r="23221" spans="1:6" x14ac:dyDescent="0.25">
      <c r="A23221" s="203"/>
      <c r="B23221" s="203"/>
      <c r="C23221" s="203"/>
      <c r="D23221" s="203"/>
      <c r="E23221" s="203"/>
      <c r="F23221" s="203"/>
    </row>
    <row r="23222" spans="1:6" x14ac:dyDescent="0.25">
      <c r="A23222" s="203"/>
      <c r="B23222" s="203"/>
      <c r="C23222" s="203"/>
      <c r="D23222" s="203"/>
      <c r="E23222" s="203"/>
      <c r="F23222" s="203"/>
    </row>
    <row r="23223" spans="1:6" x14ac:dyDescent="0.25">
      <c r="A23223" s="203"/>
      <c r="B23223" s="203"/>
      <c r="C23223" s="203"/>
      <c r="D23223" s="203"/>
      <c r="E23223" s="203"/>
      <c r="F23223" s="203"/>
    </row>
    <row r="23224" spans="1:6" x14ac:dyDescent="0.25">
      <c r="A23224" s="203"/>
      <c r="B23224" s="203"/>
      <c r="C23224" s="203"/>
      <c r="D23224" s="203"/>
      <c r="E23224" s="203"/>
      <c r="F23224" s="203"/>
    </row>
    <row r="23225" spans="1:6" x14ac:dyDescent="0.25">
      <c r="A23225" s="203"/>
      <c r="B23225" s="203"/>
      <c r="C23225" s="203"/>
      <c r="D23225" s="203"/>
      <c r="E23225" s="203"/>
      <c r="F23225" s="203"/>
    </row>
    <row r="23226" spans="1:6" x14ac:dyDescent="0.25">
      <c r="A23226" s="203"/>
      <c r="B23226" s="203"/>
      <c r="C23226" s="203"/>
      <c r="D23226" s="203"/>
      <c r="E23226" s="203"/>
      <c r="F23226" s="203"/>
    </row>
    <row r="23227" spans="1:6" x14ac:dyDescent="0.25">
      <c r="A23227" s="203"/>
      <c r="B23227" s="203"/>
      <c r="C23227" s="203"/>
      <c r="D23227" s="203"/>
      <c r="E23227" s="203"/>
      <c r="F23227" s="203"/>
    </row>
    <row r="23228" spans="1:6" x14ac:dyDescent="0.25">
      <c r="A23228" s="203"/>
      <c r="B23228" s="203"/>
      <c r="C23228" s="203"/>
      <c r="D23228" s="203"/>
      <c r="E23228" s="203"/>
      <c r="F23228" s="203"/>
    </row>
    <row r="23229" spans="1:6" x14ac:dyDescent="0.25">
      <c r="A23229" s="203"/>
      <c r="B23229" s="203"/>
      <c r="C23229" s="203"/>
      <c r="D23229" s="203"/>
      <c r="E23229" s="203"/>
      <c r="F23229" s="203"/>
    </row>
    <row r="23230" spans="1:6" x14ac:dyDescent="0.25">
      <c r="A23230" s="203"/>
      <c r="B23230" s="203"/>
      <c r="C23230" s="203"/>
      <c r="D23230" s="203"/>
      <c r="E23230" s="203"/>
      <c r="F23230" s="203"/>
    </row>
    <row r="23231" spans="1:6" x14ac:dyDescent="0.25">
      <c r="A23231" s="203"/>
      <c r="B23231" s="203"/>
      <c r="C23231" s="203"/>
      <c r="D23231" s="203"/>
      <c r="E23231" s="203"/>
      <c r="F23231" s="203"/>
    </row>
    <row r="23232" spans="1:6" x14ac:dyDescent="0.25">
      <c r="A23232" s="203"/>
      <c r="B23232" s="203"/>
      <c r="C23232" s="203"/>
      <c r="D23232" s="203"/>
      <c r="E23232" s="203"/>
      <c r="F23232" s="203"/>
    </row>
    <row r="23233" spans="1:6" x14ac:dyDescent="0.25">
      <c r="A23233" s="203"/>
      <c r="B23233" s="203"/>
      <c r="C23233" s="203"/>
      <c r="D23233" s="203"/>
      <c r="E23233" s="203"/>
      <c r="F23233" s="203"/>
    </row>
    <row r="23234" spans="1:6" x14ac:dyDescent="0.25">
      <c r="A23234" s="203"/>
      <c r="B23234" s="203"/>
      <c r="C23234" s="203"/>
      <c r="D23234" s="203"/>
      <c r="E23234" s="203"/>
      <c r="F23234" s="203"/>
    </row>
    <row r="23235" spans="1:6" x14ac:dyDescent="0.25">
      <c r="A23235" s="203"/>
      <c r="B23235" s="203"/>
      <c r="C23235" s="203"/>
      <c r="D23235" s="203"/>
      <c r="E23235" s="203"/>
      <c r="F23235" s="203"/>
    </row>
    <row r="23236" spans="1:6" x14ac:dyDescent="0.25">
      <c r="A23236" s="203"/>
      <c r="B23236" s="203"/>
      <c r="C23236" s="203"/>
      <c r="D23236" s="203"/>
      <c r="E23236" s="203"/>
      <c r="F23236" s="203"/>
    </row>
    <row r="23237" spans="1:6" x14ac:dyDescent="0.25">
      <c r="A23237" s="203"/>
      <c r="B23237" s="203"/>
      <c r="C23237" s="203"/>
      <c r="D23237" s="203"/>
      <c r="E23237" s="203"/>
      <c r="F23237" s="203"/>
    </row>
    <row r="23238" spans="1:6" x14ac:dyDescent="0.25">
      <c r="A23238" s="203"/>
      <c r="B23238" s="203"/>
      <c r="C23238" s="203"/>
      <c r="D23238" s="203"/>
      <c r="E23238" s="203"/>
      <c r="F23238" s="203"/>
    </row>
    <row r="23239" spans="1:6" x14ac:dyDescent="0.25">
      <c r="A23239" s="203"/>
      <c r="B23239" s="203"/>
      <c r="C23239" s="203"/>
      <c r="D23239" s="203"/>
      <c r="E23239" s="203"/>
      <c r="F23239" s="203"/>
    </row>
    <row r="23240" spans="1:6" x14ac:dyDescent="0.25">
      <c r="A23240" s="203"/>
      <c r="B23240" s="203"/>
      <c r="C23240" s="203"/>
      <c r="D23240" s="203"/>
      <c r="E23240" s="203"/>
      <c r="F23240" s="203"/>
    </row>
    <row r="23241" spans="1:6" x14ac:dyDescent="0.25">
      <c r="A23241" s="203"/>
      <c r="B23241" s="203"/>
      <c r="C23241" s="203"/>
      <c r="D23241" s="203"/>
      <c r="E23241" s="203"/>
      <c r="F23241" s="203"/>
    </row>
    <row r="23242" spans="1:6" x14ac:dyDescent="0.25">
      <c r="A23242" s="203"/>
      <c r="B23242" s="203"/>
      <c r="C23242" s="203"/>
      <c r="D23242" s="203"/>
      <c r="E23242" s="203"/>
      <c r="F23242" s="203"/>
    </row>
    <row r="23243" spans="1:6" x14ac:dyDescent="0.25">
      <c r="A23243" s="203"/>
      <c r="B23243" s="203"/>
      <c r="C23243" s="203"/>
      <c r="D23243" s="203"/>
      <c r="E23243" s="203"/>
      <c r="F23243" s="203"/>
    </row>
    <row r="23244" spans="1:6" x14ac:dyDescent="0.25">
      <c r="A23244" s="203"/>
      <c r="B23244" s="203"/>
      <c r="C23244" s="203"/>
      <c r="D23244" s="203"/>
      <c r="E23244" s="203"/>
      <c r="F23244" s="203"/>
    </row>
    <row r="23245" spans="1:6" x14ac:dyDescent="0.25">
      <c r="A23245" s="203"/>
      <c r="B23245" s="203"/>
      <c r="C23245" s="203"/>
      <c r="D23245" s="203"/>
      <c r="E23245" s="203"/>
      <c r="F23245" s="203"/>
    </row>
    <row r="23246" spans="1:6" x14ac:dyDescent="0.25">
      <c r="A23246" s="203"/>
      <c r="B23246" s="203"/>
      <c r="C23246" s="203"/>
      <c r="D23246" s="203"/>
      <c r="E23246" s="203"/>
      <c r="F23246" s="203"/>
    </row>
    <row r="23247" spans="1:6" x14ac:dyDescent="0.25">
      <c r="A23247" s="203"/>
      <c r="B23247" s="203"/>
      <c r="C23247" s="203"/>
      <c r="D23247" s="203"/>
      <c r="E23247" s="203"/>
      <c r="F23247" s="203"/>
    </row>
    <row r="23248" spans="1:6" x14ac:dyDescent="0.25">
      <c r="A23248" s="203"/>
      <c r="B23248" s="203"/>
      <c r="C23248" s="203"/>
      <c r="D23248" s="203"/>
      <c r="E23248" s="203"/>
      <c r="F23248" s="203"/>
    </row>
    <row r="23249" spans="1:6" x14ac:dyDescent="0.25">
      <c r="A23249" s="203"/>
      <c r="B23249" s="203"/>
      <c r="C23249" s="203"/>
      <c r="D23249" s="203"/>
      <c r="E23249" s="203"/>
      <c r="F23249" s="203"/>
    </row>
    <row r="23250" spans="1:6" x14ac:dyDescent="0.25">
      <c r="A23250" s="203"/>
      <c r="B23250" s="203"/>
      <c r="C23250" s="203"/>
      <c r="D23250" s="203"/>
      <c r="E23250" s="203"/>
      <c r="F23250" s="203"/>
    </row>
    <row r="23251" spans="1:6" x14ac:dyDescent="0.25">
      <c r="A23251" s="203"/>
      <c r="B23251" s="203"/>
      <c r="C23251" s="203"/>
      <c r="D23251" s="203"/>
      <c r="E23251" s="203"/>
      <c r="F23251" s="203"/>
    </row>
    <row r="23252" spans="1:6" x14ac:dyDescent="0.25">
      <c r="A23252" s="203"/>
      <c r="B23252" s="203"/>
      <c r="C23252" s="203"/>
      <c r="D23252" s="203"/>
      <c r="E23252" s="203"/>
      <c r="F23252" s="203"/>
    </row>
    <row r="23253" spans="1:6" x14ac:dyDescent="0.25">
      <c r="A23253" s="203"/>
      <c r="B23253" s="203"/>
      <c r="C23253" s="203"/>
      <c r="D23253" s="203"/>
      <c r="E23253" s="203"/>
      <c r="F23253" s="203"/>
    </row>
    <row r="23254" spans="1:6" x14ac:dyDescent="0.25">
      <c r="A23254" s="203"/>
      <c r="B23254" s="203"/>
      <c r="C23254" s="203"/>
      <c r="D23254" s="203"/>
      <c r="E23254" s="203"/>
      <c r="F23254" s="203"/>
    </row>
    <row r="23255" spans="1:6" x14ac:dyDescent="0.25">
      <c r="A23255" s="203"/>
      <c r="B23255" s="203"/>
      <c r="C23255" s="203"/>
      <c r="D23255" s="203"/>
      <c r="E23255" s="203"/>
      <c r="F23255" s="203"/>
    </row>
    <row r="23256" spans="1:6" x14ac:dyDescent="0.25">
      <c r="A23256" s="203"/>
      <c r="B23256" s="203"/>
      <c r="C23256" s="203"/>
      <c r="D23256" s="203"/>
      <c r="E23256" s="203"/>
      <c r="F23256" s="203"/>
    </row>
    <row r="23257" spans="1:6" x14ac:dyDescent="0.25">
      <c r="A23257" s="203"/>
      <c r="B23257" s="203"/>
      <c r="C23257" s="203"/>
      <c r="D23257" s="203"/>
      <c r="E23257" s="203"/>
      <c r="F23257" s="203"/>
    </row>
    <row r="23258" spans="1:6" x14ac:dyDescent="0.25">
      <c r="A23258" s="203"/>
      <c r="B23258" s="203"/>
      <c r="C23258" s="203"/>
      <c r="D23258" s="203"/>
      <c r="E23258" s="203"/>
      <c r="F23258" s="203"/>
    </row>
    <row r="23259" spans="1:6" x14ac:dyDescent="0.25">
      <c r="A23259" s="203"/>
      <c r="B23259" s="203"/>
      <c r="C23259" s="203"/>
      <c r="D23259" s="203"/>
      <c r="E23259" s="203"/>
      <c r="F23259" s="203"/>
    </row>
    <row r="23260" spans="1:6" x14ac:dyDescent="0.25">
      <c r="A23260" s="203"/>
      <c r="B23260" s="203"/>
      <c r="C23260" s="203"/>
      <c r="D23260" s="203"/>
      <c r="E23260" s="203"/>
      <c r="F23260" s="203"/>
    </row>
    <row r="23261" spans="1:6" x14ac:dyDescent="0.25">
      <c r="A23261" s="203"/>
      <c r="B23261" s="203"/>
      <c r="C23261" s="203"/>
      <c r="D23261" s="203"/>
      <c r="E23261" s="203"/>
      <c r="F23261" s="203"/>
    </row>
    <row r="23262" spans="1:6" x14ac:dyDescent="0.25">
      <c r="A23262" s="203"/>
      <c r="B23262" s="203"/>
      <c r="C23262" s="203"/>
      <c r="D23262" s="203"/>
      <c r="E23262" s="203"/>
      <c r="F23262" s="203"/>
    </row>
    <row r="23263" spans="1:6" x14ac:dyDescent="0.25">
      <c r="A23263" s="203"/>
      <c r="B23263" s="203"/>
      <c r="C23263" s="203"/>
      <c r="D23263" s="203"/>
      <c r="E23263" s="203"/>
      <c r="F23263" s="203"/>
    </row>
    <row r="23264" spans="1:6" x14ac:dyDescent="0.25">
      <c r="A23264" s="203"/>
      <c r="B23264" s="203"/>
      <c r="C23264" s="203"/>
      <c r="D23264" s="203"/>
      <c r="E23264" s="203"/>
      <c r="F23264" s="203"/>
    </row>
    <row r="23265" spans="1:6" x14ac:dyDescent="0.25">
      <c r="A23265" s="203"/>
      <c r="B23265" s="203"/>
      <c r="C23265" s="203"/>
      <c r="D23265" s="203"/>
      <c r="E23265" s="203"/>
      <c r="F23265" s="203"/>
    </row>
    <row r="23266" spans="1:6" x14ac:dyDescent="0.25">
      <c r="A23266" s="203"/>
      <c r="B23266" s="203"/>
      <c r="C23266" s="203"/>
      <c r="D23266" s="203"/>
      <c r="E23266" s="203"/>
      <c r="F23266" s="203"/>
    </row>
    <row r="23267" spans="1:6" x14ac:dyDescent="0.25">
      <c r="A23267" s="203"/>
      <c r="B23267" s="203"/>
      <c r="C23267" s="203"/>
      <c r="D23267" s="203"/>
      <c r="E23267" s="203"/>
      <c r="F23267" s="203"/>
    </row>
    <row r="23268" spans="1:6" x14ac:dyDescent="0.25">
      <c r="A23268" s="203"/>
      <c r="B23268" s="203"/>
      <c r="C23268" s="203"/>
      <c r="D23268" s="203"/>
      <c r="E23268" s="203"/>
      <c r="F23268" s="203"/>
    </row>
    <row r="23269" spans="1:6" x14ac:dyDescent="0.25">
      <c r="A23269" s="203"/>
      <c r="B23269" s="203"/>
      <c r="C23269" s="203"/>
      <c r="D23269" s="203"/>
      <c r="E23269" s="203"/>
      <c r="F23269" s="203"/>
    </row>
    <row r="23270" spans="1:6" x14ac:dyDescent="0.25">
      <c r="A23270" s="203"/>
      <c r="B23270" s="203"/>
      <c r="C23270" s="203"/>
      <c r="D23270" s="203"/>
      <c r="E23270" s="203"/>
      <c r="F23270" s="203"/>
    </row>
    <row r="23271" spans="1:6" x14ac:dyDescent="0.25">
      <c r="A23271" s="203"/>
      <c r="B23271" s="203"/>
      <c r="C23271" s="203"/>
      <c r="D23271" s="203"/>
      <c r="E23271" s="203"/>
      <c r="F23271" s="203"/>
    </row>
    <row r="23272" spans="1:6" x14ac:dyDescent="0.25">
      <c r="A23272" s="203"/>
      <c r="B23272" s="203"/>
      <c r="C23272" s="203"/>
      <c r="D23272" s="203"/>
      <c r="E23272" s="203"/>
      <c r="F23272" s="203"/>
    </row>
    <row r="23273" spans="1:6" x14ac:dyDescent="0.25">
      <c r="A23273" s="203"/>
      <c r="B23273" s="203"/>
      <c r="C23273" s="203"/>
      <c r="D23273" s="203"/>
      <c r="E23273" s="203"/>
      <c r="F23273" s="203"/>
    </row>
    <row r="23274" spans="1:6" x14ac:dyDescent="0.25">
      <c r="A23274" s="203"/>
      <c r="B23274" s="203"/>
      <c r="C23274" s="203"/>
      <c r="D23274" s="203"/>
      <c r="E23274" s="203"/>
      <c r="F23274" s="203"/>
    </row>
    <row r="23275" spans="1:6" x14ac:dyDescent="0.25">
      <c r="A23275" s="203"/>
      <c r="B23275" s="203"/>
      <c r="C23275" s="203"/>
      <c r="D23275" s="203"/>
      <c r="E23275" s="203"/>
      <c r="F23275" s="203"/>
    </row>
    <row r="23276" spans="1:6" x14ac:dyDescent="0.25">
      <c r="A23276" s="203"/>
      <c r="B23276" s="203"/>
      <c r="C23276" s="203"/>
      <c r="D23276" s="203"/>
      <c r="E23276" s="203"/>
      <c r="F23276" s="203"/>
    </row>
    <row r="23277" spans="1:6" x14ac:dyDescent="0.25">
      <c r="A23277" s="203"/>
      <c r="B23277" s="203"/>
      <c r="C23277" s="203"/>
      <c r="D23277" s="203"/>
      <c r="E23277" s="203"/>
      <c r="F23277" s="203"/>
    </row>
    <row r="23278" spans="1:6" x14ac:dyDescent="0.25">
      <c r="A23278" s="203"/>
      <c r="B23278" s="203"/>
      <c r="C23278" s="203"/>
      <c r="D23278" s="203"/>
      <c r="E23278" s="203"/>
      <c r="F23278" s="203"/>
    </row>
    <row r="23279" spans="1:6" x14ac:dyDescent="0.25">
      <c r="A23279" s="203"/>
      <c r="B23279" s="203"/>
      <c r="C23279" s="203"/>
      <c r="D23279" s="203"/>
      <c r="E23279" s="203"/>
      <c r="F23279" s="203"/>
    </row>
    <row r="23280" spans="1:6" x14ac:dyDescent="0.25">
      <c r="A23280" s="203"/>
      <c r="B23280" s="203"/>
      <c r="C23280" s="203"/>
      <c r="D23280" s="203"/>
      <c r="E23280" s="203"/>
      <c r="F23280" s="203"/>
    </row>
    <row r="23281" spans="1:6" x14ac:dyDescent="0.25">
      <c r="A23281" s="203"/>
      <c r="B23281" s="203"/>
      <c r="C23281" s="203"/>
      <c r="D23281" s="203"/>
      <c r="E23281" s="203"/>
      <c r="F23281" s="203"/>
    </row>
    <row r="23282" spans="1:6" x14ac:dyDescent="0.25">
      <c r="A23282" s="203"/>
      <c r="B23282" s="203"/>
      <c r="C23282" s="203"/>
      <c r="D23282" s="203"/>
      <c r="E23282" s="203"/>
      <c r="F23282" s="203"/>
    </row>
    <row r="23283" spans="1:6" x14ac:dyDescent="0.25">
      <c r="A23283" s="203"/>
      <c r="B23283" s="203"/>
      <c r="C23283" s="203"/>
      <c r="D23283" s="203"/>
      <c r="E23283" s="203"/>
      <c r="F23283" s="203"/>
    </row>
    <row r="23284" spans="1:6" x14ac:dyDescent="0.25">
      <c r="A23284" s="203"/>
      <c r="B23284" s="203"/>
      <c r="C23284" s="203"/>
      <c r="D23284" s="203"/>
      <c r="E23284" s="203"/>
      <c r="F23284" s="203"/>
    </row>
    <row r="23285" spans="1:6" x14ac:dyDescent="0.25">
      <c r="A23285" s="203"/>
      <c r="B23285" s="203"/>
      <c r="C23285" s="203"/>
      <c r="D23285" s="203"/>
      <c r="E23285" s="203"/>
      <c r="F23285" s="203"/>
    </row>
    <row r="23286" spans="1:6" x14ac:dyDescent="0.25">
      <c r="A23286" s="203"/>
      <c r="B23286" s="203"/>
      <c r="C23286" s="203"/>
      <c r="D23286" s="203"/>
      <c r="E23286" s="203"/>
      <c r="F23286" s="203"/>
    </row>
    <row r="23287" spans="1:6" x14ac:dyDescent="0.25">
      <c r="A23287" s="203"/>
      <c r="B23287" s="203"/>
      <c r="C23287" s="203"/>
      <c r="D23287" s="203"/>
      <c r="E23287" s="203"/>
      <c r="F23287" s="203"/>
    </row>
    <row r="23288" spans="1:6" x14ac:dyDescent="0.25">
      <c r="A23288" s="203"/>
      <c r="B23288" s="203"/>
      <c r="C23288" s="203"/>
      <c r="D23288" s="203"/>
      <c r="E23288" s="203"/>
      <c r="F23288" s="203"/>
    </row>
    <row r="23289" spans="1:6" x14ac:dyDescent="0.25">
      <c r="A23289" s="203"/>
      <c r="B23289" s="203"/>
      <c r="C23289" s="203"/>
      <c r="D23289" s="203"/>
      <c r="E23289" s="203"/>
      <c r="F23289" s="203"/>
    </row>
    <row r="23290" spans="1:6" x14ac:dyDescent="0.25">
      <c r="A23290" s="203"/>
      <c r="B23290" s="203"/>
      <c r="C23290" s="203"/>
      <c r="D23290" s="203"/>
      <c r="E23290" s="203"/>
      <c r="F23290" s="203"/>
    </row>
    <row r="23291" spans="1:6" x14ac:dyDescent="0.25">
      <c r="A23291" s="203"/>
      <c r="B23291" s="203"/>
      <c r="C23291" s="203"/>
      <c r="D23291" s="203"/>
      <c r="E23291" s="203"/>
      <c r="F23291" s="203"/>
    </row>
    <row r="23292" spans="1:6" x14ac:dyDescent="0.25">
      <c r="A23292" s="203"/>
      <c r="B23292" s="203"/>
      <c r="C23292" s="203"/>
      <c r="D23292" s="203"/>
      <c r="E23292" s="203"/>
      <c r="F23292" s="203"/>
    </row>
    <row r="23293" spans="1:6" x14ac:dyDescent="0.25">
      <c r="A23293" s="203"/>
      <c r="B23293" s="203"/>
      <c r="C23293" s="203"/>
      <c r="D23293" s="203"/>
      <c r="E23293" s="203"/>
      <c r="F23293" s="203"/>
    </row>
    <row r="23294" spans="1:6" x14ac:dyDescent="0.25">
      <c r="A23294" s="203"/>
      <c r="B23294" s="203"/>
      <c r="C23294" s="203"/>
      <c r="D23294" s="203"/>
      <c r="E23294" s="203"/>
      <c r="F23294" s="203"/>
    </row>
    <row r="23295" spans="1:6" x14ac:dyDescent="0.25">
      <c r="A23295" s="203"/>
      <c r="B23295" s="203"/>
      <c r="C23295" s="203"/>
      <c r="D23295" s="203"/>
      <c r="E23295" s="203"/>
      <c r="F23295" s="203"/>
    </row>
    <row r="23296" spans="1:6" x14ac:dyDescent="0.25">
      <c r="A23296" s="203"/>
      <c r="B23296" s="203"/>
      <c r="C23296" s="203"/>
      <c r="D23296" s="203"/>
      <c r="E23296" s="203"/>
      <c r="F23296" s="203"/>
    </row>
    <row r="23297" spans="1:6" x14ac:dyDescent="0.25">
      <c r="A23297" s="203"/>
      <c r="B23297" s="203"/>
      <c r="C23297" s="203"/>
      <c r="D23297" s="203"/>
      <c r="E23297" s="203"/>
      <c r="F23297" s="203"/>
    </row>
    <row r="23298" spans="1:6" x14ac:dyDescent="0.25">
      <c r="A23298" s="203"/>
      <c r="B23298" s="203"/>
      <c r="C23298" s="203"/>
      <c r="D23298" s="203"/>
      <c r="E23298" s="203"/>
      <c r="F23298" s="203"/>
    </row>
    <row r="23299" spans="1:6" x14ac:dyDescent="0.25">
      <c r="A23299" s="203"/>
      <c r="B23299" s="203"/>
      <c r="C23299" s="203"/>
      <c r="D23299" s="203"/>
      <c r="E23299" s="203"/>
      <c r="F23299" s="203"/>
    </row>
    <row r="23300" spans="1:6" x14ac:dyDescent="0.25">
      <c r="A23300" s="203"/>
      <c r="B23300" s="203"/>
      <c r="C23300" s="203"/>
      <c r="D23300" s="203"/>
      <c r="E23300" s="203"/>
      <c r="F23300" s="203"/>
    </row>
    <row r="23301" spans="1:6" x14ac:dyDescent="0.25">
      <c r="A23301" s="203"/>
      <c r="B23301" s="203"/>
      <c r="C23301" s="203"/>
      <c r="D23301" s="203"/>
      <c r="E23301" s="203"/>
      <c r="F23301" s="203"/>
    </row>
    <row r="23302" spans="1:6" x14ac:dyDescent="0.25">
      <c r="A23302" s="203"/>
      <c r="B23302" s="203"/>
      <c r="C23302" s="203"/>
      <c r="D23302" s="203"/>
      <c r="E23302" s="203"/>
      <c r="F23302" s="203"/>
    </row>
    <row r="23303" spans="1:6" x14ac:dyDescent="0.25">
      <c r="A23303" s="203"/>
      <c r="B23303" s="203"/>
      <c r="C23303" s="203"/>
      <c r="D23303" s="203"/>
      <c r="E23303" s="203"/>
      <c r="F23303" s="203"/>
    </row>
    <row r="23304" spans="1:6" x14ac:dyDescent="0.25">
      <c r="A23304" s="203"/>
      <c r="B23304" s="203"/>
      <c r="C23304" s="203"/>
      <c r="D23304" s="203"/>
      <c r="E23304" s="203"/>
      <c r="F23304" s="203"/>
    </row>
    <row r="23305" spans="1:6" x14ac:dyDescent="0.25">
      <c r="A23305" s="203"/>
      <c r="B23305" s="203"/>
      <c r="C23305" s="203"/>
      <c r="D23305" s="203"/>
      <c r="E23305" s="203"/>
      <c r="F23305" s="203"/>
    </row>
    <row r="23306" spans="1:6" x14ac:dyDescent="0.25">
      <c r="A23306" s="203"/>
      <c r="B23306" s="203"/>
      <c r="C23306" s="203"/>
      <c r="D23306" s="203"/>
      <c r="E23306" s="203"/>
      <c r="F23306" s="203"/>
    </row>
    <row r="23307" spans="1:6" x14ac:dyDescent="0.25">
      <c r="A23307" s="203"/>
      <c r="B23307" s="203"/>
      <c r="C23307" s="203"/>
      <c r="D23307" s="203"/>
      <c r="E23307" s="203"/>
      <c r="F23307" s="203"/>
    </row>
    <row r="23308" spans="1:6" x14ac:dyDescent="0.25">
      <c r="A23308" s="203"/>
      <c r="B23308" s="203"/>
      <c r="C23308" s="203"/>
      <c r="D23308" s="203"/>
      <c r="E23308" s="203"/>
      <c r="F23308" s="203"/>
    </row>
    <row r="23309" spans="1:6" x14ac:dyDescent="0.25">
      <c r="A23309" s="203"/>
      <c r="B23309" s="203"/>
      <c r="C23309" s="203"/>
      <c r="D23309" s="203"/>
      <c r="E23309" s="203"/>
      <c r="F23309" s="203"/>
    </row>
    <row r="23310" spans="1:6" x14ac:dyDescent="0.25">
      <c r="A23310" s="203"/>
      <c r="B23310" s="203"/>
      <c r="C23310" s="203"/>
      <c r="D23310" s="203"/>
      <c r="E23310" s="203"/>
      <c r="F23310" s="203"/>
    </row>
    <row r="23311" spans="1:6" x14ac:dyDescent="0.25">
      <c r="A23311" s="203"/>
      <c r="B23311" s="203"/>
      <c r="C23311" s="203"/>
      <c r="D23311" s="203"/>
      <c r="E23311" s="203"/>
      <c r="F23311" s="203"/>
    </row>
    <row r="23312" spans="1:6" x14ac:dyDescent="0.25">
      <c r="A23312" s="203"/>
      <c r="B23312" s="203"/>
      <c r="C23312" s="203"/>
      <c r="D23312" s="203"/>
      <c r="E23312" s="203"/>
      <c r="F23312" s="203"/>
    </row>
    <row r="23313" spans="1:6" x14ac:dyDescent="0.25">
      <c r="A23313" s="203"/>
      <c r="B23313" s="203"/>
      <c r="C23313" s="203"/>
      <c r="D23313" s="203"/>
      <c r="E23313" s="203"/>
      <c r="F23313" s="203"/>
    </row>
    <row r="23314" spans="1:6" x14ac:dyDescent="0.25">
      <c r="A23314" s="203"/>
      <c r="B23314" s="203"/>
      <c r="C23314" s="203"/>
      <c r="D23314" s="203"/>
      <c r="E23314" s="203"/>
      <c r="F23314" s="203"/>
    </row>
    <row r="23315" spans="1:6" x14ac:dyDescent="0.25">
      <c r="A23315" s="203"/>
      <c r="B23315" s="203"/>
      <c r="C23315" s="203"/>
      <c r="D23315" s="203"/>
      <c r="E23315" s="203"/>
      <c r="F23315" s="203"/>
    </row>
    <row r="23316" spans="1:6" x14ac:dyDescent="0.25">
      <c r="A23316" s="203"/>
      <c r="B23316" s="203"/>
      <c r="C23316" s="203"/>
      <c r="D23316" s="203"/>
      <c r="E23316" s="203"/>
      <c r="F23316" s="203"/>
    </row>
    <row r="23317" spans="1:6" x14ac:dyDescent="0.25">
      <c r="A23317" s="203"/>
      <c r="B23317" s="203"/>
      <c r="C23317" s="203"/>
      <c r="D23317" s="203"/>
      <c r="E23317" s="203"/>
      <c r="F23317" s="203"/>
    </row>
    <row r="23318" spans="1:6" x14ac:dyDescent="0.25">
      <c r="A23318" s="203"/>
      <c r="B23318" s="203"/>
      <c r="C23318" s="203"/>
      <c r="D23318" s="203"/>
      <c r="E23318" s="203"/>
      <c r="F23318" s="203"/>
    </row>
    <row r="23319" spans="1:6" x14ac:dyDescent="0.25">
      <c r="A23319" s="203"/>
      <c r="B23319" s="203"/>
      <c r="C23319" s="203"/>
      <c r="D23319" s="203"/>
      <c r="E23319" s="203"/>
      <c r="F23319" s="203"/>
    </row>
    <row r="23320" spans="1:6" x14ac:dyDescent="0.25">
      <c r="A23320" s="203"/>
      <c r="B23320" s="203"/>
      <c r="C23320" s="203"/>
      <c r="D23320" s="203"/>
      <c r="E23320" s="203"/>
      <c r="F23320" s="203"/>
    </row>
    <row r="23321" spans="1:6" x14ac:dyDescent="0.25">
      <c r="A23321" s="203"/>
      <c r="B23321" s="203"/>
      <c r="C23321" s="203"/>
      <c r="D23321" s="203"/>
      <c r="E23321" s="203"/>
      <c r="F23321" s="203"/>
    </row>
    <row r="23322" spans="1:6" x14ac:dyDescent="0.25">
      <c r="A23322" s="203"/>
      <c r="B23322" s="203"/>
      <c r="C23322" s="203"/>
      <c r="D23322" s="203"/>
      <c r="E23322" s="203"/>
      <c r="F23322" s="203"/>
    </row>
    <row r="23323" spans="1:6" x14ac:dyDescent="0.25">
      <c r="A23323" s="203"/>
      <c r="B23323" s="203"/>
      <c r="C23323" s="203"/>
      <c r="D23323" s="203"/>
      <c r="E23323" s="203"/>
      <c r="F23323" s="203"/>
    </row>
    <row r="23324" spans="1:6" x14ac:dyDescent="0.25">
      <c r="A23324" s="203"/>
      <c r="B23324" s="203"/>
      <c r="C23324" s="203"/>
      <c r="D23324" s="203"/>
      <c r="E23324" s="203"/>
      <c r="F23324" s="203"/>
    </row>
    <row r="23325" spans="1:6" x14ac:dyDescent="0.25">
      <c r="A23325" s="203"/>
      <c r="B23325" s="203"/>
      <c r="C23325" s="203"/>
      <c r="D23325" s="203"/>
      <c r="E23325" s="203"/>
      <c r="F23325" s="203"/>
    </row>
    <row r="23326" spans="1:6" x14ac:dyDescent="0.25">
      <c r="A23326" s="203"/>
      <c r="B23326" s="203"/>
      <c r="C23326" s="203"/>
      <c r="D23326" s="203"/>
      <c r="E23326" s="203"/>
      <c r="F23326" s="203"/>
    </row>
    <row r="23327" spans="1:6" x14ac:dyDescent="0.25">
      <c r="A23327" s="203"/>
      <c r="B23327" s="203"/>
      <c r="C23327" s="203"/>
      <c r="D23327" s="203"/>
      <c r="E23327" s="203"/>
      <c r="F23327" s="203"/>
    </row>
    <row r="23328" spans="1:6" x14ac:dyDescent="0.25">
      <c r="A23328" s="203"/>
      <c r="B23328" s="203"/>
      <c r="C23328" s="203"/>
      <c r="D23328" s="203"/>
      <c r="E23328" s="203"/>
      <c r="F23328" s="203"/>
    </row>
    <row r="23329" spans="1:6" x14ac:dyDescent="0.25">
      <c r="A23329" s="203"/>
      <c r="B23329" s="203"/>
      <c r="C23329" s="203"/>
      <c r="D23329" s="203"/>
      <c r="E23329" s="203"/>
      <c r="F23329" s="203"/>
    </row>
    <row r="23330" spans="1:6" x14ac:dyDescent="0.25">
      <c r="A23330" s="203"/>
      <c r="B23330" s="203"/>
      <c r="C23330" s="203"/>
      <c r="D23330" s="203"/>
      <c r="E23330" s="203"/>
      <c r="F23330" s="203"/>
    </row>
    <row r="23331" spans="1:6" x14ac:dyDescent="0.25">
      <c r="A23331" s="203"/>
      <c r="B23331" s="203"/>
      <c r="C23331" s="203"/>
      <c r="D23331" s="203"/>
      <c r="E23331" s="203"/>
      <c r="F23331" s="203"/>
    </row>
    <row r="23332" spans="1:6" x14ac:dyDescent="0.25">
      <c r="A23332" s="203"/>
      <c r="B23332" s="203"/>
      <c r="C23332" s="203"/>
      <c r="D23332" s="203"/>
      <c r="E23332" s="203"/>
      <c r="F23332" s="203"/>
    </row>
    <row r="23333" spans="1:6" x14ac:dyDescent="0.25">
      <c r="A23333" s="203"/>
      <c r="B23333" s="203"/>
      <c r="C23333" s="203"/>
      <c r="D23333" s="203"/>
      <c r="E23333" s="203"/>
      <c r="F23333" s="203"/>
    </row>
    <row r="23334" spans="1:6" x14ac:dyDescent="0.25">
      <c r="A23334" s="203"/>
      <c r="B23334" s="203"/>
      <c r="C23334" s="203"/>
      <c r="D23334" s="203"/>
      <c r="E23334" s="203"/>
      <c r="F23334" s="203"/>
    </row>
    <row r="23335" spans="1:6" x14ac:dyDescent="0.25">
      <c r="A23335" s="203"/>
      <c r="B23335" s="203"/>
      <c r="C23335" s="203"/>
      <c r="D23335" s="203"/>
      <c r="E23335" s="203"/>
      <c r="F23335" s="203"/>
    </row>
    <row r="23336" spans="1:6" x14ac:dyDescent="0.25">
      <c r="A23336" s="203"/>
      <c r="B23336" s="203"/>
      <c r="C23336" s="203"/>
      <c r="D23336" s="203"/>
      <c r="E23336" s="203"/>
      <c r="F23336" s="203"/>
    </row>
    <row r="23337" spans="1:6" x14ac:dyDescent="0.25">
      <c r="A23337" s="203"/>
      <c r="B23337" s="203"/>
      <c r="C23337" s="203"/>
      <c r="D23337" s="203"/>
      <c r="E23337" s="203"/>
      <c r="F23337" s="203"/>
    </row>
    <row r="23338" spans="1:6" x14ac:dyDescent="0.25">
      <c r="A23338" s="203"/>
      <c r="B23338" s="203"/>
      <c r="C23338" s="203"/>
      <c r="D23338" s="203"/>
      <c r="E23338" s="203"/>
      <c r="F23338" s="203"/>
    </row>
    <row r="23339" spans="1:6" x14ac:dyDescent="0.25">
      <c r="A23339" s="203"/>
      <c r="B23339" s="203"/>
      <c r="C23339" s="203"/>
      <c r="D23339" s="203"/>
      <c r="E23339" s="203"/>
      <c r="F23339" s="203"/>
    </row>
    <row r="23340" spans="1:6" x14ac:dyDescent="0.25">
      <c r="A23340" s="203"/>
      <c r="B23340" s="203"/>
      <c r="C23340" s="203"/>
      <c r="D23340" s="203"/>
      <c r="E23340" s="203"/>
      <c r="F23340" s="203"/>
    </row>
    <row r="23341" spans="1:6" x14ac:dyDescent="0.25">
      <c r="A23341" s="203"/>
      <c r="B23341" s="203"/>
      <c r="C23341" s="203"/>
      <c r="D23341" s="203"/>
      <c r="E23341" s="203"/>
      <c r="F23341" s="203"/>
    </row>
    <row r="23342" spans="1:6" x14ac:dyDescent="0.25">
      <c r="A23342" s="203"/>
      <c r="B23342" s="203"/>
      <c r="C23342" s="203"/>
      <c r="D23342" s="203"/>
      <c r="E23342" s="203"/>
      <c r="F23342" s="203"/>
    </row>
    <row r="23343" spans="1:6" x14ac:dyDescent="0.25">
      <c r="A23343" s="203"/>
      <c r="B23343" s="203"/>
      <c r="C23343" s="203"/>
      <c r="D23343" s="203"/>
      <c r="E23343" s="203"/>
      <c r="F23343" s="203"/>
    </row>
    <row r="23344" spans="1:6" x14ac:dyDescent="0.25">
      <c r="A23344" s="203"/>
      <c r="B23344" s="203"/>
      <c r="C23344" s="203"/>
      <c r="D23344" s="203"/>
      <c r="E23344" s="203"/>
      <c r="F23344" s="203"/>
    </row>
    <row r="23345" spans="1:6" x14ac:dyDescent="0.25">
      <c r="A23345" s="203"/>
      <c r="B23345" s="203"/>
      <c r="C23345" s="203"/>
      <c r="D23345" s="203"/>
      <c r="E23345" s="203"/>
      <c r="F23345" s="203"/>
    </row>
    <row r="23346" spans="1:6" x14ac:dyDescent="0.25">
      <c r="A23346" s="203"/>
      <c r="B23346" s="203"/>
      <c r="C23346" s="203"/>
      <c r="D23346" s="203"/>
      <c r="E23346" s="203"/>
      <c r="F23346" s="203"/>
    </row>
    <row r="23347" spans="1:6" x14ac:dyDescent="0.25">
      <c r="A23347" s="203"/>
      <c r="B23347" s="203"/>
      <c r="C23347" s="203"/>
      <c r="D23347" s="203"/>
      <c r="E23347" s="203"/>
      <c r="F23347" s="203"/>
    </row>
    <row r="23348" spans="1:6" x14ac:dyDescent="0.25">
      <c r="A23348" s="203"/>
      <c r="B23348" s="203"/>
      <c r="C23348" s="203"/>
      <c r="D23348" s="203"/>
      <c r="E23348" s="203"/>
      <c r="F23348" s="203"/>
    </row>
    <row r="23349" spans="1:6" x14ac:dyDescent="0.25">
      <c r="A23349" s="203"/>
      <c r="B23349" s="203"/>
      <c r="C23349" s="203"/>
      <c r="D23349" s="203"/>
      <c r="E23349" s="203"/>
      <c r="F23349" s="203"/>
    </row>
    <row r="23350" spans="1:6" x14ac:dyDescent="0.25">
      <c r="A23350" s="203"/>
      <c r="B23350" s="203"/>
      <c r="C23350" s="203"/>
      <c r="D23350" s="203"/>
      <c r="E23350" s="203"/>
      <c r="F23350" s="203"/>
    </row>
    <row r="23351" spans="1:6" x14ac:dyDescent="0.25">
      <c r="A23351" s="203"/>
      <c r="B23351" s="203"/>
      <c r="C23351" s="203"/>
      <c r="D23351" s="203"/>
      <c r="E23351" s="203"/>
      <c r="F23351" s="203"/>
    </row>
    <row r="23352" spans="1:6" x14ac:dyDescent="0.25">
      <c r="A23352" s="203"/>
      <c r="B23352" s="203"/>
      <c r="C23352" s="203"/>
      <c r="D23352" s="203"/>
      <c r="E23352" s="203"/>
      <c r="F23352" s="203"/>
    </row>
    <row r="23353" spans="1:6" x14ac:dyDescent="0.25">
      <c r="A23353" s="203"/>
      <c r="B23353" s="203"/>
      <c r="C23353" s="203"/>
      <c r="D23353" s="203"/>
      <c r="E23353" s="203"/>
      <c r="F23353" s="203"/>
    </row>
    <row r="23354" spans="1:6" x14ac:dyDescent="0.25">
      <c r="A23354" s="203"/>
      <c r="B23354" s="203"/>
      <c r="C23354" s="203"/>
      <c r="D23354" s="203"/>
      <c r="E23354" s="203"/>
      <c r="F23354" s="203"/>
    </row>
    <row r="23355" spans="1:6" x14ac:dyDescent="0.25">
      <c r="A23355" s="203"/>
      <c r="B23355" s="203"/>
      <c r="C23355" s="203"/>
      <c r="D23355" s="203"/>
      <c r="E23355" s="203"/>
      <c r="F23355" s="203"/>
    </row>
    <row r="23356" spans="1:6" x14ac:dyDescent="0.25">
      <c r="A23356" s="203"/>
      <c r="B23356" s="203"/>
      <c r="C23356" s="203"/>
      <c r="D23356" s="203"/>
      <c r="E23356" s="203"/>
      <c r="F23356" s="203"/>
    </row>
    <row r="23357" spans="1:6" x14ac:dyDescent="0.25">
      <c r="A23357" s="203"/>
      <c r="B23357" s="203"/>
      <c r="C23357" s="203"/>
      <c r="D23357" s="203"/>
      <c r="E23357" s="203"/>
      <c r="F23357" s="203"/>
    </row>
    <row r="23358" spans="1:6" x14ac:dyDescent="0.25">
      <c r="A23358" s="203"/>
      <c r="B23358" s="203"/>
      <c r="C23358" s="203"/>
      <c r="D23358" s="203"/>
      <c r="E23358" s="203"/>
      <c r="F23358" s="203"/>
    </row>
    <row r="23359" spans="1:6" x14ac:dyDescent="0.25">
      <c r="A23359" s="203"/>
      <c r="B23359" s="203"/>
      <c r="C23359" s="203"/>
      <c r="D23359" s="203"/>
      <c r="E23359" s="203"/>
      <c r="F23359" s="203"/>
    </row>
    <row r="23360" spans="1:6" x14ac:dyDescent="0.25">
      <c r="A23360" s="203"/>
      <c r="B23360" s="203"/>
      <c r="C23360" s="203"/>
      <c r="D23360" s="203"/>
      <c r="E23360" s="203"/>
      <c r="F23360" s="203"/>
    </row>
    <row r="23361" spans="1:6" x14ac:dyDescent="0.25">
      <c r="A23361" s="203"/>
      <c r="B23361" s="203"/>
      <c r="C23361" s="203"/>
      <c r="D23361" s="203"/>
      <c r="E23361" s="203"/>
      <c r="F23361" s="203"/>
    </row>
    <row r="23362" spans="1:6" x14ac:dyDescent="0.25">
      <c r="A23362" s="203"/>
      <c r="B23362" s="203"/>
      <c r="C23362" s="203"/>
      <c r="D23362" s="203"/>
      <c r="E23362" s="203"/>
      <c r="F23362" s="203"/>
    </row>
    <row r="23363" spans="1:6" x14ac:dyDescent="0.25">
      <c r="A23363" s="203"/>
      <c r="B23363" s="203"/>
      <c r="C23363" s="203"/>
      <c r="D23363" s="203"/>
      <c r="E23363" s="203"/>
      <c r="F23363" s="203"/>
    </row>
    <row r="23364" spans="1:6" x14ac:dyDescent="0.25">
      <c r="A23364" s="203"/>
      <c r="B23364" s="203"/>
      <c r="C23364" s="203"/>
      <c r="D23364" s="203"/>
      <c r="E23364" s="203"/>
      <c r="F23364" s="203"/>
    </row>
    <row r="23365" spans="1:6" x14ac:dyDescent="0.25">
      <c r="A23365" s="203"/>
      <c r="B23365" s="203"/>
      <c r="C23365" s="203"/>
      <c r="D23365" s="203"/>
      <c r="E23365" s="203"/>
      <c r="F23365" s="203"/>
    </row>
    <row r="23366" spans="1:6" x14ac:dyDescent="0.25">
      <c r="A23366" s="203"/>
      <c r="B23366" s="203"/>
      <c r="C23366" s="203"/>
      <c r="D23366" s="203"/>
      <c r="E23366" s="203"/>
      <c r="F23366" s="203"/>
    </row>
    <row r="23367" spans="1:6" x14ac:dyDescent="0.25">
      <c r="A23367" s="203"/>
      <c r="B23367" s="203"/>
      <c r="C23367" s="203"/>
      <c r="D23367" s="203"/>
      <c r="E23367" s="203"/>
      <c r="F23367" s="203"/>
    </row>
    <row r="23368" spans="1:6" x14ac:dyDescent="0.25">
      <c r="A23368" s="203"/>
      <c r="B23368" s="203"/>
      <c r="C23368" s="203"/>
      <c r="D23368" s="203"/>
      <c r="E23368" s="203"/>
      <c r="F23368" s="203"/>
    </row>
    <row r="23369" spans="1:6" x14ac:dyDescent="0.25">
      <c r="A23369" s="203"/>
      <c r="B23369" s="203"/>
      <c r="C23369" s="203"/>
      <c r="D23369" s="203"/>
      <c r="E23369" s="203"/>
      <c r="F23369" s="203"/>
    </row>
    <row r="23370" spans="1:6" x14ac:dyDescent="0.25">
      <c r="A23370" s="203"/>
      <c r="B23370" s="203"/>
      <c r="C23370" s="203"/>
      <c r="D23370" s="203"/>
      <c r="E23370" s="203"/>
      <c r="F23370" s="203"/>
    </row>
    <row r="23371" spans="1:6" x14ac:dyDescent="0.25">
      <c r="A23371" s="203"/>
      <c r="B23371" s="203"/>
      <c r="C23371" s="203"/>
      <c r="D23371" s="203"/>
      <c r="E23371" s="203"/>
      <c r="F23371" s="203"/>
    </row>
    <row r="23372" spans="1:6" x14ac:dyDescent="0.25">
      <c r="A23372" s="203"/>
      <c r="B23372" s="203"/>
      <c r="C23372" s="203"/>
      <c r="D23372" s="203"/>
      <c r="E23372" s="203"/>
      <c r="F23372" s="203"/>
    </row>
    <row r="23373" spans="1:6" x14ac:dyDescent="0.25">
      <c r="A23373" s="203"/>
      <c r="B23373" s="203"/>
      <c r="C23373" s="203"/>
      <c r="D23373" s="203"/>
      <c r="E23373" s="203"/>
      <c r="F23373" s="203"/>
    </row>
    <row r="23374" spans="1:6" x14ac:dyDescent="0.25">
      <c r="A23374" s="203"/>
      <c r="B23374" s="203"/>
      <c r="C23374" s="203"/>
      <c r="D23374" s="203"/>
      <c r="E23374" s="203"/>
      <c r="F23374" s="203"/>
    </row>
    <row r="23375" spans="1:6" x14ac:dyDescent="0.25">
      <c r="A23375" s="203"/>
      <c r="B23375" s="203"/>
      <c r="C23375" s="203"/>
      <c r="D23375" s="203"/>
      <c r="E23375" s="203"/>
      <c r="F23375" s="203"/>
    </row>
    <row r="23376" spans="1:6" x14ac:dyDescent="0.25">
      <c r="A23376" s="203"/>
      <c r="B23376" s="203"/>
      <c r="C23376" s="203"/>
      <c r="D23376" s="203"/>
      <c r="E23376" s="203"/>
      <c r="F23376" s="203"/>
    </row>
    <row r="23377" spans="1:6" x14ac:dyDescent="0.25">
      <c r="A23377" s="203"/>
      <c r="B23377" s="203"/>
      <c r="C23377" s="203"/>
      <c r="D23377" s="203"/>
      <c r="E23377" s="203"/>
      <c r="F23377" s="203"/>
    </row>
    <row r="23378" spans="1:6" x14ac:dyDescent="0.25">
      <c r="A23378" s="203"/>
      <c r="B23378" s="203"/>
      <c r="C23378" s="203"/>
      <c r="D23378" s="203"/>
      <c r="E23378" s="203"/>
      <c r="F23378" s="203"/>
    </row>
    <row r="23379" spans="1:6" x14ac:dyDescent="0.25">
      <c r="A23379" s="203"/>
      <c r="B23379" s="203"/>
      <c r="C23379" s="203"/>
      <c r="D23379" s="203"/>
      <c r="E23379" s="203"/>
      <c r="F23379" s="203"/>
    </row>
    <row r="23380" spans="1:6" x14ac:dyDescent="0.25">
      <c r="A23380" s="203"/>
      <c r="B23380" s="203"/>
      <c r="C23380" s="203"/>
      <c r="D23380" s="203"/>
      <c r="E23380" s="203"/>
      <c r="F23380" s="203"/>
    </row>
    <row r="23381" spans="1:6" x14ac:dyDescent="0.25">
      <c r="A23381" s="203"/>
      <c r="B23381" s="203"/>
      <c r="C23381" s="203"/>
      <c r="D23381" s="203"/>
      <c r="E23381" s="203"/>
      <c r="F23381" s="203"/>
    </row>
    <row r="23382" spans="1:6" x14ac:dyDescent="0.25">
      <c r="A23382" s="203"/>
      <c r="B23382" s="203"/>
      <c r="C23382" s="203"/>
      <c r="D23382" s="203"/>
      <c r="E23382" s="203"/>
      <c r="F23382" s="203"/>
    </row>
    <row r="23383" spans="1:6" x14ac:dyDescent="0.25">
      <c r="A23383" s="203"/>
      <c r="B23383" s="203"/>
      <c r="C23383" s="203"/>
      <c r="D23383" s="203"/>
      <c r="E23383" s="203"/>
      <c r="F23383" s="203"/>
    </row>
    <row r="23384" spans="1:6" x14ac:dyDescent="0.25">
      <c r="A23384" s="203"/>
      <c r="B23384" s="203"/>
      <c r="C23384" s="203"/>
      <c r="D23384" s="203"/>
      <c r="E23384" s="203"/>
      <c r="F23384" s="203"/>
    </row>
    <row r="23385" spans="1:6" x14ac:dyDescent="0.25">
      <c r="A23385" s="203"/>
      <c r="B23385" s="203"/>
      <c r="C23385" s="203"/>
      <c r="D23385" s="203"/>
      <c r="E23385" s="203"/>
      <c r="F23385" s="203"/>
    </row>
    <row r="23386" spans="1:6" x14ac:dyDescent="0.25">
      <c r="A23386" s="203"/>
      <c r="B23386" s="203"/>
      <c r="C23386" s="203"/>
      <c r="D23386" s="203"/>
      <c r="E23386" s="203"/>
      <c r="F23386" s="203"/>
    </row>
    <row r="23387" spans="1:6" x14ac:dyDescent="0.25">
      <c r="A23387" s="203"/>
      <c r="B23387" s="203"/>
      <c r="C23387" s="203"/>
      <c r="D23387" s="203"/>
      <c r="E23387" s="203"/>
      <c r="F23387" s="203"/>
    </row>
    <row r="23388" spans="1:6" x14ac:dyDescent="0.25">
      <c r="A23388" s="203"/>
      <c r="B23388" s="203"/>
      <c r="C23388" s="203"/>
      <c r="D23388" s="203"/>
      <c r="E23388" s="203"/>
      <c r="F23388" s="203"/>
    </row>
    <row r="23389" spans="1:6" x14ac:dyDescent="0.25">
      <c r="A23389" s="203"/>
      <c r="B23389" s="203"/>
      <c r="C23389" s="203"/>
      <c r="D23389" s="203"/>
      <c r="E23389" s="203"/>
      <c r="F23389" s="203"/>
    </row>
    <row r="23390" spans="1:6" x14ac:dyDescent="0.25">
      <c r="A23390" s="203"/>
      <c r="B23390" s="203"/>
      <c r="C23390" s="203"/>
      <c r="D23390" s="203"/>
      <c r="E23390" s="203"/>
      <c r="F23390" s="203"/>
    </row>
    <row r="23391" spans="1:6" x14ac:dyDescent="0.25">
      <c r="A23391" s="203"/>
      <c r="B23391" s="203"/>
      <c r="C23391" s="203"/>
      <c r="D23391" s="203"/>
      <c r="E23391" s="203"/>
      <c r="F23391" s="203"/>
    </row>
    <row r="23392" spans="1:6" x14ac:dyDescent="0.25">
      <c r="A23392" s="203"/>
      <c r="B23392" s="203"/>
      <c r="C23392" s="203"/>
      <c r="D23392" s="203"/>
      <c r="E23392" s="203"/>
      <c r="F23392" s="203"/>
    </row>
    <row r="23393" spans="1:6" x14ac:dyDescent="0.25">
      <c r="A23393" s="203"/>
      <c r="B23393" s="203"/>
      <c r="C23393" s="203"/>
      <c r="D23393" s="203"/>
      <c r="E23393" s="203"/>
      <c r="F23393" s="203"/>
    </row>
    <row r="23394" spans="1:6" x14ac:dyDescent="0.25">
      <c r="A23394" s="203"/>
      <c r="B23394" s="203"/>
      <c r="C23394" s="203"/>
      <c r="D23394" s="203"/>
      <c r="E23394" s="203"/>
      <c r="F23394" s="203"/>
    </row>
    <row r="23395" spans="1:6" x14ac:dyDescent="0.25">
      <c r="A23395" s="203"/>
      <c r="B23395" s="203"/>
      <c r="C23395" s="203"/>
      <c r="D23395" s="203"/>
      <c r="E23395" s="203"/>
      <c r="F23395" s="203"/>
    </row>
    <row r="23396" spans="1:6" x14ac:dyDescent="0.25">
      <c r="A23396" s="203"/>
      <c r="B23396" s="203"/>
      <c r="C23396" s="203"/>
      <c r="D23396" s="203"/>
      <c r="E23396" s="203"/>
      <c r="F23396" s="203"/>
    </row>
    <row r="23397" spans="1:6" x14ac:dyDescent="0.25">
      <c r="A23397" s="203"/>
      <c r="B23397" s="203"/>
      <c r="C23397" s="203"/>
      <c r="D23397" s="203"/>
      <c r="E23397" s="203"/>
      <c r="F23397" s="203"/>
    </row>
    <row r="23398" spans="1:6" x14ac:dyDescent="0.25">
      <c r="A23398" s="203"/>
      <c r="B23398" s="203"/>
      <c r="C23398" s="203"/>
      <c r="D23398" s="203"/>
      <c r="E23398" s="203"/>
      <c r="F23398" s="203"/>
    </row>
    <row r="23399" spans="1:6" x14ac:dyDescent="0.25">
      <c r="A23399" s="203"/>
      <c r="B23399" s="203"/>
      <c r="C23399" s="203"/>
      <c r="D23399" s="203"/>
      <c r="E23399" s="203"/>
      <c r="F23399" s="203"/>
    </row>
    <row r="23400" spans="1:6" x14ac:dyDescent="0.25">
      <c r="A23400" s="203"/>
      <c r="B23400" s="203"/>
      <c r="C23400" s="203"/>
      <c r="D23400" s="203"/>
      <c r="E23400" s="203"/>
      <c r="F23400" s="203"/>
    </row>
    <row r="23401" spans="1:6" x14ac:dyDescent="0.25">
      <c r="A23401" s="203"/>
      <c r="B23401" s="203"/>
      <c r="C23401" s="203"/>
      <c r="D23401" s="203"/>
      <c r="E23401" s="203"/>
      <c r="F23401" s="203"/>
    </row>
    <row r="23402" spans="1:6" x14ac:dyDescent="0.25">
      <c r="A23402" s="203"/>
      <c r="B23402" s="203"/>
      <c r="C23402" s="203"/>
      <c r="D23402" s="203"/>
      <c r="E23402" s="203"/>
      <c r="F23402" s="203"/>
    </row>
    <row r="23403" spans="1:6" x14ac:dyDescent="0.25">
      <c r="A23403" s="203"/>
      <c r="B23403" s="203"/>
      <c r="C23403" s="203"/>
      <c r="D23403" s="203"/>
      <c r="E23403" s="203"/>
      <c r="F23403" s="203"/>
    </row>
    <row r="23404" spans="1:6" x14ac:dyDescent="0.25">
      <c r="A23404" s="203"/>
      <c r="B23404" s="203"/>
      <c r="C23404" s="203"/>
      <c r="D23404" s="203"/>
      <c r="E23404" s="203"/>
      <c r="F23404" s="203"/>
    </row>
    <row r="23405" spans="1:6" x14ac:dyDescent="0.25">
      <c r="A23405" s="203"/>
      <c r="B23405" s="203"/>
      <c r="C23405" s="203"/>
      <c r="D23405" s="203"/>
      <c r="E23405" s="203"/>
      <c r="F23405" s="203"/>
    </row>
    <row r="23406" spans="1:6" x14ac:dyDescent="0.25">
      <c r="A23406" s="203"/>
      <c r="B23406" s="203"/>
      <c r="C23406" s="203"/>
      <c r="D23406" s="203"/>
      <c r="E23406" s="203"/>
      <c r="F23406" s="203"/>
    </row>
    <row r="23407" spans="1:6" x14ac:dyDescent="0.25">
      <c r="A23407" s="203"/>
      <c r="B23407" s="203"/>
      <c r="C23407" s="203"/>
      <c r="D23407" s="203"/>
      <c r="E23407" s="203"/>
      <c r="F23407" s="203"/>
    </row>
    <row r="23408" spans="1:6" x14ac:dyDescent="0.25">
      <c r="A23408" s="203"/>
      <c r="B23408" s="203"/>
      <c r="C23408" s="203"/>
      <c r="D23408" s="203"/>
      <c r="E23408" s="203"/>
      <c r="F23408" s="203"/>
    </row>
    <row r="23409" spans="1:6" x14ac:dyDescent="0.25">
      <c r="A23409" s="203"/>
      <c r="B23409" s="203"/>
      <c r="C23409" s="203"/>
      <c r="D23409" s="203"/>
      <c r="E23409" s="203"/>
      <c r="F23409" s="203"/>
    </row>
    <row r="23410" spans="1:6" x14ac:dyDescent="0.25">
      <c r="A23410" s="203"/>
      <c r="B23410" s="203"/>
      <c r="C23410" s="203"/>
      <c r="D23410" s="203"/>
      <c r="E23410" s="203"/>
      <c r="F23410" s="203"/>
    </row>
    <row r="23411" spans="1:6" x14ac:dyDescent="0.25">
      <c r="A23411" s="203"/>
      <c r="B23411" s="203"/>
      <c r="C23411" s="203"/>
      <c r="D23411" s="203"/>
      <c r="E23411" s="203"/>
      <c r="F23411" s="203"/>
    </row>
    <row r="23412" spans="1:6" x14ac:dyDescent="0.25">
      <c r="A23412" s="203"/>
      <c r="B23412" s="203"/>
      <c r="C23412" s="203"/>
      <c r="D23412" s="203"/>
      <c r="E23412" s="203"/>
      <c r="F23412" s="203"/>
    </row>
    <row r="23413" spans="1:6" x14ac:dyDescent="0.25">
      <c r="A23413" s="203"/>
      <c r="B23413" s="203"/>
      <c r="C23413" s="203"/>
      <c r="D23413" s="203"/>
      <c r="E23413" s="203"/>
      <c r="F23413" s="203"/>
    </row>
    <row r="23414" spans="1:6" x14ac:dyDescent="0.25">
      <c r="A23414" s="203"/>
      <c r="B23414" s="203"/>
      <c r="C23414" s="203"/>
      <c r="D23414" s="203"/>
      <c r="E23414" s="203"/>
      <c r="F23414" s="203"/>
    </row>
    <row r="23415" spans="1:6" x14ac:dyDescent="0.25">
      <c r="A23415" s="203"/>
      <c r="B23415" s="203"/>
      <c r="C23415" s="203"/>
      <c r="D23415" s="203"/>
      <c r="E23415" s="203"/>
      <c r="F23415" s="203"/>
    </row>
    <row r="23416" spans="1:6" x14ac:dyDescent="0.25">
      <c r="A23416" s="203"/>
      <c r="B23416" s="203"/>
      <c r="C23416" s="203"/>
      <c r="D23416" s="203"/>
      <c r="E23416" s="203"/>
      <c r="F23416" s="203"/>
    </row>
    <row r="23417" spans="1:6" x14ac:dyDescent="0.25">
      <c r="A23417" s="203"/>
      <c r="B23417" s="203"/>
      <c r="C23417" s="203"/>
      <c r="D23417" s="203"/>
      <c r="E23417" s="203"/>
      <c r="F23417" s="203"/>
    </row>
    <row r="23418" spans="1:6" x14ac:dyDescent="0.25">
      <c r="A23418" s="203"/>
      <c r="B23418" s="203"/>
      <c r="C23418" s="203"/>
      <c r="D23418" s="203"/>
      <c r="E23418" s="203"/>
      <c r="F23418" s="203"/>
    </row>
    <row r="23419" spans="1:6" x14ac:dyDescent="0.25">
      <c r="A23419" s="203"/>
      <c r="B23419" s="203"/>
      <c r="C23419" s="203"/>
      <c r="D23419" s="203"/>
      <c r="E23419" s="203"/>
      <c r="F23419" s="203"/>
    </row>
    <row r="23420" spans="1:6" x14ac:dyDescent="0.25">
      <c r="A23420" s="203"/>
      <c r="B23420" s="203"/>
      <c r="C23420" s="203"/>
      <c r="D23420" s="203"/>
      <c r="E23420" s="203"/>
      <c r="F23420" s="203"/>
    </row>
    <row r="23421" spans="1:6" x14ac:dyDescent="0.25">
      <c r="A23421" s="203"/>
      <c r="B23421" s="203"/>
      <c r="C23421" s="203"/>
      <c r="D23421" s="203"/>
      <c r="E23421" s="203"/>
      <c r="F23421" s="203"/>
    </row>
    <row r="23422" spans="1:6" x14ac:dyDescent="0.25">
      <c r="A23422" s="203"/>
      <c r="B23422" s="203"/>
      <c r="C23422" s="203"/>
      <c r="D23422" s="203"/>
      <c r="E23422" s="203"/>
      <c r="F23422" s="203"/>
    </row>
    <row r="23423" spans="1:6" x14ac:dyDescent="0.25">
      <c r="A23423" s="203"/>
      <c r="B23423" s="203"/>
      <c r="C23423" s="203"/>
      <c r="D23423" s="203"/>
      <c r="E23423" s="203"/>
      <c r="F23423" s="203"/>
    </row>
    <row r="23424" spans="1:6" x14ac:dyDescent="0.25">
      <c r="A23424" s="203"/>
      <c r="B23424" s="203"/>
      <c r="C23424" s="203"/>
      <c r="D23424" s="203"/>
      <c r="E23424" s="203"/>
      <c r="F23424" s="203"/>
    </row>
    <row r="23425" spans="1:6" x14ac:dyDescent="0.25">
      <c r="A23425" s="203"/>
      <c r="B23425" s="203"/>
      <c r="C23425" s="203"/>
      <c r="D23425" s="203"/>
      <c r="E23425" s="203"/>
      <c r="F23425" s="203"/>
    </row>
    <row r="23426" spans="1:6" x14ac:dyDescent="0.25">
      <c r="A23426" s="203"/>
      <c r="B23426" s="203"/>
      <c r="C23426" s="203"/>
      <c r="D23426" s="203"/>
      <c r="E23426" s="203"/>
      <c r="F23426" s="203"/>
    </row>
    <row r="23427" spans="1:6" x14ac:dyDescent="0.25">
      <c r="A23427" s="203"/>
      <c r="B23427" s="203"/>
      <c r="C23427" s="203"/>
      <c r="D23427" s="203"/>
      <c r="E23427" s="203"/>
      <c r="F23427" s="203"/>
    </row>
    <row r="23428" spans="1:6" x14ac:dyDescent="0.25">
      <c r="A23428" s="203"/>
      <c r="B23428" s="203"/>
      <c r="C23428" s="203"/>
      <c r="D23428" s="203"/>
      <c r="E23428" s="203"/>
      <c r="F23428" s="203"/>
    </row>
    <row r="23429" spans="1:6" x14ac:dyDescent="0.25">
      <c r="A23429" s="203"/>
      <c r="B23429" s="203"/>
      <c r="C23429" s="203"/>
      <c r="D23429" s="203"/>
      <c r="E23429" s="203"/>
      <c r="F23429" s="203"/>
    </row>
    <row r="23430" spans="1:6" x14ac:dyDescent="0.25">
      <c r="A23430" s="203"/>
      <c r="B23430" s="203"/>
      <c r="C23430" s="203"/>
      <c r="D23430" s="203"/>
      <c r="E23430" s="203"/>
      <c r="F23430" s="203"/>
    </row>
    <row r="23431" spans="1:6" x14ac:dyDescent="0.25">
      <c r="A23431" s="203"/>
      <c r="B23431" s="203"/>
      <c r="C23431" s="203"/>
      <c r="D23431" s="203"/>
      <c r="E23431" s="203"/>
      <c r="F23431" s="203"/>
    </row>
    <row r="23432" spans="1:6" x14ac:dyDescent="0.25">
      <c r="A23432" s="203"/>
      <c r="B23432" s="203"/>
      <c r="C23432" s="203"/>
      <c r="D23432" s="203"/>
      <c r="E23432" s="203"/>
      <c r="F23432" s="203"/>
    </row>
    <row r="23433" spans="1:6" x14ac:dyDescent="0.25">
      <c r="A23433" s="203"/>
      <c r="B23433" s="203"/>
      <c r="C23433" s="203"/>
      <c r="D23433" s="203"/>
      <c r="E23433" s="203"/>
      <c r="F23433" s="203"/>
    </row>
    <row r="23434" spans="1:6" x14ac:dyDescent="0.25">
      <c r="A23434" s="203"/>
      <c r="B23434" s="203"/>
      <c r="C23434" s="203"/>
      <c r="D23434" s="203"/>
      <c r="E23434" s="203"/>
      <c r="F23434" s="203"/>
    </row>
    <row r="23435" spans="1:6" x14ac:dyDescent="0.25">
      <c r="A23435" s="203"/>
      <c r="B23435" s="203"/>
      <c r="C23435" s="203"/>
      <c r="D23435" s="203"/>
      <c r="E23435" s="203"/>
      <c r="F23435" s="203"/>
    </row>
    <row r="23436" spans="1:6" x14ac:dyDescent="0.25">
      <c r="A23436" s="203"/>
      <c r="B23436" s="203"/>
      <c r="C23436" s="203"/>
      <c r="D23436" s="203"/>
      <c r="E23436" s="203"/>
      <c r="F23436" s="203"/>
    </row>
    <row r="23437" spans="1:6" x14ac:dyDescent="0.25">
      <c r="A23437" s="203"/>
      <c r="B23437" s="203"/>
      <c r="C23437" s="203"/>
      <c r="D23437" s="203"/>
      <c r="E23437" s="203"/>
      <c r="F23437" s="203"/>
    </row>
    <row r="23438" spans="1:6" x14ac:dyDescent="0.25">
      <c r="A23438" s="203"/>
      <c r="B23438" s="203"/>
      <c r="C23438" s="203"/>
      <c r="D23438" s="203"/>
      <c r="E23438" s="203"/>
      <c r="F23438" s="203"/>
    </row>
    <row r="23439" spans="1:6" x14ac:dyDescent="0.25">
      <c r="A23439" s="203"/>
      <c r="B23439" s="203"/>
      <c r="C23439" s="203"/>
      <c r="D23439" s="203"/>
      <c r="E23439" s="203"/>
      <c r="F23439" s="203"/>
    </row>
    <row r="23440" spans="1:6" x14ac:dyDescent="0.25">
      <c r="A23440" s="203"/>
      <c r="B23440" s="203"/>
      <c r="C23440" s="203"/>
      <c r="D23440" s="203"/>
      <c r="E23440" s="203"/>
      <c r="F23440" s="203"/>
    </row>
    <row r="23441" spans="1:6" x14ac:dyDescent="0.25">
      <c r="A23441" s="203"/>
      <c r="B23441" s="203"/>
      <c r="C23441" s="203"/>
      <c r="D23441" s="203"/>
      <c r="E23441" s="203"/>
      <c r="F23441" s="203"/>
    </row>
    <row r="23442" spans="1:6" x14ac:dyDescent="0.25">
      <c r="A23442" s="203"/>
      <c r="B23442" s="203"/>
      <c r="C23442" s="203"/>
      <c r="D23442" s="203"/>
      <c r="E23442" s="203"/>
      <c r="F23442" s="203"/>
    </row>
    <row r="23443" spans="1:6" x14ac:dyDescent="0.25">
      <c r="A23443" s="203"/>
      <c r="B23443" s="203"/>
      <c r="C23443" s="203"/>
      <c r="D23443" s="203"/>
      <c r="E23443" s="203"/>
      <c r="F23443" s="203"/>
    </row>
    <row r="23444" spans="1:6" x14ac:dyDescent="0.25">
      <c r="A23444" s="203"/>
      <c r="B23444" s="203"/>
      <c r="C23444" s="203"/>
      <c r="D23444" s="203"/>
      <c r="E23444" s="203"/>
      <c r="F23444" s="203"/>
    </row>
    <row r="23445" spans="1:6" x14ac:dyDescent="0.25">
      <c r="A23445" s="203"/>
      <c r="B23445" s="203"/>
      <c r="C23445" s="203"/>
      <c r="D23445" s="203"/>
      <c r="E23445" s="203"/>
      <c r="F23445" s="203"/>
    </row>
    <row r="23446" spans="1:6" x14ac:dyDescent="0.25">
      <c r="A23446" s="203"/>
      <c r="B23446" s="203"/>
      <c r="C23446" s="203"/>
      <c r="D23446" s="203"/>
      <c r="E23446" s="203"/>
      <c r="F23446" s="203"/>
    </row>
    <row r="23447" spans="1:6" x14ac:dyDescent="0.25">
      <c r="A23447" s="203"/>
      <c r="B23447" s="203"/>
      <c r="C23447" s="203"/>
      <c r="D23447" s="203"/>
      <c r="E23447" s="203"/>
      <c r="F23447" s="203"/>
    </row>
    <row r="23448" spans="1:6" x14ac:dyDescent="0.25">
      <c r="A23448" s="203"/>
      <c r="B23448" s="203"/>
      <c r="C23448" s="203"/>
      <c r="D23448" s="203"/>
      <c r="E23448" s="203"/>
      <c r="F23448" s="203"/>
    </row>
    <row r="23449" spans="1:6" x14ac:dyDescent="0.25">
      <c r="A23449" s="203"/>
      <c r="B23449" s="203"/>
      <c r="C23449" s="203"/>
      <c r="D23449" s="203"/>
      <c r="E23449" s="203"/>
      <c r="F23449" s="203"/>
    </row>
    <row r="23450" spans="1:6" x14ac:dyDescent="0.25">
      <c r="A23450" s="203"/>
      <c r="B23450" s="203"/>
      <c r="C23450" s="203"/>
      <c r="D23450" s="203"/>
      <c r="E23450" s="203"/>
      <c r="F23450" s="203"/>
    </row>
    <row r="23451" spans="1:6" x14ac:dyDescent="0.25">
      <c r="A23451" s="203"/>
      <c r="B23451" s="203"/>
      <c r="C23451" s="203"/>
      <c r="D23451" s="203"/>
      <c r="E23451" s="203"/>
      <c r="F23451" s="203"/>
    </row>
    <row r="23452" spans="1:6" x14ac:dyDescent="0.25">
      <c r="A23452" s="203"/>
      <c r="B23452" s="203"/>
      <c r="C23452" s="203"/>
      <c r="D23452" s="203"/>
      <c r="E23452" s="203"/>
      <c r="F23452" s="203"/>
    </row>
    <row r="23453" spans="1:6" x14ac:dyDescent="0.25">
      <c r="A23453" s="203"/>
      <c r="B23453" s="203"/>
      <c r="C23453" s="203"/>
      <c r="D23453" s="203"/>
      <c r="E23453" s="203"/>
      <c r="F23453" s="203"/>
    </row>
    <row r="23454" spans="1:6" x14ac:dyDescent="0.25">
      <c r="A23454" s="203"/>
      <c r="B23454" s="203"/>
      <c r="C23454" s="203"/>
      <c r="D23454" s="203"/>
      <c r="E23454" s="203"/>
      <c r="F23454" s="203"/>
    </row>
    <row r="23455" spans="1:6" x14ac:dyDescent="0.25">
      <c r="A23455" s="203"/>
      <c r="B23455" s="203"/>
      <c r="C23455" s="203"/>
      <c r="D23455" s="203"/>
      <c r="E23455" s="203"/>
      <c r="F23455" s="203"/>
    </row>
    <row r="23456" spans="1:6" x14ac:dyDescent="0.25">
      <c r="A23456" s="203"/>
      <c r="B23456" s="203"/>
      <c r="C23456" s="203"/>
      <c r="D23456" s="203"/>
      <c r="E23456" s="203"/>
      <c r="F23456" s="203"/>
    </row>
    <row r="23457" spans="1:6" x14ac:dyDescent="0.25">
      <c r="A23457" s="203"/>
      <c r="B23457" s="203"/>
      <c r="C23457" s="203"/>
      <c r="D23457" s="203"/>
      <c r="E23457" s="203"/>
      <c r="F23457" s="203"/>
    </row>
    <row r="23458" spans="1:6" x14ac:dyDescent="0.25">
      <c r="A23458" s="203"/>
      <c r="B23458" s="203"/>
      <c r="C23458" s="203"/>
      <c r="D23458" s="203"/>
      <c r="E23458" s="203"/>
      <c r="F23458" s="203"/>
    </row>
    <row r="23459" spans="1:6" x14ac:dyDescent="0.25">
      <c r="A23459" s="203"/>
      <c r="B23459" s="203"/>
      <c r="C23459" s="203"/>
      <c r="D23459" s="203"/>
      <c r="E23459" s="203"/>
      <c r="F23459" s="203"/>
    </row>
    <row r="23460" spans="1:6" x14ac:dyDescent="0.25">
      <c r="A23460" s="203"/>
      <c r="B23460" s="203"/>
      <c r="C23460" s="203"/>
      <c r="D23460" s="203"/>
      <c r="E23460" s="203"/>
      <c r="F23460" s="203"/>
    </row>
    <row r="23461" spans="1:6" x14ac:dyDescent="0.25">
      <c r="A23461" s="203"/>
      <c r="B23461" s="203"/>
      <c r="C23461" s="203"/>
      <c r="D23461" s="203"/>
      <c r="E23461" s="203"/>
      <c r="F23461" s="203"/>
    </row>
    <row r="23462" spans="1:6" x14ac:dyDescent="0.25">
      <c r="A23462" s="203"/>
      <c r="B23462" s="203"/>
      <c r="C23462" s="203"/>
      <c r="D23462" s="203"/>
      <c r="E23462" s="203"/>
      <c r="F23462" s="203"/>
    </row>
    <row r="23463" spans="1:6" x14ac:dyDescent="0.25">
      <c r="A23463" s="203"/>
      <c r="B23463" s="203"/>
      <c r="C23463" s="203"/>
      <c r="D23463" s="203"/>
      <c r="E23463" s="203"/>
      <c r="F23463" s="203"/>
    </row>
    <row r="23464" spans="1:6" x14ac:dyDescent="0.25">
      <c r="A23464" s="203"/>
      <c r="B23464" s="203"/>
      <c r="C23464" s="203"/>
      <c r="D23464" s="203"/>
      <c r="E23464" s="203"/>
      <c r="F23464" s="203"/>
    </row>
    <row r="23465" spans="1:6" x14ac:dyDescent="0.25">
      <c r="A23465" s="203"/>
      <c r="B23465" s="203"/>
      <c r="C23465" s="203"/>
      <c r="D23465" s="203"/>
      <c r="E23465" s="203"/>
      <c r="F23465" s="203"/>
    </row>
    <row r="23466" spans="1:6" x14ac:dyDescent="0.25">
      <c r="A23466" s="203"/>
      <c r="B23466" s="203"/>
      <c r="C23466" s="203"/>
      <c r="D23466" s="203"/>
      <c r="E23466" s="203"/>
      <c r="F23466" s="203"/>
    </row>
    <row r="23467" spans="1:6" x14ac:dyDescent="0.25">
      <c r="A23467" s="203"/>
      <c r="B23467" s="203"/>
      <c r="C23467" s="203"/>
      <c r="D23467" s="203"/>
      <c r="E23467" s="203"/>
      <c r="F23467" s="203"/>
    </row>
    <row r="23468" spans="1:6" x14ac:dyDescent="0.25">
      <c r="A23468" s="203"/>
      <c r="B23468" s="203"/>
      <c r="C23468" s="203"/>
      <c r="D23468" s="203"/>
      <c r="E23468" s="203"/>
      <c r="F23468" s="203"/>
    </row>
    <row r="23469" spans="1:6" x14ac:dyDescent="0.25">
      <c r="A23469" s="203"/>
      <c r="B23469" s="203"/>
      <c r="C23469" s="203"/>
      <c r="D23469" s="203"/>
      <c r="E23469" s="203"/>
      <c r="F23469" s="203"/>
    </row>
    <row r="23470" spans="1:6" x14ac:dyDescent="0.25">
      <c r="A23470" s="203"/>
      <c r="B23470" s="203"/>
      <c r="C23470" s="203"/>
      <c r="D23470" s="203"/>
      <c r="E23470" s="203"/>
      <c r="F23470" s="203"/>
    </row>
    <row r="23471" spans="1:6" x14ac:dyDescent="0.25">
      <c r="A23471" s="203"/>
      <c r="B23471" s="203"/>
      <c r="C23471" s="203"/>
      <c r="D23471" s="203"/>
      <c r="E23471" s="203"/>
      <c r="F23471" s="203"/>
    </row>
    <row r="23472" spans="1:6" x14ac:dyDescent="0.25">
      <c r="A23472" s="203"/>
      <c r="B23472" s="203"/>
      <c r="C23472" s="203"/>
      <c r="D23472" s="203"/>
      <c r="E23472" s="203"/>
      <c r="F23472" s="203"/>
    </row>
    <row r="23473" spans="1:6" x14ac:dyDescent="0.25">
      <c r="A23473" s="203"/>
      <c r="B23473" s="203"/>
      <c r="C23473" s="203"/>
      <c r="D23473" s="203"/>
      <c r="E23473" s="203"/>
      <c r="F23473" s="203"/>
    </row>
    <row r="23474" spans="1:6" x14ac:dyDescent="0.25">
      <c r="A23474" s="203"/>
      <c r="B23474" s="203"/>
      <c r="C23474" s="203"/>
      <c r="D23474" s="203"/>
      <c r="E23474" s="203"/>
      <c r="F23474" s="203"/>
    </row>
    <row r="23475" spans="1:6" x14ac:dyDescent="0.25">
      <c r="A23475" s="203"/>
      <c r="B23475" s="203"/>
      <c r="C23475" s="203"/>
      <c r="D23475" s="203"/>
      <c r="E23475" s="203"/>
      <c r="F23475" s="203"/>
    </row>
    <row r="23476" spans="1:6" x14ac:dyDescent="0.25">
      <c r="A23476" s="203"/>
      <c r="B23476" s="203"/>
      <c r="C23476" s="203"/>
      <c r="D23476" s="203"/>
      <c r="E23476" s="203"/>
      <c r="F23476" s="203"/>
    </row>
    <row r="23477" spans="1:6" x14ac:dyDescent="0.25">
      <c r="A23477" s="203"/>
      <c r="B23477" s="203"/>
      <c r="C23477" s="203"/>
      <c r="D23477" s="203"/>
      <c r="E23477" s="203"/>
      <c r="F23477" s="203"/>
    </row>
    <row r="23478" spans="1:6" x14ac:dyDescent="0.25">
      <c r="A23478" s="203"/>
      <c r="B23478" s="203"/>
      <c r="C23478" s="203"/>
      <c r="D23478" s="203"/>
      <c r="E23478" s="203"/>
      <c r="F23478" s="203"/>
    </row>
    <row r="23479" spans="1:6" x14ac:dyDescent="0.25">
      <c r="A23479" s="203"/>
      <c r="B23479" s="203"/>
      <c r="C23479" s="203"/>
      <c r="D23479" s="203"/>
      <c r="E23479" s="203"/>
      <c r="F23479" s="203"/>
    </row>
    <row r="23480" spans="1:6" x14ac:dyDescent="0.25">
      <c r="A23480" s="203"/>
      <c r="B23480" s="203"/>
      <c r="C23480" s="203"/>
      <c r="D23480" s="203"/>
      <c r="E23480" s="203"/>
      <c r="F23480" s="203"/>
    </row>
    <row r="23481" spans="1:6" x14ac:dyDescent="0.25">
      <c r="A23481" s="203"/>
      <c r="B23481" s="203"/>
      <c r="C23481" s="203"/>
      <c r="D23481" s="203"/>
      <c r="E23481" s="203"/>
      <c r="F23481" s="203"/>
    </row>
    <row r="23482" spans="1:6" x14ac:dyDescent="0.25">
      <c r="A23482" s="203"/>
      <c r="B23482" s="203"/>
      <c r="C23482" s="203"/>
      <c r="D23482" s="203"/>
      <c r="E23482" s="203"/>
      <c r="F23482" s="203"/>
    </row>
    <row r="23483" spans="1:6" x14ac:dyDescent="0.25">
      <c r="A23483" s="203"/>
      <c r="B23483" s="203"/>
      <c r="C23483" s="203"/>
      <c r="D23483" s="203"/>
      <c r="E23483" s="203"/>
      <c r="F23483" s="203"/>
    </row>
    <row r="23484" spans="1:6" x14ac:dyDescent="0.25">
      <c r="A23484" s="203"/>
      <c r="B23484" s="203"/>
      <c r="C23484" s="203"/>
      <c r="D23484" s="203"/>
      <c r="E23484" s="203"/>
      <c r="F23484" s="203"/>
    </row>
    <row r="23485" spans="1:6" x14ac:dyDescent="0.25">
      <c r="A23485" s="203"/>
      <c r="B23485" s="203"/>
      <c r="C23485" s="203"/>
      <c r="D23485" s="203"/>
      <c r="E23485" s="203"/>
      <c r="F23485" s="203"/>
    </row>
    <row r="23486" spans="1:6" x14ac:dyDescent="0.25">
      <c r="A23486" s="203"/>
      <c r="B23486" s="203"/>
      <c r="C23486" s="203"/>
      <c r="D23486" s="203"/>
      <c r="E23486" s="203"/>
      <c r="F23486" s="203"/>
    </row>
    <row r="23487" spans="1:6" x14ac:dyDescent="0.25">
      <c r="A23487" s="203"/>
      <c r="B23487" s="203"/>
      <c r="C23487" s="203"/>
      <c r="D23487" s="203"/>
      <c r="E23487" s="203"/>
      <c r="F23487" s="203"/>
    </row>
    <row r="23488" spans="1:6" x14ac:dyDescent="0.25">
      <c r="A23488" s="203"/>
      <c r="B23488" s="203"/>
      <c r="C23488" s="203"/>
      <c r="D23488" s="203"/>
      <c r="E23488" s="203"/>
      <c r="F23488" s="203"/>
    </row>
    <row r="23489" spans="1:6" x14ac:dyDescent="0.25">
      <c r="A23489" s="203"/>
      <c r="B23489" s="203"/>
      <c r="C23489" s="203"/>
      <c r="D23489" s="203"/>
      <c r="E23489" s="203"/>
      <c r="F23489" s="203"/>
    </row>
    <row r="23490" spans="1:6" x14ac:dyDescent="0.25">
      <c r="A23490" s="203"/>
      <c r="B23490" s="203"/>
      <c r="C23490" s="203"/>
      <c r="D23490" s="203"/>
      <c r="E23490" s="203"/>
      <c r="F23490" s="203"/>
    </row>
    <row r="23491" spans="1:6" x14ac:dyDescent="0.25">
      <c r="A23491" s="203"/>
      <c r="B23491" s="203"/>
      <c r="C23491" s="203"/>
      <c r="D23491" s="203"/>
      <c r="E23491" s="203"/>
      <c r="F23491" s="203"/>
    </row>
    <row r="23492" spans="1:6" x14ac:dyDescent="0.25">
      <c r="A23492" s="203"/>
      <c r="B23492" s="203"/>
      <c r="C23492" s="203"/>
      <c r="D23492" s="203"/>
      <c r="E23492" s="203"/>
      <c r="F23492" s="203"/>
    </row>
    <row r="23493" spans="1:6" x14ac:dyDescent="0.25">
      <c r="A23493" s="203"/>
      <c r="B23493" s="203"/>
      <c r="C23493" s="203"/>
      <c r="D23493" s="203"/>
      <c r="E23493" s="203"/>
      <c r="F23493" s="203"/>
    </row>
    <row r="23494" spans="1:6" x14ac:dyDescent="0.25">
      <c r="A23494" s="203"/>
      <c r="B23494" s="203"/>
      <c r="C23494" s="203"/>
      <c r="D23494" s="203"/>
      <c r="E23494" s="203"/>
      <c r="F23494" s="203"/>
    </row>
    <row r="23495" spans="1:6" x14ac:dyDescent="0.25">
      <c r="A23495" s="203"/>
      <c r="B23495" s="203"/>
      <c r="C23495" s="203"/>
      <c r="D23495" s="203"/>
      <c r="E23495" s="203"/>
      <c r="F23495" s="203"/>
    </row>
    <row r="23496" spans="1:6" x14ac:dyDescent="0.25">
      <c r="A23496" s="203"/>
      <c r="B23496" s="203"/>
      <c r="C23496" s="203"/>
      <c r="D23496" s="203"/>
      <c r="E23496" s="203"/>
      <c r="F23496" s="203"/>
    </row>
    <row r="23497" spans="1:6" x14ac:dyDescent="0.25">
      <c r="A23497" s="203"/>
      <c r="B23497" s="203"/>
      <c r="C23497" s="203"/>
      <c r="D23497" s="203"/>
      <c r="E23497" s="203"/>
      <c r="F23497" s="203"/>
    </row>
    <row r="23498" spans="1:6" x14ac:dyDescent="0.25">
      <c r="A23498" s="203"/>
      <c r="B23498" s="203"/>
      <c r="C23498" s="203"/>
      <c r="D23498" s="203"/>
      <c r="E23498" s="203"/>
      <c r="F23498" s="203"/>
    </row>
    <row r="23499" spans="1:6" x14ac:dyDescent="0.25">
      <c r="A23499" s="203"/>
      <c r="B23499" s="203"/>
      <c r="C23499" s="203"/>
      <c r="D23499" s="203"/>
      <c r="E23499" s="203"/>
      <c r="F23499" s="203"/>
    </row>
    <row r="23500" spans="1:6" x14ac:dyDescent="0.25">
      <c r="A23500" s="203"/>
      <c r="B23500" s="203"/>
      <c r="C23500" s="203"/>
      <c r="D23500" s="203"/>
      <c r="E23500" s="203"/>
      <c r="F23500" s="203"/>
    </row>
    <row r="23501" spans="1:6" x14ac:dyDescent="0.25">
      <c r="A23501" s="203"/>
      <c r="B23501" s="203"/>
      <c r="C23501" s="203"/>
      <c r="D23501" s="203"/>
      <c r="E23501" s="203"/>
      <c r="F23501" s="203"/>
    </row>
    <row r="23502" spans="1:6" x14ac:dyDescent="0.25">
      <c r="A23502" s="203"/>
      <c r="B23502" s="203"/>
      <c r="C23502" s="203"/>
      <c r="D23502" s="203"/>
      <c r="E23502" s="203"/>
      <c r="F23502" s="203"/>
    </row>
    <row r="23503" spans="1:6" x14ac:dyDescent="0.25">
      <c r="A23503" s="203"/>
      <c r="B23503" s="203"/>
      <c r="C23503" s="203"/>
      <c r="D23503" s="203"/>
      <c r="E23503" s="203"/>
      <c r="F23503" s="203"/>
    </row>
    <row r="23504" spans="1:6" x14ac:dyDescent="0.25">
      <c r="A23504" s="203"/>
      <c r="B23504" s="203"/>
      <c r="C23504" s="203"/>
      <c r="D23504" s="203"/>
      <c r="E23504" s="203"/>
      <c r="F23504" s="203"/>
    </row>
    <row r="23505" spans="1:6" x14ac:dyDescent="0.25">
      <c r="A23505" s="203"/>
      <c r="B23505" s="203"/>
      <c r="C23505" s="203"/>
      <c r="D23505" s="203"/>
      <c r="E23505" s="203"/>
      <c r="F23505" s="203"/>
    </row>
    <row r="23506" spans="1:6" x14ac:dyDescent="0.25">
      <c r="A23506" s="203"/>
      <c r="B23506" s="203"/>
      <c r="C23506" s="203"/>
      <c r="D23506" s="203"/>
      <c r="E23506" s="203"/>
      <c r="F23506" s="203"/>
    </row>
    <row r="23507" spans="1:6" x14ac:dyDescent="0.25">
      <c r="A23507" s="203"/>
      <c r="B23507" s="203"/>
      <c r="C23507" s="203"/>
      <c r="D23507" s="203"/>
      <c r="E23507" s="203"/>
      <c r="F23507" s="203"/>
    </row>
    <row r="23508" spans="1:6" x14ac:dyDescent="0.25">
      <c r="A23508" s="203"/>
      <c r="B23508" s="203"/>
      <c r="C23508" s="203"/>
      <c r="D23508" s="203"/>
      <c r="E23508" s="203"/>
      <c r="F23508" s="203"/>
    </row>
    <row r="23509" spans="1:6" x14ac:dyDescent="0.25">
      <c r="A23509" s="203"/>
      <c r="B23509" s="203"/>
      <c r="C23509" s="203"/>
      <c r="D23509" s="203"/>
      <c r="E23509" s="203"/>
      <c r="F23509" s="203"/>
    </row>
    <row r="23510" spans="1:6" x14ac:dyDescent="0.25">
      <c r="A23510" s="203"/>
      <c r="B23510" s="203"/>
      <c r="C23510" s="203"/>
      <c r="D23510" s="203"/>
      <c r="E23510" s="203"/>
      <c r="F23510" s="203"/>
    </row>
    <row r="23511" spans="1:6" x14ac:dyDescent="0.25">
      <c r="A23511" s="203"/>
      <c r="B23511" s="203"/>
      <c r="C23511" s="203"/>
      <c r="D23511" s="203"/>
      <c r="E23511" s="203"/>
      <c r="F23511" s="203"/>
    </row>
    <row r="23512" spans="1:6" x14ac:dyDescent="0.25">
      <c r="A23512" s="203"/>
      <c r="B23512" s="203"/>
      <c r="C23512" s="203"/>
      <c r="D23512" s="203"/>
      <c r="E23512" s="203"/>
      <c r="F23512" s="203"/>
    </row>
    <row r="23513" spans="1:6" x14ac:dyDescent="0.25">
      <c r="A23513" s="203"/>
      <c r="B23513" s="203"/>
      <c r="C23513" s="203"/>
      <c r="D23513" s="203"/>
      <c r="E23513" s="203"/>
      <c r="F23513" s="203"/>
    </row>
    <row r="23514" spans="1:6" x14ac:dyDescent="0.25">
      <c r="A23514" s="203"/>
      <c r="B23514" s="203"/>
      <c r="C23514" s="203"/>
      <c r="D23514" s="203"/>
      <c r="E23514" s="203"/>
      <c r="F23514" s="203"/>
    </row>
    <row r="23515" spans="1:6" x14ac:dyDescent="0.25">
      <c r="A23515" s="203"/>
      <c r="B23515" s="203"/>
      <c r="C23515" s="203"/>
      <c r="D23515" s="203"/>
      <c r="E23515" s="203"/>
      <c r="F23515" s="203"/>
    </row>
    <row r="23516" spans="1:6" x14ac:dyDescent="0.25">
      <c r="A23516" s="203"/>
      <c r="B23516" s="203"/>
      <c r="C23516" s="203"/>
      <c r="D23516" s="203"/>
      <c r="E23516" s="203"/>
      <c r="F23516" s="203"/>
    </row>
    <row r="23517" spans="1:6" x14ac:dyDescent="0.25">
      <c r="A23517" s="203"/>
      <c r="B23517" s="203"/>
      <c r="C23517" s="203"/>
      <c r="D23517" s="203"/>
      <c r="E23517" s="203"/>
      <c r="F23517" s="203"/>
    </row>
    <row r="23518" spans="1:6" x14ac:dyDescent="0.25">
      <c r="A23518" s="203"/>
      <c r="B23518" s="203"/>
      <c r="C23518" s="203"/>
      <c r="D23518" s="203"/>
      <c r="E23518" s="203"/>
      <c r="F23518" s="203"/>
    </row>
    <row r="23519" spans="1:6" x14ac:dyDescent="0.25">
      <c r="A23519" s="203"/>
      <c r="B23519" s="203"/>
      <c r="C23519" s="203"/>
      <c r="D23519" s="203"/>
      <c r="E23519" s="203"/>
      <c r="F23519" s="203"/>
    </row>
    <row r="23520" spans="1:6" x14ac:dyDescent="0.25">
      <c r="A23520" s="203"/>
      <c r="B23520" s="203"/>
      <c r="C23520" s="203"/>
      <c r="D23520" s="203"/>
      <c r="E23520" s="203"/>
      <c r="F23520" s="203"/>
    </row>
    <row r="23521" spans="1:6" x14ac:dyDescent="0.25">
      <c r="A23521" s="203"/>
      <c r="B23521" s="203"/>
      <c r="C23521" s="203"/>
      <c r="D23521" s="203"/>
      <c r="E23521" s="203"/>
      <c r="F23521" s="203"/>
    </row>
    <row r="23522" spans="1:6" x14ac:dyDescent="0.25">
      <c r="A23522" s="203"/>
      <c r="B23522" s="203"/>
      <c r="C23522" s="203"/>
      <c r="D23522" s="203"/>
      <c r="E23522" s="203"/>
      <c r="F23522" s="203"/>
    </row>
    <row r="23523" spans="1:6" x14ac:dyDescent="0.25">
      <c r="A23523" s="203"/>
      <c r="B23523" s="203"/>
      <c r="C23523" s="203"/>
      <c r="D23523" s="203"/>
      <c r="E23523" s="203"/>
      <c r="F23523" s="203"/>
    </row>
    <row r="23524" spans="1:6" x14ac:dyDescent="0.25">
      <c r="A23524" s="203"/>
      <c r="B23524" s="203"/>
      <c r="C23524" s="203"/>
      <c r="D23524" s="203"/>
      <c r="E23524" s="203"/>
      <c r="F23524" s="203"/>
    </row>
    <row r="23525" spans="1:6" x14ac:dyDescent="0.25">
      <c r="A23525" s="203"/>
      <c r="B23525" s="203"/>
      <c r="C23525" s="203"/>
      <c r="D23525" s="203"/>
      <c r="E23525" s="203"/>
      <c r="F23525" s="203"/>
    </row>
    <row r="23526" spans="1:6" x14ac:dyDescent="0.25">
      <c r="A23526" s="203"/>
      <c r="B23526" s="203"/>
      <c r="C23526" s="203"/>
      <c r="D23526" s="203"/>
      <c r="E23526" s="203"/>
      <c r="F23526" s="203"/>
    </row>
    <row r="23527" spans="1:6" x14ac:dyDescent="0.25">
      <c r="A23527" s="203"/>
      <c r="B23527" s="203"/>
      <c r="C23527" s="203"/>
      <c r="D23527" s="203"/>
      <c r="E23527" s="203"/>
      <c r="F23527" s="203"/>
    </row>
    <row r="23528" spans="1:6" x14ac:dyDescent="0.25">
      <c r="A23528" s="203"/>
      <c r="B23528" s="203"/>
      <c r="C23528" s="203"/>
      <c r="D23528" s="203"/>
      <c r="E23528" s="203"/>
      <c r="F23528" s="203"/>
    </row>
    <row r="23529" spans="1:6" x14ac:dyDescent="0.25">
      <c r="A23529" s="203"/>
      <c r="B23529" s="203"/>
      <c r="C23529" s="203"/>
      <c r="D23529" s="203"/>
      <c r="E23529" s="203"/>
      <c r="F23529" s="203"/>
    </row>
    <row r="23530" spans="1:6" x14ac:dyDescent="0.25">
      <c r="A23530" s="203"/>
      <c r="B23530" s="203"/>
      <c r="C23530" s="203"/>
      <c r="D23530" s="203"/>
      <c r="E23530" s="203"/>
      <c r="F23530" s="203"/>
    </row>
    <row r="23531" spans="1:6" x14ac:dyDescent="0.25">
      <c r="A23531" s="203"/>
      <c r="B23531" s="203"/>
      <c r="C23531" s="203"/>
      <c r="D23531" s="203"/>
      <c r="E23531" s="203"/>
      <c r="F23531" s="203"/>
    </row>
    <row r="23532" spans="1:6" x14ac:dyDescent="0.25">
      <c r="A23532" s="203"/>
      <c r="B23532" s="203"/>
      <c r="C23532" s="203"/>
      <c r="D23532" s="203"/>
      <c r="E23532" s="203"/>
      <c r="F23532" s="203"/>
    </row>
    <row r="23533" spans="1:6" x14ac:dyDescent="0.25">
      <c r="A23533" s="203"/>
      <c r="B23533" s="203"/>
      <c r="C23533" s="203"/>
      <c r="D23533" s="203"/>
      <c r="E23533" s="203"/>
      <c r="F23533" s="203"/>
    </row>
    <row r="23534" spans="1:6" x14ac:dyDescent="0.25">
      <c r="A23534" s="203"/>
      <c r="B23534" s="203"/>
      <c r="C23534" s="203"/>
      <c r="D23534" s="203"/>
      <c r="E23534" s="203"/>
      <c r="F23534" s="203"/>
    </row>
    <row r="23535" spans="1:6" x14ac:dyDescent="0.25">
      <c r="A23535" s="203"/>
      <c r="B23535" s="203"/>
      <c r="C23535" s="203"/>
      <c r="D23535" s="203"/>
      <c r="E23535" s="203"/>
      <c r="F23535" s="203"/>
    </row>
    <row r="23536" spans="1:6" x14ac:dyDescent="0.25">
      <c r="A23536" s="203"/>
      <c r="B23536" s="203"/>
      <c r="C23536" s="203"/>
      <c r="D23536" s="203"/>
      <c r="E23536" s="203"/>
      <c r="F23536" s="203"/>
    </row>
    <row r="23537" spans="1:6" x14ac:dyDescent="0.25">
      <c r="A23537" s="203"/>
      <c r="B23537" s="203"/>
      <c r="C23537" s="203"/>
      <c r="D23537" s="203"/>
      <c r="E23537" s="203"/>
      <c r="F23537" s="203"/>
    </row>
    <row r="23538" spans="1:6" x14ac:dyDescent="0.25">
      <c r="A23538" s="203"/>
      <c r="B23538" s="203"/>
      <c r="C23538" s="203"/>
      <c r="D23538" s="203"/>
      <c r="E23538" s="203"/>
      <c r="F23538" s="203"/>
    </row>
    <row r="23539" spans="1:6" x14ac:dyDescent="0.25">
      <c r="A23539" s="203"/>
      <c r="B23539" s="203"/>
      <c r="C23539" s="203"/>
      <c r="D23539" s="203"/>
      <c r="E23539" s="203"/>
      <c r="F23539" s="203"/>
    </row>
    <row r="23540" spans="1:6" x14ac:dyDescent="0.25">
      <c r="A23540" s="203"/>
      <c r="B23540" s="203"/>
      <c r="C23540" s="203"/>
      <c r="D23540" s="203"/>
      <c r="E23540" s="203"/>
      <c r="F23540" s="203"/>
    </row>
    <row r="23541" spans="1:6" x14ac:dyDescent="0.25">
      <c r="A23541" s="203"/>
      <c r="B23541" s="203"/>
      <c r="C23541" s="203"/>
      <c r="D23541" s="203"/>
      <c r="E23541" s="203"/>
      <c r="F23541" s="203"/>
    </row>
    <row r="23542" spans="1:6" x14ac:dyDescent="0.25">
      <c r="A23542" s="203"/>
      <c r="B23542" s="203"/>
      <c r="C23542" s="203"/>
      <c r="D23542" s="203"/>
      <c r="E23542" s="203"/>
      <c r="F23542" s="203"/>
    </row>
    <row r="23543" spans="1:6" x14ac:dyDescent="0.25">
      <c r="A23543" s="203"/>
      <c r="B23543" s="203"/>
      <c r="C23543" s="203"/>
      <c r="D23543" s="203"/>
      <c r="E23543" s="203"/>
      <c r="F23543" s="203"/>
    </row>
    <row r="23544" spans="1:6" x14ac:dyDescent="0.25">
      <c r="A23544" s="203"/>
      <c r="B23544" s="203"/>
      <c r="C23544" s="203"/>
      <c r="D23544" s="203"/>
      <c r="E23544" s="203"/>
      <c r="F23544" s="203"/>
    </row>
    <row r="23545" spans="1:6" x14ac:dyDescent="0.25">
      <c r="A23545" s="203"/>
      <c r="B23545" s="203"/>
      <c r="C23545" s="203"/>
      <c r="D23545" s="203"/>
      <c r="E23545" s="203"/>
      <c r="F23545" s="203"/>
    </row>
    <row r="23546" spans="1:6" x14ac:dyDescent="0.25">
      <c r="A23546" s="203"/>
      <c r="B23546" s="203"/>
      <c r="C23546" s="203"/>
      <c r="D23546" s="203"/>
      <c r="E23546" s="203"/>
      <c r="F23546" s="203"/>
    </row>
    <row r="23547" spans="1:6" x14ac:dyDescent="0.25">
      <c r="A23547" s="203"/>
      <c r="B23547" s="203"/>
      <c r="C23547" s="203"/>
      <c r="D23547" s="203"/>
      <c r="E23547" s="203"/>
      <c r="F23547" s="203"/>
    </row>
    <row r="23548" spans="1:6" x14ac:dyDescent="0.25">
      <c r="A23548" s="203"/>
      <c r="B23548" s="203"/>
      <c r="C23548" s="203"/>
      <c r="D23548" s="203"/>
      <c r="E23548" s="203"/>
      <c r="F23548" s="203"/>
    </row>
    <row r="23549" spans="1:6" x14ac:dyDescent="0.25">
      <c r="A23549" s="203"/>
      <c r="B23549" s="203"/>
      <c r="C23549" s="203"/>
      <c r="D23549" s="203"/>
      <c r="E23549" s="203"/>
      <c r="F23549" s="203"/>
    </row>
    <row r="23550" spans="1:6" x14ac:dyDescent="0.25">
      <c r="A23550" s="203"/>
      <c r="B23550" s="203"/>
      <c r="C23550" s="203"/>
      <c r="D23550" s="203"/>
      <c r="E23550" s="203"/>
      <c r="F23550" s="203"/>
    </row>
    <row r="23551" spans="1:6" x14ac:dyDescent="0.25">
      <c r="A23551" s="203"/>
      <c r="B23551" s="203"/>
      <c r="C23551" s="203"/>
      <c r="D23551" s="203"/>
      <c r="E23551" s="203"/>
      <c r="F23551" s="203"/>
    </row>
    <row r="23552" spans="1:6" x14ac:dyDescent="0.25">
      <c r="A23552" s="203"/>
      <c r="B23552" s="203"/>
      <c r="C23552" s="203"/>
      <c r="D23552" s="203"/>
      <c r="E23552" s="203"/>
      <c r="F23552" s="203"/>
    </row>
    <row r="23553" spans="1:6" x14ac:dyDescent="0.25">
      <c r="A23553" s="203"/>
      <c r="B23553" s="203"/>
      <c r="C23553" s="203"/>
      <c r="D23553" s="203"/>
      <c r="E23553" s="203"/>
      <c r="F23553" s="203"/>
    </row>
    <row r="23554" spans="1:6" x14ac:dyDescent="0.25">
      <c r="A23554" s="203"/>
      <c r="B23554" s="203"/>
      <c r="C23554" s="203"/>
      <c r="D23554" s="203"/>
      <c r="E23554" s="203"/>
      <c r="F23554" s="203"/>
    </row>
    <row r="23555" spans="1:6" x14ac:dyDescent="0.25">
      <c r="A23555" s="203"/>
      <c r="B23555" s="203"/>
      <c r="C23555" s="203"/>
      <c r="D23555" s="203"/>
      <c r="E23555" s="203"/>
      <c r="F23555" s="203"/>
    </row>
    <row r="23556" spans="1:6" x14ac:dyDescent="0.25">
      <c r="A23556" s="203"/>
      <c r="B23556" s="203"/>
      <c r="C23556" s="203"/>
      <c r="D23556" s="203"/>
      <c r="E23556" s="203"/>
      <c r="F23556" s="203"/>
    </row>
    <row r="23557" spans="1:6" x14ac:dyDescent="0.25">
      <c r="A23557" s="203"/>
      <c r="B23557" s="203"/>
      <c r="C23557" s="203"/>
      <c r="D23557" s="203"/>
      <c r="E23557" s="203"/>
      <c r="F23557" s="203"/>
    </row>
    <row r="23558" spans="1:6" x14ac:dyDescent="0.25">
      <c r="A23558" s="203"/>
      <c r="B23558" s="203"/>
      <c r="C23558" s="203"/>
      <c r="D23558" s="203"/>
      <c r="E23558" s="203"/>
      <c r="F23558" s="203"/>
    </row>
    <row r="23559" spans="1:6" x14ac:dyDescent="0.25">
      <c r="A23559" s="203"/>
      <c r="B23559" s="203"/>
      <c r="C23559" s="203"/>
      <c r="D23559" s="203"/>
      <c r="E23559" s="203"/>
      <c r="F23559" s="203"/>
    </row>
    <row r="23560" spans="1:6" x14ac:dyDescent="0.25">
      <c r="A23560" s="203"/>
      <c r="B23560" s="203"/>
      <c r="C23560" s="203"/>
      <c r="D23560" s="203"/>
      <c r="E23560" s="203"/>
      <c r="F23560" s="203"/>
    </row>
    <row r="23561" spans="1:6" x14ac:dyDescent="0.25">
      <c r="A23561" s="203"/>
      <c r="B23561" s="203"/>
      <c r="C23561" s="203"/>
      <c r="D23561" s="203"/>
      <c r="E23561" s="203"/>
      <c r="F23561" s="203"/>
    </row>
    <row r="23562" spans="1:6" x14ac:dyDescent="0.25">
      <c r="A23562" s="203"/>
      <c r="B23562" s="203"/>
      <c r="C23562" s="203"/>
      <c r="D23562" s="203"/>
      <c r="E23562" s="203"/>
      <c r="F23562" s="203"/>
    </row>
    <row r="23563" spans="1:6" x14ac:dyDescent="0.25">
      <c r="A23563" s="203"/>
      <c r="B23563" s="203"/>
      <c r="C23563" s="203"/>
      <c r="D23563" s="203"/>
      <c r="E23563" s="203"/>
      <c r="F23563" s="203"/>
    </row>
    <row r="23564" spans="1:6" x14ac:dyDescent="0.25">
      <c r="A23564" s="203"/>
      <c r="B23564" s="203"/>
      <c r="C23564" s="203"/>
      <c r="D23564" s="203"/>
      <c r="E23564" s="203"/>
      <c r="F23564" s="203"/>
    </row>
    <row r="23565" spans="1:6" x14ac:dyDescent="0.25">
      <c r="A23565" s="203"/>
      <c r="B23565" s="203"/>
      <c r="C23565" s="203"/>
      <c r="D23565" s="203"/>
      <c r="E23565" s="203"/>
      <c r="F23565" s="203"/>
    </row>
    <row r="23566" spans="1:6" x14ac:dyDescent="0.25">
      <c r="A23566" s="203"/>
      <c r="B23566" s="203"/>
      <c r="C23566" s="203"/>
      <c r="D23566" s="203"/>
      <c r="E23566" s="203"/>
      <c r="F23566" s="203"/>
    </row>
    <row r="23567" spans="1:6" x14ac:dyDescent="0.25">
      <c r="A23567" s="203"/>
      <c r="B23567" s="203"/>
      <c r="C23567" s="203"/>
      <c r="D23567" s="203"/>
      <c r="E23567" s="203"/>
      <c r="F23567" s="203"/>
    </row>
    <row r="23568" spans="1:6" x14ac:dyDescent="0.25">
      <c r="A23568" s="203"/>
      <c r="B23568" s="203"/>
      <c r="C23568" s="203"/>
      <c r="D23568" s="203"/>
      <c r="E23568" s="203"/>
      <c r="F23568" s="203"/>
    </row>
    <row r="23569" spans="1:6" x14ac:dyDescent="0.25">
      <c r="A23569" s="203"/>
      <c r="B23569" s="203"/>
      <c r="C23569" s="203"/>
      <c r="D23569" s="203"/>
      <c r="E23569" s="203"/>
      <c r="F23569" s="203"/>
    </row>
    <row r="23570" spans="1:6" x14ac:dyDescent="0.25">
      <c r="A23570" s="203"/>
      <c r="B23570" s="203"/>
      <c r="C23570" s="203"/>
      <c r="D23570" s="203"/>
      <c r="E23570" s="203"/>
      <c r="F23570" s="203"/>
    </row>
    <row r="23571" spans="1:6" x14ac:dyDescent="0.25">
      <c r="A23571" s="203"/>
      <c r="B23571" s="203"/>
      <c r="C23571" s="203"/>
      <c r="D23571" s="203"/>
      <c r="E23571" s="203"/>
      <c r="F23571" s="203"/>
    </row>
    <row r="23572" spans="1:6" x14ac:dyDescent="0.25">
      <c r="A23572" s="203"/>
      <c r="B23572" s="203"/>
      <c r="C23572" s="203"/>
      <c r="D23572" s="203"/>
      <c r="E23572" s="203"/>
      <c r="F23572" s="203"/>
    </row>
    <row r="23573" spans="1:6" x14ac:dyDescent="0.25">
      <c r="A23573" s="203"/>
      <c r="B23573" s="203"/>
      <c r="C23573" s="203"/>
      <c r="D23573" s="203"/>
      <c r="E23573" s="203"/>
      <c r="F23573" s="203"/>
    </row>
    <row r="23574" spans="1:6" x14ac:dyDescent="0.25">
      <c r="A23574" s="203"/>
      <c r="B23574" s="203"/>
      <c r="C23574" s="203"/>
      <c r="D23574" s="203"/>
      <c r="E23574" s="203"/>
      <c r="F23574" s="203"/>
    </row>
    <row r="23575" spans="1:6" x14ac:dyDescent="0.25">
      <c r="A23575" s="203"/>
      <c r="B23575" s="203"/>
      <c r="C23575" s="203"/>
      <c r="D23575" s="203"/>
      <c r="E23575" s="203"/>
      <c r="F23575" s="203"/>
    </row>
    <row r="23576" spans="1:6" x14ac:dyDescent="0.25">
      <c r="A23576" s="203"/>
      <c r="B23576" s="203"/>
      <c r="C23576" s="203"/>
      <c r="D23576" s="203"/>
      <c r="E23576" s="203"/>
      <c r="F23576" s="203"/>
    </row>
    <row r="23577" spans="1:6" x14ac:dyDescent="0.25">
      <c r="A23577" s="203"/>
      <c r="B23577" s="203"/>
      <c r="C23577" s="203"/>
      <c r="D23577" s="203"/>
      <c r="E23577" s="203"/>
      <c r="F23577" s="203"/>
    </row>
    <row r="23578" spans="1:6" x14ac:dyDescent="0.25">
      <c r="A23578" s="203"/>
      <c r="B23578" s="203"/>
      <c r="C23578" s="203"/>
      <c r="D23578" s="203"/>
      <c r="E23578" s="203"/>
      <c r="F23578" s="203"/>
    </row>
    <row r="23579" spans="1:6" x14ac:dyDescent="0.25">
      <c r="A23579" s="203"/>
      <c r="B23579" s="203"/>
      <c r="C23579" s="203"/>
      <c r="D23579" s="203"/>
      <c r="E23579" s="203"/>
      <c r="F23579" s="203"/>
    </row>
    <row r="23580" spans="1:6" x14ac:dyDescent="0.25">
      <c r="A23580" s="203"/>
      <c r="B23580" s="203"/>
      <c r="C23580" s="203"/>
      <c r="D23580" s="203"/>
      <c r="E23580" s="203"/>
      <c r="F23580" s="203"/>
    </row>
    <row r="23581" spans="1:6" x14ac:dyDescent="0.25">
      <c r="A23581" s="203"/>
      <c r="B23581" s="203"/>
      <c r="C23581" s="203"/>
      <c r="D23581" s="203"/>
      <c r="E23581" s="203"/>
      <c r="F23581" s="203"/>
    </row>
    <row r="23582" spans="1:6" x14ac:dyDescent="0.25">
      <c r="A23582" s="203"/>
      <c r="B23582" s="203"/>
      <c r="C23582" s="203"/>
      <c r="D23582" s="203"/>
      <c r="E23582" s="203"/>
      <c r="F23582" s="203"/>
    </row>
    <row r="23583" spans="1:6" x14ac:dyDescent="0.25">
      <c r="A23583" s="203"/>
      <c r="B23583" s="203"/>
      <c r="C23583" s="203"/>
      <c r="D23583" s="203"/>
      <c r="E23583" s="203"/>
      <c r="F23583" s="203"/>
    </row>
    <row r="23584" spans="1:6" x14ac:dyDescent="0.25">
      <c r="A23584" s="203"/>
      <c r="B23584" s="203"/>
      <c r="C23584" s="203"/>
      <c r="D23584" s="203"/>
      <c r="E23584" s="203"/>
      <c r="F23584" s="203"/>
    </row>
    <row r="23585" spans="1:6" x14ac:dyDescent="0.25">
      <c r="A23585" s="203"/>
      <c r="B23585" s="203"/>
      <c r="C23585" s="203"/>
      <c r="D23585" s="203"/>
      <c r="E23585" s="203"/>
      <c r="F23585" s="203"/>
    </row>
    <row r="23586" spans="1:6" x14ac:dyDescent="0.25">
      <c r="A23586" s="203"/>
      <c r="B23586" s="203"/>
      <c r="C23586" s="203"/>
      <c r="D23586" s="203"/>
      <c r="E23586" s="203"/>
      <c r="F23586" s="203"/>
    </row>
    <row r="23587" spans="1:6" x14ac:dyDescent="0.25">
      <c r="A23587" s="203"/>
      <c r="B23587" s="203"/>
      <c r="C23587" s="203"/>
      <c r="D23587" s="203"/>
      <c r="E23587" s="203"/>
      <c r="F23587" s="203"/>
    </row>
    <row r="23588" spans="1:6" x14ac:dyDescent="0.25">
      <c r="A23588" s="203"/>
      <c r="B23588" s="203"/>
      <c r="C23588" s="203"/>
      <c r="D23588" s="203"/>
      <c r="E23588" s="203"/>
      <c r="F23588" s="203"/>
    </row>
    <row r="23589" spans="1:6" x14ac:dyDescent="0.25">
      <c r="A23589" s="203"/>
      <c r="B23589" s="203"/>
      <c r="C23589" s="203"/>
      <c r="D23589" s="203"/>
      <c r="E23589" s="203"/>
      <c r="F23589" s="203"/>
    </row>
    <row r="23590" spans="1:6" x14ac:dyDescent="0.25">
      <c r="A23590" s="203"/>
      <c r="B23590" s="203"/>
      <c r="C23590" s="203"/>
      <c r="D23590" s="203"/>
      <c r="E23590" s="203"/>
      <c r="F23590" s="203"/>
    </row>
    <row r="23591" spans="1:6" x14ac:dyDescent="0.25">
      <c r="A23591" s="203"/>
      <c r="B23591" s="203"/>
      <c r="C23591" s="203"/>
      <c r="D23591" s="203"/>
      <c r="E23591" s="203"/>
      <c r="F23591" s="203"/>
    </row>
    <row r="23592" spans="1:6" x14ac:dyDescent="0.25">
      <c r="A23592" s="203"/>
      <c r="B23592" s="203"/>
      <c r="C23592" s="203"/>
      <c r="D23592" s="203"/>
      <c r="E23592" s="203"/>
      <c r="F23592" s="203"/>
    </row>
    <row r="23593" spans="1:6" x14ac:dyDescent="0.25">
      <c r="A23593" s="203"/>
      <c r="B23593" s="203"/>
      <c r="C23593" s="203"/>
      <c r="D23593" s="203"/>
      <c r="E23593" s="203"/>
      <c r="F23593" s="203"/>
    </row>
    <row r="23594" spans="1:6" x14ac:dyDescent="0.25">
      <c r="A23594" s="203"/>
      <c r="B23594" s="203"/>
      <c r="C23594" s="203"/>
      <c r="D23594" s="203"/>
      <c r="E23594" s="203"/>
      <c r="F23594" s="203"/>
    </row>
    <row r="23595" spans="1:6" x14ac:dyDescent="0.25">
      <c r="A23595" s="203"/>
      <c r="B23595" s="203"/>
      <c r="C23595" s="203"/>
      <c r="D23595" s="203"/>
      <c r="E23595" s="203"/>
      <c r="F23595" s="203"/>
    </row>
    <row r="23596" spans="1:6" x14ac:dyDescent="0.25">
      <c r="A23596" s="203"/>
      <c r="B23596" s="203"/>
      <c r="C23596" s="203"/>
      <c r="D23596" s="203"/>
      <c r="E23596" s="203"/>
      <c r="F23596" s="203"/>
    </row>
    <row r="23597" spans="1:6" x14ac:dyDescent="0.25">
      <c r="A23597" s="203"/>
      <c r="B23597" s="203"/>
      <c r="C23597" s="203"/>
      <c r="D23597" s="203"/>
      <c r="E23597" s="203"/>
      <c r="F23597" s="203"/>
    </row>
    <row r="23598" spans="1:6" x14ac:dyDescent="0.25">
      <c r="A23598" s="203"/>
      <c r="B23598" s="203"/>
      <c r="C23598" s="203"/>
      <c r="D23598" s="203"/>
      <c r="E23598" s="203"/>
      <c r="F23598" s="203"/>
    </row>
    <row r="23599" spans="1:6" x14ac:dyDescent="0.25">
      <c r="A23599" s="203"/>
      <c r="B23599" s="203"/>
      <c r="C23599" s="203"/>
      <c r="D23599" s="203"/>
      <c r="E23599" s="203"/>
      <c r="F23599" s="203"/>
    </row>
    <row r="23600" spans="1:6" x14ac:dyDescent="0.25">
      <c r="A23600" s="203"/>
      <c r="B23600" s="203"/>
      <c r="C23600" s="203"/>
      <c r="D23600" s="203"/>
      <c r="E23600" s="203"/>
      <c r="F23600" s="203"/>
    </row>
    <row r="23601" spans="1:6" x14ac:dyDescent="0.25">
      <c r="A23601" s="203"/>
      <c r="B23601" s="203"/>
      <c r="C23601" s="203"/>
      <c r="D23601" s="203"/>
      <c r="E23601" s="203"/>
      <c r="F23601" s="203"/>
    </row>
    <row r="23602" spans="1:6" x14ac:dyDescent="0.25">
      <c r="A23602" s="203"/>
      <c r="B23602" s="203"/>
      <c r="C23602" s="203"/>
      <c r="D23602" s="203"/>
      <c r="E23602" s="203"/>
      <c r="F23602" s="203"/>
    </row>
    <row r="23603" spans="1:6" x14ac:dyDescent="0.25">
      <c r="A23603" s="203"/>
      <c r="B23603" s="203"/>
      <c r="C23603" s="203"/>
      <c r="D23603" s="203"/>
      <c r="E23603" s="203"/>
      <c r="F23603" s="203"/>
    </row>
    <row r="23604" spans="1:6" x14ac:dyDescent="0.25">
      <c r="A23604" s="203"/>
      <c r="B23604" s="203"/>
      <c r="C23604" s="203"/>
      <c r="D23604" s="203"/>
      <c r="E23604" s="203"/>
      <c r="F23604" s="203"/>
    </row>
    <row r="23605" spans="1:6" x14ac:dyDescent="0.25">
      <c r="A23605" s="203"/>
      <c r="B23605" s="203"/>
      <c r="C23605" s="203"/>
      <c r="D23605" s="203"/>
      <c r="E23605" s="203"/>
      <c r="F23605" s="203"/>
    </row>
    <row r="23606" spans="1:6" x14ac:dyDescent="0.25">
      <c r="A23606" s="203"/>
      <c r="B23606" s="203"/>
      <c r="C23606" s="203"/>
      <c r="D23606" s="203"/>
      <c r="E23606" s="203"/>
      <c r="F23606" s="203"/>
    </row>
    <row r="23607" spans="1:6" x14ac:dyDescent="0.25">
      <c r="A23607" s="203"/>
      <c r="B23607" s="203"/>
      <c r="C23607" s="203"/>
      <c r="D23607" s="203"/>
      <c r="E23607" s="203"/>
      <c r="F23607" s="203"/>
    </row>
    <row r="23608" spans="1:6" x14ac:dyDescent="0.25">
      <c r="A23608" s="203"/>
      <c r="B23608" s="203"/>
      <c r="C23608" s="203"/>
      <c r="D23608" s="203"/>
      <c r="E23608" s="203"/>
      <c r="F23608" s="203"/>
    </row>
    <row r="23609" spans="1:6" x14ac:dyDescent="0.25">
      <c r="A23609" s="203"/>
      <c r="B23609" s="203"/>
      <c r="C23609" s="203"/>
      <c r="D23609" s="203"/>
      <c r="E23609" s="203"/>
      <c r="F23609" s="203"/>
    </row>
    <row r="23610" spans="1:6" x14ac:dyDescent="0.25">
      <c r="A23610" s="203"/>
      <c r="B23610" s="203"/>
      <c r="C23610" s="203"/>
      <c r="D23610" s="203"/>
      <c r="E23610" s="203"/>
      <c r="F23610" s="203"/>
    </row>
    <row r="23611" spans="1:6" x14ac:dyDescent="0.25">
      <c r="A23611" s="203"/>
      <c r="B23611" s="203"/>
      <c r="C23611" s="203"/>
      <c r="D23611" s="203"/>
      <c r="E23611" s="203"/>
      <c r="F23611" s="203"/>
    </row>
    <row r="23612" spans="1:6" x14ac:dyDescent="0.25">
      <c r="A23612" s="203"/>
      <c r="B23612" s="203"/>
      <c r="C23612" s="203"/>
      <c r="D23612" s="203"/>
      <c r="E23612" s="203"/>
      <c r="F23612" s="203"/>
    </row>
    <row r="23613" spans="1:6" x14ac:dyDescent="0.25">
      <c r="A23613" s="203"/>
      <c r="B23613" s="203"/>
      <c r="C23613" s="203"/>
      <c r="D23613" s="203"/>
      <c r="E23613" s="203"/>
      <c r="F23613" s="203"/>
    </row>
    <row r="23614" spans="1:6" x14ac:dyDescent="0.25">
      <c r="A23614" s="203"/>
      <c r="B23614" s="203"/>
      <c r="C23614" s="203"/>
      <c r="D23614" s="203"/>
      <c r="E23614" s="203"/>
      <c r="F23614" s="203"/>
    </row>
    <row r="23615" spans="1:6" x14ac:dyDescent="0.25">
      <c r="A23615" s="203"/>
      <c r="B23615" s="203"/>
      <c r="C23615" s="203"/>
      <c r="D23615" s="203"/>
      <c r="E23615" s="203"/>
      <c r="F23615" s="203"/>
    </row>
    <row r="23616" spans="1:6" x14ac:dyDescent="0.25">
      <c r="A23616" s="203"/>
      <c r="B23616" s="203"/>
      <c r="C23616" s="203"/>
      <c r="D23616" s="203"/>
      <c r="E23616" s="203"/>
      <c r="F23616" s="203"/>
    </row>
    <row r="23617" spans="1:6" x14ac:dyDescent="0.25">
      <c r="A23617" s="203"/>
      <c r="B23617" s="203"/>
      <c r="C23617" s="203"/>
      <c r="D23617" s="203"/>
      <c r="E23617" s="203"/>
      <c r="F23617" s="203"/>
    </row>
    <row r="23618" spans="1:6" x14ac:dyDescent="0.25">
      <c r="A23618" s="203"/>
      <c r="B23618" s="203"/>
      <c r="C23618" s="203"/>
      <c r="D23618" s="203"/>
      <c r="E23618" s="203"/>
      <c r="F23618" s="203"/>
    </row>
    <row r="23619" spans="1:6" x14ac:dyDescent="0.25">
      <c r="A23619" s="203"/>
      <c r="B23619" s="203"/>
      <c r="C23619" s="203"/>
      <c r="D23619" s="203"/>
      <c r="E23619" s="203"/>
      <c r="F23619" s="203"/>
    </row>
    <row r="23620" spans="1:6" x14ac:dyDescent="0.25">
      <c r="A23620" s="203"/>
      <c r="B23620" s="203"/>
      <c r="C23620" s="203"/>
      <c r="D23620" s="203"/>
      <c r="E23620" s="203"/>
      <c r="F23620" s="203"/>
    </row>
    <row r="23621" spans="1:6" x14ac:dyDescent="0.25">
      <c r="A23621" s="203"/>
      <c r="B23621" s="203"/>
      <c r="C23621" s="203"/>
      <c r="D23621" s="203"/>
      <c r="E23621" s="203"/>
      <c r="F23621" s="203"/>
    </row>
    <row r="23622" spans="1:6" x14ac:dyDescent="0.25">
      <c r="A23622" s="203"/>
      <c r="B23622" s="203"/>
      <c r="C23622" s="203"/>
      <c r="D23622" s="203"/>
      <c r="E23622" s="203"/>
      <c r="F23622" s="203"/>
    </row>
    <row r="23623" spans="1:6" x14ac:dyDescent="0.25">
      <c r="A23623" s="203"/>
      <c r="B23623" s="203"/>
      <c r="C23623" s="203"/>
      <c r="D23623" s="203"/>
      <c r="E23623" s="203"/>
      <c r="F23623" s="203"/>
    </row>
    <row r="23624" spans="1:6" x14ac:dyDescent="0.25">
      <c r="A23624" s="203"/>
      <c r="B23624" s="203"/>
      <c r="C23624" s="203"/>
      <c r="D23624" s="203"/>
      <c r="E23624" s="203"/>
      <c r="F23624" s="203"/>
    </row>
    <row r="23625" spans="1:6" x14ac:dyDescent="0.25">
      <c r="A23625" s="203"/>
      <c r="B23625" s="203"/>
      <c r="C23625" s="203"/>
      <c r="D23625" s="203"/>
      <c r="E23625" s="203"/>
      <c r="F23625" s="203"/>
    </row>
    <row r="23626" spans="1:6" x14ac:dyDescent="0.25">
      <c r="A23626" s="203"/>
      <c r="B23626" s="203"/>
      <c r="C23626" s="203"/>
      <c r="D23626" s="203"/>
      <c r="E23626" s="203"/>
      <c r="F23626" s="203"/>
    </row>
    <row r="23627" spans="1:6" x14ac:dyDescent="0.25">
      <c r="A23627" s="203"/>
      <c r="B23627" s="203"/>
      <c r="C23627" s="203"/>
      <c r="D23627" s="203"/>
      <c r="E23627" s="203"/>
      <c r="F23627" s="203"/>
    </row>
    <row r="23628" spans="1:6" x14ac:dyDescent="0.25">
      <c r="A23628" s="203"/>
      <c r="B23628" s="203"/>
      <c r="C23628" s="203"/>
      <c r="D23628" s="203"/>
      <c r="E23628" s="203"/>
      <c r="F23628" s="203"/>
    </row>
    <row r="23629" spans="1:6" x14ac:dyDescent="0.25">
      <c r="A23629" s="203"/>
      <c r="B23629" s="203"/>
      <c r="C23629" s="203"/>
      <c r="D23629" s="203"/>
      <c r="E23629" s="203"/>
      <c r="F23629" s="203"/>
    </row>
    <row r="23630" spans="1:6" x14ac:dyDescent="0.25">
      <c r="A23630" s="203"/>
      <c r="B23630" s="203"/>
      <c r="C23630" s="203"/>
      <c r="D23630" s="203"/>
      <c r="E23630" s="203"/>
      <c r="F23630" s="203"/>
    </row>
    <row r="23631" spans="1:6" x14ac:dyDescent="0.25">
      <c r="A23631" s="203"/>
      <c r="B23631" s="203"/>
      <c r="C23631" s="203"/>
      <c r="D23631" s="203"/>
      <c r="E23631" s="203"/>
      <c r="F23631" s="203"/>
    </row>
    <row r="23632" spans="1:6" x14ac:dyDescent="0.25">
      <c r="A23632" s="203"/>
      <c r="B23632" s="203"/>
      <c r="C23632" s="203"/>
      <c r="D23632" s="203"/>
      <c r="E23632" s="203"/>
      <c r="F23632" s="203"/>
    </row>
    <row r="23633" spans="1:6" x14ac:dyDescent="0.25">
      <c r="A23633" s="203"/>
      <c r="B23633" s="203"/>
      <c r="C23633" s="203"/>
      <c r="D23633" s="203"/>
      <c r="E23633" s="203"/>
      <c r="F23633" s="203"/>
    </row>
    <row r="23634" spans="1:6" x14ac:dyDescent="0.25">
      <c r="A23634" s="203"/>
      <c r="B23634" s="203"/>
      <c r="C23634" s="203"/>
      <c r="D23634" s="203"/>
      <c r="E23634" s="203"/>
      <c r="F23634" s="203"/>
    </row>
    <row r="23635" spans="1:6" x14ac:dyDescent="0.25">
      <c r="A23635" s="203"/>
      <c r="B23635" s="203"/>
      <c r="C23635" s="203"/>
      <c r="D23635" s="203"/>
      <c r="E23635" s="203"/>
      <c r="F23635" s="203"/>
    </row>
    <row r="23636" spans="1:6" x14ac:dyDescent="0.25">
      <c r="A23636" s="203"/>
      <c r="B23636" s="203"/>
      <c r="C23636" s="203"/>
      <c r="D23636" s="203"/>
      <c r="E23636" s="203"/>
      <c r="F23636" s="203"/>
    </row>
    <row r="23637" spans="1:6" x14ac:dyDescent="0.25">
      <c r="A23637" s="203"/>
      <c r="B23637" s="203"/>
      <c r="C23637" s="203"/>
      <c r="D23637" s="203"/>
      <c r="E23637" s="203"/>
      <c r="F23637" s="203"/>
    </row>
    <row r="23638" spans="1:6" x14ac:dyDescent="0.25">
      <c r="A23638" s="203"/>
      <c r="B23638" s="203"/>
      <c r="C23638" s="203"/>
      <c r="D23638" s="203"/>
      <c r="E23638" s="203"/>
      <c r="F23638" s="203"/>
    </row>
    <row r="23639" spans="1:6" x14ac:dyDescent="0.25">
      <c r="A23639" s="203"/>
      <c r="B23639" s="203"/>
      <c r="C23639" s="203"/>
      <c r="D23639" s="203"/>
      <c r="E23639" s="203"/>
      <c r="F23639" s="203"/>
    </row>
    <row r="23640" spans="1:6" x14ac:dyDescent="0.25">
      <c r="A23640" s="203"/>
      <c r="B23640" s="203"/>
      <c r="C23640" s="203"/>
      <c r="D23640" s="203"/>
      <c r="E23640" s="203"/>
      <c r="F23640" s="203"/>
    </row>
    <row r="23641" spans="1:6" x14ac:dyDescent="0.25">
      <c r="A23641" s="203"/>
      <c r="B23641" s="203"/>
      <c r="C23641" s="203"/>
      <c r="D23641" s="203"/>
      <c r="E23641" s="203"/>
      <c r="F23641" s="203"/>
    </row>
    <row r="23642" spans="1:6" x14ac:dyDescent="0.25">
      <c r="A23642" s="203"/>
      <c r="B23642" s="203"/>
      <c r="C23642" s="203"/>
      <c r="D23642" s="203"/>
      <c r="E23642" s="203"/>
      <c r="F23642" s="203"/>
    </row>
    <row r="23643" spans="1:6" x14ac:dyDescent="0.25">
      <c r="A23643" s="203"/>
      <c r="B23643" s="203"/>
      <c r="C23643" s="203"/>
      <c r="D23643" s="203"/>
      <c r="E23643" s="203"/>
      <c r="F23643" s="203"/>
    </row>
    <row r="23644" spans="1:6" x14ac:dyDescent="0.25">
      <c r="A23644" s="203"/>
      <c r="B23644" s="203"/>
      <c r="C23644" s="203"/>
      <c r="D23644" s="203"/>
      <c r="E23644" s="203"/>
      <c r="F23644" s="203"/>
    </row>
    <row r="23645" spans="1:6" x14ac:dyDescent="0.25">
      <c r="A23645" s="203"/>
      <c r="B23645" s="203"/>
      <c r="C23645" s="203"/>
      <c r="D23645" s="203"/>
      <c r="E23645" s="203"/>
      <c r="F23645" s="203"/>
    </row>
    <row r="23646" spans="1:6" x14ac:dyDescent="0.25">
      <c r="A23646" s="203"/>
      <c r="B23646" s="203"/>
      <c r="C23646" s="203"/>
      <c r="D23646" s="203"/>
      <c r="E23646" s="203"/>
      <c r="F23646" s="203"/>
    </row>
    <row r="23647" spans="1:6" x14ac:dyDescent="0.25">
      <c r="A23647" s="203"/>
      <c r="B23647" s="203"/>
      <c r="C23647" s="203"/>
      <c r="D23647" s="203"/>
      <c r="E23647" s="203"/>
      <c r="F23647" s="203"/>
    </row>
    <row r="23648" spans="1:6" x14ac:dyDescent="0.25">
      <c r="A23648" s="203"/>
      <c r="B23648" s="203"/>
      <c r="C23648" s="203"/>
      <c r="D23648" s="203"/>
      <c r="E23648" s="203"/>
      <c r="F23648" s="203"/>
    </row>
    <row r="23649" spans="1:6" x14ac:dyDescent="0.25">
      <c r="A23649" s="203"/>
      <c r="B23649" s="203"/>
      <c r="C23649" s="203"/>
      <c r="D23649" s="203"/>
      <c r="E23649" s="203"/>
      <c r="F23649" s="203"/>
    </row>
    <row r="23650" spans="1:6" x14ac:dyDescent="0.25">
      <c r="A23650" s="203"/>
      <c r="B23650" s="203"/>
      <c r="C23650" s="203"/>
      <c r="D23650" s="203"/>
      <c r="E23650" s="203"/>
      <c r="F23650" s="203"/>
    </row>
    <row r="23651" spans="1:6" x14ac:dyDescent="0.25">
      <c r="A23651" s="203"/>
      <c r="B23651" s="203"/>
      <c r="C23651" s="203"/>
      <c r="D23651" s="203"/>
      <c r="E23651" s="203"/>
      <c r="F23651" s="203"/>
    </row>
    <row r="23652" spans="1:6" x14ac:dyDescent="0.25">
      <c r="A23652" s="203"/>
      <c r="B23652" s="203"/>
      <c r="C23652" s="203"/>
      <c r="D23652" s="203"/>
      <c r="E23652" s="203"/>
      <c r="F23652" s="203"/>
    </row>
    <row r="23653" spans="1:6" x14ac:dyDescent="0.25">
      <c r="A23653" s="203"/>
      <c r="B23653" s="203"/>
      <c r="C23653" s="203"/>
      <c r="D23653" s="203"/>
      <c r="E23653" s="203"/>
      <c r="F23653" s="203"/>
    </row>
    <row r="23654" spans="1:6" x14ac:dyDescent="0.25">
      <c r="A23654" s="203"/>
      <c r="B23654" s="203"/>
      <c r="C23654" s="203"/>
      <c r="D23654" s="203"/>
      <c r="E23654" s="203"/>
      <c r="F23654" s="203"/>
    </row>
    <row r="23655" spans="1:6" x14ac:dyDescent="0.25">
      <c r="A23655" s="203"/>
      <c r="B23655" s="203"/>
      <c r="C23655" s="203"/>
      <c r="D23655" s="203"/>
      <c r="E23655" s="203"/>
      <c r="F23655" s="203"/>
    </row>
    <row r="23656" spans="1:6" x14ac:dyDescent="0.25">
      <c r="A23656" s="203"/>
      <c r="B23656" s="203"/>
      <c r="C23656" s="203"/>
      <c r="D23656" s="203"/>
      <c r="E23656" s="203"/>
      <c r="F23656" s="203"/>
    </row>
    <row r="23657" spans="1:6" x14ac:dyDescent="0.25">
      <c r="A23657" s="203"/>
      <c r="B23657" s="203"/>
      <c r="C23657" s="203"/>
      <c r="D23657" s="203"/>
      <c r="E23657" s="203"/>
      <c r="F23657" s="203"/>
    </row>
    <row r="23658" spans="1:6" x14ac:dyDescent="0.25">
      <c r="A23658" s="203"/>
      <c r="B23658" s="203"/>
      <c r="C23658" s="203"/>
      <c r="D23658" s="203"/>
      <c r="E23658" s="203"/>
      <c r="F23658" s="203"/>
    </row>
    <row r="23659" spans="1:6" x14ac:dyDescent="0.25">
      <c r="A23659" s="203"/>
      <c r="B23659" s="203"/>
      <c r="C23659" s="203"/>
      <c r="D23659" s="203"/>
      <c r="E23659" s="203"/>
      <c r="F23659" s="203"/>
    </row>
    <row r="23660" spans="1:6" x14ac:dyDescent="0.25">
      <c r="A23660" s="203"/>
      <c r="B23660" s="203"/>
      <c r="C23660" s="203"/>
      <c r="D23660" s="203"/>
      <c r="E23660" s="203"/>
      <c r="F23660" s="203"/>
    </row>
    <row r="23661" spans="1:6" x14ac:dyDescent="0.25">
      <c r="A23661" s="203"/>
      <c r="B23661" s="203"/>
      <c r="C23661" s="203"/>
      <c r="D23661" s="203"/>
      <c r="E23661" s="203"/>
      <c r="F23661" s="203"/>
    </row>
    <row r="23662" spans="1:6" x14ac:dyDescent="0.25">
      <c r="A23662" s="203"/>
      <c r="B23662" s="203"/>
      <c r="C23662" s="203"/>
      <c r="D23662" s="203"/>
      <c r="E23662" s="203"/>
      <c r="F23662" s="203"/>
    </row>
    <row r="23663" spans="1:6" x14ac:dyDescent="0.25">
      <c r="A23663" s="203"/>
      <c r="B23663" s="203"/>
      <c r="C23663" s="203"/>
      <c r="D23663" s="203"/>
      <c r="E23663" s="203"/>
      <c r="F23663" s="203"/>
    </row>
    <row r="23664" spans="1:6" x14ac:dyDescent="0.25">
      <c r="A23664" s="203"/>
      <c r="B23664" s="203"/>
      <c r="C23664" s="203"/>
      <c r="D23664" s="203"/>
      <c r="E23664" s="203"/>
      <c r="F23664" s="203"/>
    </row>
    <row r="23665" spans="1:6" x14ac:dyDescent="0.25">
      <c r="A23665" s="203"/>
      <c r="B23665" s="203"/>
      <c r="C23665" s="203"/>
      <c r="D23665" s="203"/>
      <c r="E23665" s="203"/>
      <c r="F23665" s="203"/>
    </row>
    <row r="23666" spans="1:6" x14ac:dyDescent="0.25">
      <c r="A23666" s="203"/>
      <c r="B23666" s="203"/>
      <c r="C23666" s="203"/>
      <c r="D23666" s="203"/>
      <c r="E23666" s="203"/>
      <c r="F23666" s="203"/>
    </row>
    <row r="23667" spans="1:6" x14ac:dyDescent="0.25">
      <c r="A23667" s="203"/>
      <c r="B23667" s="203"/>
      <c r="C23667" s="203"/>
      <c r="D23667" s="203"/>
      <c r="E23667" s="203"/>
      <c r="F23667" s="203"/>
    </row>
    <row r="23668" spans="1:6" x14ac:dyDescent="0.25">
      <c r="A23668" s="203"/>
      <c r="B23668" s="203"/>
      <c r="C23668" s="203"/>
      <c r="D23668" s="203"/>
      <c r="E23668" s="203"/>
      <c r="F23668" s="203"/>
    </row>
    <row r="23669" spans="1:6" x14ac:dyDescent="0.25">
      <c r="A23669" s="203"/>
      <c r="B23669" s="203"/>
      <c r="C23669" s="203"/>
      <c r="D23669" s="203"/>
      <c r="E23669" s="203"/>
      <c r="F23669" s="203"/>
    </row>
    <row r="23670" spans="1:6" x14ac:dyDescent="0.25">
      <c r="A23670" s="203"/>
      <c r="B23670" s="203"/>
      <c r="C23670" s="203"/>
      <c r="D23670" s="203"/>
      <c r="E23670" s="203"/>
      <c r="F23670" s="203"/>
    </row>
    <row r="23671" spans="1:6" x14ac:dyDescent="0.25">
      <c r="A23671" s="203"/>
      <c r="B23671" s="203"/>
      <c r="C23671" s="203"/>
      <c r="D23671" s="203"/>
      <c r="E23671" s="203"/>
      <c r="F23671" s="203"/>
    </row>
    <row r="23672" spans="1:6" x14ac:dyDescent="0.25">
      <c r="A23672" s="203"/>
      <c r="B23672" s="203"/>
      <c r="C23672" s="203"/>
      <c r="D23672" s="203"/>
      <c r="E23672" s="203"/>
      <c r="F23672" s="203"/>
    </row>
    <row r="23673" spans="1:6" x14ac:dyDescent="0.25">
      <c r="A23673" s="203"/>
      <c r="B23673" s="203"/>
      <c r="C23673" s="203"/>
      <c r="D23673" s="203"/>
      <c r="E23673" s="203"/>
      <c r="F23673" s="203"/>
    </row>
    <row r="23674" spans="1:6" x14ac:dyDescent="0.25">
      <c r="A23674" s="203"/>
      <c r="B23674" s="203"/>
      <c r="C23674" s="203"/>
      <c r="D23674" s="203"/>
      <c r="E23674" s="203"/>
      <c r="F23674" s="203"/>
    </row>
    <row r="23675" spans="1:6" x14ac:dyDescent="0.25">
      <c r="A23675" s="203"/>
      <c r="B23675" s="203"/>
      <c r="C23675" s="203"/>
      <c r="D23675" s="203"/>
      <c r="E23675" s="203"/>
      <c r="F23675" s="203"/>
    </row>
    <row r="23676" spans="1:6" x14ac:dyDescent="0.25">
      <c r="A23676" s="203"/>
      <c r="B23676" s="203"/>
      <c r="C23676" s="203"/>
      <c r="D23676" s="203"/>
      <c r="E23676" s="203"/>
      <c r="F23676" s="203"/>
    </row>
    <row r="23677" spans="1:6" x14ac:dyDescent="0.25">
      <c r="A23677" s="203"/>
      <c r="B23677" s="203"/>
      <c r="C23677" s="203"/>
      <c r="D23677" s="203"/>
      <c r="E23677" s="203"/>
      <c r="F23677" s="203"/>
    </row>
    <row r="23678" spans="1:6" x14ac:dyDescent="0.25">
      <c r="A23678" s="203"/>
      <c r="B23678" s="203"/>
      <c r="C23678" s="203"/>
      <c r="D23678" s="203"/>
      <c r="E23678" s="203"/>
      <c r="F23678" s="203"/>
    </row>
    <row r="23679" spans="1:6" x14ac:dyDescent="0.25">
      <c r="A23679" s="203"/>
      <c r="B23679" s="203"/>
      <c r="C23679" s="203"/>
      <c r="D23679" s="203"/>
      <c r="E23679" s="203"/>
      <c r="F23679" s="203"/>
    </row>
    <row r="23680" spans="1:6" x14ac:dyDescent="0.25">
      <c r="A23680" s="203"/>
      <c r="B23680" s="203"/>
      <c r="C23680" s="203"/>
      <c r="D23680" s="203"/>
      <c r="E23680" s="203"/>
      <c r="F23680" s="203"/>
    </row>
    <row r="23681" spans="1:6" x14ac:dyDescent="0.25">
      <c r="A23681" s="203"/>
      <c r="B23681" s="203"/>
      <c r="C23681" s="203"/>
      <c r="D23681" s="203"/>
      <c r="E23681" s="203"/>
      <c r="F23681" s="203"/>
    </row>
    <row r="23682" spans="1:6" x14ac:dyDescent="0.25">
      <c r="A23682" s="203"/>
      <c r="B23682" s="203"/>
      <c r="C23682" s="203"/>
      <c r="D23682" s="203"/>
      <c r="E23682" s="203"/>
      <c r="F23682" s="203"/>
    </row>
    <row r="23683" spans="1:6" x14ac:dyDescent="0.25">
      <c r="A23683" s="203"/>
      <c r="B23683" s="203"/>
      <c r="C23683" s="203"/>
      <c r="D23683" s="203"/>
      <c r="E23683" s="203"/>
      <c r="F23683" s="203"/>
    </row>
    <row r="23684" spans="1:6" x14ac:dyDescent="0.25">
      <c r="A23684" s="203"/>
      <c r="B23684" s="203"/>
      <c r="C23684" s="203"/>
      <c r="D23684" s="203"/>
      <c r="E23684" s="203"/>
      <c r="F23684" s="203"/>
    </row>
    <row r="23685" spans="1:6" x14ac:dyDescent="0.25">
      <c r="A23685" s="203"/>
      <c r="B23685" s="203"/>
      <c r="C23685" s="203"/>
      <c r="D23685" s="203"/>
      <c r="E23685" s="203"/>
      <c r="F23685" s="203"/>
    </row>
    <row r="23686" spans="1:6" x14ac:dyDescent="0.25">
      <c r="A23686" s="203"/>
      <c r="B23686" s="203"/>
      <c r="C23686" s="203"/>
      <c r="D23686" s="203"/>
      <c r="E23686" s="203"/>
      <c r="F23686" s="203"/>
    </row>
    <row r="23687" spans="1:6" x14ac:dyDescent="0.25">
      <c r="A23687" s="203"/>
      <c r="B23687" s="203"/>
      <c r="C23687" s="203"/>
      <c r="D23687" s="203"/>
      <c r="E23687" s="203"/>
      <c r="F23687" s="203"/>
    </row>
    <row r="23688" spans="1:6" x14ac:dyDescent="0.25">
      <c r="A23688" s="203"/>
      <c r="B23688" s="203"/>
      <c r="C23688" s="203"/>
      <c r="D23688" s="203"/>
      <c r="E23688" s="203"/>
      <c r="F23688" s="203"/>
    </row>
    <row r="23689" spans="1:6" x14ac:dyDescent="0.25">
      <c r="A23689" s="203"/>
      <c r="B23689" s="203"/>
      <c r="C23689" s="203"/>
      <c r="D23689" s="203"/>
      <c r="E23689" s="203"/>
      <c r="F23689" s="203"/>
    </row>
    <row r="23690" spans="1:6" x14ac:dyDescent="0.25">
      <c r="A23690" s="203"/>
      <c r="B23690" s="203"/>
      <c r="C23690" s="203"/>
      <c r="D23690" s="203"/>
      <c r="E23690" s="203"/>
      <c r="F23690" s="203"/>
    </row>
    <row r="23691" spans="1:6" x14ac:dyDescent="0.25">
      <c r="A23691" s="203"/>
      <c r="B23691" s="203"/>
      <c r="C23691" s="203"/>
      <c r="D23691" s="203"/>
      <c r="E23691" s="203"/>
      <c r="F23691" s="203"/>
    </row>
    <row r="23692" spans="1:6" x14ac:dyDescent="0.25">
      <c r="A23692" s="203"/>
      <c r="B23692" s="203"/>
      <c r="C23692" s="203"/>
      <c r="D23692" s="203"/>
      <c r="E23692" s="203"/>
      <c r="F23692" s="203"/>
    </row>
    <row r="23693" spans="1:6" x14ac:dyDescent="0.25">
      <c r="A23693" s="203"/>
      <c r="B23693" s="203"/>
      <c r="C23693" s="203"/>
      <c r="D23693" s="203"/>
      <c r="E23693" s="203"/>
      <c r="F23693" s="203"/>
    </row>
    <row r="23694" spans="1:6" x14ac:dyDescent="0.25">
      <c r="A23694" s="203"/>
      <c r="B23694" s="203"/>
      <c r="C23694" s="203"/>
      <c r="D23694" s="203"/>
      <c r="E23694" s="203"/>
      <c r="F23694" s="203"/>
    </row>
    <row r="23695" spans="1:6" x14ac:dyDescent="0.25">
      <c r="A23695" s="203"/>
      <c r="B23695" s="203"/>
      <c r="C23695" s="203"/>
      <c r="D23695" s="203"/>
      <c r="E23695" s="203"/>
      <c r="F23695" s="203"/>
    </row>
    <row r="23696" spans="1:6" x14ac:dyDescent="0.25">
      <c r="A23696" s="203"/>
      <c r="B23696" s="203"/>
      <c r="C23696" s="203"/>
      <c r="D23696" s="203"/>
      <c r="E23696" s="203"/>
      <c r="F23696" s="203"/>
    </row>
    <row r="23697" spans="1:6" x14ac:dyDescent="0.25">
      <c r="A23697" s="203"/>
      <c r="B23697" s="203"/>
      <c r="C23697" s="203"/>
      <c r="D23697" s="203"/>
      <c r="E23697" s="203"/>
      <c r="F23697" s="203"/>
    </row>
    <row r="23698" spans="1:6" x14ac:dyDescent="0.25">
      <c r="A23698" s="203"/>
      <c r="B23698" s="203"/>
      <c r="C23698" s="203"/>
      <c r="D23698" s="203"/>
      <c r="E23698" s="203"/>
      <c r="F23698" s="203"/>
    </row>
    <row r="23699" spans="1:6" x14ac:dyDescent="0.25">
      <c r="A23699" s="203"/>
      <c r="B23699" s="203"/>
      <c r="C23699" s="203"/>
      <c r="D23699" s="203"/>
      <c r="E23699" s="203"/>
      <c r="F23699" s="203"/>
    </row>
    <row r="23700" spans="1:6" x14ac:dyDescent="0.25">
      <c r="A23700" s="203"/>
      <c r="B23700" s="203"/>
      <c r="C23700" s="203"/>
      <c r="D23700" s="203"/>
      <c r="E23700" s="203"/>
      <c r="F23700" s="203"/>
    </row>
    <row r="23701" spans="1:6" x14ac:dyDescent="0.25">
      <c r="A23701" s="203"/>
      <c r="B23701" s="203"/>
      <c r="C23701" s="203"/>
      <c r="D23701" s="203"/>
      <c r="E23701" s="203"/>
      <c r="F23701" s="203"/>
    </row>
    <row r="23702" spans="1:6" x14ac:dyDescent="0.25">
      <c r="A23702" s="203"/>
      <c r="B23702" s="203"/>
      <c r="C23702" s="203"/>
      <c r="D23702" s="203"/>
      <c r="E23702" s="203"/>
      <c r="F23702" s="203"/>
    </row>
    <row r="23703" spans="1:6" x14ac:dyDescent="0.25">
      <c r="A23703" s="203"/>
      <c r="B23703" s="203"/>
      <c r="C23703" s="203"/>
      <c r="D23703" s="203"/>
      <c r="E23703" s="203"/>
      <c r="F23703" s="203"/>
    </row>
    <row r="23704" spans="1:6" x14ac:dyDescent="0.25">
      <c r="A23704" s="203"/>
      <c r="B23704" s="203"/>
      <c r="C23704" s="203"/>
      <c r="D23704" s="203"/>
      <c r="E23704" s="203"/>
      <c r="F23704" s="203"/>
    </row>
    <row r="23705" spans="1:6" x14ac:dyDescent="0.25">
      <c r="A23705" s="203"/>
      <c r="B23705" s="203"/>
      <c r="C23705" s="203"/>
      <c r="D23705" s="203"/>
      <c r="E23705" s="203"/>
      <c r="F23705" s="203"/>
    </row>
    <row r="23706" spans="1:6" x14ac:dyDescent="0.25">
      <c r="A23706" s="203"/>
      <c r="B23706" s="203"/>
      <c r="C23706" s="203"/>
      <c r="D23706" s="203"/>
      <c r="E23706" s="203"/>
      <c r="F23706" s="203"/>
    </row>
    <row r="23707" spans="1:6" x14ac:dyDescent="0.25">
      <c r="A23707" s="203"/>
      <c r="B23707" s="203"/>
      <c r="C23707" s="203"/>
      <c r="D23707" s="203"/>
      <c r="E23707" s="203"/>
      <c r="F23707" s="203"/>
    </row>
    <row r="23708" spans="1:6" x14ac:dyDescent="0.25">
      <c r="A23708" s="203"/>
      <c r="B23708" s="203"/>
      <c r="C23708" s="203"/>
      <c r="D23708" s="203"/>
      <c r="E23708" s="203"/>
      <c r="F23708" s="203"/>
    </row>
    <row r="23709" spans="1:6" x14ac:dyDescent="0.25">
      <c r="A23709" s="203"/>
      <c r="B23709" s="203"/>
      <c r="C23709" s="203"/>
      <c r="D23709" s="203"/>
      <c r="E23709" s="203"/>
      <c r="F23709" s="203"/>
    </row>
    <row r="23710" spans="1:6" x14ac:dyDescent="0.25">
      <c r="A23710" s="203"/>
      <c r="B23710" s="203"/>
      <c r="C23710" s="203"/>
      <c r="D23710" s="203"/>
      <c r="E23710" s="203"/>
      <c r="F23710" s="203"/>
    </row>
    <row r="23711" spans="1:6" x14ac:dyDescent="0.25">
      <c r="A23711" s="203"/>
      <c r="B23711" s="203"/>
      <c r="C23711" s="203"/>
      <c r="D23711" s="203"/>
      <c r="E23711" s="203"/>
      <c r="F23711" s="203"/>
    </row>
    <row r="23712" spans="1:6" x14ac:dyDescent="0.25">
      <c r="A23712" s="203"/>
      <c r="B23712" s="203"/>
      <c r="C23712" s="203"/>
      <c r="D23712" s="203"/>
      <c r="E23712" s="203"/>
      <c r="F23712" s="203"/>
    </row>
    <row r="23713" spans="1:6" x14ac:dyDescent="0.25">
      <c r="A23713" s="203"/>
      <c r="B23713" s="203"/>
      <c r="C23713" s="203"/>
      <c r="D23713" s="203"/>
      <c r="E23713" s="203"/>
      <c r="F23713" s="203"/>
    </row>
    <row r="23714" spans="1:6" x14ac:dyDescent="0.25">
      <c r="A23714" s="203"/>
      <c r="B23714" s="203"/>
      <c r="C23714" s="203"/>
      <c r="D23714" s="203"/>
      <c r="E23714" s="203"/>
      <c r="F23714" s="203"/>
    </row>
    <row r="23715" spans="1:6" x14ac:dyDescent="0.25">
      <c r="A23715" s="203"/>
      <c r="B23715" s="203"/>
      <c r="C23715" s="203"/>
      <c r="D23715" s="203"/>
      <c r="E23715" s="203"/>
      <c r="F23715" s="203"/>
    </row>
    <row r="23716" spans="1:6" x14ac:dyDescent="0.25">
      <c r="A23716" s="203"/>
      <c r="B23716" s="203"/>
      <c r="C23716" s="203"/>
      <c r="D23716" s="203"/>
      <c r="E23716" s="203"/>
      <c r="F23716" s="203"/>
    </row>
    <row r="23717" spans="1:6" x14ac:dyDescent="0.25">
      <c r="A23717" s="203"/>
      <c r="B23717" s="203"/>
      <c r="C23717" s="203"/>
      <c r="D23717" s="203"/>
      <c r="E23717" s="203"/>
      <c r="F23717" s="203"/>
    </row>
    <row r="23718" spans="1:6" x14ac:dyDescent="0.25">
      <c r="A23718" s="203"/>
      <c r="B23718" s="203"/>
      <c r="C23718" s="203"/>
      <c r="D23718" s="203"/>
      <c r="E23718" s="203"/>
      <c r="F23718" s="203"/>
    </row>
    <row r="23719" spans="1:6" x14ac:dyDescent="0.25">
      <c r="A23719" s="203"/>
      <c r="B23719" s="203"/>
      <c r="C23719" s="203"/>
      <c r="D23719" s="203"/>
      <c r="E23719" s="203"/>
      <c r="F23719" s="203"/>
    </row>
    <row r="23720" spans="1:6" x14ac:dyDescent="0.25">
      <c r="A23720" s="203"/>
      <c r="B23720" s="203"/>
      <c r="C23720" s="203"/>
      <c r="D23720" s="203"/>
      <c r="E23720" s="203"/>
      <c r="F23720" s="203"/>
    </row>
    <row r="23721" spans="1:6" x14ac:dyDescent="0.25">
      <c r="A23721" s="203"/>
      <c r="B23721" s="203"/>
      <c r="C23721" s="203"/>
      <c r="D23721" s="203"/>
      <c r="E23721" s="203"/>
      <c r="F23721" s="203"/>
    </row>
    <row r="23722" spans="1:6" x14ac:dyDescent="0.25">
      <c r="A23722" s="203"/>
      <c r="B23722" s="203"/>
      <c r="C23722" s="203"/>
      <c r="D23722" s="203"/>
      <c r="E23722" s="203"/>
      <c r="F23722" s="203"/>
    </row>
    <row r="23723" spans="1:6" x14ac:dyDescent="0.25">
      <c r="A23723" s="203"/>
      <c r="B23723" s="203"/>
      <c r="C23723" s="203"/>
      <c r="D23723" s="203"/>
      <c r="E23723" s="203"/>
      <c r="F23723" s="203"/>
    </row>
    <row r="23724" spans="1:6" x14ac:dyDescent="0.25">
      <c r="A23724" s="203"/>
      <c r="B23724" s="203"/>
      <c r="C23724" s="203"/>
      <c r="D23724" s="203"/>
      <c r="E23724" s="203"/>
      <c r="F23724" s="203"/>
    </row>
    <row r="23725" spans="1:6" x14ac:dyDescent="0.25">
      <c r="A23725" s="203"/>
      <c r="B23725" s="203"/>
      <c r="C23725" s="203"/>
      <c r="D23725" s="203"/>
      <c r="E23725" s="203"/>
      <c r="F23725" s="203"/>
    </row>
    <row r="23726" spans="1:6" x14ac:dyDescent="0.25">
      <c r="A23726" s="203"/>
      <c r="B23726" s="203"/>
      <c r="C23726" s="203"/>
      <c r="D23726" s="203"/>
      <c r="E23726" s="203"/>
      <c r="F23726" s="203"/>
    </row>
    <row r="23727" spans="1:6" x14ac:dyDescent="0.25">
      <c r="A23727" s="203"/>
      <c r="B23727" s="203"/>
      <c r="C23727" s="203"/>
      <c r="D23727" s="203"/>
      <c r="E23727" s="203"/>
      <c r="F23727" s="203"/>
    </row>
    <row r="23728" spans="1:6" x14ac:dyDescent="0.25">
      <c r="A23728" s="203"/>
      <c r="B23728" s="203"/>
      <c r="C23728" s="203"/>
      <c r="D23728" s="203"/>
      <c r="E23728" s="203"/>
      <c r="F23728" s="203"/>
    </row>
    <row r="23729" spans="1:6" x14ac:dyDescent="0.25">
      <c r="A23729" s="203"/>
      <c r="B23729" s="203"/>
      <c r="C23729" s="203"/>
      <c r="D23729" s="203"/>
      <c r="E23729" s="203"/>
      <c r="F23729" s="203"/>
    </row>
    <row r="23730" spans="1:6" x14ac:dyDescent="0.25">
      <c r="A23730" s="203"/>
      <c r="B23730" s="203"/>
      <c r="C23730" s="203"/>
      <c r="D23730" s="203"/>
      <c r="E23730" s="203"/>
      <c r="F23730" s="203"/>
    </row>
    <row r="23731" spans="1:6" x14ac:dyDescent="0.25">
      <c r="A23731" s="203"/>
      <c r="B23731" s="203"/>
      <c r="C23731" s="203"/>
      <c r="D23731" s="203"/>
      <c r="E23731" s="203"/>
      <c r="F23731" s="203"/>
    </row>
    <row r="23732" spans="1:6" x14ac:dyDescent="0.25">
      <c r="A23732" s="203"/>
      <c r="B23732" s="203"/>
      <c r="C23732" s="203"/>
      <c r="D23732" s="203"/>
      <c r="E23732" s="203"/>
      <c r="F23732" s="203"/>
    </row>
    <row r="23733" spans="1:6" x14ac:dyDescent="0.25">
      <c r="A23733" s="203"/>
      <c r="B23733" s="203"/>
      <c r="C23733" s="203"/>
      <c r="D23733" s="203"/>
      <c r="E23733" s="203"/>
      <c r="F23733" s="203"/>
    </row>
    <row r="23734" spans="1:6" x14ac:dyDescent="0.25">
      <c r="A23734" s="203"/>
      <c r="B23734" s="203"/>
      <c r="C23734" s="203"/>
      <c r="D23734" s="203"/>
      <c r="E23734" s="203"/>
      <c r="F23734" s="203"/>
    </row>
    <row r="23735" spans="1:6" x14ac:dyDescent="0.25">
      <c r="A23735" s="203"/>
      <c r="B23735" s="203"/>
      <c r="C23735" s="203"/>
      <c r="D23735" s="203"/>
      <c r="E23735" s="203"/>
      <c r="F23735" s="203"/>
    </row>
    <row r="23736" spans="1:6" x14ac:dyDescent="0.25">
      <c r="A23736" s="203"/>
      <c r="B23736" s="203"/>
      <c r="C23736" s="203"/>
      <c r="D23736" s="203"/>
      <c r="E23736" s="203"/>
      <c r="F23736" s="203"/>
    </row>
    <row r="23737" spans="1:6" x14ac:dyDescent="0.25">
      <c r="A23737" s="203"/>
      <c r="B23737" s="203"/>
      <c r="C23737" s="203"/>
      <c r="D23737" s="203"/>
      <c r="E23737" s="203"/>
      <c r="F23737" s="203"/>
    </row>
    <row r="23738" spans="1:6" x14ac:dyDescent="0.25">
      <c r="A23738" s="203"/>
      <c r="B23738" s="203"/>
      <c r="C23738" s="203"/>
      <c r="D23738" s="203"/>
      <c r="E23738" s="203"/>
      <c r="F23738" s="203"/>
    </row>
    <row r="23739" spans="1:6" x14ac:dyDescent="0.25">
      <c r="A23739" s="203"/>
      <c r="B23739" s="203"/>
      <c r="C23739" s="203"/>
      <c r="D23739" s="203"/>
      <c r="E23739" s="203"/>
      <c r="F23739" s="203"/>
    </row>
    <row r="23740" spans="1:6" x14ac:dyDescent="0.25">
      <c r="A23740" s="203"/>
      <c r="B23740" s="203"/>
      <c r="C23740" s="203"/>
      <c r="D23740" s="203"/>
      <c r="E23740" s="203"/>
      <c r="F23740" s="203"/>
    </row>
    <row r="23741" spans="1:6" x14ac:dyDescent="0.25">
      <c r="A23741" s="203"/>
      <c r="B23741" s="203"/>
      <c r="C23741" s="203"/>
      <c r="D23741" s="203"/>
      <c r="E23741" s="203"/>
      <c r="F23741" s="203"/>
    </row>
    <row r="23742" spans="1:6" x14ac:dyDescent="0.25">
      <c r="A23742" s="203"/>
      <c r="B23742" s="203"/>
      <c r="C23742" s="203"/>
      <c r="D23742" s="203"/>
      <c r="E23742" s="203"/>
      <c r="F23742" s="203"/>
    </row>
    <row r="23743" spans="1:6" x14ac:dyDescent="0.25">
      <c r="A23743" s="203"/>
      <c r="B23743" s="203"/>
      <c r="C23743" s="203"/>
      <c r="D23743" s="203"/>
      <c r="E23743" s="203"/>
      <c r="F23743" s="203"/>
    </row>
    <row r="23744" spans="1:6" x14ac:dyDescent="0.25">
      <c r="A23744" s="203"/>
      <c r="B23744" s="203"/>
      <c r="C23744" s="203"/>
      <c r="D23744" s="203"/>
      <c r="E23744" s="203"/>
      <c r="F23744" s="203"/>
    </row>
    <row r="23745" spans="1:6" x14ac:dyDescent="0.25">
      <c r="A23745" s="203"/>
      <c r="B23745" s="203"/>
      <c r="C23745" s="203"/>
      <c r="D23745" s="203"/>
      <c r="E23745" s="203"/>
      <c r="F23745" s="203"/>
    </row>
    <row r="23746" spans="1:6" x14ac:dyDescent="0.25">
      <c r="A23746" s="203"/>
      <c r="B23746" s="203"/>
      <c r="C23746" s="203"/>
      <c r="D23746" s="203"/>
      <c r="E23746" s="203"/>
      <c r="F23746" s="203"/>
    </row>
    <row r="23747" spans="1:6" x14ac:dyDescent="0.25">
      <c r="A23747" s="203"/>
      <c r="B23747" s="203"/>
      <c r="C23747" s="203"/>
      <c r="D23747" s="203"/>
      <c r="E23747" s="203"/>
      <c r="F23747" s="203"/>
    </row>
    <row r="23748" spans="1:6" x14ac:dyDescent="0.25">
      <c r="A23748" s="203"/>
      <c r="B23748" s="203"/>
      <c r="C23748" s="203"/>
      <c r="D23748" s="203"/>
      <c r="E23748" s="203"/>
      <c r="F23748" s="203"/>
    </row>
    <row r="23749" spans="1:6" x14ac:dyDescent="0.25">
      <c r="A23749" s="203"/>
      <c r="B23749" s="203"/>
      <c r="C23749" s="203"/>
      <c r="D23749" s="203"/>
      <c r="E23749" s="203"/>
      <c r="F23749" s="203"/>
    </row>
    <row r="23750" spans="1:6" x14ac:dyDescent="0.25">
      <c r="A23750" s="203"/>
      <c r="B23750" s="203"/>
      <c r="C23750" s="203"/>
      <c r="D23750" s="203"/>
      <c r="E23750" s="203"/>
      <c r="F23750" s="203"/>
    </row>
    <row r="23751" spans="1:6" x14ac:dyDescent="0.25">
      <c r="A23751" s="203"/>
      <c r="B23751" s="203"/>
      <c r="C23751" s="203"/>
      <c r="D23751" s="203"/>
      <c r="E23751" s="203"/>
      <c r="F23751" s="203"/>
    </row>
    <row r="23752" spans="1:6" x14ac:dyDescent="0.25">
      <c r="A23752" s="203"/>
      <c r="B23752" s="203"/>
      <c r="C23752" s="203"/>
      <c r="D23752" s="203"/>
      <c r="E23752" s="203"/>
      <c r="F23752" s="203"/>
    </row>
    <row r="23753" spans="1:6" x14ac:dyDescent="0.25">
      <c r="A23753" s="203"/>
      <c r="B23753" s="203"/>
      <c r="C23753" s="203"/>
      <c r="D23753" s="203"/>
      <c r="E23753" s="203"/>
      <c r="F23753" s="203"/>
    </row>
    <row r="23754" spans="1:6" x14ac:dyDescent="0.25">
      <c r="A23754" s="203"/>
      <c r="B23754" s="203"/>
      <c r="C23754" s="203"/>
      <c r="D23754" s="203"/>
      <c r="E23754" s="203"/>
      <c r="F23754" s="203"/>
    </row>
    <row r="23755" spans="1:6" x14ac:dyDescent="0.25">
      <c r="A23755" s="203"/>
      <c r="B23755" s="203"/>
      <c r="C23755" s="203"/>
      <c r="D23755" s="203"/>
      <c r="E23755" s="203"/>
      <c r="F23755" s="203"/>
    </row>
    <row r="23756" spans="1:6" x14ac:dyDescent="0.25">
      <c r="A23756" s="203"/>
      <c r="B23756" s="203"/>
      <c r="C23756" s="203"/>
      <c r="D23756" s="203"/>
      <c r="E23756" s="203"/>
      <c r="F23756" s="203"/>
    </row>
    <row r="23757" spans="1:6" x14ac:dyDescent="0.25">
      <c r="A23757" s="203"/>
      <c r="B23757" s="203"/>
      <c r="C23757" s="203"/>
      <c r="D23757" s="203"/>
      <c r="E23757" s="203"/>
      <c r="F23757" s="203"/>
    </row>
    <row r="23758" spans="1:6" x14ac:dyDescent="0.25">
      <c r="A23758" s="203"/>
      <c r="B23758" s="203"/>
      <c r="C23758" s="203"/>
      <c r="D23758" s="203"/>
      <c r="E23758" s="203"/>
      <c r="F23758" s="203"/>
    </row>
    <row r="23759" spans="1:6" x14ac:dyDescent="0.25">
      <c r="A23759" s="203"/>
      <c r="B23759" s="203"/>
      <c r="C23759" s="203"/>
      <c r="D23759" s="203"/>
      <c r="E23759" s="203"/>
      <c r="F23759" s="203"/>
    </row>
    <row r="23760" spans="1:6" x14ac:dyDescent="0.25">
      <c r="A23760" s="203"/>
      <c r="B23760" s="203"/>
      <c r="C23760" s="203"/>
      <c r="D23760" s="203"/>
      <c r="E23760" s="203"/>
      <c r="F23760" s="203"/>
    </row>
    <row r="23761" spans="1:6" x14ac:dyDescent="0.25">
      <c r="A23761" s="203"/>
      <c r="B23761" s="203"/>
      <c r="C23761" s="203"/>
      <c r="D23761" s="203"/>
      <c r="E23761" s="203"/>
      <c r="F23761" s="203"/>
    </row>
    <row r="23762" spans="1:6" x14ac:dyDescent="0.25">
      <c r="A23762" s="203"/>
      <c r="B23762" s="203"/>
      <c r="C23762" s="203"/>
      <c r="D23762" s="203"/>
      <c r="E23762" s="203"/>
      <c r="F23762" s="203"/>
    </row>
    <row r="23763" spans="1:6" x14ac:dyDescent="0.25">
      <c r="A23763" s="203"/>
      <c r="B23763" s="203"/>
      <c r="C23763" s="203"/>
      <c r="D23763" s="203"/>
      <c r="E23763" s="203"/>
      <c r="F23763" s="203"/>
    </row>
    <row r="23764" spans="1:6" x14ac:dyDescent="0.25">
      <c r="A23764" s="203"/>
      <c r="B23764" s="203"/>
      <c r="C23764" s="203"/>
      <c r="D23764" s="203"/>
      <c r="E23764" s="203"/>
      <c r="F23764" s="203"/>
    </row>
    <row r="23765" spans="1:6" x14ac:dyDescent="0.25">
      <c r="A23765" s="203"/>
      <c r="B23765" s="203"/>
      <c r="C23765" s="203"/>
      <c r="D23765" s="203"/>
      <c r="E23765" s="203"/>
      <c r="F23765" s="203"/>
    </row>
    <row r="23766" spans="1:6" x14ac:dyDescent="0.25">
      <c r="A23766" s="203"/>
      <c r="B23766" s="203"/>
      <c r="C23766" s="203"/>
      <c r="D23766" s="203"/>
      <c r="E23766" s="203"/>
      <c r="F23766" s="203"/>
    </row>
    <row r="23767" spans="1:6" x14ac:dyDescent="0.25">
      <c r="A23767" s="203"/>
      <c r="B23767" s="203"/>
      <c r="C23767" s="203"/>
      <c r="D23767" s="203"/>
      <c r="E23767" s="203"/>
      <c r="F23767" s="203"/>
    </row>
    <row r="23768" spans="1:6" x14ac:dyDescent="0.25">
      <c r="A23768" s="203"/>
      <c r="B23768" s="203"/>
      <c r="C23768" s="203"/>
      <c r="D23768" s="203"/>
      <c r="E23768" s="203"/>
      <c r="F23768" s="203"/>
    </row>
    <row r="23769" spans="1:6" x14ac:dyDescent="0.25">
      <c r="A23769" s="203"/>
      <c r="B23769" s="203"/>
      <c r="C23769" s="203"/>
      <c r="D23769" s="203"/>
      <c r="E23769" s="203"/>
      <c r="F23769" s="203"/>
    </row>
    <row r="23770" spans="1:6" x14ac:dyDescent="0.25">
      <c r="A23770" s="203"/>
      <c r="B23770" s="203"/>
      <c r="C23770" s="203"/>
      <c r="D23770" s="203"/>
      <c r="E23770" s="203"/>
      <c r="F23770" s="203"/>
    </row>
    <row r="23771" spans="1:6" x14ac:dyDescent="0.25">
      <c r="A23771" s="203"/>
      <c r="B23771" s="203"/>
      <c r="C23771" s="203"/>
      <c r="D23771" s="203"/>
      <c r="E23771" s="203"/>
      <c r="F23771" s="203"/>
    </row>
    <row r="23772" spans="1:6" x14ac:dyDescent="0.25">
      <c r="A23772" s="203"/>
      <c r="B23772" s="203"/>
      <c r="C23772" s="203"/>
      <c r="D23772" s="203"/>
      <c r="E23772" s="203"/>
      <c r="F23772" s="203"/>
    </row>
    <row r="23773" spans="1:6" x14ac:dyDescent="0.25">
      <c r="A23773" s="203"/>
      <c r="B23773" s="203"/>
      <c r="C23773" s="203"/>
      <c r="D23773" s="203"/>
      <c r="E23773" s="203"/>
      <c r="F23773" s="203"/>
    </row>
    <row r="23774" spans="1:6" x14ac:dyDescent="0.25">
      <c r="A23774" s="203"/>
      <c r="B23774" s="203"/>
      <c r="C23774" s="203"/>
      <c r="D23774" s="203"/>
      <c r="E23774" s="203"/>
      <c r="F23774" s="203"/>
    </row>
    <row r="23775" spans="1:6" x14ac:dyDescent="0.25">
      <c r="A23775" s="203"/>
      <c r="B23775" s="203"/>
      <c r="C23775" s="203"/>
      <c r="D23775" s="203"/>
      <c r="E23775" s="203"/>
      <c r="F23775" s="203"/>
    </row>
    <row r="23776" spans="1:6" x14ac:dyDescent="0.25">
      <c r="A23776" s="203"/>
      <c r="B23776" s="203"/>
      <c r="C23776" s="203"/>
      <c r="D23776" s="203"/>
      <c r="E23776" s="203"/>
      <c r="F23776" s="203"/>
    </row>
    <row r="23777" spans="1:6" x14ac:dyDescent="0.25">
      <c r="A23777" s="203"/>
      <c r="B23777" s="203"/>
      <c r="C23777" s="203"/>
      <c r="D23777" s="203"/>
      <c r="E23777" s="203"/>
      <c r="F23777" s="203"/>
    </row>
    <row r="23778" spans="1:6" x14ac:dyDescent="0.25">
      <c r="A23778" s="203"/>
      <c r="B23778" s="203"/>
      <c r="C23778" s="203"/>
      <c r="D23778" s="203"/>
      <c r="E23778" s="203"/>
      <c r="F23778" s="203"/>
    </row>
    <row r="23779" spans="1:6" x14ac:dyDescent="0.25">
      <c r="A23779" s="203"/>
      <c r="B23779" s="203"/>
      <c r="C23779" s="203"/>
      <c r="D23779" s="203"/>
      <c r="E23779" s="203"/>
      <c r="F23779" s="203"/>
    </row>
    <row r="23780" spans="1:6" x14ac:dyDescent="0.25">
      <c r="A23780" s="203"/>
      <c r="B23780" s="203"/>
      <c r="C23780" s="203"/>
      <c r="D23780" s="203"/>
      <c r="E23780" s="203"/>
      <c r="F23780" s="203"/>
    </row>
    <row r="23781" spans="1:6" x14ac:dyDescent="0.25">
      <c r="A23781" s="203"/>
      <c r="B23781" s="203"/>
      <c r="C23781" s="203"/>
      <c r="D23781" s="203"/>
      <c r="E23781" s="203"/>
      <c r="F23781" s="203"/>
    </row>
    <row r="23782" spans="1:6" x14ac:dyDescent="0.25">
      <c r="A23782" s="203"/>
      <c r="B23782" s="203"/>
      <c r="C23782" s="203"/>
      <c r="D23782" s="203"/>
      <c r="E23782" s="203"/>
      <c r="F23782" s="203"/>
    </row>
    <row r="23783" spans="1:6" x14ac:dyDescent="0.25">
      <c r="A23783" s="203"/>
      <c r="B23783" s="203"/>
      <c r="C23783" s="203"/>
      <c r="D23783" s="203"/>
      <c r="E23783" s="203"/>
      <c r="F23783" s="203"/>
    </row>
    <row r="23784" spans="1:6" x14ac:dyDescent="0.25">
      <c r="A23784" s="203"/>
      <c r="B23784" s="203"/>
      <c r="C23784" s="203"/>
      <c r="D23784" s="203"/>
      <c r="E23784" s="203"/>
      <c r="F23784" s="203"/>
    </row>
    <row r="23785" spans="1:6" x14ac:dyDescent="0.25">
      <c r="A23785" s="203"/>
      <c r="B23785" s="203"/>
      <c r="C23785" s="203"/>
      <c r="D23785" s="203"/>
      <c r="E23785" s="203"/>
      <c r="F23785" s="203"/>
    </row>
    <row r="23786" spans="1:6" x14ac:dyDescent="0.25">
      <c r="A23786" s="203"/>
      <c r="B23786" s="203"/>
      <c r="C23786" s="203"/>
      <c r="D23786" s="203"/>
      <c r="E23786" s="203"/>
      <c r="F23786" s="203"/>
    </row>
    <row r="23787" spans="1:6" x14ac:dyDescent="0.25">
      <c r="A23787" s="203"/>
      <c r="B23787" s="203"/>
      <c r="C23787" s="203"/>
      <c r="D23787" s="203"/>
      <c r="E23787" s="203"/>
      <c r="F23787" s="203"/>
    </row>
    <row r="23788" spans="1:6" x14ac:dyDescent="0.25">
      <c r="A23788" s="203"/>
      <c r="B23788" s="203"/>
      <c r="C23788" s="203"/>
      <c r="D23788" s="203"/>
      <c r="E23788" s="203"/>
      <c r="F23788" s="203"/>
    </row>
    <row r="23789" spans="1:6" x14ac:dyDescent="0.25">
      <c r="A23789" s="203"/>
      <c r="B23789" s="203"/>
      <c r="C23789" s="203"/>
      <c r="D23789" s="203"/>
      <c r="E23789" s="203"/>
      <c r="F23789" s="203"/>
    </row>
    <row r="23790" spans="1:6" x14ac:dyDescent="0.25">
      <c r="A23790" s="203"/>
      <c r="B23790" s="203"/>
      <c r="C23790" s="203"/>
      <c r="D23790" s="203"/>
      <c r="E23790" s="203"/>
      <c r="F23790" s="203"/>
    </row>
    <row r="23791" spans="1:6" x14ac:dyDescent="0.25">
      <c r="A23791" s="203"/>
      <c r="B23791" s="203"/>
      <c r="C23791" s="203"/>
      <c r="D23791" s="203"/>
      <c r="E23791" s="203"/>
      <c r="F23791" s="203"/>
    </row>
    <row r="23792" spans="1:6" x14ac:dyDescent="0.25">
      <c r="A23792" s="203"/>
      <c r="B23792" s="203"/>
      <c r="C23792" s="203"/>
      <c r="D23792" s="203"/>
      <c r="E23792" s="203"/>
      <c r="F23792" s="203"/>
    </row>
    <row r="23793" spans="1:6" x14ac:dyDescent="0.25">
      <c r="A23793" s="203"/>
      <c r="B23793" s="203"/>
      <c r="C23793" s="203"/>
      <c r="D23793" s="203"/>
      <c r="E23793" s="203"/>
      <c r="F23793" s="203"/>
    </row>
    <row r="23794" spans="1:6" x14ac:dyDescent="0.25">
      <c r="A23794" s="203"/>
      <c r="B23794" s="203"/>
      <c r="C23794" s="203"/>
      <c r="D23794" s="203"/>
      <c r="E23794" s="203"/>
      <c r="F23794" s="203"/>
    </row>
    <row r="23795" spans="1:6" x14ac:dyDescent="0.25">
      <c r="A23795" s="203"/>
      <c r="B23795" s="203"/>
      <c r="C23795" s="203"/>
      <c r="D23795" s="203"/>
      <c r="E23795" s="203"/>
      <c r="F23795" s="203"/>
    </row>
    <row r="23796" spans="1:6" x14ac:dyDescent="0.25">
      <c r="A23796" s="203"/>
      <c r="B23796" s="203"/>
      <c r="C23796" s="203"/>
      <c r="D23796" s="203"/>
      <c r="E23796" s="203"/>
      <c r="F23796" s="203"/>
    </row>
    <row r="23797" spans="1:6" x14ac:dyDescent="0.25">
      <c r="A23797" s="203"/>
      <c r="B23797" s="203"/>
      <c r="C23797" s="203"/>
      <c r="D23797" s="203"/>
      <c r="E23797" s="203"/>
      <c r="F23797" s="203"/>
    </row>
    <row r="23798" spans="1:6" x14ac:dyDescent="0.25">
      <c r="A23798" s="203"/>
      <c r="B23798" s="203"/>
      <c r="C23798" s="203"/>
      <c r="D23798" s="203"/>
      <c r="E23798" s="203"/>
      <c r="F23798" s="203"/>
    </row>
    <row r="23799" spans="1:6" x14ac:dyDescent="0.25">
      <c r="A23799" s="203"/>
      <c r="B23799" s="203"/>
      <c r="C23799" s="203"/>
      <c r="D23799" s="203"/>
      <c r="E23799" s="203"/>
      <c r="F23799" s="203"/>
    </row>
    <row r="23800" spans="1:6" x14ac:dyDescent="0.25">
      <c r="A23800" s="203"/>
      <c r="B23800" s="203"/>
      <c r="C23800" s="203"/>
      <c r="D23800" s="203"/>
      <c r="E23800" s="203"/>
      <c r="F23800" s="203"/>
    </row>
    <row r="23801" spans="1:6" x14ac:dyDescent="0.25">
      <c r="A23801" s="203"/>
      <c r="B23801" s="203"/>
      <c r="C23801" s="203"/>
      <c r="D23801" s="203"/>
      <c r="E23801" s="203"/>
      <c r="F23801" s="203"/>
    </row>
    <row r="23802" spans="1:6" x14ac:dyDescent="0.25">
      <c r="A23802" s="203"/>
      <c r="B23802" s="203"/>
      <c r="C23802" s="203"/>
      <c r="D23802" s="203"/>
      <c r="E23802" s="203"/>
      <c r="F23802" s="203"/>
    </row>
    <row r="23803" spans="1:6" x14ac:dyDescent="0.25">
      <c r="A23803" s="203"/>
      <c r="B23803" s="203"/>
      <c r="C23803" s="203"/>
      <c r="D23803" s="203"/>
      <c r="E23803" s="203"/>
      <c r="F23803" s="203"/>
    </row>
    <row r="23804" spans="1:6" x14ac:dyDescent="0.25">
      <c r="A23804" s="203"/>
      <c r="B23804" s="203"/>
      <c r="C23804" s="203"/>
      <c r="D23804" s="203"/>
      <c r="E23804" s="203"/>
      <c r="F23804" s="203"/>
    </row>
    <row r="23805" spans="1:6" x14ac:dyDescent="0.25">
      <c r="A23805" s="203"/>
      <c r="B23805" s="203"/>
      <c r="C23805" s="203"/>
      <c r="D23805" s="203"/>
      <c r="E23805" s="203"/>
      <c r="F23805" s="203"/>
    </row>
    <row r="23806" spans="1:6" x14ac:dyDescent="0.25">
      <c r="A23806" s="203"/>
      <c r="B23806" s="203"/>
      <c r="C23806" s="203"/>
      <c r="D23806" s="203"/>
      <c r="E23806" s="203"/>
      <c r="F23806" s="203"/>
    </row>
    <row r="23807" spans="1:6" x14ac:dyDescent="0.25">
      <c r="A23807" s="203"/>
      <c r="B23807" s="203"/>
      <c r="C23807" s="203"/>
      <c r="D23807" s="203"/>
      <c r="E23807" s="203"/>
      <c r="F23807" s="203"/>
    </row>
    <row r="23808" spans="1:6" x14ac:dyDescent="0.25">
      <c r="A23808" s="203"/>
      <c r="B23808" s="203"/>
      <c r="C23808" s="203"/>
      <c r="D23808" s="203"/>
      <c r="E23808" s="203"/>
      <c r="F23808" s="203"/>
    </row>
    <row r="23809" spans="1:6" x14ac:dyDescent="0.25">
      <c r="A23809" s="203"/>
      <c r="B23809" s="203"/>
      <c r="C23809" s="203"/>
      <c r="D23809" s="203"/>
      <c r="E23809" s="203"/>
      <c r="F23809" s="203"/>
    </row>
    <row r="23810" spans="1:6" x14ac:dyDescent="0.25">
      <c r="A23810" s="203"/>
      <c r="B23810" s="203"/>
      <c r="C23810" s="203"/>
      <c r="D23810" s="203"/>
      <c r="E23810" s="203"/>
      <c r="F23810" s="203"/>
    </row>
    <row r="23811" spans="1:6" x14ac:dyDescent="0.25">
      <c r="A23811" s="203"/>
      <c r="B23811" s="203"/>
      <c r="C23811" s="203"/>
      <c r="D23811" s="203"/>
      <c r="E23811" s="203"/>
      <c r="F23811" s="203"/>
    </row>
    <row r="23812" spans="1:6" x14ac:dyDescent="0.25">
      <c r="A23812" s="203"/>
      <c r="B23812" s="203"/>
      <c r="C23812" s="203"/>
      <c r="D23812" s="203"/>
      <c r="E23812" s="203"/>
      <c r="F23812" s="203"/>
    </row>
    <row r="23813" spans="1:6" x14ac:dyDescent="0.25">
      <c r="A23813" s="203"/>
      <c r="B23813" s="203"/>
      <c r="C23813" s="203"/>
      <c r="D23813" s="203"/>
      <c r="E23813" s="203"/>
      <c r="F23813" s="203"/>
    </row>
    <row r="23814" spans="1:6" x14ac:dyDescent="0.25">
      <c r="A23814" s="203"/>
      <c r="B23814" s="203"/>
      <c r="C23814" s="203"/>
      <c r="D23814" s="203"/>
      <c r="E23814" s="203"/>
      <c r="F23814" s="203"/>
    </row>
    <row r="23815" spans="1:6" x14ac:dyDescent="0.25">
      <c r="A23815" s="203"/>
      <c r="B23815" s="203"/>
      <c r="C23815" s="203"/>
      <c r="D23815" s="203"/>
      <c r="E23815" s="203"/>
      <c r="F23815" s="203"/>
    </row>
    <row r="23816" spans="1:6" x14ac:dyDescent="0.25">
      <c r="A23816" s="203"/>
      <c r="B23816" s="203"/>
      <c r="C23816" s="203"/>
      <c r="D23816" s="203"/>
      <c r="E23816" s="203"/>
      <c r="F23816" s="203"/>
    </row>
    <row r="23817" spans="1:6" x14ac:dyDescent="0.25">
      <c r="A23817" s="203"/>
      <c r="B23817" s="203"/>
      <c r="C23817" s="203"/>
      <c r="D23817" s="203"/>
      <c r="E23817" s="203"/>
      <c r="F23817" s="203"/>
    </row>
    <row r="23818" spans="1:6" x14ac:dyDescent="0.25">
      <c r="A23818" s="203"/>
      <c r="B23818" s="203"/>
      <c r="C23818" s="203"/>
      <c r="D23818" s="203"/>
      <c r="E23818" s="203"/>
      <c r="F23818" s="203"/>
    </row>
    <row r="23819" spans="1:6" x14ac:dyDescent="0.25">
      <c r="A23819" s="203"/>
      <c r="B23819" s="203"/>
      <c r="C23819" s="203"/>
      <c r="D23819" s="203"/>
      <c r="E23819" s="203"/>
      <c r="F23819" s="203"/>
    </row>
    <row r="23820" spans="1:6" x14ac:dyDescent="0.25">
      <c r="A23820" s="203"/>
      <c r="B23820" s="203"/>
      <c r="C23820" s="203"/>
      <c r="D23820" s="203"/>
      <c r="E23820" s="203"/>
      <c r="F23820" s="203"/>
    </row>
    <row r="23821" spans="1:6" x14ac:dyDescent="0.25">
      <c r="A23821" s="203"/>
      <c r="B23821" s="203"/>
      <c r="C23821" s="203"/>
      <c r="D23821" s="203"/>
      <c r="E23821" s="203"/>
      <c r="F23821" s="203"/>
    </row>
    <row r="23822" spans="1:6" x14ac:dyDescent="0.25">
      <c r="A23822" s="203"/>
      <c r="B23822" s="203"/>
      <c r="C23822" s="203"/>
      <c r="D23822" s="203"/>
      <c r="E23822" s="203"/>
      <c r="F23822" s="203"/>
    </row>
    <row r="23823" spans="1:6" x14ac:dyDescent="0.25">
      <c r="A23823" s="203"/>
      <c r="B23823" s="203"/>
      <c r="C23823" s="203"/>
      <c r="D23823" s="203"/>
      <c r="E23823" s="203"/>
      <c r="F23823" s="203"/>
    </row>
    <row r="23824" spans="1:6" x14ac:dyDescent="0.25">
      <c r="A23824" s="203"/>
      <c r="B23824" s="203"/>
      <c r="C23824" s="203"/>
      <c r="D23824" s="203"/>
      <c r="E23824" s="203"/>
      <c r="F23824" s="203"/>
    </row>
    <row r="23825" spans="1:6" x14ac:dyDescent="0.25">
      <c r="A23825" s="203"/>
      <c r="B23825" s="203"/>
      <c r="C23825" s="203"/>
      <c r="D23825" s="203"/>
      <c r="E23825" s="203"/>
      <c r="F23825" s="203"/>
    </row>
    <row r="23826" spans="1:6" x14ac:dyDescent="0.25">
      <c r="A23826" s="203"/>
      <c r="B23826" s="203"/>
      <c r="C23826" s="203"/>
      <c r="D23826" s="203"/>
      <c r="E23826" s="203"/>
      <c r="F23826" s="203"/>
    </row>
    <row r="23827" spans="1:6" x14ac:dyDescent="0.25">
      <c r="A23827" s="203"/>
      <c r="B23827" s="203"/>
      <c r="C23827" s="203"/>
      <c r="D23827" s="203"/>
      <c r="E23827" s="203"/>
      <c r="F23827" s="203"/>
    </row>
    <row r="23828" spans="1:6" x14ac:dyDescent="0.25">
      <c r="A23828" s="203"/>
      <c r="B23828" s="203"/>
      <c r="C23828" s="203"/>
      <c r="D23828" s="203"/>
      <c r="E23828" s="203"/>
      <c r="F23828" s="203"/>
    </row>
    <row r="23829" spans="1:6" x14ac:dyDescent="0.25">
      <c r="A23829" s="203"/>
      <c r="B23829" s="203"/>
      <c r="C23829" s="203"/>
      <c r="D23829" s="203"/>
      <c r="E23829" s="203"/>
      <c r="F23829" s="203"/>
    </row>
    <row r="23830" spans="1:6" x14ac:dyDescent="0.25">
      <c r="A23830" s="203"/>
      <c r="B23830" s="203"/>
      <c r="C23830" s="203"/>
      <c r="D23830" s="203"/>
      <c r="E23830" s="203"/>
      <c r="F23830" s="203"/>
    </row>
    <row r="23831" spans="1:6" x14ac:dyDescent="0.25">
      <c r="A23831" s="203"/>
      <c r="B23831" s="203"/>
      <c r="C23831" s="203"/>
      <c r="D23831" s="203"/>
      <c r="E23831" s="203"/>
      <c r="F23831" s="203"/>
    </row>
    <row r="23832" spans="1:6" x14ac:dyDescent="0.25">
      <c r="A23832" s="203"/>
      <c r="B23832" s="203"/>
      <c r="C23832" s="203"/>
      <c r="D23832" s="203"/>
      <c r="E23832" s="203"/>
      <c r="F23832" s="203"/>
    </row>
    <row r="23833" spans="1:6" x14ac:dyDescent="0.25">
      <c r="A23833" s="203"/>
      <c r="B23833" s="203"/>
      <c r="C23833" s="203"/>
      <c r="D23833" s="203"/>
      <c r="E23833" s="203"/>
      <c r="F23833" s="203"/>
    </row>
    <row r="23834" spans="1:6" x14ac:dyDescent="0.25">
      <c r="A23834" s="203"/>
      <c r="B23834" s="203"/>
      <c r="C23834" s="203"/>
      <c r="D23834" s="203"/>
      <c r="E23834" s="203"/>
      <c r="F23834" s="203"/>
    </row>
    <row r="23835" spans="1:6" x14ac:dyDescent="0.25">
      <c r="A23835" s="203"/>
      <c r="B23835" s="203"/>
      <c r="C23835" s="203"/>
      <c r="D23835" s="203"/>
      <c r="E23835" s="203"/>
      <c r="F23835" s="203"/>
    </row>
    <row r="23836" spans="1:6" x14ac:dyDescent="0.25">
      <c r="A23836" s="203"/>
      <c r="B23836" s="203"/>
      <c r="C23836" s="203"/>
      <c r="D23836" s="203"/>
      <c r="E23836" s="203"/>
      <c r="F23836" s="203"/>
    </row>
    <row r="23837" spans="1:6" x14ac:dyDescent="0.25">
      <c r="A23837" s="203"/>
      <c r="B23837" s="203"/>
      <c r="C23837" s="203"/>
      <c r="D23837" s="203"/>
      <c r="E23837" s="203"/>
      <c r="F23837" s="203"/>
    </row>
    <row r="23838" spans="1:6" x14ac:dyDescent="0.25">
      <c r="A23838" s="203"/>
      <c r="B23838" s="203"/>
      <c r="C23838" s="203"/>
      <c r="D23838" s="203"/>
      <c r="E23838" s="203"/>
      <c r="F23838" s="203"/>
    </row>
    <row r="23839" spans="1:6" x14ac:dyDescent="0.25">
      <c r="A23839" s="203"/>
      <c r="B23839" s="203"/>
      <c r="C23839" s="203"/>
      <c r="D23839" s="203"/>
      <c r="E23839" s="203"/>
      <c r="F23839" s="203"/>
    </row>
    <row r="23840" spans="1:6" x14ac:dyDescent="0.25">
      <c r="A23840" s="203"/>
      <c r="B23840" s="203"/>
      <c r="C23840" s="203"/>
      <c r="D23840" s="203"/>
      <c r="E23840" s="203"/>
      <c r="F23840" s="203"/>
    </row>
    <row r="23841" spans="1:6" x14ac:dyDescent="0.25">
      <c r="A23841" s="203"/>
      <c r="B23841" s="203"/>
      <c r="C23841" s="203"/>
      <c r="D23841" s="203"/>
      <c r="E23841" s="203"/>
      <c r="F23841" s="203"/>
    </row>
    <row r="23842" spans="1:6" x14ac:dyDescent="0.25">
      <c r="A23842" s="203"/>
      <c r="B23842" s="203"/>
      <c r="C23842" s="203"/>
      <c r="D23842" s="203"/>
      <c r="E23842" s="203"/>
      <c r="F23842" s="203"/>
    </row>
    <row r="23843" spans="1:6" x14ac:dyDescent="0.25">
      <c r="A23843" s="203"/>
      <c r="B23843" s="203"/>
      <c r="C23843" s="203"/>
      <c r="D23843" s="203"/>
      <c r="E23843" s="203"/>
      <c r="F23843" s="203"/>
    </row>
    <row r="23844" spans="1:6" x14ac:dyDescent="0.25">
      <c r="A23844" s="203"/>
      <c r="B23844" s="203"/>
      <c r="C23844" s="203"/>
      <c r="D23844" s="203"/>
      <c r="E23844" s="203"/>
      <c r="F23844" s="203"/>
    </row>
    <row r="23845" spans="1:6" x14ac:dyDescent="0.25">
      <c r="A23845" s="203"/>
      <c r="B23845" s="203"/>
      <c r="C23845" s="203"/>
      <c r="D23845" s="203"/>
      <c r="E23845" s="203"/>
      <c r="F23845" s="203"/>
    </row>
    <row r="23846" spans="1:6" x14ac:dyDescent="0.25">
      <c r="A23846" s="203"/>
      <c r="B23846" s="203"/>
      <c r="C23846" s="203"/>
      <c r="D23846" s="203"/>
      <c r="E23846" s="203"/>
      <c r="F23846" s="203"/>
    </row>
    <row r="23847" spans="1:6" x14ac:dyDescent="0.25">
      <c r="A23847" s="203"/>
      <c r="B23847" s="203"/>
      <c r="C23847" s="203"/>
      <c r="D23847" s="203"/>
      <c r="E23847" s="203"/>
      <c r="F23847" s="203"/>
    </row>
    <row r="23848" spans="1:6" x14ac:dyDescent="0.25">
      <c r="A23848" s="203"/>
      <c r="B23848" s="203"/>
      <c r="C23848" s="203"/>
      <c r="D23848" s="203"/>
      <c r="E23848" s="203"/>
      <c r="F23848" s="203"/>
    </row>
    <row r="23849" spans="1:6" x14ac:dyDescent="0.25">
      <c r="A23849" s="203"/>
      <c r="B23849" s="203"/>
      <c r="C23849" s="203"/>
      <c r="D23849" s="203"/>
      <c r="E23849" s="203"/>
      <c r="F23849" s="203"/>
    </row>
    <row r="23850" spans="1:6" x14ac:dyDescent="0.25">
      <c r="A23850" s="203"/>
      <c r="B23850" s="203"/>
      <c r="C23850" s="203"/>
      <c r="D23850" s="203"/>
      <c r="E23850" s="203"/>
      <c r="F23850" s="203"/>
    </row>
    <row r="23851" spans="1:6" x14ac:dyDescent="0.25">
      <c r="A23851" s="203"/>
      <c r="B23851" s="203"/>
      <c r="C23851" s="203"/>
      <c r="D23851" s="203"/>
      <c r="E23851" s="203"/>
      <c r="F23851" s="203"/>
    </row>
    <row r="23852" spans="1:6" x14ac:dyDescent="0.25">
      <c r="A23852" s="203"/>
      <c r="B23852" s="203"/>
      <c r="C23852" s="203"/>
      <c r="D23852" s="203"/>
      <c r="E23852" s="203"/>
      <c r="F23852" s="203"/>
    </row>
    <row r="23853" spans="1:6" x14ac:dyDescent="0.25">
      <c r="A23853" s="203"/>
      <c r="B23853" s="203"/>
      <c r="C23853" s="203"/>
      <c r="D23853" s="203"/>
      <c r="E23853" s="203"/>
      <c r="F23853" s="203"/>
    </row>
    <row r="23854" spans="1:6" x14ac:dyDescent="0.25">
      <c r="A23854" s="203"/>
      <c r="B23854" s="203"/>
      <c r="C23854" s="203"/>
      <c r="D23854" s="203"/>
      <c r="E23854" s="203"/>
      <c r="F23854" s="203"/>
    </row>
    <row r="23855" spans="1:6" x14ac:dyDescent="0.25">
      <c r="A23855" s="203"/>
      <c r="B23855" s="203"/>
      <c r="C23855" s="203"/>
      <c r="D23855" s="203"/>
      <c r="E23855" s="203"/>
      <c r="F23855" s="203"/>
    </row>
    <row r="23856" spans="1:6" x14ac:dyDescent="0.25">
      <c r="A23856" s="203"/>
      <c r="B23856" s="203"/>
      <c r="C23856" s="203"/>
      <c r="D23856" s="203"/>
      <c r="E23856" s="203"/>
      <c r="F23856" s="203"/>
    </row>
    <row r="23857" spans="1:6" x14ac:dyDescent="0.25">
      <c r="A23857" s="203"/>
      <c r="B23857" s="203"/>
      <c r="C23857" s="203"/>
      <c r="D23857" s="203"/>
      <c r="E23857" s="203"/>
      <c r="F23857" s="203"/>
    </row>
    <row r="23858" spans="1:6" x14ac:dyDescent="0.25">
      <c r="A23858" s="203"/>
      <c r="B23858" s="203"/>
      <c r="C23858" s="203"/>
      <c r="D23858" s="203"/>
      <c r="E23858" s="203"/>
      <c r="F23858" s="203"/>
    </row>
    <row r="23859" spans="1:6" x14ac:dyDescent="0.25">
      <c r="A23859" s="203"/>
      <c r="B23859" s="203"/>
      <c r="C23859" s="203"/>
      <c r="D23859" s="203"/>
      <c r="E23859" s="203"/>
      <c r="F23859" s="203"/>
    </row>
    <row r="23860" spans="1:6" x14ac:dyDescent="0.25">
      <c r="A23860" s="203"/>
      <c r="B23860" s="203"/>
      <c r="C23860" s="203"/>
      <c r="D23860" s="203"/>
      <c r="E23860" s="203"/>
      <c r="F23860" s="203"/>
    </row>
    <row r="23861" spans="1:6" x14ac:dyDescent="0.25">
      <c r="A23861" s="203"/>
      <c r="B23861" s="203"/>
      <c r="C23861" s="203"/>
      <c r="D23861" s="203"/>
      <c r="E23861" s="203"/>
      <c r="F23861" s="203"/>
    </row>
    <row r="23862" spans="1:6" x14ac:dyDescent="0.25">
      <c r="A23862" s="203"/>
      <c r="B23862" s="203"/>
      <c r="C23862" s="203"/>
      <c r="D23862" s="203"/>
      <c r="E23862" s="203"/>
      <c r="F23862" s="203"/>
    </row>
    <row r="23863" spans="1:6" x14ac:dyDescent="0.25">
      <c r="A23863" s="203"/>
      <c r="B23863" s="203"/>
      <c r="C23863" s="203"/>
      <c r="D23863" s="203"/>
      <c r="E23863" s="203"/>
      <c r="F23863" s="203"/>
    </row>
    <row r="23864" spans="1:6" x14ac:dyDescent="0.25">
      <c r="A23864" s="203"/>
      <c r="B23864" s="203"/>
      <c r="C23864" s="203"/>
      <c r="D23864" s="203"/>
      <c r="E23864" s="203"/>
      <c r="F23864" s="203"/>
    </row>
    <row r="23865" spans="1:6" x14ac:dyDescent="0.25">
      <c r="A23865" s="203"/>
      <c r="B23865" s="203"/>
      <c r="C23865" s="203"/>
      <c r="D23865" s="203"/>
      <c r="E23865" s="203"/>
      <c r="F23865" s="203"/>
    </row>
    <row r="23866" spans="1:6" x14ac:dyDescent="0.25">
      <c r="A23866" s="203"/>
      <c r="B23866" s="203"/>
      <c r="C23866" s="203"/>
      <c r="D23866" s="203"/>
      <c r="E23866" s="203"/>
      <c r="F23866" s="203"/>
    </row>
    <row r="23867" spans="1:6" x14ac:dyDescent="0.25">
      <c r="A23867" s="203"/>
      <c r="B23867" s="203"/>
      <c r="C23867" s="203"/>
      <c r="D23867" s="203"/>
      <c r="E23867" s="203"/>
      <c r="F23867" s="203"/>
    </row>
    <row r="23868" spans="1:6" x14ac:dyDescent="0.25">
      <c r="A23868" s="203"/>
      <c r="B23868" s="203"/>
      <c r="C23868" s="203"/>
      <c r="D23868" s="203"/>
      <c r="E23868" s="203"/>
      <c r="F23868" s="203"/>
    </row>
    <row r="23869" spans="1:6" x14ac:dyDescent="0.25">
      <c r="A23869" s="203"/>
      <c r="B23869" s="203"/>
      <c r="C23869" s="203"/>
      <c r="D23869" s="203"/>
      <c r="E23869" s="203"/>
      <c r="F23869" s="203"/>
    </row>
    <row r="23870" spans="1:6" x14ac:dyDescent="0.25">
      <c r="A23870" s="203"/>
      <c r="B23870" s="203"/>
      <c r="C23870" s="203"/>
      <c r="D23870" s="203"/>
      <c r="E23870" s="203"/>
      <c r="F23870" s="203"/>
    </row>
    <row r="23871" spans="1:6" x14ac:dyDescent="0.25">
      <c r="A23871" s="203"/>
      <c r="B23871" s="203"/>
      <c r="C23871" s="203"/>
      <c r="D23871" s="203"/>
      <c r="E23871" s="203"/>
      <c r="F23871" s="203"/>
    </row>
    <row r="23872" spans="1:6" x14ac:dyDescent="0.25">
      <c r="A23872" s="203"/>
      <c r="B23872" s="203"/>
      <c r="C23872" s="203"/>
      <c r="D23872" s="203"/>
      <c r="E23872" s="203"/>
      <c r="F23872" s="203"/>
    </row>
    <row r="23873" spans="1:6" x14ac:dyDescent="0.25">
      <c r="A23873" s="203"/>
      <c r="B23873" s="203"/>
      <c r="C23873" s="203"/>
      <c r="D23873" s="203"/>
      <c r="E23873" s="203"/>
      <c r="F23873" s="203"/>
    </row>
    <row r="23874" spans="1:6" x14ac:dyDescent="0.25">
      <c r="A23874" s="203"/>
      <c r="B23874" s="203"/>
      <c r="C23874" s="203"/>
      <c r="D23874" s="203"/>
      <c r="E23874" s="203"/>
      <c r="F23874" s="203"/>
    </row>
    <row r="23875" spans="1:6" x14ac:dyDescent="0.25">
      <c r="A23875" s="203"/>
      <c r="B23875" s="203"/>
      <c r="C23875" s="203"/>
      <c r="D23875" s="203"/>
      <c r="E23875" s="203"/>
      <c r="F23875" s="203"/>
    </row>
    <row r="23876" spans="1:6" x14ac:dyDescent="0.25">
      <c r="A23876" s="203"/>
      <c r="B23876" s="203"/>
      <c r="C23876" s="203"/>
      <c r="D23876" s="203"/>
      <c r="E23876" s="203"/>
      <c r="F23876" s="203"/>
    </row>
    <row r="23877" spans="1:6" x14ac:dyDescent="0.25">
      <c r="A23877" s="203"/>
      <c r="B23877" s="203"/>
      <c r="C23877" s="203"/>
      <c r="D23877" s="203"/>
      <c r="E23877" s="203"/>
      <c r="F23877" s="203"/>
    </row>
    <row r="23878" spans="1:6" x14ac:dyDescent="0.25">
      <c r="A23878" s="203"/>
      <c r="B23878" s="203"/>
      <c r="C23878" s="203"/>
      <c r="D23878" s="203"/>
      <c r="E23878" s="203"/>
      <c r="F23878" s="203"/>
    </row>
    <row r="23879" spans="1:6" x14ac:dyDescent="0.25">
      <c r="A23879" s="203"/>
      <c r="B23879" s="203"/>
      <c r="C23879" s="203"/>
      <c r="D23879" s="203"/>
      <c r="E23879" s="203"/>
      <c r="F23879" s="203"/>
    </row>
    <row r="23880" spans="1:6" x14ac:dyDescent="0.25">
      <c r="A23880" s="203"/>
      <c r="B23880" s="203"/>
      <c r="C23880" s="203"/>
      <c r="D23880" s="203"/>
      <c r="E23880" s="203"/>
      <c r="F23880" s="203"/>
    </row>
    <row r="23881" spans="1:6" x14ac:dyDescent="0.25">
      <c r="A23881" s="203"/>
      <c r="B23881" s="203"/>
      <c r="C23881" s="203"/>
      <c r="D23881" s="203"/>
      <c r="E23881" s="203"/>
      <c r="F23881" s="203"/>
    </row>
    <row r="23882" spans="1:6" x14ac:dyDescent="0.25">
      <c r="A23882" s="203"/>
      <c r="B23882" s="203"/>
      <c r="C23882" s="203"/>
      <c r="D23882" s="203"/>
      <c r="E23882" s="203"/>
      <c r="F23882" s="203"/>
    </row>
    <row r="23883" spans="1:6" x14ac:dyDescent="0.25">
      <c r="A23883" s="203"/>
      <c r="B23883" s="203"/>
      <c r="C23883" s="203"/>
      <c r="D23883" s="203"/>
      <c r="E23883" s="203"/>
      <c r="F23883" s="203"/>
    </row>
    <row r="23884" spans="1:6" x14ac:dyDescent="0.25">
      <c r="A23884" s="203"/>
      <c r="B23884" s="203"/>
      <c r="C23884" s="203"/>
      <c r="D23884" s="203"/>
      <c r="E23884" s="203"/>
      <c r="F23884" s="203"/>
    </row>
    <row r="23885" spans="1:6" x14ac:dyDescent="0.25">
      <c r="A23885" s="203"/>
      <c r="B23885" s="203"/>
      <c r="C23885" s="203"/>
      <c r="D23885" s="203"/>
      <c r="E23885" s="203"/>
      <c r="F23885" s="203"/>
    </row>
    <row r="23886" spans="1:6" x14ac:dyDescent="0.25">
      <c r="A23886" s="203"/>
      <c r="B23886" s="203"/>
      <c r="C23886" s="203"/>
      <c r="D23886" s="203"/>
      <c r="E23886" s="203"/>
      <c r="F23886" s="203"/>
    </row>
    <row r="23887" spans="1:6" x14ac:dyDescent="0.25">
      <c r="A23887" s="203"/>
      <c r="B23887" s="203"/>
      <c r="C23887" s="203"/>
      <c r="D23887" s="203"/>
      <c r="E23887" s="203"/>
      <c r="F23887" s="203"/>
    </row>
    <row r="23888" spans="1:6" x14ac:dyDescent="0.25">
      <c r="A23888" s="203"/>
      <c r="B23888" s="203"/>
      <c r="C23888" s="203"/>
      <c r="D23888" s="203"/>
      <c r="E23888" s="203"/>
      <c r="F23888" s="203"/>
    </row>
    <row r="23889" spans="1:6" x14ac:dyDescent="0.25">
      <c r="A23889" s="203"/>
      <c r="B23889" s="203"/>
      <c r="C23889" s="203"/>
      <c r="D23889" s="203"/>
      <c r="E23889" s="203"/>
      <c r="F23889" s="203"/>
    </row>
    <row r="23890" spans="1:6" x14ac:dyDescent="0.25">
      <c r="A23890" s="203"/>
      <c r="B23890" s="203"/>
      <c r="C23890" s="203"/>
      <c r="D23890" s="203"/>
      <c r="E23890" s="203"/>
      <c r="F23890" s="203"/>
    </row>
    <row r="23891" spans="1:6" x14ac:dyDescent="0.25">
      <c r="A23891" s="203"/>
      <c r="B23891" s="203"/>
      <c r="C23891" s="203"/>
      <c r="D23891" s="203"/>
      <c r="E23891" s="203"/>
      <c r="F23891" s="203"/>
    </row>
    <row r="23892" spans="1:6" x14ac:dyDescent="0.25">
      <c r="A23892" s="203"/>
      <c r="B23892" s="203"/>
      <c r="C23892" s="203"/>
      <c r="D23892" s="203"/>
      <c r="E23892" s="203"/>
      <c r="F23892" s="203"/>
    </row>
    <row r="23893" spans="1:6" x14ac:dyDescent="0.25">
      <c r="A23893" s="203"/>
      <c r="B23893" s="203"/>
      <c r="C23893" s="203"/>
      <c r="D23893" s="203"/>
      <c r="E23893" s="203"/>
      <c r="F23893" s="203"/>
    </row>
    <row r="23894" spans="1:6" x14ac:dyDescent="0.25">
      <c r="A23894" s="203"/>
      <c r="B23894" s="203"/>
      <c r="C23894" s="203"/>
      <c r="D23894" s="203"/>
      <c r="E23894" s="203"/>
      <c r="F23894" s="203"/>
    </row>
    <row r="23895" spans="1:6" x14ac:dyDescent="0.25">
      <c r="A23895" s="203"/>
      <c r="B23895" s="203"/>
      <c r="C23895" s="203"/>
      <c r="D23895" s="203"/>
      <c r="E23895" s="203"/>
      <c r="F23895" s="203"/>
    </row>
    <row r="23896" spans="1:6" x14ac:dyDescent="0.25">
      <c r="A23896" s="203"/>
      <c r="B23896" s="203"/>
      <c r="C23896" s="203"/>
      <c r="D23896" s="203"/>
      <c r="E23896" s="203"/>
      <c r="F23896" s="203"/>
    </row>
    <row r="23897" spans="1:6" x14ac:dyDescent="0.25">
      <c r="A23897" s="203"/>
      <c r="B23897" s="203"/>
      <c r="C23897" s="203"/>
      <c r="D23897" s="203"/>
      <c r="E23897" s="203"/>
      <c r="F23897" s="203"/>
    </row>
    <row r="23898" spans="1:6" x14ac:dyDescent="0.25">
      <c r="A23898" s="203"/>
      <c r="B23898" s="203"/>
      <c r="C23898" s="203"/>
      <c r="D23898" s="203"/>
      <c r="E23898" s="203"/>
      <c r="F23898" s="203"/>
    </row>
    <row r="23899" spans="1:6" x14ac:dyDescent="0.25">
      <c r="A23899" s="203"/>
      <c r="B23899" s="203"/>
      <c r="C23899" s="203"/>
      <c r="D23899" s="203"/>
      <c r="E23899" s="203"/>
      <c r="F23899" s="203"/>
    </row>
    <row r="23900" spans="1:6" x14ac:dyDescent="0.25">
      <c r="A23900" s="203"/>
      <c r="B23900" s="203"/>
      <c r="C23900" s="203"/>
      <c r="D23900" s="203"/>
      <c r="E23900" s="203"/>
      <c r="F23900" s="203"/>
    </row>
    <row r="23901" spans="1:6" x14ac:dyDescent="0.25">
      <c r="A23901" s="203"/>
      <c r="B23901" s="203"/>
      <c r="C23901" s="203"/>
      <c r="D23901" s="203"/>
      <c r="E23901" s="203"/>
      <c r="F23901" s="203"/>
    </row>
    <row r="23902" spans="1:6" x14ac:dyDescent="0.25">
      <c r="A23902" s="203"/>
      <c r="B23902" s="203"/>
      <c r="C23902" s="203"/>
      <c r="D23902" s="203"/>
      <c r="E23902" s="203"/>
      <c r="F23902" s="203"/>
    </row>
    <row r="23903" spans="1:6" x14ac:dyDescent="0.25">
      <c r="A23903" s="203"/>
      <c r="B23903" s="203"/>
      <c r="C23903" s="203"/>
      <c r="D23903" s="203"/>
      <c r="E23903" s="203"/>
      <c r="F23903" s="203"/>
    </row>
    <row r="23904" spans="1:6" x14ac:dyDescent="0.25">
      <c r="A23904" s="203"/>
      <c r="B23904" s="203"/>
      <c r="C23904" s="203"/>
      <c r="D23904" s="203"/>
      <c r="E23904" s="203"/>
      <c r="F23904" s="203"/>
    </row>
    <row r="23905" spans="1:6" x14ac:dyDescent="0.25">
      <c r="A23905" s="203"/>
      <c r="B23905" s="203"/>
      <c r="C23905" s="203"/>
      <c r="D23905" s="203"/>
      <c r="E23905" s="203"/>
      <c r="F23905" s="203"/>
    </row>
    <row r="23906" spans="1:6" x14ac:dyDescent="0.25">
      <c r="A23906" s="203"/>
      <c r="B23906" s="203"/>
      <c r="C23906" s="203"/>
      <c r="D23906" s="203"/>
      <c r="E23906" s="203"/>
      <c r="F23906" s="203"/>
    </row>
    <row r="23907" spans="1:6" x14ac:dyDescent="0.25">
      <c r="A23907" s="203"/>
      <c r="B23907" s="203"/>
      <c r="C23907" s="203"/>
      <c r="D23907" s="203"/>
      <c r="E23907" s="203"/>
      <c r="F23907" s="203"/>
    </row>
    <row r="23908" spans="1:6" x14ac:dyDescent="0.25">
      <c r="A23908" s="203"/>
      <c r="B23908" s="203"/>
      <c r="C23908" s="203"/>
      <c r="D23908" s="203"/>
      <c r="E23908" s="203"/>
      <c r="F23908" s="203"/>
    </row>
    <row r="23909" spans="1:6" x14ac:dyDescent="0.25">
      <c r="A23909" s="203"/>
      <c r="B23909" s="203"/>
      <c r="C23909" s="203"/>
      <c r="D23909" s="203"/>
      <c r="E23909" s="203"/>
      <c r="F23909" s="203"/>
    </row>
    <row r="23910" spans="1:6" x14ac:dyDescent="0.25">
      <c r="A23910" s="203"/>
      <c r="B23910" s="203"/>
      <c r="C23910" s="203"/>
      <c r="D23910" s="203"/>
      <c r="E23910" s="203"/>
      <c r="F23910" s="203"/>
    </row>
    <row r="23911" spans="1:6" x14ac:dyDescent="0.25">
      <c r="A23911" s="203"/>
      <c r="B23911" s="203"/>
      <c r="C23911" s="203"/>
      <c r="D23911" s="203"/>
      <c r="E23911" s="203"/>
      <c r="F23911" s="203"/>
    </row>
    <row r="23912" spans="1:6" x14ac:dyDescent="0.25">
      <c r="A23912" s="203"/>
      <c r="B23912" s="203"/>
      <c r="C23912" s="203"/>
      <c r="D23912" s="203"/>
      <c r="E23912" s="203"/>
      <c r="F23912" s="203"/>
    </row>
    <row r="23913" spans="1:6" x14ac:dyDescent="0.25">
      <c r="A23913" s="203"/>
      <c r="B23913" s="203"/>
      <c r="C23913" s="203"/>
      <c r="D23913" s="203"/>
      <c r="E23913" s="203"/>
      <c r="F23913" s="203"/>
    </row>
    <row r="23914" spans="1:6" x14ac:dyDescent="0.25">
      <c r="A23914" s="203"/>
      <c r="B23914" s="203"/>
      <c r="C23914" s="203"/>
      <c r="D23914" s="203"/>
      <c r="E23914" s="203"/>
      <c r="F23914" s="203"/>
    </row>
    <row r="23915" spans="1:6" x14ac:dyDescent="0.25">
      <c r="A23915" s="203"/>
      <c r="B23915" s="203"/>
      <c r="C23915" s="203"/>
      <c r="D23915" s="203"/>
      <c r="E23915" s="203"/>
      <c r="F23915" s="203"/>
    </row>
    <row r="23916" spans="1:6" x14ac:dyDescent="0.25">
      <c r="A23916" s="203"/>
      <c r="B23916" s="203"/>
      <c r="C23916" s="203"/>
      <c r="D23916" s="203"/>
      <c r="E23916" s="203"/>
      <c r="F23916" s="203"/>
    </row>
    <row r="23917" spans="1:6" x14ac:dyDescent="0.25">
      <c r="A23917" s="203"/>
      <c r="B23917" s="203"/>
      <c r="C23917" s="203"/>
      <c r="D23917" s="203"/>
      <c r="E23917" s="203"/>
      <c r="F23917" s="203"/>
    </row>
    <row r="23918" spans="1:6" x14ac:dyDescent="0.25">
      <c r="A23918" s="203"/>
      <c r="B23918" s="203"/>
      <c r="C23918" s="203"/>
      <c r="D23918" s="203"/>
      <c r="E23918" s="203"/>
      <c r="F23918" s="203"/>
    </row>
    <row r="23919" spans="1:6" x14ac:dyDescent="0.25">
      <c r="A23919" s="203"/>
      <c r="B23919" s="203"/>
      <c r="C23919" s="203"/>
      <c r="D23919" s="203"/>
      <c r="E23919" s="203"/>
      <c r="F23919" s="203"/>
    </row>
    <row r="23920" spans="1:6" x14ac:dyDescent="0.25">
      <c r="A23920" s="203"/>
      <c r="B23920" s="203"/>
      <c r="C23920" s="203"/>
      <c r="D23920" s="203"/>
      <c r="E23920" s="203"/>
      <c r="F23920" s="203"/>
    </row>
    <row r="23921" spans="1:6" x14ac:dyDescent="0.25">
      <c r="A23921" s="203"/>
      <c r="B23921" s="203"/>
      <c r="C23921" s="203"/>
      <c r="D23921" s="203"/>
      <c r="E23921" s="203"/>
      <c r="F23921" s="203"/>
    </row>
    <row r="23922" spans="1:6" x14ac:dyDescent="0.25">
      <c r="A23922" s="203"/>
      <c r="B23922" s="203"/>
      <c r="C23922" s="203"/>
      <c r="D23922" s="203"/>
      <c r="E23922" s="203"/>
      <c r="F23922" s="203"/>
    </row>
    <row r="23923" spans="1:6" x14ac:dyDescent="0.25">
      <c r="A23923" s="203"/>
      <c r="B23923" s="203"/>
      <c r="C23923" s="203"/>
      <c r="D23923" s="203"/>
      <c r="E23923" s="203"/>
      <c r="F23923" s="203"/>
    </row>
    <row r="23924" spans="1:6" x14ac:dyDescent="0.25">
      <c r="A23924" s="203"/>
      <c r="B23924" s="203"/>
      <c r="C23924" s="203"/>
      <c r="D23924" s="203"/>
      <c r="E23924" s="203"/>
      <c r="F23924" s="203"/>
    </row>
    <row r="23925" spans="1:6" x14ac:dyDescent="0.25">
      <c r="A23925" s="203"/>
      <c r="B23925" s="203"/>
      <c r="C23925" s="203"/>
      <c r="D23925" s="203"/>
      <c r="E23925" s="203"/>
      <c r="F23925" s="203"/>
    </row>
    <row r="23926" spans="1:6" x14ac:dyDescent="0.25">
      <c r="A23926" s="203"/>
      <c r="B23926" s="203"/>
      <c r="C23926" s="203"/>
      <c r="D23926" s="203"/>
      <c r="E23926" s="203"/>
      <c r="F23926" s="203"/>
    </row>
    <row r="23927" spans="1:6" x14ac:dyDescent="0.25">
      <c r="A23927" s="203"/>
      <c r="B23927" s="203"/>
      <c r="C23927" s="203"/>
      <c r="D23927" s="203"/>
      <c r="E23927" s="203"/>
      <c r="F23927" s="203"/>
    </row>
    <row r="23928" spans="1:6" x14ac:dyDescent="0.25">
      <c r="A23928" s="203"/>
      <c r="B23928" s="203"/>
      <c r="C23928" s="203"/>
      <c r="D23928" s="203"/>
      <c r="E23928" s="203"/>
      <c r="F23928" s="203"/>
    </row>
    <row r="23929" spans="1:6" x14ac:dyDescent="0.25">
      <c r="A23929" s="203"/>
      <c r="B23929" s="203"/>
      <c r="C23929" s="203"/>
      <c r="D23929" s="203"/>
      <c r="E23929" s="203"/>
      <c r="F23929" s="203"/>
    </row>
    <row r="23930" spans="1:6" x14ac:dyDescent="0.25">
      <c r="A23930" s="203"/>
      <c r="B23930" s="203"/>
      <c r="C23930" s="203"/>
      <c r="D23930" s="203"/>
      <c r="E23930" s="203"/>
      <c r="F23930" s="203"/>
    </row>
    <row r="23931" spans="1:6" x14ac:dyDescent="0.25">
      <c r="A23931" s="203"/>
      <c r="B23931" s="203"/>
      <c r="C23931" s="203"/>
      <c r="D23931" s="203"/>
      <c r="E23931" s="203"/>
      <c r="F23931" s="203"/>
    </row>
    <row r="23932" spans="1:6" x14ac:dyDescent="0.25">
      <c r="A23932" s="203"/>
      <c r="B23932" s="203"/>
      <c r="C23932" s="203"/>
      <c r="D23932" s="203"/>
      <c r="E23932" s="203"/>
      <c r="F23932" s="203"/>
    </row>
    <row r="23933" spans="1:6" x14ac:dyDescent="0.25">
      <c r="A23933" s="203"/>
      <c r="B23933" s="203"/>
      <c r="C23933" s="203"/>
      <c r="D23933" s="203"/>
      <c r="E23933" s="203"/>
      <c r="F23933" s="203"/>
    </row>
    <row r="23934" spans="1:6" x14ac:dyDescent="0.25">
      <c r="A23934" s="203"/>
      <c r="B23934" s="203"/>
      <c r="C23934" s="203"/>
      <c r="D23934" s="203"/>
      <c r="E23934" s="203"/>
      <c r="F23934" s="203"/>
    </row>
    <row r="23935" spans="1:6" x14ac:dyDescent="0.25">
      <c r="A23935" s="203"/>
      <c r="B23935" s="203"/>
      <c r="C23935" s="203"/>
      <c r="D23935" s="203"/>
      <c r="E23935" s="203"/>
      <c r="F23935" s="203"/>
    </row>
    <row r="23936" spans="1:6" x14ac:dyDescent="0.25">
      <c r="A23936" s="203"/>
      <c r="B23936" s="203"/>
      <c r="C23936" s="203"/>
      <c r="D23936" s="203"/>
      <c r="E23936" s="203"/>
      <c r="F23936" s="203"/>
    </row>
    <row r="23937" spans="1:6" x14ac:dyDescent="0.25">
      <c r="A23937" s="203"/>
      <c r="B23937" s="203"/>
      <c r="C23937" s="203"/>
      <c r="D23937" s="203"/>
      <c r="E23937" s="203"/>
      <c r="F23937" s="203"/>
    </row>
    <row r="23938" spans="1:6" x14ac:dyDescent="0.25">
      <c r="A23938" s="203"/>
      <c r="B23938" s="203"/>
      <c r="C23938" s="203"/>
      <c r="D23938" s="203"/>
      <c r="E23938" s="203"/>
      <c r="F23938" s="203"/>
    </row>
    <row r="23939" spans="1:6" x14ac:dyDescent="0.25">
      <c r="A23939" s="203"/>
      <c r="B23939" s="203"/>
      <c r="C23939" s="203"/>
      <c r="D23939" s="203"/>
      <c r="E23939" s="203"/>
      <c r="F23939" s="203"/>
    </row>
    <row r="23940" spans="1:6" x14ac:dyDescent="0.25">
      <c r="A23940" s="203"/>
      <c r="B23940" s="203"/>
      <c r="C23940" s="203"/>
      <c r="D23940" s="203"/>
      <c r="E23940" s="203"/>
      <c r="F23940" s="203"/>
    </row>
    <row r="23941" spans="1:6" x14ac:dyDescent="0.25">
      <c r="A23941" s="203"/>
      <c r="B23941" s="203"/>
      <c r="C23941" s="203"/>
      <c r="D23941" s="203"/>
      <c r="E23941" s="203"/>
      <c r="F23941" s="203"/>
    </row>
    <row r="23942" spans="1:6" x14ac:dyDescent="0.25">
      <c r="A23942" s="203"/>
      <c r="B23942" s="203"/>
      <c r="C23942" s="203"/>
      <c r="D23942" s="203"/>
      <c r="E23942" s="203"/>
      <c r="F23942" s="203"/>
    </row>
    <row r="23943" spans="1:6" x14ac:dyDescent="0.25">
      <c r="A23943" s="203"/>
      <c r="B23943" s="203"/>
      <c r="C23943" s="203"/>
      <c r="D23943" s="203"/>
      <c r="E23943" s="203"/>
      <c r="F23943" s="203"/>
    </row>
    <row r="23944" spans="1:6" x14ac:dyDescent="0.25">
      <c r="A23944" s="203"/>
      <c r="B23944" s="203"/>
      <c r="C23944" s="203"/>
      <c r="D23944" s="203"/>
      <c r="E23944" s="203"/>
      <c r="F23944" s="203"/>
    </row>
    <row r="23945" spans="1:6" x14ac:dyDescent="0.25">
      <c r="A23945" s="203"/>
      <c r="B23945" s="203"/>
      <c r="C23945" s="203"/>
      <c r="D23945" s="203"/>
      <c r="E23945" s="203"/>
      <c r="F23945" s="203"/>
    </row>
    <row r="23946" spans="1:6" x14ac:dyDescent="0.25">
      <c r="A23946" s="203"/>
      <c r="B23946" s="203"/>
      <c r="C23946" s="203"/>
      <c r="D23946" s="203"/>
      <c r="E23946" s="203"/>
      <c r="F23946" s="203"/>
    </row>
    <row r="23947" spans="1:6" x14ac:dyDescent="0.25">
      <c r="A23947" s="203"/>
      <c r="B23947" s="203"/>
      <c r="C23947" s="203"/>
      <c r="D23947" s="203"/>
      <c r="E23947" s="203"/>
      <c r="F23947" s="203"/>
    </row>
    <row r="23948" spans="1:6" x14ac:dyDescent="0.25">
      <c r="A23948" s="203"/>
      <c r="B23948" s="203"/>
      <c r="C23948" s="203"/>
      <c r="D23948" s="203"/>
      <c r="E23948" s="203"/>
      <c r="F23948" s="203"/>
    </row>
    <row r="23949" spans="1:6" x14ac:dyDescent="0.25">
      <c r="A23949" s="203"/>
      <c r="B23949" s="203"/>
      <c r="C23949" s="203"/>
      <c r="D23949" s="203"/>
      <c r="E23949" s="203"/>
      <c r="F23949" s="203"/>
    </row>
    <row r="23950" spans="1:6" x14ac:dyDescent="0.25">
      <c r="A23950" s="203"/>
      <c r="B23950" s="203"/>
      <c r="C23950" s="203"/>
      <c r="D23950" s="203"/>
      <c r="E23950" s="203"/>
      <c r="F23950" s="203"/>
    </row>
    <row r="23951" spans="1:6" x14ac:dyDescent="0.25">
      <c r="A23951" s="203"/>
      <c r="B23951" s="203"/>
      <c r="C23951" s="203"/>
      <c r="D23951" s="203"/>
      <c r="E23951" s="203"/>
      <c r="F23951" s="203"/>
    </row>
    <row r="23952" spans="1:6" x14ac:dyDescent="0.25">
      <c r="A23952" s="203"/>
      <c r="B23952" s="203"/>
      <c r="C23952" s="203"/>
      <c r="D23952" s="203"/>
      <c r="E23952" s="203"/>
      <c r="F23952" s="203"/>
    </row>
    <row r="23953" spans="1:6" x14ac:dyDescent="0.25">
      <c r="A23953" s="203"/>
      <c r="B23953" s="203"/>
      <c r="C23953" s="203"/>
      <c r="D23953" s="203"/>
      <c r="E23953" s="203"/>
      <c r="F23953" s="203"/>
    </row>
    <row r="23954" spans="1:6" x14ac:dyDescent="0.25">
      <c r="A23954" s="203"/>
      <c r="B23954" s="203"/>
      <c r="C23954" s="203"/>
      <c r="D23954" s="203"/>
      <c r="E23954" s="203"/>
      <c r="F23954" s="203"/>
    </row>
    <row r="23955" spans="1:6" x14ac:dyDescent="0.25">
      <c r="A23955" s="203"/>
      <c r="B23955" s="203"/>
      <c r="C23955" s="203"/>
      <c r="D23955" s="203"/>
      <c r="E23955" s="203"/>
      <c r="F23955" s="203"/>
    </row>
    <row r="23956" spans="1:6" x14ac:dyDescent="0.25">
      <c r="A23956" s="203"/>
      <c r="B23956" s="203"/>
      <c r="C23956" s="203"/>
      <c r="D23956" s="203"/>
      <c r="E23956" s="203"/>
      <c r="F23956" s="203"/>
    </row>
    <row r="23957" spans="1:6" x14ac:dyDescent="0.25">
      <c r="A23957" s="203"/>
      <c r="B23957" s="203"/>
      <c r="C23957" s="203"/>
      <c r="D23957" s="203"/>
      <c r="E23957" s="203"/>
      <c r="F23957" s="203"/>
    </row>
    <row r="23958" spans="1:6" x14ac:dyDescent="0.25">
      <c r="A23958" s="203"/>
      <c r="B23958" s="203"/>
      <c r="C23958" s="203"/>
      <c r="D23958" s="203"/>
      <c r="E23958" s="203"/>
      <c r="F23958" s="203"/>
    </row>
    <row r="23959" spans="1:6" x14ac:dyDescent="0.25">
      <c r="A23959" s="203"/>
      <c r="B23959" s="203"/>
      <c r="C23959" s="203"/>
      <c r="D23959" s="203"/>
      <c r="E23959" s="203"/>
      <c r="F23959" s="203"/>
    </row>
    <row r="23960" spans="1:6" x14ac:dyDescent="0.25">
      <c r="A23960" s="203"/>
      <c r="B23960" s="203"/>
      <c r="C23960" s="203"/>
      <c r="D23960" s="203"/>
      <c r="E23960" s="203"/>
      <c r="F23960" s="203"/>
    </row>
    <row r="23961" spans="1:6" x14ac:dyDescent="0.25">
      <c r="A23961" s="203"/>
      <c r="B23961" s="203"/>
      <c r="C23961" s="203"/>
      <c r="D23961" s="203"/>
      <c r="E23961" s="203"/>
      <c r="F23961" s="203"/>
    </row>
    <row r="23962" spans="1:6" x14ac:dyDescent="0.25">
      <c r="A23962" s="203"/>
      <c r="B23962" s="203"/>
      <c r="C23962" s="203"/>
      <c r="D23962" s="203"/>
      <c r="E23962" s="203"/>
      <c r="F23962" s="203"/>
    </row>
    <row r="23963" spans="1:6" x14ac:dyDescent="0.25">
      <c r="A23963" s="203"/>
      <c r="B23963" s="203"/>
      <c r="C23963" s="203"/>
      <c r="D23963" s="203"/>
      <c r="E23963" s="203"/>
      <c r="F23963" s="203"/>
    </row>
    <row r="23964" spans="1:6" x14ac:dyDescent="0.25">
      <c r="A23964" s="203"/>
      <c r="B23964" s="203"/>
      <c r="C23964" s="203"/>
      <c r="D23964" s="203"/>
      <c r="E23964" s="203"/>
      <c r="F23964" s="203"/>
    </row>
    <row r="23965" spans="1:6" x14ac:dyDescent="0.25">
      <c r="A23965" s="203"/>
      <c r="B23965" s="203"/>
      <c r="C23965" s="203"/>
      <c r="D23965" s="203"/>
      <c r="E23965" s="203"/>
      <c r="F23965" s="203"/>
    </row>
    <row r="23966" spans="1:6" x14ac:dyDescent="0.25">
      <c r="A23966" s="203"/>
      <c r="B23966" s="203"/>
      <c r="C23966" s="203"/>
      <c r="D23966" s="203"/>
      <c r="E23966" s="203"/>
      <c r="F23966" s="203"/>
    </row>
    <row r="23967" spans="1:6" x14ac:dyDescent="0.25">
      <c r="A23967" s="203"/>
      <c r="B23967" s="203"/>
      <c r="C23967" s="203"/>
      <c r="D23967" s="203"/>
      <c r="E23967" s="203"/>
      <c r="F23967" s="203"/>
    </row>
    <row r="23968" spans="1:6" x14ac:dyDescent="0.25">
      <c r="A23968" s="203"/>
      <c r="B23968" s="203"/>
      <c r="C23968" s="203"/>
      <c r="D23968" s="203"/>
      <c r="E23968" s="203"/>
      <c r="F23968" s="203"/>
    </row>
    <row r="23969" spans="1:6" x14ac:dyDescent="0.25">
      <c r="A23969" s="203"/>
      <c r="B23969" s="203"/>
      <c r="C23969" s="203"/>
      <c r="D23969" s="203"/>
      <c r="E23969" s="203"/>
      <c r="F23969" s="203"/>
    </row>
    <row r="23970" spans="1:6" x14ac:dyDescent="0.25">
      <c r="A23970" s="203"/>
      <c r="B23970" s="203"/>
      <c r="C23970" s="203"/>
      <c r="D23970" s="203"/>
      <c r="E23970" s="203"/>
      <c r="F23970" s="203"/>
    </row>
    <row r="23971" spans="1:6" x14ac:dyDescent="0.25">
      <c r="A23971" s="203"/>
      <c r="B23971" s="203"/>
      <c r="C23971" s="203"/>
      <c r="D23971" s="203"/>
      <c r="E23971" s="203"/>
      <c r="F23971" s="203"/>
    </row>
    <row r="23972" spans="1:6" x14ac:dyDescent="0.25">
      <c r="A23972" s="203"/>
      <c r="B23972" s="203"/>
      <c r="C23972" s="203"/>
      <c r="D23972" s="203"/>
      <c r="E23972" s="203"/>
      <c r="F23972" s="203"/>
    </row>
    <row r="23973" spans="1:6" x14ac:dyDescent="0.25">
      <c r="A23973" s="203"/>
      <c r="B23973" s="203"/>
      <c r="C23973" s="203"/>
      <c r="D23973" s="203"/>
      <c r="E23973" s="203"/>
      <c r="F23973" s="203"/>
    </row>
    <row r="23974" spans="1:6" x14ac:dyDescent="0.25">
      <c r="A23974" s="203"/>
      <c r="B23974" s="203"/>
      <c r="C23974" s="203"/>
      <c r="D23974" s="203"/>
      <c r="E23974" s="203"/>
      <c r="F23974" s="203"/>
    </row>
    <row r="23975" spans="1:6" x14ac:dyDescent="0.25">
      <c r="A23975" s="203"/>
      <c r="B23975" s="203"/>
      <c r="C23975" s="203"/>
      <c r="D23975" s="203"/>
      <c r="E23975" s="203"/>
      <c r="F23975" s="203"/>
    </row>
    <row r="23976" spans="1:6" x14ac:dyDescent="0.25">
      <c r="A23976" s="203"/>
      <c r="B23976" s="203"/>
      <c r="C23976" s="203"/>
      <c r="D23976" s="203"/>
      <c r="E23976" s="203"/>
      <c r="F23976" s="203"/>
    </row>
    <row r="23977" spans="1:6" x14ac:dyDescent="0.25">
      <c r="A23977" s="203"/>
      <c r="B23977" s="203"/>
      <c r="C23977" s="203"/>
      <c r="D23977" s="203"/>
      <c r="E23977" s="203"/>
      <c r="F23977" s="203"/>
    </row>
    <row r="23978" spans="1:6" x14ac:dyDescent="0.25">
      <c r="A23978" s="203"/>
      <c r="B23978" s="203"/>
      <c r="C23978" s="203"/>
      <c r="D23978" s="203"/>
      <c r="E23978" s="203"/>
      <c r="F23978" s="203"/>
    </row>
    <row r="23979" spans="1:6" x14ac:dyDescent="0.25">
      <c r="A23979" s="203"/>
      <c r="B23979" s="203"/>
      <c r="C23979" s="203"/>
      <c r="D23979" s="203"/>
      <c r="E23979" s="203"/>
      <c r="F23979" s="203"/>
    </row>
    <row r="23980" spans="1:6" x14ac:dyDescent="0.25">
      <c r="A23980" s="203"/>
      <c r="B23980" s="203"/>
      <c r="C23980" s="203"/>
      <c r="D23980" s="203"/>
      <c r="E23980" s="203"/>
      <c r="F23980" s="203"/>
    </row>
    <row r="23981" spans="1:6" x14ac:dyDescent="0.25">
      <c r="A23981" s="203"/>
      <c r="B23981" s="203"/>
      <c r="C23981" s="203"/>
      <c r="D23981" s="203"/>
      <c r="E23981" s="203"/>
      <c r="F23981" s="203"/>
    </row>
    <row r="23982" spans="1:6" x14ac:dyDescent="0.25">
      <c r="A23982" s="203"/>
      <c r="B23982" s="203"/>
      <c r="C23982" s="203"/>
      <c r="D23982" s="203"/>
      <c r="E23982" s="203"/>
      <c r="F23982" s="203"/>
    </row>
    <row r="23983" spans="1:6" x14ac:dyDescent="0.25">
      <c r="A23983" s="203"/>
      <c r="B23983" s="203"/>
      <c r="C23983" s="203"/>
      <c r="D23983" s="203"/>
      <c r="E23983" s="203"/>
      <c r="F23983" s="203"/>
    </row>
    <row r="23984" spans="1:6" x14ac:dyDescent="0.25">
      <c r="A23984" s="203"/>
      <c r="B23984" s="203"/>
      <c r="C23984" s="203"/>
      <c r="D23984" s="203"/>
      <c r="E23984" s="203"/>
      <c r="F23984" s="203"/>
    </row>
    <row r="23985" spans="1:6" x14ac:dyDescent="0.25">
      <c r="A23985" s="203"/>
      <c r="B23985" s="203"/>
      <c r="C23985" s="203"/>
      <c r="D23985" s="203"/>
      <c r="E23985" s="203"/>
      <c r="F23985" s="203"/>
    </row>
    <row r="23986" spans="1:6" x14ac:dyDescent="0.25">
      <c r="A23986" s="203"/>
      <c r="B23986" s="203"/>
      <c r="C23986" s="203"/>
      <c r="D23986" s="203"/>
      <c r="E23986" s="203"/>
      <c r="F23986" s="203"/>
    </row>
    <row r="23987" spans="1:6" x14ac:dyDescent="0.25">
      <c r="A23987" s="203"/>
      <c r="B23987" s="203"/>
      <c r="C23987" s="203"/>
      <c r="D23987" s="203"/>
      <c r="E23987" s="203"/>
      <c r="F23987" s="203"/>
    </row>
    <row r="23988" spans="1:6" x14ac:dyDescent="0.25">
      <c r="A23988" s="203"/>
      <c r="B23988" s="203"/>
      <c r="C23988" s="203"/>
      <c r="D23988" s="203"/>
      <c r="E23988" s="203"/>
      <c r="F23988" s="203"/>
    </row>
    <row r="23989" spans="1:6" x14ac:dyDescent="0.25">
      <c r="A23989" s="203"/>
      <c r="B23989" s="203"/>
      <c r="C23989" s="203"/>
      <c r="D23989" s="203"/>
      <c r="E23989" s="203"/>
      <c r="F23989" s="203"/>
    </row>
    <row r="23990" spans="1:6" x14ac:dyDescent="0.25">
      <c r="A23990" s="203"/>
      <c r="B23990" s="203"/>
      <c r="C23990" s="203"/>
      <c r="D23990" s="203"/>
      <c r="E23990" s="203"/>
      <c r="F23990" s="203"/>
    </row>
    <row r="23991" spans="1:6" x14ac:dyDescent="0.25">
      <c r="A23991" s="203"/>
      <c r="B23991" s="203"/>
      <c r="C23991" s="203"/>
      <c r="D23991" s="203"/>
      <c r="E23991" s="203"/>
      <c r="F23991" s="203"/>
    </row>
    <row r="23992" spans="1:6" x14ac:dyDescent="0.25">
      <c r="A23992" s="203"/>
      <c r="B23992" s="203"/>
      <c r="C23992" s="203"/>
      <c r="D23992" s="203"/>
      <c r="E23992" s="203"/>
      <c r="F23992" s="203"/>
    </row>
    <row r="23993" spans="1:6" x14ac:dyDescent="0.25">
      <c r="A23993" s="203"/>
      <c r="B23993" s="203"/>
      <c r="C23993" s="203"/>
      <c r="D23993" s="203"/>
      <c r="E23993" s="203"/>
      <c r="F23993" s="203"/>
    </row>
    <row r="23994" spans="1:6" x14ac:dyDescent="0.25">
      <c r="A23994" s="203"/>
      <c r="B23994" s="203"/>
      <c r="C23994" s="203"/>
      <c r="D23994" s="203"/>
      <c r="E23994" s="203"/>
      <c r="F23994" s="203"/>
    </row>
    <row r="23995" spans="1:6" x14ac:dyDescent="0.25">
      <c r="A23995" s="203"/>
      <c r="B23995" s="203"/>
      <c r="C23995" s="203"/>
      <c r="D23995" s="203"/>
      <c r="E23995" s="203"/>
      <c r="F23995" s="203"/>
    </row>
    <row r="23996" spans="1:6" x14ac:dyDescent="0.25">
      <c r="A23996" s="203"/>
      <c r="B23996" s="203"/>
      <c r="C23996" s="203"/>
      <c r="D23996" s="203"/>
      <c r="E23996" s="203"/>
      <c r="F23996" s="203"/>
    </row>
    <row r="23997" spans="1:6" x14ac:dyDescent="0.25">
      <c r="A23997" s="203"/>
      <c r="B23997" s="203"/>
      <c r="C23997" s="203"/>
      <c r="D23997" s="203"/>
      <c r="E23997" s="203"/>
      <c r="F23997" s="203"/>
    </row>
    <row r="23998" spans="1:6" x14ac:dyDescent="0.25">
      <c r="A23998" s="203"/>
      <c r="B23998" s="203"/>
      <c r="C23998" s="203"/>
      <c r="D23998" s="203"/>
      <c r="E23998" s="203"/>
      <c r="F23998" s="203"/>
    </row>
    <row r="23999" spans="1:6" x14ac:dyDescent="0.25">
      <c r="A23999" s="203"/>
      <c r="B23999" s="203"/>
      <c r="C23999" s="203"/>
      <c r="D23999" s="203"/>
      <c r="E23999" s="203"/>
      <c r="F23999" s="203"/>
    </row>
    <row r="24000" spans="1:6" x14ac:dyDescent="0.25">
      <c r="A24000" s="203"/>
      <c r="B24000" s="203"/>
      <c r="C24000" s="203"/>
      <c r="D24000" s="203"/>
      <c r="E24000" s="203"/>
      <c r="F24000" s="203"/>
    </row>
    <row r="24001" spans="1:6" x14ac:dyDescent="0.25">
      <c r="A24001" s="203"/>
      <c r="B24001" s="203"/>
      <c r="C24001" s="203"/>
      <c r="D24001" s="203"/>
      <c r="E24001" s="203"/>
      <c r="F24001" s="203"/>
    </row>
    <row r="24002" spans="1:6" x14ac:dyDescent="0.25">
      <c r="A24002" s="203"/>
      <c r="B24002" s="203"/>
      <c r="C24002" s="203"/>
      <c r="D24002" s="203"/>
      <c r="E24002" s="203"/>
      <c r="F24002" s="203"/>
    </row>
    <row r="24003" spans="1:6" x14ac:dyDescent="0.25">
      <c r="A24003" s="203"/>
      <c r="B24003" s="203"/>
      <c r="C24003" s="203"/>
      <c r="D24003" s="203"/>
      <c r="E24003" s="203"/>
      <c r="F24003" s="203"/>
    </row>
    <row r="24004" spans="1:6" x14ac:dyDescent="0.25">
      <c r="A24004" s="203"/>
      <c r="B24004" s="203"/>
      <c r="C24004" s="203"/>
      <c r="D24004" s="203"/>
      <c r="E24004" s="203"/>
      <c r="F24004" s="203"/>
    </row>
    <row r="24005" spans="1:6" x14ac:dyDescent="0.25">
      <c r="A24005" s="203"/>
      <c r="B24005" s="203"/>
      <c r="C24005" s="203"/>
      <c r="D24005" s="203"/>
      <c r="E24005" s="203"/>
      <c r="F24005" s="203"/>
    </row>
    <row r="24006" spans="1:6" x14ac:dyDescent="0.25">
      <c r="A24006" s="203"/>
      <c r="B24006" s="203"/>
      <c r="C24006" s="203"/>
      <c r="D24006" s="203"/>
      <c r="E24006" s="203"/>
      <c r="F24006" s="203"/>
    </row>
    <row r="24007" spans="1:6" x14ac:dyDescent="0.25">
      <c r="A24007" s="203"/>
      <c r="B24007" s="203"/>
      <c r="C24007" s="203"/>
      <c r="D24007" s="203"/>
      <c r="E24007" s="203"/>
      <c r="F24007" s="203"/>
    </row>
    <row r="24008" spans="1:6" x14ac:dyDescent="0.25">
      <c r="A24008" s="203"/>
      <c r="B24008" s="203"/>
      <c r="C24008" s="203"/>
      <c r="D24008" s="203"/>
      <c r="E24008" s="203"/>
      <c r="F24008" s="203"/>
    </row>
    <row r="24009" spans="1:6" x14ac:dyDescent="0.25">
      <c r="A24009" s="203"/>
      <c r="B24009" s="203"/>
      <c r="C24009" s="203"/>
      <c r="D24009" s="203"/>
      <c r="E24009" s="203"/>
      <c r="F24009" s="203"/>
    </row>
    <row r="24010" spans="1:6" x14ac:dyDescent="0.25">
      <c r="A24010" s="203"/>
      <c r="B24010" s="203"/>
      <c r="C24010" s="203"/>
      <c r="D24010" s="203"/>
      <c r="E24010" s="203"/>
      <c r="F24010" s="203"/>
    </row>
    <row r="24011" spans="1:6" x14ac:dyDescent="0.25">
      <c r="A24011" s="203"/>
      <c r="B24011" s="203"/>
      <c r="C24011" s="203"/>
      <c r="D24011" s="203"/>
      <c r="E24011" s="203"/>
      <c r="F24011" s="203"/>
    </row>
    <row r="24012" spans="1:6" x14ac:dyDescent="0.25">
      <c r="A24012" s="203"/>
      <c r="B24012" s="203"/>
      <c r="C24012" s="203"/>
      <c r="D24012" s="203"/>
      <c r="E24012" s="203"/>
      <c r="F24012" s="203"/>
    </row>
    <row r="24013" spans="1:6" x14ac:dyDescent="0.25">
      <c r="A24013" s="203"/>
      <c r="B24013" s="203"/>
      <c r="C24013" s="203"/>
      <c r="D24013" s="203"/>
      <c r="E24013" s="203"/>
      <c r="F24013" s="203"/>
    </row>
    <row r="24014" spans="1:6" x14ac:dyDescent="0.25">
      <c r="A24014" s="203"/>
      <c r="B24014" s="203"/>
      <c r="C24014" s="203"/>
      <c r="D24014" s="203"/>
      <c r="E24014" s="203"/>
      <c r="F24014" s="203"/>
    </row>
    <row r="24015" spans="1:6" x14ac:dyDescent="0.25">
      <c r="A24015" s="203"/>
      <c r="B24015" s="203"/>
      <c r="C24015" s="203"/>
      <c r="D24015" s="203"/>
      <c r="E24015" s="203"/>
      <c r="F24015" s="203"/>
    </row>
    <row r="24016" spans="1:6" x14ac:dyDescent="0.25">
      <c r="A24016" s="203"/>
      <c r="B24016" s="203"/>
      <c r="C24016" s="203"/>
      <c r="D24016" s="203"/>
      <c r="E24016" s="203"/>
      <c r="F24016" s="203"/>
    </row>
    <row r="24017" spans="1:6" x14ac:dyDescent="0.25">
      <c r="A24017" s="203"/>
      <c r="B24017" s="203"/>
      <c r="C24017" s="203"/>
      <c r="D24017" s="203"/>
      <c r="E24017" s="203"/>
      <c r="F24017" s="203"/>
    </row>
    <row r="24018" spans="1:6" x14ac:dyDescent="0.25">
      <c r="A24018" s="203"/>
      <c r="B24018" s="203"/>
      <c r="C24018" s="203"/>
      <c r="D24018" s="203"/>
      <c r="E24018" s="203"/>
      <c r="F24018" s="203"/>
    </row>
    <row r="24019" spans="1:6" x14ac:dyDescent="0.25">
      <c r="A24019" s="203"/>
      <c r="B24019" s="203"/>
      <c r="C24019" s="203"/>
      <c r="D24019" s="203"/>
      <c r="E24019" s="203"/>
      <c r="F24019" s="203"/>
    </row>
    <row r="24020" spans="1:6" x14ac:dyDescent="0.25">
      <c r="A24020" s="203"/>
      <c r="B24020" s="203"/>
      <c r="C24020" s="203"/>
      <c r="D24020" s="203"/>
      <c r="E24020" s="203"/>
      <c r="F24020" s="203"/>
    </row>
    <row r="24021" spans="1:6" x14ac:dyDescent="0.25">
      <c r="A24021" s="203"/>
      <c r="B24021" s="203"/>
      <c r="C24021" s="203"/>
      <c r="D24021" s="203"/>
      <c r="E24021" s="203"/>
      <c r="F24021" s="203"/>
    </row>
    <row r="24022" spans="1:6" x14ac:dyDescent="0.25">
      <c r="A24022" s="203"/>
      <c r="B24022" s="203"/>
      <c r="C24022" s="203"/>
      <c r="D24022" s="203"/>
      <c r="E24022" s="203"/>
      <c r="F24022" s="203"/>
    </row>
    <row r="24023" spans="1:6" x14ac:dyDescent="0.25">
      <c r="A24023" s="203"/>
      <c r="B24023" s="203"/>
      <c r="C24023" s="203"/>
      <c r="D24023" s="203"/>
      <c r="E24023" s="203"/>
      <c r="F24023" s="203"/>
    </row>
    <row r="24024" spans="1:6" x14ac:dyDescent="0.25">
      <c r="A24024" s="203"/>
      <c r="B24024" s="203"/>
      <c r="C24024" s="203"/>
      <c r="D24024" s="203"/>
      <c r="E24024" s="203"/>
      <c r="F24024" s="203"/>
    </row>
    <row r="24025" spans="1:6" x14ac:dyDescent="0.25">
      <c r="A24025" s="203"/>
      <c r="B24025" s="203"/>
      <c r="C24025" s="203"/>
      <c r="D24025" s="203"/>
      <c r="E24025" s="203"/>
      <c r="F24025" s="203"/>
    </row>
    <row r="24026" spans="1:6" x14ac:dyDescent="0.25">
      <c r="A24026" s="203"/>
      <c r="B24026" s="203"/>
      <c r="C24026" s="203"/>
      <c r="D24026" s="203"/>
      <c r="E24026" s="203"/>
      <c r="F24026" s="203"/>
    </row>
    <row r="24027" spans="1:6" x14ac:dyDescent="0.25">
      <c r="A24027" s="203"/>
      <c r="B24027" s="203"/>
      <c r="C24027" s="203"/>
      <c r="D24027" s="203"/>
      <c r="E24027" s="203"/>
      <c r="F24027" s="203"/>
    </row>
    <row r="24028" spans="1:6" x14ac:dyDescent="0.25">
      <c r="A24028" s="203"/>
      <c r="B24028" s="203"/>
      <c r="C24028" s="203"/>
      <c r="D24028" s="203"/>
      <c r="E24028" s="203"/>
      <c r="F24028" s="203"/>
    </row>
    <row r="24029" spans="1:6" x14ac:dyDescent="0.25">
      <c r="A24029" s="203"/>
      <c r="B24029" s="203"/>
      <c r="C24029" s="203"/>
      <c r="D24029" s="203"/>
      <c r="E24029" s="203"/>
      <c r="F24029" s="203"/>
    </row>
    <row r="24030" spans="1:6" x14ac:dyDescent="0.25">
      <c r="A24030" s="203"/>
      <c r="B24030" s="203"/>
      <c r="C24030" s="203"/>
      <c r="D24030" s="203"/>
      <c r="E24030" s="203"/>
      <c r="F24030" s="203"/>
    </row>
    <row r="24031" spans="1:6" x14ac:dyDescent="0.25">
      <c r="A24031" s="203"/>
      <c r="B24031" s="203"/>
      <c r="C24031" s="203"/>
      <c r="D24031" s="203"/>
      <c r="E24031" s="203"/>
      <c r="F24031" s="203"/>
    </row>
    <row r="24032" spans="1:6" x14ac:dyDescent="0.25">
      <c r="A24032" s="203"/>
      <c r="B24032" s="203"/>
      <c r="C24032" s="203"/>
      <c r="D24032" s="203"/>
      <c r="E24032" s="203"/>
      <c r="F24032" s="203"/>
    </row>
    <row r="24033" spans="1:6" x14ac:dyDescent="0.25">
      <c r="A24033" s="203"/>
      <c r="B24033" s="203"/>
      <c r="C24033" s="203"/>
      <c r="D24033" s="203"/>
      <c r="E24033" s="203"/>
      <c r="F24033" s="203"/>
    </row>
    <row r="24034" spans="1:6" x14ac:dyDescent="0.25">
      <c r="A24034" s="203"/>
      <c r="B24034" s="203"/>
      <c r="C24034" s="203"/>
      <c r="D24034" s="203"/>
      <c r="E24034" s="203"/>
      <c r="F24034" s="203"/>
    </row>
    <row r="24035" spans="1:6" x14ac:dyDescent="0.25">
      <c r="A24035" s="203"/>
      <c r="B24035" s="203"/>
      <c r="C24035" s="203"/>
      <c r="D24035" s="203"/>
      <c r="E24035" s="203"/>
      <c r="F24035" s="203"/>
    </row>
    <row r="24036" spans="1:6" x14ac:dyDescent="0.25">
      <c r="A24036" s="203"/>
      <c r="B24036" s="203"/>
      <c r="C24036" s="203"/>
      <c r="D24036" s="203"/>
      <c r="E24036" s="203"/>
      <c r="F24036" s="203"/>
    </row>
    <row r="24037" spans="1:6" x14ac:dyDescent="0.25">
      <c r="A24037" s="203"/>
      <c r="B24037" s="203"/>
      <c r="C24037" s="203"/>
      <c r="D24037" s="203"/>
      <c r="E24037" s="203"/>
      <c r="F24037" s="203"/>
    </row>
    <row r="24038" spans="1:6" x14ac:dyDescent="0.25">
      <c r="A24038" s="203"/>
      <c r="B24038" s="203"/>
      <c r="C24038" s="203"/>
      <c r="D24038" s="203"/>
      <c r="E24038" s="203"/>
      <c r="F24038" s="203"/>
    </row>
    <row r="24039" spans="1:6" x14ac:dyDescent="0.25">
      <c r="A24039" s="203"/>
      <c r="B24039" s="203"/>
      <c r="C24039" s="203"/>
      <c r="D24039" s="203"/>
      <c r="E24039" s="203"/>
      <c r="F24039" s="203"/>
    </row>
    <row r="24040" spans="1:6" x14ac:dyDescent="0.25">
      <c r="A24040" s="203"/>
      <c r="B24040" s="203"/>
      <c r="C24040" s="203"/>
      <c r="D24040" s="203"/>
      <c r="E24040" s="203"/>
      <c r="F24040" s="203"/>
    </row>
    <row r="24041" spans="1:6" x14ac:dyDescent="0.25">
      <c r="A24041" s="203"/>
      <c r="B24041" s="203"/>
      <c r="C24041" s="203"/>
      <c r="D24041" s="203"/>
      <c r="E24041" s="203"/>
      <c r="F24041" s="203"/>
    </row>
    <row r="24042" spans="1:6" x14ac:dyDescent="0.25">
      <c r="A24042" s="203"/>
      <c r="B24042" s="203"/>
      <c r="C24042" s="203"/>
      <c r="D24042" s="203"/>
      <c r="E24042" s="203"/>
      <c r="F24042" s="203"/>
    </row>
    <row r="24043" spans="1:6" x14ac:dyDescent="0.25">
      <c r="A24043" s="203"/>
      <c r="B24043" s="203"/>
      <c r="C24043" s="203"/>
      <c r="D24043" s="203"/>
      <c r="E24043" s="203"/>
      <c r="F24043" s="203"/>
    </row>
    <row r="24044" spans="1:6" x14ac:dyDescent="0.25">
      <c r="A24044" s="203"/>
      <c r="B24044" s="203"/>
      <c r="C24044" s="203"/>
      <c r="D24044" s="203"/>
      <c r="E24044" s="203"/>
      <c r="F24044" s="203"/>
    </row>
    <row r="24045" spans="1:6" x14ac:dyDescent="0.25">
      <c r="A24045" s="203"/>
      <c r="B24045" s="203"/>
      <c r="C24045" s="203"/>
      <c r="D24045" s="203"/>
      <c r="E24045" s="203"/>
      <c r="F24045" s="203"/>
    </row>
    <row r="24046" spans="1:6" x14ac:dyDescent="0.25">
      <c r="A24046" s="203"/>
      <c r="B24046" s="203"/>
      <c r="C24046" s="203"/>
      <c r="D24046" s="203"/>
      <c r="E24046" s="203"/>
      <c r="F24046" s="203"/>
    </row>
    <row r="24047" spans="1:6" x14ac:dyDescent="0.25">
      <c r="A24047" s="203"/>
      <c r="B24047" s="203"/>
      <c r="C24047" s="203"/>
      <c r="D24047" s="203"/>
      <c r="E24047" s="203"/>
      <c r="F24047" s="203"/>
    </row>
    <row r="24048" spans="1:6" x14ac:dyDescent="0.25">
      <c r="A24048" s="203"/>
      <c r="B24048" s="203"/>
      <c r="C24048" s="203"/>
      <c r="D24048" s="203"/>
      <c r="E24048" s="203"/>
      <c r="F24048" s="203"/>
    </row>
    <row r="24049" spans="1:6" x14ac:dyDescent="0.25">
      <c r="A24049" s="203"/>
      <c r="B24049" s="203"/>
      <c r="C24049" s="203"/>
      <c r="D24049" s="203"/>
      <c r="E24049" s="203"/>
      <c r="F24049" s="203"/>
    </row>
    <row r="24050" spans="1:6" x14ac:dyDescent="0.25">
      <c r="A24050" s="203"/>
      <c r="B24050" s="203"/>
      <c r="C24050" s="203"/>
      <c r="D24050" s="203"/>
      <c r="E24050" s="203"/>
      <c r="F24050" s="203"/>
    </row>
    <row r="24051" spans="1:6" x14ac:dyDescent="0.25">
      <c r="A24051" s="203"/>
      <c r="B24051" s="203"/>
      <c r="C24051" s="203"/>
      <c r="D24051" s="203"/>
      <c r="E24051" s="203"/>
      <c r="F24051" s="203"/>
    </row>
    <row r="24052" spans="1:6" x14ac:dyDescent="0.25">
      <c r="A24052" s="203"/>
      <c r="B24052" s="203"/>
      <c r="C24052" s="203"/>
      <c r="D24052" s="203"/>
      <c r="E24052" s="203"/>
      <c r="F24052" s="203"/>
    </row>
    <row r="24053" spans="1:6" x14ac:dyDescent="0.25">
      <c r="A24053" s="203"/>
      <c r="B24053" s="203"/>
      <c r="C24053" s="203"/>
      <c r="D24053" s="203"/>
      <c r="E24053" s="203"/>
      <c r="F24053" s="203"/>
    </row>
    <row r="24054" spans="1:6" x14ac:dyDescent="0.25">
      <c r="A24054" s="203"/>
      <c r="B24054" s="203"/>
      <c r="C24054" s="203"/>
      <c r="D24054" s="203"/>
      <c r="E24054" s="203"/>
      <c r="F24054" s="203"/>
    </row>
    <row r="24055" spans="1:6" x14ac:dyDescent="0.25">
      <c r="A24055" s="203"/>
      <c r="B24055" s="203"/>
      <c r="C24055" s="203"/>
      <c r="D24055" s="203"/>
      <c r="E24055" s="203"/>
      <c r="F24055" s="203"/>
    </row>
    <row r="24056" spans="1:6" x14ac:dyDescent="0.25">
      <c r="A24056" s="203"/>
      <c r="B24056" s="203"/>
      <c r="C24056" s="203"/>
      <c r="D24056" s="203"/>
      <c r="E24056" s="203"/>
      <c r="F24056" s="203"/>
    </row>
    <row r="24057" spans="1:6" x14ac:dyDescent="0.25">
      <c r="A24057" s="203"/>
      <c r="B24057" s="203"/>
      <c r="C24057" s="203"/>
      <c r="D24057" s="203"/>
      <c r="E24057" s="203"/>
      <c r="F24057" s="203"/>
    </row>
    <row r="24058" spans="1:6" x14ac:dyDescent="0.25">
      <c r="A24058" s="203"/>
      <c r="B24058" s="203"/>
      <c r="C24058" s="203"/>
      <c r="D24058" s="203"/>
      <c r="E24058" s="203"/>
      <c r="F24058" s="203"/>
    </row>
    <row r="24059" spans="1:6" x14ac:dyDescent="0.25">
      <c r="A24059" s="203"/>
      <c r="B24059" s="203"/>
      <c r="C24059" s="203"/>
      <c r="D24059" s="203"/>
      <c r="E24059" s="203"/>
      <c r="F24059" s="203"/>
    </row>
    <row r="24060" spans="1:6" x14ac:dyDescent="0.25">
      <c r="A24060" s="203"/>
      <c r="B24060" s="203"/>
      <c r="C24060" s="203"/>
      <c r="D24060" s="203"/>
      <c r="E24060" s="203"/>
      <c r="F24060" s="203"/>
    </row>
    <row r="24061" spans="1:6" x14ac:dyDescent="0.25">
      <c r="A24061" s="203"/>
      <c r="B24061" s="203"/>
      <c r="C24061" s="203"/>
      <c r="D24061" s="203"/>
      <c r="E24061" s="203"/>
      <c r="F24061" s="203"/>
    </row>
    <row r="24062" spans="1:6" x14ac:dyDescent="0.25">
      <c r="A24062" s="203"/>
      <c r="B24062" s="203"/>
      <c r="C24062" s="203"/>
      <c r="D24062" s="203"/>
      <c r="E24062" s="203"/>
      <c r="F24062" s="203"/>
    </row>
    <row r="24063" spans="1:6" x14ac:dyDescent="0.25">
      <c r="A24063" s="203"/>
      <c r="B24063" s="203"/>
      <c r="C24063" s="203"/>
      <c r="D24063" s="203"/>
      <c r="E24063" s="203"/>
      <c r="F24063" s="203"/>
    </row>
    <row r="24064" spans="1:6" x14ac:dyDescent="0.25">
      <c r="A24064" s="203"/>
      <c r="B24064" s="203"/>
      <c r="C24064" s="203"/>
      <c r="D24064" s="203"/>
      <c r="E24064" s="203"/>
      <c r="F24064" s="203"/>
    </row>
    <row r="24065" spans="1:6" x14ac:dyDescent="0.25">
      <c r="A24065" s="203"/>
      <c r="B24065" s="203"/>
      <c r="C24065" s="203"/>
      <c r="D24065" s="203"/>
      <c r="E24065" s="203"/>
      <c r="F24065" s="203"/>
    </row>
    <row r="24066" spans="1:6" x14ac:dyDescent="0.25">
      <c r="A24066" s="203"/>
      <c r="B24066" s="203"/>
      <c r="C24066" s="203"/>
      <c r="D24066" s="203"/>
      <c r="E24066" s="203"/>
      <c r="F24066" s="203"/>
    </row>
    <row r="24067" spans="1:6" x14ac:dyDescent="0.25">
      <c r="A24067" s="203"/>
      <c r="B24067" s="203"/>
      <c r="C24067" s="203"/>
      <c r="D24067" s="203"/>
      <c r="E24067" s="203"/>
      <c r="F24067" s="203"/>
    </row>
    <row r="24068" spans="1:6" x14ac:dyDescent="0.25">
      <c r="A24068" s="203"/>
      <c r="B24068" s="203"/>
      <c r="C24068" s="203"/>
      <c r="D24068" s="203"/>
      <c r="E24068" s="203"/>
      <c r="F24068" s="203"/>
    </row>
    <row r="24069" spans="1:6" x14ac:dyDescent="0.25">
      <c r="A24069" s="203"/>
      <c r="B24069" s="203"/>
      <c r="C24069" s="203"/>
      <c r="D24069" s="203"/>
      <c r="E24069" s="203"/>
      <c r="F24069" s="203"/>
    </row>
    <row r="24070" spans="1:6" x14ac:dyDescent="0.25">
      <c r="A24070" s="203"/>
      <c r="B24070" s="203"/>
      <c r="C24070" s="203"/>
      <c r="D24070" s="203"/>
      <c r="E24070" s="203"/>
      <c r="F24070" s="203"/>
    </row>
    <row r="24071" spans="1:6" x14ac:dyDescent="0.25">
      <c r="A24071" s="203"/>
      <c r="B24071" s="203"/>
      <c r="C24071" s="203"/>
      <c r="D24071" s="203"/>
      <c r="E24071" s="203"/>
      <c r="F24071" s="203"/>
    </row>
    <row r="24072" spans="1:6" x14ac:dyDescent="0.25">
      <c r="A24072" s="203"/>
      <c r="B24072" s="203"/>
      <c r="C24072" s="203"/>
      <c r="D24072" s="203"/>
      <c r="E24072" s="203"/>
      <c r="F24072" s="203"/>
    </row>
    <row r="24073" spans="1:6" x14ac:dyDescent="0.25">
      <c r="A24073" s="203"/>
      <c r="B24073" s="203"/>
      <c r="C24073" s="203"/>
      <c r="D24073" s="203"/>
      <c r="E24073" s="203"/>
      <c r="F24073" s="203"/>
    </row>
    <row r="24074" spans="1:6" x14ac:dyDescent="0.25">
      <c r="A24074" s="203"/>
      <c r="B24074" s="203"/>
      <c r="C24074" s="203"/>
      <c r="D24074" s="203"/>
      <c r="E24074" s="203"/>
      <c r="F24074" s="203"/>
    </row>
    <row r="24075" spans="1:6" x14ac:dyDescent="0.25">
      <c r="A24075" s="203"/>
      <c r="B24075" s="203"/>
      <c r="C24075" s="203"/>
      <c r="D24075" s="203"/>
      <c r="E24075" s="203"/>
      <c r="F24075" s="203"/>
    </row>
    <row r="24076" spans="1:6" x14ac:dyDescent="0.25">
      <c r="A24076" s="203"/>
      <c r="B24076" s="203"/>
      <c r="C24076" s="203"/>
      <c r="D24076" s="203"/>
      <c r="E24076" s="203"/>
      <c r="F24076" s="203"/>
    </row>
    <row r="24077" spans="1:6" x14ac:dyDescent="0.25">
      <c r="A24077" s="203"/>
      <c r="B24077" s="203"/>
      <c r="C24077" s="203"/>
      <c r="D24077" s="203"/>
      <c r="E24077" s="203"/>
      <c r="F24077" s="203"/>
    </row>
    <row r="24078" spans="1:6" x14ac:dyDescent="0.25">
      <c r="A24078" s="203"/>
      <c r="B24078" s="203"/>
      <c r="C24078" s="203"/>
      <c r="D24078" s="203"/>
      <c r="E24078" s="203"/>
      <c r="F24078" s="203"/>
    </row>
    <row r="24079" spans="1:6" x14ac:dyDescent="0.25">
      <c r="A24079" s="203"/>
      <c r="B24079" s="203"/>
      <c r="C24079" s="203"/>
      <c r="D24079" s="203"/>
      <c r="E24079" s="203"/>
      <c r="F24079" s="203"/>
    </row>
    <row r="24080" spans="1:6" x14ac:dyDescent="0.25">
      <c r="A24080" s="203"/>
      <c r="B24080" s="203"/>
      <c r="C24080" s="203"/>
      <c r="D24080" s="203"/>
      <c r="E24080" s="203"/>
      <c r="F24080" s="203"/>
    </row>
    <row r="24081" spans="1:6" x14ac:dyDescent="0.25">
      <c r="A24081" s="203"/>
      <c r="B24081" s="203"/>
      <c r="C24081" s="203"/>
      <c r="D24081" s="203"/>
      <c r="E24081" s="203"/>
      <c r="F24081" s="203"/>
    </row>
    <row r="24082" spans="1:6" x14ac:dyDescent="0.25">
      <c r="A24082" s="203"/>
      <c r="B24082" s="203"/>
      <c r="C24082" s="203"/>
      <c r="D24082" s="203"/>
      <c r="E24082" s="203"/>
      <c r="F24082" s="203"/>
    </row>
    <row r="24083" spans="1:6" x14ac:dyDescent="0.25">
      <c r="A24083" s="203"/>
      <c r="B24083" s="203"/>
      <c r="C24083" s="203"/>
      <c r="D24083" s="203"/>
      <c r="E24083" s="203"/>
      <c r="F24083" s="203"/>
    </row>
    <row r="24084" spans="1:6" x14ac:dyDescent="0.25">
      <c r="A24084" s="203"/>
      <c r="B24084" s="203"/>
      <c r="C24084" s="203"/>
      <c r="D24084" s="203"/>
      <c r="E24084" s="203"/>
      <c r="F24084" s="203"/>
    </row>
    <row r="24085" spans="1:6" x14ac:dyDescent="0.25">
      <c r="A24085" s="203"/>
      <c r="B24085" s="203"/>
      <c r="C24085" s="203"/>
      <c r="D24085" s="203"/>
      <c r="E24085" s="203"/>
      <c r="F24085" s="203"/>
    </row>
    <row r="24086" spans="1:6" x14ac:dyDescent="0.25">
      <c r="A24086" s="203"/>
      <c r="B24086" s="203"/>
      <c r="C24086" s="203"/>
      <c r="D24086" s="203"/>
      <c r="E24086" s="203"/>
      <c r="F24086" s="203"/>
    </row>
    <row r="24087" spans="1:6" x14ac:dyDescent="0.25">
      <c r="A24087" s="203"/>
      <c r="B24087" s="203"/>
      <c r="C24087" s="203"/>
      <c r="D24087" s="203"/>
      <c r="E24087" s="203"/>
      <c r="F24087" s="203"/>
    </row>
    <row r="24088" spans="1:6" x14ac:dyDescent="0.25">
      <c r="A24088" s="203"/>
      <c r="B24088" s="203"/>
      <c r="C24088" s="203"/>
      <c r="D24088" s="203"/>
      <c r="E24088" s="203"/>
      <c r="F24088" s="203"/>
    </row>
    <row r="24089" spans="1:6" x14ac:dyDescent="0.25">
      <c r="A24089" s="203"/>
      <c r="B24089" s="203"/>
      <c r="C24089" s="203"/>
      <c r="D24089" s="203"/>
      <c r="E24089" s="203"/>
      <c r="F24089" s="203"/>
    </row>
    <row r="24090" spans="1:6" x14ac:dyDescent="0.25">
      <c r="A24090" s="203"/>
      <c r="B24090" s="203"/>
      <c r="C24090" s="203"/>
      <c r="D24090" s="203"/>
      <c r="E24090" s="203"/>
      <c r="F24090" s="203"/>
    </row>
    <row r="24091" spans="1:6" x14ac:dyDescent="0.25">
      <c r="A24091" s="203"/>
      <c r="B24091" s="203"/>
      <c r="C24091" s="203"/>
      <c r="D24091" s="203"/>
      <c r="E24091" s="203"/>
      <c r="F24091" s="203"/>
    </row>
    <row r="24092" spans="1:6" x14ac:dyDescent="0.25">
      <c r="A24092" s="203"/>
      <c r="B24092" s="203"/>
      <c r="C24092" s="203"/>
      <c r="D24092" s="203"/>
      <c r="E24092" s="203"/>
      <c r="F24092" s="203"/>
    </row>
    <row r="24093" spans="1:6" x14ac:dyDescent="0.25">
      <c r="A24093" s="203"/>
      <c r="B24093" s="203"/>
      <c r="C24093" s="203"/>
      <c r="D24093" s="203"/>
      <c r="E24093" s="203"/>
      <c r="F24093" s="203"/>
    </row>
    <row r="24094" spans="1:6" x14ac:dyDescent="0.25">
      <c r="A24094" s="203"/>
      <c r="B24094" s="203"/>
      <c r="C24094" s="203"/>
      <c r="D24094" s="203"/>
      <c r="E24094" s="203"/>
      <c r="F24094" s="203"/>
    </row>
    <row r="24095" spans="1:6" x14ac:dyDescent="0.25">
      <c r="A24095" s="203"/>
      <c r="B24095" s="203"/>
      <c r="C24095" s="203"/>
      <c r="D24095" s="203"/>
      <c r="E24095" s="203"/>
      <c r="F24095" s="203"/>
    </row>
    <row r="24096" spans="1:6" x14ac:dyDescent="0.25">
      <c r="A24096" s="203"/>
      <c r="B24096" s="203"/>
      <c r="C24096" s="203"/>
      <c r="D24096" s="203"/>
      <c r="E24096" s="203"/>
      <c r="F24096" s="203"/>
    </row>
    <row r="24097" spans="1:6" x14ac:dyDescent="0.25">
      <c r="A24097" s="203"/>
      <c r="B24097" s="203"/>
      <c r="C24097" s="203"/>
      <c r="D24097" s="203"/>
      <c r="E24097" s="203"/>
      <c r="F24097" s="203"/>
    </row>
    <row r="24098" spans="1:6" x14ac:dyDescent="0.25">
      <c r="A24098" s="203"/>
      <c r="B24098" s="203"/>
      <c r="C24098" s="203"/>
      <c r="D24098" s="203"/>
      <c r="E24098" s="203"/>
      <c r="F24098" s="203"/>
    </row>
    <row r="24099" spans="1:6" x14ac:dyDescent="0.25">
      <c r="A24099" s="203"/>
      <c r="B24099" s="203"/>
      <c r="C24099" s="203"/>
      <c r="D24099" s="203"/>
      <c r="E24099" s="203"/>
      <c r="F24099" s="203"/>
    </row>
    <row r="24100" spans="1:6" x14ac:dyDescent="0.25">
      <c r="A24100" s="203"/>
      <c r="B24100" s="203"/>
      <c r="C24100" s="203"/>
      <c r="D24100" s="203"/>
      <c r="E24100" s="203"/>
      <c r="F24100" s="203"/>
    </row>
    <row r="24101" spans="1:6" x14ac:dyDescent="0.25">
      <c r="A24101" s="203"/>
      <c r="B24101" s="203"/>
      <c r="C24101" s="203"/>
      <c r="D24101" s="203"/>
      <c r="E24101" s="203"/>
      <c r="F24101" s="203"/>
    </row>
    <row r="24102" spans="1:6" x14ac:dyDescent="0.25">
      <c r="A24102" s="203"/>
      <c r="B24102" s="203"/>
      <c r="C24102" s="203"/>
      <c r="D24102" s="203"/>
      <c r="E24102" s="203"/>
      <c r="F24102" s="203"/>
    </row>
    <row r="24103" spans="1:6" x14ac:dyDescent="0.25">
      <c r="A24103" s="203"/>
      <c r="B24103" s="203"/>
      <c r="C24103" s="203"/>
      <c r="D24103" s="203"/>
      <c r="E24103" s="203"/>
      <c r="F24103" s="203"/>
    </row>
    <row r="24104" spans="1:6" x14ac:dyDescent="0.25">
      <c r="A24104" s="203"/>
      <c r="B24104" s="203"/>
      <c r="C24104" s="203"/>
      <c r="D24104" s="203"/>
      <c r="E24104" s="203"/>
      <c r="F24104" s="203"/>
    </row>
    <row r="24105" spans="1:6" x14ac:dyDescent="0.25">
      <c r="A24105" s="203"/>
      <c r="B24105" s="203"/>
      <c r="C24105" s="203"/>
      <c r="D24105" s="203"/>
      <c r="E24105" s="203"/>
      <c r="F24105" s="203"/>
    </row>
    <row r="24106" spans="1:6" x14ac:dyDescent="0.25">
      <c r="A24106" s="203"/>
      <c r="B24106" s="203"/>
      <c r="C24106" s="203"/>
      <c r="D24106" s="203"/>
      <c r="E24106" s="203"/>
      <c r="F24106" s="203"/>
    </row>
    <row r="24107" spans="1:6" x14ac:dyDescent="0.25">
      <c r="A24107" s="203"/>
      <c r="B24107" s="203"/>
      <c r="C24107" s="203"/>
      <c r="D24107" s="203"/>
      <c r="E24107" s="203"/>
      <c r="F24107" s="203"/>
    </row>
    <row r="24108" spans="1:6" x14ac:dyDescent="0.25">
      <c r="A24108" s="203"/>
      <c r="B24108" s="203"/>
      <c r="C24108" s="203"/>
      <c r="D24108" s="203"/>
      <c r="E24108" s="203"/>
      <c r="F24108" s="203"/>
    </row>
    <row r="24109" spans="1:6" x14ac:dyDescent="0.25">
      <c r="A24109" s="203"/>
      <c r="B24109" s="203"/>
      <c r="C24109" s="203"/>
      <c r="D24109" s="203"/>
      <c r="E24109" s="203"/>
      <c r="F24109" s="203"/>
    </row>
    <row r="24110" spans="1:6" x14ac:dyDescent="0.25">
      <c r="A24110" s="203"/>
      <c r="B24110" s="203"/>
      <c r="C24110" s="203"/>
      <c r="D24110" s="203"/>
      <c r="E24110" s="203"/>
      <c r="F24110" s="203"/>
    </row>
    <row r="24111" spans="1:6" x14ac:dyDescent="0.25">
      <c r="A24111" s="203"/>
      <c r="B24111" s="203"/>
      <c r="C24111" s="203"/>
      <c r="D24111" s="203"/>
      <c r="E24111" s="203"/>
      <c r="F24111" s="203"/>
    </row>
    <row r="24112" spans="1:6" x14ac:dyDescent="0.25">
      <c r="A24112" s="203"/>
      <c r="B24112" s="203"/>
      <c r="C24112" s="203"/>
      <c r="D24112" s="203"/>
      <c r="E24112" s="203"/>
      <c r="F24112" s="203"/>
    </row>
    <row r="24113" spans="1:6" x14ac:dyDescent="0.25">
      <c r="A24113" s="203"/>
      <c r="B24113" s="203"/>
      <c r="C24113" s="203"/>
      <c r="D24113" s="203"/>
      <c r="E24113" s="203"/>
      <c r="F24113" s="203"/>
    </row>
    <row r="24114" spans="1:6" x14ac:dyDescent="0.25">
      <c r="A24114" s="203"/>
      <c r="B24114" s="203"/>
      <c r="C24114" s="203"/>
      <c r="D24114" s="203"/>
      <c r="E24114" s="203"/>
      <c r="F24114" s="203"/>
    </row>
    <row r="24115" spans="1:6" x14ac:dyDescent="0.25">
      <c r="A24115" s="203"/>
      <c r="B24115" s="203"/>
      <c r="C24115" s="203"/>
      <c r="D24115" s="203"/>
      <c r="E24115" s="203"/>
      <c r="F24115" s="203"/>
    </row>
    <row r="24116" spans="1:6" x14ac:dyDescent="0.25">
      <c r="A24116" s="203"/>
      <c r="B24116" s="203"/>
      <c r="C24116" s="203"/>
      <c r="D24116" s="203"/>
      <c r="E24116" s="203"/>
      <c r="F24116" s="203"/>
    </row>
    <row r="24117" spans="1:6" x14ac:dyDescent="0.25">
      <c r="A24117" s="203"/>
      <c r="B24117" s="203"/>
      <c r="C24117" s="203"/>
      <c r="D24117" s="203"/>
      <c r="E24117" s="203"/>
      <c r="F24117" s="203"/>
    </row>
    <row r="24118" spans="1:6" x14ac:dyDescent="0.25">
      <c r="A24118" s="203"/>
      <c r="B24118" s="203"/>
      <c r="C24118" s="203"/>
      <c r="D24118" s="203"/>
      <c r="E24118" s="203"/>
      <c r="F24118" s="203"/>
    </row>
    <row r="24119" spans="1:6" x14ac:dyDescent="0.25">
      <c r="A24119" s="203"/>
      <c r="B24119" s="203"/>
      <c r="C24119" s="203"/>
      <c r="D24119" s="203"/>
      <c r="E24119" s="203"/>
      <c r="F24119" s="203"/>
    </row>
    <row r="24120" spans="1:6" x14ac:dyDescent="0.25">
      <c r="A24120" s="203"/>
      <c r="B24120" s="203"/>
      <c r="C24120" s="203"/>
      <c r="D24120" s="203"/>
      <c r="E24120" s="203"/>
      <c r="F24120" s="203"/>
    </row>
    <row r="24121" spans="1:6" x14ac:dyDescent="0.25">
      <c r="A24121" s="203"/>
      <c r="B24121" s="203"/>
      <c r="C24121" s="203"/>
      <c r="D24121" s="203"/>
      <c r="E24121" s="203"/>
      <c r="F24121" s="203"/>
    </row>
    <row r="24122" spans="1:6" x14ac:dyDescent="0.25">
      <c r="A24122" s="203"/>
      <c r="B24122" s="203"/>
      <c r="C24122" s="203"/>
      <c r="D24122" s="203"/>
      <c r="E24122" s="203"/>
      <c r="F24122" s="203"/>
    </row>
    <row r="24123" spans="1:6" x14ac:dyDescent="0.25">
      <c r="A24123" s="203"/>
      <c r="B24123" s="203"/>
      <c r="C24123" s="203"/>
      <c r="D24123" s="203"/>
      <c r="E24123" s="203"/>
      <c r="F24123" s="203"/>
    </row>
    <row r="24124" spans="1:6" x14ac:dyDescent="0.25">
      <c r="A24124" s="203"/>
      <c r="B24124" s="203"/>
      <c r="C24124" s="203"/>
      <c r="D24124" s="203"/>
      <c r="E24124" s="203"/>
      <c r="F24124" s="203"/>
    </row>
    <row r="24125" spans="1:6" x14ac:dyDescent="0.25">
      <c r="A24125" s="203"/>
      <c r="B24125" s="203"/>
      <c r="C24125" s="203"/>
      <c r="D24125" s="203"/>
      <c r="E24125" s="203"/>
      <c r="F24125" s="203"/>
    </row>
    <row r="24126" spans="1:6" x14ac:dyDescent="0.25">
      <c r="A24126" s="203"/>
      <c r="B24126" s="203"/>
      <c r="C24126" s="203"/>
      <c r="D24126" s="203"/>
      <c r="E24126" s="203"/>
      <c r="F24126" s="203"/>
    </row>
    <row r="24127" spans="1:6" x14ac:dyDescent="0.25">
      <c r="A24127" s="203"/>
      <c r="B24127" s="203"/>
      <c r="C24127" s="203"/>
      <c r="D24127" s="203"/>
      <c r="E24127" s="203"/>
      <c r="F24127" s="203"/>
    </row>
    <row r="24128" spans="1:6" x14ac:dyDescent="0.25">
      <c r="A24128" s="203"/>
      <c r="B24128" s="203"/>
      <c r="C24128" s="203"/>
      <c r="D24128" s="203"/>
      <c r="E24128" s="203"/>
      <c r="F24128" s="203"/>
    </row>
    <row r="24129" spans="1:6" x14ac:dyDescent="0.25">
      <c r="A24129" s="203"/>
      <c r="B24129" s="203"/>
      <c r="C24129" s="203"/>
      <c r="D24129" s="203"/>
      <c r="E24129" s="203"/>
      <c r="F24129" s="203"/>
    </row>
    <row r="24130" spans="1:6" x14ac:dyDescent="0.25">
      <c r="A24130" s="203"/>
      <c r="B24130" s="203"/>
      <c r="C24130" s="203"/>
      <c r="D24130" s="203"/>
      <c r="E24130" s="203"/>
      <c r="F24130" s="203"/>
    </row>
    <row r="24131" spans="1:6" x14ac:dyDescent="0.25">
      <c r="A24131" s="203"/>
      <c r="B24131" s="203"/>
      <c r="C24131" s="203"/>
      <c r="D24131" s="203"/>
      <c r="E24131" s="203"/>
      <c r="F24131" s="203"/>
    </row>
    <row r="24132" spans="1:6" x14ac:dyDescent="0.25">
      <c r="A24132" s="203"/>
      <c r="B24132" s="203"/>
      <c r="C24132" s="203"/>
      <c r="D24132" s="203"/>
      <c r="E24132" s="203"/>
      <c r="F24132" s="203"/>
    </row>
    <row r="24133" spans="1:6" x14ac:dyDescent="0.25">
      <c r="A24133" s="203"/>
      <c r="B24133" s="203"/>
      <c r="C24133" s="203"/>
      <c r="D24133" s="203"/>
      <c r="E24133" s="203"/>
      <c r="F24133" s="203"/>
    </row>
    <row r="24134" spans="1:6" x14ac:dyDescent="0.25">
      <c r="A24134" s="203"/>
      <c r="B24134" s="203"/>
      <c r="C24134" s="203"/>
      <c r="D24134" s="203"/>
      <c r="E24134" s="203"/>
      <c r="F24134" s="203"/>
    </row>
    <row r="24135" spans="1:6" x14ac:dyDescent="0.25">
      <c r="A24135" s="203"/>
      <c r="B24135" s="203"/>
      <c r="C24135" s="203"/>
      <c r="D24135" s="203"/>
      <c r="E24135" s="203"/>
      <c r="F24135" s="203"/>
    </row>
    <row r="24136" spans="1:6" x14ac:dyDescent="0.25">
      <c r="A24136" s="203"/>
      <c r="B24136" s="203"/>
      <c r="C24136" s="203"/>
      <c r="D24136" s="203"/>
      <c r="E24136" s="203"/>
      <c r="F24136" s="203"/>
    </row>
    <row r="24137" spans="1:6" x14ac:dyDescent="0.25">
      <c r="A24137" s="203"/>
      <c r="B24137" s="203"/>
      <c r="C24137" s="203"/>
      <c r="D24137" s="203"/>
      <c r="E24137" s="203"/>
      <c r="F24137" s="203"/>
    </row>
    <row r="24138" spans="1:6" x14ac:dyDescent="0.25">
      <c r="A24138" s="203"/>
      <c r="B24138" s="203"/>
      <c r="C24138" s="203"/>
      <c r="D24138" s="203"/>
      <c r="E24138" s="203"/>
      <c r="F24138" s="203"/>
    </row>
    <row r="24139" spans="1:6" x14ac:dyDescent="0.25">
      <c r="A24139" s="203"/>
      <c r="B24139" s="203"/>
      <c r="C24139" s="203"/>
      <c r="D24139" s="203"/>
      <c r="E24139" s="203"/>
      <c r="F24139" s="203"/>
    </row>
    <row r="24140" spans="1:6" x14ac:dyDescent="0.25">
      <c r="A24140" s="203"/>
      <c r="B24140" s="203"/>
      <c r="C24140" s="203"/>
      <c r="D24140" s="203"/>
      <c r="E24140" s="203"/>
      <c r="F24140" s="203"/>
    </row>
    <row r="24141" spans="1:6" x14ac:dyDescent="0.25">
      <c r="A24141" s="203"/>
      <c r="B24141" s="203"/>
      <c r="C24141" s="203"/>
      <c r="D24141" s="203"/>
      <c r="E24141" s="203"/>
      <c r="F24141" s="203"/>
    </row>
    <row r="24142" spans="1:6" x14ac:dyDescent="0.25">
      <c r="A24142" s="203"/>
      <c r="B24142" s="203"/>
      <c r="C24142" s="203"/>
      <c r="D24142" s="203"/>
      <c r="E24142" s="203"/>
      <c r="F24142" s="203"/>
    </row>
    <row r="24143" spans="1:6" x14ac:dyDescent="0.25">
      <c r="A24143" s="203"/>
      <c r="B24143" s="203"/>
      <c r="C24143" s="203"/>
      <c r="D24143" s="203"/>
      <c r="E24143" s="203"/>
      <c r="F24143" s="203"/>
    </row>
    <row r="24144" spans="1:6" x14ac:dyDescent="0.25">
      <c r="A24144" s="203"/>
      <c r="B24144" s="203"/>
      <c r="C24144" s="203"/>
      <c r="D24144" s="203"/>
      <c r="E24144" s="203"/>
      <c r="F24144" s="203"/>
    </row>
    <row r="24145" spans="1:6" x14ac:dyDescent="0.25">
      <c r="A24145" s="203"/>
      <c r="B24145" s="203"/>
      <c r="C24145" s="203"/>
      <c r="D24145" s="203"/>
      <c r="E24145" s="203"/>
      <c r="F24145" s="203"/>
    </row>
    <row r="24146" spans="1:6" x14ac:dyDescent="0.25">
      <c r="A24146" s="203"/>
      <c r="B24146" s="203"/>
      <c r="C24146" s="203"/>
      <c r="D24146" s="203"/>
      <c r="E24146" s="203"/>
      <c r="F24146" s="203"/>
    </row>
    <row r="24147" spans="1:6" x14ac:dyDescent="0.25">
      <c r="A24147" s="203"/>
      <c r="B24147" s="203"/>
      <c r="C24147" s="203"/>
      <c r="D24147" s="203"/>
      <c r="E24147" s="203"/>
      <c r="F24147" s="203"/>
    </row>
    <row r="24148" spans="1:6" x14ac:dyDescent="0.25">
      <c r="A24148" s="203"/>
      <c r="B24148" s="203"/>
      <c r="C24148" s="203"/>
      <c r="D24148" s="203"/>
      <c r="E24148" s="203"/>
      <c r="F24148" s="203"/>
    </row>
    <row r="24149" spans="1:6" x14ac:dyDescent="0.25">
      <c r="A24149" s="203"/>
      <c r="B24149" s="203"/>
      <c r="C24149" s="203"/>
      <c r="D24149" s="203"/>
      <c r="E24149" s="203"/>
      <c r="F24149" s="203"/>
    </row>
    <row r="24150" spans="1:6" x14ac:dyDescent="0.25">
      <c r="A24150" s="203"/>
      <c r="B24150" s="203"/>
      <c r="C24150" s="203"/>
      <c r="D24150" s="203"/>
      <c r="E24150" s="203"/>
      <c r="F24150" s="203"/>
    </row>
    <row r="24151" spans="1:6" x14ac:dyDescent="0.25">
      <c r="A24151" s="203"/>
      <c r="B24151" s="203"/>
      <c r="C24151" s="203"/>
      <c r="D24151" s="203"/>
      <c r="E24151" s="203"/>
      <c r="F24151" s="203"/>
    </row>
    <row r="24152" spans="1:6" x14ac:dyDescent="0.25">
      <c r="A24152" s="203"/>
      <c r="B24152" s="203"/>
      <c r="C24152" s="203"/>
      <c r="D24152" s="203"/>
      <c r="E24152" s="203"/>
      <c r="F24152" s="203"/>
    </row>
    <row r="24153" spans="1:6" x14ac:dyDescent="0.25">
      <c r="A24153" s="203"/>
      <c r="B24153" s="203"/>
      <c r="C24153" s="203"/>
      <c r="D24153" s="203"/>
      <c r="E24153" s="203"/>
      <c r="F24153" s="203"/>
    </row>
    <row r="24154" spans="1:6" x14ac:dyDescent="0.25">
      <c r="A24154" s="203"/>
      <c r="B24154" s="203"/>
      <c r="C24154" s="203"/>
      <c r="D24154" s="203"/>
      <c r="E24154" s="203"/>
      <c r="F24154" s="203"/>
    </row>
    <row r="24155" spans="1:6" x14ac:dyDescent="0.25">
      <c r="A24155" s="203"/>
      <c r="B24155" s="203"/>
      <c r="C24155" s="203"/>
      <c r="D24155" s="203"/>
      <c r="E24155" s="203"/>
      <c r="F24155" s="203"/>
    </row>
    <row r="24156" spans="1:6" x14ac:dyDescent="0.25">
      <c r="A24156" s="203"/>
      <c r="B24156" s="203"/>
      <c r="C24156" s="203"/>
      <c r="D24156" s="203"/>
      <c r="E24156" s="203"/>
      <c r="F24156" s="203"/>
    </row>
    <row r="24157" spans="1:6" x14ac:dyDescent="0.25">
      <c r="A24157" s="203"/>
      <c r="B24157" s="203"/>
      <c r="C24157" s="203"/>
      <c r="D24157" s="203"/>
      <c r="E24157" s="203"/>
      <c r="F24157" s="203"/>
    </row>
    <row r="24158" spans="1:6" x14ac:dyDescent="0.25">
      <c r="A24158" s="203"/>
      <c r="B24158" s="203"/>
      <c r="C24158" s="203"/>
      <c r="D24158" s="203"/>
      <c r="E24158" s="203"/>
      <c r="F24158" s="203"/>
    </row>
    <row r="24159" spans="1:6" x14ac:dyDescent="0.25">
      <c r="A24159" s="203"/>
      <c r="B24159" s="203"/>
      <c r="C24159" s="203"/>
      <c r="D24159" s="203"/>
      <c r="E24159" s="203"/>
      <c r="F24159" s="203"/>
    </row>
    <row r="24160" spans="1:6" x14ac:dyDescent="0.25">
      <c r="A24160" s="203"/>
      <c r="B24160" s="203"/>
      <c r="C24160" s="203"/>
      <c r="D24160" s="203"/>
      <c r="E24160" s="203"/>
      <c r="F24160" s="203"/>
    </row>
    <row r="24161" spans="1:6" x14ac:dyDescent="0.25">
      <c r="A24161" s="203"/>
      <c r="B24161" s="203"/>
      <c r="C24161" s="203"/>
      <c r="D24161" s="203"/>
      <c r="E24161" s="203"/>
      <c r="F24161" s="203"/>
    </row>
    <row r="24162" spans="1:6" x14ac:dyDescent="0.25">
      <c r="A24162" s="203"/>
      <c r="B24162" s="203"/>
      <c r="C24162" s="203"/>
      <c r="D24162" s="203"/>
      <c r="E24162" s="203"/>
      <c r="F24162" s="203"/>
    </row>
    <row r="24163" spans="1:6" x14ac:dyDescent="0.25">
      <c r="A24163" s="203"/>
      <c r="B24163" s="203"/>
      <c r="C24163" s="203"/>
      <c r="D24163" s="203"/>
      <c r="E24163" s="203"/>
      <c r="F24163" s="203"/>
    </row>
    <row r="24164" spans="1:6" x14ac:dyDescent="0.25">
      <c r="A24164" s="203"/>
      <c r="B24164" s="203"/>
      <c r="C24164" s="203"/>
      <c r="D24164" s="203"/>
      <c r="E24164" s="203"/>
      <c r="F24164" s="203"/>
    </row>
    <row r="24165" spans="1:6" x14ac:dyDescent="0.25">
      <c r="A24165" s="203"/>
      <c r="B24165" s="203"/>
      <c r="C24165" s="203"/>
      <c r="D24165" s="203"/>
      <c r="E24165" s="203"/>
      <c r="F24165" s="203"/>
    </row>
    <row r="24166" spans="1:6" x14ac:dyDescent="0.25">
      <c r="A24166" s="203"/>
      <c r="B24166" s="203"/>
      <c r="C24166" s="203"/>
      <c r="D24166" s="203"/>
      <c r="E24166" s="203"/>
      <c r="F24166" s="203"/>
    </row>
    <row r="24167" spans="1:6" x14ac:dyDescent="0.25">
      <c r="A24167" s="203"/>
      <c r="B24167" s="203"/>
      <c r="C24167" s="203"/>
      <c r="D24167" s="203"/>
      <c r="E24167" s="203"/>
      <c r="F24167" s="203"/>
    </row>
    <row r="24168" spans="1:6" x14ac:dyDescent="0.25">
      <c r="A24168" s="203"/>
      <c r="B24168" s="203"/>
      <c r="C24168" s="203"/>
      <c r="D24168" s="203"/>
      <c r="E24168" s="203"/>
      <c r="F24168" s="203"/>
    </row>
    <row r="24169" spans="1:6" x14ac:dyDescent="0.25">
      <c r="A24169" s="203"/>
      <c r="B24169" s="203"/>
      <c r="C24169" s="203"/>
      <c r="D24169" s="203"/>
      <c r="E24169" s="203"/>
      <c r="F24169" s="203"/>
    </row>
    <row r="24170" spans="1:6" x14ac:dyDescent="0.25">
      <c r="A24170" s="203"/>
      <c r="B24170" s="203"/>
      <c r="C24170" s="203"/>
      <c r="D24170" s="203"/>
      <c r="E24170" s="203"/>
      <c r="F24170" s="203"/>
    </row>
    <row r="24171" spans="1:6" x14ac:dyDescent="0.25">
      <c r="A24171" s="203"/>
      <c r="B24171" s="203"/>
      <c r="C24171" s="203"/>
      <c r="D24171" s="203"/>
      <c r="E24171" s="203"/>
      <c r="F24171" s="203"/>
    </row>
    <row r="24172" spans="1:6" x14ac:dyDescent="0.25">
      <c r="A24172" s="203"/>
      <c r="B24172" s="203"/>
      <c r="C24172" s="203"/>
      <c r="D24172" s="203"/>
      <c r="E24172" s="203"/>
      <c r="F24172" s="203"/>
    </row>
    <row r="24173" spans="1:6" x14ac:dyDescent="0.25">
      <c r="A24173" s="203"/>
      <c r="B24173" s="203"/>
      <c r="C24173" s="203"/>
      <c r="D24173" s="203"/>
      <c r="E24173" s="203"/>
      <c r="F24173" s="203"/>
    </row>
    <row r="24174" spans="1:6" x14ac:dyDescent="0.25">
      <c r="A24174" s="203"/>
      <c r="B24174" s="203"/>
      <c r="C24174" s="203"/>
      <c r="D24174" s="203"/>
      <c r="E24174" s="203"/>
      <c r="F24174" s="203"/>
    </row>
    <row r="24175" spans="1:6" x14ac:dyDescent="0.25">
      <c r="A24175" s="203"/>
      <c r="B24175" s="203"/>
      <c r="C24175" s="203"/>
      <c r="D24175" s="203"/>
      <c r="E24175" s="203"/>
      <c r="F24175" s="203"/>
    </row>
    <row r="24176" spans="1:6" x14ac:dyDescent="0.25">
      <c r="A24176" s="203"/>
      <c r="B24176" s="203"/>
      <c r="C24176" s="203"/>
      <c r="D24176" s="203"/>
      <c r="E24176" s="203"/>
      <c r="F24176" s="203"/>
    </row>
    <row r="24177" spans="1:6" x14ac:dyDescent="0.25">
      <c r="A24177" s="203"/>
      <c r="B24177" s="203"/>
      <c r="C24177" s="203"/>
      <c r="D24177" s="203"/>
      <c r="E24177" s="203"/>
      <c r="F24177" s="203"/>
    </row>
    <row r="24178" spans="1:6" x14ac:dyDescent="0.25">
      <c r="A24178" s="203"/>
      <c r="B24178" s="203"/>
      <c r="C24178" s="203"/>
      <c r="D24178" s="203"/>
      <c r="E24178" s="203"/>
      <c r="F24178" s="203"/>
    </row>
    <row r="24179" spans="1:6" x14ac:dyDescent="0.25">
      <c r="A24179" s="203"/>
      <c r="B24179" s="203"/>
      <c r="C24179" s="203"/>
      <c r="D24179" s="203"/>
      <c r="E24179" s="203"/>
      <c r="F24179" s="203"/>
    </row>
    <row r="24180" spans="1:6" x14ac:dyDescent="0.25">
      <c r="A24180" s="203"/>
      <c r="B24180" s="203"/>
      <c r="C24180" s="203"/>
      <c r="D24180" s="203"/>
      <c r="E24180" s="203"/>
      <c r="F24180" s="203"/>
    </row>
    <row r="24181" spans="1:6" x14ac:dyDescent="0.25">
      <c r="A24181" s="203"/>
      <c r="B24181" s="203"/>
      <c r="C24181" s="203"/>
      <c r="D24181" s="203"/>
      <c r="E24181" s="203"/>
      <c r="F24181" s="203"/>
    </row>
    <row r="24182" spans="1:6" x14ac:dyDescent="0.25">
      <c r="A24182" s="203"/>
      <c r="B24182" s="203"/>
      <c r="C24182" s="203"/>
      <c r="D24182" s="203"/>
      <c r="E24182" s="203"/>
      <c r="F24182" s="203"/>
    </row>
    <row r="24183" spans="1:6" x14ac:dyDescent="0.25">
      <c r="A24183" s="203"/>
      <c r="B24183" s="203"/>
      <c r="C24183" s="203"/>
      <c r="D24183" s="203"/>
      <c r="E24183" s="203"/>
      <c r="F24183" s="203"/>
    </row>
    <row r="24184" spans="1:6" x14ac:dyDescent="0.25">
      <c r="A24184" s="203"/>
      <c r="B24184" s="203"/>
      <c r="C24184" s="203"/>
      <c r="D24184" s="203"/>
      <c r="E24184" s="203"/>
      <c r="F24184" s="203"/>
    </row>
    <row r="24185" spans="1:6" x14ac:dyDescent="0.25">
      <c r="A24185" s="203"/>
      <c r="B24185" s="203"/>
      <c r="C24185" s="203"/>
      <c r="D24185" s="203"/>
      <c r="E24185" s="203"/>
      <c r="F24185" s="203"/>
    </row>
    <row r="24186" spans="1:6" x14ac:dyDescent="0.25">
      <c r="A24186" s="203"/>
      <c r="B24186" s="203"/>
      <c r="C24186" s="203"/>
      <c r="D24186" s="203"/>
      <c r="E24186" s="203"/>
      <c r="F24186" s="203"/>
    </row>
    <row r="24187" spans="1:6" x14ac:dyDescent="0.25">
      <c r="A24187" s="203"/>
      <c r="B24187" s="203"/>
      <c r="C24187" s="203"/>
      <c r="D24187" s="203"/>
      <c r="E24187" s="203"/>
      <c r="F24187" s="203"/>
    </row>
    <row r="24188" spans="1:6" x14ac:dyDescent="0.25">
      <c r="A24188" s="203"/>
      <c r="B24188" s="203"/>
      <c r="C24188" s="203"/>
      <c r="D24188" s="203"/>
      <c r="E24188" s="203"/>
      <c r="F24188" s="203"/>
    </row>
    <row r="24189" spans="1:6" x14ac:dyDescent="0.25">
      <c r="A24189" s="203"/>
      <c r="B24189" s="203"/>
      <c r="C24189" s="203"/>
      <c r="D24189" s="203"/>
      <c r="E24189" s="203"/>
      <c r="F24189" s="203"/>
    </row>
    <row r="24190" spans="1:6" x14ac:dyDescent="0.25">
      <c r="A24190" s="203"/>
      <c r="B24190" s="203"/>
      <c r="C24190" s="203"/>
      <c r="D24190" s="203"/>
      <c r="E24190" s="203"/>
      <c r="F24190" s="203"/>
    </row>
    <row r="24191" spans="1:6" x14ac:dyDescent="0.25">
      <c r="A24191" s="203"/>
      <c r="B24191" s="203"/>
      <c r="C24191" s="203"/>
      <c r="D24191" s="203"/>
      <c r="E24191" s="203"/>
      <c r="F24191" s="203"/>
    </row>
    <row r="24192" spans="1:6" x14ac:dyDescent="0.25">
      <c r="A24192" s="203"/>
      <c r="B24192" s="203"/>
      <c r="C24192" s="203"/>
      <c r="D24192" s="203"/>
      <c r="E24192" s="203"/>
      <c r="F24192" s="203"/>
    </row>
    <row r="24193" spans="1:6" x14ac:dyDescent="0.25">
      <c r="A24193" s="203"/>
      <c r="B24193" s="203"/>
      <c r="C24193" s="203"/>
      <c r="D24193" s="203"/>
      <c r="E24193" s="203"/>
      <c r="F24193" s="203"/>
    </row>
    <row r="24194" spans="1:6" x14ac:dyDescent="0.25">
      <c r="A24194" s="203"/>
      <c r="B24194" s="203"/>
      <c r="C24194" s="203"/>
      <c r="D24194" s="203"/>
      <c r="E24194" s="203"/>
      <c r="F24194" s="203"/>
    </row>
    <row r="24195" spans="1:6" x14ac:dyDescent="0.25">
      <c r="A24195" s="203"/>
      <c r="B24195" s="203"/>
      <c r="C24195" s="203"/>
      <c r="D24195" s="203"/>
      <c r="E24195" s="203"/>
      <c r="F24195" s="203"/>
    </row>
    <row r="24196" spans="1:6" x14ac:dyDescent="0.25">
      <c r="A24196" s="203"/>
      <c r="B24196" s="203"/>
      <c r="C24196" s="203"/>
      <c r="D24196" s="203"/>
      <c r="E24196" s="203"/>
      <c r="F24196" s="203"/>
    </row>
    <row r="24197" spans="1:6" x14ac:dyDescent="0.25">
      <c r="A24197" s="203"/>
      <c r="B24197" s="203"/>
      <c r="C24197" s="203"/>
      <c r="D24197" s="203"/>
      <c r="E24197" s="203"/>
      <c r="F24197" s="203"/>
    </row>
    <row r="24198" spans="1:6" x14ac:dyDescent="0.25">
      <c r="A24198" s="203"/>
      <c r="B24198" s="203"/>
      <c r="C24198" s="203"/>
      <c r="D24198" s="203"/>
      <c r="E24198" s="203"/>
      <c r="F24198" s="203"/>
    </row>
    <row r="24199" spans="1:6" x14ac:dyDescent="0.25">
      <c r="A24199" s="203"/>
      <c r="B24199" s="203"/>
      <c r="C24199" s="203"/>
      <c r="D24199" s="203"/>
      <c r="E24199" s="203"/>
      <c r="F24199" s="203"/>
    </row>
    <row r="24200" spans="1:6" x14ac:dyDescent="0.25">
      <c r="A24200" s="203"/>
      <c r="B24200" s="203"/>
      <c r="C24200" s="203"/>
      <c r="D24200" s="203"/>
      <c r="E24200" s="203"/>
      <c r="F24200" s="203"/>
    </row>
    <row r="24201" spans="1:6" x14ac:dyDescent="0.25">
      <c r="A24201" s="203"/>
      <c r="B24201" s="203"/>
      <c r="C24201" s="203"/>
      <c r="D24201" s="203"/>
      <c r="E24201" s="203"/>
      <c r="F24201" s="203"/>
    </row>
    <row r="24202" spans="1:6" x14ac:dyDescent="0.25">
      <c r="A24202" s="203"/>
      <c r="B24202" s="203"/>
      <c r="C24202" s="203"/>
      <c r="D24202" s="203"/>
      <c r="E24202" s="203"/>
      <c r="F24202" s="203"/>
    </row>
    <row r="24203" spans="1:6" x14ac:dyDescent="0.25">
      <c r="A24203" s="203"/>
      <c r="B24203" s="203"/>
      <c r="C24203" s="203"/>
      <c r="D24203" s="203"/>
      <c r="E24203" s="203"/>
      <c r="F24203" s="203"/>
    </row>
    <row r="24204" spans="1:6" x14ac:dyDescent="0.25">
      <c r="A24204" s="203"/>
      <c r="B24204" s="203"/>
      <c r="C24204" s="203"/>
      <c r="D24204" s="203"/>
      <c r="E24204" s="203"/>
      <c r="F24204" s="203"/>
    </row>
    <row r="24205" spans="1:6" x14ac:dyDescent="0.25">
      <c r="A24205" s="203"/>
      <c r="B24205" s="203"/>
      <c r="C24205" s="203"/>
      <c r="D24205" s="203"/>
      <c r="E24205" s="203"/>
      <c r="F24205" s="203"/>
    </row>
    <row r="24206" spans="1:6" x14ac:dyDescent="0.25">
      <c r="A24206" s="203"/>
      <c r="B24206" s="203"/>
      <c r="C24206" s="203"/>
      <c r="D24206" s="203"/>
      <c r="E24206" s="203"/>
      <c r="F24206" s="203"/>
    </row>
    <row r="24207" spans="1:6" x14ac:dyDescent="0.25">
      <c r="A24207" s="203"/>
      <c r="B24207" s="203"/>
      <c r="C24207" s="203"/>
      <c r="D24207" s="203"/>
      <c r="E24207" s="203"/>
      <c r="F24207" s="203"/>
    </row>
    <row r="24208" spans="1:6" x14ac:dyDescent="0.25">
      <c r="A24208" s="203"/>
      <c r="B24208" s="203"/>
      <c r="C24208" s="203"/>
      <c r="D24208" s="203"/>
      <c r="E24208" s="203"/>
      <c r="F24208" s="203"/>
    </row>
    <row r="24209" spans="1:6" x14ac:dyDescent="0.25">
      <c r="A24209" s="203"/>
      <c r="B24209" s="203"/>
      <c r="C24209" s="203"/>
      <c r="D24209" s="203"/>
      <c r="E24209" s="203"/>
      <c r="F24209" s="203"/>
    </row>
    <row r="24210" spans="1:6" x14ac:dyDescent="0.25">
      <c r="A24210" s="203"/>
      <c r="B24210" s="203"/>
      <c r="C24210" s="203"/>
      <c r="D24210" s="203"/>
      <c r="E24210" s="203"/>
      <c r="F24210" s="203"/>
    </row>
    <row r="24211" spans="1:6" x14ac:dyDescent="0.25">
      <c r="A24211" s="203"/>
      <c r="B24211" s="203"/>
      <c r="C24211" s="203"/>
      <c r="D24211" s="203"/>
      <c r="E24211" s="203"/>
      <c r="F24211" s="203"/>
    </row>
    <row r="24212" spans="1:6" x14ac:dyDescent="0.25">
      <c r="A24212" s="203"/>
      <c r="B24212" s="203"/>
      <c r="C24212" s="203"/>
      <c r="D24212" s="203"/>
      <c r="E24212" s="203"/>
      <c r="F24212" s="203"/>
    </row>
    <row r="24213" spans="1:6" x14ac:dyDescent="0.25">
      <c r="A24213" s="203"/>
      <c r="B24213" s="203"/>
      <c r="C24213" s="203"/>
      <c r="D24213" s="203"/>
      <c r="E24213" s="203"/>
      <c r="F24213" s="203"/>
    </row>
    <row r="24214" spans="1:6" x14ac:dyDescent="0.25">
      <c r="A24214" s="203"/>
      <c r="B24214" s="203"/>
      <c r="C24214" s="203"/>
      <c r="D24214" s="203"/>
      <c r="E24214" s="203"/>
      <c r="F24214" s="203"/>
    </row>
    <row r="24215" spans="1:6" x14ac:dyDescent="0.25">
      <c r="A24215" s="203"/>
      <c r="B24215" s="203"/>
      <c r="C24215" s="203"/>
      <c r="D24215" s="203"/>
      <c r="E24215" s="203"/>
      <c r="F24215" s="203"/>
    </row>
    <row r="24216" spans="1:6" x14ac:dyDescent="0.25">
      <c r="A24216" s="203"/>
      <c r="B24216" s="203"/>
      <c r="C24216" s="203"/>
      <c r="D24216" s="203"/>
      <c r="E24216" s="203"/>
      <c r="F24216" s="203"/>
    </row>
    <row r="24217" spans="1:6" x14ac:dyDescent="0.25">
      <c r="A24217" s="203"/>
      <c r="B24217" s="203"/>
      <c r="C24217" s="203"/>
      <c r="D24217" s="203"/>
      <c r="E24217" s="203"/>
      <c r="F24217" s="203"/>
    </row>
    <row r="24218" spans="1:6" x14ac:dyDescent="0.25">
      <c r="A24218" s="203"/>
      <c r="B24218" s="203"/>
      <c r="C24218" s="203"/>
      <c r="D24218" s="203"/>
      <c r="E24218" s="203"/>
      <c r="F24218" s="203"/>
    </row>
    <row r="24219" spans="1:6" x14ac:dyDescent="0.25">
      <c r="A24219" s="203"/>
      <c r="B24219" s="203"/>
      <c r="C24219" s="203"/>
      <c r="D24219" s="203"/>
      <c r="E24219" s="203"/>
      <c r="F24219" s="203"/>
    </row>
    <row r="24220" spans="1:6" x14ac:dyDescent="0.25">
      <c r="A24220" s="203"/>
      <c r="B24220" s="203"/>
      <c r="C24220" s="203"/>
      <c r="D24220" s="203"/>
      <c r="E24220" s="203"/>
      <c r="F24220" s="203"/>
    </row>
    <row r="24221" spans="1:6" x14ac:dyDescent="0.25">
      <c r="A24221" s="203"/>
      <c r="B24221" s="203"/>
      <c r="C24221" s="203"/>
      <c r="D24221" s="203"/>
      <c r="E24221" s="203"/>
      <c r="F24221" s="203"/>
    </row>
    <row r="24222" spans="1:6" x14ac:dyDescent="0.25">
      <c r="A24222" s="203"/>
      <c r="B24222" s="203"/>
      <c r="C24222" s="203"/>
      <c r="D24222" s="203"/>
      <c r="E24222" s="203"/>
      <c r="F24222" s="203"/>
    </row>
    <row r="24223" spans="1:6" x14ac:dyDescent="0.25">
      <c r="A24223" s="203"/>
      <c r="B24223" s="203"/>
      <c r="C24223" s="203"/>
      <c r="D24223" s="203"/>
      <c r="E24223" s="203"/>
      <c r="F24223" s="203"/>
    </row>
    <row r="24224" spans="1:6" x14ac:dyDescent="0.25">
      <c r="A24224" s="203"/>
      <c r="B24224" s="203"/>
      <c r="C24224" s="203"/>
      <c r="D24224" s="203"/>
      <c r="E24224" s="203"/>
      <c r="F24224" s="203"/>
    </row>
    <row r="24225" spans="1:6" x14ac:dyDescent="0.25">
      <c r="A24225" s="203"/>
      <c r="B24225" s="203"/>
      <c r="C24225" s="203"/>
      <c r="D24225" s="203"/>
      <c r="E24225" s="203"/>
      <c r="F24225" s="203"/>
    </row>
    <row r="24226" spans="1:6" x14ac:dyDescent="0.25">
      <c r="A24226" s="203"/>
      <c r="B24226" s="203"/>
      <c r="C24226" s="203"/>
      <c r="D24226" s="203"/>
      <c r="E24226" s="203"/>
      <c r="F24226" s="203"/>
    </row>
    <row r="24227" spans="1:6" x14ac:dyDescent="0.25">
      <c r="A24227" s="203"/>
      <c r="B24227" s="203"/>
      <c r="C24227" s="203"/>
      <c r="D24227" s="203"/>
      <c r="E24227" s="203"/>
      <c r="F24227" s="203"/>
    </row>
    <row r="24228" spans="1:6" x14ac:dyDescent="0.25">
      <c r="A24228" s="203"/>
      <c r="B24228" s="203"/>
      <c r="C24228" s="203"/>
      <c r="D24228" s="203"/>
      <c r="E24228" s="203"/>
      <c r="F24228" s="203"/>
    </row>
    <row r="24229" spans="1:6" x14ac:dyDescent="0.25">
      <c r="A24229" s="203"/>
      <c r="B24229" s="203"/>
      <c r="C24229" s="203"/>
      <c r="D24229" s="203"/>
      <c r="E24229" s="203"/>
      <c r="F24229" s="203"/>
    </row>
    <row r="24230" spans="1:6" x14ac:dyDescent="0.25">
      <c r="A24230" s="203"/>
      <c r="B24230" s="203"/>
      <c r="C24230" s="203"/>
      <c r="D24230" s="203"/>
      <c r="E24230" s="203"/>
      <c r="F24230" s="203"/>
    </row>
    <row r="24231" spans="1:6" x14ac:dyDescent="0.25">
      <c r="A24231" s="203"/>
      <c r="B24231" s="203"/>
      <c r="C24231" s="203"/>
      <c r="D24231" s="203"/>
      <c r="E24231" s="203"/>
      <c r="F24231" s="203"/>
    </row>
    <row r="24232" spans="1:6" x14ac:dyDescent="0.25">
      <c r="A24232" s="203"/>
      <c r="B24232" s="203"/>
      <c r="C24232" s="203"/>
      <c r="D24232" s="203"/>
      <c r="E24232" s="203"/>
      <c r="F24232" s="203"/>
    </row>
    <row r="24233" spans="1:6" x14ac:dyDescent="0.25">
      <c r="A24233" s="203"/>
      <c r="B24233" s="203"/>
      <c r="C24233" s="203"/>
      <c r="D24233" s="203"/>
      <c r="E24233" s="203"/>
      <c r="F24233" s="203"/>
    </row>
    <row r="24234" spans="1:6" x14ac:dyDescent="0.25">
      <c r="A24234" s="203"/>
      <c r="B24234" s="203"/>
      <c r="C24234" s="203"/>
      <c r="D24234" s="203"/>
      <c r="E24234" s="203"/>
      <c r="F24234" s="203"/>
    </row>
    <row r="24235" spans="1:6" x14ac:dyDescent="0.25">
      <c r="A24235" s="203"/>
      <c r="B24235" s="203"/>
      <c r="C24235" s="203"/>
      <c r="D24235" s="203"/>
      <c r="E24235" s="203"/>
      <c r="F24235" s="203"/>
    </row>
    <row r="24236" spans="1:6" x14ac:dyDescent="0.25">
      <c r="A24236" s="203"/>
      <c r="B24236" s="203"/>
      <c r="C24236" s="203"/>
      <c r="D24236" s="203"/>
      <c r="E24236" s="203"/>
      <c r="F24236" s="203"/>
    </row>
    <row r="24237" spans="1:6" x14ac:dyDescent="0.25">
      <c r="A24237" s="203"/>
      <c r="B24237" s="203"/>
      <c r="C24237" s="203"/>
      <c r="D24237" s="203"/>
      <c r="E24237" s="203"/>
      <c r="F24237" s="203"/>
    </row>
    <row r="24238" spans="1:6" x14ac:dyDescent="0.25">
      <c r="A24238" s="203"/>
      <c r="B24238" s="203"/>
      <c r="C24238" s="203"/>
      <c r="D24238" s="203"/>
      <c r="E24238" s="203"/>
      <c r="F24238" s="203"/>
    </row>
    <row r="24239" spans="1:6" x14ac:dyDescent="0.25">
      <c r="A24239" s="203"/>
      <c r="B24239" s="203"/>
      <c r="C24239" s="203"/>
      <c r="D24239" s="203"/>
      <c r="E24239" s="203"/>
      <c r="F24239" s="203"/>
    </row>
    <row r="24240" spans="1:6" x14ac:dyDescent="0.25">
      <c r="A24240" s="203"/>
      <c r="B24240" s="203"/>
      <c r="C24240" s="203"/>
      <c r="D24240" s="203"/>
      <c r="E24240" s="203"/>
      <c r="F24240" s="203"/>
    </row>
    <row r="24241" spans="1:6" x14ac:dyDescent="0.25">
      <c r="A24241" s="203"/>
      <c r="B24241" s="203"/>
      <c r="C24241" s="203"/>
      <c r="D24241" s="203"/>
      <c r="E24241" s="203"/>
      <c r="F24241" s="203"/>
    </row>
    <row r="24242" spans="1:6" x14ac:dyDescent="0.25">
      <c r="A24242" s="203"/>
      <c r="B24242" s="203"/>
      <c r="C24242" s="203"/>
      <c r="D24242" s="203"/>
      <c r="E24242" s="203"/>
      <c r="F24242" s="203"/>
    </row>
    <row r="24243" spans="1:6" x14ac:dyDescent="0.25">
      <c r="A24243" s="203"/>
      <c r="B24243" s="203"/>
      <c r="C24243" s="203"/>
      <c r="D24243" s="203"/>
      <c r="E24243" s="203"/>
      <c r="F24243" s="203"/>
    </row>
    <row r="24244" spans="1:6" x14ac:dyDescent="0.25">
      <c r="A24244" s="203"/>
      <c r="B24244" s="203"/>
      <c r="C24244" s="203"/>
      <c r="D24244" s="203"/>
      <c r="E24244" s="203"/>
      <c r="F24244" s="203"/>
    </row>
    <row r="24245" spans="1:6" x14ac:dyDescent="0.25">
      <c r="A24245" s="203"/>
      <c r="B24245" s="203"/>
      <c r="C24245" s="203"/>
      <c r="D24245" s="203"/>
      <c r="E24245" s="203"/>
      <c r="F24245" s="203"/>
    </row>
    <row r="24246" spans="1:6" x14ac:dyDescent="0.25">
      <c r="A24246" s="203"/>
      <c r="B24246" s="203"/>
      <c r="C24246" s="203"/>
      <c r="D24246" s="203"/>
      <c r="E24246" s="203"/>
      <c r="F24246" s="203"/>
    </row>
    <row r="24247" spans="1:6" x14ac:dyDescent="0.25">
      <c r="A24247" s="203"/>
      <c r="B24247" s="203"/>
      <c r="C24247" s="203"/>
      <c r="D24247" s="203"/>
      <c r="E24247" s="203"/>
      <c r="F24247" s="203"/>
    </row>
    <row r="24248" spans="1:6" x14ac:dyDescent="0.25">
      <c r="A24248" s="203"/>
      <c r="B24248" s="203"/>
      <c r="C24248" s="203"/>
      <c r="D24248" s="203"/>
      <c r="E24248" s="203"/>
      <c r="F24248" s="203"/>
    </row>
    <row r="24249" spans="1:6" x14ac:dyDescent="0.25">
      <c r="A24249" s="203"/>
      <c r="B24249" s="203"/>
      <c r="C24249" s="203"/>
      <c r="D24249" s="203"/>
      <c r="E24249" s="203"/>
      <c r="F24249" s="203"/>
    </row>
    <row r="24250" spans="1:6" x14ac:dyDescent="0.25">
      <c r="A24250" s="203"/>
      <c r="B24250" s="203"/>
      <c r="C24250" s="203"/>
      <c r="D24250" s="203"/>
      <c r="E24250" s="203"/>
      <c r="F24250" s="203"/>
    </row>
    <row r="24251" spans="1:6" x14ac:dyDescent="0.25">
      <c r="A24251" s="203"/>
      <c r="B24251" s="203"/>
      <c r="C24251" s="203"/>
      <c r="D24251" s="203"/>
      <c r="E24251" s="203"/>
      <c r="F24251" s="203"/>
    </row>
    <row r="24252" spans="1:6" x14ac:dyDescent="0.25">
      <c r="A24252" s="203"/>
      <c r="B24252" s="203"/>
      <c r="C24252" s="203"/>
      <c r="D24252" s="203"/>
      <c r="E24252" s="203"/>
      <c r="F24252" s="203"/>
    </row>
    <row r="24253" spans="1:6" x14ac:dyDescent="0.25">
      <c r="A24253" s="203"/>
      <c r="B24253" s="203"/>
      <c r="C24253" s="203"/>
      <c r="D24253" s="203"/>
      <c r="E24253" s="203"/>
      <c r="F24253" s="203"/>
    </row>
    <row r="24254" spans="1:6" x14ac:dyDescent="0.25">
      <c r="A24254" s="203"/>
      <c r="B24254" s="203"/>
      <c r="C24254" s="203"/>
      <c r="D24254" s="203"/>
      <c r="E24254" s="203"/>
      <c r="F24254" s="203"/>
    </row>
    <row r="24255" spans="1:6" x14ac:dyDescent="0.25">
      <c r="A24255" s="203"/>
      <c r="B24255" s="203"/>
      <c r="C24255" s="203"/>
      <c r="D24255" s="203"/>
      <c r="E24255" s="203"/>
      <c r="F24255" s="203"/>
    </row>
    <row r="24256" spans="1:6" x14ac:dyDescent="0.25">
      <c r="A24256" s="203"/>
      <c r="B24256" s="203"/>
      <c r="C24256" s="203"/>
      <c r="D24256" s="203"/>
      <c r="E24256" s="203"/>
      <c r="F24256" s="203"/>
    </row>
    <row r="24257" spans="1:6" x14ac:dyDescent="0.25">
      <c r="A24257" s="203"/>
      <c r="B24257" s="203"/>
      <c r="C24257" s="203"/>
      <c r="D24257" s="203"/>
      <c r="E24257" s="203"/>
      <c r="F24257" s="203"/>
    </row>
    <row r="24258" spans="1:6" x14ac:dyDescent="0.25">
      <c r="A24258" s="203"/>
      <c r="B24258" s="203"/>
      <c r="C24258" s="203"/>
      <c r="D24258" s="203"/>
      <c r="E24258" s="203"/>
      <c r="F24258" s="203"/>
    </row>
    <row r="24259" spans="1:6" x14ac:dyDescent="0.25">
      <c r="A24259" s="203"/>
      <c r="B24259" s="203"/>
      <c r="C24259" s="203"/>
      <c r="D24259" s="203"/>
      <c r="E24259" s="203"/>
      <c r="F24259" s="203"/>
    </row>
    <row r="24260" spans="1:6" x14ac:dyDescent="0.25">
      <c r="A24260" s="203"/>
      <c r="B24260" s="203"/>
      <c r="C24260" s="203"/>
      <c r="D24260" s="203"/>
      <c r="E24260" s="203"/>
      <c r="F24260" s="203"/>
    </row>
    <row r="24261" spans="1:6" x14ac:dyDescent="0.25">
      <c r="A24261" s="203"/>
      <c r="B24261" s="203"/>
      <c r="C24261" s="203"/>
      <c r="D24261" s="203"/>
      <c r="E24261" s="203"/>
      <c r="F24261" s="203"/>
    </row>
    <row r="24262" spans="1:6" x14ac:dyDescent="0.25">
      <c r="A24262" s="203"/>
      <c r="B24262" s="203"/>
      <c r="C24262" s="203"/>
      <c r="D24262" s="203"/>
      <c r="E24262" s="203"/>
      <c r="F24262" s="203"/>
    </row>
    <row r="24263" spans="1:6" x14ac:dyDescent="0.25">
      <c r="A24263" s="203"/>
      <c r="B24263" s="203"/>
      <c r="C24263" s="203"/>
      <c r="D24263" s="203"/>
      <c r="E24263" s="203"/>
      <c r="F24263" s="203"/>
    </row>
    <row r="24264" spans="1:6" x14ac:dyDescent="0.25">
      <c r="A24264" s="203"/>
      <c r="B24264" s="203"/>
      <c r="C24264" s="203"/>
      <c r="D24264" s="203"/>
      <c r="E24264" s="203"/>
      <c r="F24264" s="203"/>
    </row>
    <row r="24265" spans="1:6" x14ac:dyDescent="0.25">
      <c r="A24265" s="203"/>
      <c r="B24265" s="203"/>
      <c r="C24265" s="203"/>
      <c r="D24265" s="203"/>
      <c r="E24265" s="203"/>
      <c r="F24265" s="203"/>
    </row>
    <row r="24266" spans="1:6" x14ac:dyDescent="0.25">
      <c r="A24266" s="203"/>
      <c r="B24266" s="203"/>
      <c r="C24266" s="203"/>
      <c r="D24266" s="203"/>
      <c r="E24266" s="203"/>
      <c r="F24266" s="203"/>
    </row>
    <row r="24267" spans="1:6" x14ac:dyDescent="0.25">
      <c r="A24267" s="203"/>
      <c r="B24267" s="203"/>
      <c r="C24267" s="203"/>
      <c r="D24267" s="203"/>
      <c r="E24267" s="203"/>
      <c r="F24267" s="203"/>
    </row>
    <row r="24268" spans="1:6" x14ac:dyDescent="0.25">
      <c r="A24268" s="203"/>
      <c r="B24268" s="203"/>
      <c r="C24268" s="203"/>
      <c r="D24268" s="203"/>
      <c r="E24268" s="203"/>
      <c r="F24268" s="203"/>
    </row>
    <row r="24269" spans="1:6" x14ac:dyDescent="0.25">
      <c r="A24269" s="203"/>
      <c r="B24269" s="203"/>
      <c r="C24269" s="203"/>
      <c r="D24269" s="203"/>
      <c r="E24269" s="203"/>
      <c r="F24269" s="203"/>
    </row>
    <row r="24270" spans="1:6" x14ac:dyDescent="0.25">
      <c r="A24270" s="203"/>
      <c r="B24270" s="203"/>
      <c r="C24270" s="203"/>
      <c r="D24270" s="203"/>
      <c r="E24270" s="203"/>
      <c r="F24270" s="203"/>
    </row>
    <row r="24271" spans="1:6" x14ac:dyDescent="0.25">
      <c r="A24271" s="203"/>
      <c r="B24271" s="203"/>
      <c r="C24271" s="203"/>
      <c r="D24271" s="203"/>
      <c r="E24271" s="203"/>
      <c r="F24271" s="203"/>
    </row>
    <row r="24272" spans="1:6" x14ac:dyDescent="0.25">
      <c r="A24272" s="203"/>
      <c r="B24272" s="203"/>
      <c r="C24272" s="203"/>
      <c r="D24272" s="203"/>
      <c r="E24272" s="203"/>
      <c r="F24272" s="203"/>
    </row>
    <row r="24273" spans="1:6" x14ac:dyDescent="0.25">
      <c r="A24273" s="203"/>
      <c r="B24273" s="203"/>
      <c r="C24273" s="203"/>
      <c r="D24273" s="203"/>
      <c r="E24273" s="203"/>
      <c r="F24273" s="203"/>
    </row>
    <row r="24274" spans="1:6" x14ac:dyDescent="0.25">
      <c r="A24274" s="203"/>
      <c r="B24274" s="203"/>
      <c r="C24274" s="203"/>
      <c r="D24274" s="203"/>
      <c r="E24274" s="203"/>
      <c r="F24274" s="203"/>
    </row>
    <row r="24275" spans="1:6" x14ac:dyDescent="0.25">
      <c r="A24275" s="203"/>
      <c r="B24275" s="203"/>
      <c r="C24275" s="203"/>
      <c r="D24275" s="203"/>
      <c r="E24275" s="203"/>
      <c r="F24275" s="203"/>
    </row>
    <row r="24276" spans="1:6" x14ac:dyDescent="0.25">
      <c r="A24276" s="203"/>
      <c r="B24276" s="203"/>
      <c r="C24276" s="203"/>
      <c r="D24276" s="203"/>
      <c r="E24276" s="203"/>
      <c r="F24276" s="203"/>
    </row>
    <row r="24277" spans="1:6" x14ac:dyDescent="0.25">
      <c r="A24277" s="203"/>
      <c r="B24277" s="203"/>
      <c r="C24277" s="203"/>
      <c r="D24277" s="203"/>
      <c r="E24277" s="203"/>
      <c r="F24277" s="203"/>
    </row>
    <row r="24278" spans="1:6" x14ac:dyDescent="0.25">
      <c r="A24278" s="203"/>
      <c r="B24278" s="203"/>
      <c r="C24278" s="203"/>
      <c r="D24278" s="203"/>
      <c r="E24278" s="203"/>
      <c r="F24278" s="203"/>
    </row>
    <row r="24279" spans="1:6" x14ac:dyDescent="0.25">
      <c r="A24279" s="203"/>
      <c r="B24279" s="203"/>
      <c r="C24279" s="203"/>
      <c r="D24279" s="203"/>
      <c r="E24279" s="203"/>
      <c r="F24279" s="203"/>
    </row>
    <row r="24280" spans="1:6" x14ac:dyDescent="0.25">
      <c r="A24280" s="203"/>
      <c r="B24280" s="203"/>
      <c r="C24280" s="203"/>
      <c r="D24280" s="203"/>
      <c r="E24280" s="203"/>
      <c r="F24280" s="203"/>
    </row>
    <row r="24281" spans="1:6" x14ac:dyDescent="0.25">
      <c r="A24281" s="203"/>
      <c r="B24281" s="203"/>
      <c r="C24281" s="203"/>
      <c r="D24281" s="203"/>
      <c r="E24281" s="203"/>
      <c r="F24281" s="203"/>
    </row>
    <row r="24282" spans="1:6" x14ac:dyDescent="0.25">
      <c r="A24282" s="203"/>
      <c r="B24282" s="203"/>
      <c r="C24282" s="203"/>
      <c r="D24282" s="203"/>
      <c r="E24282" s="203"/>
      <c r="F24282" s="203"/>
    </row>
    <row r="24283" spans="1:6" x14ac:dyDescent="0.25">
      <c r="A24283" s="203"/>
      <c r="B24283" s="203"/>
      <c r="C24283" s="203"/>
      <c r="D24283" s="203"/>
      <c r="E24283" s="203"/>
      <c r="F24283" s="203"/>
    </row>
    <row r="24284" spans="1:6" x14ac:dyDescent="0.25">
      <c r="A24284" s="203"/>
      <c r="B24284" s="203"/>
      <c r="C24284" s="203"/>
      <c r="D24284" s="203"/>
      <c r="E24284" s="203"/>
      <c r="F24284" s="203"/>
    </row>
    <row r="24285" spans="1:6" x14ac:dyDescent="0.25">
      <c r="A24285" s="203"/>
      <c r="B24285" s="203"/>
      <c r="C24285" s="203"/>
      <c r="D24285" s="203"/>
      <c r="E24285" s="203"/>
      <c r="F24285" s="203"/>
    </row>
    <row r="24286" spans="1:6" x14ac:dyDescent="0.25">
      <c r="A24286" s="203"/>
      <c r="B24286" s="203"/>
      <c r="C24286" s="203"/>
      <c r="D24286" s="203"/>
      <c r="E24286" s="203"/>
      <c r="F24286" s="203"/>
    </row>
    <row r="24287" spans="1:6" x14ac:dyDescent="0.25">
      <c r="A24287" s="203"/>
      <c r="B24287" s="203"/>
      <c r="C24287" s="203"/>
      <c r="D24287" s="203"/>
      <c r="E24287" s="203"/>
      <c r="F24287" s="203"/>
    </row>
    <row r="24288" spans="1:6" x14ac:dyDescent="0.25">
      <c r="A24288" s="203"/>
      <c r="B24288" s="203"/>
      <c r="C24288" s="203"/>
      <c r="D24288" s="203"/>
      <c r="E24288" s="203"/>
      <c r="F24288" s="203"/>
    </row>
    <row r="24289" spans="1:6" x14ac:dyDescent="0.25">
      <c r="A24289" s="203"/>
      <c r="B24289" s="203"/>
      <c r="C24289" s="203"/>
      <c r="D24289" s="203"/>
      <c r="E24289" s="203"/>
      <c r="F24289" s="203"/>
    </row>
    <row r="24290" spans="1:6" x14ac:dyDescent="0.25">
      <c r="A24290" s="203"/>
      <c r="B24290" s="203"/>
      <c r="C24290" s="203"/>
      <c r="D24290" s="203"/>
      <c r="E24290" s="203"/>
      <c r="F24290" s="203"/>
    </row>
    <row r="24291" spans="1:6" x14ac:dyDescent="0.25">
      <c r="A24291" s="203"/>
      <c r="B24291" s="203"/>
      <c r="C24291" s="203"/>
      <c r="D24291" s="203"/>
      <c r="E24291" s="203"/>
      <c r="F24291" s="203"/>
    </row>
    <row r="24292" spans="1:6" x14ac:dyDescent="0.25">
      <c r="A24292" s="203"/>
      <c r="B24292" s="203"/>
      <c r="C24292" s="203"/>
      <c r="D24292" s="203"/>
      <c r="E24292" s="203"/>
      <c r="F24292" s="203"/>
    </row>
    <row r="24293" spans="1:6" x14ac:dyDescent="0.25">
      <c r="A24293" s="203"/>
      <c r="B24293" s="203"/>
      <c r="C24293" s="203"/>
      <c r="D24293" s="203"/>
      <c r="E24293" s="203"/>
      <c r="F24293" s="203"/>
    </row>
    <row r="24294" spans="1:6" x14ac:dyDescent="0.25">
      <c r="A24294" s="203"/>
      <c r="B24294" s="203"/>
      <c r="C24294" s="203"/>
      <c r="D24294" s="203"/>
      <c r="E24294" s="203"/>
      <c r="F24294" s="203"/>
    </row>
    <row r="24295" spans="1:6" x14ac:dyDescent="0.25">
      <c r="A24295" s="203"/>
      <c r="B24295" s="203"/>
      <c r="C24295" s="203"/>
      <c r="D24295" s="203"/>
      <c r="E24295" s="203"/>
      <c r="F24295" s="203"/>
    </row>
    <row r="24296" spans="1:6" x14ac:dyDescent="0.25">
      <c r="A24296" s="203"/>
      <c r="B24296" s="203"/>
      <c r="C24296" s="203"/>
      <c r="D24296" s="203"/>
      <c r="E24296" s="203"/>
      <c r="F24296" s="203"/>
    </row>
    <row r="24297" spans="1:6" x14ac:dyDescent="0.25">
      <c r="A24297" s="203"/>
      <c r="B24297" s="203"/>
      <c r="C24297" s="203"/>
      <c r="D24297" s="203"/>
      <c r="E24297" s="203"/>
      <c r="F24297" s="203"/>
    </row>
    <row r="24298" spans="1:6" x14ac:dyDescent="0.25">
      <c r="A24298" s="203"/>
      <c r="B24298" s="203"/>
      <c r="C24298" s="203"/>
      <c r="D24298" s="203"/>
      <c r="E24298" s="203"/>
      <c r="F24298" s="203"/>
    </row>
    <row r="24299" spans="1:6" x14ac:dyDescent="0.25">
      <c r="A24299" s="203"/>
      <c r="B24299" s="203"/>
      <c r="C24299" s="203"/>
      <c r="D24299" s="203"/>
      <c r="E24299" s="203"/>
      <c r="F24299" s="203"/>
    </row>
    <row r="24300" spans="1:6" x14ac:dyDescent="0.25">
      <c r="A24300" s="203"/>
      <c r="B24300" s="203"/>
      <c r="C24300" s="203"/>
      <c r="D24300" s="203"/>
      <c r="E24300" s="203"/>
      <c r="F24300" s="203"/>
    </row>
    <row r="24301" spans="1:6" x14ac:dyDescent="0.25">
      <c r="A24301" s="203"/>
      <c r="B24301" s="203"/>
      <c r="C24301" s="203"/>
      <c r="D24301" s="203"/>
      <c r="E24301" s="203"/>
      <c r="F24301" s="203"/>
    </row>
    <row r="24302" spans="1:6" x14ac:dyDescent="0.25">
      <c r="A24302" s="203"/>
      <c r="B24302" s="203"/>
      <c r="C24302" s="203"/>
      <c r="D24302" s="203"/>
      <c r="E24302" s="203"/>
      <c r="F24302" s="203"/>
    </row>
    <row r="24303" spans="1:6" x14ac:dyDescent="0.25">
      <c r="A24303" s="203"/>
      <c r="B24303" s="203"/>
      <c r="C24303" s="203"/>
      <c r="D24303" s="203"/>
      <c r="E24303" s="203"/>
      <c r="F24303" s="203"/>
    </row>
    <row r="24304" spans="1:6" x14ac:dyDescent="0.25">
      <c r="A24304" s="203"/>
      <c r="B24304" s="203"/>
      <c r="C24304" s="203"/>
      <c r="D24304" s="203"/>
      <c r="E24304" s="203"/>
      <c r="F24304" s="203"/>
    </row>
    <row r="24305" spans="1:6" x14ac:dyDescent="0.25">
      <c r="A24305" s="203"/>
      <c r="B24305" s="203"/>
      <c r="C24305" s="203"/>
      <c r="D24305" s="203"/>
      <c r="E24305" s="203"/>
      <c r="F24305" s="203"/>
    </row>
    <row r="24306" spans="1:6" x14ac:dyDescent="0.25">
      <c r="A24306" s="203"/>
      <c r="B24306" s="203"/>
      <c r="C24306" s="203"/>
      <c r="D24306" s="203"/>
      <c r="E24306" s="203"/>
      <c r="F24306" s="203"/>
    </row>
    <row r="24307" spans="1:6" x14ac:dyDescent="0.25">
      <c r="A24307" s="203"/>
      <c r="B24307" s="203"/>
      <c r="C24307" s="203"/>
      <c r="D24307" s="203"/>
      <c r="E24307" s="203"/>
      <c r="F24307" s="203"/>
    </row>
    <row r="24308" spans="1:6" x14ac:dyDescent="0.25">
      <c r="A24308" s="203"/>
      <c r="B24308" s="203"/>
      <c r="C24308" s="203"/>
      <c r="D24308" s="203"/>
      <c r="E24308" s="203"/>
      <c r="F24308" s="203"/>
    </row>
    <row r="24309" spans="1:6" x14ac:dyDescent="0.25">
      <c r="A24309" s="203"/>
      <c r="B24309" s="203"/>
      <c r="C24309" s="203"/>
      <c r="D24309" s="203"/>
      <c r="E24309" s="203"/>
      <c r="F24309" s="203"/>
    </row>
    <row r="24310" spans="1:6" x14ac:dyDescent="0.25">
      <c r="A24310" s="203"/>
      <c r="B24310" s="203"/>
      <c r="C24310" s="203"/>
      <c r="D24310" s="203"/>
      <c r="E24310" s="203"/>
      <c r="F24310" s="203"/>
    </row>
    <row r="24311" spans="1:6" x14ac:dyDescent="0.25">
      <c r="A24311" s="203"/>
      <c r="B24311" s="203"/>
      <c r="C24311" s="203"/>
      <c r="D24311" s="203"/>
      <c r="E24311" s="203"/>
      <c r="F24311" s="203"/>
    </row>
    <row r="24312" spans="1:6" x14ac:dyDescent="0.25">
      <c r="A24312" s="203"/>
      <c r="B24312" s="203"/>
      <c r="C24312" s="203"/>
      <c r="D24312" s="203"/>
      <c r="E24312" s="203"/>
      <c r="F24312" s="203"/>
    </row>
    <row r="24313" spans="1:6" x14ac:dyDescent="0.25">
      <c r="A24313" s="203"/>
      <c r="B24313" s="203"/>
      <c r="C24313" s="203"/>
      <c r="D24313" s="203"/>
      <c r="E24313" s="203"/>
      <c r="F24313" s="203"/>
    </row>
    <row r="24314" spans="1:6" x14ac:dyDescent="0.25">
      <c r="A24314" s="203"/>
      <c r="B24314" s="203"/>
      <c r="C24314" s="203"/>
      <c r="D24314" s="203"/>
      <c r="E24314" s="203"/>
      <c r="F24314" s="203"/>
    </row>
    <row r="24315" spans="1:6" x14ac:dyDescent="0.25">
      <c r="A24315" s="203"/>
      <c r="B24315" s="203"/>
      <c r="C24315" s="203"/>
      <c r="D24315" s="203"/>
      <c r="E24315" s="203"/>
      <c r="F24315" s="203"/>
    </row>
    <row r="24316" spans="1:6" x14ac:dyDescent="0.25">
      <c r="A24316" s="203"/>
      <c r="B24316" s="203"/>
      <c r="C24316" s="203"/>
      <c r="D24316" s="203"/>
      <c r="E24316" s="203"/>
      <c r="F24316" s="203"/>
    </row>
    <row r="24317" spans="1:6" x14ac:dyDescent="0.25">
      <c r="A24317" s="203"/>
      <c r="B24317" s="203"/>
      <c r="C24317" s="203"/>
      <c r="D24317" s="203"/>
      <c r="E24317" s="203"/>
      <c r="F24317" s="203"/>
    </row>
    <row r="24318" spans="1:6" x14ac:dyDescent="0.25">
      <c r="A24318" s="203"/>
      <c r="B24318" s="203"/>
      <c r="C24318" s="203"/>
      <c r="D24318" s="203"/>
      <c r="E24318" s="203"/>
      <c r="F24318" s="203"/>
    </row>
    <row r="24319" spans="1:6" x14ac:dyDescent="0.25">
      <c r="A24319" s="203"/>
      <c r="B24319" s="203"/>
      <c r="C24319" s="203"/>
      <c r="D24319" s="203"/>
      <c r="E24319" s="203"/>
      <c r="F24319" s="203"/>
    </row>
    <row r="24320" spans="1:6" x14ac:dyDescent="0.25">
      <c r="A24320" s="203"/>
      <c r="B24320" s="203"/>
      <c r="C24320" s="203"/>
      <c r="D24320" s="203"/>
      <c r="E24320" s="203"/>
      <c r="F24320" s="203"/>
    </row>
    <row r="24321" spans="1:6" x14ac:dyDescent="0.25">
      <c r="A24321" s="203"/>
      <c r="B24321" s="203"/>
      <c r="C24321" s="203"/>
      <c r="D24321" s="203"/>
      <c r="E24321" s="203"/>
      <c r="F24321" s="203"/>
    </row>
    <row r="24322" spans="1:6" x14ac:dyDescent="0.25">
      <c r="A24322" s="203"/>
      <c r="B24322" s="203"/>
      <c r="C24322" s="203"/>
      <c r="D24322" s="203"/>
      <c r="E24322" s="203"/>
      <c r="F24322" s="203"/>
    </row>
    <row r="24323" spans="1:6" x14ac:dyDescent="0.25">
      <c r="A24323" s="203"/>
      <c r="B24323" s="203"/>
      <c r="C24323" s="203"/>
      <c r="D24323" s="203"/>
      <c r="E24323" s="203"/>
      <c r="F24323" s="203"/>
    </row>
    <row r="24324" spans="1:6" x14ac:dyDescent="0.25">
      <c r="A24324" s="203"/>
      <c r="B24324" s="203"/>
      <c r="C24324" s="203"/>
      <c r="D24324" s="203"/>
      <c r="E24324" s="203"/>
      <c r="F24324" s="203"/>
    </row>
    <row r="24325" spans="1:6" x14ac:dyDescent="0.25">
      <c r="A24325" s="203"/>
      <c r="B24325" s="203"/>
      <c r="C24325" s="203"/>
      <c r="D24325" s="203"/>
      <c r="E24325" s="203"/>
      <c r="F24325" s="203"/>
    </row>
    <row r="24326" spans="1:6" x14ac:dyDescent="0.25">
      <c r="A24326" s="203"/>
      <c r="B24326" s="203"/>
      <c r="C24326" s="203"/>
      <c r="D24326" s="203"/>
      <c r="E24326" s="203"/>
      <c r="F24326" s="203"/>
    </row>
    <row r="24327" spans="1:6" x14ac:dyDescent="0.25">
      <c r="A24327" s="203"/>
      <c r="B24327" s="203"/>
      <c r="C24327" s="203"/>
      <c r="D24327" s="203"/>
      <c r="E24327" s="203"/>
      <c r="F24327" s="203"/>
    </row>
    <row r="24328" spans="1:6" x14ac:dyDescent="0.25">
      <c r="A24328" s="203"/>
      <c r="B24328" s="203"/>
      <c r="C24328" s="203"/>
      <c r="D24328" s="203"/>
      <c r="E24328" s="203"/>
      <c r="F24328" s="203"/>
    </row>
    <row r="24329" spans="1:6" x14ac:dyDescent="0.25">
      <c r="A24329" s="203"/>
      <c r="B24329" s="203"/>
      <c r="C24329" s="203"/>
      <c r="D24329" s="203"/>
      <c r="E24329" s="203"/>
      <c r="F24329" s="203"/>
    </row>
    <row r="24330" spans="1:6" x14ac:dyDescent="0.25">
      <c r="A24330" s="203"/>
      <c r="B24330" s="203"/>
      <c r="C24330" s="203"/>
      <c r="D24330" s="203"/>
      <c r="E24330" s="203"/>
      <c r="F24330" s="203"/>
    </row>
    <row r="24331" spans="1:6" x14ac:dyDescent="0.25">
      <c r="A24331" s="203"/>
      <c r="B24331" s="203"/>
      <c r="C24331" s="203"/>
      <c r="D24331" s="203"/>
      <c r="E24331" s="203"/>
      <c r="F24331" s="203"/>
    </row>
    <row r="24332" spans="1:6" x14ac:dyDescent="0.25">
      <c r="A24332" s="203"/>
      <c r="B24332" s="203"/>
      <c r="C24332" s="203"/>
      <c r="D24332" s="203"/>
      <c r="E24332" s="203"/>
      <c r="F24332" s="203"/>
    </row>
    <row r="24333" spans="1:6" x14ac:dyDescent="0.25">
      <c r="A24333" s="203"/>
      <c r="B24333" s="203"/>
      <c r="C24333" s="203"/>
      <c r="D24333" s="203"/>
      <c r="E24333" s="203"/>
      <c r="F24333" s="203"/>
    </row>
    <row r="24334" spans="1:6" x14ac:dyDescent="0.25">
      <c r="A24334" s="203"/>
      <c r="B24334" s="203"/>
      <c r="C24334" s="203"/>
      <c r="D24334" s="203"/>
      <c r="E24334" s="203"/>
      <c r="F24334" s="203"/>
    </row>
    <row r="24335" spans="1:6" x14ac:dyDescent="0.25">
      <c r="A24335" s="203"/>
      <c r="B24335" s="203"/>
      <c r="C24335" s="203"/>
      <c r="D24335" s="203"/>
      <c r="E24335" s="203"/>
      <c r="F24335" s="203"/>
    </row>
    <row r="24336" spans="1:6" x14ac:dyDescent="0.25">
      <c r="A24336" s="203"/>
      <c r="B24336" s="203"/>
      <c r="C24336" s="203"/>
      <c r="D24336" s="203"/>
      <c r="E24336" s="203"/>
      <c r="F24336" s="203"/>
    </row>
    <row r="24337" spans="1:6" x14ac:dyDescent="0.25">
      <c r="A24337" s="203"/>
      <c r="B24337" s="203"/>
      <c r="C24337" s="203"/>
      <c r="D24337" s="203"/>
      <c r="E24337" s="203"/>
      <c r="F24337" s="203"/>
    </row>
    <row r="24338" spans="1:6" x14ac:dyDescent="0.25">
      <c r="A24338" s="203"/>
      <c r="B24338" s="203"/>
      <c r="C24338" s="203"/>
      <c r="D24338" s="203"/>
      <c r="E24338" s="203"/>
      <c r="F24338" s="203"/>
    </row>
    <row r="24339" spans="1:6" x14ac:dyDescent="0.25">
      <c r="A24339" s="203"/>
      <c r="B24339" s="203"/>
      <c r="C24339" s="203"/>
      <c r="D24339" s="203"/>
      <c r="E24339" s="203"/>
      <c r="F24339" s="203"/>
    </row>
    <row r="24340" spans="1:6" x14ac:dyDescent="0.25">
      <c r="A24340" s="203"/>
      <c r="B24340" s="203"/>
      <c r="C24340" s="203"/>
      <c r="D24340" s="203"/>
      <c r="E24340" s="203"/>
      <c r="F24340" s="203"/>
    </row>
    <row r="24341" spans="1:6" x14ac:dyDescent="0.25">
      <c r="A24341" s="203"/>
      <c r="B24341" s="203"/>
      <c r="C24341" s="203"/>
      <c r="D24341" s="203"/>
      <c r="E24341" s="203"/>
      <c r="F24341" s="203"/>
    </row>
    <row r="24342" spans="1:6" x14ac:dyDescent="0.25">
      <c r="A24342" s="203"/>
      <c r="B24342" s="203"/>
      <c r="C24342" s="203"/>
      <c r="D24342" s="203"/>
      <c r="E24342" s="203"/>
      <c r="F24342" s="203"/>
    </row>
    <row r="24343" spans="1:6" x14ac:dyDescent="0.25">
      <c r="A24343" s="203"/>
      <c r="B24343" s="203"/>
      <c r="C24343" s="203"/>
      <c r="D24343" s="203"/>
      <c r="E24343" s="203"/>
      <c r="F24343" s="203"/>
    </row>
    <row r="24344" spans="1:6" x14ac:dyDescent="0.25">
      <c r="A24344" s="203"/>
      <c r="B24344" s="203"/>
      <c r="C24344" s="203"/>
      <c r="D24344" s="203"/>
      <c r="E24344" s="203"/>
      <c r="F24344" s="203"/>
    </row>
    <row r="24345" spans="1:6" x14ac:dyDescent="0.25">
      <c r="A24345" s="203"/>
      <c r="B24345" s="203"/>
      <c r="C24345" s="203"/>
      <c r="D24345" s="203"/>
      <c r="E24345" s="203"/>
      <c r="F24345" s="203"/>
    </row>
    <row r="24346" spans="1:6" x14ac:dyDescent="0.25">
      <c r="A24346" s="203"/>
      <c r="B24346" s="203"/>
      <c r="C24346" s="203"/>
      <c r="D24346" s="203"/>
      <c r="E24346" s="203"/>
      <c r="F24346" s="203"/>
    </row>
    <row r="24347" spans="1:6" x14ac:dyDescent="0.25">
      <c r="A24347" s="203"/>
      <c r="B24347" s="203"/>
      <c r="C24347" s="203"/>
      <c r="D24347" s="203"/>
      <c r="E24347" s="203"/>
      <c r="F24347" s="203"/>
    </row>
    <row r="24348" spans="1:6" x14ac:dyDescent="0.25">
      <c r="A24348" s="203"/>
      <c r="B24348" s="203"/>
      <c r="C24348" s="203"/>
      <c r="D24348" s="203"/>
      <c r="E24348" s="203"/>
      <c r="F24348" s="203"/>
    </row>
    <row r="24349" spans="1:6" x14ac:dyDescent="0.25">
      <c r="A24349" s="203"/>
      <c r="B24349" s="203"/>
      <c r="C24349" s="203"/>
      <c r="D24349" s="203"/>
      <c r="E24349" s="203"/>
      <c r="F24349" s="203"/>
    </row>
    <row r="24350" spans="1:6" x14ac:dyDescent="0.25">
      <c r="A24350" s="203"/>
      <c r="B24350" s="203"/>
      <c r="C24350" s="203"/>
      <c r="D24350" s="203"/>
      <c r="E24350" s="203"/>
      <c r="F24350" s="203"/>
    </row>
    <row r="24351" spans="1:6" x14ac:dyDescent="0.25">
      <c r="A24351" s="203"/>
      <c r="B24351" s="203"/>
      <c r="C24351" s="203"/>
      <c r="D24351" s="203"/>
      <c r="E24351" s="203"/>
      <c r="F24351" s="203"/>
    </row>
    <row r="24352" spans="1:6" x14ac:dyDescent="0.25">
      <c r="A24352" s="203"/>
      <c r="B24352" s="203"/>
      <c r="C24352" s="203"/>
      <c r="D24352" s="203"/>
      <c r="E24352" s="203"/>
      <c r="F24352" s="203"/>
    </row>
    <row r="24353" spans="1:6" x14ac:dyDescent="0.25">
      <c r="A24353" s="203"/>
      <c r="B24353" s="203"/>
      <c r="C24353" s="203"/>
      <c r="D24353" s="203"/>
      <c r="E24353" s="203"/>
      <c r="F24353" s="203"/>
    </row>
    <row r="24354" spans="1:6" x14ac:dyDescent="0.25">
      <c r="A24354" s="203"/>
      <c r="B24354" s="203"/>
      <c r="C24354" s="203"/>
      <c r="D24354" s="203"/>
      <c r="E24354" s="203"/>
      <c r="F24354" s="203"/>
    </row>
    <row r="24355" spans="1:6" x14ac:dyDescent="0.25">
      <c r="A24355" s="203"/>
      <c r="B24355" s="203"/>
      <c r="C24355" s="203"/>
      <c r="D24355" s="203"/>
      <c r="E24355" s="203"/>
      <c r="F24355" s="203"/>
    </row>
    <row r="24356" spans="1:6" x14ac:dyDescent="0.25">
      <c r="A24356" s="203"/>
      <c r="B24356" s="203"/>
      <c r="C24356" s="203"/>
      <c r="D24356" s="203"/>
      <c r="E24356" s="203"/>
      <c r="F24356" s="203"/>
    </row>
    <row r="24357" spans="1:6" x14ac:dyDescent="0.25">
      <c r="A24357" s="203"/>
      <c r="B24357" s="203"/>
      <c r="C24357" s="203"/>
      <c r="D24357" s="203"/>
      <c r="E24357" s="203"/>
      <c r="F24357" s="203"/>
    </row>
    <row r="24358" spans="1:6" x14ac:dyDescent="0.25">
      <c r="A24358" s="203"/>
      <c r="B24358" s="203"/>
      <c r="C24358" s="203"/>
      <c r="D24358" s="203"/>
      <c r="E24358" s="203"/>
      <c r="F24358" s="203"/>
    </row>
    <row r="24359" spans="1:6" x14ac:dyDescent="0.25">
      <c r="A24359" s="203"/>
      <c r="B24359" s="203"/>
      <c r="C24359" s="203"/>
      <c r="D24359" s="203"/>
      <c r="E24359" s="203"/>
      <c r="F24359" s="203"/>
    </row>
    <row r="24360" spans="1:6" x14ac:dyDescent="0.25">
      <c r="A24360" s="203"/>
      <c r="B24360" s="203"/>
      <c r="C24360" s="203"/>
      <c r="D24360" s="203"/>
      <c r="E24360" s="203"/>
      <c r="F24360" s="203"/>
    </row>
    <row r="24361" spans="1:6" x14ac:dyDescent="0.25">
      <c r="A24361" s="203"/>
      <c r="B24361" s="203"/>
      <c r="C24361" s="203"/>
      <c r="D24361" s="203"/>
      <c r="E24361" s="203"/>
      <c r="F24361" s="203"/>
    </row>
    <row r="24362" spans="1:6" x14ac:dyDescent="0.25">
      <c r="A24362" s="203"/>
      <c r="B24362" s="203"/>
      <c r="C24362" s="203"/>
      <c r="D24362" s="203"/>
      <c r="E24362" s="203"/>
      <c r="F24362" s="203"/>
    </row>
    <row r="24363" spans="1:6" x14ac:dyDescent="0.25">
      <c r="A24363" s="203"/>
      <c r="B24363" s="203"/>
      <c r="C24363" s="203"/>
      <c r="D24363" s="203"/>
      <c r="E24363" s="203"/>
      <c r="F24363" s="203"/>
    </row>
    <row r="24364" spans="1:6" x14ac:dyDescent="0.25">
      <c r="A24364" s="203"/>
      <c r="B24364" s="203"/>
      <c r="C24364" s="203"/>
      <c r="D24364" s="203"/>
      <c r="E24364" s="203"/>
      <c r="F24364" s="203"/>
    </row>
    <row r="24365" spans="1:6" x14ac:dyDescent="0.25">
      <c r="A24365" s="203"/>
      <c r="B24365" s="203"/>
      <c r="C24365" s="203"/>
      <c r="D24365" s="203"/>
      <c r="E24365" s="203"/>
      <c r="F24365" s="203"/>
    </row>
    <row r="24366" spans="1:6" x14ac:dyDescent="0.25">
      <c r="A24366" s="203"/>
      <c r="B24366" s="203"/>
      <c r="C24366" s="203"/>
      <c r="D24366" s="203"/>
      <c r="E24366" s="203"/>
      <c r="F24366" s="203"/>
    </row>
    <row r="24367" spans="1:6" x14ac:dyDescent="0.25">
      <c r="A24367" s="203"/>
      <c r="B24367" s="203"/>
      <c r="C24367" s="203"/>
      <c r="D24367" s="203"/>
      <c r="E24367" s="203"/>
      <c r="F24367" s="203"/>
    </row>
    <row r="24368" spans="1:6" x14ac:dyDescent="0.25">
      <c r="A24368" s="203"/>
      <c r="B24368" s="203"/>
      <c r="C24368" s="203"/>
      <c r="D24368" s="203"/>
      <c r="E24368" s="203"/>
      <c r="F24368" s="203"/>
    </row>
    <row r="24369" spans="1:6" x14ac:dyDescent="0.25">
      <c r="A24369" s="203"/>
      <c r="B24369" s="203"/>
      <c r="C24369" s="203"/>
      <c r="D24369" s="203"/>
      <c r="E24369" s="203"/>
      <c r="F24369" s="203"/>
    </row>
    <row r="24370" spans="1:6" x14ac:dyDescent="0.25">
      <c r="A24370" s="203"/>
      <c r="B24370" s="203"/>
      <c r="C24370" s="203"/>
      <c r="D24370" s="203"/>
      <c r="E24370" s="203"/>
      <c r="F24370" s="203"/>
    </row>
    <row r="24371" spans="1:6" x14ac:dyDescent="0.25">
      <c r="A24371" s="203"/>
      <c r="B24371" s="203"/>
      <c r="C24371" s="203"/>
      <c r="D24371" s="203"/>
      <c r="E24371" s="203"/>
      <c r="F24371" s="203"/>
    </row>
    <row r="24372" spans="1:6" x14ac:dyDescent="0.25">
      <c r="A24372" s="203"/>
      <c r="B24372" s="203"/>
      <c r="C24372" s="203"/>
      <c r="D24372" s="203"/>
      <c r="E24372" s="203"/>
      <c r="F24372" s="203"/>
    </row>
    <row r="24373" spans="1:6" x14ac:dyDescent="0.25">
      <c r="A24373" s="203"/>
      <c r="B24373" s="203"/>
      <c r="C24373" s="203"/>
      <c r="D24373" s="203"/>
      <c r="E24373" s="203"/>
      <c r="F24373" s="203"/>
    </row>
    <row r="24374" spans="1:6" x14ac:dyDescent="0.25">
      <c r="A24374" s="203"/>
      <c r="B24374" s="203"/>
      <c r="C24374" s="203"/>
      <c r="D24374" s="203"/>
      <c r="E24374" s="203"/>
      <c r="F24374" s="203"/>
    </row>
    <row r="24375" spans="1:6" x14ac:dyDescent="0.25">
      <c r="A24375" s="203"/>
      <c r="B24375" s="203"/>
      <c r="C24375" s="203"/>
      <c r="D24375" s="203"/>
      <c r="E24375" s="203"/>
      <c r="F24375" s="203"/>
    </row>
    <row r="24376" spans="1:6" x14ac:dyDescent="0.25">
      <c r="A24376" s="203"/>
      <c r="B24376" s="203"/>
      <c r="C24376" s="203"/>
      <c r="D24376" s="203"/>
      <c r="E24376" s="203"/>
      <c r="F24376" s="203"/>
    </row>
    <row r="24377" spans="1:6" x14ac:dyDescent="0.25">
      <c r="A24377" s="203"/>
      <c r="B24377" s="203"/>
      <c r="C24377" s="203"/>
      <c r="D24377" s="203"/>
      <c r="E24377" s="203"/>
      <c r="F24377" s="203"/>
    </row>
    <row r="24378" spans="1:6" x14ac:dyDescent="0.25">
      <c r="A24378" s="203"/>
      <c r="B24378" s="203"/>
      <c r="C24378" s="203"/>
      <c r="D24378" s="203"/>
      <c r="E24378" s="203"/>
      <c r="F24378" s="203"/>
    </row>
    <row r="24379" spans="1:6" x14ac:dyDescent="0.25">
      <c r="A24379" s="203"/>
      <c r="B24379" s="203"/>
      <c r="C24379" s="203"/>
      <c r="D24379" s="203"/>
      <c r="E24379" s="203"/>
      <c r="F24379" s="203"/>
    </row>
    <row r="24380" spans="1:6" x14ac:dyDescent="0.25">
      <c r="A24380" s="203"/>
      <c r="B24380" s="203"/>
      <c r="C24380" s="203"/>
      <c r="D24380" s="203"/>
      <c r="E24380" s="203"/>
      <c r="F24380" s="203"/>
    </row>
    <row r="24381" spans="1:6" x14ac:dyDescent="0.25">
      <c r="A24381" s="203"/>
      <c r="B24381" s="203"/>
      <c r="C24381" s="203"/>
      <c r="D24381" s="203"/>
      <c r="E24381" s="203"/>
      <c r="F24381" s="203"/>
    </row>
    <row r="24382" spans="1:6" x14ac:dyDescent="0.25">
      <c r="A24382" s="203"/>
      <c r="B24382" s="203"/>
      <c r="C24382" s="203"/>
      <c r="D24382" s="203"/>
      <c r="E24382" s="203"/>
      <c r="F24382" s="203"/>
    </row>
    <row r="24383" spans="1:6" x14ac:dyDescent="0.25">
      <c r="A24383" s="203"/>
      <c r="B24383" s="203"/>
      <c r="C24383" s="203"/>
      <c r="D24383" s="203"/>
      <c r="E24383" s="203"/>
      <c r="F24383" s="203"/>
    </row>
    <row r="24384" spans="1:6" x14ac:dyDescent="0.25">
      <c r="A24384" s="203"/>
      <c r="B24384" s="203"/>
      <c r="C24384" s="203"/>
      <c r="D24384" s="203"/>
      <c r="E24384" s="203"/>
      <c r="F24384" s="203"/>
    </row>
    <row r="24385" spans="1:6" x14ac:dyDescent="0.25">
      <c r="A24385" s="203"/>
      <c r="B24385" s="203"/>
      <c r="C24385" s="203"/>
      <c r="D24385" s="203"/>
      <c r="E24385" s="203"/>
      <c r="F24385" s="203"/>
    </row>
    <row r="24386" spans="1:6" x14ac:dyDescent="0.25">
      <c r="A24386" s="203"/>
      <c r="B24386" s="203"/>
      <c r="C24386" s="203"/>
      <c r="D24386" s="203"/>
      <c r="E24386" s="203"/>
      <c r="F24386" s="203"/>
    </row>
    <row r="24387" spans="1:6" x14ac:dyDescent="0.25">
      <c r="A24387" s="203"/>
      <c r="B24387" s="203"/>
      <c r="C24387" s="203"/>
      <c r="D24387" s="203"/>
      <c r="E24387" s="203"/>
      <c r="F24387" s="203"/>
    </row>
    <row r="24388" spans="1:6" x14ac:dyDescent="0.25">
      <c r="A24388" s="203"/>
      <c r="B24388" s="203"/>
      <c r="C24388" s="203"/>
      <c r="D24388" s="203"/>
      <c r="E24388" s="203"/>
      <c r="F24388" s="203"/>
    </row>
    <row r="24389" spans="1:6" x14ac:dyDescent="0.25">
      <c r="A24389" s="203"/>
      <c r="B24389" s="203"/>
      <c r="C24389" s="203"/>
      <c r="D24389" s="203"/>
      <c r="E24389" s="203"/>
      <c r="F24389" s="203"/>
    </row>
    <row r="24390" spans="1:6" x14ac:dyDescent="0.25">
      <c r="A24390" s="203"/>
      <c r="B24390" s="203"/>
      <c r="C24390" s="203"/>
      <c r="D24390" s="203"/>
      <c r="E24390" s="203"/>
      <c r="F24390" s="203"/>
    </row>
    <row r="24391" spans="1:6" x14ac:dyDescent="0.25">
      <c r="A24391" s="203"/>
      <c r="B24391" s="203"/>
      <c r="C24391" s="203"/>
      <c r="D24391" s="203"/>
      <c r="E24391" s="203"/>
      <c r="F24391" s="203"/>
    </row>
    <row r="24392" spans="1:6" x14ac:dyDescent="0.25">
      <c r="A24392" s="203"/>
      <c r="B24392" s="203"/>
      <c r="C24392" s="203"/>
      <c r="D24392" s="203"/>
      <c r="E24392" s="203"/>
      <c r="F24392" s="203"/>
    </row>
    <row r="24393" spans="1:6" x14ac:dyDescent="0.25">
      <c r="A24393" s="203"/>
      <c r="B24393" s="203"/>
      <c r="C24393" s="203"/>
      <c r="D24393" s="203"/>
      <c r="E24393" s="203"/>
      <c r="F24393" s="203"/>
    </row>
    <row r="24394" spans="1:6" x14ac:dyDescent="0.25">
      <c r="A24394" s="203"/>
      <c r="B24394" s="203"/>
      <c r="C24394" s="203"/>
      <c r="D24394" s="203"/>
      <c r="E24394" s="203"/>
      <c r="F24394" s="203"/>
    </row>
    <row r="24395" spans="1:6" x14ac:dyDescent="0.25">
      <c r="A24395" s="203"/>
      <c r="B24395" s="203"/>
      <c r="C24395" s="203"/>
      <c r="D24395" s="203"/>
      <c r="E24395" s="203"/>
      <c r="F24395" s="203"/>
    </row>
    <row r="24396" spans="1:6" x14ac:dyDescent="0.25">
      <c r="A24396" s="203"/>
      <c r="B24396" s="203"/>
      <c r="C24396" s="203"/>
      <c r="D24396" s="203"/>
      <c r="E24396" s="203"/>
      <c r="F24396" s="203"/>
    </row>
    <row r="24397" spans="1:6" x14ac:dyDescent="0.25">
      <c r="A24397" s="203"/>
      <c r="B24397" s="203"/>
      <c r="C24397" s="203"/>
      <c r="D24397" s="203"/>
      <c r="E24397" s="203"/>
      <c r="F24397" s="203"/>
    </row>
    <row r="24398" spans="1:6" x14ac:dyDescent="0.25">
      <c r="A24398" s="203"/>
      <c r="B24398" s="203"/>
      <c r="C24398" s="203"/>
      <c r="D24398" s="203"/>
      <c r="E24398" s="203"/>
      <c r="F24398" s="203"/>
    </row>
    <row r="24399" spans="1:6" x14ac:dyDescent="0.25">
      <c r="A24399" s="203"/>
      <c r="B24399" s="203"/>
      <c r="C24399" s="203"/>
      <c r="D24399" s="203"/>
      <c r="E24399" s="203"/>
      <c r="F24399" s="203"/>
    </row>
    <row r="24400" spans="1:6" x14ac:dyDescent="0.25">
      <c r="A24400" s="203"/>
      <c r="B24400" s="203"/>
      <c r="C24400" s="203"/>
      <c r="D24400" s="203"/>
      <c r="E24400" s="203"/>
      <c r="F24400" s="203"/>
    </row>
    <row r="24401" spans="1:6" x14ac:dyDescent="0.25">
      <c r="A24401" s="203"/>
      <c r="B24401" s="203"/>
      <c r="C24401" s="203"/>
      <c r="D24401" s="203"/>
      <c r="E24401" s="203"/>
      <c r="F24401" s="203"/>
    </row>
    <row r="24402" spans="1:6" x14ac:dyDescent="0.25">
      <c r="A24402" s="203"/>
      <c r="B24402" s="203"/>
      <c r="C24402" s="203"/>
      <c r="D24402" s="203"/>
      <c r="E24402" s="203"/>
      <c r="F24402" s="203"/>
    </row>
    <row r="24403" spans="1:6" x14ac:dyDescent="0.25">
      <c r="A24403" s="203"/>
      <c r="B24403" s="203"/>
      <c r="C24403" s="203"/>
      <c r="D24403" s="203"/>
      <c r="E24403" s="203"/>
      <c r="F24403" s="203"/>
    </row>
    <row r="24404" spans="1:6" x14ac:dyDescent="0.25">
      <c r="A24404" s="203"/>
      <c r="B24404" s="203"/>
      <c r="C24404" s="203"/>
      <c r="D24404" s="203"/>
      <c r="E24404" s="203"/>
      <c r="F24404" s="203"/>
    </row>
    <row r="24405" spans="1:6" x14ac:dyDescent="0.25">
      <c r="A24405" s="203"/>
      <c r="B24405" s="203"/>
      <c r="C24405" s="203"/>
      <c r="D24405" s="203"/>
      <c r="E24405" s="203"/>
      <c r="F24405" s="203"/>
    </row>
    <row r="24406" spans="1:6" x14ac:dyDescent="0.25">
      <c r="A24406" s="203"/>
      <c r="B24406" s="203"/>
      <c r="C24406" s="203"/>
      <c r="D24406" s="203"/>
      <c r="E24406" s="203"/>
      <c r="F24406" s="203"/>
    </row>
    <row r="24407" spans="1:6" x14ac:dyDescent="0.25">
      <c r="A24407" s="203"/>
      <c r="B24407" s="203"/>
      <c r="C24407" s="203"/>
      <c r="D24407" s="203"/>
      <c r="E24407" s="203"/>
      <c r="F24407" s="203"/>
    </row>
    <row r="24408" spans="1:6" x14ac:dyDescent="0.25">
      <c r="A24408" s="203"/>
      <c r="B24408" s="203"/>
      <c r="C24408" s="203"/>
      <c r="D24408" s="203"/>
      <c r="E24408" s="203"/>
      <c r="F24408" s="203"/>
    </row>
    <row r="24409" spans="1:6" x14ac:dyDescent="0.25">
      <c r="A24409" s="203"/>
      <c r="B24409" s="203"/>
      <c r="C24409" s="203"/>
      <c r="D24409" s="203"/>
      <c r="E24409" s="203"/>
      <c r="F24409" s="203"/>
    </row>
    <row r="24410" spans="1:6" x14ac:dyDescent="0.25">
      <c r="A24410" s="203"/>
      <c r="B24410" s="203"/>
      <c r="C24410" s="203"/>
      <c r="D24410" s="203"/>
      <c r="E24410" s="203"/>
      <c r="F24410" s="203"/>
    </row>
    <row r="24411" spans="1:6" x14ac:dyDescent="0.25">
      <c r="A24411" s="203"/>
      <c r="B24411" s="203"/>
      <c r="C24411" s="203"/>
      <c r="D24411" s="203"/>
      <c r="E24411" s="203"/>
      <c r="F24411" s="203"/>
    </row>
    <row r="24412" spans="1:6" x14ac:dyDescent="0.25">
      <c r="A24412" s="203"/>
      <c r="B24412" s="203"/>
      <c r="C24412" s="203"/>
      <c r="D24412" s="203"/>
      <c r="E24412" s="203"/>
      <c r="F24412" s="203"/>
    </row>
    <row r="24413" spans="1:6" x14ac:dyDescent="0.25">
      <c r="A24413" s="203"/>
      <c r="B24413" s="203"/>
      <c r="C24413" s="203"/>
      <c r="D24413" s="203"/>
      <c r="E24413" s="203"/>
      <c r="F24413" s="203"/>
    </row>
    <row r="24414" spans="1:6" x14ac:dyDescent="0.25">
      <c r="A24414" s="203"/>
      <c r="B24414" s="203"/>
      <c r="C24414" s="203"/>
      <c r="D24414" s="203"/>
      <c r="E24414" s="203"/>
      <c r="F24414" s="203"/>
    </row>
    <row r="24415" spans="1:6" x14ac:dyDescent="0.25">
      <c r="A24415" s="203"/>
      <c r="B24415" s="203"/>
      <c r="C24415" s="203"/>
      <c r="D24415" s="203"/>
      <c r="E24415" s="203"/>
      <c r="F24415" s="203"/>
    </row>
    <row r="24416" spans="1:6" x14ac:dyDescent="0.25">
      <c r="A24416" s="203"/>
      <c r="B24416" s="203"/>
      <c r="C24416" s="203"/>
      <c r="D24416" s="203"/>
      <c r="E24416" s="203"/>
      <c r="F24416" s="203"/>
    </row>
    <row r="24417" spans="1:6" x14ac:dyDescent="0.25">
      <c r="A24417" s="203"/>
      <c r="B24417" s="203"/>
      <c r="C24417" s="203"/>
      <c r="D24417" s="203"/>
      <c r="E24417" s="203"/>
      <c r="F24417" s="203"/>
    </row>
    <row r="24418" spans="1:6" x14ac:dyDescent="0.25">
      <c r="A24418" s="203"/>
      <c r="B24418" s="203"/>
      <c r="C24418" s="203"/>
      <c r="D24418" s="203"/>
      <c r="E24418" s="203"/>
      <c r="F24418" s="203"/>
    </row>
    <row r="24419" spans="1:6" x14ac:dyDescent="0.25">
      <c r="A24419" s="203"/>
      <c r="B24419" s="203"/>
      <c r="C24419" s="203"/>
      <c r="D24419" s="203"/>
      <c r="E24419" s="203"/>
      <c r="F24419" s="203"/>
    </row>
    <row r="24420" spans="1:6" x14ac:dyDescent="0.25">
      <c r="A24420" s="203"/>
      <c r="B24420" s="203"/>
      <c r="C24420" s="203"/>
      <c r="D24420" s="203"/>
      <c r="E24420" s="203"/>
      <c r="F24420" s="203"/>
    </row>
    <row r="24421" spans="1:6" x14ac:dyDescent="0.25">
      <c r="A24421" s="203"/>
      <c r="B24421" s="203"/>
      <c r="C24421" s="203"/>
      <c r="D24421" s="203"/>
      <c r="E24421" s="203"/>
      <c r="F24421" s="203"/>
    </row>
    <row r="24422" spans="1:6" x14ac:dyDescent="0.25">
      <c r="A24422" s="203"/>
      <c r="B24422" s="203"/>
      <c r="C24422" s="203"/>
      <c r="D24422" s="203"/>
      <c r="E24422" s="203"/>
      <c r="F24422" s="203"/>
    </row>
    <row r="24423" spans="1:6" x14ac:dyDescent="0.25">
      <c r="A24423" s="203"/>
      <c r="B24423" s="203"/>
      <c r="C24423" s="203"/>
      <c r="D24423" s="203"/>
      <c r="E24423" s="203"/>
      <c r="F24423" s="203"/>
    </row>
    <row r="24424" spans="1:6" x14ac:dyDescent="0.25">
      <c r="A24424" s="203"/>
      <c r="B24424" s="203"/>
      <c r="C24424" s="203"/>
      <c r="D24424" s="203"/>
      <c r="E24424" s="203"/>
      <c r="F24424" s="203"/>
    </row>
    <row r="24425" spans="1:6" x14ac:dyDescent="0.25">
      <c r="A24425" s="203"/>
      <c r="B24425" s="203"/>
      <c r="C24425" s="203"/>
      <c r="D24425" s="203"/>
      <c r="E24425" s="203"/>
      <c r="F24425" s="203"/>
    </row>
    <row r="24426" spans="1:6" x14ac:dyDescent="0.25">
      <c r="A24426" s="203"/>
      <c r="B24426" s="203"/>
      <c r="C24426" s="203"/>
      <c r="D24426" s="203"/>
      <c r="E24426" s="203"/>
      <c r="F24426" s="203"/>
    </row>
    <row r="24427" spans="1:6" x14ac:dyDescent="0.25">
      <c r="A24427" s="203"/>
      <c r="B24427" s="203"/>
      <c r="C24427" s="203"/>
      <c r="D24427" s="203"/>
      <c r="E24427" s="203"/>
      <c r="F24427" s="203"/>
    </row>
    <row r="24428" spans="1:6" x14ac:dyDescent="0.25">
      <c r="A24428" s="203"/>
      <c r="B24428" s="203"/>
      <c r="C24428" s="203"/>
      <c r="D24428" s="203"/>
      <c r="E24428" s="203"/>
      <c r="F24428" s="203"/>
    </row>
    <row r="24429" spans="1:6" x14ac:dyDescent="0.25">
      <c r="A24429" s="203"/>
      <c r="B24429" s="203"/>
      <c r="C24429" s="203"/>
      <c r="D24429" s="203"/>
      <c r="E24429" s="203"/>
      <c r="F24429" s="203"/>
    </row>
    <row r="24430" spans="1:6" x14ac:dyDescent="0.25">
      <c r="A24430" s="203"/>
      <c r="B24430" s="203"/>
      <c r="C24430" s="203"/>
      <c r="D24430" s="203"/>
      <c r="E24430" s="203"/>
      <c r="F24430" s="203"/>
    </row>
    <row r="24431" spans="1:6" x14ac:dyDescent="0.25">
      <c r="A24431" s="203"/>
      <c r="B24431" s="203"/>
      <c r="C24431" s="203"/>
      <c r="D24431" s="203"/>
      <c r="E24431" s="203"/>
      <c r="F24431" s="203"/>
    </row>
    <row r="24432" spans="1:6" x14ac:dyDescent="0.25">
      <c r="A24432" s="203"/>
      <c r="B24432" s="203"/>
      <c r="C24432" s="203"/>
      <c r="D24432" s="203"/>
      <c r="E24432" s="203"/>
      <c r="F24432" s="203"/>
    </row>
    <row r="24433" spans="1:6" x14ac:dyDescent="0.25">
      <c r="A24433" s="203"/>
      <c r="B24433" s="203"/>
      <c r="C24433" s="203"/>
      <c r="D24433" s="203"/>
      <c r="E24433" s="203"/>
      <c r="F24433" s="203"/>
    </row>
    <row r="24434" spans="1:6" x14ac:dyDescent="0.25">
      <c r="A24434" s="203"/>
      <c r="B24434" s="203"/>
      <c r="C24434" s="203"/>
      <c r="D24434" s="203"/>
      <c r="E24434" s="203"/>
      <c r="F24434" s="203"/>
    </row>
    <row r="24435" spans="1:6" x14ac:dyDescent="0.25">
      <c r="A24435" s="203"/>
      <c r="B24435" s="203"/>
      <c r="C24435" s="203"/>
      <c r="D24435" s="203"/>
      <c r="E24435" s="203"/>
      <c r="F24435" s="203"/>
    </row>
    <row r="24436" spans="1:6" x14ac:dyDescent="0.25">
      <c r="A24436" s="203"/>
      <c r="B24436" s="203"/>
      <c r="C24436" s="203"/>
      <c r="D24436" s="203"/>
      <c r="E24436" s="203"/>
      <c r="F24436" s="203"/>
    </row>
    <row r="24437" spans="1:6" x14ac:dyDescent="0.25">
      <c r="A24437" s="203"/>
      <c r="B24437" s="203"/>
      <c r="C24437" s="203"/>
      <c r="D24437" s="203"/>
      <c r="E24437" s="203"/>
      <c r="F24437" s="203"/>
    </row>
    <row r="24438" spans="1:6" x14ac:dyDescent="0.25">
      <c r="A24438" s="203"/>
      <c r="B24438" s="203"/>
      <c r="C24438" s="203"/>
      <c r="D24438" s="203"/>
      <c r="E24438" s="203"/>
      <c r="F24438" s="203"/>
    </row>
    <row r="24439" spans="1:6" x14ac:dyDescent="0.25">
      <c r="A24439" s="203"/>
      <c r="B24439" s="203"/>
      <c r="C24439" s="203"/>
      <c r="D24439" s="203"/>
      <c r="E24439" s="203"/>
      <c r="F24439" s="203"/>
    </row>
    <row r="24440" spans="1:6" x14ac:dyDescent="0.25">
      <c r="A24440" s="203"/>
      <c r="B24440" s="203"/>
      <c r="C24440" s="203"/>
      <c r="D24440" s="203"/>
      <c r="E24440" s="203"/>
      <c r="F24440" s="203"/>
    </row>
    <row r="24441" spans="1:6" x14ac:dyDescent="0.25">
      <c r="A24441" s="203"/>
      <c r="B24441" s="203"/>
      <c r="C24441" s="203"/>
      <c r="D24441" s="203"/>
      <c r="E24441" s="203"/>
      <c r="F24441" s="203"/>
    </row>
    <row r="24442" spans="1:6" x14ac:dyDescent="0.25">
      <c r="A24442" s="203"/>
      <c r="B24442" s="203"/>
      <c r="C24442" s="203"/>
      <c r="D24442" s="203"/>
      <c r="E24442" s="203"/>
      <c r="F24442" s="203"/>
    </row>
    <row r="24443" spans="1:6" x14ac:dyDescent="0.25">
      <c r="A24443" s="203"/>
      <c r="B24443" s="203"/>
      <c r="C24443" s="203"/>
      <c r="D24443" s="203"/>
      <c r="E24443" s="203"/>
      <c r="F24443" s="203"/>
    </row>
    <row r="24444" spans="1:6" x14ac:dyDescent="0.25">
      <c r="A24444" s="203"/>
      <c r="B24444" s="203"/>
      <c r="C24444" s="203"/>
      <c r="D24444" s="203"/>
      <c r="E24444" s="203"/>
      <c r="F24444" s="203"/>
    </row>
    <row r="24445" spans="1:6" x14ac:dyDescent="0.25">
      <c r="A24445" s="203"/>
      <c r="B24445" s="203"/>
      <c r="C24445" s="203"/>
      <c r="D24445" s="203"/>
      <c r="E24445" s="203"/>
      <c r="F24445" s="203"/>
    </row>
    <row r="24446" spans="1:6" x14ac:dyDescent="0.25">
      <c r="A24446" s="203"/>
      <c r="B24446" s="203"/>
      <c r="C24446" s="203"/>
      <c r="D24446" s="203"/>
      <c r="E24446" s="203"/>
      <c r="F24446" s="203"/>
    </row>
    <row r="24447" spans="1:6" x14ac:dyDescent="0.25">
      <c r="A24447" s="203"/>
      <c r="B24447" s="203"/>
      <c r="C24447" s="203"/>
      <c r="D24447" s="203"/>
      <c r="E24447" s="203"/>
      <c r="F24447" s="203"/>
    </row>
    <row r="24448" spans="1:6" x14ac:dyDescent="0.25">
      <c r="A24448" s="203"/>
      <c r="B24448" s="203"/>
      <c r="C24448" s="203"/>
      <c r="D24448" s="203"/>
      <c r="E24448" s="203"/>
      <c r="F24448" s="203"/>
    </row>
    <row r="24449" spans="1:6" x14ac:dyDescent="0.25">
      <c r="A24449" s="203"/>
      <c r="B24449" s="203"/>
      <c r="C24449" s="203"/>
      <c r="D24449" s="203"/>
      <c r="E24449" s="203"/>
      <c r="F24449" s="203"/>
    </row>
    <row r="24450" spans="1:6" x14ac:dyDescent="0.25">
      <c r="A24450" s="203"/>
      <c r="B24450" s="203"/>
      <c r="C24450" s="203"/>
      <c r="D24450" s="203"/>
      <c r="E24450" s="203"/>
      <c r="F24450" s="203"/>
    </row>
    <row r="24451" spans="1:6" x14ac:dyDescent="0.25">
      <c r="A24451" s="203"/>
      <c r="B24451" s="203"/>
      <c r="C24451" s="203"/>
      <c r="D24451" s="203"/>
      <c r="E24451" s="203"/>
      <c r="F24451" s="203"/>
    </row>
    <row r="24452" spans="1:6" x14ac:dyDescent="0.25">
      <c r="A24452" s="203"/>
      <c r="B24452" s="203"/>
      <c r="C24452" s="203"/>
      <c r="D24452" s="203"/>
      <c r="E24452" s="203"/>
      <c r="F24452" s="203"/>
    </row>
    <row r="24453" spans="1:6" x14ac:dyDescent="0.25">
      <c r="A24453" s="203"/>
      <c r="B24453" s="203"/>
      <c r="C24453" s="203"/>
      <c r="D24453" s="203"/>
      <c r="E24453" s="203"/>
      <c r="F24453" s="203"/>
    </row>
    <row r="24454" spans="1:6" x14ac:dyDescent="0.25">
      <c r="A24454" s="203"/>
      <c r="B24454" s="203"/>
      <c r="C24454" s="203"/>
      <c r="D24454" s="203"/>
      <c r="E24454" s="203"/>
      <c r="F24454" s="203"/>
    </row>
    <row r="24455" spans="1:6" x14ac:dyDescent="0.25">
      <c r="A24455" s="203"/>
      <c r="B24455" s="203"/>
      <c r="C24455" s="203"/>
      <c r="D24455" s="203"/>
      <c r="E24455" s="203"/>
      <c r="F24455" s="203"/>
    </row>
    <row r="24456" spans="1:6" x14ac:dyDescent="0.25">
      <c r="A24456" s="203"/>
      <c r="B24456" s="203"/>
      <c r="C24456" s="203"/>
      <c r="D24456" s="203"/>
      <c r="E24456" s="203"/>
      <c r="F24456" s="203"/>
    </row>
    <row r="24457" spans="1:6" x14ac:dyDescent="0.25">
      <c r="A24457" s="203"/>
      <c r="B24457" s="203"/>
      <c r="C24457" s="203"/>
      <c r="D24457" s="203"/>
      <c r="E24457" s="203"/>
      <c r="F24457" s="203"/>
    </row>
    <row r="24458" spans="1:6" x14ac:dyDescent="0.25">
      <c r="A24458" s="203"/>
      <c r="B24458" s="203"/>
      <c r="C24458" s="203"/>
      <c r="D24458" s="203"/>
      <c r="E24458" s="203"/>
      <c r="F24458" s="203"/>
    </row>
    <row r="24459" spans="1:6" x14ac:dyDescent="0.25">
      <c r="A24459" s="203"/>
      <c r="B24459" s="203"/>
      <c r="C24459" s="203"/>
      <c r="D24459" s="203"/>
      <c r="E24459" s="203"/>
      <c r="F24459" s="203"/>
    </row>
    <row r="24460" spans="1:6" x14ac:dyDescent="0.25">
      <c r="A24460" s="203"/>
      <c r="B24460" s="203"/>
      <c r="C24460" s="203"/>
      <c r="D24460" s="203"/>
      <c r="E24460" s="203"/>
      <c r="F24460" s="203"/>
    </row>
    <row r="24461" spans="1:6" x14ac:dyDescent="0.25">
      <c r="A24461" s="203"/>
      <c r="B24461" s="203"/>
      <c r="C24461" s="203"/>
      <c r="D24461" s="203"/>
      <c r="E24461" s="203"/>
      <c r="F24461" s="203"/>
    </row>
    <row r="24462" spans="1:6" x14ac:dyDescent="0.25">
      <c r="A24462" s="203"/>
      <c r="B24462" s="203"/>
      <c r="C24462" s="203"/>
      <c r="D24462" s="203"/>
      <c r="E24462" s="203"/>
      <c r="F24462" s="203"/>
    </row>
    <row r="24463" spans="1:6" x14ac:dyDescent="0.25">
      <c r="A24463" s="203"/>
      <c r="B24463" s="203"/>
      <c r="C24463" s="203"/>
      <c r="D24463" s="203"/>
      <c r="E24463" s="203"/>
      <c r="F24463" s="203"/>
    </row>
    <row r="24464" spans="1:6" x14ac:dyDescent="0.25">
      <c r="A24464" s="203"/>
      <c r="B24464" s="203"/>
      <c r="C24464" s="203"/>
      <c r="D24464" s="203"/>
      <c r="E24464" s="203"/>
      <c r="F24464" s="203"/>
    </row>
    <row r="24465" spans="1:6" x14ac:dyDescent="0.25">
      <c r="A24465" s="203"/>
      <c r="B24465" s="203"/>
      <c r="C24465" s="203"/>
      <c r="D24465" s="203"/>
      <c r="E24465" s="203"/>
      <c r="F24465" s="203"/>
    </row>
    <row r="24466" spans="1:6" x14ac:dyDescent="0.25">
      <c r="A24466" s="203"/>
      <c r="B24466" s="203"/>
      <c r="C24466" s="203"/>
      <c r="D24466" s="203"/>
      <c r="E24466" s="203"/>
      <c r="F24466" s="203"/>
    </row>
    <row r="24467" spans="1:6" x14ac:dyDescent="0.25">
      <c r="A24467" s="203"/>
      <c r="B24467" s="203"/>
      <c r="C24467" s="203"/>
      <c r="D24467" s="203"/>
      <c r="E24467" s="203"/>
      <c r="F24467" s="203"/>
    </row>
    <row r="24468" spans="1:6" x14ac:dyDescent="0.25">
      <c r="A24468" s="203"/>
      <c r="B24468" s="203"/>
      <c r="C24468" s="203"/>
      <c r="D24468" s="203"/>
      <c r="E24468" s="203"/>
      <c r="F24468" s="203"/>
    </row>
    <row r="24469" spans="1:6" x14ac:dyDescent="0.25">
      <c r="A24469" s="203"/>
      <c r="B24469" s="203"/>
      <c r="C24469" s="203"/>
      <c r="D24469" s="203"/>
      <c r="E24469" s="203"/>
      <c r="F24469" s="203"/>
    </row>
    <row r="24470" spans="1:6" x14ac:dyDescent="0.25">
      <c r="A24470" s="203"/>
      <c r="B24470" s="203"/>
      <c r="C24470" s="203"/>
      <c r="D24470" s="203"/>
      <c r="E24470" s="203"/>
      <c r="F24470" s="203"/>
    </row>
    <row r="24471" spans="1:6" x14ac:dyDescent="0.25">
      <c r="A24471" s="203"/>
      <c r="B24471" s="203"/>
      <c r="C24471" s="203"/>
      <c r="D24471" s="203"/>
      <c r="E24471" s="203"/>
      <c r="F24471" s="203"/>
    </row>
    <row r="24472" spans="1:6" x14ac:dyDescent="0.25">
      <c r="A24472" s="203"/>
      <c r="B24472" s="203"/>
      <c r="C24472" s="203"/>
      <c r="D24472" s="203"/>
      <c r="E24472" s="203"/>
      <c r="F24472" s="203"/>
    </row>
    <row r="24473" spans="1:6" x14ac:dyDescent="0.25">
      <c r="A24473" s="203"/>
      <c r="B24473" s="203"/>
      <c r="C24473" s="203"/>
      <c r="D24473" s="203"/>
      <c r="E24473" s="203"/>
      <c r="F24473" s="203"/>
    </row>
    <row r="24474" spans="1:6" x14ac:dyDescent="0.25">
      <c r="A24474" s="203"/>
      <c r="B24474" s="203"/>
      <c r="C24474" s="203"/>
      <c r="D24474" s="203"/>
      <c r="E24474" s="203"/>
      <c r="F24474" s="203"/>
    </row>
    <row r="24475" spans="1:6" x14ac:dyDescent="0.25">
      <c r="A24475" s="203"/>
      <c r="B24475" s="203"/>
      <c r="C24475" s="203"/>
      <c r="D24475" s="203"/>
      <c r="E24475" s="203"/>
      <c r="F24475" s="203"/>
    </row>
    <row r="24476" spans="1:6" x14ac:dyDescent="0.25">
      <c r="A24476" s="203"/>
      <c r="B24476" s="203"/>
      <c r="C24476" s="203"/>
      <c r="D24476" s="203"/>
      <c r="E24476" s="203"/>
      <c r="F24476" s="203"/>
    </row>
    <row r="24477" spans="1:6" x14ac:dyDescent="0.25">
      <c r="A24477" s="203"/>
      <c r="B24477" s="203"/>
      <c r="C24477" s="203"/>
      <c r="D24477" s="203"/>
      <c r="E24477" s="203"/>
      <c r="F24477" s="203"/>
    </row>
    <row r="24478" spans="1:6" x14ac:dyDescent="0.25">
      <c r="A24478" s="203"/>
      <c r="B24478" s="203"/>
      <c r="C24478" s="203"/>
      <c r="D24478" s="203"/>
      <c r="E24478" s="203"/>
      <c r="F24478" s="203"/>
    </row>
    <row r="24479" spans="1:6" x14ac:dyDescent="0.25">
      <c r="A24479" s="203"/>
      <c r="B24479" s="203"/>
      <c r="C24479" s="203"/>
      <c r="D24479" s="203"/>
      <c r="E24479" s="203"/>
      <c r="F24479" s="203"/>
    </row>
    <row r="24480" spans="1:6" x14ac:dyDescent="0.25">
      <c r="A24480" s="203"/>
      <c r="B24480" s="203"/>
      <c r="C24480" s="203"/>
      <c r="D24480" s="203"/>
      <c r="E24480" s="203"/>
      <c r="F24480" s="203"/>
    </row>
    <row r="24481" spans="1:6" x14ac:dyDescent="0.25">
      <c r="A24481" s="203"/>
      <c r="B24481" s="203"/>
      <c r="C24481" s="203"/>
      <c r="D24481" s="203"/>
      <c r="E24481" s="203"/>
      <c r="F24481" s="203"/>
    </row>
    <row r="24482" spans="1:6" x14ac:dyDescent="0.25">
      <c r="A24482" s="203"/>
      <c r="B24482" s="203"/>
      <c r="C24482" s="203"/>
      <c r="D24482" s="203"/>
      <c r="E24482" s="203"/>
      <c r="F24482" s="203"/>
    </row>
    <row r="24483" spans="1:6" x14ac:dyDescent="0.25">
      <c r="A24483" s="203"/>
      <c r="B24483" s="203"/>
      <c r="C24483" s="203"/>
      <c r="D24483" s="203"/>
      <c r="E24483" s="203"/>
      <c r="F24483" s="203"/>
    </row>
    <row r="24484" spans="1:6" x14ac:dyDescent="0.25">
      <c r="A24484" s="203"/>
      <c r="B24484" s="203"/>
      <c r="C24484" s="203"/>
      <c r="D24484" s="203"/>
      <c r="E24484" s="203"/>
      <c r="F24484" s="203"/>
    </row>
    <row r="24485" spans="1:6" x14ac:dyDescent="0.25">
      <c r="A24485" s="203"/>
      <c r="B24485" s="203"/>
      <c r="C24485" s="203"/>
      <c r="D24485" s="203"/>
      <c r="E24485" s="203"/>
      <c r="F24485" s="203"/>
    </row>
    <row r="24486" spans="1:6" x14ac:dyDescent="0.25">
      <c r="A24486" s="203"/>
      <c r="B24486" s="203"/>
      <c r="C24486" s="203"/>
      <c r="D24486" s="203"/>
      <c r="E24486" s="203"/>
      <c r="F24486" s="203"/>
    </row>
    <row r="24487" spans="1:6" x14ac:dyDescent="0.25">
      <c r="A24487" s="203"/>
      <c r="B24487" s="203"/>
      <c r="C24487" s="203"/>
      <c r="D24487" s="203"/>
      <c r="E24487" s="203"/>
      <c r="F24487" s="203"/>
    </row>
    <row r="24488" spans="1:6" x14ac:dyDescent="0.25">
      <c r="A24488" s="203"/>
      <c r="B24488" s="203"/>
      <c r="C24488" s="203"/>
      <c r="D24488" s="203"/>
      <c r="E24488" s="203"/>
      <c r="F24488" s="203"/>
    </row>
    <row r="24489" spans="1:6" x14ac:dyDescent="0.25">
      <c r="A24489" s="203"/>
      <c r="B24489" s="203"/>
      <c r="C24489" s="203"/>
      <c r="D24489" s="203"/>
      <c r="E24489" s="203"/>
      <c r="F24489" s="203"/>
    </row>
    <row r="24490" spans="1:6" x14ac:dyDescent="0.25">
      <c r="A24490" s="203"/>
      <c r="B24490" s="203"/>
      <c r="C24490" s="203"/>
      <c r="D24490" s="203"/>
      <c r="E24490" s="203"/>
      <c r="F24490" s="203"/>
    </row>
    <row r="24491" spans="1:6" x14ac:dyDescent="0.25">
      <c r="A24491" s="203"/>
      <c r="B24491" s="203"/>
      <c r="C24491" s="203"/>
      <c r="D24491" s="203"/>
      <c r="E24491" s="203"/>
      <c r="F24491" s="203"/>
    </row>
    <row r="24492" spans="1:6" x14ac:dyDescent="0.25">
      <c r="A24492" s="203"/>
      <c r="B24492" s="203"/>
      <c r="C24492" s="203"/>
      <c r="D24492" s="203"/>
      <c r="E24492" s="203"/>
      <c r="F24492" s="203"/>
    </row>
    <row r="24493" spans="1:6" x14ac:dyDescent="0.25">
      <c r="A24493" s="203"/>
      <c r="B24493" s="203"/>
      <c r="C24493" s="203"/>
      <c r="D24493" s="203"/>
      <c r="E24493" s="203"/>
      <c r="F24493" s="203"/>
    </row>
    <row r="24494" spans="1:6" x14ac:dyDescent="0.25">
      <c r="A24494" s="203"/>
      <c r="B24494" s="203"/>
      <c r="C24494" s="203"/>
      <c r="D24494" s="203"/>
      <c r="E24494" s="203"/>
      <c r="F24494" s="203"/>
    </row>
    <row r="24495" spans="1:6" x14ac:dyDescent="0.25">
      <c r="A24495" s="203"/>
      <c r="B24495" s="203"/>
      <c r="C24495" s="203"/>
      <c r="D24495" s="203"/>
      <c r="E24495" s="203"/>
      <c r="F24495" s="203"/>
    </row>
    <row r="24496" spans="1:6" x14ac:dyDescent="0.25">
      <c r="A24496" s="203"/>
      <c r="B24496" s="203"/>
      <c r="C24496" s="203"/>
      <c r="D24496" s="203"/>
      <c r="E24496" s="203"/>
      <c r="F24496" s="203"/>
    </row>
    <row r="24497" spans="1:6" x14ac:dyDescent="0.25">
      <c r="A24497" s="203"/>
      <c r="B24497" s="203"/>
      <c r="C24497" s="203"/>
      <c r="D24497" s="203"/>
      <c r="E24497" s="203"/>
      <c r="F24497" s="203"/>
    </row>
    <row r="24498" spans="1:6" x14ac:dyDescent="0.25">
      <c r="A24498" s="203"/>
      <c r="B24498" s="203"/>
      <c r="C24498" s="203"/>
      <c r="D24498" s="203"/>
      <c r="E24498" s="203"/>
      <c r="F24498" s="203"/>
    </row>
    <row r="24499" spans="1:6" x14ac:dyDescent="0.25">
      <c r="A24499" s="203"/>
      <c r="B24499" s="203"/>
      <c r="C24499" s="203"/>
      <c r="D24499" s="203"/>
      <c r="E24499" s="203"/>
      <c r="F24499" s="203"/>
    </row>
    <row r="24500" spans="1:6" x14ac:dyDescent="0.25">
      <c r="A24500" s="203"/>
      <c r="B24500" s="203"/>
      <c r="C24500" s="203"/>
      <c r="D24500" s="203"/>
      <c r="E24500" s="203"/>
      <c r="F24500" s="203"/>
    </row>
    <row r="24501" spans="1:6" x14ac:dyDescent="0.25">
      <c r="A24501" s="203"/>
      <c r="B24501" s="203"/>
      <c r="C24501" s="203"/>
      <c r="D24501" s="203"/>
      <c r="E24501" s="203"/>
      <c r="F24501" s="203"/>
    </row>
    <row r="24502" spans="1:6" x14ac:dyDescent="0.25">
      <c r="A24502" s="203"/>
      <c r="B24502" s="203"/>
      <c r="C24502" s="203"/>
      <c r="D24502" s="203"/>
      <c r="E24502" s="203"/>
      <c r="F24502" s="203"/>
    </row>
    <row r="24503" spans="1:6" x14ac:dyDescent="0.25">
      <c r="A24503" s="203"/>
      <c r="B24503" s="203"/>
      <c r="C24503" s="203"/>
      <c r="D24503" s="203"/>
      <c r="E24503" s="203"/>
      <c r="F24503" s="203"/>
    </row>
    <row r="24504" spans="1:6" x14ac:dyDescent="0.25">
      <c r="A24504" s="203"/>
      <c r="B24504" s="203"/>
      <c r="C24504" s="203"/>
      <c r="D24504" s="203"/>
      <c r="E24504" s="203"/>
      <c r="F24504" s="203"/>
    </row>
    <row r="24505" spans="1:6" x14ac:dyDescent="0.25">
      <c r="A24505" s="203"/>
      <c r="B24505" s="203"/>
      <c r="C24505" s="203"/>
      <c r="D24505" s="203"/>
      <c r="E24505" s="203"/>
      <c r="F24505" s="203"/>
    </row>
    <row r="24506" spans="1:6" x14ac:dyDescent="0.25">
      <c r="A24506" s="203"/>
      <c r="B24506" s="203"/>
      <c r="C24506" s="203"/>
      <c r="D24506" s="203"/>
      <c r="E24506" s="203"/>
      <c r="F24506" s="203"/>
    </row>
    <row r="24507" spans="1:6" x14ac:dyDescent="0.25">
      <c r="A24507" s="203"/>
      <c r="B24507" s="203"/>
      <c r="C24507" s="203"/>
      <c r="D24507" s="203"/>
      <c r="E24507" s="203"/>
      <c r="F24507" s="203"/>
    </row>
    <row r="24508" spans="1:6" x14ac:dyDescent="0.25">
      <c r="A24508" s="203"/>
      <c r="B24508" s="203"/>
      <c r="C24508" s="203"/>
      <c r="D24508" s="203"/>
      <c r="E24508" s="203"/>
      <c r="F24508" s="203"/>
    </row>
    <row r="24509" spans="1:6" x14ac:dyDescent="0.25">
      <c r="A24509" s="203"/>
      <c r="B24509" s="203"/>
      <c r="C24509" s="203"/>
      <c r="D24509" s="203"/>
      <c r="E24509" s="203"/>
      <c r="F24509" s="203"/>
    </row>
    <row r="24510" spans="1:6" x14ac:dyDescent="0.25">
      <c r="A24510" s="203"/>
      <c r="B24510" s="203"/>
      <c r="C24510" s="203"/>
      <c r="D24510" s="203"/>
      <c r="E24510" s="203"/>
      <c r="F24510" s="203"/>
    </row>
    <row r="24511" spans="1:6" x14ac:dyDescent="0.25">
      <c r="A24511" s="203"/>
      <c r="B24511" s="203"/>
      <c r="C24511" s="203"/>
      <c r="D24511" s="203"/>
      <c r="E24511" s="203"/>
      <c r="F24511" s="203"/>
    </row>
    <row r="24512" spans="1:6" x14ac:dyDescent="0.25">
      <c r="A24512" s="203"/>
      <c r="B24512" s="203"/>
      <c r="C24512" s="203"/>
      <c r="D24512" s="203"/>
      <c r="E24512" s="203"/>
      <c r="F24512" s="203"/>
    </row>
    <row r="24513" spans="1:6" x14ac:dyDescent="0.25">
      <c r="A24513" s="203"/>
      <c r="B24513" s="203"/>
      <c r="C24513" s="203"/>
      <c r="D24513" s="203"/>
      <c r="E24513" s="203"/>
      <c r="F24513" s="203"/>
    </row>
    <row r="24514" spans="1:6" x14ac:dyDescent="0.25">
      <c r="A24514" s="203"/>
      <c r="B24514" s="203"/>
      <c r="C24514" s="203"/>
      <c r="D24514" s="203"/>
      <c r="E24514" s="203"/>
      <c r="F24514" s="203"/>
    </row>
    <row r="24515" spans="1:6" x14ac:dyDescent="0.25">
      <c r="A24515" s="203"/>
      <c r="B24515" s="203"/>
      <c r="C24515" s="203"/>
      <c r="D24515" s="203"/>
      <c r="E24515" s="203"/>
      <c r="F24515" s="203"/>
    </row>
    <row r="24516" spans="1:6" x14ac:dyDescent="0.25">
      <c r="A24516" s="203"/>
      <c r="B24516" s="203"/>
      <c r="C24516" s="203"/>
      <c r="D24516" s="203"/>
      <c r="E24516" s="203"/>
      <c r="F24516" s="203"/>
    </row>
    <row r="24517" spans="1:6" x14ac:dyDescent="0.25">
      <c r="A24517" s="203"/>
      <c r="B24517" s="203"/>
      <c r="C24517" s="203"/>
      <c r="D24517" s="203"/>
      <c r="E24517" s="203"/>
      <c r="F24517" s="203"/>
    </row>
    <row r="24518" spans="1:6" x14ac:dyDescent="0.25">
      <c r="A24518" s="203"/>
      <c r="B24518" s="203"/>
      <c r="C24518" s="203"/>
      <c r="D24518" s="203"/>
      <c r="E24518" s="203"/>
      <c r="F24518" s="203"/>
    </row>
    <row r="24519" spans="1:6" x14ac:dyDescent="0.25">
      <c r="A24519" s="203"/>
      <c r="B24519" s="203"/>
      <c r="C24519" s="203"/>
      <c r="D24519" s="203"/>
      <c r="E24519" s="203"/>
      <c r="F24519" s="203"/>
    </row>
    <row r="24520" spans="1:6" x14ac:dyDescent="0.25">
      <c r="A24520" s="203"/>
      <c r="B24520" s="203"/>
      <c r="C24520" s="203"/>
      <c r="D24520" s="203"/>
      <c r="E24520" s="203"/>
      <c r="F24520" s="203"/>
    </row>
    <row r="24521" spans="1:6" x14ac:dyDescent="0.25">
      <c r="A24521" s="203"/>
      <c r="B24521" s="203"/>
      <c r="C24521" s="203"/>
      <c r="D24521" s="203"/>
      <c r="E24521" s="203"/>
      <c r="F24521" s="203"/>
    </row>
    <row r="24522" spans="1:6" x14ac:dyDescent="0.25">
      <c r="A24522" s="203"/>
      <c r="B24522" s="203"/>
      <c r="C24522" s="203"/>
      <c r="D24522" s="203"/>
      <c r="E24522" s="203"/>
      <c r="F24522" s="203"/>
    </row>
    <row r="24523" spans="1:6" x14ac:dyDescent="0.25">
      <c r="A24523" s="203"/>
      <c r="B24523" s="203"/>
      <c r="C24523" s="203"/>
      <c r="D24523" s="203"/>
      <c r="E24523" s="203"/>
      <c r="F24523" s="203"/>
    </row>
    <row r="24524" spans="1:6" x14ac:dyDescent="0.25">
      <c r="A24524" s="203"/>
      <c r="B24524" s="203"/>
      <c r="C24524" s="203"/>
      <c r="D24524" s="203"/>
      <c r="E24524" s="203"/>
      <c r="F24524" s="203"/>
    </row>
    <row r="24525" spans="1:6" x14ac:dyDescent="0.25">
      <c r="A24525" s="203"/>
      <c r="B24525" s="203"/>
      <c r="C24525" s="203"/>
      <c r="D24525" s="203"/>
      <c r="E24525" s="203"/>
      <c r="F24525" s="203"/>
    </row>
    <row r="24526" spans="1:6" x14ac:dyDescent="0.25">
      <c r="A24526" s="203"/>
      <c r="B24526" s="203"/>
      <c r="C24526" s="203"/>
      <c r="D24526" s="203"/>
      <c r="E24526" s="203"/>
      <c r="F24526" s="203"/>
    </row>
    <row r="24527" spans="1:6" x14ac:dyDescent="0.25">
      <c r="A24527" s="203"/>
      <c r="B24527" s="203"/>
      <c r="C24527" s="203"/>
      <c r="D24527" s="203"/>
      <c r="E24527" s="203"/>
      <c r="F24527" s="203"/>
    </row>
    <row r="24528" spans="1:6" x14ac:dyDescent="0.25">
      <c r="A24528" s="203"/>
      <c r="B24528" s="203"/>
      <c r="C24528" s="203"/>
      <c r="D24528" s="203"/>
      <c r="E24528" s="203"/>
      <c r="F24528" s="203"/>
    </row>
    <row r="24529" spans="1:6" x14ac:dyDescent="0.25">
      <c r="A24529" s="203"/>
      <c r="B24529" s="203"/>
      <c r="C24529" s="203"/>
      <c r="D24529" s="203"/>
      <c r="E24529" s="203"/>
      <c r="F24529" s="203"/>
    </row>
    <row r="24530" spans="1:6" x14ac:dyDescent="0.25">
      <c r="A24530" s="203"/>
      <c r="B24530" s="203"/>
      <c r="C24530" s="203"/>
      <c r="D24530" s="203"/>
      <c r="E24530" s="203"/>
      <c r="F24530" s="203"/>
    </row>
    <row r="24531" spans="1:6" x14ac:dyDescent="0.25">
      <c r="A24531" s="203"/>
      <c r="B24531" s="203"/>
      <c r="C24531" s="203"/>
      <c r="D24531" s="203"/>
      <c r="E24531" s="203"/>
      <c r="F24531" s="203"/>
    </row>
    <row r="24532" spans="1:6" x14ac:dyDescent="0.25">
      <c r="A24532" s="203"/>
      <c r="B24532" s="203"/>
      <c r="C24532" s="203"/>
      <c r="D24532" s="203"/>
      <c r="E24532" s="203"/>
      <c r="F24532" s="203"/>
    </row>
    <row r="24533" spans="1:6" x14ac:dyDescent="0.25">
      <c r="A24533" s="203"/>
      <c r="B24533" s="203"/>
      <c r="C24533" s="203"/>
      <c r="D24533" s="203"/>
      <c r="E24533" s="203"/>
      <c r="F24533" s="203"/>
    </row>
    <row r="24534" spans="1:6" x14ac:dyDescent="0.25">
      <c r="A24534" s="203"/>
      <c r="B24534" s="203"/>
      <c r="C24534" s="203"/>
      <c r="D24534" s="203"/>
      <c r="E24534" s="203"/>
      <c r="F24534" s="203"/>
    </row>
    <row r="24535" spans="1:6" x14ac:dyDescent="0.25">
      <c r="A24535" s="203"/>
      <c r="B24535" s="203"/>
      <c r="C24535" s="203"/>
      <c r="D24535" s="203"/>
      <c r="E24535" s="203"/>
      <c r="F24535" s="203"/>
    </row>
    <row r="24536" spans="1:6" x14ac:dyDescent="0.25">
      <c r="A24536" s="203"/>
      <c r="B24536" s="203"/>
      <c r="C24536" s="203"/>
      <c r="D24536" s="203"/>
      <c r="E24536" s="203"/>
      <c r="F24536" s="203"/>
    </row>
    <row r="24537" spans="1:6" x14ac:dyDescent="0.25">
      <c r="A24537" s="203"/>
      <c r="B24537" s="203"/>
      <c r="C24537" s="203"/>
      <c r="D24537" s="203"/>
      <c r="E24537" s="203"/>
      <c r="F24537" s="203"/>
    </row>
    <row r="24538" spans="1:6" x14ac:dyDescent="0.25">
      <c r="A24538" s="203"/>
      <c r="B24538" s="203"/>
      <c r="C24538" s="203"/>
      <c r="D24538" s="203"/>
      <c r="E24538" s="203"/>
      <c r="F24538" s="203"/>
    </row>
    <row r="24539" spans="1:6" x14ac:dyDescent="0.25">
      <c r="A24539" s="203"/>
      <c r="B24539" s="203"/>
      <c r="C24539" s="203"/>
      <c r="D24539" s="203"/>
      <c r="E24539" s="203"/>
      <c r="F24539" s="203"/>
    </row>
    <row r="24540" spans="1:6" x14ac:dyDescent="0.25">
      <c r="A24540" s="203"/>
      <c r="B24540" s="203"/>
      <c r="C24540" s="203"/>
      <c r="D24540" s="203"/>
      <c r="E24540" s="203"/>
      <c r="F24540" s="203"/>
    </row>
    <row r="24541" spans="1:6" x14ac:dyDescent="0.25">
      <c r="A24541" s="203"/>
      <c r="B24541" s="203"/>
      <c r="C24541" s="203"/>
      <c r="D24541" s="203"/>
      <c r="E24541" s="203"/>
      <c r="F24541" s="203"/>
    </row>
    <row r="24542" spans="1:6" x14ac:dyDescent="0.25">
      <c r="A24542" s="203"/>
      <c r="B24542" s="203"/>
      <c r="C24542" s="203"/>
      <c r="D24542" s="203"/>
      <c r="E24542" s="203"/>
      <c r="F24542" s="203"/>
    </row>
    <row r="24543" spans="1:6" x14ac:dyDescent="0.25">
      <c r="A24543" s="203"/>
      <c r="B24543" s="203"/>
      <c r="C24543" s="203"/>
      <c r="D24543" s="203"/>
      <c r="E24543" s="203"/>
      <c r="F24543" s="203"/>
    </row>
    <row r="24544" spans="1:6" x14ac:dyDescent="0.25">
      <c r="A24544" s="203"/>
      <c r="B24544" s="203"/>
      <c r="C24544" s="203"/>
      <c r="D24544" s="203"/>
      <c r="E24544" s="203"/>
      <c r="F24544" s="203"/>
    </row>
    <row r="24545" spans="1:6" x14ac:dyDescent="0.25">
      <c r="A24545" s="203"/>
      <c r="B24545" s="203"/>
      <c r="C24545" s="203"/>
      <c r="D24545" s="203"/>
      <c r="E24545" s="203"/>
      <c r="F24545" s="203"/>
    </row>
    <row r="24546" spans="1:6" x14ac:dyDescent="0.25">
      <c r="A24546" s="203"/>
      <c r="B24546" s="203"/>
      <c r="C24546" s="203"/>
      <c r="D24546" s="203"/>
      <c r="E24546" s="203"/>
      <c r="F24546" s="203"/>
    </row>
    <row r="24547" spans="1:6" x14ac:dyDescent="0.25">
      <c r="A24547" s="203"/>
      <c r="B24547" s="203"/>
      <c r="C24547" s="203"/>
      <c r="D24547" s="203"/>
      <c r="E24547" s="203"/>
      <c r="F24547" s="203"/>
    </row>
    <row r="24548" spans="1:6" x14ac:dyDescent="0.25">
      <c r="A24548" s="203"/>
      <c r="B24548" s="203"/>
      <c r="C24548" s="203"/>
      <c r="D24548" s="203"/>
      <c r="E24548" s="203"/>
      <c r="F24548" s="203"/>
    </row>
    <row r="24549" spans="1:6" x14ac:dyDescent="0.25">
      <c r="A24549" s="203"/>
      <c r="B24549" s="203"/>
      <c r="C24549" s="203"/>
      <c r="D24549" s="203"/>
      <c r="E24549" s="203"/>
      <c r="F24549" s="203"/>
    </row>
    <row r="24550" spans="1:6" x14ac:dyDescent="0.25">
      <c r="A24550" s="203"/>
      <c r="B24550" s="203"/>
      <c r="C24550" s="203"/>
      <c r="D24550" s="203"/>
      <c r="E24550" s="203"/>
      <c r="F24550" s="203"/>
    </row>
    <row r="24551" spans="1:6" x14ac:dyDescent="0.25">
      <c r="A24551" s="203"/>
      <c r="B24551" s="203"/>
      <c r="C24551" s="203"/>
      <c r="D24551" s="203"/>
      <c r="E24551" s="203"/>
      <c r="F24551" s="203"/>
    </row>
    <row r="24552" spans="1:6" x14ac:dyDescent="0.25">
      <c r="A24552" s="203"/>
      <c r="B24552" s="203"/>
      <c r="C24552" s="203"/>
      <c r="D24552" s="203"/>
      <c r="E24552" s="203"/>
      <c r="F24552" s="203"/>
    </row>
    <row r="24553" spans="1:6" x14ac:dyDescent="0.25">
      <c r="A24553" s="203"/>
      <c r="B24553" s="203"/>
      <c r="C24553" s="203"/>
      <c r="D24553" s="203"/>
      <c r="E24553" s="203"/>
      <c r="F24553" s="203"/>
    </row>
    <row r="24554" spans="1:6" x14ac:dyDescent="0.25">
      <c r="A24554" s="203"/>
      <c r="B24554" s="203"/>
      <c r="C24554" s="203"/>
      <c r="D24554" s="203"/>
      <c r="E24554" s="203"/>
      <c r="F24554" s="203"/>
    </row>
    <row r="24555" spans="1:6" x14ac:dyDescent="0.25">
      <c r="A24555" s="203"/>
      <c r="B24555" s="203"/>
      <c r="C24555" s="203"/>
      <c r="D24555" s="203"/>
      <c r="E24555" s="203"/>
      <c r="F24555" s="203"/>
    </row>
    <row r="24556" spans="1:6" x14ac:dyDescent="0.25">
      <c r="A24556" s="203"/>
      <c r="B24556" s="203"/>
      <c r="C24556" s="203"/>
      <c r="D24556" s="203"/>
      <c r="E24556" s="203"/>
      <c r="F24556" s="203"/>
    </row>
    <row r="24557" spans="1:6" x14ac:dyDescent="0.25">
      <c r="A24557" s="203"/>
      <c r="B24557" s="203"/>
      <c r="C24557" s="203"/>
      <c r="D24557" s="203"/>
      <c r="E24557" s="203"/>
      <c r="F24557" s="203"/>
    </row>
    <row r="24558" spans="1:6" x14ac:dyDescent="0.25">
      <c r="A24558" s="203"/>
      <c r="B24558" s="203"/>
      <c r="C24558" s="203"/>
      <c r="D24558" s="203"/>
      <c r="E24558" s="203"/>
      <c r="F24558" s="203"/>
    </row>
    <row r="24559" spans="1:6" x14ac:dyDescent="0.25">
      <c r="A24559" s="203"/>
      <c r="B24559" s="203"/>
      <c r="C24559" s="203"/>
      <c r="D24559" s="203"/>
      <c r="E24559" s="203"/>
      <c r="F24559" s="203"/>
    </row>
    <row r="24560" spans="1:6" x14ac:dyDescent="0.25">
      <c r="A24560" s="203"/>
      <c r="B24560" s="203"/>
      <c r="C24560" s="203"/>
      <c r="D24560" s="203"/>
      <c r="E24560" s="203"/>
      <c r="F24560" s="203"/>
    </row>
    <row r="24561" spans="1:6" x14ac:dyDescent="0.25">
      <c r="A24561" s="203"/>
      <c r="B24561" s="203"/>
      <c r="C24561" s="203"/>
      <c r="D24561" s="203"/>
      <c r="E24561" s="203"/>
      <c r="F24561" s="203"/>
    </row>
    <row r="24562" spans="1:6" x14ac:dyDescent="0.25">
      <c r="A24562" s="203"/>
      <c r="B24562" s="203"/>
      <c r="C24562" s="203"/>
      <c r="D24562" s="203"/>
      <c r="E24562" s="203"/>
      <c r="F24562" s="203"/>
    </row>
    <row r="24563" spans="1:6" x14ac:dyDescent="0.25">
      <c r="A24563" s="203"/>
      <c r="B24563" s="203"/>
      <c r="C24563" s="203"/>
      <c r="D24563" s="203"/>
      <c r="E24563" s="203"/>
      <c r="F24563" s="203"/>
    </row>
    <row r="24564" spans="1:6" x14ac:dyDescent="0.25">
      <c r="A24564" s="203"/>
      <c r="B24564" s="203"/>
      <c r="C24564" s="203"/>
      <c r="D24564" s="203"/>
      <c r="E24564" s="203"/>
      <c r="F24564" s="203"/>
    </row>
    <row r="24565" spans="1:6" x14ac:dyDescent="0.25">
      <c r="A24565" s="203"/>
      <c r="B24565" s="203"/>
      <c r="C24565" s="203"/>
      <c r="D24565" s="203"/>
      <c r="E24565" s="203"/>
      <c r="F24565" s="203"/>
    </row>
    <row r="24566" spans="1:6" x14ac:dyDescent="0.25">
      <c r="A24566" s="203"/>
      <c r="B24566" s="203"/>
      <c r="C24566" s="203"/>
      <c r="D24566" s="203"/>
      <c r="E24566" s="203"/>
      <c r="F24566" s="203"/>
    </row>
    <row r="24567" spans="1:6" x14ac:dyDescent="0.25">
      <c r="A24567" s="203"/>
      <c r="B24567" s="203"/>
      <c r="C24567" s="203"/>
      <c r="D24567" s="203"/>
      <c r="E24567" s="203"/>
      <c r="F24567" s="203"/>
    </row>
    <row r="24568" spans="1:6" x14ac:dyDescent="0.25">
      <c r="A24568" s="203"/>
      <c r="B24568" s="203"/>
      <c r="C24568" s="203"/>
      <c r="D24568" s="203"/>
      <c r="E24568" s="203"/>
      <c r="F24568" s="203"/>
    </row>
    <row r="24569" spans="1:6" x14ac:dyDescent="0.25">
      <c r="A24569" s="203"/>
      <c r="B24569" s="203"/>
      <c r="C24569" s="203"/>
      <c r="D24569" s="203"/>
      <c r="E24569" s="203"/>
      <c r="F24569" s="203"/>
    </row>
    <row r="24570" spans="1:6" x14ac:dyDescent="0.25">
      <c r="A24570" s="203"/>
      <c r="B24570" s="203"/>
      <c r="C24570" s="203"/>
      <c r="D24570" s="203"/>
      <c r="E24570" s="203"/>
      <c r="F24570" s="203"/>
    </row>
    <row r="24571" spans="1:6" x14ac:dyDescent="0.25">
      <c r="A24571" s="203"/>
      <c r="B24571" s="203"/>
      <c r="C24571" s="203"/>
      <c r="D24571" s="203"/>
      <c r="E24571" s="203"/>
      <c r="F24571" s="203"/>
    </row>
    <row r="24572" spans="1:6" x14ac:dyDescent="0.25">
      <c r="A24572" s="203"/>
      <c r="B24572" s="203"/>
      <c r="C24572" s="203"/>
      <c r="D24572" s="203"/>
      <c r="E24572" s="203"/>
      <c r="F24572" s="203"/>
    </row>
    <row r="24573" spans="1:6" x14ac:dyDescent="0.25">
      <c r="A24573" s="203"/>
      <c r="B24573" s="203"/>
      <c r="C24573" s="203"/>
      <c r="D24573" s="203"/>
      <c r="E24573" s="203"/>
      <c r="F24573" s="203"/>
    </row>
    <row r="24574" spans="1:6" x14ac:dyDescent="0.25">
      <c r="A24574" s="203"/>
      <c r="B24574" s="203"/>
      <c r="C24574" s="203"/>
      <c r="D24574" s="203"/>
      <c r="E24574" s="203"/>
      <c r="F24574" s="203"/>
    </row>
    <row r="24575" spans="1:6" x14ac:dyDescent="0.25">
      <c r="A24575" s="203"/>
      <c r="B24575" s="203"/>
      <c r="C24575" s="203"/>
      <c r="D24575" s="203"/>
      <c r="E24575" s="203"/>
      <c r="F24575" s="203"/>
    </row>
    <row r="24576" spans="1:6" x14ac:dyDescent="0.25">
      <c r="A24576" s="203"/>
      <c r="B24576" s="203"/>
      <c r="C24576" s="203"/>
      <c r="D24576" s="203"/>
      <c r="E24576" s="203"/>
      <c r="F24576" s="203"/>
    </row>
    <row r="24577" spans="1:6" x14ac:dyDescent="0.25">
      <c r="A24577" s="203"/>
      <c r="B24577" s="203"/>
      <c r="C24577" s="203"/>
      <c r="D24577" s="203"/>
      <c r="E24577" s="203"/>
      <c r="F24577" s="203"/>
    </row>
    <row r="24578" spans="1:6" x14ac:dyDescent="0.25">
      <c r="A24578" s="203"/>
      <c r="B24578" s="203"/>
      <c r="C24578" s="203"/>
      <c r="D24578" s="203"/>
      <c r="E24578" s="203"/>
      <c r="F24578" s="203"/>
    </row>
    <row r="24579" spans="1:6" x14ac:dyDescent="0.25">
      <c r="A24579" s="203"/>
      <c r="B24579" s="203"/>
      <c r="C24579" s="203"/>
      <c r="D24579" s="203"/>
      <c r="E24579" s="203"/>
      <c r="F24579" s="203"/>
    </row>
    <row r="24580" spans="1:6" x14ac:dyDescent="0.25">
      <c r="A24580" s="203"/>
      <c r="B24580" s="203"/>
      <c r="C24580" s="203"/>
      <c r="D24580" s="203"/>
      <c r="E24580" s="203"/>
      <c r="F24580" s="203"/>
    </row>
    <row r="24581" spans="1:6" x14ac:dyDescent="0.25">
      <c r="A24581" s="203"/>
      <c r="B24581" s="203"/>
      <c r="C24581" s="203"/>
      <c r="D24581" s="203"/>
      <c r="E24581" s="203"/>
      <c r="F24581" s="203"/>
    </row>
    <row r="24582" spans="1:6" x14ac:dyDescent="0.25">
      <c r="A24582" s="203"/>
      <c r="B24582" s="203"/>
      <c r="C24582" s="203"/>
      <c r="D24582" s="203"/>
      <c r="E24582" s="203"/>
      <c r="F24582" s="203"/>
    </row>
    <row r="24583" spans="1:6" x14ac:dyDescent="0.25">
      <c r="A24583" s="203"/>
      <c r="B24583" s="203"/>
      <c r="C24583" s="203"/>
      <c r="D24583" s="203"/>
      <c r="E24583" s="203"/>
      <c r="F24583" s="203"/>
    </row>
    <row r="24584" spans="1:6" x14ac:dyDescent="0.25">
      <c r="A24584" s="203"/>
      <c r="B24584" s="203"/>
      <c r="C24584" s="203"/>
      <c r="D24584" s="203"/>
      <c r="E24584" s="203"/>
      <c r="F24584" s="203"/>
    </row>
    <row r="24585" spans="1:6" x14ac:dyDescent="0.25">
      <c r="A24585" s="203"/>
      <c r="B24585" s="203"/>
      <c r="C24585" s="203"/>
      <c r="D24585" s="203"/>
      <c r="E24585" s="203"/>
      <c r="F24585" s="203"/>
    </row>
    <row r="24586" spans="1:6" x14ac:dyDescent="0.25">
      <c r="A24586" s="203"/>
      <c r="B24586" s="203"/>
      <c r="C24586" s="203"/>
      <c r="D24586" s="203"/>
      <c r="E24586" s="203"/>
      <c r="F24586" s="203"/>
    </row>
    <row r="24587" spans="1:6" x14ac:dyDescent="0.25">
      <c r="A24587" s="203"/>
      <c r="B24587" s="203"/>
      <c r="C24587" s="203"/>
      <c r="D24587" s="203"/>
      <c r="E24587" s="203"/>
      <c r="F24587" s="203"/>
    </row>
    <row r="24588" spans="1:6" x14ac:dyDescent="0.25">
      <c r="A24588" s="203"/>
      <c r="B24588" s="203"/>
      <c r="C24588" s="203"/>
      <c r="D24588" s="203"/>
      <c r="E24588" s="203"/>
      <c r="F24588" s="203"/>
    </row>
    <row r="24589" spans="1:6" x14ac:dyDescent="0.25">
      <c r="A24589" s="203"/>
      <c r="B24589" s="203"/>
      <c r="C24589" s="203"/>
      <c r="D24589" s="203"/>
      <c r="E24589" s="203"/>
      <c r="F24589" s="203"/>
    </row>
    <row r="24590" spans="1:6" x14ac:dyDescent="0.25">
      <c r="A24590" s="203"/>
      <c r="B24590" s="203"/>
      <c r="C24590" s="203"/>
      <c r="D24590" s="203"/>
      <c r="E24590" s="203"/>
      <c r="F24590" s="203"/>
    </row>
    <row r="24591" spans="1:6" x14ac:dyDescent="0.25">
      <c r="A24591" s="203"/>
      <c r="B24591" s="203"/>
      <c r="C24591" s="203"/>
      <c r="D24591" s="203"/>
      <c r="E24591" s="203"/>
      <c r="F24591" s="203"/>
    </row>
    <row r="24592" spans="1:6" x14ac:dyDescent="0.25">
      <c r="A24592" s="203"/>
      <c r="B24592" s="203"/>
      <c r="C24592" s="203"/>
      <c r="D24592" s="203"/>
      <c r="E24592" s="203"/>
      <c r="F24592" s="203"/>
    </row>
    <row r="24593" spans="1:6" x14ac:dyDescent="0.25">
      <c r="A24593" s="203"/>
      <c r="B24593" s="203"/>
      <c r="C24593" s="203"/>
      <c r="D24593" s="203"/>
      <c r="E24593" s="203"/>
      <c r="F24593" s="203"/>
    </row>
    <row r="24594" spans="1:6" x14ac:dyDescent="0.25">
      <c r="A24594" s="203"/>
      <c r="B24594" s="203"/>
      <c r="C24594" s="203"/>
      <c r="D24594" s="203"/>
      <c r="E24594" s="203"/>
      <c r="F24594" s="203"/>
    </row>
    <row r="24595" spans="1:6" x14ac:dyDescent="0.25">
      <c r="A24595" s="203"/>
      <c r="B24595" s="203"/>
      <c r="C24595" s="203"/>
      <c r="D24595" s="203"/>
      <c r="E24595" s="203"/>
      <c r="F24595" s="203"/>
    </row>
    <row r="24596" spans="1:6" x14ac:dyDescent="0.25">
      <c r="A24596" s="203"/>
      <c r="B24596" s="203"/>
      <c r="C24596" s="203"/>
      <c r="D24596" s="203"/>
      <c r="E24596" s="203"/>
      <c r="F24596" s="203"/>
    </row>
    <row r="24597" spans="1:6" x14ac:dyDescent="0.25">
      <c r="A24597" s="203"/>
      <c r="B24597" s="203"/>
      <c r="C24597" s="203"/>
      <c r="D24597" s="203"/>
      <c r="E24597" s="203"/>
      <c r="F24597" s="203"/>
    </row>
    <row r="24598" spans="1:6" x14ac:dyDescent="0.25">
      <c r="A24598" s="203"/>
      <c r="B24598" s="203"/>
      <c r="C24598" s="203"/>
      <c r="D24598" s="203"/>
      <c r="E24598" s="203"/>
      <c r="F24598" s="203"/>
    </row>
    <row r="24599" spans="1:6" x14ac:dyDescent="0.25">
      <c r="A24599" s="203"/>
      <c r="B24599" s="203"/>
      <c r="C24599" s="203"/>
      <c r="D24599" s="203"/>
      <c r="E24599" s="203"/>
      <c r="F24599" s="203"/>
    </row>
    <row r="24600" spans="1:6" x14ac:dyDescent="0.25">
      <c r="A24600" s="203"/>
      <c r="B24600" s="203"/>
      <c r="C24600" s="203"/>
      <c r="D24600" s="203"/>
      <c r="E24600" s="203"/>
      <c r="F24600" s="203"/>
    </row>
    <row r="24601" spans="1:6" x14ac:dyDescent="0.25">
      <c r="A24601" s="203"/>
      <c r="B24601" s="203"/>
      <c r="C24601" s="203"/>
      <c r="D24601" s="203"/>
      <c r="E24601" s="203"/>
      <c r="F24601" s="203"/>
    </row>
    <row r="24602" spans="1:6" x14ac:dyDescent="0.25">
      <c r="A24602" s="203"/>
      <c r="B24602" s="203"/>
      <c r="C24602" s="203"/>
      <c r="D24602" s="203"/>
      <c r="E24602" s="203"/>
      <c r="F24602" s="203"/>
    </row>
    <row r="24603" spans="1:6" x14ac:dyDescent="0.25">
      <c r="A24603" s="203"/>
      <c r="B24603" s="203"/>
      <c r="C24603" s="203"/>
      <c r="D24603" s="203"/>
      <c r="E24603" s="203"/>
      <c r="F24603" s="203"/>
    </row>
    <row r="24604" spans="1:6" x14ac:dyDescent="0.25">
      <c r="A24604" s="203"/>
      <c r="B24604" s="203"/>
      <c r="C24604" s="203"/>
      <c r="D24604" s="203"/>
      <c r="E24604" s="203"/>
      <c r="F24604" s="203"/>
    </row>
    <row r="24605" spans="1:6" x14ac:dyDescent="0.25">
      <c r="A24605" s="203"/>
      <c r="B24605" s="203"/>
      <c r="C24605" s="203"/>
      <c r="D24605" s="203"/>
      <c r="E24605" s="203"/>
      <c r="F24605" s="203"/>
    </row>
    <row r="24606" spans="1:6" x14ac:dyDescent="0.25">
      <c r="A24606" s="203"/>
      <c r="B24606" s="203"/>
      <c r="C24606" s="203"/>
      <c r="D24606" s="203"/>
      <c r="E24606" s="203"/>
      <c r="F24606" s="203"/>
    </row>
    <row r="24607" spans="1:6" x14ac:dyDescent="0.25">
      <c r="A24607" s="203"/>
      <c r="B24607" s="203"/>
      <c r="C24607" s="203"/>
      <c r="D24607" s="203"/>
      <c r="E24607" s="203"/>
      <c r="F24607" s="203"/>
    </row>
    <row r="24608" spans="1:6" x14ac:dyDescent="0.25">
      <c r="A24608" s="203"/>
      <c r="B24608" s="203"/>
      <c r="C24608" s="203"/>
      <c r="D24608" s="203"/>
      <c r="E24608" s="203"/>
      <c r="F24608" s="203"/>
    </row>
    <row r="24609" spans="1:6" x14ac:dyDescent="0.25">
      <c r="A24609" s="203"/>
      <c r="B24609" s="203"/>
      <c r="C24609" s="203"/>
      <c r="D24609" s="203"/>
      <c r="E24609" s="203"/>
      <c r="F24609" s="203"/>
    </row>
    <row r="24610" spans="1:6" x14ac:dyDescent="0.25">
      <c r="A24610" s="203"/>
      <c r="B24610" s="203"/>
      <c r="C24610" s="203"/>
      <c r="D24610" s="203"/>
      <c r="E24610" s="203"/>
      <c r="F24610" s="203"/>
    </row>
    <row r="24611" spans="1:6" x14ac:dyDescent="0.25">
      <c r="A24611" s="203"/>
      <c r="B24611" s="203"/>
      <c r="C24611" s="203"/>
      <c r="D24611" s="203"/>
      <c r="E24611" s="203"/>
      <c r="F24611" s="203"/>
    </row>
    <row r="24612" spans="1:6" x14ac:dyDescent="0.25">
      <c r="A24612" s="203"/>
      <c r="B24612" s="203"/>
      <c r="C24612" s="203"/>
      <c r="D24612" s="203"/>
      <c r="E24612" s="203"/>
      <c r="F24612" s="203"/>
    </row>
    <row r="24613" spans="1:6" x14ac:dyDescent="0.25">
      <c r="A24613" s="203"/>
      <c r="B24613" s="203"/>
      <c r="C24613" s="203"/>
      <c r="D24613" s="203"/>
      <c r="E24613" s="203"/>
      <c r="F24613" s="203"/>
    </row>
    <row r="24614" spans="1:6" x14ac:dyDescent="0.25">
      <c r="A24614" s="203"/>
      <c r="B24614" s="203"/>
      <c r="C24614" s="203"/>
      <c r="D24614" s="203"/>
      <c r="E24614" s="203"/>
      <c r="F24614" s="203"/>
    </row>
    <row r="24615" spans="1:6" x14ac:dyDescent="0.25">
      <c r="A24615" s="203"/>
      <c r="B24615" s="203"/>
      <c r="C24615" s="203"/>
      <c r="D24615" s="203"/>
      <c r="E24615" s="203"/>
      <c r="F24615" s="203"/>
    </row>
    <row r="24616" spans="1:6" x14ac:dyDescent="0.25">
      <c r="A24616" s="203"/>
      <c r="B24616" s="203"/>
      <c r="C24616" s="203"/>
      <c r="D24616" s="203"/>
      <c r="E24616" s="203"/>
      <c r="F24616" s="203"/>
    </row>
    <row r="24617" spans="1:6" x14ac:dyDescent="0.25">
      <c r="A24617" s="203"/>
      <c r="B24617" s="203"/>
      <c r="C24617" s="203"/>
      <c r="D24617" s="203"/>
      <c r="E24617" s="203"/>
      <c r="F24617" s="203"/>
    </row>
    <row r="24618" spans="1:6" x14ac:dyDescent="0.25">
      <c r="A24618" s="203"/>
      <c r="B24618" s="203"/>
      <c r="C24618" s="203"/>
      <c r="D24618" s="203"/>
      <c r="E24618" s="203"/>
      <c r="F24618" s="203"/>
    </row>
    <row r="24619" spans="1:6" x14ac:dyDescent="0.25">
      <c r="A24619" s="203"/>
      <c r="B24619" s="203"/>
      <c r="C24619" s="203"/>
      <c r="D24619" s="203"/>
      <c r="E24619" s="203"/>
      <c r="F24619" s="203"/>
    </row>
    <row r="24620" spans="1:6" x14ac:dyDescent="0.25">
      <c r="A24620" s="203"/>
      <c r="B24620" s="203"/>
      <c r="C24620" s="203"/>
      <c r="D24620" s="203"/>
      <c r="E24620" s="203"/>
      <c r="F24620" s="203"/>
    </row>
    <row r="24621" spans="1:6" x14ac:dyDescent="0.25">
      <c r="A24621" s="203"/>
      <c r="B24621" s="203"/>
      <c r="C24621" s="203"/>
      <c r="D24621" s="203"/>
      <c r="E24621" s="203"/>
      <c r="F24621" s="203"/>
    </row>
    <row r="24622" spans="1:6" x14ac:dyDescent="0.25">
      <c r="A24622" s="203"/>
      <c r="B24622" s="203"/>
      <c r="C24622" s="203"/>
      <c r="D24622" s="203"/>
      <c r="E24622" s="203"/>
      <c r="F24622" s="203"/>
    </row>
    <row r="24623" spans="1:6" x14ac:dyDescent="0.25">
      <c r="A24623" s="203"/>
      <c r="B24623" s="203"/>
      <c r="C24623" s="203"/>
      <c r="D24623" s="203"/>
      <c r="E24623" s="203"/>
      <c r="F24623" s="203"/>
    </row>
    <row r="24624" spans="1:6" x14ac:dyDescent="0.25">
      <c r="A24624" s="203"/>
      <c r="B24624" s="203"/>
      <c r="C24624" s="203"/>
      <c r="D24624" s="203"/>
      <c r="E24624" s="203"/>
      <c r="F24624" s="203"/>
    </row>
    <row r="24625" spans="1:6" x14ac:dyDescent="0.25">
      <c r="A24625" s="203"/>
      <c r="B24625" s="203"/>
      <c r="C24625" s="203"/>
      <c r="D24625" s="203"/>
      <c r="E24625" s="203"/>
      <c r="F24625" s="203"/>
    </row>
    <row r="24626" spans="1:6" x14ac:dyDescent="0.25">
      <c r="A24626" s="203"/>
      <c r="B24626" s="203"/>
      <c r="C24626" s="203"/>
      <c r="D24626" s="203"/>
      <c r="E24626" s="203"/>
      <c r="F24626" s="203"/>
    </row>
    <row r="24627" spans="1:6" x14ac:dyDescent="0.25">
      <c r="A24627" s="203"/>
      <c r="B24627" s="203"/>
      <c r="C24627" s="203"/>
      <c r="D24627" s="203"/>
      <c r="E24627" s="203"/>
      <c r="F24627" s="203"/>
    </row>
    <row r="24628" spans="1:6" x14ac:dyDescent="0.25">
      <c r="A24628" s="203"/>
      <c r="B24628" s="203"/>
      <c r="C24628" s="203"/>
      <c r="D24628" s="203"/>
      <c r="E24628" s="203"/>
      <c r="F24628" s="203"/>
    </row>
    <row r="24629" spans="1:6" x14ac:dyDescent="0.25">
      <c r="A24629" s="203"/>
      <c r="B24629" s="203"/>
      <c r="C24629" s="203"/>
      <c r="D24629" s="203"/>
      <c r="E24629" s="203"/>
      <c r="F24629" s="203"/>
    </row>
    <row r="24630" spans="1:6" x14ac:dyDescent="0.25">
      <c r="A24630" s="203"/>
      <c r="B24630" s="203"/>
      <c r="C24630" s="203"/>
      <c r="D24630" s="203"/>
      <c r="E24630" s="203"/>
      <c r="F24630" s="203"/>
    </row>
    <row r="24631" spans="1:6" x14ac:dyDescent="0.25">
      <c r="A24631" s="203"/>
      <c r="B24631" s="203"/>
      <c r="C24631" s="203"/>
      <c r="D24631" s="203"/>
      <c r="E24631" s="203"/>
      <c r="F24631" s="203"/>
    </row>
    <row r="24632" spans="1:6" x14ac:dyDescent="0.25">
      <c r="A24632" s="203"/>
      <c r="B24632" s="203"/>
      <c r="C24632" s="203"/>
      <c r="D24632" s="203"/>
      <c r="E24632" s="203"/>
      <c r="F24632" s="203"/>
    </row>
    <row r="24633" spans="1:6" x14ac:dyDescent="0.25">
      <c r="A24633" s="203"/>
      <c r="B24633" s="203"/>
      <c r="C24633" s="203"/>
      <c r="D24633" s="203"/>
      <c r="E24633" s="203"/>
      <c r="F24633" s="203"/>
    </row>
    <row r="24634" spans="1:6" x14ac:dyDescent="0.25">
      <c r="A24634" s="203"/>
      <c r="B24634" s="203"/>
      <c r="C24634" s="203"/>
      <c r="D24634" s="203"/>
      <c r="E24634" s="203"/>
      <c r="F24634" s="203"/>
    </row>
    <row r="24635" spans="1:6" x14ac:dyDescent="0.25">
      <c r="A24635" s="203"/>
      <c r="B24635" s="203"/>
      <c r="C24635" s="203"/>
      <c r="D24635" s="203"/>
      <c r="E24635" s="203"/>
      <c r="F24635" s="203"/>
    </row>
    <row r="24636" spans="1:6" x14ac:dyDescent="0.25">
      <c r="A24636" s="203"/>
      <c r="B24636" s="203"/>
      <c r="C24636" s="203"/>
      <c r="D24636" s="203"/>
      <c r="E24636" s="203"/>
      <c r="F24636" s="203"/>
    </row>
    <row r="24637" spans="1:6" x14ac:dyDescent="0.25">
      <c r="A24637" s="203"/>
      <c r="B24637" s="203"/>
      <c r="C24637" s="203"/>
      <c r="D24637" s="203"/>
      <c r="E24637" s="203"/>
      <c r="F24637" s="203"/>
    </row>
    <row r="24638" spans="1:6" x14ac:dyDescent="0.25">
      <c r="A24638" s="203"/>
      <c r="B24638" s="203"/>
      <c r="C24638" s="203"/>
      <c r="D24638" s="203"/>
      <c r="E24638" s="203"/>
      <c r="F24638" s="203"/>
    </row>
    <row r="24639" spans="1:6" x14ac:dyDescent="0.25">
      <c r="A24639" s="203"/>
      <c r="B24639" s="203"/>
      <c r="C24639" s="203"/>
      <c r="D24639" s="203"/>
      <c r="E24639" s="203"/>
      <c r="F24639" s="203"/>
    </row>
    <row r="24640" spans="1:6" x14ac:dyDescent="0.25">
      <c r="A24640" s="203"/>
      <c r="B24640" s="203"/>
      <c r="C24640" s="203"/>
      <c r="D24640" s="203"/>
      <c r="E24640" s="203"/>
      <c r="F24640" s="203"/>
    </row>
    <row r="24641" spans="1:6" x14ac:dyDescent="0.25">
      <c r="A24641" s="203"/>
      <c r="B24641" s="203"/>
      <c r="C24641" s="203"/>
      <c r="D24641" s="203"/>
      <c r="E24641" s="203"/>
      <c r="F24641" s="203"/>
    </row>
    <row r="24642" spans="1:6" x14ac:dyDescent="0.25">
      <c r="A24642" s="203"/>
      <c r="B24642" s="203"/>
      <c r="C24642" s="203"/>
      <c r="D24642" s="203"/>
      <c r="E24642" s="203"/>
      <c r="F24642" s="203"/>
    </row>
    <row r="24643" spans="1:6" x14ac:dyDescent="0.25">
      <c r="A24643" s="203"/>
      <c r="B24643" s="203"/>
      <c r="C24643" s="203"/>
      <c r="D24643" s="203"/>
      <c r="E24643" s="203"/>
      <c r="F24643" s="203"/>
    </row>
    <row r="24644" spans="1:6" x14ac:dyDescent="0.25">
      <c r="A24644" s="203"/>
      <c r="B24644" s="203"/>
      <c r="C24644" s="203"/>
      <c r="D24644" s="203"/>
      <c r="E24644" s="203"/>
      <c r="F24644" s="203"/>
    </row>
    <row r="24645" spans="1:6" x14ac:dyDescent="0.25">
      <c r="A24645" s="203"/>
      <c r="B24645" s="203"/>
      <c r="C24645" s="203"/>
      <c r="D24645" s="203"/>
      <c r="E24645" s="203"/>
      <c r="F24645" s="203"/>
    </row>
    <row r="24646" spans="1:6" x14ac:dyDescent="0.25">
      <c r="A24646" s="203"/>
      <c r="B24646" s="203"/>
      <c r="C24646" s="203"/>
      <c r="D24646" s="203"/>
      <c r="E24646" s="203"/>
      <c r="F24646" s="203"/>
    </row>
    <row r="24647" spans="1:6" x14ac:dyDescent="0.25">
      <c r="A24647" s="203"/>
      <c r="B24647" s="203"/>
      <c r="C24647" s="203"/>
      <c r="D24647" s="203"/>
      <c r="E24647" s="203"/>
      <c r="F24647" s="203"/>
    </row>
    <row r="24648" spans="1:6" x14ac:dyDescent="0.25">
      <c r="A24648" s="203"/>
      <c r="B24648" s="203"/>
      <c r="C24648" s="203"/>
      <c r="D24648" s="203"/>
      <c r="E24648" s="203"/>
      <c r="F24648" s="203"/>
    </row>
    <row r="24649" spans="1:6" x14ac:dyDescent="0.25">
      <c r="A24649" s="203"/>
      <c r="B24649" s="203"/>
      <c r="C24649" s="203"/>
      <c r="D24649" s="203"/>
      <c r="E24649" s="203"/>
      <c r="F24649" s="203"/>
    </row>
    <row r="24650" spans="1:6" x14ac:dyDescent="0.25">
      <c r="A24650" s="203"/>
      <c r="B24650" s="203"/>
      <c r="C24650" s="203"/>
      <c r="D24650" s="203"/>
      <c r="E24650" s="203"/>
      <c r="F24650" s="203"/>
    </row>
    <row r="24651" spans="1:6" x14ac:dyDescent="0.25">
      <c r="A24651" s="203"/>
      <c r="B24651" s="203"/>
      <c r="C24651" s="203"/>
      <c r="D24651" s="203"/>
      <c r="E24651" s="203"/>
      <c r="F24651" s="203"/>
    </row>
    <row r="24652" spans="1:6" x14ac:dyDescent="0.25">
      <c r="A24652" s="203"/>
      <c r="B24652" s="203"/>
      <c r="C24652" s="203"/>
      <c r="D24652" s="203"/>
      <c r="E24652" s="203"/>
      <c r="F24652" s="203"/>
    </row>
    <row r="24653" spans="1:6" x14ac:dyDescent="0.25">
      <c r="A24653" s="203"/>
      <c r="B24653" s="203"/>
      <c r="C24653" s="203"/>
      <c r="D24653" s="203"/>
      <c r="E24653" s="203"/>
      <c r="F24653" s="203"/>
    </row>
    <row r="24654" spans="1:6" x14ac:dyDescent="0.25">
      <c r="A24654" s="203"/>
      <c r="B24654" s="203"/>
      <c r="C24654" s="203"/>
      <c r="D24654" s="203"/>
      <c r="E24654" s="203"/>
      <c r="F24654" s="203"/>
    </row>
    <row r="24655" spans="1:6" x14ac:dyDescent="0.25">
      <c r="A24655" s="203"/>
      <c r="B24655" s="203"/>
      <c r="C24655" s="203"/>
      <c r="D24655" s="203"/>
      <c r="E24655" s="203"/>
      <c r="F24655" s="203"/>
    </row>
    <row r="24656" spans="1:6" x14ac:dyDescent="0.25">
      <c r="A24656" s="203"/>
      <c r="B24656" s="203"/>
      <c r="C24656" s="203"/>
      <c r="D24656" s="203"/>
      <c r="E24656" s="203"/>
      <c r="F24656" s="203"/>
    </row>
    <row r="24657" spans="1:6" x14ac:dyDescent="0.25">
      <c r="A24657" s="203"/>
      <c r="B24657" s="203"/>
      <c r="C24657" s="203"/>
      <c r="D24657" s="203"/>
      <c r="E24657" s="203"/>
      <c r="F24657" s="203"/>
    </row>
    <row r="24658" spans="1:6" x14ac:dyDescent="0.25">
      <c r="A24658" s="203"/>
      <c r="B24658" s="203"/>
      <c r="C24658" s="203"/>
      <c r="D24658" s="203"/>
      <c r="E24658" s="203"/>
      <c r="F24658" s="203"/>
    </row>
    <row r="24659" spans="1:6" x14ac:dyDescent="0.25">
      <c r="A24659" s="203"/>
      <c r="B24659" s="203"/>
      <c r="C24659" s="203"/>
      <c r="D24659" s="203"/>
      <c r="E24659" s="203"/>
      <c r="F24659" s="203"/>
    </row>
    <row r="24660" spans="1:6" x14ac:dyDescent="0.25">
      <c r="A24660" s="203"/>
      <c r="B24660" s="203"/>
      <c r="C24660" s="203"/>
      <c r="D24660" s="203"/>
      <c r="E24660" s="203"/>
      <c r="F24660" s="203"/>
    </row>
    <row r="24661" spans="1:6" x14ac:dyDescent="0.25">
      <c r="A24661" s="203"/>
      <c r="B24661" s="203"/>
      <c r="C24661" s="203"/>
      <c r="D24661" s="203"/>
      <c r="E24661" s="203"/>
      <c r="F24661" s="203"/>
    </row>
    <row r="24662" spans="1:6" x14ac:dyDescent="0.25">
      <c r="A24662" s="203"/>
      <c r="B24662" s="203"/>
      <c r="C24662" s="203"/>
      <c r="D24662" s="203"/>
      <c r="E24662" s="203"/>
      <c r="F24662" s="203"/>
    </row>
    <row r="24663" spans="1:6" x14ac:dyDescent="0.25">
      <c r="A24663" s="203"/>
      <c r="B24663" s="203"/>
      <c r="C24663" s="203"/>
      <c r="D24663" s="203"/>
      <c r="E24663" s="203"/>
      <c r="F24663" s="203"/>
    </row>
    <row r="24664" spans="1:6" x14ac:dyDescent="0.25">
      <c r="A24664" s="203"/>
      <c r="B24664" s="203"/>
      <c r="C24664" s="203"/>
      <c r="D24664" s="203"/>
      <c r="E24664" s="203"/>
      <c r="F24664" s="203"/>
    </row>
    <row r="24665" spans="1:6" x14ac:dyDescent="0.25">
      <c r="A24665" s="203"/>
      <c r="B24665" s="203"/>
      <c r="C24665" s="203"/>
      <c r="D24665" s="203"/>
      <c r="E24665" s="203"/>
      <c r="F24665" s="203"/>
    </row>
    <row r="24666" spans="1:6" x14ac:dyDescent="0.25">
      <c r="A24666" s="203"/>
      <c r="B24666" s="203"/>
      <c r="C24666" s="203"/>
      <c r="D24666" s="203"/>
      <c r="E24666" s="203"/>
      <c r="F24666" s="203"/>
    </row>
    <row r="24667" spans="1:6" x14ac:dyDescent="0.25">
      <c r="A24667" s="203"/>
      <c r="B24667" s="203"/>
      <c r="C24667" s="203"/>
      <c r="D24667" s="203"/>
      <c r="E24667" s="203"/>
      <c r="F24667" s="203"/>
    </row>
    <row r="24668" spans="1:6" x14ac:dyDescent="0.25">
      <c r="A24668" s="203"/>
      <c r="B24668" s="203"/>
      <c r="C24668" s="203"/>
      <c r="D24668" s="203"/>
      <c r="E24668" s="203"/>
      <c r="F24668" s="203"/>
    </row>
    <row r="24669" spans="1:6" x14ac:dyDescent="0.25">
      <c r="A24669" s="203"/>
      <c r="B24669" s="203"/>
      <c r="C24669" s="203"/>
      <c r="D24669" s="203"/>
      <c r="E24669" s="203"/>
      <c r="F24669" s="203"/>
    </row>
    <row r="24670" spans="1:6" x14ac:dyDescent="0.25">
      <c r="A24670" s="203"/>
      <c r="B24670" s="203"/>
      <c r="C24670" s="203"/>
      <c r="D24670" s="203"/>
      <c r="E24670" s="203"/>
      <c r="F24670" s="203"/>
    </row>
    <row r="24671" spans="1:6" x14ac:dyDescent="0.25">
      <c r="A24671" s="203"/>
      <c r="B24671" s="203"/>
      <c r="C24671" s="203"/>
      <c r="D24671" s="203"/>
      <c r="E24671" s="203"/>
      <c r="F24671" s="203"/>
    </row>
    <row r="24672" spans="1:6" x14ac:dyDescent="0.25">
      <c r="A24672" s="203"/>
      <c r="B24672" s="203"/>
      <c r="C24672" s="203"/>
      <c r="D24672" s="203"/>
      <c r="E24672" s="203"/>
      <c r="F24672" s="203"/>
    </row>
    <row r="24673" spans="1:6" x14ac:dyDescent="0.25">
      <c r="A24673" s="203"/>
      <c r="B24673" s="203"/>
      <c r="C24673" s="203"/>
      <c r="D24673" s="203"/>
      <c r="E24673" s="203"/>
      <c r="F24673" s="203"/>
    </row>
    <row r="24674" spans="1:6" x14ac:dyDescent="0.25">
      <c r="A24674" s="203"/>
      <c r="B24674" s="203"/>
      <c r="C24674" s="203"/>
      <c r="D24674" s="203"/>
      <c r="E24674" s="203"/>
      <c r="F24674" s="203"/>
    </row>
    <row r="24675" spans="1:6" x14ac:dyDescent="0.25">
      <c r="A24675" s="203"/>
      <c r="B24675" s="203"/>
      <c r="C24675" s="203"/>
      <c r="D24675" s="203"/>
      <c r="E24675" s="203"/>
      <c r="F24675" s="203"/>
    </row>
    <row r="24676" spans="1:6" x14ac:dyDescent="0.25">
      <c r="A24676" s="203"/>
      <c r="B24676" s="203"/>
      <c r="C24676" s="203"/>
      <c r="D24676" s="203"/>
      <c r="E24676" s="203"/>
      <c r="F24676" s="203"/>
    </row>
    <row r="24677" spans="1:6" x14ac:dyDescent="0.25">
      <c r="A24677" s="203"/>
      <c r="B24677" s="203"/>
      <c r="C24677" s="203"/>
      <c r="D24677" s="203"/>
      <c r="E24677" s="203"/>
      <c r="F24677" s="203"/>
    </row>
    <row r="24678" spans="1:6" x14ac:dyDescent="0.25">
      <c r="A24678" s="203"/>
      <c r="B24678" s="203"/>
      <c r="C24678" s="203"/>
      <c r="D24678" s="203"/>
      <c r="E24678" s="203"/>
      <c r="F24678" s="203"/>
    </row>
    <row r="24679" spans="1:6" x14ac:dyDescent="0.25">
      <c r="A24679" s="203"/>
      <c r="B24679" s="203"/>
      <c r="C24679" s="203"/>
      <c r="D24679" s="203"/>
      <c r="E24679" s="203"/>
      <c r="F24679" s="203"/>
    </row>
    <row r="24680" spans="1:6" x14ac:dyDescent="0.25">
      <c r="A24680" s="203"/>
      <c r="B24680" s="203"/>
      <c r="C24680" s="203"/>
      <c r="D24680" s="203"/>
      <c r="E24680" s="203"/>
      <c r="F24680" s="203"/>
    </row>
    <row r="24681" spans="1:6" x14ac:dyDescent="0.25">
      <c r="A24681" s="203"/>
      <c r="B24681" s="203"/>
      <c r="C24681" s="203"/>
      <c r="D24681" s="203"/>
      <c r="E24681" s="203"/>
      <c r="F24681" s="203"/>
    </row>
    <row r="24682" spans="1:6" x14ac:dyDescent="0.25">
      <c r="A24682" s="203"/>
      <c r="B24682" s="203"/>
      <c r="C24682" s="203"/>
      <c r="D24682" s="203"/>
      <c r="E24682" s="203"/>
      <c r="F24682" s="203"/>
    </row>
    <row r="24683" spans="1:6" x14ac:dyDescent="0.25">
      <c r="A24683" s="203"/>
      <c r="B24683" s="203"/>
      <c r="C24683" s="203"/>
      <c r="D24683" s="203"/>
      <c r="E24683" s="203"/>
      <c r="F24683" s="203"/>
    </row>
    <row r="24684" spans="1:6" x14ac:dyDescent="0.25">
      <c r="A24684" s="203"/>
      <c r="B24684" s="203"/>
      <c r="C24684" s="203"/>
      <c r="D24684" s="203"/>
      <c r="E24684" s="203"/>
      <c r="F24684" s="203"/>
    </row>
    <row r="24685" spans="1:6" x14ac:dyDescent="0.25">
      <c r="A24685" s="203"/>
      <c r="B24685" s="203"/>
      <c r="C24685" s="203"/>
      <c r="D24685" s="203"/>
      <c r="E24685" s="203"/>
      <c r="F24685" s="203"/>
    </row>
    <row r="24686" spans="1:6" x14ac:dyDescent="0.25">
      <c r="A24686" s="203"/>
      <c r="B24686" s="203"/>
      <c r="C24686" s="203"/>
      <c r="D24686" s="203"/>
      <c r="E24686" s="203"/>
      <c r="F24686" s="203"/>
    </row>
    <row r="24687" spans="1:6" x14ac:dyDescent="0.25">
      <c r="A24687" s="203"/>
      <c r="B24687" s="203"/>
      <c r="C24687" s="203"/>
      <c r="D24687" s="203"/>
      <c r="E24687" s="203"/>
      <c r="F24687" s="203"/>
    </row>
    <row r="24688" spans="1:6" x14ac:dyDescent="0.25">
      <c r="A24688" s="203"/>
      <c r="B24688" s="203"/>
      <c r="C24688" s="203"/>
      <c r="D24688" s="203"/>
      <c r="E24688" s="203"/>
      <c r="F24688" s="203"/>
    </row>
    <row r="24689" spans="1:6" x14ac:dyDescent="0.25">
      <c r="A24689" s="203"/>
      <c r="B24689" s="203"/>
      <c r="C24689" s="203"/>
      <c r="D24689" s="203"/>
      <c r="E24689" s="203"/>
      <c r="F24689" s="203"/>
    </row>
    <row r="24690" spans="1:6" x14ac:dyDescent="0.25">
      <c r="A24690" s="203"/>
      <c r="B24690" s="203"/>
      <c r="C24690" s="203"/>
      <c r="D24690" s="203"/>
      <c r="E24690" s="203"/>
      <c r="F24690" s="203"/>
    </row>
    <row r="24691" spans="1:6" x14ac:dyDescent="0.25">
      <c r="A24691" s="203"/>
      <c r="B24691" s="203"/>
      <c r="C24691" s="203"/>
      <c r="D24691" s="203"/>
      <c r="E24691" s="203"/>
      <c r="F24691" s="203"/>
    </row>
    <row r="24692" spans="1:6" x14ac:dyDescent="0.25">
      <c r="A24692" s="203"/>
      <c r="B24692" s="203"/>
      <c r="C24692" s="203"/>
      <c r="D24692" s="203"/>
      <c r="E24692" s="203"/>
      <c r="F24692" s="203"/>
    </row>
    <row r="24693" spans="1:6" x14ac:dyDescent="0.25">
      <c r="A24693" s="203"/>
      <c r="B24693" s="203"/>
      <c r="C24693" s="203"/>
      <c r="D24693" s="203"/>
      <c r="E24693" s="203"/>
      <c r="F24693" s="203"/>
    </row>
    <row r="24694" spans="1:6" x14ac:dyDescent="0.25">
      <c r="A24694" s="203"/>
      <c r="B24694" s="203"/>
      <c r="C24694" s="203"/>
      <c r="D24694" s="203"/>
      <c r="E24694" s="203"/>
      <c r="F24694" s="203"/>
    </row>
    <row r="24695" spans="1:6" x14ac:dyDescent="0.25">
      <c r="A24695" s="203"/>
      <c r="B24695" s="203"/>
      <c r="C24695" s="203"/>
      <c r="D24695" s="203"/>
      <c r="E24695" s="203"/>
      <c r="F24695" s="203"/>
    </row>
    <row r="24696" spans="1:6" x14ac:dyDescent="0.25">
      <c r="A24696" s="203"/>
      <c r="B24696" s="203"/>
      <c r="C24696" s="203"/>
      <c r="D24696" s="203"/>
      <c r="E24696" s="203"/>
      <c r="F24696" s="203"/>
    </row>
    <row r="24697" spans="1:6" x14ac:dyDescent="0.25">
      <c r="A24697" s="203"/>
      <c r="B24697" s="203"/>
      <c r="C24697" s="203"/>
      <c r="D24697" s="203"/>
      <c r="E24697" s="203"/>
      <c r="F24697" s="203"/>
    </row>
    <row r="24698" spans="1:6" x14ac:dyDescent="0.25">
      <c r="A24698" s="203"/>
      <c r="B24698" s="203"/>
      <c r="C24698" s="203"/>
      <c r="D24698" s="203"/>
      <c r="E24698" s="203"/>
      <c r="F24698" s="203"/>
    </row>
    <row r="24699" spans="1:6" x14ac:dyDescent="0.25">
      <c r="A24699" s="203"/>
      <c r="B24699" s="203"/>
      <c r="C24699" s="203"/>
      <c r="D24699" s="203"/>
      <c r="E24699" s="203"/>
      <c r="F24699" s="203"/>
    </row>
    <row r="24700" spans="1:6" x14ac:dyDescent="0.25">
      <c r="A24700" s="203"/>
      <c r="B24700" s="203"/>
      <c r="C24700" s="203"/>
      <c r="D24700" s="203"/>
      <c r="E24700" s="203"/>
      <c r="F24700" s="203"/>
    </row>
    <row r="24701" spans="1:6" x14ac:dyDescent="0.25">
      <c r="A24701" s="203"/>
      <c r="B24701" s="203"/>
      <c r="C24701" s="203"/>
      <c r="D24701" s="203"/>
      <c r="E24701" s="203"/>
      <c r="F24701" s="203"/>
    </row>
    <row r="24702" spans="1:6" x14ac:dyDescent="0.25">
      <c r="A24702" s="203"/>
      <c r="B24702" s="203"/>
      <c r="C24702" s="203"/>
      <c r="D24702" s="203"/>
      <c r="E24702" s="203"/>
      <c r="F24702" s="203"/>
    </row>
    <row r="24703" spans="1:6" x14ac:dyDescent="0.25">
      <c r="A24703" s="203"/>
      <c r="B24703" s="203"/>
      <c r="C24703" s="203"/>
      <c r="D24703" s="203"/>
      <c r="E24703" s="203"/>
      <c r="F24703" s="203"/>
    </row>
    <row r="24704" spans="1:6" x14ac:dyDescent="0.25">
      <c r="A24704" s="203"/>
      <c r="B24704" s="203"/>
      <c r="C24704" s="203"/>
      <c r="D24704" s="203"/>
      <c r="E24704" s="203"/>
      <c r="F24704" s="203"/>
    </row>
    <row r="24705" spans="1:6" x14ac:dyDescent="0.25">
      <c r="A24705" s="203"/>
      <c r="B24705" s="203"/>
      <c r="C24705" s="203"/>
      <c r="D24705" s="203"/>
      <c r="E24705" s="203"/>
      <c r="F24705" s="203"/>
    </row>
    <row r="24706" spans="1:6" x14ac:dyDescent="0.25">
      <c r="A24706" s="203"/>
      <c r="B24706" s="203"/>
      <c r="C24706" s="203"/>
      <c r="D24706" s="203"/>
      <c r="E24706" s="203"/>
      <c r="F24706" s="203"/>
    </row>
    <row r="24707" spans="1:6" x14ac:dyDescent="0.25">
      <c r="A24707" s="203"/>
      <c r="B24707" s="203"/>
      <c r="C24707" s="203"/>
      <c r="D24707" s="203"/>
      <c r="E24707" s="203"/>
      <c r="F24707" s="203"/>
    </row>
    <row r="24708" spans="1:6" x14ac:dyDescent="0.25">
      <c r="A24708" s="203"/>
      <c r="B24708" s="203"/>
      <c r="C24708" s="203"/>
      <c r="D24708" s="203"/>
      <c r="E24708" s="203"/>
      <c r="F24708" s="203"/>
    </row>
    <row r="24709" spans="1:6" x14ac:dyDescent="0.25">
      <c r="A24709" s="203"/>
      <c r="B24709" s="203"/>
      <c r="C24709" s="203"/>
      <c r="D24709" s="203"/>
      <c r="E24709" s="203"/>
      <c r="F24709" s="203"/>
    </row>
    <row r="24710" spans="1:6" x14ac:dyDescent="0.25">
      <c r="A24710" s="203"/>
      <c r="B24710" s="203"/>
      <c r="C24710" s="203"/>
      <c r="D24710" s="203"/>
      <c r="E24710" s="203"/>
      <c r="F24710" s="203"/>
    </row>
    <row r="24711" spans="1:6" x14ac:dyDescent="0.25">
      <c r="A24711" s="203"/>
      <c r="B24711" s="203"/>
      <c r="C24711" s="203"/>
      <c r="D24711" s="203"/>
      <c r="E24711" s="203"/>
      <c r="F24711" s="203"/>
    </row>
    <row r="24712" spans="1:6" x14ac:dyDescent="0.25">
      <c r="A24712" s="203"/>
      <c r="B24712" s="203"/>
      <c r="C24712" s="203"/>
      <c r="D24712" s="203"/>
      <c r="E24712" s="203"/>
      <c r="F24712" s="203"/>
    </row>
    <row r="24713" spans="1:6" x14ac:dyDescent="0.25">
      <c r="A24713" s="203"/>
      <c r="B24713" s="203"/>
      <c r="C24713" s="203"/>
      <c r="D24713" s="203"/>
      <c r="E24713" s="203"/>
      <c r="F24713" s="203"/>
    </row>
    <row r="24714" spans="1:6" x14ac:dyDescent="0.25">
      <c r="A24714" s="203"/>
      <c r="B24714" s="203"/>
      <c r="C24714" s="203"/>
      <c r="D24714" s="203"/>
      <c r="E24714" s="203"/>
      <c r="F24714" s="203"/>
    </row>
    <row r="24715" spans="1:6" x14ac:dyDescent="0.25">
      <c r="A24715" s="203"/>
      <c r="B24715" s="203"/>
      <c r="C24715" s="203"/>
      <c r="D24715" s="203"/>
      <c r="E24715" s="203"/>
      <c r="F24715" s="203"/>
    </row>
    <row r="24716" spans="1:6" x14ac:dyDescent="0.25">
      <c r="A24716" s="203"/>
      <c r="B24716" s="203"/>
      <c r="C24716" s="203"/>
      <c r="D24716" s="203"/>
      <c r="E24716" s="203"/>
      <c r="F24716" s="203"/>
    </row>
    <row r="24717" spans="1:6" x14ac:dyDescent="0.25">
      <c r="A24717" s="203"/>
      <c r="B24717" s="203"/>
      <c r="C24717" s="203"/>
      <c r="D24717" s="203"/>
      <c r="E24717" s="203"/>
      <c r="F24717" s="203"/>
    </row>
    <row r="24718" spans="1:6" x14ac:dyDescent="0.25">
      <c r="A24718" s="203"/>
      <c r="B24718" s="203"/>
      <c r="C24718" s="203"/>
      <c r="D24718" s="203"/>
      <c r="E24718" s="203"/>
      <c r="F24718" s="203"/>
    </row>
    <row r="24719" spans="1:6" x14ac:dyDescent="0.25">
      <c r="A24719" s="203"/>
      <c r="B24719" s="203"/>
      <c r="C24719" s="203"/>
      <c r="D24719" s="203"/>
      <c r="E24719" s="203"/>
      <c r="F24719" s="203"/>
    </row>
    <row r="24720" spans="1:6" x14ac:dyDescent="0.25">
      <c r="A24720" s="203"/>
      <c r="B24720" s="203"/>
      <c r="C24720" s="203"/>
      <c r="D24720" s="203"/>
      <c r="E24720" s="203"/>
      <c r="F24720" s="203"/>
    </row>
    <row r="24721" spans="1:6" x14ac:dyDescent="0.25">
      <c r="A24721" s="203"/>
      <c r="B24721" s="203"/>
      <c r="C24721" s="203"/>
      <c r="D24721" s="203"/>
      <c r="E24721" s="203"/>
      <c r="F24721" s="203"/>
    </row>
    <row r="24722" spans="1:6" x14ac:dyDescent="0.25">
      <c r="A24722" s="203"/>
      <c r="B24722" s="203"/>
      <c r="C24722" s="203"/>
      <c r="D24722" s="203"/>
      <c r="E24722" s="203"/>
      <c r="F24722" s="203"/>
    </row>
    <row r="24723" spans="1:6" x14ac:dyDescent="0.25">
      <c r="A24723" s="203"/>
      <c r="B24723" s="203"/>
      <c r="C24723" s="203"/>
      <c r="D24723" s="203"/>
      <c r="E24723" s="203"/>
      <c r="F24723" s="203"/>
    </row>
    <row r="24724" spans="1:6" x14ac:dyDescent="0.25">
      <c r="A24724" s="203"/>
      <c r="B24724" s="203"/>
      <c r="C24724" s="203"/>
      <c r="D24724" s="203"/>
      <c r="E24724" s="203"/>
      <c r="F24724" s="203"/>
    </row>
    <row r="24725" spans="1:6" x14ac:dyDescent="0.25">
      <c r="A24725" s="203"/>
      <c r="B24725" s="203"/>
      <c r="C24725" s="203"/>
      <c r="D24725" s="203"/>
      <c r="E24725" s="203"/>
      <c r="F24725" s="203"/>
    </row>
    <row r="24726" spans="1:6" x14ac:dyDescent="0.25">
      <c r="A24726" s="203"/>
      <c r="B24726" s="203"/>
      <c r="C24726" s="203"/>
      <c r="D24726" s="203"/>
      <c r="E24726" s="203"/>
      <c r="F24726" s="203"/>
    </row>
    <row r="24727" spans="1:6" x14ac:dyDescent="0.25">
      <c r="A24727" s="203"/>
      <c r="B24727" s="203"/>
      <c r="C24727" s="203"/>
      <c r="D24727" s="203"/>
      <c r="E24727" s="203"/>
      <c r="F24727" s="203"/>
    </row>
    <row r="24728" spans="1:6" x14ac:dyDescent="0.25">
      <c r="A24728" s="203"/>
      <c r="B24728" s="203"/>
      <c r="C24728" s="203"/>
      <c r="D24728" s="203"/>
      <c r="E24728" s="203"/>
      <c r="F24728" s="203"/>
    </row>
    <row r="24729" spans="1:6" x14ac:dyDescent="0.25">
      <c r="A24729" s="203"/>
      <c r="B24729" s="203"/>
      <c r="C24729" s="203"/>
      <c r="D24729" s="203"/>
      <c r="E24729" s="203"/>
      <c r="F24729" s="203"/>
    </row>
    <row r="24730" spans="1:6" x14ac:dyDescent="0.25">
      <c r="A24730" s="203"/>
      <c r="B24730" s="203"/>
      <c r="C24730" s="203"/>
      <c r="D24730" s="203"/>
      <c r="E24730" s="203"/>
      <c r="F24730" s="203"/>
    </row>
    <row r="24731" spans="1:6" x14ac:dyDescent="0.25">
      <c r="A24731" s="203"/>
      <c r="B24731" s="203"/>
      <c r="C24731" s="203"/>
      <c r="D24731" s="203"/>
      <c r="E24731" s="203"/>
      <c r="F24731" s="203"/>
    </row>
    <row r="24732" spans="1:6" x14ac:dyDescent="0.25">
      <c r="A24732" s="203"/>
      <c r="B24732" s="203"/>
      <c r="C24732" s="203"/>
      <c r="D24732" s="203"/>
      <c r="E24732" s="203"/>
      <c r="F24732" s="203"/>
    </row>
    <row r="24733" spans="1:6" x14ac:dyDescent="0.25">
      <c r="A24733" s="203"/>
      <c r="B24733" s="203"/>
      <c r="C24733" s="203"/>
      <c r="D24733" s="203"/>
      <c r="E24733" s="203"/>
      <c r="F24733" s="203"/>
    </row>
    <row r="24734" spans="1:6" x14ac:dyDescent="0.25">
      <c r="A24734" s="203"/>
      <c r="B24734" s="203"/>
      <c r="C24734" s="203"/>
      <c r="D24734" s="203"/>
      <c r="E24734" s="203"/>
      <c r="F24734" s="203"/>
    </row>
    <row r="24735" spans="1:6" x14ac:dyDescent="0.25">
      <c r="A24735" s="203"/>
      <c r="B24735" s="203"/>
      <c r="C24735" s="203"/>
      <c r="D24735" s="203"/>
      <c r="E24735" s="203"/>
      <c r="F24735" s="203"/>
    </row>
    <row r="24736" spans="1:6" x14ac:dyDescent="0.25">
      <c r="A24736" s="203"/>
      <c r="B24736" s="203"/>
      <c r="C24736" s="203"/>
      <c r="D24736" s="203"/>
      <c r="E24736" s="203"/>
      <c r="F24736" s="203"/>
    </row>
    <row r="24737" spans="1:6" x14ac:dyDescent="0.25">
      <c r="A24737" s="203"/>
      <c r="B24737" s="203"/>
      <c r="C24737" s="203"/>
      <c r="D24737" s="203"/>
      <c r="E24737" s="203"/>
      <c r="F24737" s="203"/>
    </row>
    <row r="24738" spans="1:6" x14ac:dyDescent="0.25">
      <c r="A24738" s="203"/>
      <c r="B24738" s="203"/>
      <c r="C24738" s="203"/>
      <c r="D24738" s="203"/>
      <c r="E24738" s="203"/>
      <c r="F24738" s="203"/>
    </row>
    <row r="24739" spans="1:6" x14ac:dyDescent="0.25">
      <c r="A24739" s="203"/>
      <c r="B24739" s="203"/>
      <c r="C24739" s="203"/>
      <c r="D24739" s="203"/>
      <c r="E24739" s="203"/>
      <c r="F24739" s="203"/>
    </row>
    <row r="24740" spans="1:6" x14ac:dyDescent="0.25">
      <c r="A24740" s="203"/>
      <c r="B24740" s="203"/>
      <c r="C24740" s="203"/>
      <c r="D24740" s="203"/>
      <c r="E24740" s="203"/>
      <c r="F24740" s="203"/>
    </row>
    <row r="24741" spans="1:6" x14ac:dyDescent="0.25">
      <c r="A24741" s="203"/>
      <c r="B24741" s="203"/>
      <c r="C24741" s="203"/>
      <c r="D24741" s="203"/>
      <c r="E24741" s="203"/>
      <c r="F24741" s="203"/>
    </row>
    <row r="24742" spans="1:6" x14ac:dyDescent="0.25">
      <c r="A24742" s="203"/>
      <c r="B24742" s="203"/>
      <c r="C24742" s="203"/>
      <c r="D24742" s="203"/>
      <c r="E24742" s="203"/>
      <c r="F24742" s="203"/>
    </row>
    <row r="24743" spans="1:6" x14ac:dyDescent="0.25">
      <c r="A24743" s="203"/>
      <c r="B24743" s="203"/>
      <c r="C24743" s="203"/>
      <c r="D24743" s="203"/>
      <c r="E24743" s="203"/>
      <c r="F24743" s="203"/>
    </row>
    <row r="24744" spans="1:6" x14ac:dyDescent="0.25">
      <c r="A24744" s="203"/>
      <c r="B24744" s="203"/>
      <c r="C24744" s="203"/>
      <c r="D24744" s="203"/>
      <c r="E24744" s="203"/>
      <c r="F24744" s="203"/>
    </row>
    <row r="24745" spans="1:6" x14ac:dyDescent="0.25">
      <c r="A24745" s="203"/>
      <c r="B24745" s="203"/>
      <c r="C24745" s="203"/>
      <c r="D24745" s="203"/>
      <c r="E24745" s="203"/>
      <c r="F24745" s="203"/>
    </row>
    <row r="24746" spans="1:6" x14ac:dyDescent="0.25">
      <c r="A24746" s="203"/>
      <c r="B24746" s="203"/>
      <c r="C24746" s="203"/>
      <c r="D24746" s="203"/>
      <c r="E24746" s="203"/>
      <c r="F24746" s="203"/>
    </row>
    <row r="24747" spans="1:6" x14ac:dyDescent="0.25">
      <c r="A24747" s="203"/>
      <c r="B24747" s="203"/>
      <c r="C24747" s="203"/>
      <c r="D24747" s="203"/>
      <c r="E24747" s="203"/>
      <c r="F24747" s="203"/>
    </row>
    <row r="24748" spans="1:6" x14ac:dyDescent="0.25">
      <c r="A24748" s="203"/>
      <c r="B24748" s="203"/>
      <c r="C24748" s="203"/>
      <c r="D24748" s="203"/>
      <c r="E24748" s="203"/>
      <c r="F24748" s="203"/>
    </row>
    <row r="24749" spans="1:6" x14ac:dyDescent="0.25">
      <c r="A24749" s="203"/>
      <c r="B24749" s="203"/>
      <c r="C24749" s="203"/>
      <c r="D24749" s="203"/>
      <c r="E24749" s="203"/>
      <c r="F24749" s="203"/>
    </row>
    <row r="24750" spans="1:6" x14ac:dyDescent="0.25">
      <c r="A24750" s="203"/>
      <c r="B24750" s="203"/>
      <c r="C24750" s="203"/>
      <c r="D24750" s="203"/>
      <c r="E24750" s="203"/>
      <c r="F24750" s="203"/>
    </row>
    <row r="24751" spans="1:6" x14ac:dyDescent="0.25">
      <c r="A24751" s="203"/>
      <c r="B24751" s="203"/>
      <c r="C24751" s="203"/>
      <c r="D24751" s="203"/>
      <c r="E24751" s="203"/>
      <c r="F24751" s="203"/>
    </row>
    <row r="24752" spans="1:6" x14ac:dyDescent="0.25">
      <c r="A24752" s="203"/>
      <c r="B24752" s="203"/>
      <c r="C24752" s="203"/>
      <c r="D24752" s="203"/>
      <c r="E24752" s="203"/>
      <c r="F24752" s="203"/>
    </row>
    <row r="24753" spans="1:6" x14ac:dyDescent="0.25">
      <c r="A24753" s="203"/>
      <c r="B24753" s="203"/>
      <c r="C24753" s="203"/>
      <c r="D24753" s="203"/>
      <c r="E24753" s="203"/>
      <c r="F24753" s="203"/>
    </row>
    <row r="24754" spans="1:6" x14ac:dyDescent="0.25">
      <c r="A24754" s="203"/>
      <c r="B24754" s="203"/>
      <c r="C24754" s="203"/>
      <c r="D24754" s="203"/>
      <c r="E24754" s="203"/>
      <c r="F24754" s="203"/>
    </row>
    <row r="24755" spans="1:6" x14ac:dyDescent="0.25">
      <c r="A24755" s="203"/>
      <c r="B24755" s="203"/>
      <c r="C24755" s="203"/>
      <c r="D24755" s="203"/>
      <c r="E24755" s="203"/>
      <c r="F24755" s="203"/>
    </row>
    <row r="24756" spans="1:6" x14ac:dyDescent="0.25">
      <c r="A24756" s="203"/>
      <c r="B24756" s="203"/>
      <c r="C24756" s="203"/>
      <c r="D24756" s="203"/>
      <c r="E24756" s="203"/>
      <c r="F24756" s="203"/>
    </row>
    <row r="24757" spans="1:6" x14ac:dyDescent="0.25">
      <c r="A24757" s="203"/>
      <c r="B24757" s="203"/>
      <c r="C24757" s="203"/>
      <c r="D24757" s="203"/>
      <c r="E24757" s="203"/>
      <c r="F24757" s="203"/>
    </row>
    <row r="24758" spans="1:6" x14ac:dyDescent="0.25">
      <c r="A24758" s="203"/>
      <c r="B24758" s="203"/>
      <c r="C24758" s="203"/>
      <c r="D24758" s="203"/>
      <c r="E24758" s="203"/>
      <c r="F24758" s="203"/>
    </row>
    <row r="24759" spans="1:6" x14ac:dyDescent="0.25">
      <c r="A24759" s="203"/>
      <c r="B24759" s="203"/>
      <c r="C24759" s="203"/>
      <c r="D24759" s="203"/>
      <c r="E24759" s="203"/>
      <c r="F24759" s="203"/>
    </row>
    <row r="24760" spans="1:6" x14ac:dyDescent="0.25">
      <c r="A24760" s="203"/>
      <c r="B24760" s="203"/>
      <c r="C24760" s="203"/>
      <c r="D24760" s="203"/>
      <c r="E24760" s="203"/>
      <c r="F24760" s="203"/>
    </row>
    <row r="24761" spans="1:6" x14ac:dyDescent="0.25">
      <c r="A24761" s="203"/>
      <c r="B24761" s="203"/>
      <c r="C24761" s="203"/>
      <c r="D24761" s="203"/>
      <c r="E24761" s="203"/>
      <c r="F24761" s="203"/>
    </row>
    <row r="24762" spans="1:6" x14ac:dyDescent="0.25">
      <c r="A24762" s="203"/>
      <c r="B24762" s="203"/>
      <c r="C24762" s="203"/>
      <c r="D24762" s="203"/>
      <c r="E24762" s="203"/>
      <c r="F24762" s="203"/>
    </row>
    <row r="24763" spans="1:6" x14ac:dyDescent="0.25">
      <c r="A24763" s="203"/>
      <c r="B24763" s="203"/>
      <c r="C24763" s="203"/>
      <c r="D24763" s="203"/>
      <c r="E24763" s="203"/>
      <c r="F24763" s="203"/>
    </row>
    <row r="24764" spans="1:6" x14ac:dyDescent="0.25">
      <c r="A24764" s="203"/>
      <c r="B24764" s="203"/>
      <c r="C24764" s="203"/>
      <c r="D24764" s="203"/>
      <c r="E24764" s="203"/>
      <c r="F24764" s="203"/>
    </row>
    <row r="24765" spans="1:6" x14ac:dyDescent="0.25">
      <c r="A24765" s="203"/>
      <c r="B24765" s="203"/>
      <c r="C24765" s="203"/>
      <c r="D24765" s="203"/>
      <c r="E24765" s="203"/>
      <c r="F24765" s="203"/>
    </row>
    <row r="24766" spans="1:6" x14ac:dyDescent="0.25">
      <c r="A24766" s="203"/>
      <c r="B24766" s="203"/>
      <c r="C24766" s="203"/>
      <c r="D24766" s="203"/>
      <c r="E24766" s="203"/>
      <c r="F24766" s="203"/>
    </row>
    <row r="24767" spans="1:6" x14ac:dyDescent="0.25">
      <c r="A24767" s="203"/>
      <c r="B24767" s="203"/>
      <c r="C24767" s="203"/>
      <c r="D24767" s="203"/>
      <c r="E24767" s="203"/>
      <c r="F24767" s="203"/>
    </row>
    <row r="24768" spans="1:6" x14ac:dyDescent="0.25">
      <c r="A24768" s="203"/>
      <c r="B24768" s="203"/>
      <c r="C24768" s="203"/>
      <c r="D24768" s="203"/>
      <c r="E24768" s="203"/>
      <c r="F24768" s="203"/>
    </row>
    <row r="24769" spans="1:6" x14ac:dyDescent="0.25">
      <c r="A24769" s="203"/>
      <c r="B24769" s="203"/>
      <c r="C24769" s="203"/>
      <c r="D24769" s="203"/>
      <c r="E24769" s="203"/>
      <c r="F24769" s="203"/>
    </row>
    <row r="24770" spans="1:6" x14ac:dyDescent="0.25">
      <c r="A24770" s="203"/>
      <c r="B24770" s="203"/>
      <c r="C24770" s="203"/>
      <c r="D24770" s="203"/>
      <c r="E24770" s="203"/>
      <c r="F24770" s="203"/>
    </row>
    <row r="24771" spans="1:6" x14ac:dyDescent="0.25">
      <c r="A24771" s="203"/>
      <c r="B24771" s="203"/>
      <c r="C24771" s="203"/>
      <c r="D24771" s="203"/>
      <c r="E24771" s="203"/>
      <c r="F24771" s="203"/>
    </row>
    <row r="24772" spans="1:6" x14ac:dyDescent="0.25">
      <c r="A24772" s="203"/>
      <c r="B24772" s="203"/>
      <c r="C24772" s="203"/>
      <c r="D24772" s="203"/>
      <c r="E24772" s="203"/>
      <c r="F24772" s="203"/>
    </row>
    <row r="24773" spans="1:6" x14ac:dyDescent="0.25">
      <c r="A24773" s="203"/>
      <c r="B24773" s="203"/>
      <c r="C24773" s="203"/>
      <c r="D24773" s="203"/>
      <c r="E24773" s="203"/>
      <c r="F24773" s="203"/>
    </row>
    <row r="24774" spans="1:6" x14ac:dyDescent="0.25">
      <c r="A24774" s="203"/>
      <c r="B24774" s="203"/>
      <c r="C24774" s="203"/>
      <c r="D24774" s="203"/>
      <c r="E24774" s="203"/>
      <c r="F24774" s="203"/>
    </row>
    <row r="24775" spans="1:6" x14ac:dyDescent="0.25">
      <c r="A24775" s="203"/>
      <c r="B24775" s="203"/>
      <c r="C24775" s="203"/>
      <c r="D24775" s="203"/>
      <c r="E24775" s="203"/>
      <c r="F24775" s="203"/>
    </row>
    <row r="24776" spans="1:6" x14ac:dyDescent="0.25">
      <c r="A24776" s="203"/>
      <c r="B24776" s="203"/>
      <c r="C24776" s="203"/>
      <c r="D24776" s="203"/>
      <c r="E24776" s="203"/>
      <c r="F24776" s="203"/>
    </row>
    <row r="24777" spans="1:6" x14ac:dyDescent="0.25">
      <c r="A24777" s="203"/>
      <c r="B24777" s="203"/>
      <c r="C24777" s="203"/>
      <c r="D24777" s="203"/>
      <c r="E24777" s="203"/>
      <c r="F24777" s="203"/>
    </row>
    <row r="24778" spans="1:6" x14ac:dyDescent="0.25">
      <c r="A24778" s="203"/>
      <c r="B24778" s="203"/>
      <c r="C24778" s="203"/>
      <c r="D24778" s="203"/>
      <c r="E24778" s="203"/>
      <c r="F24778" s="203"/>
    </row>
    <row r="24779" spans="1:6" x14ac:dyDescent="0.25">
      <c r="A24779" s="203"/>
      <c r="B24779" s="203"/>
      <c r="C24779" s="203"/>
      <c r="D24779" s="203"/>
      <c r="E24779" s="203"/>
      <c r="F24779" s="203"/>
    </row>
    <row r="24780" spans="1:6" x14ac:dyDescent="0.25">
      <c r="A24780" s="203"/>
      <c r="B24780" s="203"/>
      <c r="C24780" s="203"/>
      <c r="D24780" s="203"/>
      <c r="E24780" s="203"/>
      <c r="F24780" s="203"/>
    </row>
    <row r="24781" spans="1:6" x14ac:dyDescent="0.25">
      <c r="A24781" s="203"/>
      <c r="B24781" s="203"/>
      <c r="C24781" s="203"/>
      <c r="D24781" s="203"/>
      <c r="E24781" s="203"/>
      <c r="F24781" s="203"/>
    </row>
    <row r="24782" spans="1:6" x14ac:dyDescent="0.25">
      <c r="A24782" s="203"/>
      <c r="B24782" s="203"/>
      <c r="C24782" s="203"/>
      <c r="D24782" s="203"/>
      <c r="E24782" s="203"/>
      <c r="F24782" s="203"/>
    </row>
    <row r="24783" spans="1:6" x14ac:dyDescent="0.25">
      <c r="A24783" s="203"/>
      <c r="B24783" s="203"/>
      <c r="C24783" s="203"/>
      <c r="D24783" s="203"/>
      <c r="E24783" s="203"/>
      <c r="F24783" s="203"/>
    </row>
    <row r="24784" spans="1:6" x14ac:dyDescent="0.25">
      <c r="A24784" s="203"/>
      <c r="B24784" s="203"/>
      <c r="C24784" s="203"/>
      <c r="D24784" s="203"/>
      <c r="E24784" s="203"/>
      <c r="F24784" s="203"/>
    </row>
    <row r="24785" spans="1:6" x14ac:dyDescent="0.25">
      <c r="A24785" s="203"/>
      <c r="B24785" s="203"/>
      <c r="C24785" s="203"/>
      <c r="D24785" s="203"/>
      <c r="E24785" s="203"/>
      <c r="F24785" s="203"/>
    </row>
    <row r="24786" spans="1:6" x14ac:dyDescent="0.25">
      <c r="A24786" s="203"/>
      <c r="B24786" s="203"/>
      <c r="C24786" s="203"/>
      <c r="D24786" s="203"/>
      <c r="E24786" s="203"/>
      <c r="F24786" s="203"/>
    </row>
    <row r="24787" spans="1:6" x14ac:dyDescent="0.25">
      <c r="A24787" s="203"/>
      <c r="B24787" s="203"/>
      <c r="C24787" s="203"/>
      <c r="D24787" s="203"/>
      <c r="E24787" s="203"/>
      <c r="F24787" s="203"/>
    </row>
    <row r="24788" spans="1:6" x14ac:dyDescent="0.25">
      <c r="A24788" s="203"/>
      <c r="B24788" s="203"/>
      <c r="C24788" s="203"/>
      <c r="D24788" s="203"/>
      <c r="E24788" s="203"/>
      <c r="F24788" s="203"/>
    </row>
    <row r="24789" spans="1:6" x14ac:dyDescent="0.25">
      <c r="A24789" s="203"/>
      <c r="B24789" s="203"/>
      <c r="C24789" s="203"/>
      <c r="D24789" s="203"/>
      <c r="E24789" s="203"/>
      <c r="F24789" s="203"/>
    </row>
    <row r="24790" spans="1:6" x14ac:dyDescent="0.25">
      <c r="A24790" s="203"/>
      <c r="B24790" s="203"/>
      <c r="C24790" s="203"/>
      <c r="D24790" s="203"/>
      <c r="E24790" s="203"/>
      <c r="F24790" s="203"/>
    </row>
    <row r="24791" spans="1:6" x14ac:dyDescent="0.25">
      <c r="A24791" s="203"/>
      <c r="B24791" s="203"/>
      <c r="C24791" s="203"/>
      <c r="D24791" s="203"/>
      <c r="E24791" s="203"/>
      <c r="F24791" s="203"/>
    </row>
    <row r="24792" spans="1:6" x14ac:dyDescent="0.25">
      <c r="A24792" s="203"/>
      <c r="B24792" s="203"/>
      <c r="C24792" s="203"/>
      <c r="D24792" s="203"/>
      <c r="E24792" s="203"/>
      <c r="F24792" s="203"/>
    </row>
    <row r="24793" spans="1:6" x14ac:dyDescent="0.25">
      <c r="A24793" s="203"/>
      <c r="B24793" s="203"/>
      <c r="C24793" s="203"/>
      <c r="D24793" s="203"/>
      <c r="E24793" s="203"/>
      <c r="F24793" s="203"/>
    </row>
    <row r="24794" spans="1:6" x14ac:dyDescent="0.25">
      <c r="A24794" s="203"/>
      <c r="B24794" s="203"/>
      <c r="C24794" s="203"/>
      <c r="D24794" s="203"/>
      <c r="E24794" s="203"/>
      <c r="F24794" s="203"/>
    </row>
    <row r="24795" spans="1:6" x14ac:dyDescent="0.25">
      <c r="A24795" s="203"/>
      <c r="B24795" s="203"/>
      <c r="C24795" s="203"/>
      <c r="D24795" s="203"/>
      <c r="E24795" s="203"/>
      <c r="F24795" s="203"/>
    </row>
    <row r="24796" spans="1:6" x14ac:dyDescent="0.25">
      <c r="A24796" s="203"/>
      <c r="B24796" s="203"/>
      <c r="C24796" s="203"/>
      <c r="D24796" s="203"/>
      <c r="E24796" s="203"/>
      <c r="F24796" s="203"/>
    </row>
    <row r="24797" spans="1:6" x14ac:dyDescent="0.25">
      <c r="A24797" s="203"/>
      <c r="B24797" s="203"/>
      <c r="C24797" s="203"/>
      <c r="D24797" s="203"/>
      <c r="E24797" s="203"/>
      <c r="F24797" s="203"/>
    </row>
    <row r="24798" spans="1:6" x14ac:dyDescent="0.25">
      <c r="A24798" s="203"/>
      <c r="B24798" s="203"/>
      <c r="C24798" s="203"/>
      <c r="D24798" s="203"/>
      <c r="E24798" s="203"/>
      <c r="F24798" s="203"/>
    </row>
    <row r="24799" spans="1:6" x14ac:dyDescent="0.25">
      <c r="A24799" s="203"/>
      <c r="B24799" s="203"/>
      <c r="C24799" s="203"/>
      <c r="D24799" s="203"/>
      <c r="E24799" s="203"/>
      <c r="F24799" s="203"/>
    </row>
    <row r="24800" spans="1:6" x14ac:dyDescent="0.25">
      <c r="A24800" s="203"/>
      <c r="B24800" s="203"/>
      <c r="C24800" s="203"/>
      <c r="D24800" s="203"/>
      <c r="E24800" s="203"/>
      <c r="F24800" s="203"/>
    </row>
    <row r="24801" spans="1:6" x14ac:dyDescent="0.25">
      <c r="A24801" s="203"/>
      <c r="B24801" s="203"/>
      <c r="C24801" s="203"/>
      <c r="D24801" s="203"/>
      <c r="E24801" s="203"/>
      <c r="F24801" s="203"/>
    </row>
    <row r="24802" spans="1:6" x14ac:dyDescent="0.25">
      <c r="A24802" s="203"/>
      <c r="B24802" s="203"/>
      <c r="C24802" s="203"/>
      <c r="D24802" s="203"/>
      <c r="E24802" s="203"/>
      <c r="F24802" s="203"/>
    </row>
    <row r="24803" spans="1:6" x14ac:dyDescent="0.25">
      <c r="A24803" s="203"/>
      <c r="B24803" s="203"/>
      <c r="C24803" s="203"/>
      <c r="D24803" s="203"/>
      <c r="E24803" s="203"/>
      <c r="F24803" s="203"/>
    </row>
    <row r="24804" spans="1:6" x14ac:dyDescent="0.25">
      <c r="A24804" s="203"/>
      <c r="B24804" s="203"/>
      <c r="C24804" s="203"/>
      <c r="D24804" s="203"/>
      <c r="E24804" s="203"/>
      <c r="F24804" s="203"/>
    </row>
    <row r="24805" spans="1:6" x14ac:dyDescent="0.25">
      <c r="A24805" s="203"/>
      <c r="B24805" s="203"/>
      <c r="C24805" s="203"/>
      <c r="D24805" s="203"/>
      <c r="E24805" s="203"/>
      <c r="F24805" s="203"/>
    </row>
    <row r="24806" spans="1:6" x14ac:dyDescent="0.25">
      <c r="A24806" s="203"/>
      <c r="B24806" s="203"/>
      <c r="C24806" s="203"/>
      <c r="D24806" s="203"/>
      <c r="E24806" s="203"/>
      <c r="F24806" s="203"/>
    </row>
    <row r="24807" spans="1:6" x14ac:dyDescent="0.25">
      <c r="A24807" s="203"/>
      <c r="B24807" s="203"/>
      <c r="C24807" s="203"/>
      <c r="D24807" s="203"/>
      <c r="E24807" s="203"/>
      <c r="F24807" s="203"/>
    </row>
    <row r="24808" spans="1:6" x14ac:dyDescent="0.25">
      <c r="A24808" s="203"/>
      <c r="B24808" s="203"/>
      <c r="C24808" s="203"/>
      <c r="D24808" s="203"/>
      <c r="E24808" s="203"/>
      <c r="F24808" s="203"/>
    </row>
    <row r="24809" spans="1:6" x14ac:dyDescent="0.25">
      <c r="A24809" s="203"/>
      <c r="B24809" s="203"/>
      <c r="C24809" s="203"/>
      <c r="D24809" s="203"/>
      <c r="E24809" s="203"/>
      <c r="F24809" s="203"/>
    </row>
    <row r="24810" spans="1:6" x14ac:dyDescent="0.25">
      <c r="A24810" s="203"/>
      <c r="B24810" s="203"/>
      <c r="C24810" s="203"/>
      <c r="D24810" s="203"/>
      <c r="E24810" s="203"/>
      <c r="F24810" s="203"/>
    </row>
    <row r="24811" spans="1:6" x14ac:dyDescent="0.25">
      <c r="A24811" s="203"/>
      <c r="B24811" s="203"/>
      <c r="C24811" s="203"/>
      <c r="D24811" s="203"/>
      <c r="E24811" s="203"/>
      <c r="F24811" s="203"/>
    </row>
    <row r="24812" spans="1:6" x14ac:dyDescent="0.25">
      <c r="A24812" s="203"/>
      <c r="B24812" s="203"/>
      <c r="C24812" s="203"/>
      <c r="D24812" s="203"/>
      <c r="E24812" s="203"/>
      <c r="F24812" s="203"/>
    </row>
    <row r="24813" spans="1:6" x14ac:dyDescent="0.25">
      <c r="A24813" s="203"/>
      <c r="B24813" s="203"/>
      <c r="C24813" s="203"/>
      <c r="D24813" s="203"/>
      <c r="E24813" s="203"/>
      <c r="F24813" s="203"/>
    </row>
    <row r="24814" spans="1:6" x14ac:dyDescent="0.25">
      <c r="A24814" s="203"/>
      <c r="B24814" s="203"/>
      <c r="C24814" s="203"/>
      <c r="D24814" s="203"/>
      <c r="E24814" s="203"/>
      <c r="F24814" s="203"/>
    </row>
    <row r="24815" spans="1:6" x14ac:dyDescent="0.25">
      <c r="A24815" s="203"/>
      <c r="B24815" s="203"/>
      <c r="C24815" s="203"/>
      <c r="D24815" s="203"/>
      <c r="E24815" s="203"/>
      <c r="F24815" s="203"/>
    </row>
    <row r="24816" spans="1:6" x14ac:dyDescent="0.25">
      <c r="A24816" s="203"/>
      <c r="B24816" s="203"/>
      <c r="C24816" s="203"/>
      <c r="D24816" s="203"/>
      <c r="E24816" s="203"/>
      <c r="F24816" s="203"/>
    </row>
    <row r="24817" spans="1:6" x14ac:dyDescent="0.25">
      <c r="A24817" s="203"/>
      <c r="B24817" s="203"/>
      <c r="C24817" s="203"/>
      <c r="D24817" s="203"/>
      <c r="E24817" s="203"/>
      <c r="F24817" s="203"/>
    </row>
    <row r="24818" spans="1:6" x14ac:dyDescent="0.25">
      <c r="A24818" s="203"/>
      <c r="B24818" s="203"/>
      <c r="C24818" s="203"/>
      <c r="D24818" s="203"/>
      <c r="E24818" s="203"/>
      <c r="F24818" s="203"/>
    </row>
    <row r="24819" spans="1:6" x14ac:dyDescent="0.25">
      <c r="A24819" s="203"/>
      <c r="B24819" s="203"/>
      <c r="C24819" s="203"/>
      <c r="D24819" s="203"/>
      <c r="E24819" s="203"/>
      <c r="F24819" s="203"/>
    </row>
    <row r="24820" spans="1:6" x14ac:dyDescent="0.25">
      <c r="A24820" s="203"/>
      <c r="B24820" s="203"/>
      <c r="C24820" s="203"/>
      <c r="D24820" s="203"/>
      <c r="E24820" s="203"/>
      <c r="F24820" s="203"/>
    </row>
    <row r="24821" spans="1:6" x14ac:dyDescent="0.25">
      <c r="A24821" s="203"/>
      <c r="B24821" s="203"/>
      <c r="C24821" s="203"/>
      <c r="D24821" s="203"/>
      <c r="E24821" s="203"/>
      <c r="F24821" s="203"/>
    </row>
    <row r="24822" spans="1:6" x14ac:dyDescent="0.25">
      <c r="A24822" s="203"/>
      <c r="B24822" s="203"/>
      <c r="C24822" s="203"/>
      <c r="D24822" s="203"/>
      <c r="E24822" s="203"/>
      <c r="F24822" s="203"/>
    </row>
    <row r="24823" spans="1:6" x14ac:dyDescent="0.25">
      <c r="A24823" s="203"/>
      <c r="B24823" s="203"/>
      <c r="C24823" s="203"/>
      <c r="D24823" s="203"/>
      <c r="E24823" s="203"/>
      <c r="F24823" s="203"/>
    </row>
    <row r="24824" spans="1:6" x14ac:dyDescent="0.25">
      <c r="A24824" s="203"/>
      <c r="B24824" s="203"/>
      <c r="C24824" s="203"/>
      <c r="D24824" s="203"/>
      <c r="E24824" s="203"/>
      <c r="F24824" s="203"/>
    </row>
    <row r="24825" spans="1:6" x14ac:dyDescent="0.25">
      <c r="A24825" s="203"/>
      <c r="B24825" s="203"/>
      <c r="C24825" s="203"/>
      <c r="D24825" s="203"/>
      <c r="E24825" s="203"/>
      <c r="F24825" s="203"/>
    </row>
    <row r="24826" spans="1:6" x14ac:dyDescent="0.25">
      <c r="A24826" s="203"/>
      <c r="B24826" s="203"/>
      <c r="C24826" s="203"/>
      <c r="D24826" s="203"/>
      <c r="E24826" s="203"/>
      <c r="F24826" s="203"/>
    </row>
    <row r="24827" spans="1:6" x14ac:dyDescent="0.25">
      <c r="A24827" s="203"/>
      <c r="B24827" s="203"/>
      <c r="C24827" s="203"/>
      <c r="D24827" s="203"/>
      <c r="E24827" s="203"/>
      <c r="F24827" s="203"/>
    </row>
    <row r="24828" spans="1:6" x14ac:dyDescent="0.25">
      <c r="A24828" s="203"/>
      <c r="B24828" s="203"/>
      <c r="C24828" s="203"/>
      <c r="D24828" s="203"/>
      <c r="E24828" s="203"/>
      <c r="F24828" s="203"/>
    </row>
    <row r="24829" spans="1:6" x14ac:dyDescent="0.25">
      <c r="A24829" s="203"/>
      <c r="B24829" s="203"/>
      <c r="C24829" s="203"/>
      <c r="D24829" s="203"/>
      <c r="E24829" s="203"/>
      <c r="F24829" s="203"/>
    </row>
    <row r="24830" spans="1:6" x14ac:dyDescent="0.25">
      <c r="A24830" s="203"/>
      <c r="B24830" s="203"/>
      <c r="C24830" s="203"/>
      <c r="D24830" s="203"/>
      <c r="E24830" s="203"/>
      <c r="F24830" s="203"/>
    </row>
    <row r="24831" spans="1:6" x14ac:dyDescent="0.25">
      <c r="A24831" s="203"/>
      <c r="B24831" s="203"/>
      <c r="C24831" s="203"/>
      <c r="D24831" s="203"/>
      <c r="E24831" s="203"/>
      <c r="F24831" s="203"/>
    </row>
    <row r="24832" spans="1:6" x14ac:dyDescent="0.25">
      <c r="A24832" s="203"/>
      <c r="B24832" s="203"/>
      <c r="C24832" s="203"/>
      <c r="D24832" s="203"/>
      <c r="E24832" s="203"/>
      <c r="F24832" s="203"/>
    </row>
    <row r="24833" spans="1:6" x14ac:dyDescent="0.25">
      <c r="A24833" s="203"/>
      <c r="B24833" s="203"/>
      <c r="C24833" s="203"/>
      <c r="D24833" s="203"/>
      <c r="E24833" s="203"/>
      <c r="F24833" s="203"/>
    </row>
    <row r="24834" spans="1:6" x14ac:dyDescent="0.25">
      <c r="A24834" s="203"/>
      <c r="B24834" s="203"/>
      <c r="C24834" s="203"/>
      <c r="D24834" s="203"/>
      <c r="E24834" s="203"/>
      <c r="F24834" s="203"/>
    </row>
    <row r="24835" spans="1:6" x14ac:dyDescent="0.25">
      <c r="A24835" s="203"/>
      <c r="B24835" s="203"/>
      <c r="C24835" s="203"/>
      <c r="D24835" s="203"/>
      <c r="E24835" s="203"/>
      <c r="F24835" s="203"/>
    </row>
    <row r="24836" spans="1:6" x14ac:dyDescent="0.25">
      <c r="A24836" s="203"/>
      <c r="B24836" s="203"/>
      <c r="C24836" s="203"/>
      <c r="D24836" s="203"/>
      <c r="E24836" s="203"/>
      <c r="F24836" s="203"/>
    </row>
    <row r="24837" spans="1:6" x14ac:dyDescent="0.25">
      <c r="A24837" s="203"/>
      <c r="B24837" s="203"/>
      <c r="C24837" s="203"/>
      <c r="D24837" s="203"/>
      <c r="E24837" s="203"/>
      <c r="F24837" s="203"/>
    </row>
    <row r="24838" spans="1:6" x14ac:dyDescent="0.25">
      <c r="A24838" s="203"/>
      <c r="B24838" s="203"/>
      <c r="C24838" s="203"/>
      <c r="D24838" s="203"/>
      <c r="E24838" s="203"/>
      <c r="F24838" s="203"/>
    </row>
    <row r="24839" spans="1:6" x14ac:dyDescent="0.25">
      <c r="A24839" s="203"/>
      <c r="B24839" s="203"/>
      <c r="C24839" s="203"/>
      <c r="D24839" s="203"/>
      <c r="E24839" s="203"/>
      <c r="F24839" s="203"/>
    </row>
    <row r="24840" spans="1:6" x14ac:dyDescent="0.25">
      <c r="A24840" s="203"/>
      <c r="B24840" s="203"/>
      <c r="C24840" s="203"/>
      <c r="D24840" s="203"/>
      <c r="E24840" s="203"/>
      <c r="F24840" s="203"/>
    </row>
    <row r="24841" spans="1:6" x14ac:dyDescent="0.25">
      <c r="A24841" s="203"/>
      <c r="B24841" s="203"/>
      <c r="C24841" s="203"/>
      <c r="D24841" s="203"/>
      <c r="E24841" s="203"/>
      <c r="F24841" s="203"/>
    </row>
    <row r="24842" spans="1:6" x14ac:dyDescent="0.25">
      <c r="A24842" s="203"/>
      <c r="B24842" s="203"/>
      <c r="C24842" s="203"/>
      <c r="D24842" s="203"/>
      <c r="E24842" s="203"/>
      <c r="F24842" s="203"/>
    </row>
    <row r="24843" spans="1:6" x14ac:dyDescent="0.25">
      <c r="A24843" s="203"/>
      <c r="B24843" s="203"/>
      <c r="C24843" s="203"/>
      <c r="D24843" s="203"/>
      <c r="E24843" s="203"/>
      <c r="F24843" s="203"/>
    </row>
    <row r="24844" spans="1:6" x14ac:dyDescent="0.25">
      <c r="A24844" s="203"/>
      <c r="B24844" s="203"/>
      <c r="C24844" s="203"/>
      <c r="D24844" s="203"/>
      <c r="E24844" s="203"/>
      <c r="F24844" s="203"/>
    </row>
    <row r="24845" spans="1:6" x14ac:dyDescent="0.25">
      <c r="A24845" s="203"/>
      <c r="B24845" s="203"/>
      <c r="C24845" s="203"/>
      <c r="D24845" s="203"/>
      <c r="E24845" s="203"/>
      <c r="F24845" s="203"/>
    </row>
    <row r="24846" spans="1:6" x14ac:dyDescent="0.25">
      <c r="A24846" s="203"/>
      <c r="B24846" s="203"/>
      <c r="C24846" s="203"/>
      <c r="D24846" s="203"/>
      <c r="E24846" s="203"/>
      <c r="F24846" s="203"/>
    </row>
    <row r="24847" spans="1:6" x14ac:dyDescent="0.25">
      <c r="A24847" s="203"/>
      <c r="B24847" s="203"/>
      <c r="C24847" s="203"/>
      <c r="D24847" s="203"/>
      <c r="E24847" s="203"/>
      <c r="F24847" s="203"/>
    </row>
    <row r="24848" spans="1:6" x14ac:dyDescent="0.25">
      <c r="A24848" s="203"/>
      <c r="B24848" s="203"/>
      <c r="C24848" s="203"/>
      <c r="D24848" s="203"/>
      <c r="E24848" s="203"/>
      <c r="F24848" s="203"/>
    </row>
    <row r="24849" spans="1:6" x14ac:dyDescent="0.25">
      <c r="A24849" s="203"/>
      <c r="B24849" s="203"/>
      <c r="C24849" s="203"/>
      <c r="D24849" s="203"/>
      <c r="E24849" s="203"/>
      <c r="F24849" s="203"/>
    </row>
    <row r="24850" spans="1:6" x14ac:dyDescent="0.25">
      <c r="A24850" s="203"/>
      <c r="B24850" s="203"/>
      <c r="C24850" s="203"/>
      <c r="D24850" s="203"/>
      <c r="E24850" s="203"/>
      <c r="F24850" s="203"/>
    </row>
    <row r="24851" spans="1:6" x14ac:dyDescent="0.25">
      <c r="A24851" s="203"/>
      <c r="B24851" s="203"/>
      <c r="C24851" s="203"/>
      <c r="D24851" s="203"/>
      <c r="E24851" s="203"/>
      <c r="F24851" s="203"/>
    </row>
    <row r="24852" spans="1:6" x14ac:dyDescent="0.25">
      <c r="A24852" s="203"/>
      <c r="B24852" s="203"/>
      <c r="C24852" s="203"/>
      <c r="D24852" s="203"/>
      <c r="E24852" s="203"/>
      <c r="F24852" s="203"/>
    </row>
    <row r="24853" spans="1:6" x14ac:dyDescent="0.25">
      <c r="A24853" s="203"/>
      <c r="B24853" s="203"/>
      <c r="C24853" s="203"/>
      <c r="D24853" s="203"/>
      <c r="E24853" s="203"/>
      <c r="F24853" s="203"/>
    </row>
    <row r="24854" spans="1:6" x14ac:dyDescent="0.25">
      <c r="A24854" s="203"/>
      <c r="B24854" s="203"/>
      <c r="C24854" s="203"/>
      <c r="D24854" s="203"/>
      <c r="E24854" s="203"/>
      <c r="F24854" s="203"/>
    </row>
    <row r="24855" spans="1:6" x14ac:dyDescent="0.25">
      <c r="A24855" s="203"/>
      <c r="B24855" s="203"/>
      <c r="C24855" s="203"/>
      <c r="D24855" s="203"/>
      <c r="E24855" s="203"/>
      <c r="F24855" s="203"/>
    </row>
    <row r="24856" spans="1:6" x14ac:dyDescent="0.25">
      <c r="A24856" s="203"/>
      <c r="B24856" s="203"/>
      <c r="C24856" s="203"/>
      <c r="D24856" s="203"/>
      <c r="E24856" s="203"/>
      <c r="F24856" s="203"/>
    </row>
    <row r="24857" spans="1:6" x14ac:dyDescent="0.25">
      <c r="A24857" s="203"/>
      <c r="B24857" s="203"/>
      <c r="C24857" s="203"/>
      <c r="D24857" s="203"/>
      <c r="E24857" s="203"/>
      <c r="F24857" s="203"/>
    </row>
    <row r="24858" spans="1:6" x14ac:dyDescent="0.25">
      <c r="A24858" s="203"/>
      <c r="B24858" s="203"/>
      <c r="C24858" s="203"/>
      <c r="D24858" s="203"/>
      <c r="E24858" s="203"/>
      <c r="F24858" s="203"/>
    </row>
    <row r="24859" spans="1:6" x14ac:dyDescent="0.25">
      <c r="A24859" s="203"/>
      <c r="B24859" s="203"/>
      <c r="C24859" s="203"/>
      <c r="D24859" s="203"/>
      <c r="E24859" s="203"/>
      <c r="F24859" s="203"/>
    </row>
    <row r="24860" spans="1:6" x14ac:dyDescent="0.25">
      <c r="A24860" s="203"/>
      <c r="B24860" s="203"/>
      <c r="C24860" s="203"/>
      <c r="D24860" s="203"/>
      <c r="E24860" s="203"/>
      <c r="F24860" s="203"/>
    </row>
    <row r="24861" spans="1:6" x14ac:dyDescent="0.25">
      <c r="A24861" s="203"/>
      <c r="B24861" s="203"/>
      <c r="C24861" s="203"/>
      <c r="D24861" s="203"/>
      <c r="E24861" s="203"/>
      <c r="F24861" s="203"/>
    </row>
    <row r="24862" spans="1:6" x14ac:dyDescent="0.25">
      <c r="A24862" s="203"/>
      <c r="B24862" s="203"/>
      <c r="C24862" s="203"/>
      <c r="D24862" s="203"/>
      <c r="E24862" s="203"/>
      <c r="F24862" s="203"/>
    </row>
    <row r="24863" spans="1:6" x14ac:dyDescent="0.25">
      <c r="A24863" s="203"/>
      <c r="B24863" s="203"/>
      <c r="C24863" s="203"/>
      <c r="D24863" s="203"/>
      <c r="E24863" s="203"/>
      <c r="F24863" s="203"/>
    </row>
    <row r="24864" spans="1:6" x14ac:dyDescent="0.25">
      <c r="A24864" s="203"/>
      <c r="B24864" s="203"/>
      <c r="C24864" s="203"/>
      <c r="D24864" s="203"/>
      <c r="E24864" s="203"/>
      <c r="F24864" s="203"/>
    </row>
    <row r="24865" spans="1:6" x14ac:dyDescent="0.25">
      <c r="A24865" s="203"/>
      <c r="B24865" s="203"/>
      <c r="C24865" s="203"/>
      <c r="D24865" s="203"/>
      <c r="E24865" s="203"/>
      <c r="F24865" s="203"/>
    </row>
    <row r="24866" spans="1:6" x14ac:dyDescent="0.25">
      <c r="A24866" s="203"/>
      <c r="B24866" s="203"/>
      <c r="C24866" s="203"/>
      <c r="D24866" s="203"/>
      <c r="E24866" s="203"/>
      <c r="F24866" s="203"/>
    </row>
    <row r="24867" spans="1:6" x14ac:dyDescent="0.25">
      <c r="A24867" s="203"/>
      <c r="B24867" s="203"/>
      <c r="C24867" s="203"/>
      <c r="D24867" s="203"/>
      <c r="E24867" s="203"/>
      <c r="F24867" s="203"/>
    </row>
    <row r="24868" spans="1:6" x14ac:dyDescent="0.25">
      <c r="A24868" s="203"/>
      <c r="B24868" s="203"/>
      <c r="C24868" s="203"/>
      <c r="D24868" s="203"/>
      <c r="E24868" s="203"/>
      <c r="F24868" s="203"/>
    </row>
    <row r="24869" spans="1:6" x14ac:dyDescent="0.25">
      <c r="A24869" s="203"/>
      <c r="B24869" s="203"/>
      <c r="C24869" s="203"/>
      <c r="D24869" s="203"/>
      <c r="E24869" s="203"/>
      <c r="F24869" s="203"/>
    </row>
    <row r="24870" spans="1:6" x14ac:dyDescent="0.25">
      <c r="A24870" s="203"/>
      <c r="B24870" s="203"/>
      <c r="C24870" s="203"/>
      <c r="D24870" s="203"/>
      <c r="E24870" s="203"/>
      <c r="F24870" s="203"/>
    </row>
    <row r="24871" spans="1:6" x14ac:dyDescent="0.25">
      <c r="A24871" s="203"/>
      <c r="B24871" s="203"/>
      <c r="C24871" s="203"/>
      <c r="D24871" s="203"/>
      <c r="E24871" s="203"/>
      <c r="F24871" s="203"/>
    </row>
    <row r="24872" spans="1:6" x14ac:dyDescent="0.25">
      <c r="A24872" s="203"/>
      <c r="B24872" s="203"/>
      <c r="C24872" s="203"/>
      <c r="D24872" s="203"/>
      <c r="E24872" s="203"/>
      <c r="F24872" s="203"/>
    </row>
    <row r="24873" spans="1:6" x14ac:dyDescent="0.25">
      <c r="A24873" s="203"/>
      <c r="B24873" s="203"/>
      <c r="C24873" s="203"/>
      <c r="D24873" s="203"/>
      <c r="E24873" s="203"/>
      <c r="F24873" s="203"/>
    </row>
    <row r="24874" spans="1:6" x14ac:dyDescent="0.25">
      <c r="A24874" s="203"/>
      <c r="B24874" s="203"/>
      <c r="C24874" s="203"/>
      <c r="D24874" s="203"/>
      <c r="E24874" s="203"/>
      <c r="F24874" s="203"/>
    </row>
    <row r="24875" spans="1:6" x14ac:dyDescent="0.25">
      <c r="A24875" s="203"/>
      <c r="B24875" s="203"/>
      <c r="C24875" s="203"/>
      <c r="D24875" s="203"/>
      <c r="E24875" s="203"/>
      <c r="F24875" s="203"/>
    </row>
    <row r="24876" spans="1:6" x14ac:dyDescent="0.25">
      <c r="A24876" s="203"/>
      <c r="B24876" s="203"/>
      <c r="C24876" s="203"/>
      <c r="D24876" s="203"/>
      <c r="E24876" s="203"/>
      <c r="F24876" s="203"/>
    </row>
    <row r="24877" spans="1:6" x14ac:dyDescent="0.25">
      <c r="A24877" s="203"/>
      <c r="B24877" s="203"/>
      <c r="C24877" s="203"/>
      <c r="D24877" s="203"/>
      <c r="E24877" s="203"/>
      <c r="F24877" s="203"/>
    </row>
    <row r="24878" spans="1:6" x14ac:dyDescent="0.25">
      <c r="A24878" s="203"/>
      <c r="B24878" s="203"/>
      <c r="C24878" s="203"/>
      <c r="D24878" s="203"/>
      <c r="E24878" s="203"/>
      <c r="F24878" s="203"/>
    </row>
    <row r="24879" spans="1:6" x14ac:dyDescent="0.25">
      <c r="A24879" s="203"/>
      <c r="B24879" s="203"/>
      <c r="C24879" s="203"/>
      <c r="D24879" s="203"/>
      <c r="E24879" s="203"/>
      <c r="F24879" s="203"/>
    </row>
    <row r="24880" spans="1:6" x14ac:dyDescent="0.25">
      <c r="A24880" s="203"/>
      <c r="B24880" s="203"/>
      <c r="C24880" s="203"/>
      <c r="D24880" s="203"/>
      <c r="E24880" s="203"/>
      <c r="F24880" s="203"/>
    </row>
    <row r="24881" spans="1:6" x14ac:dyDescent="0.25">
      <c r="A24881" s="203"/>
      <c r="B24881" s="203"/>
      <c r="C24881" s="203"/>
      <c r="D24881" s="203"/>
      <c r="E24881" s="203"/>
      <c r="F24881" s="203"/>
    </row>
    <row r="24882" spans="1:6" x14ac:dyDescent="0.25">
      <c r="A24882" s="203"/>
      <c r="B24882" s="203"/>
      <c r="C24882" s="203"/>
      <c r="D24882" s="203"/>
      <c r="E24882" s="203"/>
      <c r="F24882" s="203"/>
    </row>
    <row r="24883" spans="1:6" x14ac:dyDescent="0.25">
      <c r="A24883" s="203"/>
      <c r="B24883" s="203"/>
      <c r="C24883" s="203"/>
      <c r="D24883" s="203"/>
      <c r="E24883" s="203"/>
      <c r="F24883" s="203"/>
    </row>
    <row r="24884" spans="1:6" x14ac:dyDescent="0.25">
      <c r="A24884" s="203"/>
      <c r="B24884" s="203"/>
      <c r="C24884" s="203"/>
      <c r="D24884" s="203"/>
      <c r="E24884" s="203"/>
      <c r="F24884" s="203"/>
    </row>
    <row r="24885" spans="1:6" x14ac:dyDescent="0.25">
      <c r="A24885" s="203"/>
      <c r="B24885" s="203"/>
      <c r="C24885" s="203"/>
      <c r="D24885" s="203"/>
      <c r="E24885" s="203"/>
      <c r="F24885" s="203"/>
    </row>
    <row r="24886" spans="1:6" x14ac:dyDescent="0.25">
      <c r="A24886" s="203"/>
      <c r="B24886" s="203"/>
      <c r="C24886" s="203"/>
      <c r="D24886" s="203"/>
      <c r="E24886" s="203"/>
      <c r="F24886" s="203"/>
    </row>
    <row r="24887" spans="1:6" x14ac:dyDescent="0.25">
      <c r="A24887" s="203"/>
      <c r="B24887" s="203"/>
      <c r="C24887" s="203"/>
      <c r="D24887" s="203"/>
      <c r="E24887" s="203"/>
      <c r="F24887" s="203"/>
    </row>
    <row r="24888" spans="1:6" x14ac:dyDescent="0.25">
      <c r="A24888" s="203"/>
      <c r="B24888" s="203"/>
      <c r="C24888" s="203"/>
      <c r="D24888" s="203"/>
      <c r="E24888" s="203"/>
      <c r="F24888" s="203"/>
    </row>
    <row r="24889" spans="1:6" x14ac:dyDescent="0.25">
      <c r="A24889" s="203"/>
      <c r="B24889" s="203"/>
      <c r="C24889" s="203"/>
      <c r="D24889" s="203"/>
      <c r="E24889" s="203"/>
      <c r="F24889" s="203"/>
    </row>
    <row r="24890" spans="1:6" x14ac:dyDescent="0.25">
      <c r="A24890" s="203"/>
      <c r="B24890" s="203"/>
      <c r="C24890" s="203"/>
      <c r="D24890" s="203"/>
      <c r="E24890" s="203"/>
      <c r="F24890" s="203"/>
    </row>
    <row r="24891" spans="1:6" x14ac:dyDescent="0.25">
      <c r="A24891" s="203"/>
      <c r="B24891" s="203"/>
      <c r="C24891" s="203"/>
      <c r="D24891" s="203"/>
      <c r="E24891" s="203"/>
      <c r="F24891" s="203"/>
    </row>
    <row r="24892" spans="1:6" x14ac:dyDescent="0.25">
      <c r="A24892" s="203"/>
      <c r="B24892" s="203"/>
      <c r="C24892" s="203"/>
      <c r="D24892" s="203"/>
      <c r="E24892" s="203"/>
      <c r="F24892" s="203"/>
    </row>
    <row r="24893" spans="1:6" x14ac:dyDescent="0.25">
      <c r="A24893" s="203"/>
      <c r="B24893" s="203"/>
      <c r="C24893" s="203"/>
      <c r="D24893" s="203"/>
      <c r="E24893" s="203"/>
      <c r="F24893" s="203"/>
    </row>
    <row r="24894" spans="1:6" x14ac:dyDescent="0.25">
      <c r="A24894" s="203"/>
      <c r="B24894" s="203"/>
      <c r="C24894" s="203"/>
      <c r="D24894" s="203"/>
      <c r="E24894" s="203"/>
      <c r="F24894" s="203"/>
    </row>
    <row r="24895" spans="1:6" x14ac:dyDescent="0.25">
      <c r="A24895" s="203"/>
      <c r="B24895" s="203"/>
      <c r="C24895" s="203"/>
      <c r="D24895" s="203"/>
      <c r="E24895" s="203"/>
      <c r="F24895" s="203"/>
    </row>
    <row r="24896" spans="1:6" x14ac:dyDescent="0.25">
      <c r="A24896" s="203"/>
      <c r="B24896" s="203"/>
      <c r="C24896" s="203"/>
      <c r="D24896" s="203"/>
      <c r="E24896" s="203"/>
      <c r="F24896" s="203"/>
    </row>
    <row r="24897" spans="1:6" x14ac:dyDescent="0.25">
      <c r="A24897" s="203"/>
      <c r="B24897" s="203"/>
      <c r="C24897" s="203"/>
      <c r="D24897" s="203"/>
      <c r="E24897" s="203"/>
      <c r="F24897" s="203"/>
    </row>
    <row r="24898" spans="1:6" x14ac:dyDescent="0.25">
      <c r="A24898" s="203"/>
      <c r="B24898" s="203"/>
      <c r="C24898" s="203"/>
      <c r="D24898" s="203"/>
      <c r="E24898" s="203"/>
      <c r="F24898" s="203"/>
    </row>
    <row r="24899" spans="1:6" x14ac:dyDescent="0.25">
      <c r="A24899" s="203"/>
      <c r="B24899" s="203"/>
      <c r="C24899" s="203"/>
      <c r="D24899" s="203"/>
      <c r="E24899" s="203"/>
      <c r="F24899" s="203"/>
    </row>
    <row r="24900" spans="1:6" x14ac:dyDescent="0.25">
      <c r="A24900" s="203"/>
      <c r="B24900" s="203"/>
      <c r="C24900" s="203"/>
      <c r="D24900" s="203"/>
      <c r="E24900" s="203"/>
      <c r="F24900" s="203"/>
    </row>
    <row r="24901" spans="1:6" x14ac:dyDescent="0.25">
      <c r="A24901" s="203"/>
      <c r="B24901" s="203"/>
      <c r="C24901" s="203"/>
      <c r="D24901" s="203"/>
      <c r="E24901" s="203"/>
      <c r="F24901" s="203"/>
    </row>
    <row r="24902" spans="1:6" x14ac:dyDescent="0.25">
      <c r="A24902" s="203"/>
      <c r="B24902" s="203"/>
      <c r="C24902" s="203"/>
      <c r="D24902" s="203"/>
      <c r="E24902" s="203"/>
      <c r="F24902" s="203"/>
    </row>
    <row r="24903" spans="1:6" x14ac:dyDescent="0.25">
      <c r="A24903" s="203"/>
      <c r="B24903" s="203"/>
      <c r="C24903" s="203"/>
      <c r="D24903" s="203"/>
      <c r="E24903" s="203"/>
      <c r="F24903" s="203"/>
    </row>
    <row r="24904" spans="1:6" x14ac:dyDescent="0.25">
      <c r="A24904" s="203"/>
      <c r="B24904" s="203"/>
      <c r="C24904" s="203"/>
      <c r="D24904" s="203"/>
      <c r="E24904" s="203"/>
      <c r="F24904" s="203"/>
    </row>
    <row r="24905" spans="1:6" x14ac:dyDescent="0.25">
      <c r="A24905" s="203"/>
      <c r="B24905" s="203"/>
      <c r="C24905" s="203"/>
      <c r="D24905" s="203"/>
      <c r="E24905" s="203"/>
      <c r="F24905" s="203"/>
    </row>
    <row r="24906" spans="1:6" x14ac:dyDescent="0.25">
      <c r="A24906" s="203"/>
      <c r="B24906" s="203"/>
      <c r="C24906" s="203"/>
      <c r="D24906" s="203"/>
      <c r="E24906" s="203"/>
      <c r="F24906" s="203"/>
    </row>
    <row r="24907" spans="1:6" x14ac:dyDescent="0.25">
      <c r="A24907" s="203"/>
      <c r="B24907" s="203"/>
      <c r="C24907" s="203"/>
      <c r="D24907" s="203"/>
      <c r="E24907" s="203"/>
      <c r="F24907" s="203"/>
    </row>
    <row r="24908" spans="1:6" x14ac:dyDescent="0.25">
      <c r="A24908" s="203"/>
      <c r="B24908" s="203"/>
      <c r="C24908" s="203"/>
      <c r="D24908" s="203"/>
      <c r="E24908" s="203"/>
      <c r="F24908" s="203"/>
    </row>
    <row r="24909" spans="1:6" x14ac:dyDescent="0.25">
      <c r="A24909" s="203"/>
      <c r="B24909" s="203"/>
      <c r="C24909" s="203"/>
      <c r="D24909" s="203"/>
      <c r="E24909" s="203"/>
      <c r="F24909" s="203"/>
    </row>
    <row r="24910" spans="1:6" x14ac:dyDescent="0.25">
      <c r="A24910" s="203"/>
      <c r="B24910" s="203"/>
      <c r="C24910" s="203"/>
      <c r="D24910" s="203"/>
      <c r="E24910" s="203"/>
      <c r="F24910" s="203"/>
    </row>
    <row r="24911" spans="1:6" x14ac:dyDescent="0.25">
      <c r="A24911" s="203"/>
      <c r="B24911" s="203"/>
      <c r="C24911" s="203"/>
      <c r="D24911" s="203"/>
      <c r="E24911" s="203"/>
      <c r="F24911" s="203"/>
    </row>
    <row r="24912" spans="1:6" x14ac:dyDescent="0.25">
      <c r="A24912" s="203"/>
      <c r="B24912" s="203"/>
      <c r="C24912" s="203"/>
      <c r="D24912" s="203"/>
      <c r="E24912" s="203"/>
      <c r="F24912" s="203"/>
    </row>
    <row r="24913" spans="1:6" x14ac:dyDescent="0.25">
      <c r="A24913" s="203"/>
      <c r="B24913" s="203"/>
      <c r="C24913" s="203"/>
      <c r="D24913" s="203"/>
      <c r="E24913" s="203"/>
      <c r="F24913" s="203"/>
    </row>
    <row r="24914" spans="1:6" x14ac:dyDescent="0.25">
      <c r="A24914" s="203"/>
      <c r="B24914" s="203"/>
      <c r="C24914" s="203"/>
      <c r="D24914" s="203"/>
      <c r="E24914" s="203"/>
      <c r="F24914" s="203"/>
    </row>
    <row r="24915" spans="1:6" x14ac:dyDescent="0.25">
      <c r="A24915" s="203"/>
      <c r="B24915" s="203"/>
      <c r="C24915" s="203"/>
      <c r="D24915" s="203"/>
      <c r="E24915" s="203"/>
      <c r="F24915" s="203"/>
    </row>
    <row r="24916" spans="1:6" x14ac:dyDescent="0.25">
      <c r="A24916" s="203"/>
      <c r="B24916" s="203"/>
      <c r="C24916" s="203"/>
      <c r="D24916" s="203"/>
      <c r="E24916" s="203"/>
      <c r="F24916" s="203"/>
    </row>
    <row r="24917" spans="1:6" x14ac:dyDescent="0.25">
      <c r="A24917" s="203"/>
      <c r="B24917" s="203"/>
      <c r="C24917" s="203"/>
      <c r="D24917" s="203"/>
      <c r="E24917" s="203"/>
      <c r="F24917" s="203"/>
    </row>
    <row r="24918" spans="1:6" x14ac:dyDescent="0.25">
      <c r="A24918" s="203"/>
      <c r="B24918" s="203"/>
      <c r="C24918" s="203"/>
      <c r="D24918" s="203"/>
      <c r="E24918" s="203"/>
      <c r="F24918" s="203"/>
    </row>
    <row r="24919" spans="1:6" x14ac:dyDescent="0.25">
      <c r="A24919" s="203"/>
      <c r="B24919" s="203"/>
      <c r="C24919" s="203"/>
      <c r="D24919" s="203"/>
      <c r="E24919" s="203"/>
      <c r="F24919" s="203"/>
    </row>
    <row r="24920" spans="1:6" x14ac:dyDescent="0.25">
      <c r="A24920" s="203"/>
      <c r="B24920" s="203"/>
      <c r="C24920" s="203"/>
      <c r="D24920" s="203"/>
      <c r="E24920" s="203"/>
      <c r="F24920" s="203"/>
    </row>
    <row r="24921" spans="1:6" x14ac:dyDescent="0.25">
      <c r="A24921" s="203"/>
      <c r="B24921" s="203"/>
      <c r="C24921" s="203"/>
      <c r="D24921" s="203"/>
      <c r="E24921" s="203"/>
      <c r="F24921" s="203"/>
    </row>
    <row r="24922" spans="1:6" x14ac:dyDescent="0.25">
      <c r="A24922" s="203"/>
      <c r="B24922" s="203"/>
      <c r="C24922" s="203"/>
      <c r="D24922" s="203"/>
      <c r="E24922" s="203"/>
      <c r="F24922" s="203"/>
    </row>
    <row r="24923" spans="1:6" x14ac:dyDescent="0.25">
      <c r="A24923" s="203"/>
      <c r="B24923" s="203"/>
      <c r="C24923" s="203"/>
      <c r="D24923" s="203"/>
      <c r="E24923" s="203"/>
      <c r="F24923" s="203"/>
    </row>
    <row r="24924" spans="1:6" x14ac:dyDescent="0.25">
      <c r="A24924" s="203"/>
      <c r="B24924" s="203"/>
      <c r="C24924" s="203"/>
      <c r="D24924" s="203"/>
      <c r="E24924" s="203"/>
      <c r="F24924" s="203"/>
    </row>
    <row r="24925" spans="1:6" x14ac:dyDescent="0.25">
      <c r="A24925" s="203"/>
      <c r="B24925" s="203"/>
      <c r="C24925" s="203"/>
      <c r="D24925" s="203"/>
      <c r="E24925" s="203"/>
      <c r="F24925" s="203"/>
    </row>
    <row r="24926" spans="1:6" x14ac:dyDescent="0.25">
      <c r="A24926" s="203"/>
      <c r="B24926" s="203"/>
      <c r="C24926" s="203"/>
      <c r="D24926" s="203"/>
      <c r="E24926" s="203"/>
      <c r="F24926" s="203"/>
    </row>
    <row r="24927" spans="1:6" x14ac:dyDescent="0.25">
      <c r="A24927" s="203"/>
      <c r="B24927" s="203"/>
      <c r="C24927" s="203"/>
      <c r="D24927" s="203"/>
      <c r="E24927" s="203"/>
      <c r="F24927" s="203"/>
    </row>
    <row r="24928" spans="1:6" x14ac:dyDescent="0.25">
      <c r="A24928" s="203"/>
      <c r="B24928" s="203"/>
      <c r="C24928" s="203"/>
      <c r="D24928" s="203"/>
      <c r="E24928" s="203"/>
      <c r="F24928" s="203"/>
    </row>
    <row r="24929" spans="1:6" x14ac:dyDescent="0.25">
      <c r="A24929" s="203"/>
      <c r="B24929" s="203"/>
      <c r="C24929" s="203"/>
      <c r="D24929" s="203"/>
      <c r="E24929" s="203"/>
      <c r="F24929" s="203"/>
    </row>
    <row r="24930" spans="1:6" x14ac:dyDescent="0.25">
      <c r="A24930" s="203"/>
      <c r="B24930" s="203"/>
      <c r="C24930" s="203"/>
      <c r="D24930" s="203"/>
      <c r="E24930" s="203"/>
      <c r="F24930" s="203"/>
    </row>
    <row r="24931" spans="1:6" x14ac:dyDescent="0.25">
      <c r="A24931" s="203"/>
      <c r="B24931" s="203"/>
      <c r="C24931" s="203"/>
      <c r="D24931" s="203"/>
      <c r="E24931" s="203"/>
      <c r="F24931" s="203"/>
    </row>
    <row r="24932" spans="1:6" x14ac:dyDescent="0.25">
      <c r="A24932" s="203"/>
      <c r="B24932" s="203"/>
      <c r="C24932" s="203"/>
      <c r="D24932" s="203"/>
      <c r="E24932" s="203"/>
      <c r="F24932" s="203"/>
    </row>
    <row r="24933" spans="1:6" x14ac:dyDescent="0.25">
      <c r="A24933" s="203"/>
      <c r="B24933" s="203"/>
      <c r="C24933" s="203"/>
      <c r="D24933" s="203"/>
      <c r="E24933" s="203"/>
      <c r="F24933" s="203"/>
    </row>
    <row r="24934" spans="1:6" x14ac:dyDescent="0.25">
      <c r="A24934" s="203"/>
      <c r="B24934" s="203"/>
      <c r="C24934" s="203"/>
      <c r="D24934" s="203"/>
      <c r="E24934" s="203"/>
      <c r="F24934" s="203"/>
    </row>
    <row r="24935" spans="1:6" x14ac:dyDescent="0.25">
      <c r="A24935" s="203"/>
      <c r="B24935" s="203"/>
      <c r="C24935" s="203"/>
      <c r="D24935" s="203"/>
      <c r="E24935" s="203"/>
      <c r="F24935" s="203"/>
    </row>
    <row r="24936" spans="1:6" x14ac:dyDescent="0.25">
      <c r="A24936" s="203"/>
      <c r="B24936" s="203"/>
      <c r="C24936" s="203"/>
      <c r="D24936" s="203"/>
      <c r="E24936" s="203"/>
      <c r="F24936" s="203"/>
    </row>
    <row r="24937" spans="1:6" x14ac:dyDescent="0.25">
      <c r="A24937" s="203"/>
      <c r="B24937" s="203"/>
      <c r="C24937" s="203"/>
      <c r="D24937" s="203"/>
      <c r="E24937" s="203"/>
      <c r="F24937" s="203"/>
    </row>
    <row r="24938" spans="1:6" x14ac:dyDescent="0.25">
      <c r="A24938" s="203"/>
      <c r="B24938" s="203"/>
      <c r="C24938" s="203"/>
      <c r="D24938" s="203"/>
      <c r="E24938" s="203"/>
      <c r="F24938" s="203"/>
    </row>
    <row r="24939" spans="1:6" x14ac:dyDescent="0.25">
      <c r="A24939" s="203"/>
      <c r="B24939" s="203"/>
      <c r="C24939" s="203"/>
      <c r="D24939" s="203"/>
      <c r="E24939" s="203"/>
      <c r="F24939" s="203"/>
    </row>
    <row r="24940" spans="1:6" x14ac:dyDescent="0.25">
      <c r="A24940" s="203"/>
      <c r="B24940" s="203"/>
      <c r="C24940" s="203"/>
      <c r="D24940" s="203"/>
      <c r="E24940" s="203"/>
      <c r="F24940" s="203"/>
    </row>
    <row r="24941" spans="1:6" x14ac:dyDescent="0.25">
      <c r="A24941" s="203"/>
      <c r="B24941" s="203"/>
      <c r="C24941" s="203"/>
      <c r="D24941" s="203"/>
      <c r="E24941" s="203"/>
      <c r="F24941" s="203"/>
    </row>
    <row r="24942" spans="1:6" x14ac:dyDescent="0.25">
      <c r="A24942" s="203"/>
      <c r="B24942" s="203"/>
      <c r="C24942" s="203"/>
      <c r="D24942" s="203"/>
      <c r="E24942" s="203"/>
      <c r="F24942" s="203"/>
    </row>
    <row r="24943" spans="1:6" x14ac:dyDescent="0.25">
      <c r="A24943" s="203"/>
      <c r="B24943" s="203"/>
      <c r="C24943" s="203"/>
      <c r="D24943" s="203"/>
      <c r="E24943" s="203"/>
      <c r="F24943" s="203"/>
    </row>
    <row r="24944" spans="1:6" x14ac:dyDescent="0.25">
      <c r="A24944" s="203"/>
      <c r="B24944" s="203"/>
      <c r="C24944" s="203"/>
      <c r="D24944" s="203"/>
      <c r="E24944" s="203"/>
      <c r="F24944" s="203"/>
    </row>
    <row r="24945" spans="1:6" x14ac:dyDescent="0.25">
      <c r="A24945" s="203"/>
      <c r="B24945" s="203"/>
      <c r="C24945" s="203"/>
      <c r="D24945" s="203"/>
      <c r="E24945" s="203"/>
      <c r="F24945" s="203"/>
    </row>
    <row r="24946" spans="1:6" x14ac:dyDescent="0.25">
      <c r="A24946" s="203"/>
      <c r="B24946" s="203"/>
      <c r="C24946" s="203"/>
      <c r="D24946" s="203"/>
      <c r="E24946" s="203"/>
      <c r="F24946" s="203"/>
    </row>
    <row r="24947" spans="1:6" x14ac:dyDescent="0.25">
      <c r="A24947" s="203"/>
      <c r="B24947" s="203"/>
      <c r="C24947" s="203"/>
      <c r="D24947" s="203"/>
      <c r="E24947" s="203"/>
      <c r="F24947" s="203"/>
    </row>
    <row r="24948" spans="1:6" x14ac:dyDescent="0.25">
      <c r="A24948" s="203"/>
      <c r="B24948" s="203"/>
      <c r="C24948" s="203"/>
      <c r="D24948" s="203"/>
      <c r="E24948" s="203"/>
      <c r="F24948" s="203"/>
    </row>
    <row r="24949" spans="1:6" x14ac:dyDescent="0.25">
      <c r="A24949" s="203"/>
      <c r="B24949" s="203"/>
      <c r="C24949" s="203"/>
      <c r="D24949" s="203"/>
      <c r="E24949" s="203"/>
      <c r="F24949" s="203"/>
    </row>
    <row r="24950" spans="1:6" x14ac:dyDescent="0.25">
      <c r="A24950" s="203"/>
      <c r="B24950" s="203"/>
      <c r="C24950" s="203"/>
      <c r="D24950" s="203"/>
      <c r="E24950" s="203"/>
      <c r="F24950" s="203"/>
    </row>
    <row r="24951" spans="1:6" x14ac:dyDescent="0.25">
      <c r="A24951" s="203"/>
      <c r="B24951" s="203"/>
      <c r="C24951" s="203"/>
      <c r="D24951" s="203"/>
      <c r="E24951" s="203"/>
      <c r="F24951" s="203"/>
    </row>
    <row r="24952" spans="1:6" x14ac:dyDescent="0.25">
      <c r="A24952" s="203"/>
      <c r="B24952" s="203"/>
      <c r="C24952" s="203"/>
      <c r="D24952" s="203"/>
      <c r="E24952" s="203"/>
      <c r="F24952" s="203"/>
    </row>
    <row r="24953" spans="1:6" x14ac:dyDescent="0.25">
      <c r="A24953" s="203"/>
      <c r="B24953" s="203"/>
      <c r="C24953" s="203"/>
      <c r="D24953" s="203"/>
      <c r="E24953" s="203"/>
      <c r="F24953" s="203"/>
    </row>
    <row r="24954" spans="1:6" x14ac:dyDescent="0.25">
      <c r="A24954" s="203"/>
      <c r="B24954" s="203"/>
      <c r="C24954" s="203"/>
      <c r="D24954" s="203"/>
      <c r="E24954" s="203"/>
      <c r="F24954" s="203"/>
    </row>
    <row r="24955" spans="1:6" x14ac:dyDescent="0.25">
      <c r="A24955" s="203"/>
      <c r="B24955" s="203"/>
      <c r="C24955" s="203"/>
      <c r="D24955" s="203"/>
      <c r="E24955" s="203"/>
      <c r="F24955" s="203"/>
    </row>
    <row r="24956" spans="1:6" x14ac:dyDescent="0.25">
      <c r="A24956" s="203"/>
      <c r="B24956" s="203"/>
      <c r="C24956" s="203"/>
      <c r="D24956" s="203"/>
      <c r="E24956" s="203"/>
      <c r="F24956" s="203"/>
    </row>
    <row r="24957" spans="1:6" x14ac:dyDescent="0.25">
      <c r="A24957" s="203"/>
      <c r="B24957" s="203"/>
      <c r="C24957" s="203"/>
      <c r="D24957" s="203"/>
      <c r="E24957" s="203"/>
      <c r="F24957" s="203"/>
    </row>
    <row r="24958" spans="1:6" x14ac:dyDescent="0.25">
      <c r="A24958" s="203"/>
      <c r="B24958" s="203"/>
      <c r="C24958" s="203"/>
      <c r="D24958" s="203"/>
      <c r="E24958" s="203"/>
      <c r="F24958" s="203"/>
    </row>
    <row r="24959" spans="1:6" x14ac:dyDescent="0.25">
      <c r="A24959" s="203"/>
      <c r="B24959" s="203"/>
      <c r="C24959" s="203"/>
      <c r="D24959" s="203"/>
      <c r="E24959" s="203"/>
      <c r="F24959" s="203"/>
    </row>
    <row r="24960" spans="1:6" x14ac:dyDescent="0.25">
      <c r="A24960" s="203"/>
      <c r="B24960" s="203"/>
      <c r="C24960" s="203"/>
      <c r="D24960" s="203"/>
      <c r="E24960" s="203"/>
      <c r="F24960" s="203"/>
    </row>
    <row r="24961" spans="1:6" x14ac:dyDescent="0.25">
      <c r="A24961" s="203"/>
      <c r="B24961" s="203"/>
      <c r="C24961" s="203"/>
      <c r="D24961" s="203"/>
      <c r="E24961" s="203"/>
      <c r="F24961" s="203"/>
    </row>
    <row r="24962" spans="1:6" x14ac:dyDescent="0.25">
      <c r="A24962" s="203"/>
      <c r="B24962" s="203"/>
      <c r="C24962" s="203"/>
      <c r="D24962" s="203"/>
      <c r="E24962" s="203"/>
      <c r="F24962" s="203"/>
    </row>
    <row r="24963" spans="1:6" x14ac:dyDescent="0.25">
      <c r="A24963" s="203"/>
      <c r="B24963" s="203"/>
      <c r="C24963" s="203"/>
      <c r="D24963" s="203"/>
      <c r="E24963" s="203"/>
      <c r="F24963" s="203"/>
    </row>
    <row r="24964" spans="1:6" x14ac:dyDescent="0.25">
      <c r="A24964" s="203"/>
      <c r="B24964" s="203"/>
      <c r="C24964" s="203"/>
      <c r="D24964" s="203"/>
      <c r="E24964" s="203"/>
      <c r="F24964" s="203"/>
    </row>
    <row r="24965" spans="1:6" x14ac:dyDescent="0.25">
      <c r="A24965" s="203"/>
      <c r="B24965" s="203"/>
      <c r="C24965" s="203"/>
      <c r="D24965" s="203"/>
      <c r="E24965" s="203"/>
      <c r="F24965" s="203"/>
    </row>
    <row r="24966" spans="1:6" x14ac:dyDescent="0.25">
      <c r="A24966" s="203"/>
      <c r="B24966" s="203"/>
      <c r="C24966" s="203"/>
      <c r="D24966" s="203"/>
      <c r="E24966" s="203"/>
      <c r="F24966" s="203"/>
    </row>
    <row r="24967" spans="1:6" x14ac:dyDescent="0.25">
      <c r="A24967" s="203"/>
      <c r="B24967" s="203"/>
      <c r="C24967" s="203"/>
      <c r="D24967" s="203"/>
      <c r="E24967" s="203"/>
      <c r="F24967" s="203"/>
    </row>
    <row r="24968" spans="1:6" x14ac:dyDescent="0.25">
      <c r="A24968" s="203"/>
      <c r="B24968" s="203"/>
      <c r="C24968" s="203"/>
      <c r="D24968" s="203"/>
      <c r="E24968" s="203"/>
      <c r="F24968" s="203"/>
    </row>
    <row r="24969" spans="1:6" x14ac:dyDescent="0.25">
      <c r="A24969" s="203"/>
      <c r="B24969" s="203"/>
      <c r="C24969" s="203"/>
      <c r="D24969" s="203"/>
      <c r="E24969" s="203"/>
      <c r="F24969" s="203"/>
    </row>
    <row r="24970" spans="1:6" x14ac:dyDescent="0.25">
      <c r="A24970" s="203"/>
      <c r="B24970" s="203"/>
      <c r="C24970" s="203"/>
      <c r="D24970" s="203"/>
      <c r="E24970" s="203"/>
      <c r="F24970" s="203"/>
    </row>
    <row r="24971" spans="1:6" x14ac:dyDescent="0.25">
      <c r="A24971" s="203"/>
      <c r="B24971" s="203"/>
      <c r="C24971" s="203"/>
      <c r="D24971" s="203"/>
      <c r="E24971" s="203"/>
      <c r="F24971" s="203"/>
    </row>
    <row r="24972" spans="1:6" x14ac:dyDescent="0.25">
      <c r="A24972" s="203"/>
      <c r="B24972" s="203"/>
      <c r="C24972" s="203"/>
      <c r="D24972" s="203"/>
      <c r="E24972" s="203"/>
      <c r="F24972" s="203"/>
    </row>
    <row r="24973" spans="1:6" x14ac:dyDescent="0.25">
      <c r="A24973" s="203"/>
      <c r="B24973" s="203"/>
      <c r="C24973" s="203"/>
      <c r="D24973" s="203"/>
      <c r="E24973" s="203"/>
      <c r="F24973" s="203"/>
    </row>
    <row r="24974" spans="1:6" x14ac:dyDescent="0.25">
      <c r="A24974" s="203"/>
      <c r="B24974" s="203"/>
      <c r="C24974" s="203"/>
      <c r="D24974" s="203"/>
      <c r="E24974" s="203"/>
      <c r="F24974" s="203"/>
    </row>
    <row r="24975" spans="1:6" x14ac:dyDescent="0.25">
      <c r="A24975" s="203"/>
      <c r="B24975" s="203"/>
      <c r="C24975" s="203"/>
      <c r="D24975" s="203"/>
      <c r="E24975" s="203"/>
      <c r="F24975" s="203"/>
    </row>
    <row r="24976" spans="1:6" x14ac:dyDescent="0.25">
      <c r="A24976" s="203"/>
      <c r="B24976" s="203"/>
      <c r="C24976" s="203"/>
      <c r="D24976" s="203"/>
      <c r="E24976" s="203"/>
      <c r="F24976" s="203"/>
    </row>
    <row r="24977" spans="1:6" x14ac:dyDescent="0.25">
      <c r="A24977" s="203"/>
      <c r="B24977" s="203"/>
      <c r="C24977" s="203"/>
      <c r="D24977" s="203"/>
      <c r="E24977" s="203"/>
      <c r="F24977" s="203"/>
    </row>
    <row r="24978" spans="1:6" x14ac:dyDescent="0.25">
      <c r="A24978" s="203"/>
      <c r="B24978" s="203"/>
      <c r="C24978" s="203"/>
      <c r="D24978" s="203"/>
      <c r="E24978" s="203"/>
      <c r="F24978" s="203"/>
    </row>
    <row r="24979" spans="1:6" x14ac:dyDescent="0.25">
      <c r="A24979" s="203"/>
      <c r="B24979" s="203"/>
      <c r="C24979" s="203"/>
      <c r="D24979" s="203"/>
      <c r="E24979" s="203"/>
      <c r="F24979" s="203"/>
    </row>
    <row r="24980" spans="1:6" x14ac:dyDescent="0.25">
      <c r="A24980" s="203"/>
      <c r="B24980" s="203"/>
      <c r="C24980" s="203"/>
      <c r="D24980" s="203"/>
      <c r="E24980" s="203"/>
      <c r="F24980" s="203"/>
    </row>
    <row r="24981" spans="1:6" x14ac:dyDescent="0.25">
      <c r="A24981" s="203"/>
      <c r="B24981" s="203"/>
      <c r="C24981" s="203"/>
      <c r="D24981" s="203"/>
      <c r="E24981" s="203"/>
      <c r="F24981" s="203"/>
    </row>
    <row r="24982" spans="1:6" x14ac:dyDescent="0.25">
      <c r="A24982" s="203"/>
      <c r="B24982" s="203"/>
      <c r="C24982" s="203"/>
      <c r="D24982" s="203"/>
      <c r="E24982" s="203"/>
      <c r="F24982" s="203"/>
    </row>
    <row r="24983" spans="1:6" x14ac:dyDescent="0.25">
      <c r="A24983" s="203"/>
      <c r="B24983" s="203"/>
      <c r="C24983" s="203"/>
      <c r="D24983" s="203"/>
      <c r="E24983" s="203"/>
      <c r="F24983" s="203"/>
    </row>
    <row r="24984" spans="1:6" x14ac:dyDescent="0.25">
      <c r="A24984" s="203"/>
      <c r="B24984" s="203"/>
      <c r="C24984" s="203"/>
      <c r="D24984" s="203"/>
      <c r="E24984" s="203"/>
      <c r="F24984" s="203"/>
    </row>
    <row r="24985" spans="1:6" x14ac:dyDescent="0.25">
      <c r="A24985" s="203"/>
      <c r="B24985" s="203"/>
      <c r="C24985" s="203"/>
      <c r="D24985" s="203"/>
      <c r="E24985" s="203"/>
      <c r="F24985" s="203"/>
    </row>
    <row r="24986" spans="1:6" x14ac:dyDescent="0.25">
      <c r="A24986" s="203"/>
      <c r="B24986" s="203"/>
      <c r="C24986" s="203"/>
      <c r="D24986" s="203"/>
      <c r="E24986" s="203"/>
      <c r="F24986" s="203"/>
    </row>
    <row r="24987" spans="1:6" x14ac:dyDescent="0.25">
      <c r="A24987" s="203"/>
      <c r="B24987" s="203"/>
      <c r="C24987" s="203"/>
      <c r="D24987" s="203"/>
      <c r="E24987" s="203"/>
      <c r="F24987" s="203"/>
    </row>
    <row r="24988" spans="1:6" x14ac:dyDescent="0.25">
      <c r="A24988" s="203"/>
      <c r="B24988" s="203"/>
      <c r="C24988" s="203"/>
      <c r="D24988" s="203"/>
      <c r="E24988" s="203"/>
      <c r="F24988" s="203"/>
    </row>
    <row r="24989" spans="1:6" x14ac:dyDescent="0.25">
      <c r="A24989" s="203"/>
      <c r="B24989" s="203"/>
      <c r="C24989" s="203"/>
      <c r="D24989" s="203"/>
      <c r="E24989" s="203"/>
      <c r="F24989" s="203"/>
    </row>
    <row r="24990" spans="1:6" x14ac:dyDescent="0.25">
      <c r="A24990" s="203"/>
      <c r="B24990" s="203"/>
      <c r="C24990" s="203"/>
      <c r="D24990" s="203"/>
      <c r="E24990" s="203"/>
      <c r="F24990" s="203"/>
    </row>
    <row r="24991" spans="1:6" x14ac:dyDescent="0.25">
      <c r="A24991" s="203"/>
      <c r="B24991" s="203"/>
      <c r="C24991" s="203"/>
      <c r="D24991" s="203"/>
      <c r="E24991" s="203"/>
      <c r="F24991" s="203"/>
    </row>
    <row r="24992" spans="1:6" x14ac:dyDescent="0.25">
      <c r="A24992" s="203"/>
      <c r="B24992" s="203"/>
      <c r="C24992" s="203"/>
      <c r="D24992" s="203"/>
      <c r="E24992" s="203"/>
      <c r="F24992" s="203"/>
    </row>
    <row r="24993" spans="1:6" x14ac:dyDescent="0.25">
      <c r="A24993" s="203"/>
      <c r="B24993" s="203"/>
      <c r="C24993" s="203"/>
      <c r="D24993" s="203"/>
      <c r="E24993" s="203"/>
      <c r="F24993" s="203"/>
    </row>
    <row r="24994" spans="1:6" x14ac:dyDescent="0.25">
      <c r="A24994" s="203"/>
      <c r="B24994" s="203"/>
      <c r="C24994" s="203"/>
      <c r="D24994" s="203"/>
      <c r="E24994" s="203"/>
      <c r="F24994" s="203"/>
    </row>
    <row r="24995" spans="1:6" x14ac:dyDescent="0.25">
      <c r="A24995" s="203"/>
      <c r="B24995" s="203"/>
      <c r="C24995" s="203"/>
      <c r="D24995" s="203"/>
      <c r="E24995" s="203"/>
      <c r="F24995" s="203"/>
    </row>
    <row r="24996" spans="1:6" x14ac:dyDescent="0.25">
      <c r="A24996" s="203"/>
      <c r="B24996" s="203"/>
      <c r="C24996" s="203"/>
      <c r="D24996" s="203"/>
      <c r="E24996" s="203"/>
      <c r="F24996" s="203"/>
    </row>
    <row r="24997" spans="1:6" x14ac:dyDescent="0.25">
      <c r="A24997" s="203"/>
      <c r="B24997" s="203"/>
      <c r="C24997" s="203"/>
      <c r="D24997" s="203"/>
      <c r="E24997" s="203"/>
      <c r="F24997" s="203"/>
    </row>
    <row r="24998" spans="1:6" x14ac:dyDescent="0.25">
      <c r="A24998" s="203"/>
      <c r="B24998" s="203"/>
      <c r="C24998" s="203"/>
      <c r="D24998" s="203"/>
      <c r="E24998" s="203"/>
      <c r="F24998" s="203"/>
    </row>
    <row r="24999" spans="1:6" x14ac:dyDescent="0.25">
      <c r="A24999" s="203"/>
      <c r="B24999" s="203"/>
      <c r="C24999" s="203"/>
      <c r="D24999" s="203"/>
      <c r="E24999" s="203"/>
      <c r="F24999" s="203"/>
    </row>
    <row r="25000" spans="1:6" x14ac:dyDescent="0.25">
      <c r="A25000" s="203"/>
      <c r="B25000" s="203"/>
      <c r="C25000" s="203"/>
      <c r="D25000" s="203"/>
      <c r="E25000" s="203"/>
      <c r="F25000" s="203"/>
    </row>
    <row r="25001" spans="1:6" x14ac:dyDescent="0.25">
      <c r="A25001" s="203"/>
      <c r="B25001" s="203"/>
      <c r="C25001" s="203"/>
      <c r="D25001" s="203"/>
      <c r="E25001" s="203"/>
      <c r="F25001" s="203"/>
    </row>
    <row r="25002" spans="1:6" x14ac:dyDescent="0.25">
      <c r="A25002" s="203"/>
      <c r="B25002" s="203"/>
      <c r="C25002" s="203"/>
      <c r="D25002" s="203"/>
      <c r="E25002" s="203"/>
      <c r="F25002" s="203"/>
    </row>
    <row r="25003" spans="1:6" x14ac:dyDescent="0.25">
      <c r="A25003" s="203"/>
      <c r="B25003" s="203"/>
      <c r="C25003" s="203"/>
      <c r="D25003" s="203"/>
      <c r="E25003" s="203"/>
      <c r="F25003" s="203"/>
    </row>
    <row r="25004" spans="1:6" x14ac:dyDescent="0.25">
      <c r="A25004" s="203"/>
      <c r="B25004" s="203"/>
      <c r="C25004" s="203"/>
      <c r="D25004" s="203"/>
      <c r="E25004" s="203"/>
      <c r="F25004" s="203"/>
    </row>
    <row r="25005" spans="1:6" x14ac:dyDescent="0.25">
      <c r="A25005" s="203"/>
      <c r="B25005" s="203"/>
      <c r="C25005" s="203"/>
      <c r="D25005" s="203"/>
      <c r="E25005" s="203"/>
      <c r="F25005" s="203"/>
    </row>
    <row r="25006" spans="1:6" x14ac:dyDescent="0.25">
      <c r="A25006" s="203"/>
      <c r="B25006" s="203"/>
      <c r="C25006" s="203"/>
      <c r="D25006" s="203"/>
      <c r="E25006" s="203"/>
      <c r="F25006" s="203"/>
    </row>
    <row r="25007" spans="1:6" x14ac:dyDescent="0.25">
      <c r="A25007" s="203"/>
      <c r="B25007" s="203"/>
      <c r="C25007" s="203"/>
      <c r="D25007" s="203"/>
      <c r="E25007" s="203"/>
      <c r="F25007" s="203"/>
    </row>
    <row r="25008" spans="1:6" x14ac:dyDescent="0.25">
      <c r="A25008" s="203"/>
      <c r="B25008" s="203"/>
      <c r="C25008" s="203"/>
      <c r="D25008" s="203"/>
      <c r="E25008" s="203"/>
      <c r="F25008" s="203"/>
    </row>
    <row r="25009" spans="1:6" x14ac:dyDescent="0.25">
      <c r="A25009" s="203"/>
      <c r="B25009" s="203"/>
      <c r="C25009" s="203"/>
      <c r="D25009" s="203"/>
      <c r="E25009" s="203"/>
      <c r="F25009" s="203"/>
    </row>
    <row r="25010" spans="1:6" x14ac:dyDescent="0.25">
      <c r="A25010" s="203"/>
      <c r="B25010" s="203"/>
      <c r="C25010" s="203"/>
      <c r="D25010" s="203"/>
      <c r="E25010" s="203"/>
      <c r="F25010" s="203"/>
    </row>
    <row r="25011" spans="1:6" x14ac:dyDescent="0.25">
      <c r="A25011" s="203"/>
      <c r="B25011" s="203"/>
      <c r="C25011" s="203"/>
      <c r="D25011" s="203"/>
      <c r="E25011" s="203"/>
      <c r="F25011" s="203"/>
    </row>
    <row r="25012" spans="1:6" x14ac:dyDescent="0.25">
      <c r="A25012" s="203"/>
      <c r="B25012" s="203"/>
      <c r="C25012" s="203"/>
      <c r="D25012" s="203"/>
      <c r="E25012" s="203"/>
      <c r="F25012" s="203"/>
    </row>
    <row r="25013" spans="1:6" x14ac:dyDescent="0.25">
      <c r="A25013" s="203"/>
      <c r="B25013" s="203"/>
      <c r="C25013" s="203"/>
      <c r="D25013" s="203"/>
      <c r="E25013" s="203"/>
      <c r="F25013" s="203"/>
    </row>
    <row r="25014" spans="1:6" x14ac:dyDescent="0.25">
      <c r="A25014" s="203"/>
      <c r="B25014" s="203"/>
      <c r="C25014" s="203"/>
      <c r="D25014" s="203"/>
      <c r="E25014" s="203"/>
      <c r="F25014" s="203"/>
    </row>
    <row r="25015" spans="1:6" x14ac:dyDescent="0.25">
      <c r="A25015" s="203"/>
      <c r="B25015" s="203"/>
      <c r="C25015" s="203"/>
      <c r="D25015" s="203"/>
      <c r="E25015" s="203"/>
      <c r="F25015" s="203"/>
    </row>
    <row r="25016" spans="1:6" x14ac:dyDescent="0.25">
      <c r="A25016" s="203"/>
      <c r="B25016" s="203"/>
      <c r="C25016" s="203"/>
      <c r="D25016" s="203"/>
      <c r="E25016" s="203"/>
      <c r="F25016" s="203"/>
    </row>
    <row r="25017" spans="1:6" x14ac:dyDescent="0.25">
      <c r="A25017" s="203"/>
      <c r="B25017" s="203"/>
      <c r="C25017" s="203"/>
      <c r="D25017" s="203"/>
      <c r="E25017" s="203"/>
      <c r="F25017" s="203"/>
    </row>
    <row r="25018" spans="1:6" x14ac:dyDescent="0.25">
      <c r="A25018" s="203"/>
      <c r="B25018" s="203"/>
      <c r="C25018" s="203"/>
      <c r="D25018" s="203"/>
      <c r="E25018" s="203"/>
      <c r="F25018" s="203"/>
    </row>
    <row r="25019" spans="1:6" x14ac:dyDescent="0.25">
      <c r="A25019" s="203"/>
      <c r="B25019" s="203"/>
      <c r="C25019" s="203"/>
      <c r="D25019" s="203"/>
      <c r="E25019" s="203"/>
      <c r="F25019" s="203"/>
    </row>
    <row r="25020" spans="1:6" x14ac:dyDescent="0.25">
      <c r="A25020" s="203"/>
      <c r="B25020" s="203"/>
      <c r="C25020" s="203"/>
      <c r="D25020" s="203"/>
      <c r="E25020" s="203"/>
      <c r="F25020" s="203"/>
    </row>
    <row r="25021" spans="1:6" x14ac:dyDescent="0.25">
      <c r="A25021" s="203"/>
      <c r="B25021" s="203"/>
      <c r="C25021" s="203"/>
      <c r="D25021" s="203"/>
      <c r="E25021" s="203"/>
      <c r="F25021" s="203"/>
    </row>
    <row r="25022" spans="1:6" x14ac:dyDescent="0.25">
      <c r="A25022" s="203"/>
      <c r="B25022" s="203"/>
      <c r="C25022" s="203"/>
      <c r="D25022" s="203"/>
      <c r="E25022" s="203"/>
      <c r="F25022" s="203"/>
    </row>
    <row r="25023" spans="1:6" x14ac:dyDescent="0.25">
      <c r="A25023" s="203"/>
      <c r="B25023" s="203"/>
      <c r="C25023" s="203"/>
      <c r="D25023" s="203"/>
      <c r="E25023" s="203"/>
      <c r="F25023" s="203"/>
    </row>
    <row r="25024" spans="1:6" x14ac:dyDescent="0.25">
      <c r="A25024" s="203"/>
      <c r="B25024" s="203"/>
      <c r="C25024" s="203"/>
      <c r="D25024" s="203"/>
      <c r="E25024" s="203"/>
      <c r="F25024" s="203"/>
    </row>
    <row r="25025" spans="1:6" x14ac:dyDescent="0.25">
      <c r="A25025" s="203"/>
      <c r="B25025" s="203"/>
      <c r="C25025" s="203"/>
      <c r="D25025" s="203"/>
      <c r="E25025" s="203"/>
      <c r="F25025" s="203"/>
    </row>
    <row r="25026" spans="1:6" x14ac:dyDescent="0.25">
      <c r="A25026" s="203"/>
      <c r="B25026" s="203"/>
      <c r="C25026" s="203"/>
      <c r="D25026" s="203"/>
      <c r="E25026" s="203"/>
      <c r="F25026" s="203"/>
    </row>
    <row r="25027" spans="1:6" x14ac:dyDescent="0.25">
      <c r="A25027" s="203"/>
      <c r="B25027" s="203"/>
      <c r="C25027" s="203"/>
      <c r="D25027" s="203"/>
      <c r="E25027" s="203"/>
      <c r="F25027" s="203"/>
    </row>
    <row r="25028" spans="1:6" x14ac:dyDescent="0.25">
      <c r="A25028" s="203"/>
      <c r="B25028" s="203"/>
      <c r="C25028" s="203"/>
      <c r="D25028" s="203"/>
      <c r="E25028" s="203"/>
      <c r="F25028" s="203"/>
    </row>
    <row r="25029" spans="1:6" x14ac:dyDescent="0.25">
      <c r="A25029" s="203"/>
      <c r="B25029" s="203"/>
      <c r="C25029" s="203"/>
      <c r="D25029" s="203"/>
      <c r="E25029" s="203"/>
      <c r="F25029" s="203"/>
    </row>
    <row r="25030" spans="1:6" x14ac:dyDescent="0.25">
      <c r="A25030" s="203"/>
      <c r="B25030" s="203"/>
      <c r="C25030" s="203"/>
      <c r="D25030" s="203"/>
      <c r="E25030" s="203"/>
      <c r="F25030" s="203"/>
    </row>
    <row r="25031" spans="1:6" x14ac:dyDescent="0.25">
      <c r="A25031" s="203"/>
      <c r="B25031" s="203"/>
      <c r="C25031" s="203"/>
      <c r="D25031" s="203"/>
      <c r="E25031" s="203"/>
      <c r="F25031" s="203"/>
    </row>
    <row r="25032" spans="1:6" x14ac:dyDescent="0.25">
      <c r="A25032" s="203"/>
      <c r="B25032" s="203"/>
      <c r="C25032" s="203"/>
      <c r="D25032" s="203"/>
      <c r="E25032" s="203"/>
      <c r="F25032" s="203"/>
    </row>
    <row r="25033" spans="1:6" x14ac:dyDescent="0.25">
      <c r="A25033" s="203"/>
      <c r="B25033" s="203"/>
      <c r="C25033" s="203"/>
      <c r="D25033" s="203"/>
      <c r="E25033" s="203"/>
      <c r="F25033" s="203"/>
    </row>
    <row r="25034" spans="1:6" x14ac:dyDescent="0.25">
      <c r="A25034" s="203"/>
      <c r="B25034" s="203"/>
      <c r="C25034" s="203"/>
      <c r="D25034" s="203"/>
      <c r="E25034" s="203"/>
      <c r="F25034" s="203"/>
    </row>
    <row r="25035" spans="1:6" x14ac:dyDescent="0.25">
      <c r="A25035" s="203"/>
      <c r="B25035" s="203"/>
      <c r="C25035" s="203"/>
      <c r="D25035" s="203"/>
      <c r="E25035" s="203"/>
      <c r="F25035" s="203"/>
    </row>
    <row r="25036" spans="1:6" x14ac:dyDescent="0.25">
      <c r="A25036" s="203"/>
      <c r="B25036" s="203"/>
      <c r="C25036" s="203"/>
      <c r="D25036" s="203"/>
      <c r="E25036" s="203"/>
      <c r="F25036" s="203"/>
    </row>
    <row r="25037" spans="1:6" x14ac:dyDescent="0.25">
      <c r="A25037" s="203"/>
      <c r="B25037" s="203"/>
      <c r="C25037" s="203"/>
      <c r="D25037" s="203"/>
      <c r="E25037" s="203"/>
      <c r="F25037" s="203"/>
    </row>
    <row r="25038" spans="1:6" x14ac:dyDescent="0.25">
      <c r="A25038" s="203"/>
      <c r="B25038" s="203"/>
      <c r="C25038" s="203"/>
      <c r="D25038" s="203"/>
      <c r="E25038" s="203"/>
      <c r="F25038" s="203"/>
    </row>
    <row r="25039" spans="1:6" x14ac:dyDescent="0.25">
      <c r="A25039" s="203"/>
      <c r="B25039" s="203"/>
      <c r="C25039" s="203"/>
      <c r="D25039" s="203"/>
      <c r="E25039" s="203"/>
      <c r="F25039" s="203"/>
    </row>
    <row r="25040" spans="1:6" x14ac:dyDescent="0.25">
      <c r="A25040" s="203"/>
      <c r="B25040" s="203"/>
      <c r="C25040" s="203"/>
      <c r="D25040" s="203"/>
      <c r="E25040" s="203"/>
      <c r="F25040" s="203"/>
    </row>
    <row r="25041" spans="1:6" x14ac:dyDescent="0.25">
      <c r="A25041" s="203"/>
      <c r="B25041" s="203"/>
      <c r="C25041" s="203"/>
      <c r="D25041" s="203"/>
      <c r="E25041" s="203"/>
      <c r="F25041" s="203"/>
    </row>
    <row r="25042" spans="1:6" x14ac:dyDescent="0.25">
      <c r="A25042" s="203"/>
      <c r="B25042" s="203"/>
      <c r="C25042" s="203"/>
      <c r="D25042" s="203"/>
      <c r="E25042" s="203"/>
      <c r="F25042" s="203"/>
    </row>
    <row r="25043" spans="1:6" x14ac:dyDescent="0.25">
      <c r="A25043" s="203"/>
      <c r="B25043" s="203"/>
      <c r="C25043" s="203"/>
      <c r="D25043" s="203"/>
      <c r="E25043" s="203"/>
      <c r="F25043" s="203"/>
    </row>
    <row r="25044" spans="1:6" x14ac:dyDescent="0.25">
      <c r="A25044" s="203"/>
      <c r="B25044" s="203"/>
      <c r="C25044" s="203"/>
      <c r="D25044" s="203"/>
      <c r="E25044" s="203"/>
      <c r="F25044" s="203"/>
    </row>
    <row r="25045" spans="1:6" x14ac:dyDescent="0.25">
      <c r="A25045" s="203"/>
      <c r="B25045" s="203"/>
      <c r="C25045" s="203"/>
      <c r="D25045" s="203"/>
      <c r="E25045" s="203"/>
      <c r="F25045" s="203"/>
    </row>
    <row r="25046" spans="1:6" x14ac:dyDescent="0.25">
      <c r="A25046" s="203"/>
      <c r="B25046" s="203"/>
      <c r="C25046" s="203"/>
      <c r="D25046" s="203"/>
      <c r="E25046" s="203"/>
      <c r="F25046" s="203"/>
    </row>
    <row r="25047" spans="1:6" x14ac:dyDescent="0.25">
      <c r="A25047" s="203"/>
      <c r="B25047" s="203"/>
      <c r="C25047" s="203"/>
      <c r="D25047" s="203"/>
      <c r="E25047" s="203"/>
      <c r="F25047" s="203"/>
    </row>
    <row r="25048" spans="1:6" x14ac:dyDescent="0.25">
      <c r="A25048" s="203"/>
      <c r="B25048" s="203"/>
      <c r="C25048" s="203"/>
      <c r="D25048" s="203"/>
      <c r="E25048" s="203"/>
      <c r="F25048" s="203"/>
    </row>
    <row r="25049" spans="1:6" x14ac:dyDescent="0.25">
      <c r="A25049" s="203"/>
      <c r="B25049" s="203"/>
      <c r="C25049" s="203"/>
      <c r="D25049" s="203"/>
      <c r="E25049" s="203"/>
      <c r="F25049" s="203"/>
    </row>
    <row r="25050" spans="1:6" x14ac:dyDescent="0.25">
      <c r="A25050" s="203"/>
      <c r="B25050" s="203"/>
      <c r="C25050" s="203"/>
      <c r="D25050" s="203"/>
      <c r="E25050" s="203"/>
      <c r="F25050" s="203"/>
    </row>
    <row r="25051" spans="1:6" x14ac:dyDescent="0.25">
      <c r="A25051" s="203"/>
      <c r="B25051" s="203"/>
      <c r="C25051" s="203"/>
      <c r="D25051" s="203"/>
      <c r="E25051" s="203"/>
      <c r="F25051" s="203"/>
    </row>
    <row r="25052" spans="1:6" x14ac:dyDescent="0.25">
      <c r="A25052" s="203"/>
      <c r="B25052" s="203"/>
      <c r="C25052" s="203"/>
      <c r="D25052" s="203"/>
      <c r="E25052" s="203"/>
      <c r="F25052" s="203"/>
    </row>
    <row r="25053" spans="1:6" x14ac:dyDescent="0.25">
      <c r="A25053" s="203"/>
      <c r="B25053" s="203"/>
      <c r="C25053" s="203"/>
      <c r="D25053" s="203"/>
      <c r="E25053" s="203"/>
      <c r="F25053" s="203"/>
    </row>
    <row r="25054" spans="1:6" x14ac:dyDescent="0.25">
      <c r="A25054" s="203"/>
      <c r="B25054" s="203"/>
      <c r="C25054" s="203"/>
      <c r="D25054" s="203"/>
      <c r="E25054" s="203"/>
      <c r="F25054" s="203"/>
    </row>
    <row r="25055" spans="1:6" x14ac:dyDescent="0.25">
      <c r="A25055" s="203"/>
      <c r="B25055" s="203"/>
      <c r="C25055" s="203"/>
      <c r="D25055" s="203"/>
      <c r="E25055" s="203"/>
      <c r="F25055" s="203"/>
    </row>
    <row r="25056" spans="1:6" x14ac:dyDescent="0.25">
      <c r="A25056" s="203"/>
      <c r="B25056" s="203"/>
      <c r="C25056" s="203"/>
      <c r="D25056" s="203"/>
      <c r="E25056" s="203"/>
      <c r="F25056" s="203"/>
    </row>
    <row r="25057" spans="1:6" x14ac:dyDescent="0.25">
      <c r="A25057" s="203"/>
      <c r="B25057" s="203"/>
      <c r="C25057" s="203"/>
      <c r="D25057" s="203"/>
      <c r="E25057" s="203"/>
      <c r="F25057" s="203"/>
    </row>
    <row r="25058" spans="1:6" x14ac:dyDescent="0.25">
      <c r="A25058" s="203"/>
      <c r="B25058" s="203"/>
      <c r="C25058" s="203"/>
      <c r="D25058" s="203"/>
      <c r="E25058" s="203"/>
      <c r="F25058" s="203"/>
    </row>
    <row r="25059" spans="1:6" x14ac:dyDescent="0.25">
      <c r="A25059" s="203"/>
      <c r="B25059" s="203"/>
      <c r="C25059" s="203"/>
      <c r="D25059" s="203"/>
      <c r="E25059" s="203"/>
      <c r="F25059" s="203"/>
    </row>
    <row r="25060" spans="1:6" x14ac:dyDescent="0.25">
      <c r="A25060" s="203"/>
      <c r="B25060" s="203"/>
      <c r="C25060" s="203"/>
      <c r="D25060" s="203"/>
      <c r="E25060" s="203"/>
      <c r="F25060" s="203"/>
    </row>
    <row r="25061" spans="1:6" x14ac:dyDescent="0.25">
      <c r="A25061" s="203"/>
      <c r="B25061" s="203"/>
      <c r="C25061" s="203"/>
      <c r="D25061" s="203"/>
      <c r="E25061" s="203"/>
      <c r="F25061" s="203"/>
    </row>
    <row r="25062" spans="1:6" x14ac:dyDescent="0.25">
      <c r="A25062" s="203"/>
      <c r="B25062" s="203"/>
      <c r="C25062" s="203"/>
      <c r="D25062" s="203"/>
      <c r="E25062" s="203"/>
      <c r="F25062" s="203"/>
    </row>
    <row r="25063" spans="1:6" x14ac:dyDescent="0.25">
      <c r="A25063" s="203"/>
      <c r="B25063" s="203"/>
      <c r="C25063" s="203"/>
      <c r="D25063" s="203"/>
      <c r="E25063" s="203"/>
      <c r="F25063" s="203"/>
    </row>
    <row r="25064" spans="1:6" x14ac:dyDescent="0.25">
      <c r="A25064" s="203"/>
      <c r="B25064" s="203"/>
      <c r="C25064" s="203"/>
      <c r="D25064" s="203"/>
      <c r="E25064" s="203"/>
      <c r="F25064" s="203"/>
    </row>
    <row r="25065" spans="1:6" x14ac:dyDescent="0.25">
      <c r="A25065" s="203"/>
      <c r="B25065" s="203"/>
      <c r="C25065" s="203"/>
      <c r="D25065" s="203"/>
      <c r="E25065" s="203"/>
      <c r="F25065" s="203"/>
    </row>
    <row r="25066" spans="1:6" x14ac:dyDescent="0.25">
      <c r="A25066" s="203"/>
      <c r="B25066" s="203"/>
      <c r="C25066" s="203"/>
      <c r="D25066" s="203"/>
      <c r="E25066" s="203"/>
      <c r="F25066" s="203"/>
    </row>
    <row r="25067" spans="1:6" x14ac:dyDescent="0.25">
      <c r="A25067" s="203"/>
      <c r="B25067" s="203"/>
      <c r="C25067" s="203"/>
      <c r="D25067" s="203"/>
      <c r="E25067" s="203"/>
      <c r="F25067" s="203"/>
    </row>
    <row r="25068" spans="1:6" x14ac:dyDescent="0.25">
      <c r="A25068" s="203"/>
      <c r="B25068" s="203"/>
      <c r="C25068" s="203"/>
      <c r="D25068" s="203"/>
      <c r="E25068" s="203"/>
      <c r="F25068" s="203"/>
    </row>
    <row r="25069" spans="1:6" x14ac:dyDescent="0.25">
      <c r="A25069" s="203"/>
      <c r="B25069" s="203"/>
      <c r="C25069" s="203"/>
      <c r="D25069" s="203"/>
      <c r="E25069" s="203"/>
      <c r="F25069" s="203"/>
    </row>
    <row r="25070" spans="1:6" x14ac:dyDescent="0.25">
      <c r="A25070" s="203"/>
      <c r="B25070" s="203"/>
      <c r="C25070" s="203"/>
      <c r="D25070" s="203"/>
      <c r="E25070" s="203"/>
      <c r="F25070" s="203"/>
    </row>
    <row r="25071" spans="1:6" x14ac:dyDescent="0.25">
      <c r="A25071" s="203"/>
      <c r="B25071" s="203"/>
      <c r="C25071" s="203"/>
      <c r="D25071" s="203"/>
      <c r="E25071" s="203"/>
      <c r="F25071" s="203"/>
    </row>
    <row r="25072" spans="1:6" x14ac:dyDescent="0.25">
      <c r="A25072" s="203"/>
      <c r="B25072" s="203"/>
      <c r="C25072" s="203"/>
      <c r="D25072" s="203"/>
      <c r="E25072" s="203"/>
      <c r="F25072" s="203"/>
    </row>
    <row r="25073" spans="1:6" x14ac:dyDescent="0.25">
      <c r="A25073" s="203"/>
      <c r="B25073" s="203"/>
      <c r="C25073" s="203"/>
      <c r="D25073" s="203"/>
      <c r="E25073" s="203"/>
      <c r="F25073" s="203"/>
    </row>
    <row r="25074" spans="1:6" x14ac:dyDescent="0.25">
      <c r="A25074" s="203"/>
      <c r="B25074" s="203"/>
      <c r="C25074" s="203"/>
      <c r="D25074" s="203"/>
      <c r="E25074" s="203"/>
      <c r="F25074" s="203"/>
    </row>
    <row r="25075" spans="1:6" x14ac:dyDescent="0.25">
      <c r="A25075" s="203"/>
      <c r="B25075" s="203"/>
      <c r="C25075" s="203"/>
      <c r="D25075" s="203"/>
      <c r="E25075" s="203"/>
      <c r="F25075" s="203"/>
    </row>
    <row r="25076" spans="1:6" x14ac:dyDescent="0.25">
      <c r="A25076" s="203"/>
      <c r="B25076" s="203"/>
      <c r="C25076" s="203"/>
      <c r="D25076" s="203"/>
      <c r="E25076" s="203"/>
      <c r="F25076" s="203"/>
    </row>
    <row r="25077" spans="1:6" x14ac:dyDescent="0.25">
      <c r="A25077" s="203"/>
      <c r="B25077" s="203"/>
      <c r="C25077" s="203"/>
      <c r="D25077" s="203"/>
      <c r="E25077" s="203"/>
      <c r="F25077" s="203"/>
    </row>
    <row r="25078" spans="1:6" x14ac:dyDescent="0.25">
      <c r="A25078" s="203"/>
      <c r="B25078" s="203"/>
      <c r="C25078" s="203"/>
      <c r="D25078" s="203"/>
      <c r="E25078" s="203"/>
      <c r="F25078" s="203"/>
    </row>
    <row r="25079" spans="1:6" x14ac:dyDescent="0.25">
      <c r="A25079" s="203"/>
      <c r="B25079" s="203"/>
      <c r="C25079" s="203"/>
      <c r="D25079" s="203"/>
      <c r="E25079" s="203"/>
      <c r="F25079" s="203"/>
    </row>
    <row r="25080" spans="1:6" x14ac:dyDescent="0.25">
      <c r="A25080" s="203"/>
      <c r="B25080" s="203"/>
      <c r="C25080" s="203"/>
      <c r="D25080" s="203"/>
      <c r="E25080" s="203"/>
      <c r="F25080" s="203"/>
    </row>
    <row r="25081" spans="1:6" x14ac:dyDescent="0.25">
      <c r="A25081" s="203"/>
      <c r="B25081" s="203"/>
      <c r="C25081" s="203"/>
      <c r="D25081" s="203"/>
      <c r="E25081" s="203"/>
      <c r="F25081" s="203"/>
    </row>
    <row r="25082" spans="1:6" x14ac:dyDescent="0.25">
      <c r="A25082" s="203"/>
      <c r="B25082" s="203"/>
      <c r="C25082" s="203"/>
      <c r="D25082" s="203"/>
      <c r="E25082" s="203"/>
      <c r="F25082" s="203"/>
    </row>
    <row r="25083" spans="1:6" x14ac:dyDescent="0.25">
      <c r="A25083" s="203"/>
      <c r="B25083" s="203"/>
      <c r="C25083" s="203"/>
      <c r="D25083" s="203"/>
      <c r="E25083" s="203"/>
      <c r="F25083" s="203"/>
    </row>
    <row r="25084" spans="1:6" x14ac:dyDescent="0.25">
      <c r="A25084" s="203"/>
      <c r="B25084" s="203"/>
      <c r="C25084" s="203"/>
      <c r="D25084" s="203"/>
      <c r="E25084" s="203"/>
      <c r="F25084" s="203"/>
    </row>
    <row r="25085" spans="1:6" x14ac:dyDescent="0.25">
      <c r="A25085" s="203"/>
      <c r="B25085" s="203"/>
      <c r="C25085" s="203"/>
      <c r="D25085" s="203"/>
      <c r="E25085" s="203"/>
      <c r="F25085" s="203"/>
    </row>
    <row r="25086" spans="1:6" x14ac:dyDescent="0.25">
      <c r="A25086" s="203"/>
      <c r="B25086" s="203"/>
      <c r="C25086" s="203"/>
      <c r="D25086" s="203"/>
      <c r="E25086" s="203"/>
      <c r="F25086" s="203"/>
    </row>
    <row r="25087" spans="1:6" x14ac:dyDescent="0.25">
      <c r="A25087" s="203"/>
      <c r="B25087" s="203"/>
      <c r="C25087" s="203"/>
      <c r="D25087" s="203"/>
      <c r="E25087" s="203"/>
      <c r="F25087" s="203"/>
    </row>
    <row r="25088" spans="1:6" x14ac:dyDescent="0.25">
      <c r="A25088" s="203"/>
      <c r="B25088" s="203"/>
      <c r="C25088" s="203"/>
      <c r="D25088" s="203"/>
      <c r="E25088" s="203"/>
      <c r="F25088" s="203"/>
    </row>
    <row r="25089" spans="1:6" x14ac:dyDescent="0.25">
      <c r="A25089" s="203"/>
      <c r="B25089" s="203"/>
      <c r="C25089" s="203"/>
      <c r="D25089" s="203"/>
      <c r="E25089" s="203"/>
      <c r="F25089" s="203"/>
    </row>
    <row r="25090" spans="1:6" x14ac:dyDescent="0.25">
      <c r="A25090" s="203"/>
      <c r="B25090" s="203"/>
      <c r="C25090" s="203"/>
      <c r="D25090" s="203"/>
      <c r="E25090" s="203"/>
      <c r="F25090" s="203"/>
    </row>
    <row r="25091" spans="1:6" x14ac:dyDescent="0.25">
      <c r="A25091" s="203"/>
      <c r="B25091" s="203"/>
      <c r="C25091" s="203"/>
      <c r="D25091" s="203"/>
      <c r="E25091" s="203"/>
      <c r="F25091" s="203"/>
    </row>
    <row r="25092" spans="1:6" x14ac:dyDescent="0.25">
      <c r="A25092" s="203"/>
      <c r="B25092" s="203"/>
      <c r="C25092" s="203"/>
      <c r="D25092" s="203"/>
      <c r="E25092" s="203"/>
      <c r="F25092" s="203"/>
    </row>
    <row r="25093" spans="1:6" x14ac:dyDescent="0.25">
      <c r="A25093" s="203"/>
      <c r="B25093" s="203"/>
      <c r="C25093" s="203"/>
      <c r="D25093" s="203"/>
      <c r="E25093" s="203"/>
      <c r="F25093" s="203"/>
    </row>
    <row r="25094" spans="1:6" x14ac:dyDescent="0.25">
      <c r="A25094" s="203"/>
      <c r="B25094" s="203"/>
      <c r="C25094" s="203"/>
      <c r="D25094" s="203"/>
      <c r="E25094" s="203"/>
      <c r="F25094" s="203"/>
    </row>
    <row r="25095" spans="1:6" x14ac:dyDescent="0.25">
      <c r="A25095" s="203"/>
      <c r="B25095" s="203"/>
      <c r="C25095" s="203"/>
      <c r="D25095" s="203"/>
      <c r="E25095" s="203"/>
      <c r="F25095" s="203"/>
    </row>
    <row r="25096" spans="1:6" x14ac:dyDescent="0.25">
      <c r="A25096" s="203"/>
      <c r="B25096" s="203"/>
      <c r="C25096" s="203"/>
      <c r="D25096" s="203"/>
      <c r="E25096" s="203"/>
      <c r="F25096" s="203"/>
    </row>
    <row r="25097" spans="1:6" x14ac:dyDescent="0.25">
      <c r="A25097" s="203"/>
      <c r="B25097" s="203"/>
      <c r="C25097" s="203"/>
      <c r="D25097" s="203"/>
      <c r="E25097" s="203"/>
      <c r="F25097" s="203"/>
    </row>
    <row r="25098" spans="1:6" x14ac:dyDescent="0.25">
      <c r="A25098" s="203"/>
      <c r="B25098" s="203"/>
      <c r="C25098" s="203"/>
      <c r="D25098" s="203"/>
      <c r="E25098" s="203"/>
      <c r="F25098" s="203"/>
    </row>
    <row r="25099" spans="1:6" x14ac:dyDescent="0.25">
      <c r="A25099" s="203"/>
      <c r="B25099" s="203"/>
      <c r="C25099" s="203"/>
      <c r="D25099" s="203"/>
      <c r="E25099" s="203"/>
      <c r="F25099" s="203"/>
    </row>
    <row r="25100" spans="1:6" x14ac:dyDescent="0.25">
      <c r="A25100" s="203"/>
      <c r="B25100" s="203"/>
      <c r="C25100" s="203"/>
      <c r="D25100" s="203"/>
      <c r="E25100" s="203"/>
      <c r="F25100" s="203"/>
    </row>
    <row r="25101" spans="1:6" x14ac:dyDescent="0.25">
      <c r="A25101" s="203"/>
      <c r="B25101" s="203"/>
      <c r="C25101" s="203"/>
      <c r="D25101" s="203"/>
      <c r="E25101" s="203"/>
      <c r="F25101" s="203"/>
    </row>
    <row r="25102" spans="1:6" x14ac:dyDescent="0.25">
      <c r="A25102" s="203"/>
      <c r="B25102" s="203"/>
      <c r="C25102" s="203"/>
      <c r="D25102" s="203"/>
      <c r="E25102" s="203"/>
      <c r="F25102" s="203"/>
    </row>
    <row r="25103" spans="1:6" x14ac:dyDescent="0.25">
      <c r="A25103" s="203"/>
      <c r="B25103" s="203"/>
      <c r="C25103" s="203"/>
      <c r="D25103" s="203"/>
      <c r="E25103" s="203"/>
      <c r="F25103" s="203"/>
    </row>
    <row r="25104" spans="1:6" x14ac:dyDescent="0.25">
      <c r="A25104" s="203"/>
      <c r="B25104" s="203"/>
      <c r="C25104" s="203"/>
      <c r="D25104" s="203"/>
      <c r="E25104" s="203"/>
      <c r="F25104" s="203"/>
    </row>
    <row r="25105" spans="1:6" x14ac:dyDescent="0.25">
      <c r="A25105" s="203"/>
      <c r="B25105" s="203"/>
      <c r="C25105" s="203"/>
      <c r="D25105" s="203"/>
      <c r="E25105" s="203"/>
      <c r="F25105" s="203"/>
    </row>
    <row r="25106" spans="1:6" x14ac:dyDescent="0.25">
      <c r="A25106" s="203"/>
      <c r="B25106" s="203"/>
      <c r="C25106" s="203"/>
      <c r="D25106" s="203"/>
      <c r="E25106" s="203"/>
      <c r="F25106" s="203"/>
    </row>
    <row r="25107" spans="1:6" x14ac:dyDescent="0.25">
      <c r="A25107" s="203"/>
      <c r="B25107" s="203"/>
      <c r="C25107" s="203"/>
      <c r="D25107" s="203"/>
      <c r="E25107" s="203"/>
      <c r="F25107" s="203"/>
    </row>
    <row r="25108" spans="1:6" x14ac:dyDescent="0.25">
      <c r="A25108" s="203"/>
      <c r="B25108" s="203"/>
      <c r="C25108" s="203"/>
      <c r="D25108" s="203"/>
      <c r="E25108" s="203"/>
      <c r="F25108" s="203"/>
    </row>
    <row r="25109" spans="1:6" x14ac:dyDescent="0.25">
      <c r="A25109" s="203"/>
      <c r="B25109" s="203"/>
      <c r="C25109" s="203"/>
      <c r="D25109" s="203"/>
      <c r="E25109" s="203"/>
      <c r="F25109" s="203"/>
    </row>
    <row r="25110" spans="1:6" x14ac:dyDescent="0.25">
      <c r="A25110" s="203"/>
      <c r="B25110" s="203"/>
      <c r="C25110" s="203"/>
      <c r="D25110" s="203"/>
      <c r="E25110" s="203"/>
      <c r="F25110" s="203"/>
    </row>
    <row r="25111" spans="1:6" x14ac:dyDescent="0.25">
      <c r="A25111" s="203"/>
      <c r="B25111" s="203"/>
      <c r="C25111" s="203"/>
      <c r="D25111" s="203"/>
      <c r="E25111" s="203"/>
      <c r="F25111" s="203"/>
    </row>
    <row r="25112" spans="1:6" x14ac:dyDescent="0.25">
      <c r="A25112" s="203"/>
      <c r="B25112" s="203"/>
      <c r="C25112" s="203"/>
      <c r="D25112" s="203"/>
      <c r="E25112" s="203"/>
      <c r="F25112" s="203"/>
    </row>
    <row r="25113" spans="1:6" x14ac:dyDescent="0.25">
      <c r="A25113" s="203"/>
      <c r="B25113" s="203"/>
      <c r="C25113" s="203"/>
      <c r="D25113" s="203"/>
      <c r="E25113" s="203"/>
      <c r="F25113" s="203"/>
    </row>
    <row r="25114" spans="1:6" x14ac:dyDescent="0.25">
      <c r="A25114" s="203"/>
      <c r="B25114" s="203"/>
      <c r="C25114" s="203"/>
      <c r="D25114" s="203"/>
      <c r="E25114" s="203"/>
      <c r="F25114" s="203"/>
    </row>
    <row r="25115" spans="1:6" x14ac:dyDescent="0.25">
      <c r="A25115" s="203"/>
      <c r="B25115" s="203"/>
      <c r="C25115" s="203"/>
      <c r="D25115" s="203"/>
      <c r="E25115" s="203"/>
      <c r="F25115" s="203"/>
    </row>
    <row r="25116" spans="1:6" x14ac:dyDescent="0.25">
      <c r="A25116" s="203"/>
      <c r="B25116" s="203"/>
      <c r="C25116" s="203"/>
      <c r="D25116" s="203"/>
      <c r="E25116" s="203"/>
      <c r="F25116" s="203"/>
    </row>
    <row r="25117" spans="1:6" x14ac:dyDescent="0.25">
      <c r="A25117" s="203"/>
      <c r="B25117" s="203"/>
      <c r="C25117" s="203"/>
      <c r="D25117" s="203"/>
      <c r="E25117" s="203"/>
      <c r="F25117" s="203"/>
    </row>
    <row r="25118" spans="1:6" x14ac:dyDescent="0.25">
      <c r="A25118" s="203"/>
      <c r="B25118" s="203"/>
      <c r="C25118" s="203"/>
      <c r="D25118" s="203"/>
      <c r="E25118" s="203"/>
      <c r="F25118" s="203"/>
    </row>
    <row r="25119" spans="1:6" x14ac:dyDescent="0.25">
      <c r="A25119" s="203"/>
      <c r="B25119" s="203"/>
      <c r="C25119" s="203"/>
      <c r="D25119" s="203"/>
      <c r="E25119" s="203"/>
      <c r="F25119" s="203"/>
    </row>
    <row r="25120" spans="1:6" x14ac:dyDescent="0.25">
      <c r="A25120" s="203"/>
      <c r="B25120" s="203"/>
      <c r="C25120" s="203"/>
      <c r="D25120" s="203"/>
      <c r="E25120" s="203"/>
      <c r="F25120" s="203"/>
    </row>
    <row r="25121" spans="1:6" x14ac:dyDescent="0.25">
      <c r="A25121" s="203"/>
      <c r="B25121" s="203"/>
      <c r="C25121" s="203"/>
      <c r="D25121" s="203"/>
      <c r="E25121" s="203"/>
      <c r="F25121" s="203"/>
    </row>
    <row r="25122" spans="1:6" x14ac:dyDescent="0.25">
      <c r="A25122" s="203"/>
      <c r="B25122" s="203"/>
      <c r="C25122" s="203"/>
      <c r="D25122" s="203"/>
      <c r="E25122" s="203"/>
      <c r="F25122" s="203"/>
    </row>
    <row r="25123" spans="1:6" x14ac:dyDescent="0.25">
      <c r="A25123" s="203"/>
      <c r="B25123" s="203"/>
      <c r="C25123" s="203"/>
      <c r="D25123" s="203"/>
      <c r="E25123" s="203"/>
      <c r="F25123" s="203"/>
    </row>
    <row r="25124" spans="1:6" x14ac:dyDescent="0.25">
      <c r="A25124" s="203"/>
      <c r="B25124" s="203"/>
      <c r="C25124" s="203"/>
      <c r="D25124" s="203"/>
      <c r="E25124" s="203"/>
      <c r="F25124" s="203"/>
    </row>
    <row r="25125" spans="1:6" x14ac:dyDescent="0.25">
      <c r="A25125" s="203"/>
      <c r="B25125" s="203"/>
      <c r="C25125" s="203"/>
      <c r="D25125" s="203"/>
      <c r="E25125" s="203"/>
      <c r="F25125" s="203"/>
    </row>
    <row r="25126" spans="1:6" x14ac:dyDescent="0.25">
      <c r="A25126" s="203"/>
      <c r="B25126" s="203"/>
      <c r="C25126" s="203"/>
      <c r="D25126" s="203"/>
      <c r="E25126" s="203"/>
      <c r="F25126" s="203"/>
    </row>
    <row r="25127" spans="1:6" x14ac:dyDescent="0.25">
      <c r="A25127" s="203"/>
      <c r="B25127" s="203"/>
      <c r="C25127" s="203"/>
      <c r="D25127" s="203"/>
      <c r="E25127" s="203"/>
      <c r="F25127" s="203"/>
    </row>
    <row r="25128" spans="1:6" x14ac:dyDescent="0.25">
      <c r="A25128" s="203"/>
      <c r="B25128" s="203"/>
      <c r="C25128" s="203"/>
      <c r="D25128" s="203"/>
      <c r="E25128" s="203"/>
      <c r="F25128" s="203"/>
    </row>
    <row r="25129" spans="1:6" x14ac:dyDescent="0.25">
      <c r="A25129" s="203"/>
      <c r="B25129" s="203"/>
      <c r="C25129" s="203"/>
      <c r="D25129" s="203"/>
      <c r="E25129" s="203"/>
      <c r="F25129" s="203"/>
    </row>
    <row r="25130" spans="1:6" x14ac:dyDescent="0.25">
      <c r="A25130" s="203"/>
      <c r="B25130" s="203"/>
      <c r="C25130" s="203"/>
      <c r="D25130" s="203"/>
      <c r="E25130" s="203"/>
      <c r="F25130" s="203"/>
    </row>
    <row r="25131" spans="1:6" x14ac:dyDescent="0.25">
      <c r="A25131" s="203"/>
      <c r="B25131" s="203"/>
      <c r="C25131" s="203"/>
      <c r="D25131" s="203"/>
      <c r="E25131" s="203"/>
      <c r="F25131" s="203"/>
    </row>
    <row r="25132" spans="1:6" x14ac:dyDescent="0.25">
      <c r="A25132" s="203"/>
      <c r="B25132" s="203"/>
      <c r="C25132" s="203"/>
      <c r="D25132" s="203"/>
      <c r="E25132" s="203"/>
      <c r="F25132" s="203"/>
    </row>
    <row r="25133" spans="1:6" x14ac:dyDescent="0.25">
      <c r="A25133" s="203"/>
      <c r="B25133" s="203"/>
      <c r="C25133" s="203"/>
      <c r="D25133" s="203"/>
      <c r="E25133" s="203"/>
      <c r="F25133" s="203"/>
    </row>
    <row r="25134" spans="1:6" x14ac:dyDescent="0.25">
      <c r="A25134" s="203"/>
      <c r="B25134" s="203"/>
      <c r="C25134" s="203"/>
      <c r="D25134" s="203"/>
      <c r="E25134" s="203"/>
      <c r="F25134" s="203"/>
    </row>
    <row r="25135" spans="1:6" x14ac:dyDescent="0.25">
      <c r="A25135" s="203"/>
      <c r="B25135" s="203"/>
      <c r="C25135" s="203"/>
      <c r="D25135" s="203"/>
      <c r="E25135" s="203"/>
      <c r="F25135" s="203"/>
    </row>
    <row r="25136" spans="1:6" x14ac:dyDescent="0.25">
      <c r="A25136" s="203"/>
      <c r="B25136" s="203"/>
      <c r="C25136" s="203"/>
      <c r="D25136" s="203"/>
      <c r="E25136" s="203"/>
      <c r="F25136" s="203"/>
    </row>
    <row r="25137" spans="1:6" x14ac:dyDescent="0.25">
      <c r="A25137" s="203"/>
      <c r="B25137" s="203"/>
      <c r="C25137" s="203"/>
      <c r="D25137" s="203"/>
      <c r="E25137" s="203"/>
      <c r="F25137" s="203"/>
    </row>
    <row r="25138" spans="1:6" x14ac:dyDescent="0.25">
      <c r="A25138" s="203"/>
      <c r="B25138" s="203"/>
      <c r="C25138" s="203"/>
      <c r="D25138" s="203"/>
      <c r="E25138" s="203"/>
      <c r="F25138" s="203"/>
    </row>
    <row r="25139" spans="1:6" x14ac:dyDescent="0.25">
      <c r="A25139" s="203"/>
      <c r="B25139" s="203"/>
      <c r="C25139" s="203"/>
      <c r="D25139" s="203"/>
      <c r="E25139" s="203"/>
      <c r="F25139" s="203"/>
    </row>
    <row r="25140" spans="1:6" x14ac:dyDescent="0.25">
      <c r="A25140" s="203"/>
      <c r="B25140" s="203"/>
      <c r="C25140" s="203"/>
      <c r="D25140" s="203"/>
      <c r="E25140" s="203"/>
      <c r="F25140" s="203"/>
    </row>
    <row r="25141" spans="1:6" x14ac:dyDescent="0.25">
      <c r="A25141" s="203"/>
      <c r="B25141" s="203"/>
      <c r="C25141" s="203"/>
      <c r="D25141" s="203"/>
      <c r="E25141" s="203"/>
      <c r="F25141" s="203"/>
    </row>
    <row r="25142" spans="1:6" x14ac:dyDescent="0.25">
      <c r="A25142" s="203"/>
      <c r="B25142" s="203"/>
      <c r="C25142" s="203"/>
      <c r="D25142" s="203"/>
      <c r="E25142" s="203"/>
      <c r="F25142" s="203"/>
    </row>
    <row r="25143" spans="1:6" x14ac:dyDescent="0.25">
      <c r="A25143" s="203"/>
      <c r="B25143" s="203"/>
      <c r="C25143" s="203"/>
      <c r="D25143" s="203"/>
      <c r="E25143" s="203"/>
      <c r="F25143" s="203"/>
    </row>
    <row r="25144" spans="1:6" x14ac:dyDescent="0.25">
      <c r="A25144" s="203"/>
      <c r="B25144" s="203"/>
      <c r="C25144" s="203"/>
      <c r="D25144" s="203"/>
      <c r="E25144" s="203"/>
      <c r="F25144" s="203"/>
    </row>
    <row r="25145" spans="1:6" x14ac:dyDescent="0.25">
      <c r="A25145" s="203"/>
      <c r="B25145" s="203"/>
      <c r="C25145" s="203"/>
      <c r="D25145" s="203"/>
      <c r="E25145" s="203"/>
      <c r="F25145" s="203"/>
    </row>
    <row r="25146" spans="1:6" x14ac:dyDescent="0.25">
      <c r="A25146" s="203"/>
      <c r="B25146" s="203"/>
      <c r="C25146" s="203"/>
      <c r="D25146" s="203"/>
      <c r="E25146" s="203"/>
      <c r="F25146" s="203"/>
    </row>
    <row r="25147" spans="1:6" x14ac:dyDescent="0.25">
      <c r="A25147" s="203"/>
      <c r="B25147" s="203"/>
      <c r="C25147" s="203"/>
      <c r="D25147" s="203"/>
      <c r="E25147" s="203"/>
      <c r="F25147" s="203"/>
    </row>
    <row r="25148" spans="1:6" x14ac:dyDescent="0.25">
      <c r="A25148" s="203"/>
      <c r="B25148" s="203"/>
      <c r="C25148" s="203"/>
      <c r="D25148" s="203"/>
      <c r="E25148" s="203"/>
      <c r="F25148" s="203"/>
    </row>
    <row r="25149" spans="1:6" x14ac:dyDescent="0.25">
      <c r="A25149" s="203"/>
      <c r="B25149" s="203"/>
      <c r="C25149" s="203"/>
      <c r="D25149" s="203"/>
      <c r="E25149" s="203"/>
      <c r="F25149" s="203"/>
    </row>
    <row r="25150" spans="1:6" x14ac:dyDescent="0.25">
      <c r="A25150" s="203"/>
      <c r="B25150" s="203"/>
      <c r="C25150" s="203"/>
      <c r="D25150" s="203"/>
      <c r="E25150" s="203"/>
      <c r="F25150" s="203"/>
    </row>
    <row r="25151" spans="1:6" x14ac:dyDescent="0.25">
      <c r="A25151" s="203"/>
      <c r="B25151" s="203"/>
      <c r="C25151" s="203"/>
      <c r="D25151" s="203"/>
      <c r="E25151" s="203"/>
      <c r="F25151" s="203"/>
    </row>
    <row r="25152" spans="1:6" x14ac:dyDescent="0.25">
      <c r="A25152" s="203"/>
      <c r="B25152" s="203"/>
      <c r="C25152" s="203"/>
      <c r="D25152" s="203"/>
      <c r="E25152" s="203"/>
      <c r="F25152" s="203"/>
    </row>
    <row r="25153" spans="1:6" x14ac:dyDescent="0.25">
      <c r="A25153" s="203"/>
      <c r="B25153" s="203"/>
      <c r="C25153" s="203"/>
      <c r="D25153" s="203"/>
      <c r="E25153" s="203"/>
      <c r="F25153" s="203"/>
    </row>
    <row r="25154" spans="1:6" x14ac:dyDescent="0.25">
      <c r="A25154" s="203"/>
      <c r="B25154" s="203"/>
      <c r="C25154" s="203"/>
      <c r="D25154" s="203"/>
      <c r="E25154" s="203"/>
      <c r="F25154" s="203"/>
    </row>
    <row r="25155" spans="1:6" x14ac:dyDescent="0.25">
      <c r="A25155" s="203"/>
      <c r="B25155" s="203"/>
      <c r="C25155" s="203"/>
      <c r="D25155" s="203"/>
      <c r="E25155" s="203"/>
      <c r="F25155" s="203"/>
    </row>
    <row r="25156" spans="1:6" x14ac:dyDescent="0.25">
      <c r="A25156" s="203"/>
      <c r="B25156" s="203"/>
      <c r="C25156" s="203"/>
      <c r="D25156" s="203"/>
      <c r="E25156" s="203"/>
      <c r="F25156" s="203"/>
    </row>
    <row r="25157" spans="1:6" x14ac:dyDescent="0.25">
      <c r="A25157" s="203"/>
      <c r="B25157" s="203"/>
      <c r="C25157" s="203"/>
      <c r="D25157" s="203"/>
      <c r="E25157" s="203"/>
      <c r="F25157" s="203"/>
    </row>
    <row r="25158" spans="1:6" x14ac:dyDescent="0.25">
      <c r="A25158" s="203"/>
      <c r="B25158" s="203"/>
      <c r="C25158" s="203"/>
      <c r="D25158" s="203"/>
      <c r="E25158" s="203"/>
      <c r="F25158" s="203"/>
    </row>
    <row r="25159" spans="1:6" x14ac:dyDescent="0.25">
      <c r="A25159" s="203"/>
      <c r="B25159" s="203"/>
      <c r="C25159" s="203"/>
      <c r="D25159" s="203"/>
      <c r="E25159" s="203"/>
      <c r="F25159" s="203"/>
    </row>
    <row r="25160" spans="1:6" x14ac:dyDescent="0.25">
      <c r="A25160" s="203"/>
      <c r="B25160" s="203"/>
      <c r="C25160" s="203"/>
      <c r="D25160" s="203"/>
      <c r="E25160" s="203"/>
      <c r="F25160" s="203"/>
    </row>
    <row r="25161" spans="1:6" x14ac:dyDescent="0.25">
      <c r="A25161" s="203"/>
      <c r="B25161" s="203"/>
      <c r="C25161" s="203"/>
      <c r="D25161" s="203"/>
      <c r="E25161" s="203"/>
      <c r="F25161" s="203"/>
    </row>
    <row r="25162" spans="1:6" x14ac:dyDescent="0.25">
      <c r="A25162" s="203"/>
      <c r="B25162" s="203"/>
      <c r="C25162" s="203"/>
      <c r="D25162" s="203"/>
      <c r="E25162" s="203"/>
      <c r="F25162" s="203"/>
    </row>
    <row r="25163" spans="1:6" x14ac:dyDescent="0.25">
      <c r="A25163" s="203"/>
      <c r="B25163" s="203"/>
      <c r="C25163" s="203"/>
      <c r="D25163" s="203"/>
      <c r="E25163" s="203"/>
      <c r="F25163" s="203"/>
    </row>
    <row r="25164" spans="1:6" x14ac:dyDescent="0.25">
      <c r="A25164" s="203"/>
      <c r="B25164" s="203"/>
      <c r="C25164" s="203"/>
      <c r="D25164" s="203"/>
      <c r="E25164" s="203"/>
      <c r="F25164" s="203"/>
    </row>
    <row r="25165" spans="1:6" x14ac:dyDescent="0.25">
      <c r="A25165" s="203"/>
      <c r="B25165" s="203"/>
      <c r="C25165" s="203"/>
      <c r="D25165" s="203"/>
      <c r="E25165" s="203"/>
      <c r="F25165" s="203"/>
    </row>
    <row r="25166" spans="1:6" x14ac:dyDescent="0.25">
      <c r="A25166" s="203"/>
      <c r="B25166" s="203"/>
      <c r="C25166" s="203"/>
      <c r="D25166" s="203"/>
      <c r="E25166" s="203"/>
      <c r="F25166" s="203"/>
    </row>
    <row r="25167" spans="1:6" x14ac:dyDescent="0.25">
      <c r="A25167" s="203"/>
      <c r="B25167" s="203"/>
      <c r="C25167" s="203"/>
      <c r="D25167" s="203"/>
      <c r="E25167" s="203"/>
      <c r="F25167" s="203"/>
    </row>
    <row r="25168" spans="1:6" x14ac:dyDescent="0.25">
      <c r="A25168" s="203"/>
      <c r="B25168" s="203"/>
      <c r="C25168" s="203"/>
      <c r="D25168" s="203"/>
      <c r="E25168" s="203"/>
      <c r="F25168" s="203"/>
    </row>
    <row r="25169" spans="1:6" x14ac:dyDescent="0.25">
      <c r="A25169" s="203"/>
      <c r="B25169" s="203"/>
      <c r="C25169" s="203"/>
      <c r="D25169" s="203"/>
      <c r="E25169" s="203"/>
      <c r="F25169" s="203"/>
    </row>
    <row r="25170" spans="1:6" x14ac:dyDescent="0.25">
      <c r="A25170" s="203"/>
      <c r="B25170" s="203"/>
      <c r="C25170" s="203"/>
      <c r="D25170" s="203"/>
      <c r="E25170" s="203"/>
      <c r="F25170" s="203"/>
    </row>
    <row r="25171" spans="1:6" x14ac:dyDescent="0.25">
      <c r="A25171" s="203"/>
      <c r="B25171" s="203"/>
      <c r="C25171" s="203"/>
      <c r="D25171" s="203"/>
      <c r="E25171" s="203"/>
      <c r="F25171" s="203"/>
    </row>
    <row r="25172" spans="1:6" x14ac:dyDescent="0.25">
      <c r="A25172" s="203"/>
      <c r="B25172" s="203"/>
      <c r="C25172" s="203"/>
      <c r="D25172" s="203"/>
      <c r="E25172" s="203"/>
      <c r="F25172" s="203"/>
    </row>
    <row r="25173" spans="1:6" x14ac:dyDescent="0.25">
      <c r="A25173" s="203"/>
      <c r="B25173" s="203"/>
      <c r="C25173" s="203"/>
      <c r="D25173" s="203"/>
      <c r="E25173" s="203"/>
      <c r="F25173" s="203"/>
    </row>
    <row r="25174" spans="1:6" x14ac:dyDescent="0.25">
      <c r="A25174" s="203"/>
      <c r="B25174" s="203"/>
      <c r="C25174" s="203"/>
      <c r="D25174" s="203"/>
      <c r="E25174" s="203"/>
      <c r="F25174" s="203"/>
    </row>
    <row r="25175" spans="1:6" x14ac:dyDescent="0.25">
      <c r="A25175" s="203"/>
      <c r="B25175" s="203"/>
      <c r="C25175" s="203"/>
      <c r="D25175" s="203"/>
      <c r="E25175" s="203"/>
      <c r="F25175" s="203"/>
    </row>
    <row r="25176" spans="1:6" x14ac:dyDescent="0.25">
      <c r="A25176" s="203"/>
      <c r="B25176" s="203"/>
      <c r="C25176" s="203"/>
      <c r="D25176" s="203"/>
      <c r="E25176" s="203"/>
      <c r="F25176" s="203"/>
    </row>
    <row r="25177" spans="1:6" x14ac:dyDescent="0.25">
      <c r="A25177" s="203"/>
      <c r="B25177" s="203"/>
      <c r="C25177" s="203"/>
      <c r="D25177" s="203"/>
      <c r="E25177" s="203"/>
      <c r="F25177" s="203"/>
    </row>
    <row r="25178" spans="1:6" x14ac:dyDescent="0.25">
      <c r="A25178" s="203"/>
      <c r="B25178" s="203"/>
      <c r="C25178" s="203"/>
      <c r="D25178" s="203"/>
      <c r="E25178" s="203"/>
      <c r="F25178" s="203"/>
    </row>
    <row r="25179" spans="1:6" x14ac:dyDescent="0.25">
      <c r="A25179" s="203"/>
      <c r="B25179" s="203"/>
      <c r="C25179" s="203"/>
      <c r="D25179" s="203"/>
      <c r="E25179" s="203"/>
      <c r="F25179" s="203"/>
    </row>
    <row r="25180" spans="1:6" x14ac:dyDescent="0.25">
      <c r="A25180" s="203"/>
      <c r="B25180" s="203"/>
      <c r="C25180" s="203"/>
      <c r="D25180" s="203"/>
      <c r="E25180" s="203"/>
      <c r="F25180" s="203"/>
    </row>
    <row r="25181" spans="1:6" x14ac:dyDescent="0.25">
      <c r="A25181" s="203"/>
      <c r="B25181" s="203"/>
      <c r="C25181" s="203"/>
      <c r="D25181" s="203"/>
      <c r="E25181" s="203"/>
      <c r="F25181" s="203"/>
    </row>
    <row r="25182" spans="1:6" x14ac:dyDescent="0.25">
      <c r="A25182" s="203"/>
      <c r="B25182" s="203"/>
      <c r="C25182" s="203"/>
      <c r="D25182" s="203"/>
      <c r="E25182" s="203"/>
      <c r="F25182" s="203"/>
    </row>
    <row r="25183" spans="1:6" x14ac:dyDescent="0.25">
      <c r="A25183" s="203"/>
      <c r="B25183" s="203"/>
      <c r="C25183" s="203"/>
      <c r="D25183" s="203"/>
      <c r="E25183" s="203"/>
      <c r="F25183" s="203"/>
    </row>
    <row r="25184" spans="1:6" x14ac:dyDescent="0.25">
      <c r="A25184" s="203"/>
      <c r="B25184" s="203"/>
      <c r="C25184" s="203"/>
      <c r="D25184" s="203"/>
      <c r="E25184" s="203"/>
      <c r="F25184" s="203"/>
    </row>
    <row r="25185" spans="1:6" x14ac:dyDescent="0.25">
      <c r="A25185" s="203"/>
      <c r="B25185" s="203"/>
      <c r="C25185" s="203"/>
      <c r="D25185" s="203"/>
      <c r="E25185" s="203"/>
      <c r="F25185" s="203"/>
    </row>
    <row r="25186" spans="1:6" x14ac:dyDescent="0.25">
      <c r="A25186" s="203"/>
      <c r="B25186" s="203"/>
      <c r="C25186" s="203"/>
      <c r="D25186" s="203"/>
      <c r="E25186" s="203"/>
      <c r="F25186" s="203"/>
    </row>
    <row r="25187" spans="1:6" x14ac:dyDescent="0.25">
      <c r="A25187" s="203"/>
      <c r="B25187" s="203"/>
      <c r="C25187" s="203"/>
      <c r="D25187" s="203"/>
      <c r="E25187" s="203"/>
      <c r="F25187" s="203"/>
    </row>
    <row r="25188" spans="1:6" x14ac:dyDescent="0.25">
      <c r="A25188" s="203"/>
      <c r="B25188" s="203"/>
      <c r="C25188" s="203"/>
      <c r="D25188" s="203"/>
      <c r="E25188" s="203"/>
      <c r="F25188" s="203"/>
    </row>
    <row r="25189" spans="1:6" x14ac:dyDescent="0.25">
      <c r="A25189" s="203"/>
      <c r="B25189" s="203"/>
      <c r="C25189" s="203"/>
      <c r="D25189" s="203"/>
      <c r="E25189" s="203"/>
      <c r="F25189" s="203"/>
    </row>
    <row r="25190" spans="1:6" x14ac:dyDescent="0.25">
      <c r="A25190" s="203"/>
      <c r="B25190" s="203"/>
      <c r="C25190" s="203"/>
      <c r="D25190" s="203"/>
      <c r="E25190" s="203"/>
      <c r="F25190" s="203"/>
    </row>
    <row r="25191" spans="1:6" x14ac:dyDescent="0.25">
      <c r="A25191" s="203"/>
      <c r="B25191" s="203"/>
      <c r="C25191" s="203"/>
      <c r="D25191" s="203"/>
      <c r="E25191" s="203"/>
      <c r="F25191" s="203"/>
    </row>
    <row r="25192" spans="1:6" x14ac:dyDescent="0.25">
      <c r="A25192" s="203"/>
      <c r="B25192" s="203"/>
      <c r="C25192" s="203"/>
      <c r="D25192" s="203"/>
      <c r="E25192" s="203"/>
      <c r="F25192" s="203"/>
    </row>
    <row r="25193" spans="1:6" x14ac:dyDescent="0.25">
      <c r="A25193" s="203"/>
      <c r="B25193" s="203"/>
      <c r="C25193" s="203"/>
      <c r="D25193" s="203"/>
      <c r="E25193" s="203"/>
      <c r="F25193" s="203"/>
    </row>
    <row r="25194" spans="1:6" x14ac:dyDescent="0.25">
      <c r="A25194" s="203"/>
      <c r="B25194" s="203"/>
      <c r="C25194" s="203"/>
      <c r="D25194" s="203"/>
      <c r="E25194" s="203"/>
      <c r="F25194" s="203"/>
    </row>
    <row r="25195" spans="1:6" x14ac:dyDescent="0.25">
      <c r="A25195" s="203"/>
      <c r="B25195" s="203"/>
      <c r="C25195" s="203"/>
      <c r="D25195" s="203"/>
      <c r="E25195" s="203"/>
      <c r="F25195" s="203"/>
    </row>
    <row r="25196" spans="1:6" x14ac:dyDescent="0.25">
      <c r="A25196" s="203"/>
      <c r="B25196" s="203"/>
      <c r="C25196" s="203"/>
      <c r="D25196" s="203"/>
      <c r="E25196" s="203"/>
      <c r="F25196" s="203"/>
    </row>
    <row r="25197" spans="1:6" x14ac:dyDescent="0.25">
      <c r="A25197" s="203"/>
      <c r="B25197" s="203"/>
      <c r="C25197" s="203"/>
      <c r="D25197" s="203"/>
      <c r="E25197" s="203"/>
      <c r="F25197" s="203"/>
    </row>
    <row r="25198" spans="1:6" x14ac:dyDescent="0.25">
      <c r="A25198" s="203"/>
      <c r="B25198" s="203"/>
      <c r="C25198" s="203"/>
      <c r="D25198" s="203"/>
      <c r="E25198" s="203"/>
      <c r="F25198" s="203"/>
    </row>
    <row r="25199" spans="1:6" x14ac:dyDescent="0.25">
      <c r="A25199" s="203"/>
      <c r="B25199" s="203"/>
      <c r="C25199" s="203"/>
      <c r="D25199" s="203"/>
      <c r="E25199" s="203"/>
      <c r="F25199" s="203"/>
    </row>
    <row r="25200" spans="1:6" x14ac:dyDescent="0.25">
      <c r="A25200" s="203"/>
      <c r="B25200" s="203"/>
      <c r="C25200" s="203"/>
      <c r="D25200" s="203"/>
      <c r="E25200" s="203"/>
      <c r="F25200" s="203"/>
    </row>
    <row r="25201" spans="1:6" x14ac:dyDescent="0.25">
      <c r="A25201" s="203"/>
      <c r="B25201" s="203"/>
      <c r="C25201" s="203"/>
      <c r="D25201" s="203"/>
      <c r="E25201" s="203"/>
      <c r="F25201" s="203"/>
    </row>
    <row r="25202" spans="1:6" x14ac:dyDescent="0.25">
      <c r="A25202" s="203"/>
      <c r="B25202" s="203"/>
      <c r="C25202" s="203"/>
      <c r="D25202" s="203"/>
      <c r="E25202" s="203"/>
      <c r="F25202" s="203"/>
    </row>
    <row r="25203" spans="1:6" x14ac:dyDescent="0.25">
      <c r="A25203" s="203"/>
      <c r="B25203" s="203"/>
      <c r="C25203" s="203"/>
      <c r="D25203" s="203"/>
      <c r="E25203" s="203"/>
      <c r="F25203" s="203"/>
    </row>
    <row r="25204" spans="1:6" x14ac:dyDescent="0.25">
      <c r="A25204" s="203"/>
      <c r="B25204" s="203"/>
      <c r="C25204" s="203"/>
      <c r="D25204" s="203"/>
      <c r="E25204" s="203"/>
      <c r="F25204" s="203"/>
    </row>
    <row r="25205" spans="1:6" x14ac:dyDescent="0.25">
      <c r="A25205" s="203"/>
      <c r="B25205" s="203"/>
      <c r="C25205" s="203"/>
      <c r="D25205" s="203"/>
      <c r="E25205" s="203"/>
      <c r="F25205" s="203"/>
    </row>
    <row r="25206" spans="1:6" x14ac:dyDescent="0.25">
      <c r="A25206" s="203"/>
      <c r="B25206" s="203"/>
      <c r="C25206" s="203"/>
      <c r="D25206" s="203"/>
      <c r="E25206" s="203"/>
      <c r="F25206" s="203"/>
    </row>
    <row r="25207" spans="1:6" x14ac:dyDescent="0.25">
      <c r="A25207" s="203"/>
      <c r="B25207" s="203"/>
      <c r="C25207" s="203"/>
      <c r="D25207" s="203"/>
      <c r="E25207" s="203"/>
      <c r="F25207" s="203"/>
    </row>
    <row r="25208" spans="1:6" x14ac:dyDescent="0.25">
      <c r="A25208" s="203"/>
      <c r="B25208" s="203"/>
      <c r="C25208" s="203"/>
      <c r="D25208" s="203"/>
      <c r="E25208" s="203"/>
      <c r="F25208" s="203"/>
    </row>
    <row r="25209" spans="1:6" x14ac:dyDescent="0.25">
      <c r="A25209" s="203"/>
      <c r="B25209" s="203"/>
      <c r="C25209" s="203"/>
      <c r="D25209" s="203"/>
      <c r="E25209" s="203"/>
      <c r="F25209" s="203"/>
    </row>
    <row r="25210" spans="1:6" x14ac:dyDescent="0.25">
      <c r="A25210" s="203"/>
      <c r="B25210" s="203"/>
      <c r="C25210" s="203"/>
      <c r="D25210" s="203"/>
      <c r="E25210" s="203"/>
      <c r="F25210" s="203"/>
    </row>
    <row r="25211" spans="1:6" x14ac:dyDescent="0.25">
      <c r="A25211" s="203"/>
      <c r="B25211" s="203"/>
      <c r="C25211" s="203"/>
      <c r="D25211" s="203"/>
      <c r="E25211" s="203"/>
      <c r="F25211" s="203"/>
    </row>
    <row r="25212" spans="1:6" x14ac:dyDescent="0.25">
      <c r="A25212" s="203"/>
      <c r="B25212" s="203"/>
      <c r="C25212" s="203"/>
      <c r="D25212" s="203"/>
      <c r="E25212" s="203"/>
      <c r="F25212" s="203"/>
    </row>
    <row r="25213" spans="1:6" x14ac:dyDescent="0.25">
      <c r="A25213" s="203"/>
      <c r="B25213" s="203"/>
      <c r="C25213" s="203"/>
      <c r="D25213" s="203"/>
      <c r="E25213" s="203"/>
      <c r="F25213" s="203"/>
    </row>
    <row r="25214" spans="1:6" x14ac:dyDescent="0.25">
      <c r="A25214" s="203"/>
      <c r="B25214" s="203"/>
      <c r="C25214" s="203"/>
      <c r="D25214" s="203"/>
      <c r="E25214" s="203"/>
      <c r="F25214" s="203"/>
    </row>
    <row r="25215" spans="1:6" x14ac:dyDescent="0.25">
      <c r="A25215" s="203"/>
      <c r="B25215" s="203"/>
      <c r="C25215" s="203"/>
      <c r="D25215" s="203"/>
      <c r="E25215" s="203"/>
      <c r="F25215" s="203"/>
    </row>
    <row r="25216" spans="1:6" x14ac:dyDescent="0.25">
      <c r="A25216" s="203"/>
      <c r="B25216" s="203"/>
      <c r="C25216" s="203"/>
      <c r="D25216" s="203"/>
      <c r="E25216" s="203"/>
      <c r="F25216" s="203"/>
    </row>
    <row r="25217" spans="1:6" x14ac:dyDescent="0.25">
      <c r="A25217" s="203"/>
      <c r="B25217" s="203"/>
      <c r="C25217" s="203"/>
      <c r="D25217" s="203"/>
      <c r="E25217" s="203"/>
      <c r="F25217" s="203"/>
    </row>
    <row r="25218" spans="1:6" x14ac:dyDescent="0.25">
      <c r="A25218" s="203"/>
      <c r="B25218" s="203"/>
      <c r="C25218" s="203"/>
      <c r="D25218" s="203"/>
      <c r="E25218" s="203"/>
      <c r="F25218" s="203"/>
    </row>
    <row r="25219" spans="1:6" x14ac:dyDescent="0.25">
      <c r="A25219" s="203"/>
      <c r="B25219" s="203"/>
      <c r="C25219" s="203"/>
      <c r="D25219" s="203"/>
      <c r="E25219" s="203"/>
      <c r="F25219" s="203"/>
    </row>
    <row r="25220" spans="1:6" x14ac:dyDescent="0.25">
      <c r="A25220" s="203"/>
      <c r="B25220" s="203"/>
      <c r="C25220" s="203"/>
      <c r="D25220" s="203"/>
      <c r="E25220" s="203"/>
      <c r="F25220" s="203"/>
    </row>
    <row r="25221" spans="1:6" x14ac:dyDescent="0.25">
      <c r="A25221" s="203"/>
      <c r="B25221" s="203"/>
      <c r="C25221" s="203"/>
      <c r="D25221" s="203"/>
      <c r="E25221" s="203"/>
      <c r="F25221" s="203"/>
    </row>
    <row r="25222" spans="1:6" x14ac:dyDescent="0.25">
      <c r="A25222" s="203"/>
      <c r="B25222" s="203"/>
      <c r="C25222" s="203"/>
      <c r="D25222" s="203"/>
      <c r="E25222" s="203"/>
      <c r="F25222" s="203"/>
    </row>
    <row r="25223" spans="1:6" x14ac:dyDescent="0.25">
      <c r="A25223" s="203"/>
      <c r="B25223" s="203"/>
      <c r="C25223" s="203"/>
      <c r="D25223" s="203"/>
      <c r="E25223" s="203"/>
      <c r="F25223" s="203"/>
    </row>
    <row r="25224" spans="1:6" x14ac:dyDescent="0.25">
      <c r="A25224" s="203"/>
      <c r="B25224" s="203"/>
      <c r="C25224" s="203"/>
      <c r="D25224" s="203"/>
      <c r="E25224" s="203"/>
      <c r="F25224" s="203"/>
    </row>
    <row r="25225" spans="1:6" x14ac:dyDescent="0.25">
      <c r="A25225" s="203"/>
      <c r="B25225" s="203"/>
      <c r="C25225" s="203"/>
      <c r="D25225" s="203"/>
      <c r="E25225" s="203"/>
      <c r="F25225" s="203"/>
    </row>
    <row r="25226" spans="1:6" x14ac:dyDescent="0.25">
      <c r="A25226" s="203"/>
      <c r="B25226" s="203"/>
      <c r="C25226" s="203"/>
      <c r="D25226" s="203"/>
      <c r="E25226" s="203"/>
      <c r="F25226" s="203"/>
    </row>
    <row r="25227" spans="1:6" x14ac:dyDescent="0.25">
      <c r="A25227" s="203"/>
      <c r="B25227" s="203"/>
      <c r="C25227" s="203"/>
      <c r="D25227" s="203"/>
      <c r="E25227" s="203"/>
      <c r="F25227" s="203"/>
    </row>
    <row r="25228" spans="1:6" x14ac:dyDescent="0.25">
      <c r="A25228" s="203"/>
      <c r="B25228" s="203"/>
      <c r="C25228" s="203"/>
      <c r="D25228" s="203"/>
      <c r="E25228" s="203"/>
      <c r="F25228" s="203"/>
    </row>
    <row r="25229" spans="1:6" x14ac:dyDescent="0.25">
      <c r="A25229" s="203"/>
      <c r="B25229" s="203"/>
      <c r="C25229" s="203"/>
      <c r="D25229" s="203"/>
      <c r="E25229" s="203"/>
      <c r="F25229" s="203"/>
    </row>
    <row r="25230" spans="1:6" x14ac:dyDescent="0.25">
      <c r="A25230" s="203"/>
      <c r="B25230" s="203"/>
      <c r="C25230" s="203"/>
      <c r="D25230" s="203"/>
      <c r="E25230" s="203"/>
      <c r="F25230" s="203"/>
    </row>
    <row r="25231" spans="1:6" x14ac:dyDescent="0.25">
      <c r="A25231" s="203"/>
      <c r="B25231" s="203"/>
      <c r="C25231" s="203"/>
      <c r="D25231" s="203"/>
      <c r="E25231" s="203"/>
      <c r="F25231" s="203"/>
    </row>
    <row r="25232" spans="1:6" x14ac:dyDescent="0.25">
      <c r="A25232" s="203"/>
      <c r="B25232" s="203"/>
      <c r="C25232" s="203"/>
      <c r="D25232" s="203"/>
      <c r="E25232" s="203"/>
      <c r="F25232" s="203"/>
    </row>
    <row r="25233" spans="1:6" x14ac:dyDescent="0.25">
      <c r="A25233" s="203"/>
      <c r="B25233" s="203"/>
      <c r="C25233" s="203"/>
      <c r="D25233" s="203"/>
      <c r="E25233" s="203"/>
      <c r="F25233" s="203"/>
    </row>
    <row r="25234" spans="1:6" x14ac:dyDescent="0.25">
      <c r="A25234" s="203"/>
      <c r="B25234" s="203"/>
      <c r="C25234" s="203"/>
      <c r="D25234" s="203"/>
      <c r="E25234" s="203"/>
      <c r="F25234" s="203"/>
    </row>
    <row r="25235" spans="1:6" x14ac:dyDescent="0.25">
      <c r="A25235" s="203"/>
      <c r="B25235" s="203"/>
      <c r="C25235" s="203"/>
      <c r="D25235" s="203"/>
      <c r="E25235" s="203"/>
      <c r="F25235" s="203"/>
    </row>
    <row r="25236" spans="1:6" x14ac:dyDescent="0.25">
      <c r="A25236" s="203"/>
      <c r="B25236" s="203"/>
      <c r="C25236" s="203"/>
      <c r="D25236" s="203"/>
      <c r="E25236" s="203"/>
      <c r="F25236" s="203"/>
    </row>
    <row r="25237" spans="1:6" x14ac:dyDescent="0.25">
      <c r="A25237" s="203"/>
      <c r="B25237" s="203"/>
      <c r="C25237" s="203"/>
      <c r="D25237" s="203"/>
      <c r="E25237" s="203"/>
      <c r="F25237" s="203"/>
    </row>
    <row r="25238" spans="1:6" x14ac:dyDescent="0.25">
      <c r="A25238" s="203"/>
      <c r="B25238" s="203"/>
      <c r="C25238" s="203"/>
      <c r="D25238" s="203"/>
      <c r="E25238" s="203"/>
      <c r="F25238" s="203"/>
    </row>
    <row r="25239" spans="1:6" x14ac:dyDescent="0.25">
      <c r="A25239" s="203"/>
      <c r="B25239" s="203"/>
      <c r="C25239" s="203"/>
      <c r="D25239" s="203"/>
      <c r="E25239" s="203"/>
      <c r="F25239" s="203"/>
    </row>
    <row r="25240" spans="1:6" x14ac:dyDescent="0.25">
      <c r="A25240" s="203"/>
      <c r="B25240" s="203"/>
      <c r="C25240" s="203"/>
      <c r="D25240" s="203"/>
      <c r="E25240" s="203"/>
      <c r="F25240" s="203"/>
    </row>
    <row r="25241" spans="1:6" x14ac:dyDescent="0.25">
      <c r="A25241" s="203"/>
      <c r="B25241" s="203"/>
      <c r="C25241" s="203"/>
      <c r="D25241" s="203"/>
      <c r="E25241" s="203"/>
      <c r="F25241" s="203"/>
    </row>
    <row r="25242" spans="1:6" x14ac:dyDescent="0.25">
      <c r="A25242" s="203"/>
      <c r="B25242" s="203"/>
      <c r="C25242" s="203"/>
      <c r="D25242" s="203"/>
      <c r="E25242" s="203"/>
      <c r="F25242" s="203"/>
    </row>
    <row r="25243" spans="1:6" x14ac:dyDescent="0.25">
      <c r="A25243" s="203"/>
      <c r="B25243" s="203"/>
      <c r="C25243" s="203"/>
      <c r="D25243" s="203"/>
      <c r="E25243" s="203"/>
      <c r="F25243" s="203"/>
    </row>
    <row r="25244" spans="1:6" x14ac:dyDescent="0.25">
      <c r="A25244" s="203"/>
      <c r="B25244" s="203"/>
      <c r="C25244" s="203"/>
      <c r="D25244" s="203"/>
      <c r="E25244" s="203"/>
      <c r="F25244" s="203"/>
    </row>
    <row r="25245" spans="1:6" x14ac:dyDescent="0.25">
      <c r="A25245" s="203"/>
      <c r="B25245" s="203"/>
      <c r="C25245" s="203"/>
      <c r="D25245" s="203"/>
      <c r="E25245" s="203"/>
      <c r="F25245" s="203"/>
    </row>
    <row r="25246" spans="1:6" x14ac:dyDescent="0.25">
      <c r="A25246" s="203"/>
      <c r="B25246" s="203"/>
      <c r="C25246" s="203"/>
      <c r="D25246" s="203"/>
      <c r="E25246" s="203"/>
      <c r="F25246" s="203"/>
    </row>
    <row r="25247" spans="1:6" x14ac:dyDescent="0.25">
      <c r="A25247" s="203"/>
      <c r="B25247" s="203"/>
      <c r="C25247" s="203"/>
      <c r="D25247" s="203"/>
      <c r="E25247" s="203"/>
      <c r="F25247" s="203"/>
    </row>
    <row r="25248" spans="1:6" x14ac:dyDescent="0.25">
      <c r="A25248" s="203"/>
      <c r="B25248" s="203"/>
      <c r="C25248" s="203"/>
      <c r="D25248" s="203"/>
      <c r="E25248" s="203"/>
      <c r="F25248" s="203"/>
    </row>
    <row r="25249" spans="1:6" x14ac:dyDescent="0.25">
      <c r="A25249" s="203"/>
      <c r="B25249" s="203"/>
      <c r="C25249" s="203"/>
      <c r="D25249" s="203"/>
      <c r="E25249" s="203"/>
      <c r="F25249" s="203"/>
    </row>
    <row r="25250" spans="1:6" x14ac:dyDescent="0.25">
      <c r="A25250" s="203"/>
      <c r="B25250" s="203"/>
      <c r="C25250" s="203"/>
      <c r="D25250" s="203"/>
      <c r="E25250" s="203"/>
      <c r="F25250" s="203"/>
    </row>
    <row r="25251" spans="1:6" x14ac:dyDescent="0.25">
      <c r="A25251" s="203"/>
      <c r="B25251" s="203"/>
      <c r="C25251" s="203"/>
      <c r="D25251" s="203"/>
      <c r="E25251" s="203"/>
      <c r="F25251" s="203"/>
    </row>
    <row r="25252" spans="1:6" x14ac:dyDescent="0.25">
      <c r="A25252" s="203"/>
      <c r="B25252" s="203"/>
      <c r="C25252" s="203"/>
      <c r="D25252" s="203"/>
      <c r="E25252" s="203"/>
      <c r="F25252" s="203"/>
    </row>
    <row r="25253" spans="1:6" x14ac:dyDescent="0.25">
      <c r="A25253" s="203"/>
      <c r="B25253" s="203"/>
      <c r="C25253" s="203"/>
      <c r="D25253" s="203"/>
      <c r="E25253" s="203"/>
      <c r="F25253" s="203"/>
    </row>
    <row r="25254" spans="1:6" x14ac:dyDescent="0.25">
      <c r="A25254" s="203"/>
      <c r="B25254" s="203"/>
      <c r="C25254" s="203"/>
      <c r="D25254" s="203"/>
      <c r="E25254" s="203"/>
      <c r="F25254" s="203"/>
    </row>
    <row r="25255" spans="1:6" x14ac:dyDescent="0.25">
      <c r="A25255" s="203"/>
      <c r="B25255" s="203"/>
      <c r="C25255" s="203"/>
      <c r="D25255" s="203"/>
      <c r="E25255" s="203"/>
      <c r="F25255" s="203"/>
    </row>
    <row r="25256" spans="1:6" x14ac:dyDescent="0.25">
      <c r="A25256" s="203"/>
      <c r="B25256" s="203"/>
      <c r="C25256" s="203"/>
      <c r="D25256" s="203"/>
      <c r="E25256" s="203"/>
      <c r="F25256" s="203"/>
    </row>
    <row r="25257" spans="1:6" x14ac:dyDescent="0.25">
      <c r="A25257" s="203"/>
      <c r="B25257" s="203"/>
      <c r="C25257" s="203"/>
      <c r="D25257" s="203"/>
      <c r="E25257" s="203"/>
      <c r="F25257" s="203"/>
    </row>
    <row r="25258" spans="1:6" x14ac:dyDescent="0.25">
      <c r="A25258" s="203"/>
      <c r="B25258" s="203"/>
      <c r="C25258" s="203"/>
      <c r="D25258" s="203"/>
      <c r="E25258" s="203"/>
      <c r="F25258" s="203"/>
    </row>
    <row r="25259" spans="1:6" x14ac:dyDescent="0.25">
      <c r="A25259" s="203"/>
      <c r="B25259" s="203"/>
      <c r="C25259" s="203"/>
      <c r="D25259" s="203"/>
      <c r="E25259" s="203"/>
      <c r="F25259" s="203"/>
    </row>
    <row r="25260" spans="1:6" x14ac:dyDescent="0.25">
      <c r="A25260" s="203"/>
      <c r="B25260" s="203"/>
      <c r="C25260" s="203"/>
      <c r="D25260" s="203"/>
      <c r="E25260" s="203"/>
      <c r="F25260" s="203"/>
    </row>
    <row r="25261" spans="1:6" x14ac:dyDescent="0.25">
      <c r="A25261" s="203"/>
      <c r="B25261" s="203"/>
      <c r="C25261" s="203"/>
      <c r="D25261" s="203"/>
      <c r="E25261" s="203"/>
      <c r="F25261" s="203"/>
    </row>
    <row r="25262" spans="1:6" x14ac:dyDescent="0.25">
      <c r="A25262" s="203"/>
      <c r="B25262" s="203"/>
      <c r="C25262" s="203"/>
      <c r="D25262" s="203"/>
      <c r="E25262" s="203"/>
      <c r="F25262" s="203"/>
    </row>
    <row r="25263" spans="1:6" x14ac:dyDescent="0.25">
      <c r="A25263" s="203"/>
      <c r="B25263" s="203"/>
      <c r="C25263" s="203"/>
      <c r="D25263" s="203"/>
      <c r="E25263" s="203"/>
      <c r="F25263" s="203"/>
    </row>
    <row r="25264" spans="1:6" x14ac:dyDescent="0.25">
      <c r="A25264" s="203"/>
      <c r="B25264" s="203"/>
      <c r="C25264" s="203"/>
      <c r="D25264" s="203"/>
      <c r="E25264" s="203"/>
      <c r="F25264" s="203"/>
    </row>
    <row r="25265" spans="1:6" x14ac:dyDescent="0.25">
      <c r="A25265" s="203"/>
      <c r="B25265" s="203"/>
      <c r="C25265" s="203"/>
      <c r="D25265" s="203"/>
      <c r="E25265" s="203"/>
      <c r="F25265" s="203"/>
    </row>
    <row r="25266" spans="1:6" x14ac:dyDescent="0.25">
      <c r="A25266" s="203"/>
      <c r="B25266" s="203"/>
      <c r="C25266" s="203"/>
      <c r="D25266" s="203"/>
      <c r="E25266" s="203"/>
      <c r="F25266" s="203"/>
    </row>
    <row r="25267" spans="1:6" x14ac:dyDescent="0.25">
      <c r="A25267" s="203"/>
      <c r="B25267" s="203"/>
      <c r="C25267" s="203"/>
      <c r="D25267" s="203"/>
      <c r="E25267" s="203"/>
      <c r="F25267" s="203"/>
    </row>
    <row r="25268" spans="1:6" x14ac:dyDescent="0.25">
      <c r="A25268" s="203"/>
      <c r="B25268" s="203"/>
      <c r="C25268" s="203"/>
      <c r="D25268" s="203"/>
      <c r="E25268" s="203"/>
      <c r="F25268" s="203"/>
    </row>
    <row r="25269" spans="1:6" x14ac:dyDescent="0.25">
      <c r="A25269" s="203"/>
      <c r="B25269" s="203"/>
      <c r="C25269" s="203"/>
      <c r="D25269" s="203"/>
      <c r="E25269" s="203"/>
      <c r="F25269" s="203"/>
    </row>
    <row r="25270" spans="1:6" x14ac:dyDescent="0.25">
      <c r="A25270" s="203"/>
      <c r="B25270" s="203"/>
      <c r="C25270" s="203"/>
      <c r="D25270" s="203"/>
      <c r="E25270" s="203"/>
      <c r="F25270" s="203"/>
    </row>
    <row r="25271" spans="1:6" x14ac:dyDescent="0.25">
      <c r="A25271" s="203"/>
      <c r="B25271" s="203"/>
      <c r="C25271" s="203"/>
      <c r="D25271" s="203"/>
      <c r="E25271" s="203"/>
      <c r="F25271" s="203"/>
    </row>
    <row r="25272" spans="1:6" x14ac:dyDescent="0.25">
      <c r="A25272" s="203"/>
      <c r="B25272" s="203"/>
      <c r="C25272" s="203"/>
      <c r="D25272" s="203"/>
      <c r="E25272" s="203"/>
      <c r="F25272" s="203"/>
    </row>
    <row r="25273" spans="1:6" x14ac:dyDescent="0.25">
      <c r="A25273" s="203"/>
      <c r="B25273" s="203"/>
      <c r="C25273" s="203"/>
      <c r="D25273" s="203"/>
      <c r="E25273" s="203"/>
      <c r="F25273" s="203"/>
    </row>
    <row r="25274" spans="1:6" x14ac:dyDescent="0.25">
      <c r="A25274" s="203"/>
      <c r="B25274" s="203"/>
      <c r="C25274" s="203"/>
      <c r="D25274" s="203"/>
      <c r="E25274" s="203"/>
      <c r="F25274" s="203"/>
    </row>
    <row r="25275" spans="1:6" x14ac:dyDescent="0.25">
      <c r="A25275" s="203"/>
      <c r="B25275" s="203"/>
      <c r="C25275" s="203"/>
      <c r="D25275" s="203"/>
      <c r="E25275" s="203"/>
      <c r="F25275" s="203"/>
    </row>
    <row r="25276" spans="1:6" x14ac:dyDescent="0.25">
      <c r="A25276" s="203"/>
      <c r="B25276" s="203"/>
      <c r="C25276" s="203"/>
      <c r="D25276" s="203"/>
      <c r="E25276" s="203"/>
      <c r="F25276" s="203"/>
    </row>
    <row r="25277" spans="1:6" x14ac:dyDescent="0.25">
      <c r="A25277" s="203"/>
      <c r="B25277" s="203"/>
      <c r="C25277" s="203"/>
      <c r="D25277" s="203"/>
      <c r="E25277" s="203"/>
      <c r="F25277" s="203"/>
    </row>
    <row r="25278" spans="1:6" x14ac:dyDescent="0.25">
      <c r="A25278" s="203"/>
      <c r="B25278" s="203"/>
      <c r="C25278" s="203"/>
      <c r="D25278" s="203"/>
      <c r="E25278" s="203"/>
      <c r="F25278" s="203"/>
    </row>
    <row r="25279" spans="1:6" x14ac:dyDescent="0.25">
      <c r="A25279" s="203"/>
      <c r="B25279" s="203"/>
      <c r="C25279" s="203"/>
      <c r="D25279" s="203"/>
      <c r="E25279" s="203"/>
      <c r="F25279" s="203"/>
    </row>
    <row r="25280" spans="1:6" x14ac:dyDescent="0.25">
      <c r="A25280" s="203"/>
      <c r="B25280" s="203"/>
      <c r="C25280" s="203"/>
      <c r="D25280" s="203"/>
      <c r="E25280" s="203"/>
      <c r="F25280" s="203"/>
    </row>
    <row r="25281" spans="1:6" x14ac:dyDescent="0.25">
      <c r="A25281" s="203"/>
      <c r="B25281" s="203"/>
      <c r="C25281" s="203"/>
      <c r="D25281" s="203"/>
      <c r="E25281" s="203"/>
      <c r="F25281" s="203"/>
    </row>
    <row r="25282" spans="1:6" x14ac:dyDescent="0.25">
      <c r="A25282" s="203"/>
      <c r="B25282" s="203"/>
      <c r="C25282" s="203"/>
      <c r="D25282" s="203"/>
      <c r="E25282" s="203"/>
      <c r="F25282" s="203"/>
    </row>
    <row r="25283" spans="1:6" x14ac:dyDescent="0.25">
      <c r="A25283" s="203"/>
      <c r="B25283" s="203"/>
      <c r="C25283" s="203"/>
      <c r="D25283" s="203"/>
      <c r="E25283" s="203"/>
      <c r="F25283" s="203"/>
    </row>
    <row r="25284" spans="1:6" x14ac:dyDescent="0.25">
      <c r="A25284" s="203"/>
      <c r="B25284" s="203"/>
      <c r="C25284" s="203"/>
      <c r="D25284" s="203"/>
      <c r="E25284" s="203"/>
      <c r="F25284" s="203"/>
    </row>
    <row r="25285" spans="1:6" x14ac:dyDescent="0.25">
      <c r="A25285" s="203"/>
      <c r="B25285" s="203"/>
      <c r="C25285" s="203"/>
      <c r="D25285" s="203"/>
      <c r="E25285" s="203"/>
      <c r="F25285" s="203"/>
    </row>
    <row r="25286" spans="1:6" x14ac:dyDescent="0.25">
      <c r="A25286" s="203"/>
      <c r="B25286" s="203"/>
      <c r="C25286" s="203"/>
      <c r="D25286" s="203"/>
      <c r="E25286" s="203"/>
      <c r="F25286" s="203"/>
    </row>
    <row r="25287" spans="1:6" x14ac:dyDescent="0.25">
      <c r="A25287" s="203"/>
      <c r="B25287" s="203"/>
      <c r="C25287" s="203"/>
      <c r="D25287" s="203"/>
      <c r="E25287" s="203"/>
      <c r="F25287" s="203"/>
    </row>
    <row r="25288" spans="1:6" x14ac:dyDescent="0.25">
      <c r="A25288" s="203"/>
      <c r="B25288" s="203"/>
      <c r="C25288" s="203"/>
      <c r="D25288" s="203"/>
      <c r="E25288" s="203"/>
      <c r="F25288" s="203"/>
    </row>
    <row r="25289" spans="1:6" x14ac:dyDescent="0.25">
      <c r="A25289" s="203"/>
      <c r="B25289" s="203"/>
      <c r="C25289" s="203"/>
      <c r="D25289" s="203"/>
      <c r="E25289" s="203"/>
      <c r="F25289" s="203"/>
    </row>
    <row r="25290" spans="1:6" x14ac:dyDescent="0.25">
      <c r="A25290" s="203"/>
      <c r="B25290" s="203"/>
      <c r="C25290" s="203"/>
      <c r="D25290" s="203"/>
      <c r="E25290" s="203"/>
      <c r="F25290" s="203"/>
    </row>
    <row r="25291" spans="1:6" x14ac:dyDescent="0.25">
      <c r="A25291" s="203"/>
      <c r="B25291" s="203"/>
      <c r="C25291" s="203"/>
      <c r="D25291" s="203"/>
      <c r="E25291" s="203"/>
      <c r="F25291" s="203"/>
    </row>
    <row r="25292" spans="1:6" x14ac:dyDescent="0.25">
      <c r="A25292" s="203"/>
      <c r="B25292" s="203"/>
      <c r="C25292" s="203"/>
      <c r="D25292" s="203"/>
      <c r="E25292" s="203"/>
      <c r="F25292" s="203"/>
    </row>
    <row r="25293" spans="1:6" x14ac:dyDescent="0.25">
      <c r="A25293" s="203"/>
      <c r="B25293" s="203"/>
      <c r="C25293" s="203"/>
      <c r="D25293" s="203"/>
      <c r="E25293" s="203"/>
      <c r="F25293" s="203"/>
    </row>
    <row r="25294" spans="1:6" x14ac:dyDescent="0.25">
      <c r="A25294" s="203"/>
      <c r="B25294" s="203"/>
      <c r="C25294" s="203"/>
      <c r="D25294" s="203"/>
      <c r="E25294" s="203"/>
      <c r="F25294" s="203"/>
    </row>
    <row r="25295" spans="1:6" x14ac:dyDescent="0.25">
      <c r="A25295" s="203"/>
      <c r="B25295" s="203"/>
      <c r="C25295" s="203"/>
      <c r="D25295" s="203"/>
      <c r="E25295" s="203"/>
      <c r="F25295" s="203"/>
    </row>
    <row r="25296" spans="1:6" x14ac:dyDescent="0.25">
      <c r="A25296" s="203"/>
      <c r="B25296" s="203"/>
      <c r="C25296" s="203"/>
      <c r="D25296" s="203"/>
      <c r="E25296" s="203"/>
      <c r="F25296" s="203"/>
    </row>
    <row r="25297" spans="1:6" x14ac:dyDescent="0.25">
      <c r="A25297" s="203"/>
      <c r="B25297" s="203"/>
      <c r="C25297" s="203"/>
      <c r="D25297" s="203"/>
      <c r="E25297" s="203"/>
      <c r="F25297" s="203"/>
    </row>
    <row r="25298" spans="1:6" x14ac:dyDescent="0.25">
      <c r="A25298" s="203"/>
      <c r="B25298" s="203"/>
      <c r="C25298" s="203"/>
      <c r="D25298" s="203"/>
      <c r="E25298" s="203"/>
      <c r="F25298" s="203"/>
    </row>
    <row r="25299" spans="1:6" x14ac:dyDescent="0.25">
      <c r="A25299" s="203"/>
      <c r="B25299" s="203"/>
      <c r="C25299" s="203"/>
      <c r="D25299" s="203"/>
      <c r="E25299" s="203"/>
      <c r="F25299" s="203"/>
    </row>
    <row r="25300" spans="1:6" x14ac:dyDescent="0.25">
      <c r="A25300" s="203"/>
      <c r="B25300" s="203"/>
      <c r="C25300" s="203"/>
      <c r="D25300" s="203"/>
      <c r="E25300" s="203"/>
      <c r="F25300" s="203"/>
    </row>
    <row r="25301" spans="1:6" x14ac:dyDescent="0.25">
      <c r="A25301" s="203"/>
      <c r="B25301" s="203"/>
      <c r="C25301" s="203"/>
      <c r="D25301" s="203"/>
      <c r="E25301" s="203"/>
      <c r="F25301" s="203"/>
    </row>
    <row r="25302" spans="1:6" x14ac:dyDescent="0.25">
      <c r="A25302" s="203"/>
      <c r="B25302" s="203"/>
      <c r="C25302" s="203"/>
      <c r="D25302" s="203"/>
      <c r="E25302" s="203"/>
      <c r="F25302" s="203"/>
    </row>
    <row r="25303" spans="1:6" x14ac:dyDescent="0.25">
      <c r="A25303" s="203"/>
      <c r="B25303" s="203"/>
      <c r="C25303" s="203"/>
      <c r="D25303" s="203"/>
      <c r="E25303" s="203"/>
      <c r="F25303" s="203"/>
    </row>
    <row r="25304" spans="1:6" x14ac:dyDescent="0.25">
      <c r="A25304" s="203"/>
      <c r="B25304" s="203"/>
      <c r="C25304" s="203"/>
      <c r="D25304" s="203"/>
      <c r="E25304" s="203"/>
      <c r="F25304" s="203"/>
    </row>
    <row r="25305" spans="1:6" x14ac:dyDescent="0.25">
      <c r="A25305" s="203"/>
      <c r="B25305" s="203"/>
      <c r="C25305" s="203"/>
      <c r="D25305" s="203"/>
      <c r="E25305" s="203"/>
      <c r="F25305" s="203"/>
    </row>
    <row r="25306" spans="1:6" x14ac:dyDescent="0.25">
      <c r="A25306" s="203"/>
      <c r="B25306" s="203"/>
      <c r="C25306" s="203"/>
      <c r="D25306" s="203"/>
      <c r="E25306" s="203"/>
      <c r="F25306" s="203"/>
    </row>
    <row r="25307" spans="1:6" x14ac:dyDescent="0.25">
      <c r="A25307" s="203"/>
      <c r="B25307" s="203"/>
      <c r="C25307" s="203"/>
      <c r="D25307" s="203"/>
      <c r="E25307" s="203"/>
      <c r="F25307" s="203"/>
    </row>
    <row r="25308" spans="1:6" x14ac:dyDescent="0.25">
      <c r="A25308" s="203"/>
      <c r="B25308" s="203"/>
      <c r="C25308" s="203"/>
      <c r="D25308" s="203"/>
      <c r="E25308" s="203"/>
      <c r="F25308" s="203"/>
    </row>
    <row r="25309" spans="1:6" x14ac:dyDescent="0.25">
      <c r="A25309" s="203"/>
      <c r="B25309" s="203"/>
      <c r="C25309" s="203"/>
      <c r="D25309" s="203"/>
      <c r="E25309" s="203"/>
      <c r="F25309" s="203"/>
    </row>
    <row r="25310" spans="1:6" x14ac:dyDescent="0.25">
      <c r="A25310" s="203"/>
      <c r="B25310" s="203"/>
      <c r="C25310" s="203"/>
      <c r="D25310" s="203"/>
      <c r="E25310" s="203"/>
      <c r="F25310" s="203"/>
    </row>
    <row r="25311" spans="1:6" x14ac:dyDescent="0.25">
      <c r="A25311" s="203"/>
      <c r="B25311" s="203"/>
      <c r="C25311" s="203"/>
      <c r="D25311" s="203"/>
      <c r="E25311" s="203"/>
      <c r="F25311" s="203"/>
    </row>
    <row r="25312" spans="1:6" x14ac:dyDescent="0.25">
      <c r="A25312" s="203"/>
      <c r="B25312" s="203"/>
      <c r="C25312" s="203"/>
      <c r="D25312" s="203"/>
      <c r="E25312" s="203"/>
      <c r="F25312" s="203"/>
    </row>
    <row r="25313" spans="1:6" x14ac:dyDescent="0.25">
      <c r="A25313" s="203"/>
      <c r="B25313" s="203"/>
      <c r="C25313" s="203"/>
      <c r="D25313" s="203"/>
      <c r="E25313" s="203"/>
      <c r="F25313" s="203"/>
    </row>
    <row r="25314" spans="1:6" x14ac:dyDescent="0.25">
      <c r="A25314" s="203"/>
      <c r="B25314" s="203"/>
      <c r="C25314" s="203"/>
      <c r="D25314" s="203"/>
      <c r="E25314" s="203"/>
      <c r="F25314" s="203"/>
    </row>
    <row r="25315" spans="1:6" x14ac:dyDescent="0.25">
      <c r="A25315" s="203"/>
      <c r="B25315" s="203"/>
      <c r="C25315" s="203"/>
      <c r="D25315" s="203"/>
      <c r="E25315" s="203"/>
      <c r="F25315" s="203"/>
    </row>
    <row r="25316" spans="1:6" x14ac:dyDescent="0.25">
      <c r="A25316" s="203"/>
      <c r="B25316" s="203"/>
      <c r="C25316" s="203"/>
      <c r="D25316" s="203"/>
      <c r="E25316" s="203"/>
      <c r="F25316" s="203"/>
    </row>
    <row r="25317" spans="1:6" x14ac:dyDescent="0.25">
      <c r="A25317" s="203"/>
      <c r="B25317" s="203"/>
      <c r="C25317" s="203"/>
      <c r="D25317" s="203"/>
      <c r="E25317" s="203"/>
      <c r="F25317" s="203"/>
    </row>
    <row r="25318" spans="1:6" x14ac:dyDescent="0.25">
      <c r="A25318" s="203"/>
      <c r="B25318" s="203"/>
      <c r="C25318" s="203"/>
      <c r="D25318" s="203"/>
      <c r="E25318" s="203"/>
      <c r="F25318" s="203"/>
    </row>
    <row r="25319" spans="1:6" x14ac:dyDescent="0.25">
      <c r="A25319" s="203"/>
      <c r="B25319" s="203"/>
      <c r="C25319" s="203"/>
      <c r="D25319" s="203"/>
      <c r="E25319" s="203"/>
      <c r="F25319" s="203"/>
    </row>
    <row r="25320" spans="1:6" x14ac:dyDescent="0.25">
      <c r="A25320" s="203"/>
      <c r="B25320" s="203"/>
      <c r="C25320" s="203"/>
      <c r="D25320" s="203"/>
      <c r="E25320" s="203"/>
      <c r="F25320" s="203"/>
    </row>
    <row r="25321" spans="1:6" x14ac:dyDescent="0.25">
      <c r="A25321" s="203"/>
      <c r="B25321" s="203"/>
      <c r="C25321" s="203"/>
      <c r="D25321" s="203"/>
      <c r="E25321" s="203"/>
      <c r="F25321" s="203"/>
    </row>
    <row r="25322" spans="1:6" x14ac:dyDescent="0.25">
      <c r="A25322" s="203"/>
      <c r="B25322" s="203"/>
      <c r="C25322" s="203"/>
      <c r="D25322" s="203"/>
      <c r="E25322" s="203"/>
      <c r="F25322" s="203"/>
    </row>
    <row r="25323" spans="1:6" x14ac:dyDescent="0.25">
      <c r="A25323" s="203"/>
      <c r="B25323" s="203"/>
      <c r="C25323" s="203"/>
      <c r="D25323" s="203"/>
      <c r="E25323" s="203"/>
      <c r="F25323" s="203"/>
    </row>
    <row r="25324" spans="1:6" x14ac:dyDescent="0.25">
      <c r="A25324" s="203"/>
      <c r="B25324" s="203"/>
      <c r="C25324" s="203"/>
      <c r="D25324" s="203"/>
      <c r="E25324" s="203"/>
      <c r="F25324" s="203"/>
    </row>
    <row r="25325" spans="1:6" x14ac:dyDescent="0.25">
      <c r="A25325" s="203"/>
      <c r="B25325" s="203"/>
      <c r="C25325" s="203"/>
      <c r="D25325" s="203"/>
      <c r="E25325" s="203"/>
      <c r="F25325" s="203"/>
    </row>
    <row r="25326" spans="1:6" x14ac:dyDescent="0.25">
      <c r="A25326" s="203"/>
      <c r="B25326" s="203"/>
      <c r="C25326" s="203"/>
      <c r="D25326" s="203"/>
      <c r="E25326" s="203"/>
      <c r="F25326" s="203"/>
    </row>
    <row r="25327" spans="1:6" x14ac:dyDescent="0.25">
      <c r="A25327" s="203"/>
      <c r="B25327" s="203"/>
      <c r="C25327" s="203"/>
      <c r="D25327" s="203"/>
      <c r="E25327" s="203"/>
      <c r="F25327" s="203"/>
    </row>
    <row r="25328" spans="1:6" x14ac:dyDescent="0.25">
      <c r="A25328" s="203"/>
      <c r="B25328" s="203"/>
      <c r="C25328" s="203"/>
      <c r="D25328" s="203"/>
      <c r="E25328" s="203"/>
      <c r="F25328" s="203"/>
    </row>
    <row r="25329" spans="1:6" x14ac:dyDescent="0.25">
      <c r="A25329" s="203"/>
      <c r="B25329" s="203"/>
      <c r="C25329" s="203"/>
      <c r="D25329" s="203"/>
      <c r="E25329" s="203"/>
      <c r="F25329" s="203"/>
    </row>
    <row r="25330" spans="1:6" x14ac:dyDescent="0.25">
      <c r="A25330" s="203"/>
      <c r="B25330" s="203"/>
      <c r="C25330" s="203"/>
      <c r="D25330" s="203"/>
      <c r="E25330" s="203"/>
      <c r="F25330" s="203"/>
    </row>
    <row r="25331" spans="1:6" x14ac:dyDescent="0.25">
      <c r="A25331" s="203"/>
      <c r="B25331" s="203"/>
      <c r="C25331" s="203"/>
      <c r="D25331" s="203"/>
      <c r="E25331" s="203"/>
      <c r="F25331" s="203"/>
    </row>
    <row r="25332" spans="1:6" x14ac:dyDescent="0.25">
      <c r="A25332" s="203"/>
      <c r="B25332" s="203"/>
      <c r="C25332" s="203"/>
      <c r="D25332" s="203"/>
      <c r="E25332" s="203"/>
      <c r="F25332" s="203"/>
    </row>
    <row r="25333" spans="1:6" x14ac:dyDescent="0.25">
      <c r="A25333" s="203"/>
      <c r="B25333" s="203"/>
      <c r="C25333" s="203"/>
      <c r="D25333" s="203"/>
      <c r="E25333" s="203"/>
      <c r="F25333" s="203"/>
    </row>
    <row r="25334" spans="1:6" x14ac:dyDescent="0.25">
      <c r="A25334" s="203"/>
      <c r="B25334" s="203"/>
      <c r="C25334" s="203"/>
      <c r="D25334" s="203"/>
      <c r="E25334" s="203"/>
      <c r="F25334" s="203"/>
    </row>
    <row r="25335" spans="1:6" x14ac:dyDescent="0.25">
      <c r="A25335" s="203"/>
      <c r="B25335" s="203"/>
      <c r="C25335" s="203"/>
      <c r="D25335" s="203"/>
      <c r="E25335" s="203"/>
      <c r="F25335" s="203"/>
    </row>
    <row r="25336" spans="1:6" x14ac:dyDescent="0.25">
      <c r="A25336" s="203"/>
      <c r="B25336" s="203"/>
      <c r="C25336" s="203"/>
      <c r="D25336" s="203"/>
      <c r="E25336" s="203"/>
      <c r="F25336" s="203"/>
    </row>
    <row r="25337" spans="1:6" x14ac:dyDescent="0.25">
      <c r="A25337" s="203"/>
      <c r="B25337" s="203"/>
      <c r="C25337" s="203"/>
      <c r="D25337" s="203"/>
      <c r="E25337" s="203"/>
      <c r="F25337" s="203"/>
    </row>
    <row r="25338" spans="1:6" x14ac:dyDescent="0.25">
      <c r="A25338" s="203"/>
      <c r="B25338" s="203"/>
      <c r="C25338" s="203"/>
      <c r="D25338" s="203"/>
      <c r="E25338" s="203"/>
      <c r="F25338" s="203"/>
    </row>
    <row r="25339" spans="1:6" x14ac:dyDescent="0.25">
      <c r="A25339" s="203"/>
      <c r="B25339" s="203"/>
      <c r="C25339" s="203"/>
      <c r="D25339" s="203"/>
      <c r="E25339" s="203"/>
      <c r="F25339" s="203"/>
    </row>
    <row r="25340" spans="1:6" x14ac:dyDescent="0.25">
      <c r="A25340" s="203"/>
      <c r="B25340" s="203"/>
      <c r="C25340" s="203"/>
      <c r="D25340" s="203"/>
      <c r="E25340" s="203"/>
      <c r="F25340" s="203"/>
    </row>
    <row r="25341" spans="1:6" x14ac:dyDescent="0.25">
      <c r="A25341" s="203"/>
      <c r="B25341" s="203"/>
      <c r="C25341" s="203"/>
      <c r="D25341" s="203"/>
      <c r="E25341" s="203"/>
      <c r="F25341" s="203"/>
    </row>
    <row r="25342" spans="1:6" x14ac:dyDescent="0.25">
      <c r="A25342" s="203"/>
      <c r="B25342" s="203"/>
      <c r="C25342" s="203"/>
      <c r="D25342" s="203"/>
      <c r="E25342" s="203"/>
      <c r="F25342" s="203"/>
    </row>
    <row r="25343" spans="1:6" x14ac:dyDescent="0.25">
      <c r="A25343" s="203"/>
      <c r="B25343" s="203"/>
      <c r="C25343" s="203"/>
      <c r="D25343" s="203"/>
      <c r="E25343" s="203"/>
      <c r="F25343" s="203"/>
    </row>
    <row r="25344" spans="1:6" x14ac:dyDescent="0.25">
      <c r="A25344" s="203"/>
      <c r="B25344" s="203"/>
      <c r="C25344" s="203"/>
      <c r="D25344" s="203"/>
      <c r="E25344" s="203"/>
      <c r="F25344" s="203"/>
    </row>
    <row r="25345" spans="1:6" x14ac:dyDescent="0.25">
      <c r="A25345" s="203"/>
      <c r="B25345" s="203"/>
      <c r="C25345" s="203"/>
      <c r="D25345" s="203"/>
      <c r="E25345" s="203"/>
      <c r="F25345" s="203"/>
    </row>
    <row r="25346" spans="1:6" x14ac:dyDescent="0.25">
      <c r="A25346" s="203"/>
      <c r="B25346" s="203"/>
      <c r="C25346" s="203"/>
      <c r="D25346" s="203"/>
      <c r="E25346" s="203"/>
      <c r="F25346" s="203"/>
    </row>
    <row r="25347" spans="1:6" x14ac:dyDescent="0.25">
      <c r="A25347" s="203"/>
      <c r="B25347" s="203"/>
      <c r="C25347" s="203"/>
      <c r="D25347" s="203"/>
      <c r="E25347" s="203"/>
      <c r="F25347" s="203"/>
    </row>
    <row r="25348" spans="1:6" x14ac:dyDescent="0.25">
      <c r="A25348" s="203"/>
      <c r="B25348" s="203"/>
      <c r="C25348" s="203"/>
      <c r="D25348" s="203"/>
      <c r="E25348" s="203"/>
      <c r="F25348" s="203"/>
    </row>
    <row r="25349" spans="1:6" x14ac:dyDescent="0.25">
      <c r="A25349" s="203"/>
      <c r="B25349" s="203"/>
      <c r="C25349" s="203"/>
      <c r="D25349" s="203"/>
      <c r="E25349" s="203"/>
      <c r="F25349" s="203"/>
    </row>
    <row r="25350" spans="1:6" x14ac:dyDescent="0.25">
      <c r="A25350" s="203"/>
      <c r="B25350" s="203"/>
      <c r="C25350" s="203"/>
      <c r="D25350" s="203"/>
      <c r="E25350" s="203"/>
      <c r="F25350" s="203"/>
    </row>
    <row r="25351" spans="1:6" x14ac:dyDescent="0.25">
      <c r="A25351" s="203"/>
      <c r="B25351" s="203"/>
      <c r="C25351" s="203"/>
      <c r="D25351" s="203"/>
      <c r="E25351" s="203"/>
      <c r="F25351" s="203"/>
    </row>
    <row r="25352" spans="1:6" x14ac:dyDescent="0.25">
      <c r="A25352" s="203"/>
      <c r="B25352" s="203"/>
      <c r="C25352" s="203"/>
      <c r="D25352" s="203"/>
      <c r="E25352" s="203"/>
      <c r="F25352" s="203"/>
    </row>
    <row r="25353" spans="1:6" x14ac:dyDescent="0.25">
      <c r="A25353" s="203"/>
      <c r="B25353" s="203"/>
      <c r="C25353" s="203"/>
      <c r="D25353" s="203"/>
      <c r="E25353" s="203"/>
      <c r="F25353" s="203"/>
    </row>
    <row r="25354" spans="1:6" x14ac:dyDescent="0.25">
      <c r="A25354" s="203"/>
      <c r="B25354" s="203"/>
      <c r="C25354" s="203"/>
      <c r="D25354" s="203"/>
      <c r="E25354" s="203"/>
      <c r="F25354" s="203"/>
    </row>
    <row r="25355" spans="1:6" x14ac:dyDescent="0.25">
      <c r="A25355" s="203"/>
      <c r="B25355" s="203"/>
      <c r="C25355" s="203"/>
      <c r="D25355" s="203"/>
      <c r="E25355" s="203"/>
      <c r="F25355" s="203"/>
    </row>
    <row r="25356" spans="1:6" x14ac:dyDescent="0.25">
      <c r="A25356" s="203"/>
      <c r="B25356" s="203"/>
      <c r="C25356" s="203"/>
      <c r="D25356" s="203"/>
      <c r="E25356" s="203"/>
      <c r="F25356" s="203"/>
    </row>
    <row r="25357" spans="1:6" x14ac:dyDescent="0.25">
      <c r="A25357" s="203"/>
      <c r="B25357" s="203"/>
      <c r="C25357" s="203"/>
      <c r="D25357" s="203"/>
      <c r="E25357" s="203"/>
      <c r="F25357" s="203"/>
    </row>
    <row r="25358" spans="1:6" x14ac:dyDescent="0.25">
      <c r="A25358" s="203"/>
      <c r="B25358" s="203"/>
      <c r="C25358" s="203"/>
      <c r="D25358" s="203"/>
      <c r="E25358" s="203"/>
      <c r="F25358" s="203"/>
    </row>
    <row r="25359" spans="1:6" x14ac:dyDescent="0.25">
      <c r="A25359" s="203"/>
      <c r="B25359" s="203"/>
      <c r="C25359" s="203"/>
      <c r="D25359" s="203"/>
      <c r="E25359" s="203"/>
      <c r="F25359" s="203"/>
    </row>
    <row r="25360" spans="1:6" x14ac:dyDescent="0.25">
      <c r="A25360" s="203"/>
      <c r="B25360" s="203"/>
      <c r="C25360" s="203"/>
      <c r="D25360" s="203"/>
      <c r="E25360" s="203"/>
      <c r="F25360" s="203"/>
    </row>
    <row r="25361" spans="1:6" x14ac:dyDescent="0.25">
      <c r="A25361" s="203"/>
      <c r="B25361" s="203"/>
      <c r="C25361" s="203"/>
      <c r="D25361" s="203"/>
      <c r="E25361" s="203"/>
      <c r="F25361" s="203"/>
    </row>
    <row r="25362" spans="1:6" x14ac:dyDescent="0.25">
      <c r="A25362" s="203"/>
      <c r="B25362" s="203"/>
      <c r="C25362" s="203"/>
      <c r="D25362" s="203"/>
      <c r="E25362" s="203"/>
      <c r="F25362" s="203"/>
    </row>
    <row r="25363" spans="1:6" x14ac:dyDescent="0.25">
      <c r="A25363" s="203"/>
      <c r="B25363" s="203"/>
      <c r="C25363" s="203"/>
      <c r="D25363" s="203"/>
      <c r="E25363" s="203"/>
      <c r="F25363" s="203"/>
    </row>
    <row r="25364" spans="1:6" x14ac:dyDescent="0.25">
      <c r="A25364" s="203"/>
      <c r="B25364" s="203"/>
      <c r="C25364" s="203"/>
      <c r="D25364" s="203"/>
      <c r="E25364" s="203"/>
      <c r="F25364" s="203"/>
    </row>
    <row r="25365" spans="1:6" x14ac:dyDescent="0.25">
      <c r="A25365" s="203"/>
      <c r="B25365" s="203"/>
      <c r="C25365" s="203"/>
      <c r="D25365" s="203"/>
      <c r="E25365" s="203"/>
      <c r="F25365" s="203"/>
    </row>
    <row r="25366" spans="1:6" x14ac:dyDescent="0.25">
      <c r="A25366" s="203"/>
      <c r="B25366" s="203"/>
      <c r="C25366" s="203"/>
      <c r="D25366" s="203"/>
      <c r="E25366" s="203"/>
      <c r="F25366" s="203"/>
    </row>
    <row r="25367" spans="1:6" x14ac:dyDescent="0.25">
      <c r="A25367" s="203"/>
      <c r="B25367" s="203"/>
      <c r="C25367" s="203"/>
      <c r="D25367" s="203"/>
      <c r="E25367" s="203"/>
      <c r="F25367" s="203"/>
    </row>
    <row r="25368" spans="1:6" x14ac:dyDescent="0.25">
      <c r="A25368" s="203"/>
      <c r="B25368" s="203"/>
      <c r="C25368" s="203"/>
      <c r="D25368" s="203"/>
      <c r="E25368" s="203"/>
      <c r="F25368" s="203"/>
    </row>
    <row r="25369" spans="1:6" x14ac:dyDescent="0.25">
      <c r="A25369" s="203"/>
      <c r="B25369" s="203"/>
      <c r="C25369" s="203"/>
      <c r="D25369" s="203"/>
      <c r="E25369" s="203"/>
      <c r="F25369" s="203"/>
    </row>
    <row r="25370" spans="1:6" x14ac:dyDescent="0.25">
      <c r="A25370" s="203"/>
      <c r="B25370" s="203"/>
      <c r="C25370" s="203"/>
      <c r="D25370" s="203"/>
      <c r="E25370" s="203"/>
      <c r="F25370" s="203"/>
    </row>
    <row r="25371" spans="1:6" x14ac:dyDescent="0.25">
      <c r="A25371" s="203"/>
      <c r="B25371" s="203"/>
      <c r="C25371" s="203"/>
      <c r="D25371" s="203"/>
      <c r="E25371" s="203"/>
      <c r="F25371" s="203"/>
    </row>
    <row r="25372" spans="1:6" x14ac:dyDescent="0.25">
      <c r="A25372" s="203"/>
      <c r="B25372" s="203"/>
      <c r="C25372" s="203"/>
      <c r="D25372" s="203"/>
      <c r="E25372" s="203"/>
      <c r="F25372" s="203"/>
    </row>
    <row r="25373" spans="1:6" x14ac:dyDescent="0.25">
      <c r="A25373" s="203"/>
      <c r="B25373" s="203"/>
      <c r="C25373" s="203"/>
      <c r="D25373" s="203"/>
      <c r="E25373" s="203"/>
      <c r="F25373" s="203"/>
    </row>
    <row r="25374" spans="1:6" x14ac:dyDescent="0.25">
      <c r="A25374" s="203"/>
      <c r="B25374" s="203"/>
      <c r="C25374" s="203"/>
      <c r="D25374" s="203"/>
      <c r="E25374" s="203"/>
      <c r="F25374" s="203"/>
    </row>
    <row r="25375" spans="1:6" x14ac:dyDescent="0.25">
      <c r="A25375" s="203"/>
      <c r="B25375" s="203"/>
      <c r="C25375" s="203"/>
      <c r="D25375" s="203"/>
      <c r="E25375" s="203"/>
      <c r="F25375" s="203"/>
    </row>
    <row r="25376" spans="1:6" x14ac:dyDescent="0.25">
      <c r="A25376" s="203"/>
      <c r="B25376" s="203"/>
      <c r="C25376" s="203"/>
      <c r="D25376" s="203"/>
      <c r="E25376" s="203"/>
      <c r="F25376" s="203"/>
    </row>
    <row r="25377" spans="1:6" x14ac:dyDescent="0.25">
      <c r="A25377" s="203"/>
      <c r="B25377" s="203"/>
      <c r="C25377" s="203"/>
      <c r="D25377" s="203"/>
      <c r="E25377" s="203"/>
      <c r="F25377" s="203"/>
    </row>
    <row r="25378" spans="1:6" x14ac:dyDescent="0.25">
      <c r="A25378" s="203"/>
      <c r="B25378" s="203"/>
      <c r="C25378" s="203"/>
      <c r="D25378" s="203"/>
      <c r="E25378" s="203"/>
      <c r="F25378" s="203"/>
    </row>
    <row r="25379" spans="1:6" x14ac:dyDescent="0.25">
      <c r="A25379" s="203"/>
      <c r="B25379" s="203"/>
      <c r="C25379" s="203"/>
      <c r="D25379" s="203"/>
      <c r="E25379" s="203"/>
      <c r="F25379" s="203"/>
    </row>
    <row r="25380" spans="1:6" x14ac:dyDescent="0.25">
      <c r="A25380" s="203"/>
      <c r="B25380" s="203"/>
      <c r="C25380" s="203"/>
      <c r="D25380" s="203"/>
      <c r="E25380" s="203"/>
      <c r="F25380" s="203"/>
    </row>
    <row r="25381" spans="1:6" x14ac:dyDescent="0.25">
      <c r="A25381" s="203"/>
      <c r="B25381" s="203"/>
      <c r="C25381" s="203"/>
      <c r="D25381" s="203"/>
      <c r="E25381" s="203"/>
      <c r="F25381" s="203"/>
    </row>
    <row r="25382" spans="1:6" x14ac:dyDescent="0.25">
      <c r="A25382" s="203"/>
      <c r="B25382" s="203"/>
      <c r="C25382" s="203"/>
      <c r="D25382" s="203"/>
      <c r="E25382" s="203"/>
      <c r="F25382" s="203"/>
    </row>
    <row r="25383" spans="1:6" x14ac:dyDescent="0.25">
      <c r="A25383" s="203"/>
      <c r="B25383" s="203"/>
      <c r="C25383" s="203"/>
      <c r="D25383" s="203"/>
      <c r="E25383" s="203"/>
      <c r="F25383" s="203"/>
    </row>
    <row r="25384" spans="1:6" x14ac:dyDescent="0.25">
      <c r="A25384" s="203"/>
      <c r="B25384" s="203"/>
      <c r="C25384" s="203"/>
      <c r="D25384" s="203"/>
      <c r="E25384" s="203"/>
      <c r="F25384" s="203"/>
    </row>
    <row r="25385" spans="1:6" x14ac:dyDescent="0.25">
      <c r="A25385" s="203"/>
      <c r="B25385" s="203"/>
      <c r="C25385" s="203"/>
      <c r="D25385" s="203"/>
      <c r="E25385" s="203"/>
      <c r="F25385" s="203"/>
    </row>
    <row r="25386" spans="1:6" x14ac:dyDescent="0.25">
      <c r="A25386" s="203"/>
      <c r="B25386" s="203"/>
      <c r="C25386" s="203"/>
      <c r="D25386" s="203"/>
      <c r="E25386" s="203"/>
      <c r="F25386" s="203"/>
    </row>
    <row r="25387" spans="1:6" x14ac:dyDescent="0.25">
      <c r="A25387" s="203"/>
      <c r="B25387" s="203"/>
      <c r="C25387" s="203"/>
      <c r="D25387" s="203"/>
      <c r="E25387" s="203"/>
      <c r="F25387" s="203"/>
    </row>
    <row r="25388" spans="1:6" x14ac:dyDescent="0.25">
      <c r="A25388" s="203"/>
      <c r="B25388" s="203"/>
      <c r="C25388" s="203"/>
      <c r="D25388" s="203"/>
      <c r="E25388" s="203"/>
      <c r="F25388" s="203"/>
    </row>
    <row r="25389" spans="1:6" x14ac:dyDescent="0.25">
      <c r="A25389" s="203"/>
      <c r="B25389" s="203"/>
      <c r="C25389" s="203"/>
      <c r="D25389" s="203"/>
      <c r="E25389" s="203"/>
      <c r="F25389" s="203"/>
    </row>
    <row r="25390" spans="1:6" x14ac:dyDescent="0.25">
      <c r="A25390" s="203"/>
      <c r="B25390" s="203"/>
      <c r="C25390" s="203"/>
      <c r="D25390" s="203"/>
      <c r="E25390" s="203"/>
      <c r="F25390" s="203"/>
    </row>
    <row r="25391" spans="1:6" x14ac:dyDescent="0.25">
      <c r="A25391" s="203"/>
      <c r="B25391" s="203"/>
      <c r="C25391" s="203"/>
      <c r="D25391" s="203"/>
      <c r="E25391" s="203"/>
      <c r="F25391" s="203"/>
    </row>
    <row r="25392" spans="1:6" x14ac:dyDescent="0.25">
      <c r="A25392" s="203"/>
      <c r="B25392" s="203"/>
      <c r="C25392" s="203"/>
      <c r="D25392" s="203"/>
      <c r="E25392" s="203"/>
      <c r="F25392" s="203"/>
    </row>
    <row r="25393" spans="1:6" x14ac:dyDescent="0.25">
      <c r="A25393" s="203"/>
      <c r="B25393" s="203"/>
      <c r="C25393" s="203"/>
      <c r="D25393" s="203"/>
      <c r="E25393" s="203"/>
      <c r="F25393" s="203"/>
    </row>
    <row r="25394" spans="1:6" x14ac:dyDescent="0.25">
      <c r="A25394" s="203"/>
      <c r="B25394" s="203"/>
      <c r="C25394" s="203"/>
      <c r="D25394" s="203"/>
      <c r="E25394" s="203"/>
      <c r="F25394" s="203"/>
    </row>
    <row r="25395" spans="1:6" x14ac:dyDescent="0.25">
      <c r="A25395" s="203"/>
      <c r="B25395" s="203"/>
      <c r="C25395" s="203"/>
      <c r="D25395" s="203"/>
      <c r="E25395" s="203"/>
      <c r="F25395" s="203"/>
    </row>
    <row r="25396" spans="1:6" x14ac:dyDescent="0.25">
      <c r="A25396" s="203"/>
      <c r="B25396" s="203"/>
      <c r="C25396" s="203"/>
      <c r="D25396" s="203"/>
      <c r="E25396" s="203"/>
      <c r="F25396" s="203"/>
    </row>
    <row r="25397" spans="1:6" x14ac:dyDescent="0.25">
      <c r="A25397" s="203"/>
      <c r="B25397" s="203"/>
      <c r="C25397" s="203"/>
      <c r="D25397" s="203"/>
      <c r="E25397" s="203"/>
      <c r="F25397" s="203"/>
    </row>
    <row r="25398" spans="1:6" x14ac:dyDescent="0.25">
      <c r="A25398" s="203"/>
      <c r="B25398" s="203"/>
      <c r="C25398" s="203"/>
      <c r="D25398" s="203"/>
      <c r="E25398" s="203"/>
      <c r="F25398" s="203"/>
    </row>
    <row r="25399" spans="1:6" x14ac:dyDescent="0.25">
      <c r="A25399" s="203"/>
      <c r="B25399" s="203"/>
      <c r="C25399" s="203"/>
      <c r="D25399" s="203"/>
      <c r="E25399" s="203"/>
      <c r="F25399" s="203"/>
    </row>
    <row r="25400" spans="1:6" x14ac:dyDescent="0.25">
      <c r="A25400" s="203"/>
      <c r="B25400" s="203"/>
      <c r="C25400" s="203"/>
      <c r="D25400" s="203"/>
      <c r="E25400" s="203"/>
      <c r="F25400" s="203"/>
    </row>
    <row r="25401" spans="1:6" x14ac:dyDescent="0.25">
      <c r="A25401" s="203"/>
      <c r="B25401" s="203"/>
      <c r="C25401" s="203"/>
      <c r="D25401" s="203"/>
      <c r="E25401" s="203"/>
      <c r="F25401" s="203"/>
    </row>
    <row r="25402" spans="1:6" x14ac:dyDescent="0.25">
      <c r="A25402" s="203"/>
      <c r="B25402" s="203"/>
      <c r="C25402" s="203"/>
      <c r="D25402" s="203"/>
      <c r="E25402" s="203"/>
      <c r="F25402" s="203"/>
    </row>
    <row r="25403" spans="1:6" x14ac:dyDescent="0.25">
      <c r="A25403" s="203"/>
      <c r="B25403" s="203"/>
      <c r="C25403" s="203"/>
      <c r="D25403" s="203"/>
      <c r="E25403" s="203"/>
      <c r="F25403" s="203"/>
    </row>
    <row r="25404" spans="1:6" x14ac:dyDescent="0.25">
      <c r="A25404" s="203"/>
      <c r="B25404" s="203"/>
      <c r="C25404" s="203"/>
      <c r="D25404" s="203"/>
      <c r="E25404" s="203"/>
      <c r="F25404" s="203"/>
    </row>
    <row r="25405" spans="1:6" x14ac:dyDescent="0.25">
      <c r="A25405" s="203"/>
      <c r="B25405" s="203"/>
      <c r="C25405" s="203"/>
      <c r="D25405" s="203"/>
      <c r="E25405" s="203"/>
      <c r="F25405" s="203"/>
    </row>
    <row r="25406" spans="1:6" x14ac:dyDescent="0.25">
      <c r="A25406" s="203"/>
      <c r="B25406" s="203"/>
      <c r="C25406" s="203"/>
      <c r="D25406" s="203"/>
      <c r="E25406" s="203"/>
      <c r="F25406" s="203"/>
    </row>
    <row r="25407" spans="1:6" x14ac:dyDescent="0.25">
      <c r="A25407" s="203"/>
      <c r="B25407" s="203"/>
      <c r="C25407" s="203"/>
      <c r="D25407" s="203"/>
      <c r="E25407" s="203"/>
      <c r="F25407" s="203"/>
    </row>
    <row r="25408" spans="1:6" x14ac:dyDescent="0.25">
      <c r="A25408" s="203"/>
      <c r="B25408" s="203"/>
      <c r="C25408" s="203"/>
      <c r="D25408" s="203"/>
      <c r="E25408" s="203"/>
      <c r="F25408" s="203"/>
    </row>
    <row r="25409" spans="1:6" x14ac:dyDescent="0.25">
      <c r="A25409" s="203"/>
      <c r="B25409" s="203"/>
      <c r="C25409" s="203"/>
      <c r="D25409" s="203"/>
      <c r="E25409" s="203"/>
      <c r="F25409" s="203"/>
    </row>
    <row r="25410" spans="1:6" x14ac:dyDescent="0.25">
      <c r="A25410" s="203"/>
      <c r="B25410" s="203"/>
      <c r="C25410" s="203"/>
      <c r="D25410" s="203"/>
      <c r="E25410" s="203"/>
      <c r="F25410" s="203"/>
    </row>
    <row r="25411" spans="1:6" x14ac:dyDescent="0.25">
      <c r="A25411" s="203"/>
      <c r="B25411" s="203"/>
      <c r="C25411" s="203"/>
      <c r="D25411" s="203"/>
      <c r="E25411" s="203"/>
      <c r="F25411" s="203"/>
    </row>
    <row r="25412" spans="1:6" x14ac:dyDescent="0.25">
      <c r="A25412" s="203"/>
      <c r="B25412" s="203"/>
      <c r="C25412" s="203"/>
      <c r="D25412" s="203"/>
      <c r="E25412" s="203"/>
      <c r="F25412" s="203"/>
    </row>
    <row r="25413" spans="1:6" x14ac:dyDescent="0.25">
      <c r="A25413" s="203"/>
      <c r="B25413" s="203"/>
      <c r="C25413" s="203"/>
      <c r="D25413" s="203"/>
      <c r="E25413" s="203"/>
      <c r="F25413" s="203"/>
    </row>
    <row r="25414" spans="1:6" x14ac:dyDescent="0.25">
      <c r="A25414" s="203"/>
      <c r="B25414" s="203"/>
      <c r="C25414" s="203"/>
      <c r="D25414" s="203"/>
      <c r="E25414" s="203"/>
      <c r="F25414" s="203"/>
    </row>
    <row r="25415" spans="1:6" x14ac:dyDescent="0.25">
      <c r="A25415" s="203"/>
      <c r="B25415" s="203"/>
      <c r="C25415" s="203"/>
      <c r="D25415" s="203"/>
      <c r="E25415" s="203"/>
      <c r="F25415" s="203"/>
    </row>
    <row r="25416" spans="1:6" x14ac:dyDescent="0.25">
      <c r="A25416" s="203"/>
      <c r="B25416" s="203"/>
      <c r="C25416" s="203"/>
      <c r="D25416" s="203"/>
      <c r="E25416" s="203"/>
      <c r="F25416" s="203"/>
    </row>
    <row r="25417" spans="1:6" x14ac:dyDescent="0.25">
      <c r="A25417" s="203"/>
      <c r="B25417" s="203"/>
      <c r="C25417" s="203"/>
      <c r="D25417" s="203"/>
      <c r="E25417" s="203"/>
      <c r="F25417" s="203"/>
    </row>
    <row r="25418" spans="1:6" x14ac:dyDescent="0.25">
      <c r="A25418" s="203"/>
      <c r="B25418" s="203"/>
      <c r="C25418" s="203"/>
      <c r="D25418" s="203"/>
      <c r="E25418" s="203"/>
      <c r="F25418" s="203"/>
    </row>
    <row r="25419" spans="1:6" x14ac:dyDescent="0.25">
      <c r="A25419" s="203"/>
      <c r="B25419" s="203"/>
      <c r="C25419" s="203"/>
      <c r="D25419" s="203"/>
      <c r="E25419" s="203"/>
      <c r="F25419" s="203"/>
    </row>
    <row r="25420" spans="1:6" x14ac:dyDescent="0.25">
      <c r="A25420" s="203"/>
      <c r="B25420" s="203"/>
      <c r="C25420" s="203"/>
      <c r="D25420" s="203"/>
      <c r="E25420" s="203"/>
      <c r="F25420" s="203"/>
    </row>
    <row r="25421" spans="1:6" x14ac:dyDescent="0.25">
      <c r="A25421" s="203"/>
      <c r="B25421" s="203"/>
      <c r="C25421" s="203"/>
      <c r="D25421" s="203"/>
      <c r="E25421" s="203"/>
      <c r="F25421" s="203"/>
    </row>
    <row r="25422" spans="1:6" x14ac:dyDescent="0.25">
      <c r="A25422" s="203"/>
      <c r="B25422" s="203"/>
      <c r="C25422" s="203"/>
      <c r="D25422" s="203"/>
      <c r="E25422" s="203"/>
      <c r="F25422" s="203"/>
    </row>
    <row r="25423" spans="1:6" x14ac:dyDescent="0.25">
      <c r="A25423" s="203"/>
      <c r="B25423" s="203"/>
      <c r="C25423" s="203"/>
      <c r="D25423" s="203"/>
      <c r="E25423" s="203"/>
      <c r="F25423" s="203"/>
    </row>
    <row r="25424" spans="1:6" x14ac:dyDescent="0.25">
      <c r="A25424" s="203"/>
      <c r="B25424" s="203"/>
      <c r="C25424" s="203"/>
      <c r="D25424" s="203"/>
      <c r="E25424" s="203"/>
      <c r="F25424" s="203"/>
    </row>
    <row r="25425" spans="1:6" x14ac:dyDescent="0.25">
      <c r="A25425" s="203"/>
      <c r="B25425" s="203"/>
      <c r="C25425" s="203"/>
      <c r="D25425" s="203"/>
      <c r="E25425" s="203"/>
      <c r="F25425" s="203"/>
    </row>
    <row r="25426" spans="1:6" x14ac:dyDescent="0.25">
      <c r="A25426" s="203"/>
      <c r="B25426" s="203"/>
      <c r="C25426" s="203"/>
      <c r="D25426" s="203"/>
      <c r="E25426" s="203"/>
      <c r="F25426" s="203"/>
    </row>
    <row r="25427" spans="1:6" x14ac:dyDescent="0.25">
      <c r="A25427" s="203"/>
      <c r="B25427" s="203"/>
      <c r="C25427" s="203"/>
      <c r="D25427" s="203"/>
      <c r="E25427" s="203"/>
      <c r="F25427" s="203"/>
    </row>
    <row r="25428" spans="1:6" x14ac:dyDescent="0.25">
      <c r="A25428" s="203"/>
      <c r="B25428" s="203"/>
      <c r="C25428" s="203"/>
      <c r="D25428" s="203"/>
      <c r="E25428" s="203"/>
      <c r="F25428" s="203"/>
    </row>
    <row r="25429" spans="1:6" x14ac:dyDescent="0.25">
      <c r="A25429" s="203"/>
      <c r="B25429" s="203"/>
      <c r="C25429" s="203"/>
      <c r="D25429" s="203"/>
      <c r="E25429" s="203"/>
      <c r="F25429" s="203"/>
    </row>
    <row r="25430" spans="1:6" x14ac:dyDescent="0.25">
      <c r="A25430" s="203"/>
      <c r="B25430" s="203"/>
      <c r="C25430" s="203"/>
      <c r="D25430" s="203"/>
      <c r="E25430" s="203"/>
      <c r="F25430" s="203"/>
    </row>
    <row r="25431" spans="1:6" x14ac:dyDescent="0.25">
      <c r="A25431" s="203"/>
      <c r="B25431" s="203"/>
      <c r="C25431" s="203"/>
      <c r="D25431" s="203"/>
      <c r="E25431" s="203"/>
      <c r="F25431" s="203"/>
    </row>
    <row r="25432" spans="1:6" x14ac:dyDescent="0.25">
      <c r="A25432" s="203"/>
      <c r="B25432" s="203"/>
      <c r="C25432" s="203"/>
      <c r="D25432" s="203"/>
      <c r="E25432" s="203"/>
      <c r="F25432" s="203"/>
    </row>
    <row r="25433" spans="1:6" x14ac:dyDescent="0.25">
      <c r="A25433" s="203"/>
      <c r="B25433" s="203"/>
      <c r="C25433" s="203"/>
      <c r="D25433" s="203"/>
      <c r="E25433" s="203"/>
      <c r="F25433" s="203"/>
    </row>
    <row r="25434" spans="1:6" x14ac:dyDescent="0.25">
      <c r="A25434" s="203"/>
      <c r="B25434" s="203"/>
      <c r="C25434" s="203"/>
      <c r="D25434" s="203"/>
      <c r="E25434" s="203"/>
      <c r="F25434" s="203"/>
    </row>
    <row r="25435" spans="1:6" x14ac:dyDescent="0.25">
      <c r="A25435" s="203"/>
      <c r="B25435" s="203"/>
      <c r="C25435" s="203"/>
      <c r="D25435" s="203"/>
      <c r="E25435" s="203"/>
      <c r="F25435" s="203"/>
    </row>
    <row r="25436" spans="1:6" x14ac:dyDescent="0.25">
      <c r="A25436" s="203"/>
      <c r="B25436" s="203"/>
      <c r="C25436" s="203"/>
      <c r="D25436" s="203"/>
      <c r="E25436" s="203"/>
      <c r="F25436" s="203"/>
    </row>
    <row r="25437" spans="1:6" x14ac:dyDescent="0.25">
      <c r="A25437" s="203"/>
      <c r="B25437" s="203"/>
      <c r="C25437" s="203"/>
      <c r="D25437" s="203"/>
      <c r="E25437" s="203"/>
      <c r="F25437" s="203"/>
    </row>
    <row r="25438" spans="1:6" x14ac:dyDescent="0.25">
      <c r="A25438" s="203"/>
      <c r="B25438" s="203"/>
      <c r="C25438" s="203"/>
      <c r="D25438" s="203"/>
      <c r="E25438" s="203"/>
      <c r="F25438" s="203"/>
    </row>
    <row r="25439" spans="1:6" x14ac:dyDescent="0.25">
      <c r="A25439" s="203"/>
      <c r="B25439" s="203"/>
      <c r="C25439" s="203"/>
      <c r="D25439" s="203"/>
      <c r="E25439" s="203"/>
      <c r="F25439" s="203"/>
    </row>
    <row r="25440" spans="1:6" x14ac:dyDescent="0.25">
      <c r="A25440" s="203"/>
      <c r="B25440" s="203"/>
      <c r="C25440" s="203"/>
      <c r="D25440" s="203"/>
      <c r="E25440" s="203"/>
      <c r="F25440" s="203"/>
    </row>
    <row r="25441" spans="1:6" x14ac:dyDescent="0.25">
      <c r="A25441" s="203"/>
      <c r="B25441" s="203"/>
      <c r="C25441" s="203"/>
      <c r="D25441" s="203"/>
      <c r="E25441" s="203"/>
      <c r="F25441" s="203"/>
    </row>
    <row r="25442" spans="1:6" x14ac:dyDescent="0.25">
      <c r="A25442" s="203"/>
      <c r="B25442" s="203"/>
      <c r="C25442" s="203"/>
      <c r="D25442" s="203"/>
      <c r="E25442" s="203"/>
      <c r="F25442" s="203"/>
    </row>
    <row r="25443" spans="1:6" x14ac:dyDescent="0.25">
      <c r="A25443" s="203"/>
      <c r="B25443" s="203"/>
      <c r="C25443" s="203"/>
      <c r="D25443" s="203"/>
      <c r="E25443" s="203"/>
      <c r="F25443" s="203"/>
    </row>
    <row r="25444" spans="1:6" x14ac:dyDescent="0.25">
      <c r="A25444" s="203"/>
      <c r="B25444" s="203"/>
      <c r="C25444" s="203"/>
      <c r="D25444" s="203"/>
      <c r="E25444" s="203"/>
      <c r="F25444" s="203"/>
    </row>
    <row r="25445" spans="1:6" x14ac:dyDescent="0.25">
      <c r="A25445" s="203"/>
      <c r="B25445" s="203"/>
      <c r="C25445" s="203"/>
      <c r="D25445" s="203"/>
      <c r="E25445" s="203"/>
      <c r="F25445" s="203"/>
    </row>
    <row r="25446" spans="1:6" x14ac:dyDescent="0.25">
      <c r="A25446" s="203"/>
      <c r="B25446" s="203"/>
      <c r="C25446" s="203"/>
      <c r="D25446" s="203"/>
      <c r="E25446" s="203"/>
      <c r="F25446" s="203"/>
    </row>
    <row r="25447" spans="1:6" x14ac:dyDescent="0.25">
      <c r="A25447" s="203"/>
      <c r="B25447" s="203"/>
      <c r="C25447" s="203"/>
      <c r="D25447" s="203"/>
      <c r="E25447" s="203"/>
      <c r="F25447" s="203"/>
    </row>
    <row r="25448" spans="1:6" x14ac:dyDescent="0.25">
      <c r="A25448" s="203"/>
      <c r="B25448" s="203"/>
      <c r="C25448" s="203"/>
      <c r="D25448" s="203"/>
      <c r="E25448" s="203"/>
      <c r="F25448" s="203"/>
    </row>
    <row r="25449" spans="1:6" x14ac:dyDescent="0.25">
      <c r="A25449" s="203"/>
      <c r="B25449" s="203"/>
      <c r="C25449" s="203"/>
      <c r="D25449" s="203"/>
      <c r="E25449" s="203"/>
      <c r="F25449" s="203"/>
    </row>
    <row r="25450" spans="1:6" x14ac:dyDescent="0.25">
      <c r="A25450" s="203"/>
      <c r="B25450" s="203"/>
      <c r="C25450" s="203"/>
      <c r="D25450" s="203"/>
      <c r="E25450" s="203"/>
      <c r="F25450" s="203"/>
    </row>
    <row r="25451" spans="1:6" x14ac:dyDescent="0.25">
      <c r="A25451" s="203"/>
      <c r="B25451" s="203"/>
      <c r="C25451" s="203"/>
      <c r="D25451" s="203"/>
      <c r="E25451" s="203"/>
      <c r="F25451" s="203"/>
    </row>
    <row r="25452" spans="1:6" x14ac:dyDescent="0.25">
      <c r="A25452" s="203"/>
      <c r="B25452" s="203"/>
      <c r="C25452" s="203"/>
      <c r="D25452" s="203"/>
      <c r="E25452" s="203"/>
      <c r="F25452" s="203"/>
    </row>
    <row r="25453" spans="1:6" x14ac:dyDescent="0.25">
      <c r="A25453" s="203"/>
      <c r="B25453" s="203"/>
      <c r="C25453" s="203"/>
      <c r="D25453" s="203"/>
      <c r="E25453" s="203"/>
      <c r="F25453" s="203"/>
    </row>
    <row r="25454" spans="1:6" x14ac:dyDescent="0.25">
      <c r="A25454" s="203"/>
      <c r="B25454" s="203"/>
      <c r="C25454" s="203"/>
      <c r="D25454" s="203"/>
      <c r="E25454" s="203"/>
      <c r="F25454" s="203"/>
    </row>
    <row r="25455" spans="1:6" x14ac:dyDescent="0.25">
      <c r="A25455" s="203"/>
      <c r="B25455" s="203"/>
      <c r="C25455" s="203"/>
      <c r="D25455" s="203"/>
      <c r="E25455" s="203"/>
      <c r="F25455" s="203"/>
    </row>
    <row r="25456" spans="1:6" x14ac:dyDescent="0.25">
      <c r="A25456" s="203"/>
      <c r="B25456" s="203"/>
      <c r="C25456" s="203"/>
      <c r="D25456" s="203"/>
      <c r="E25456" s="203"/>
      <c r="F25456" s="203"/>
    </row>
    <row r="25457" spans="1:6" x14ac:dyDescent="0.25">
      <c r="A25457" s="203"/>
      <c r="B25457" s="203"/>
      <c r="C25457" s="203"/>
      <c r="D25457" s="203"/>
      <c r="E25457" s="203"/>
      <c r="F25457" s="203"/>
    </row>
    <row r="25458" spans="1:6" x14ac:dyDescent="0.25">
      <c r="A25458" s="203"/>
      <c r="B25458" s="203"/>
      <c r="C25458" s="203"/>
      <c r="D25458" s="203"/>
      <c r="E25458" s="203"/>
      <c r="F25458" s="203"/>
    </row>
    <row r="25459" spans="1:6" x14ac:dyDescent="0.25">
      <c r="A25459" s="203"/>
      <c r="B25459" s="203"/>
      <c r="C25459" s="203"/>
      <c r="D25459" s="203"/>
      <c r="E25459" s="203"/>
      <c r="F25459" s="203"/>
    </row>
    <row r="25460" spans="1:6" x14ac:dyDescent="0.25">
      <c r="A25460" s="203"/>
      <c r="B25460" s="203"/>
      <c r="C25460" s="203"/>
      <c r="D25460" s="203"/>
      <c r="E25460" s="203"/>
      <c r="F25460" s="203"/>
    </row>
    <row r="25461" spans="1:6" x14ac:dyDescent="0.25">
      <c r="A25461" s="203"/>
      <c r="B25461" s="203"/>
      <c r="C25461" s="203"/>
      <c r="D25461" s="203"/>
      <c r="E25461" s="203"/>
      <c r="F25461" s="203"/>
    </row>
    <row r="25462" spans="1:6" x14ac:dyDescent="0.25">
      <c r="A25462" s="203"/>
      <c r="B25462" s="203"/>
      <c r="C25462" s="203"/>
      <c r="D25462" s="203"/>
      <c r="E25462" s="203"/>
      <c r="F25462" s="203"/>
    </row>
    <row r="25463" spans="1:6" x14ac:dyDescent="0.25">
      <c r="A25463" s="203"/>
      <c r="B25463" s="203"/>
      <c r="C25463" s="203"/>
      <c r="D25463" s="203"/>
      <c r="E25463" s="203"/>
      <c r="F25463" s="203"/>
    </row>
    <row r="25464" spans="1:6" x14ac:dyDescent="0.25">
      <c r="A25464" s="203"/>
      <c r="B25464" s="203"/>
      <c r="C25464" s="203"/>
      <c r="D25464" s="203"/>
      <c r="E25464" s="203"/>
      <c r="F25464" s="203"/>
    </row>
    <row r="25465" spans="1:6" x14ac:dyDescent="0.25">
      <c r="A25465" s="203"/>
      <c r="B25465" s="203"/>
      <c r="C25465" s="203"/>
      <c r="D25465" s="203"/>
      <c r="E25465" s="203"/>
      <c r="F25465" s="203"/>
    </row>
    <row r="25466" spans="1:6" x14ac:dyDescent="0.25">
      <c r="A25466" s="203"/>
      <c r="B25466" s="203"/>
      <c r="C25466" s="203"/>
      <c r="D25466" s="203"/>
      <c r="E25466" s="203"/>
      <c r="F25466" s="203"/>
    </row>
    <row r="25467" spans="1:6" x14ac:dyDescent="0.25">
      <c r="A25467" s="203"/>
      <c r="B25467" s="203"/>
      <c r="C25467" s="203"/>
      <c r="D25467" s="203"/>
      <c r="E25467" s="203"/>
      <c r="F25467" s="203"/>
    </row>
    <row r="25468" spans="1:6" x14ac:dyDescent="0.25">
      <c r="A25468" s="203"/>
      <c r="B25468" s="203"/>
      <c r="C25468" s="203"/>
      <c r="D25468" s="203"/>
      <c r="E25468" s="203"/>
      <c r="F25468" s="203"/>
    </row>
    <row r="25469" spans="1:6" x14ac:dyDescent="0.25">
      <c r="A25469" s="203"/>
      <c r="B25469" s="203"/>
      <c r="C25469" s="203"/>
      <c r="D25469" s="203"/>
      <c r="E25469" s="203"/>
      <c r="F25469" s="203"/>
    </row>
    <row r="25470" spans="1:6" x14ac:dyDescent="0.25">
      <c r="A25470" s="203"/>
      <c r="B25470" s="203"/>
      <c r="C25470" s="203"/>
      <c r="D25470" s="203"/>
      <c r="E25470" s="203"/>
      <c r="F25470" s="203"/>
    </row>
    <row r="25471" spans="1:6" x14ac:dyDescent="0.25">
      <c r="A25471" s="203"/>
      <c r="B25471" s="203"/>
      <c r="C25471" s="203"/>
      <c r="D25471" s="203"/>
      <c r="E25471" s="203"/>
      <c r="F25471" s="203"/>
    </row>
    <row r="25472" spans="1:6" x14ac:dyDescent="0.25">
      <c r="A25472" s="203"/>
      <c r="B25472" s="203"/>
      <c r="C25472" s="203"/>
      <c r="D25472" s="203"/>
      <c r="E25472" s="203"/>
      <c r="F25472" s="203"/>
    </row>
    <row r="25473" spans="1:6" x14ac:dyDescent="0.25">
      <c r="A25473" s="203"/>
      <c r="B25473" s="203"/>
      <c r="C25473" s="203"/>
      <c r="D25473" s="203"/>
      <c r="E25473" s="203"/>
      <c r="F25473" s="203"/>
    </row>
    <row r="25474" spans="1:6" x14ac:dyDescent="0.25">
      <c r="A25474" s="203"/>
      <c r="B25474" s="203"/>
      <c r="C25474" s="203"/>
      <c r="D25474" s="203"/>
      <c r="E25474" s="203"/>
      <c r="F25474" s="203"/>
    </row>
    <row r="25475" spans="1:6" x14ac:dyDescent="0.25">
      <c r="A25475" s="203"/>
      <c r="B25475" s="203"/>
      <c r="C25475" s="203"/>
      <c r="D25475" s="203"/>
      <c r="E25475" s="203"/>
      <c r="F25475" s="203"/>
    </row>
    <row r="25476" spans="1:6" x14ac:dyDescent="0.25">
      <c r="A25476" s="203"/>
      <c r="B25476" s="203"/>
      <c r="C25476" s="203"/>
      <c r="D25476" s="203"/>
      <c r="E25476" s="203"/>
      <c r="F25476" s="203"/>
    </row>
    <row r="25477" spans="1:6" x14ac:dyDescent="0.25">
      <c r="A25477" s="203"/>
      <c r="B25477" s="203"/>
      <c r="C25477" s="203"/>
      <c r="D25477" s="203"/>
      <c r="E25477" s="203"/>
      <c r="F25477" s="203"/>
    </row>
    <row r="25478" spans="1:6" x14ac:dyDescent="0.25">
      <c r="A25478" s="203"/>
      <c r="B25478" s="203"/>
      <c r="C25478" s="203"/>
      <c r="D25478" s="203"/>
      <c r="E25478" s="203"/>
      <c r="F25478" s="203"/>
    </row>
    <row r="25479" spans="1:6" x14ac:dyDescent="0.25">
      <c r="A25479" s="203"/>
      <c r="B25479" s="203"/>
      <c r="C25479" s="203"/>
      <c r="D25479" s="203"/>
      <c r="E25479" s="203"/>
      <c r="F25479" s="203"/>
    </row>
    <row r="25480" spans="1:6" x14ac:dyDescent="0.25">
      <c r="A25480" s="203"/>
      <c r="B25480" s="203"/>
      <c r="C25480" s="203"/>
      <c r="D25480" s="203"/>
      <c r="E25480" s="203"/>
      <c r="F25480" s="203"/>
    </row>
    <row r="25481" spans="1:6" x14ac:dyDescent="0.25">
      <c r="A25481" s="203"/>
      <c r="B25481" s="203"/>
      <c r="C25481" s="203"/>
      <c r="D25481" s="203"/>
      <c r="E25481" s="203"/>
      <c r="F25481" s="203"/>
    </row>
    <row r="25482" spans="1:6" x14ac:dyDescent="0.25">
      <c r="A25482" s="203"/>
      <c r="B25482" s="203"/>
      <c r="C25482" s="203"/>
      <c r="D25482" s="203"/>
      <c r="E25482" s="203"/>
      <c r="F25482" s="203"/>
    </row>
    <row r="25483" spans="1:6" x14ac:dyDescent="0.25">
      <c r="A25483" s="203"/>
      <c r="B25483" s="203"/>
      <c r="C25483" s="203"/>
      <c r="D25483" s="203"/>
      <c r="E25483" s="203"/>
      <c r="F25483" s="203"/>
    </row>
    <row r="25484" spans="1:6" x14ac:dyDescent="0.25">
      <c r="A25484" s="203"/>
      <c r="B25484" s="203"/>
      <c r="C25484" s="203"/>
      <c r="D25484" s="203"/>
      <c r="E25484" s="203"/>
      <c r="F25484" s="203"/>
    </row>
    <row r="25485" spans="1:6" x14ac:dyDescent="0.25">
      <c r="A25485" s="203"/>
      <c r="B25485" s="203"/>
      <c r="C25485" s="203"/>
      <c r="D25485" s="203"/>
      <c r="E25485" s="203"/>
      <c r="F25485" s="203"/>
    </row>
    <row r="25486" spans="1:6" x14ac:dyDescent="0.25">
      <c r="A25486" s="203"/>
      <c r="B25486" s="203"/>
      <c r="C25486" s="203"/>
      <c r="D25486" s="203"/>
      <c r="E25486" s="203"/>
      <c r="F25486" s="203"/>
    </row>
    <row r="25487" spans="1:6" x14ac:dyDescent="0.25">
      <c r="A25487" s="203"/>
      <c r="B25487" s="203"/>
      <c r="C25487" s="203"/>
      <c r="D25487" s="203"/>
      <c r="E25487" s="203"/>
      <c r="F25487" s="203"/>
    </row>
    <row r="25488" spans="1:6" x14ac:dyDescent="0.25">
      <c r="A25488" s="203"/>
      <c r="B25488" s="203"/>
      <c r="C25488" s="203"/>
      <c r="D25488" s="203"/>
      <c r="E25488" s="203"/>
      <c r="F25488" s="203"/>
    </row>
    <row r="25489" spans="1:6" x14ac:dyDescent="0.25">
      <c r="A25489" s="203"/>
      <c r="B25489" s="203"/>
      <c r="C25489" s="203"/>
      <c r="D25489" s="203"/>
      <c r="E25489" s="203"/>
      <c r="F25489" s="203"/>
    </row>
    <row r="25490" spans="1:6" x14ac:dyDescent="0.25">
      <c r="A25490" s="203"/>
      <c r="B25490" s="203"/>
      <c r="C25490" s="203"/>
      <c r="D25490" s="203"/>
      <c r="E25490" s="203"/>
      <c r="F25490" s="203"/>
    </row>
    <row r="25491" spans="1:6" x14ac:dyDescent="0.25">
      <c r="A25491" s="203"/>
      <c r="B25491" s="203"/>
      <c r="C25491" s="203"/>
      <c r="D25491" s="203"/>
      <c r="E25491" s="203"/>
      <c r="F25491" s="203"/>
    </row>
    <row r="25492" spans="1:6" x14ac:dyDescent="0.25">
      <c r="A25492" s="203"/>
      <c r="B25492" s="203"/>
      <c r="C25492" s="203"/>
      <c r="D25492" s="203"/>
      <c r="E25492" s="203"/>
      <c r="F25492" s="203"/>
    </row>
    <row r="25493" spans="1:6" x14ac:dyDescent="0.25">
      <c r="A25493" s="203"/>
      <c r="B25493" s="203"/>
      <c r="C25493" s="203"/>
      <c r="D25493" s="203"/>
      <c r="E25493" s="203"/>
      <c r="F25493" s="203"/>
    </row>
    <row r="25494" spans="1:6" x14ac:dyDescent="0.25">
      <c r="A25494" s="203"/>
      <c r="B25494" s="203"/>
      <c r="C25494" s="203"/>
      <c r="D25494" s="203"/>
      <c r="E25494" s="203"/>
      <c r="F25494" s="203"/>
    </row>
    <row r="25495" spans="1:6" x14ac:dyDescent="0.25">
      <c r="A25495" s="203"/>
      <c r="B25495" s="203"/>
      <c r="C25495" s="203"/>
      <c r="D25495" s="203"/>
      <c r="E25495" s="203"/>
      <c r="F25495" s="203"/>
    </row>
    <row r="25496" spans="1:6" x14ac:dyDescent="0.25">
      <c r="A25496" s="203"/>
      <c r="B25496" s="203"/>
      <c r="C25496" s="203"/>
      <c r="D25496" s="203"/>
      <c r="E25496" s="203"/>
      <c r="F25496" s="203"/>
    </row>
    <row r="25497" spans="1:6" x14ac:dyDescent="0.25">
      <c r="A25497" s="203"/>
      <c r="B25497" s="203"/>
      <c r="C25497" s="203"/>
      <c r="D25497" s="203"/>
      <c r="E25497" s="203"/>
      <c r="F25497" s="203"/>
    </row>
    <row r="25498" spans="1:6" x14ac:dyDescent="0.25">
      <c r="A25498" s="203"/>
      <c r="B25498" s="203"/>
      <c r="C25498" s="203"/>
      <c r="D25498" s="203"/>
      <c r="E25498" s="203"/>
      <c r="F25498" s="203"/>
    </row>
    <row r="25499" spans="1:6" x14ac:dyDescent="0.25">
      <c r="A25499" s="203"/>
      <c r="B25499" s="203"/>
      <c r="C25499" s="203"/>
      <c r="D25499" s="203"/>
      <c r="E25499" s="203"/>
      <c r="F25499" s="203"/>
    </row>
    <row r="25500" spans="1:6" x14ac:dyDescent="0.25">
      <c r="A25500" s="203"/>
      <c r="B25500" s="203"/>
      <c r="C25500" s="203"/>
      <c r="D25500" s="203"/>
      <c r="E25500" s="203"/>
      <c r="F25500" s="203"/>
    </row>
    <row r="25501" spans="1:6" x14ac:dyDescent="0.25">
      <c r="A25501" s="203"/>
      <c r="B25501" s="203"/>
      <c r="C25501" s="203"/>
      <c r="D25501" s="203"/>
      <c r="E25501" s="203"/>
      <c r="F25501" s="203"/>
    </row>
    <row r="25502" spans="1:6" x14ac:dyDescent="0.25">
      <c r="A25502" s="203"/>
      <c r="B25502" s="203"/>
      <c r="C25502" s="203"/>
      <c r="D25502" s="203"/>
      <c r="E25502" s="203"/>
      <c r="F25502" s="203"/>
    </row>
    <row r="25503" spans="1:6" x14ac:dyDescent="0.25">
      <c r="A25503" s="203"/>
      <c r="B25503" s="203"/>
      <c r="C25503" s="203"/>
      <c r="D25503" s="203"/>
      <c r="E25503" s="203"/>
      <c r="F25503" s="203"/>
    </row>
    <row r="25504" spans="1:6" x14ac:dyDescent="0.25">
      <c r="A25504" s="203"/>
      <c r="B25504" s="203"/>
      <c r="C25504" s="203"/>
      <c r="D25504" s="203"/>
      <c r="E25504" s="203"/>
      <c r="F25504" s="203"/>
    </row>
    <row r="25505" spans="1:6" x14ac:dyDescent="0.25">
      <c r="A25505" s="203"/>
      <c r="B25505" s="203"/>
      <c r="C25505" s="203"/>
      <c r="D25505" s="203"/>
      <c r="E25505" s="203"/>
      <c r="F25505" s="203"/>
    </row>
    <row r="25506" spans="1:6" x14ac:dyDescent="0.25">
      <c r="A25506" s="203"/>
      <c r="B25506" s="203"/>
      <c r="C25506" s="203"/>
      <c r="D25506" s="203"/>
      <c r="E25506" s="203"/>
      <c r="F25506" s="203"/>
    </row>
    <row r="25507" spans="1:6" x14ac:dyDescent="0.25">
      <c r="A25507" s="203"/>
      <c r="B25507" s="203"/>
      <c r="C25507" s="203"/>
      <c r="D25507" s="203"/>
      <c r="E25507" s="203"/>
      <c r="F25507" s="203"/>
    </row>
    <row r="25508" spans="1:6" x14ac:dyDescent="0.25">
      <c r="A25508" s="203"/>
      <c r="B25508" s="203"/>
      <c r="C25508" s="203"/>
      <c r="D25508" s="203"/>
      <c r="E25508" s="203"/>
      <c r="F25508" s="203"/>
    </row>
    <row r="25509" spans="1:6" x14ac:dyDescent="0.25">
      <c r="A25509" s="203"/>
      <c r="B25509" s="203"/>
      <c r="C25509" s="203"/>
      <c r="D25509" s="203"/>
      <c r="E25509" s="203"/>
      <c r="F25509" s="203"/>
    </row>
    <row r="25510" spans="1:6" x14ac:dyDescent="0.25">
      <c r="A25510" s="203"/>
      <c r="B25510" s="203"/>
      <c r="C25510" s="203"/>
      <c r="D25510" s="203"/>
      <c r="E25510" s="203"/>
      <c r="F25510" s="203"/>
    </row>
    <row r="25511" spans="1:6" x14ac:dyDescent="0.25">
      <c r="A25511" s="203"/>
      <c r="B25511" s="203"/>
      <c r="C25511" s="203"/>
      <c r="D25511" s="203"/>
      <c r="E25511" s="203"/>
      <c r="F25511" s="203"/>
    </row>
    <row r="25512" spans="1:6" x14ac:dyDescent="0.25">
      <c r="A25512" s="203"/>
      <c r="B25512" s="203"/>
      <c r="C25512" s="203"/>
      <c r="D25512" s="203"/>
      <c r="E25512" s="203"/>
      <c r="F25512" s="203"/>
    </row>
    <row r="25513" spans="1:6" x14ac:dyDescent="0.25">
      <c r="A25513" s="203"/>
      <c r="B25513" s="203"/>
      <c r="C25513" s="203"/>
      <c r="D25513" s="203"/>
      <c r="E25513" s="203"/>
      <c r="F25513" s="203"/>
    </row>
    <row r="25514" spans="1:6" x14ac:dyDescent="0.25">
      <c r="A25514" s="203"/>
      <c r="B25514" s="203"/>
      <c r="C25514" s="203"/>
      <c r="D25514" s="203"/>
      <c r="E25514" s="203"/>
      <c r="F25514" s="203"/>
    </row>
    <row r="25515" spans="1:6" x14ac:dyDescent="0.25">
      <c r="A25515" s="203"/>
      <c r="B25515" s="203"/>
      <c r="C25515" s="203"/>
      <c r="D25515" s="203"/>
      <c r="E25515" s="203"/>
      <c r="F25515" s="203"/>
    </row>
    <row r="25516" spans="1:6" x14ac:dyDescent="0.25">
      <c r="A25516" s="203"/>
      <c r="B25516" s="203"/>
      <c r="C25516" s="203"/>
      <c r="D25516" s="203"/>
      <c r="E25516" s="203"/>
      <c r="F25516" s="203"/>
    </row>
    <row r="25517" spans="1:6" x14ac:dyDescent="0.25">
      <c r="A25517" s="203"/>
      <c r="B25517" s="203"/>
      <c r="C25517" s="203"/>
      <c r="D25517" s="203"/>
      <c r="E25517" s="203"/>
      <c r="F25517" s="203"/>
    </row>
    <row r="25518" spans="1:6" x14ac:dyDescent="0.25">
      <c r="A25518" s="203"/>
      <c r="B25518" s="203"/>
      <c r="C25518" s="203"/>
      <c r="D25518" s="203"/>
      <c r="E25518" s="203"/>
      <c r="F25518" s="203"/>
    </row>
    <row r="25519" spans="1:6" x14ac:dyDescent="0.25">
      <c r="A25519" s="203"/>
      <c r="B25519" s="203"/>
      <c r="C25519" s="203"/>
      <c r="D25519" s="203"/>
      <c r="E25519" s="203"/>
      <c r="F25519" s="203"/>
    </row>
    <row r="25520" spans="1:6" x14ac:dyDescent="0.25">
      <c r="A25520" s="203"/>
      <c r="B25520" s="203"/>
      <c r="C25520" s="203"/>
      <c r="D25520" s="203"/>
      <c r="E25520" s="203"/>
      <c r="F25520" s="203"/>
    </row>
    <row r="25521" spans="1:6" x14ac:dyDescent="0.25">
      <c r="A25521" s="203"/>
      <c r="B25521" s="203"/>
      <c r="C25521" s="203"/>
      <c r="D25521" s="203"/>
      <c r="E25521" s="203"/>
      <c r="F25521" s="203"/>
    </row>
    <row r="25522" spans="1:6" x14ac:dyDescent="0.25">
      <c r="A25522" s="203"/>
      <c r="B25522" s="203"/>
      <c r="C25522" s="203"/>
      <c r="D25522" s="203"/>
      <c r="E25522" s="203"/>
      <c r="F25522" s="203"/>
    </row>
    <row r="25523" spans="1:6" x14ac:dyDescent="0.25">
      <c r="A25523" s="203"/>
      <c r="B25523" s="203"/>
      <c r="C25523" s="203"/>
      <c r="D25523" s="203"/>
      <c r="E25523" s="203"/>
      <c r="F25523" s="203"/>
    </row>
    <row r="25524" spans="1:6" x14ac:dyDescent="0.25">
      <c r="A25524" s="203"/>
      <c r="B25524" s="203"/>
      <c r="C25524" s="203"/>
      <c r="D25524" s="203"/>
      <c r="E25524" s="203"/>
      <c r="F25524" s="203"/>
    </row>
    <row r="25525" spans="1:6" x14ac:dyDescent="0.25">
      <c r="A25525" s="203"/>
      <c r="B25525" s="203"/>
      <c r="C25525" s="203"/>
      <c r="D25525" s="203"/>
      <c r="E25525" s="203"/>
      <c r="F25525" s="203"/>
    </row>
    <row r="25526" spans="1:6" x14ac:dyDescent="0.25">
      <c r="A25526" s="203"/>
      <c r="B25526" s="203"/>
      <c r="C25526" s="203"/>
      <c r="D25526" s="203"/>
      <c r="E25526" s="203"/>
      <c r="F25526" s="203"/>
    </row>
    <row r="25527" spans="1:6" x14ac:dyDescent="0.25">
      <c r="A25527" s="203"/>
      <c r="B25527" s="203"/>
      <c r="C25527" s="203"/>
      <c r="D25527" s="203"/>
      <c r="E25527" s="203"/>
      <c r="F25527" s="203"/>
    </row>
    <row r="25528" spans="1:6" x14ac:dyDescent="0.25">
      <c r="A25528" s="203"/>
      <c r="B25528" s="203"/>
      <c r="C25528" s="203"/>
      <c r="D25528" s="203"/>
      <c r="E25528" s="203"/>
      <c r="F25528" s="203"/>
    </row>
    <row r="25529" spans="1:6" x14ac:dyDescent="0.25">
      <c r="A25529" s="203"/>
      <c r="B25529" s="203"/>
      <c r="C25529" s="203"/>
      <c r="D25529" s="203"/>
      <c r="E25529" s="203"/>
      <c r="F25529" s="203"/>
    </row>
    <row r="25530" spans="1:6" x14ac:dyDescent="0.25">
      <c r="A25530" s="203"/>
      <c r="B25530" s="203"/>
      <c r="C25530" s="203"/>
      <c r="D25530" s="203"/>
      <c r="E25530" s="203"/>
      <c r="F25530" s="203"/>
    </row>
    <row r="25531" spans="1:6" x14ac:dyDescent="0.25">
      <c r="A25531" s="203"/>
      <c r="B25531" s="203"/>
      <c r="C25531" s="203"/>
      <c r="D25531" s="203"/>
      <c r="E25531" s="203"/>
      <c r="F25531" s="203"/>
    </row>
    <row r="25532" spans="1:6" x14ac:dyDescent="0.25">
      <c r="A25532" s="203"/>
      <c r="B25532" s="203"/>
      <c r="C25532" s="203"/>
      <c r="D25532" s="203"/>
      <c r="E25532" s="203"/>
      <c r="F25532" s="203"/>
    </row>
    <row r="25533" spans="1:6" x14ac:dyDescent="0.25">
      <c r="A25533" s="203"/>
      <c r="B25533" s="203"/>
      <c r="C25533" s="203"/>
      <c r="D25533" s="203"/>
      <c r="E25533" s="203"/>
      <c r="F25533" s="203"/>
    </row>
    <row r="25534" spans="1:6" x14ac:dyDescent="0.25">
      <c r="A25534" s="203"/>
      <c r="B25534" s="203"/>
      <c r="C25534" s="203"/>
      <c r="D25534" s="203"/>
      <c r="E25534" s="203"/>
      <c r="F25534" s="203"/>
    </row>
    <row r="25535" spans="1:6" x14ac:dyDescent="0.25">
      <c r="A25535" s="203"/>
      <c r="B25535" s="203"/>
      <c r="C25535" s="203"/>
      <c r="D25535" s="203"/>
      <c r="E25535" s="203"/>
      <c r="F25535" s="203"/>
    </row>
    <row r="25536" spans="1:6" x14ac:dyDescent="0.25">
      <c r="A25536" s="203"/>
      <c r="B25536" s="203"/>
      <c r="C25536" s="203"/>
      <c r="D25536" s="203"/>
      <c r="E25536" s="203"/>
      <c r="F25536" s="203"/>
    </row>
    <row r="25537" spans="1:6" x14ac:dyDescent="0.25">
      <c r="A25537" s="203"/>
      <c r="B25537" s="203"/>
      <c r="C25537" s="203"/>
      <c r="D25537" s="203"/>
      <c r="E25537" s="203"/>
      <c r="F25537" s="203"/>
    </row>
    <row r="25538" spans="1:6" x14ac:dyDescent="0.25">
      <c r="A25538" s="203"/>
      <c r="B25538" s="203"/>
      <c r="C25538" s="203"/>
      <c r="D25538" s="203"/>
      <c r="E25538" s="203"/>
      <c r="F25538" s="203"/>
    </row>
    <row r="25539" spans="1:6" x14ac:dyDescent="0.25">
      <c r="A25539" s="203"/>
      <c r="B25539" s="203"/>
      <c r="C25539" s="203"/>
      <c r="D25539" s="203"/>
      <c r="E25539" s="203"/>
      <c r="F25539" s="203"/>
    </row>
    <row r="25540" spans="1:6" x14ac:dyDescent="0.25">
      <c r="A25540" s="203"/>
      <c r="B25540" s="203"/>
      <c r="C25540" s="203"/>
      <c r="D25540" s="203"/>
      <c r="E25540" s="203"/>
      <c r="F25540" s="203"/>
    </row>
    <row r="25541" spans="1:6" x14ac:dyDescent="0.25">
      <c r="A25541" s="203"/>
      <c r="B25541" s="203"/>
      <c r="C25541" s="203"/>
      <c r="D25541" s="203"/>
      <c r="E25541" s="203"/>
      <c r="F25541" s="203"/>
    </row>
    <row r="25542" spans="1:6" x14ac:dyDescent="0.25">
      <c r="A25542" s="203"/>
      <c r="B25542" s="203"/>
      <c r="C25542" s="203"/>
      <c r="D25542" s="203"/>
      <c r="E25542" s="203"/>
      <c r="F25542" s="203"/>
    </row>
    <row r="25543" spans="1:6" x14ac:dyDescent="0.25">
      <c r="A25543" s="203"/>
      <c r="B25543" s="203"/>
      <c r="C25543" s="203"/>
      <c r="D25543" s="203"/>
      <c r="E25543" s="203"/>
      <c r="F25543" s="203"/>
    </row>
    <row r="25544" spans="1:6" x14ac:dyDescent="0.25">
      <c r="A25544" s="203"/>
      <c r="B25544" s="203"/>
      <c r="C25544" s="203"/>
      <c r="D25544" s="203"/>
      <c r="E25544" s="203"/>
      <c r="F25544" s="203"/>
    </row>
    <row r="25545" spans="1:6" x14ac:dyDescent="0.25">
      <c r="A25545" s="203"/>
      <c r="B25545" s="203"/>
      <c r="C25545" s="203"/>
      <c r="D25545" s="203"/>
      <c r="E25545" s="203"/>
      <c r="F25545" s="203"/>
    </row>
    <row r="25546" spans="1:6" x14ac:dyDescent="0.25">
      <c r="A25546" s="203"/>
      <c r="B25546" s="203"/>
      <c r="C25546" s="203"/>
      <c r="D25546" s="203"/>
      <c r="E25546" s="203"/>
      <c r="F25546" s="203"/>
    </row>
    <row r="25547" spans="1:6" x14ac:dyDescent="0.25">
      <c r="A25547" s="203"/>
      <c r="B25547" s="203"/>
      <c r="C25547" s="203"/>
      <c r="D25547" s="203"/>
      <c r="E25547" s="203"/>
      <c r="F25547" s="203"/>
    </row>
    <row r="25548" spans="1:6" x14ac:dyDescent="0.25">
      <c r="A25548" s="203"/>
      <c r="B25548" s="203"/>
      <c r="C25548" s="203"/>
      <c r="D25548" s="203"/>
      <c r="E25548" s="203"/>
      <c r="F25548" s="203"/>
    </row>
    <row r="25549" spans="1:6" x14ac:dyDescent="0.25">
      <c r="A25549" s="203"/>
      <c r="B25549" s="203"/>
      <c r="C25549" s="203"/>
      <c r="D25549" s="203"/>
      <c r="E25549" s="203"/>
      <c r="F25549" s="203"/>
    </row>
    <row r="25550" spans="1:6" x14ac:dyDescent="0.25">
      <c r="A25550" s="203"/>
      <c r="B25550" s="203"/>
      <c r="C25550" s="203"/>
      <c r="D25550" s="203"/>
      <c r="E25550" s="203"/>
      <c r="F25550" s="203"/>
    </row>
    <row r="25551" spans="1:6" x14ac:dyDescent="0.25">
      <c r="A25551" s="203"/>
      <c r="B25551" s="203"/>
      <c r="C25551" s="203"/>
      <c r="D25551" s="203"/>
      <c r="E25551" s="203"/>
      <c r="F25551" s="203"/>
    </row>
    <row r="25552" spans="1:6" x14ac:dyDescent="0.25">
      <c r="A25552" s="203"/>
      <c r="B25552" s="203"/>
      <c r="C25552" s="203"/>
      <c r="D25552" s="203"/>
      <c r="E25552" s="203"/>
      <c r="F25552" s="203"/>
    </row>
    <row r="25553" spans="1:6" x14ac:dyDescent="0.25">
      <c r="A25553" s="203"/>
      <c r="B25553" s="203"/>
      <c r="C25553" s="203"/>
      <c r="D25553" s="203"/>
      <c r="E25553" s="203"/>
      <c r="F25553" s="203"/>
    </row>
    <row r="25554" spans="1:6" x14ac:dyDescent="0.25">
      <c r="A25554" s="203"/>
      <c r="B25554" s="203"/>
      <c r="C25554" s="203"/>
      <c r="D25554" s="203"/>
      <c r="E25554" s="203"/>
      <c r="F25554" s="203"/>
    </row>
    <row r="25555" spans="1:6" x14ac:dyDescent="0.25">
      <c r="A25555" s="203"/>
      <c r="B25555" s="203"/>
      <c r="C25555" s="203"/>
      <c r="D25555" s="203"/>
      <c r="E25555" s="203"/>
      <c r="F25555" s="203"/>
    </row>
    <row r="25556" spans="1:6" x14ac:dyDescent="0.25">
      <c r="A25556" s="203"/>
      <c r="B25556" s="203"/>
      <c r="C25556" s="203"/>
      <c r="D25556" s="203"/>
      <c r="E25556" s="203"/>
      <c r="F25556" s="203"/>
    </row>
    <row r="25557" spans="1:6" x14ac:dyDescent="0.25">
      <c r="A25557" s="203"/>
      <c r="B25557" s="203"/>
      <c r="C25557" s="203"/>
      <c r="D25557" s="203"/>
      <c r="E25557" s="203"/>
      <c r="F25557" s="203"/>
    </row>
    <row r="25558" spans="1:6" x14ac:dyDescent="0.25">
      <c r="A25558" s="203"/>
      <c r="B25558" s="203"/>
      <c r="C25558" s="203"/>
      <c r="D25558" s="203"/>
      <c r="E25558" s="203"/>
      <c r="F25558" s="203"/>
    </row>
    <row r="25559" spans="1:6" x14ac:dyDescent="0.25">
      <c r="A25559" s="203"/>
      <c r="B25559" s="203"/>
      <c r="C25559" s="203"/>
      <c r="D25559" s="203"/>
      <c r="E25559" s="203"/>
      <c r="F25559" s="203"/>
    </row>
    <row r="25560" spans="1:6" x14ac:dyDescent="0.25">
      <c r="A25560" s="203"/>
      <c r="B25560" s="203"/>
      <c r="C25560" s="203"/>
      <c r="D25560" s="203"/>
      <c r="E25560" s="203"/>
      <c r="F25560" s="203"/>
    </row>
    <row r="25561" spans="1:6" x14ac:dyDescent="0.25">
      <c r="A25561" s="203"/>
      <c r="B25561" s="203"/>
      <c r="C25561" s="203"/>
      <c r="D25561" s="203"/>
      <c r="E25561" s="203"/>
      <c r="F25561" s="203"/>
    </row>
    <row r="25562" spans="1:6" x14ac:dyDescent="0.25">
      <c r="A25562" s="203"/>
      <c r="B25562" s="203"/>
      <c r="C25562" s="203"/>
      <c r="D25562" s="203"/>
      <c r="E25562" s="203"/>
      <c r="F25562" s="203"/>
    </row>
    <row r="25563" spans="1:6" x14ac:dyDescent="0.25">
      <c r="A25563" s="203"/>
      <c r="B25563" s="203"/>
      <c r="C25563" s="203"/>
      <c r="D25563" s="203"/>
      <c r="E25563" s="203"/>
      <c r="F25563" s="203"/>
    </row>
    <row r="25564" spans="1:6" x14ac:dyDescent="0.25">
      <c r="A25564" s="203"/>
      <c r="B25564" s="203"/>
      <c r="C25564" s="203"/>
      <c r="D25564" s="203"/>
      <c r="E25564" s="203"/>
      <c r="F25564" s="203"/>
    </row>
    <row r="25565" spans="1:6" x14ac:dyDescent="0.25">
      <c r="A25565" s="203"/>
      <c r="B25565" s="203"/>
      <c r="C25565" s="203"/>
      <c r="D25565" s="203"/>
      <c r="E25565" s="203"/>
      <c r="F25565" s="203"/>
    </row>
    <row r="25566" spans="1:6" x14ac:dyDescent="0.25">
      <c r="A25566" s="203"/>
      <c r="B25566" s="203"/>
      <c r="C25566" s="203"/>
      <c r="D25566" s="203"/>
      <c r="E25566" s="203"/>
      <c r="F25566" s="203"/>
    </row>
    <row r="25567" spans="1:6" x14ac:dyDescent="0.25">
      <c r="A25567" s="203"/>
      <c r="B25567" s="203"/>
      <c r="C25567" s="203"/>
      <c r="D25567" s="203"/>
      <c r="E25567" s="203"/>
      <c r="F25567" s="203"/>
    </row>
    <row r="25568" spans="1:6" x14ac:dyDescent="0.25">
      <c r="A25568" s="203"/>
      <c r="B25568" s="203"/>
      <c r="C25568" s="203"/>
      <c r="D25568" s="203"/>
      <c r="E25568" s="203"/>
      <c r="F25568" s="203"/>
    </row>
    <row r="25569" spans="1:6" x14ac:dyDescent="0.25">
      <c r="A25569" s="203"/>
      <c r="B25569" s="203"/>
      <c r="C25569" s="203"/>
      <c r="D25569" s="203"/>
      <c r="E25569" s="203"/>
      <c r="F25569" s="203"/>
    </row>
    <row r="25570" spans="1:6" x14ac:dyDescent="0.25">
      <c r="A25570" s="203"/>
      <c r="B25570" s="203"/>
      <c r="C25570" s="203"/>
      <c r="D25570" s="203"/>
      <c r="E25570" s="203"/>
      <c r="F25570" s="203"/>
    </row>
    <row r="25571" spans="1:6" x14ac:dyDescent="0.25">
      <c r="A25571" s="203"/>
      <c r="B25571" s="203"/>
      <c r="C25571" s="203"/>
      <c r="D25571" s="203"/>
      <c r="E25571" s="203"/>
      <c r="F25571" s="203"/>
    </row>
    <row r="25572" spans="1:6" x14ac:dyDescent="0.25">
      <c r="A25572" s="203"/>
      <c r="B25572" s="203"/>
      <c r="C25572" s="203"/>
      <c r="D25572" s="203"/>
      <c r="E25572" s="203"/>
      <c r="F25572" s="203"/>
    </row>
    <row r="25573" spans="1:6" x14ac:dyDescent="0.25">
      <c r="A25573" s="203"/>
      <c r="B25573" s="203"/>
      <c r="C25573" s="203"/>
      <c r="D25573" s="203"/>
      <c r="E25573" s="203"/>
      <c r="F25573" s="203"/>
    </row>
    <row r="25574" spans="1:6" x14ac:dyDescent="0.25">
      <c r="A25574" s="203"/>
      <c r="B25574" s="203"/>
      <c r="C25574" s="203"/>
      <c r="D25574" s="203"/>
      <c r="E25574" s="203"/>
      <c r="F25574" s="203"/>
    </row>
    <row r="25575" spans="1:6" x14ac:dyDescent="0.25">
      <c r="A25575" s="203"/>
      <c r="B25575" s="203"/>
      <c r="C25575" s="203"/>
      <c r="D25575" s="203"/>
      <c r="E25575" s="203"/>
      <c r="F25575" s="203"/>
    </row>
    <row r="25576" spans="1:6" x14ac:dyDescent="0.25">
      <c r="A25576" s="203"/>
      <c r="B25576" s="203"/>
      <c r="C25576" s="203"/>
      <c r="D25576" s="203"/>
      <c r="E25576" s="203"/>
      <c r="F25576" s="203"/>
    </row>
    <row r="25577" spans="1:6" x14ac:dyDescent="0.25">
      <c r="A25577" s="203"/>
      <c r="B25577" s="203"/>
      <c r="C25577" s="203"/>
      <c r="D25577" s="203"/>
      <c r="E25577" s="203"/>
      <c r="F25577" s="203"/>
    </row>
    <row r="25578" spans="1:6" x14ac:dyDescent="0.25">
      <c r="A25578" s="203"/>
      <c r="B25578" s="203"/>
      <c r="C25578" s="203"/>
      <c r="D25578" s="203"/>
      <c r="E25578" s="203"/>
      <c r="F25578" s="203"/>
    </row>
    <row r="25579" spans="1:6" x14ac:dyDescent="0.25">
      <c r="A25579" s="203"/>
      <c r="B25579" s="203"/>
      <c r="C25579" s="203"/>
      <c r="D25579" s="203"/>
      <c r="E25579" s="203"/>
      <c r="F25579" s="203"/>
    </row>
    <row r="25580" spans="1:6" x14ac:dyDescent="0.25">
      <c r="A25580" s="203"/>
      <c r="B25580" s="203"/>
      <c r="C25580" s="203"/>
      <c r="D25580" s="203"/>
      <c r="E25580" s="203"/>
      <c r="F25580" s="203"/>
    </row>
    <row r="25581" spans="1:6" x14ac:dyDescent="0.25">
      <c r="A25581" s="203"/>
      <c r="B25581" s="203"/>
      <c r="C25581" s="203"/>
      <c r="D25581" s="203"/>
      <c r="E25581" s="203"/>
      <c r="F25581" s="203"/>
    </row>
    <row r="25582" spans="1:6" x14ac:dyDescent="0.25">
      <c r="A25582" s="203"/>
      <c r="B25582" s="203"/>
      <c r="C25582" s="203"/>
      <c r="D25582" s="203"/>
      <c r="E25582" s="203"/>
      <c r="F25582" s="203"/>
    </row>
    <row r="25583" spans="1:6" x14ac:dyDescent="0.25">
      <c r="A25583" s="203"/>
      <c r="B25583" s="203"/>
      <c r="C25583" s="203"/>
      <c r="D25583" s="203"/>
      <c r="E25583" s="203"/>
      <c r="F25583" s="203"/>
    </row>
    <row r="25584" spans="1:6" x14ac:dyDescent="0.25">
      <c r="A25584" s="203"/>
      <c r="B25584" s="203"/>
      <c r="C25584" s="203"/>
      <c r="D25584" s="203"/>
      <c r="E25584" s="203"/>
      <c r="F25584" s="203"/>
    </row>
    <row r="25585" spans="1:6" x14ac:dyDescent="0.25">
      <c r="A25585" s="203"/>
      <c r="B25585" s="203"/>
      <c r="C25585" s="203"/>
      <c r="D25585" s="203"/>
      <c r="E25585" s="203"/>
      <c r="F25585" s="203"/>
    </row>
    <row r="25586" spans="1:6" x14ac:dyDescent="0.25">
      <c r="A25586" s="203"/>
      <c r="B25586" s="203"/>
      <c r="C25586" s="203"/>
      <c r="D25586" s="203"/>
      <c r="E25586" s="203"/>
      <c r="F25586" s="203"/>
    </row>
    <row r="25587" spans="1:6" x14ac:dyDescent="0.25">
      <c r="A25587" s="203"/>
      <c r="B25587" s="203"/>
      <c r="C25587" s="203"/>
      <c r="D25587" s="203"/>
      <c r="E25587" s="203"/>
      <c r="F25587" s="203"/>
    </row>
    <row r="25588" spans="1:6" x14ac:dyDescent="0.25">
      <c r="A25588" s="203"/>
      <c r="B25588" s="203"/>
      <c r="C25588" s="203"/>
      <c r="D25588" s="203"/>
      <c r="E25588" s="203"/>
      <c r="F25588" s="203"/>
    </row>
    <row r="25589" spans="1:6" x14ac:dyDescent="0.25">
      <c r="A25589" s="203"/>
      <c r="B25589" s="203"/>
      <c r="C25589" s="203"/>
      <c r="D25589" s="203"/>
      <c r="E25589" s="203"/>
      <c r="F25589" s="203"/>
    </row>
    <row r="25590" spans="1:6" x14ac:dyDescent="0.25">
      <c r="A25590" s="203"/>
      <c r="B25590" s="203"/>
      <c r="C25590" s="203"/>
      <c r="D25590" s="203"/>
      <c r="E25590" s="203"/>
      <c r="F25590" s="203"/>
    </row>
    <row r="25591" spans="1:6" x14ac:dyDescent="0.25">
      <c r="A25591" s="203"/>
      <c r="B25591" s="203"/>
      <c r="C25591" s="203"/>
      <c r="D25591" s="203"/>
      <c r="E25591" s="203"/>
      <c r="F25591" s="203"/>
    </row>
    <row r="25592" spans="1:6" x14ac:dyDescent="0.25">
      <c r="A25592" s="203"/>
      <c r="B25592" s="203"/>
      <c r="C25592" s="203"/>
      <c r="D25592" s="203"/>
      <c r="E25592" s="203"/>
      <c r="F25592" s="203"/>
    </row>
    <row r="25593" spans="1:6" x14ac:dyDescent="0.25">
      <c r="A25593" s="203"/>
      <c r="B25593" s="203"/>
      <c r="C25593" s="203"/>
      <c r="D25593" s="203"/>
      <c r="E25593" s="203"/>
      <c r="F25593" s="203"/>
    </row>
    <row r="25594" spans="1:6" x14ac:dyDescent="0.25">
      <c r="A25594" s="203"/>
      <c r="B25594" s="203"/>
      <c r="C25594" s="203"/>
      <c r="D25594" s="203"/>
      <c r="E25594" s="203"/>
      <c r="F25594" s="203"/>
    </row>
    <row r="25595" spans="1:6" x14ac:dyDescent="0.25">
      <c r="A25595" s="203"/>
      <c r="B25595" s="203"/>
      <c r="C25595" s="203"/>
      <c r="D25595" s="203"/>
      <c r="E25595" s="203"/>
      <c r="F25595" s="203"/>
    </row>
    <row r="25596" spans="1:6" x14ac:dyDescent="0.25">
      <c r="A25596" s="203"/>
      <c r="B25596" s="203"/>
      <c r="C25596" s="203"/>
      <c r="D25596" s="203"/>
      <c r="E25596" s="203"/>
      <c r="F25596" s="203"/>
    </row>
    <row r="25597" spans="1:6" x14ac:dyDescent="0.25">
      <c r="A25597" s="203"/>
      <c r="B25597" s="203"/>
      <c r="C25597" s="203"/>
      <c r="D25597" s="203"/>
      <c r="E25597" s="203"/>
      <c r="F25597" s="203"/>
    </row>
    <row r="25598" spans="1:6" x14ac:dyDescent="0.25">
      <c r="A25598" s="203"/>
      <c r="B25598" s="203"/>
      <c r="C25598" s="203"/>
      <c r="D25598" s="203"/>
      <c r="E25598" s="203"/>
      <c r="F25598" s="203"/>
    </row>
    <row r="25599" spans="1:6" x14ac:dyDescent="0.25">
      <c r="A25599" s="203"/>
      <c r="B25599" s="203"/>
      <c r="C25599" s="203"/>
      <c r="D25599" s="203"/>
      <c r="E25599" s="203"/>
      <c r="F25599" s="203"/>
    </row>
    <row r="25600" spans="1:6" x14ac:dyDescent="0.25">
      <c r="A25600" s="203"/>
      <c r="B25600" s="203"/>
      <c r="C25600" s="203"/>
      <c r="D25600" s="203"/>
      <c r="E25600" s="203"/>
      <c r="F25600" s="203"/>
    </row>
    <row r="25601" spans="1:6" x14ac:dyDescent="0.25">
      <c r="A25601" s="203"/>
      <c r="B25601" s="203"/>
      <c r="C25601" s="203"/>
      <c r="D25601" s="203"/>
      <c r="E25601" s="203"/>
      <c r="F25601" s="203"/>
    </row>
    <row r="25602" spans="1:6" x14ac:dyDescent="0.25">
      <c r="A25602" s="203"/>
      <c r="B25602" s="203"/>
      <c r="C25602" s="203"/>
      <c r="D25602" s="203"/>
      <c r="E25602" s="203"/>
      <c r="F25602" s="203"/>
    </row>
    <row r="25603" spans="1:6" x14ac:dyDescent="0.25">
      <c r="A25603" s="203"/>
      <c r="B25603" s="203"/>
      <c r="C25603" s="203"/>
      <c r="D25603" s="203"/>
      <c r="E25603" s="203"/>
      <c r="F25603" s="203"/>
    </row>
    <row r="25604" spans="1:6" x14ac:dyDescent="0.25">
      <c r="A25604" s="203"/>
      <c r="B25604" s="203"/>
      <c r="C25604" s="203"/>
      <c r="D25604" s="203"/>
      <c r="E25604" s="203"/>
      <c r="F25604" s="203"/>
    </row>
    <row r="25605" spans="1:6" x14ac:dyDescent="0.25">
      <c r="A25605" s="203"/>
      <c r="B25605" s="203"/>
      <c r="C25605" s="203"/>
      <c r="D25605" s="203"/>
      <c r="E25605" s="203"/>
      <c r="F25605" s="203"/>
    </row>
    <row r="25606" spans="1:6" x14ac:dyDescent="0.25">
      <c r="A25606" s="203"/>
      <c r="B25606" s="203"/>
      <c r="C25606" s="203"/>
      <c r="D25606" s="203"/>
      <c r="E25606" s="203"/>
      <c r="F25606" s="203"/>
    </row>
    <row r="25607" spans="1:6" x14ac:dyDescent="0.25">
      <c r="A25607" s="203"/>
      <c r="B25607" s="203"/>
      <c r="C25607" s="203"/>
      <c r="D25607" s="203"/>
      <c r="E25607" s="203"/>
      <c r="F25607" s="203"/>
    </row>
    <row r="25608" spans="1:6" x14ac:dyDescent="0.25">
      <c r="A25608" s="203"/>
      <c r="B25608" s="203"/>
      <c r="C25608" s="203"/>
      <c r="D25608" s="203"/>
      <c r="E25608" s="203"/>
      <c r="F25608" s="203"/>
    </row>
    <row r="25609" spans="1:6" x14ac:dyDescent="0.25">
      <c r="A25609" s="203"/>
      <c r="B25609" s="203"/>
      <c r="C25609" s="203"/>
      <c r="D25609" s="203"/>
      <c r="E25609" s="203"/>
      <c r="F25609" s="203"/>
    </row>
    <row r="25610" spans="1:6" x14ac:dyDescent="0.25">
      <c r="A25610" s="203"/>
      <c r="B25610" s="203"/>
      <c r="C25610" s="203"/>
      <c r="D25610" s="203"/>
      <c r="E25610" s="203"/>
      <c r="F25610" s="203"/>
    </row>
    <row r="25611" spans="1:6" x14ac:dyDescent="0.25">
      <c r="A25611" s="203"/>
      <c r="B25611" s="203"/>
      <c r="C25611" s="203"/>
      <c r="D25611" s="203"/>
      <c r="E25611" s="203"/>
      <c r="F25611" s="203"/>
    </row>
    <row r="25612" spans="1:6" x14ac:dyDescent="0.25">
      <c r="A25612" s="203"/>
      <c r="B25612" s="203"/>
      <c r="C25612" s="203"/>
      <c r="D25612" s="203"/>
      <c r="E25612" s="203"/>
      <c r="F25612" s="203"/>
    </row>
    <row r="25613" spans="1:6" x14ac:dyDescent="0.25">
      <c r="A25613" s="203"/>
      <c r="B25613" s="203"/>
      <c r="C25613" s="203"/>
      <c r="D25613" s="203"/>
      <c r="E25613" s="203"/>
      <c r="F25613" s="203"/>
    </row>
    <row r="25614" spans="1:6" x14ac:dyDescent="0.25">
      <c r="A25614" s="203"/>
      <c r="B25614" s="203"/>
      <c r="C25614" s="203"/>
      <c r="D25614" s="203"/>
      <c r="E25614" s="203"/>
      <c r="F25614" s="203"/>
    </row>
    <row r="25615" spans="1:6" x14ac:dyDescent="0.25">
      <c r="A25615" s="203"/>
      <c r="B25615" s="203"/>
      <c r="C25615" s="203"/>
      <c r="D25615" s="203"/>
      <c r="E25615" s="203"/>
      <c r="F25615" s="203"/>
    </row>
    <row r="25616" spans="1:6" x14ac:dyDescent="0.25">
      <c r="A25616" s="203"/>
      <c r="B25616" s="203"/>
      <c r="C25616" s="203"/>
      <c r="D25616" s="203"/>
      <c r="E25616" s="203"/>
      <c r="F25616" s="203"/>
    </row>
    <row r="25617" spans="1:6" x14ac:dyDescent="0.25">
      <c r="A25617" s="203"/>
      <c r="B25617" s="203"/>
      <c r="C25617" s="203"/>
      <c r="D25617" s="203"/>
      <c r="E25617" s="203"/>
      <c r="F25617" s="203"/>
    </row>
    <row r="25618" spans="1:6" x14ac:dyDescent="0.25">
      <c r="A25618" s="203"/>
      <c r="B25618" s="203"/>
      <c r="C25618" s="203"/>
      <c r="D25618" s="203"/>
      <c r="E25618" s="203"/>
      <c r="F25618" s="203"/>
    </row>
    <row r="25619" spans="1:6" x14ac:dyDescent="0.25">
      <c r="A25619" s="203"/>
      <c r="B25619" s="203"/>
      <c r="C25619" s="203"/>
      <c r="D25619" s="203"/>
      <c r="E25619" s="203"/>
      <c r="F25619" s="203"/>
    </row>
    <row r="25620" spans="1:6" x14ac:dyDescent="0.25">
      <c r="A25620" s="203"/>
      <c r="B25620" s="203"/>
      <c r="C25620" s="203"/>
      <c r="D25620" s="203"/>
      <c r="E25620" s="203"/>
      <c r="F25620" s="203"/>
    </row>
    <row r="25621" spans="1:6" x14ac:dyDescent="0.25">
      <c r="A25621" s="203"/>
      <c r="B25621" s="203"/>
      <c r="C25621" s="203"/>
      <c r="D25621" s="203"/>
      <c r="E25621" s="203"/>
      <c r="F25621" s="203"/>
    </row>
    <row r="25622" spans="1:6" x14ac:dyDescent="0.25">
      <c r="A25622" s="203"/>
      <c r="B25622" s="203"/>
      <c r="C25622" s="203"/>
      <c r="D25622" s="203"/>
      <c r="E25622" s="203"/>
      <c r="F25622" s="203"/>
    </row>
    <row r="25623" spans="1:6" x14ac:dyDescent="0.25">
      <c r="A25623" s="203"/>
      <c r="B25623" s="203"/>
      <c r="C25623" s="203"/>
      <c r="D25623" s="203"/>
      <c r="E25623" s="203"/>
      <c r="F25623" s="203"/>
    </row>
    <row r="25624" spans="1:6" x14ac:dyDescent="0.25">
      <c r="A25624" s="203"/>
      <c r="B25624" s="203"/>
      <c r="C25624" s="203"/>
      <c r="D25624" s="203"/>
      <c r="E25624" s="203"/>
      <c r="F25624" s="203"/>
    </row>
    <row r="25625" spans="1:6" x14ac:dyDescent="0.25">
      <c r="A25625" s="203"/>
      <c r="B25625" s="203"/>
      <c r="C25625" s="203"/>
      <c r="D25625" s="203"/>
      <c r="E25625" s="203"/>
      <c r="F25625" s="203"/>
    </row>
    <row r="25626" spans="1:6" x14ac:dyDescent="0.25">
      <c r="A25626" s="203"/>
      <c r="B25626" s="203"/>
      <c r="C25626" s="203"/>
      <c r="D25626" s="203"/>
      <c r="E25626" s="203"/>
      <c r="F25626" s="203"/>
    </row>
    <row r="25627" spans="1:6" x14ac:dyDescent="0.25">
      <c r="A25627" s="203"/>
      <c r="B25627" s="203"/>
      <c r="C25627" s="203"/>
      <c r="D25627" s="203"/>
      <c r="E25627" s="203"/>
      <c r="F25627" s="203"/>
    </row>
    <row r="25628" spans="1:6" x14ac:dyDescent="0.25">
      <c r="A25628" s="203"/>
      <c r="B25628" s="203"/>
      <c r="C25628" s="203"/>
      <c r="D25628" s="203"/>
      <c r="E25628" s="203"/>
      <c r="F25628" s="203"/>
    </row>
    <row r="25629" spans="1:6" x14ac:dyDescent="0.25">
      <c r="A25629" s="203"/>
      <c r="B25629" s="203"/>
      <c r="C25629" s="203"/>
      <c r="D25629" s="203"/>
      <c r="E25629" s="203"/>
      <c r="F25629" s="203"/>
    </row>
    <row r="25630" spans="1:6" x14ac:dyDescent="0.25">
      <c r="A25630" s="203"/>
      <c r="B25630" s="203"/>
      <c r="C25630" s="203"/>
      <c r="D25630" s="203"/>
      <c r="E25630" s="203"/>
      <c r="F25630" s="203"/>
    </row>
    <row r="25631" spans="1:6" x14ac:dyDescent="0.25">
      <c r="A25631" s="203"/>
      <c r="B25631" s="203"/>
      <c r="C25631" s="203"/>
      <c r="D25631" s="203"/>
      <c r="E25631" s="203"/>
      <c r="F25631" s="203"/>
    </row>
    <row r="25632" spans="1:6" x14ac:dyDescent="0.25">
      <c r="A25632" s="203"/>
      <c r="B25632" s="203"/>
      <c r="C25632" s="203"/>
      <c r="D25632" s="203"/>
      <c r="E25632" s="203"/>
      <c r="F25632" s="203"/>
    </row>
    <row r="25633" spans="1:6" x14ac:dyDescent="0.25">
      <c r="A25633" s="203"/>
      <c r="B25633" s="203"/>
      <c r="C25633" s="203"/>
      <c r="D25633" s="203"/>
      <c r="E25633" s="203"/>
      <c r="F25633" s="203"/>
    </row>
    <row r="25634" spans="1:6" x14ac:dyDescent="0.25">
      <c r="A25634" s="203"/>
      <c r="B25634" s="203"/>
      <c r="C25634" s="203"/>
      <c r="D25634" s="203"/>
      <c r="E25634" s="203"/>
      <c r="F25634" s="203"/>
    </row>
    <row r="25635" spans="1:6" x14ac:dyDescent="0.25">
      <c r="A25635" s="203"/>
      <c r="B25635" s="203"/>
      <c r="C25635" s="203"/>
      <c r="D25635" s="203"/>
      <c r="E25635" s="203"/>
      <c r="F25635" s="203"/>
    </row>
    <row r="25636" spans="1:6" x14ac:dyDescent="0.25">
      <c r="A25636" s="203"/>
      <c r="B25636" s="203"/>
      <c r="C25636" s="203"/>
      <c r="D25636" s="203"/>
      <c r="E25636" s="203"/>
      <c r="F25636" s="203"/>
    </row>
    <row r="25637" spans="1:6" x14ac:dyDescent="0.25">
      <c r="A25637" s="203"/>
      <c r="B25637" s="203"/>
      <c r="C25637" s="203"/>
      <c r="D25637" s="203"/>
      <c r="E25637" s="203"/>
      <c r="F25637" s="203"/>
    </row>
    <row r="25638" spans="1:6" x14ac:dyDescent="0.25">
      <c r="A25638" s="203"/>
      <c r="B25638" s="203"/>
      <c r="C25638" s="203"/>
      <c r="D25638" s="203"/>
      <c r="E25638" s="203"/>
      <c r="F25638" s="203"/>
    </row>
    <row r="25639" spans="1:6" x14ac:dyDescent="0.25">
      <c r="A25639" s="203"/>
      <c r="B25639" s="203"/>
      <c r="C25639" s="203"/>
      <c r="D25639" s="203"/>
      <c r="E25639" s="203"/>
      <c r="F25639" s="203"/>
    </row>
    <row r="25640" spans="1:6" x14ac:dyDescent="0.25">
      <c r="A25640" s="203"/>
      <c r="B25640" s="203"/>
      <c r="C25640" s="203"/>
      <c r="D25640" s="203"/>
      <c r="E25640" s="203"/>
      <c r="F25640" s="203"/>
    </row>
    <row r="25641" spans="1:6" x14ac:dyDescent="0.25">
      <c r="A25641" s="203"/>
      <c r="B25641" s="203"/>
      <c r="C25641" s="203"/>
      <c r="D25641" s="203"/>
      <c r="E25641" s="203"/>
      <c r="F25641" s="203"/>
    </row>
    <row r="25642" spans="1:6" x14ac:dyDescent="0.25">
      <c r="A25642" s="203"/>
      <c r="B25642" s="203"/>
      <c r="C25642" s="203"/>
      <c r="D25642" s="203"/>
      <c r="E25642" s="203"/>
      <c r="F25642" s="203"/>
    </row>
    <row r="25643" spans="1:6" x14ac:dyDescent="0.25">
      <c r="A25643" s="203"/>
      <c r="B25643" s="203"/>
      <c r="C25643" s="203"/>
      <c r="D25643" s="203"/>
      <c r="E25643" s="203"/>
      <c r="F25643" s="203"/>
    </row>
    <row r="25644" spans="1:6" x14ac:dyDescent="0.25">
      <c r="A25644" s="203"/>
      <c r="B25644" s="203"/>
      <c r="C25644" s="203"/>
      <c r="D25644" s="203"/>
      <c r="E25644" s="203"/>
      <c r="F25644" s="203"/>
    </row>
    <row r="25645" spans="1:6" x14ac:dyDescent="0.25">
      <c r="A25645" s="203"/>
      <c r="B25645" s="203"/>
      <c r="C25645" s="203"/>
      <c r="D25645" s="203"/>
      <c r="E25645" s="203"/>
      <c r="F25645" s="203"/>
    </row>
    <row r="25646" spans="1:6" x14ac:dyDescent="0.25">
      <c r="A25646" s="203"/>
      <c r="B25646" s="203"/>
      <c r="C25646" s="203"/>
      <c r="D25646" s="203"/>
      <c r="E25646" s="203"/>
      <c r="F25646" s="203"/>
    </row>
    <row r="25647" spans="1:6" x14ac:dyDescent="0.25">
      <c r="A25647" s="203"/>
      <c r="B25647" s="203"/>
      <c r="C25647" s="203"/>
      <c r="D25647" s="203"/>
      <c r="E25647" s="203"/>
      <c r="F25647" s="203"/>
    </row>
    <row r="25648" spans="1:6" x14ac:dyDescent="0.25">
      <c r="A25648" s="203"/>
      <c r="B25648" s="203"/>
      <c r="C25648" s="203"/>
      <c r="D25648" s="203"/>
      <c r="E25648" s="203"/>
      <c r="F25648" s="203"/>
    </row>
    <row r="25649" spans="1:6" x14ac:dyDescent="0.25">
      <c r="A25649" s="203"/>
      <c r="B25649" s="203"/>
      <c r="C25649" s="203"/>
      <c r="D25649" s="203"/>
      <c r="E25649" s="203"/>
      <c r="F25649" s="203"/>
    </row>
    <row r="25650" spans="1:6" x14ac:dyDescent="0.25">
      <c r="A25650" s="203"/>
      <c r="B25650" s="203"/>
      <c r="C25650" s="203"/>
      <c r="D25650" s="203"/>
      <c r="E25650" s="203"/>
      <c r="F25650" s="203"/>
    </row>
    <row r="25651" spans="1:6" x14ac:dyDescent="0.25">
      <c r="A25651" s="203"/>
      <c r="B25651" s="203"/>
      <c r="C25651" s="203"/>
      <c r="D25651" s="203"/>
      <c r="E25651" s="203"/>
      <c r="F25651" s="203"/>
    </row>
    <row r="25652" spans="1:6" x14ac:dyDescent="0.25">
      <c r="A25652" s="203"/>
      <c r="B25652" s="203"/>
      <c r="C25652" s="203"/>
      <c r="D25652" s="203"/>
      <c r="E25652" s="203"/>
      <c r="F25652" s="203"/>
    </row>
    <row r="25653" spans="1:6" x14ac:dyDescent="0.25">
      <c r="A25653" s="203"/>
      <c r="B25653" s="203"/>
      <c r="C25653" s="203"/>
      <c r="D25653" s="203"/>
      <c r="E25653" s="203"/>
      <c r="F25653" s="203"/>
    </row>
    <row r="25654" spans="1:6" x14ac:dyDescent="0.25">
      <c r="A25654" s="203"/>
      <c r="B25654" s="203"/>
      <c r="C25654" s="203"/>
      <c r="D25654" s="203"/>
      <c r="E25654" s="203"/>
      <c r="F25654" s="203"/>
    </row>
    <row r="25655" spans="1:6" x14ac:dyDescent="0.25">
      <c r="A25655" s="203"/>
      <c r="B25655" s="203"/>
      <c r="C25655" s="203"/>
      <c r="D25655" s="203"/>
      <c r="E25655" s="203"/>
      <c r="F25655" s="203"/>
    </row>
    <row r="25656" spans="1:6" x14ac:dyDescent="0.25">
      <c r="A25656" s="203"/>
      <c r="B25656" s="203"/>
      <c r="C25656" s="203"/>
      <c r="D25656" s="203"/>
      <c r="E25656" s="203"/>
      <c r="F25656" s="203"/>
    </row>
    <row r="25657" spans="1:6" x14ac:dyDescent="0.25">
      <c r="A25657" s="203"/>
      <c r="B25657" s="203"/>
      <c r="C25657" s="203"/>
      <c r="D25657" s="203"/>
      <c r="E25657" s="203"/>
      <c r="F25657" s="203"/>
    </row>
    <row r="25658" spans="1:6" x14ac:dyDescent="0.25">
      <c r="A25658" s="203"/>
      <c r="B25658" s="203"/>
      <c r="C25658" s="203"/>
      <c r="D25658" s="203"/>
      <c r="E25658" s="203"/>
      <c r="F25658" s="203"/>
    </row>
    <row r="25659" spans="1:6" x14ac:dyDescent="0.25">
      <c r="A25659" s="203"/>
      <c r="B25659" s="203"/>
      <c r="C25659" s="203"/>
      <c r="D25659" s="203"/>
      <c r="E25659" s="203"/>
      <c r="F25659" s="203"/>
    </row>
    <row r="25660" spans="1:6" x14ac:dyDescent="0.25">
      <c r="A25660" s="203"/>
      <c r="B25660" s="203"/>
      <c r="C25660" s="203"/>
      <c r="D25660" s="203"/>
      <c r="E25660" s="203"/>
      <c r="F25660" s="203"/>
    </row>
    <row r="25661" spans="1:6" x14ac:dyDescent="0.25">
      <c r="A25661" s="203"/>
      <c r="B25661" s="203"/>
      <c r="C25661" s="203"/>
      <c r="D25661" s="203"/>
      <c r="E25661" s="203"/>
      <c r="F25661" s="203"/>
    </row>
    <row r="25662" spans="1:6" x14ac:dyDescent="0.25">
      <c r="A25662" s="203"/>
      <c r="B25662" s="203"/>
      <c r="C25662" s="203"/>
      <c r="D25662" s="203"/>
      <c r="E25662" s="203"/>
      <c r="F25662" s="203"/>
    </row>
    <row r="25663" spans="1:6" x14ac:dyDescent="0.25">
      <c r="A25663" s="203"/>
      <c r="B25663" s="203"/>
      <c r="C25663" s="203"/>
      <c r="D25663" s="203"/>
      <c r="E25663" s="203"/>
      <c r="F25663" s="203"/>
    </row>
    <row r="25664" spans="1:6" x14ac:dyDescent="0.25">
      <c r="A25664" s="203"/>
      <c r="B25664" s="203"/>
      <c r="C25664" s="203"/>
      <c r="D25664" s="203"/>
      <c r="E25664" s="203"/>
      <c r="F25664" s="203"/>
    </row>
    <row r="25665" spans="1:6" x14ac:dyDescent="0.25">
      <c r="A25665" s="203"/>
      <c r="B25665" s="203"/>
      <c r="C25665" s="203"/>
      <c r="D25665" s="203"/>
      <c r="E25665" s="203"/>
      <c r="F25665" s="203"/>
    </row>
    <row r="25666" spans="1:6" x14ac:dyDescent="0.25">
      <c r="A25666" s="203"/>
      <c r="B25666" s="203"/>
      <c r="C25666" s="203"/>
      <c r="D25666" s="203"/>
      <c r="E25666" s="203"/>
      <c r="F25666" s="203"/>
    </row>
    <row r="25667" spans="1:6" x14ac:dyDescent="0.25">
      <c r="A25667" s="203"/>
      <c r="B25667" s="203"/>
      <c r="C25667" s="203"/>
      <c r="D25667" s="203"/>
      <c r="E25667" s="203"/>
      <c r="F25667" s="203"/>
    </row>
    <row r="25668" spans="1:6" x14ac:dyDescent="0.25">
      <c r="A25668" s="203"/>
      <c r="B25668" s="203"/>
      <c r="C25668" s="203"/>
      <c r="D25668" s="203"/>
      <c r="E25668" s="203"/>
      <c r="F25668" s="203"/>
    </row>
    <row r="25669" spans="1:6" x14ac:dyDescent="0.25">
      <c r="A25669" s="203"/>
      <c r="B25669" s="203"/>
      <c r="C25669" s="203"/>
      <c r="D25669" s="203"/>
      <c r="E25669" s="203"/>
      <c r="F25669" s="203"/>
    </row>
    <row r="25670" spans="1:6" x14ac:dyDescent="0.25">
      <c r="A25670" s="203"/>
      <c r="B25670" s="203"/>
      <c r="C25670" s="203"/>
      <c r="D25670" s="203"/>
      <c r="E25670" s="203"/>
      <c r="F25670" s="203"/>
    </row>
    <row r="25671" spans="1:6" x14ac:dyDescent="0.25">
      <c r="A25671" s="203"/>
      <c r="B25671" s="203"/>
      <c r="C25671" s="203"/>
      <c r="D25671" s="203"/>
      <c r="E25671" s="203"/>
      <c r="F25671" s="203"/>
    </row>
    <row r="25672" spans="1:6" x14ac:dyDescent="0.25">
      <c r="A25672" s="203"/>
      <c r="B25672" s="203"/>
      <c r="C25672" s="203"/>
      <c r="D25672" s="203"/>
      <c r="E25672" s="203"/>
      <c r="F25672" s="203"/>
    </row>
    <row r="25673" spans="1:6" x14ac:dyDescent="0.25">
      <c r="A25673" s="203"/>
      <c r="B25673" s="203"/>
      <c r="C25673" s="203"/>
      <c r="D25673" s="203"/>
      <c r="E25673" s="203"/>
      <c r="F25673" s="203"/>
    </row>
    <row r="25674" spans="1:6" x14ac:dyDescent="0.25">
      <c r="A25674" s="203"/>
      <c r="B25674" s="203"/>
      <c r="C25674" s="203"/>
      <c r="D25674" s="203"/>
      <c r="E25674" s="203"/>
      <c r="F25674" s="203"/>
    </row>
    <row r="25675" spans="1:6" x14ac:dyDescent="0.25">
      <c r="A25675" s="203"/>
      <c r="B25675" s="203"/>
      <c r="C25675" s="203"/>
      <c r="D25675" s="203"/>
      <c r="E25675" s="203"/>
      <c r="F25675" s="203"/>
    </row>
    <row r="25676" spans="1:6" x14ac:dyDescent="0.25">
      <c r="A25676" s="203"/>
      <c r="B25676" s="203"/>
      <c r="C25676" s="203"/>
      <c r="D25676" s="203"/>
      <c r="E25676" s="203"/>
      <c r="F25676" s="203"/>
    </row>
    <row r="25677" spans="1:6" x14ac:dyDescent="0.25">
      <c r="A25677" s="203"/>
      <c r="B25677" s="203"/>
      <c r="C25677" s="203"/>
      <c r="D25677" s="203"/>
      <c r="E25677" s="203"/>
      <c r="F25677" s="203"/>
    </row>
    <row r="25678" spans="1:6" x14ac:dyDescent="0.25">
      <c r="A25678" s="203"/>
      <c r="B25678" s="203"/>
      <c r="C25678" s="203"/>
      <c r="D25678" s="203"/>
      <c r="E25678" s="203"/>
      <c r="F25678" s="203"/>
    </row>
    <row r="25679" spans="1:6" x14ac:dyDescent="0.25">
      <c r="A25679" s="203"/>
      <c r="B25679" s="203"/>
      <c r="C25679" s="203"/>
      <c r="D25679" s="203"/>
      <c r="E25679" s="203"/>
      <c r="F25679" s="203"/>
    </row>
    <row r="25680" spans="1:6" x14ac:dyDescent="0.25">
      <c r="A25680" s="203"/>
      <c r="B25680" s="203"/>
      <c r="C25680" s="203"/>
      <c r="D25680" s="203"/>
      <c r="E25680" s="203"/>
      <c r="F25680" s="203"/>
    </row>
    <row r="25681" spans="1:6" x14ac:dyDescent="0.25">
      <c r="A25681" s="203"/>
      <c r="B25681" s="203"/>
      <c r="C25681" s="203"/>
      <c r="D25681" s="203"/>
      <c r="E25681" s="203"/>
      <c r="F25681" s="203"/>
    </row>
    <row r="25682" spans="1:6" x14ac:dyDescent="0.25">
      <c r="A25682" s="203"/>
      <c r="B25682" s="203"/>
      <c r="C25682" s="203"/>
      <c r="D25682" s="203"/>
      <c r="E25682" s="203"/>
      <c r="F25682" s="203"/>
    </row>
    <row r="25683" spans="1:6" x14ac:dyDescent="0.25">
      <c r="A25683" s="203"/>
      <c r="B25683" s="203"/>
      <c r="C25683" s="203"/>
      <c r="D25683" s="203"/>
      <c r="E25683" s="203"/>
      <c r="F25683" s="203"/>
    </row>
    <row r="25684" spans="1:6" x14ac:dyDescent="0.25">
      <c r="A25684" s="203"/>
      <c r="B25684" s="203"/>
      <c r="C25684" s="203"/>
      <c r="D25684" s="203"/>
      <c r="E25684" s="203"/>
      <c r="F25684" s="203"/>
    </row>
    <row r="25685" spans="1:6" x14ac:dyDescent="0.25">
      <c r="A25685" s="203"/>
      <c r="B25685" s="203"/>
      <c r="C25685" s="203"/>
      <c r="D25685" s="203"/>
      <c r="E25685" s="203"/>
      <c r="F25685" s="203"/>
    </row>
    <row r="25686" spans="1:6" x14ac:dyDescent="0.25">
      <c r="A25686" s="203"/>
      <c r="B25686" s="203"/>
      <c r="C25686" s="203"/>
      <c r="D25686" s="203"/>
      <c r="E25686" s="203"/>
      <c r="F25686" s="203"/>
    </row>
    <row r="25687" spans="1:6" x14ac:dyDescent="0.25">
      <c r="A25687" s="203"/>
      <c r="B25687" s="203"/>
      <c r="C25687" s="203"/>
      <c r="D25687" s="203"/>
      <c r="E25687" s="203"/>
      <c r="F25687" s="203"/>
    </row>
    <row r="25688" spans="1:6" x14ac:dyDescent="0.25">
      <c r="A25688" s="203"/>
      <c r="B25688" s="203"/>
      <c r="C25688" s="203"/>
      <c r="D25688" s="203"/>
      <c r="E25688" s="203"/>
      <c r="F25688" s="203"/>
    </row>
    <row r="25689" spans="1:6" x14ac:dyDescent="0.25">
      <c r="A25689" s="203"/>
      <c r="B25689" s="203"/>
      <c r="C25689" s="203"/>
      <c r="D25689" s="203"/>
      <c r="E25689" s="203"/>
      <c r="F25689" s="203"/>
    </row>
    <row r="25690" spans="1:6" x14ac:dyDescent="0.25">
      <c r="A25690" s="203"/>
      <c r="B25690" s="203"/>
      <c r="C25690" s="203"/>
      <c r="D25690" s="203"/>
      <c r="E25690" s="203"/>
      <c r="F25690" s="203"/>
    </row>
    <row r="25691" spans="1:6" x14ac:dyDescent="0.25">
      <c r="A25691" s="203"/>
      <c r="B25691" s="203"/>
      <c r="C25691" s="203"/>
      <c r="D25691" s="203"/>
      <c r="E25691" s="203"/>
      <c r="F25691" s="203"/>
    </row>
    <row r="25692" spans="1:6" x14ac:dyDescent="0.25">
      <c r="A25692" s="203"/>
      <c r="B25692" s="203"/>
      <c r="C25692" s="203"/>
      <c r="D25692" s="203"/>
      <c r="E25692" s="203"/>
      <c r="F25692" s="203"/>
    </row>
    <row r="25693" spans="1:6" x14ac:dyDescent="0.25">
      <c r="A25693" s="203"/>
      <c r="B25693" s="203"/>
      <c r="C25693" s="203"/>
      <c r="D25693" s="203"/>
      <c r="E25693" s="203"/>
      <c r="F25693" s="203"/>
    </row>
    <row r="25694" spans="1:6" x14ac:dyDescent="0.25">
      <c r="A25694" s="203"/>
      <c r="B25694" s="203"/>
      <c r="C25694" s="203"/>
      <c r="D25694" s="203"/>
      <c r="E25694" s="203"/>
      <c r="F25694" s="203"/>
    </row>
    <row r="25695" spans="1:6" x14ac:dyDescent="0.25">
      <c r="A25695" s="203"/>
      <c r="B25695" s="203"/>
      <c r="C25695" s="203"/>
      <c r="D25695" s="203"/>
      <c r="E25695" s="203"/>
      <c r="F25695" s="203"/>
    </row>
    <row r="25696" spans="1:6" x14ac:dyDescent="0.25">
      <c r="A25696" s="203"/>
      <c r="B25696" s="203"/>
      <c r="C25696" s="203"/>
      <c r="D25696" s="203"/>
      <c r="E25696" s="203"/>
      <c r="F25696" s="203"/>
    </row>
    <row r="25697" spans="1:6" x14ac:dyDescent="0.25">
      <c r="A25697" s="203"/>
      <c r="B25697" s="203"/>
      <c r="C25697" s="203"/>
      <c r="D25697" s="203"/>
      <c r="E25697" s="203"/>
      <c r="F25697" s="203"/>
    </row>
    <row r="25698" spans="1:6" x14ac:dyDescent="0.25">
      <c r="A25698" s="203"/>
      <c r="B25698" s="203"/>
      <c r="C25698" s="203"/>
      <c r="D25698" s="203"/>
      <c r="E25698" s="203"/>
      <c r="F25698" s="203"/>
    </row>
    <row r="25699" spans="1:6" x14ac:dyDescent="0.25">
      <c r="A25699" s="203"/>
      <c r="B25699" s="203"/>
      <c r="C25699" s="203"/>
      <c r="D25699" s="203"/>
      <c r="E25699" s="203"/>
      <c r="F25699" s="203"/>
    </row>
    <row r="25700" spans="1:6" x14ac:dyDescent="0.25">
      <c r="A25700" s="203"/>
      <c r="B25700" s="203"/>
      <c r="C25700" s="203"/>
      <c r="D25700" s="203"/>
      <c r="E25700" s="203"/>
      <c r="F25700" s="203"/>
    </row>
    <row r="25701" spans="1:6" x14ac:dyDescent="0.25">
      <c r="A25701" s="203"/>
      <c r="B25701" s="203"/>
      <c r="C25701" s="203"/>
      <c r="D25701" s="203"/>
      <c r="E25701" s="203"/>
      <c r="F25701" s="203"/>
    </row>
    <row r="25702" spans="1:6" x14ac:dyDescent="0.25">
      <c r="A25702" s="203"/>
      <c r="B25702" s="203"/>
      <c r="C25702" s="203"/>
      <c r="D25702" s="203"/>
      <c r="E25702" s="203"/>
      <c r="F25702" s="203"/>
    </row>
    <row r="25703" spans="1:6" x14ac:dyDescent="0.25">
      <c r="A25703" s="203"/>
      <c r="B25703" s="203"/>
      <c r="C25703" s="203"/>
      <c r="D25703" s="203"/>
      <c r="E25703" s="203"/>
      <c r="F25703" s="203"/>
    </row>
    <row r="25704" spans="1:6" x14ac:dyDescent="0.25">
      <c r="A25704" s="203"/>
      <c r="B25704" s="203"/>
      <c r="C25704" s="203"/>
      <c r="D25704" s="203"/>
      <c r="E25704" s="203"/>
      <c r="F25704" s="203"/>
    </row>
    <row r="25705" spans="1:6" x14ac:dyDescent="0.25">
      <c r="A25705" s="203"/>
      <c r="B25705" s="203"/>
      <c r="C25705" s="203"/>
      <c r="D25705" s="203"/>
      <c r="E25705" s="203"/>
      <c r="F25705" s="203"/>
    </row>
    <row r="25706" spans="1:6" x14ac:dyDescent="0.25">
      <c r="A25706" s="203"/>
      <c r="B25706" s="203"/>
      <c r="C25706" s="203"/>
      <c r="D25706" s="203"/>
      <c r="E25706" s="203"/>
      <c r="F25706" s="203"/>
    </row>
    <row r="25707" spans="1:6" x14ac:dyDescent="0.25">
      <c r="A25707" s="203"/>
      <c r="B25707" s="203"/>
      <c r="C25707" s="203"/>
      <c r="D25707" s="203"/>
      <c r="E25707" s="203"/>
      <c r="F25707" s="203"/>
    </row>
    <row r="25708" spans="1:6" x14ac:dyDescent="0.25">
      <c r="A25708" s="203"/>
      <c r="B25708" s="203"/>
      <c r="C25708" s="203"/>
      <c r="D25708" s="203"/>
      <c r="E25708" s="203"/>
      <c r="F25708" s="203"/>
    </row>
    <row r="25709" spans="1:6" x14ac:dyDescent="0.25">
      <c r="A25709" s="203"/>
      <c r="B25709" s="203"/>
      <c r="C25709" s="203"/>
      <c r="D25709" s="203"/>
      <c r="E25709" s="203"/>
      <c r="F25709" s="203"/>
    </row>
    <row r="25710" spans="1:6" x14ac:dyDescent="0.25">
      <c r="A25710" s="203"/>
      <c r="B25710" s="203"/>
      <c r="C25710" s="203"/>
      <c r="D25710" s="203"/>
      <c r="E25710" s="203"/>
      <c r="F25710" s="203"/>
    </row>
    <row r="25711" spans="1:6" x14ac:dyDescent="0.25">
      <c r="A25711" s="203"/>
      <c r="B25711" s="203"/>
      <c r="C25711" s="203"/>
      <c r="D25711" s="203"/>
      <c r="E25711" s="203"/>
      <c r="F25711" s="203"/>
    </row>
    <row r="25712" spans="1:6" x14ac:dyDescent="0.25">
      <c r="A25712" s="203"/>
      <c r="B25712" s="203"/>
      <c r="C25712" s="203"/>
      <c r="D25712" s="203"/>
      <c r="E25712" s="203"/>
      <c r="F25712" s="203"/>
    </row>
    <row r="25713" spans="1:6" x14ac:dyDescent="0.25">
      <c r="A25713" s="203"/>
      <c r="B25713" s="203"/>
      <c r="C25713" s="203"/>
      <c r="D25713" s="203"/>
      <c r="E25713" s="203"/>
      <c r="F25713" s="203"/>
    </row>
    <row r="25714" spans="1:6" x14ac:dyDescent="0.25">
      <c r="A25714" s="203"/>
      <c r="B25714" s="203"/>
      <c r="C25714" s="203"/>
      <c r="D25714" s="203"/>
      <c r="E25714" s="203"/>
      <c r="F25714" s="203"/>
    </row>
    <row r="25715" spans="1:6" x14ac:dyDescent="0.25">
      <c r="A25715" s="203"/>
      <c r="B25715" s="203"/>
      <c r="C25715" s="203"/>
      <c r="D25715" s="203"/>
      <c r="E25715" s="203"/>
      <c r="F25715" s="203"/>
    </row>
    <row r="25716" spans="1:6" x14ac:dyDescent="0.25">
      <c r="A25716" s="203"/>
      <c r="B25716" s="203"/>
      <c r="C25716" s="203"/>
      <c r="D25716" s="203"/>
      <c r="E25716" s="203"/>
      <c r="F25716" s="203"/>
    </row>
    <row r="25717" spans="1:6" x14ac:dyDescent="0.25">
      <c r="A25717" s="203"/>
      <c r="B25717" s="203"/>
      <c r="C25717" s="203"/>
      <c r="D25717" s="203"/>
      <c r="E25717" s="203"/>
      <c r="F25717" s="203"/>
    </row>
    <row r="25718" spans="1:6" x14ac:dyDescent="0.25">
      <c r="A25718" s="203"/>
      <c r="B25718" s="203"/>
      <c r="C25718" s="203"/>
      <c r="D25718" s="203"/>
      <c r="E25718" s="203"/>
      <c r="F25718" s="203"/>
    </row>
    <row r="25719" spans="1:6" x14ac:dyDescent="0.25">
      <c r="A25719" s="203"/>
      <c r="B25719" s="203"/>
      <c r="C25719" s="203"/>
      <c r="D25719" s="203"/>
      <c r="E25719" s="203"/>
      <c r="F25719" s="203"/>
    </row>
    <row r="25720" spans="1:6" x14ac:dyDescent="0.25">
      <c r="A25720" s="203"/>
      <c r="B25720" s="203"/>
      <c r="C25720" s="203"/>
      <c r="D25720" s="203"/>
      <c r="E25720" s="203"/>
      <c r="F25720" s="203"/>
    </row>
    <row r="25721" spans="1:6" x14ac:dyDescent="0.25">
      <c r="A25721" s="203"/>
      <c r="B25721" s="203"/>
      <c r="C25721" s="203"/>
      <c r="D25721" s="203"/>
      <c r="E25721" s="203"/>
      <c r="F25721" s="203"/>
    </row>
    <row r="25722" spans="1:6" x14ac:dyDescent="0.25">
      <c r="A25722" s="203"/>
      <c r="B25722" s="203"/>
      <c r="C25722" s="203"/>
      <c r="D25722" s="203"/>
      <c r="E25722" s="203"/>
      <c r="F25722" s="203"/>
    </row>
    <row r="25723" spans="1:6" x14ac:dyDescent="0.25">
      <c r="A25723" s="203"/>
      <c r="B25723" s="203"/>
      <c r="C25723" s="203"/>
      <c r="D25723" s="203"/>
      <c r="E25723" s="203"/>
      <c r="F25723" s="203"/>
    </row>
    <row r="25724" spans="1:6" x14ac:dyDescent="0.25">
      <c r="A25724" s="203"/>
      <c r="B25724" s="203"/>
      <c r="C25724" s="203"/>
      <c r="D25724" s="203"/>
      <c r="E25724" s="203"/>
      <c r="F25724" s="203"/>
    </row>
    <row r="25725" spans="1:6" x14ac:dyDescent="0.25">
      <c r="A25725" s="203"/>
      <c r="B25725" s="203"/>
      <c r="C25725" s="203"/>
      <c r="D25725" s="203"/>
      <c r="E25725" s="203"/>
      <c r="F25725" s="203"/>
    </row>
    <row r="25726" spans="1:6" x14ac:dyDescent="0.25">
      <c r="A25726" s="203"/>
      <c r="B25726" s="203"/>
      <c r="C25726" s="203"/>
      <c r="D25726" s="203"/>
      <c r="E25726" s="203"/>
      <c r="F25726" s="203"/>
    </row>
    <row r="25727" spans="1:6" x14ac:dyDescent="0.25">
      <c r="A25727" s="203"/>
      <c r="B25727" s="203"/>
      <c r="C25727" s="203"/>
      <c r="D25727" s="203"/>
      <c r="E25727" s="203"/>
      <c r="F25727" s="203"/>
    </row>
    <row r="25728" spans="1:6" x14ac:dyDescent="0.25">
      <c r="A25728" s="203"/>
      <c r="B25728" s="203"/>
      <c r="C25728" s="203"/>
      <c r="D25728" s="203"/>
      <c r="E25728" s="203"/>
      <c r="F25728" s="203"/>
    </row>
    <row r="25729" spans="1:6" x14ac:dyDescent="0.25">
      <c r="A25729" s="203"/>
      <c r="B25729" s="203"/>
      <c r="C25729" s="203"/>
      <c r="D25729" s="203"/>
      <c r="E25729" s="203"/>
      <c r="F25729" s="203"/>
    </row>
    <row r="25730" spans="1:6" x14ac:dyDescent="0.25">
      <c r="A25730" s="203"/>
      <c r="B25730" s="203"/>
      <c r="C25730" s="203"/>
      <c r="D25730" s="203"/>
      <c r="E25730" s="203"/>
      <c r="F25730" s="203"/>
    </row>
    <row r="25731" spans="1:6" x14ac:dyDescent="0.25">
      <c r="A25731" s="203"/>
      <c r="B25731" s="203"/>
      <c r="C25731" s="203"/>
      <c r="D25731" s="203"/>
      <c r="E25731" s="203"/>
      <c r="F25731" s="203"/>
    </row>
    <row r="25732" spans="1:6" x14ac:dyDescent="0.25">
      <c r="A25732" s="203"/>
      <c r="B25732" s="203"/>
      <c r="C25732" s="203"/>
      <c r="D25732" s="203"/>
      <c r="E25732" s="203"/>
      <c r="F25732" s="203"/>
    </row>
    <row r="25733" spans="1:6" x14ac:dyDescent="0.25">
      <c r="A25733" s="203"/>
      <c r="B25733" s="203"/>
      <c r="C25733" s="203"/>
      <c r="D25733" s="203"/>
      <c r="E25733" s="203"/>
      <c r="F25733" s="203"/>
    </row>
    <row r="25734" spans="1:6" x14ac:dyDescent="0.25">
      <c r="A25734" s="203"/>
      <c r="B25734" s="203"/>
      <c r="C25734" s="203"/>
      <c r="D25734" s="203"/>
      <c r="E25734" s="203"/>
      <c r="F25734" s="203"/>
    </row>
    <row r="25735" spans="1:6" x14ac:dyDescent="0.25">
      <c r="A25735" s="203"/>
      <c r="B25735" s="203"/>
      <c r="C25735" s="203"/>
      <c r="D25735" s="203"/>
      <c r="E25735" s="203"/>
      <c r="F25735" s="203"/>
    </row>
    <row r="25736" spans="1:6" x14ac:dyDescent="0.25">
      <c r="A25736" s="203"/>
      <c r="B25736" s="203"/>
      <c r="C25736" s="203"/>
      <c r="D25736" s="203"/>
      <c r="E25736" s="203"/>
      <c r="F25736" s="203"/>
    </row>
    <row r="25737" spans="1:6" x14ac:dyDescent="0.25">
      <c r="A25737" s="203"/>
      <c r="B25737" s="203"/>
      <c r="C25737" s="203"/>
      <c r="D25737" s="203"/>
      <c r="E25737" s="203"/>
      <c r="F25737" s="203"/>
    </row>
    <row r="25738" spans="1:6" x14ac:dyDescent="0.25">
      <c r="A25738" s="203"/>
      <c r="B25738" s="203"/>
      <c r="C25738" s="203"/>
      <c r="D25738" s="203"/>
      <c r="E25738" s="203"/>
      <c r="F25738" s="203"/>
    </row>
    <row r="25739" spans="1:6" x14ac:dyDescent="0.25">
      <c r="A25739" s="203"/>
      <c r="B25739" s="203"/>
      <c r="C25739" s="203"/>
      <c r="D25739" s="203"/>
      <c r="E25739" s="203"/>
      <c r="F25739" s="203"/>
    </row>
    <row r="25740" spans="1:6" x14ac:dyDescent="0.25">
      <c r="A25740" s="203"/>
      <c r="B25740" s="203"/>
      <c r="C25740" s="203"/>
      <c r="D25740" s="203"/>
      <c r="E25740" s="203"/>
      <c r="F25740" s="203"/>
    </row>
    <row r="25741" spans="1:6" x14ac:dyDescent="0.25">
      <c r="A25741" s="203"/>
      <c r="B25741" s="203"/>
      <c r="C25741" s="203"/>
      <c r="D25741" s="203"/>
      <c r="E25741" s="203"/>
      <c r="F25741" s="203"/>
    </row>
    <row r="25742" spans="1:6" x14ac:dyDescent="0.25">
      <c r="A25742" s="203"/>
      <c r="B25742" s="203"/>
      <c r="C25742" s="203"/>
      <c r="D25742" s="203"/>
      <c r="E25742" s="203"/>
      <c r="F25742" s="203"/>
    </row>
    <row r="25743" spans="1:6" x14ac:dyDescent="0.25">
      <c r="A25743" s="203"/>
      <c r="B25743" s="203"/>
      <c r="C25743" s="203"/>
      <c r="D25743" s="203"/>
      <c r="E25743" s="203"/>
      <c r="F25743" s="203"/>
    </row>
    <row r="25744" spans="1:6" x14ac:dyDescent="0.25">
      <c r="A25744" s="203"/>
      <c r="B25744" s="203"/>
      <c r="C25744" s="203"/>
      <c r="D25744" s="203"/>
      <c r="E25744" s="203"/>
      <c r="F25744" s="203"/>
    </row>
    <row r="25745" spans="1:6" x14ac:dyDescent="0.25">
      <c r="A25745" s="203"/>
      <c r="B25745" s="203"/>
      <c r="C25745" s="203"/>
      <c r="D25745" s="203"/>
      <c r="E25745" s="203"/>
      <c r="F25745" s="203"/>
    </row>
    <row r="25746" spans="1:6" x14ac:dyDescent="0.25">
      <c r="A25746" s="203"/>
      <c r="B25746" s="203"/>
      <c r="C25746" s="203"/>
      <c r="D25746" s="203"/>
      <c r="E25746" s="203"/>
      <c r="F25746" s="203"/>
    </row>
    <row r="25747" spans="1:6" x14ac:dyDescent="0.25">
      <c r="A25747" s="203"/>
      <c r="B25747" s="203"/>
      <c r="C25747" s="203"/>
      <c r="D25747" s="203"/>
      <c r="E25747" s="203"/>
      <c r="F25747" s="203"/>
    </row>
    <row r="25748" spans="1:6" x14ac:dyDescent="0.25">
      <c r="A25748" s="203"/>
      <c r="B25748" s="203"/>
      <c r="C25748" s="203"/>
      <c r="D25748" s="203"/>
      <c r="E25748" s="203"/>
      <c r="F25748" s="203"/>
    </row>
    <row r="25749" spans="1:6" x14ac:dyDescent="0.25">
      <c r="A25749" s="203"/>
      <c r="B25749" s="203"/>
      <c r="C25749" s="203"/>
      <c r="D25749" s="203"/>
      <c r="E25749" s="203"/>
      <c r="F25749" s="203"/>
    </row>
    <row r="25750" spans="1:6" x14ac:dyDescent="0.25">
      <c r="A25750" s="203"/>
      <c r="B25750" s="203"/>
      <c r="C25750" s="203"/>
      <c r="D25750" s="203"/>
      <c r="E25750" s="203"/>
      <c r="F25750" s="203"/>
    </row>
    <row r="25751" spans="1:6" x14ac:dyDescent="0.25">
      <c r="A25751" s="203"/>
      <c r="B25751" s="203"/>
      <c r="C25751" s="203"/>
      <c r="D25751" s="203"/>
      <c r="E25751" s="203"/>
      <c r="F25751" s="203"/>
    </row>
    <row r="25752" spans="1:6" x14ac:dyDescent="0.25">
      <c r="A25752" s="203"/>
      <c r="B25752" s="203"/>
      <c r="C25752" s="203"/>
      <c r="D25752" s="203"/>
      <c r="E25752" s="203"/>
      <c r="F25752" s="203"/>
    </row>
    <row r="25753" spans="1:6" x14ac:dyDescent="0.25">
      <c r="A25753" s="203"/>
      <c r="B25753" s="203"/>
      <c r="C25753" s="203"/>
      <c r="D25753" s="203"/>
      <c r="E25753" s="203"/>
      <c r="F25753" s="203"/>
    </row>
    <row r="25754" spans="1:6" x14ac:dyDescent="0.25">
      <c r="A25754" s="203"/>
      <c r="B25754" s="203"/>
      <c r="C25754" s="203"/>
      <c r="D25754" s="203"/>
      <c r="E25754" s="203"/>
      <c r="F25754" s="203"/>
    </row>
    <row r="25755" spans="1:6" x14ac:dyDescent="0.25">
      <c r="A25755" s="203"/>
      <c r="B25755" s="203"/>
      <c r="C25755" s="203"/>
      <c r="D25755" s="203"/>
      <c r="E25755" s="203"/>
      <c r="F25755" s="203"/>
    </row>
    <row r="25756" spans="1:6" x14ac:dyDescent="0.25">
      <c r="A25756" s="203"/>
      <c r="B25756" s="203"/>
      <c r="C25756" s="203"/>
      <c r="D25756" s="203"/>
      <c r="E25756" s="203"/>
      <c r="F25756" s="203"/>
    </row>
    <row r="25757" spans="1:6" x14ac:dyDescent="0.25">
      <c r="A25757" s="203"/>
      <c r="B25757" s="203"/>
      <c r="C25757" s="203"/>
      <c r="D25757" s="203"/>
      <c r="E25757" s="203"/>
      <c r="F25757" s="203"/>
    </row>
    <row r="25758" spans="1:6" x14ac:dyDescent="0.25">
      <c r="A25758" s="203"/>
      <c r="B25758" s="203"/>
      <c r="C25758" s="203"/>
      <c r="D25758" s="203"/>
      <c r="E25758" s="203"/>
      <c r="F25758" s="203"/>
    </row>
    <row r="25759" spans="1:6" x14ac:dyDescent="0.25">
      <c r="A25759" s="203"/>
      <c r="B25759" s="203"/>
      <c r="C25759" s="203"/>
      <c r="D25759" s="203"/>
      <c r="E25759" s="203"/>
      <c r="F25759" s="203"/>
    </row>
    <row r="25760" spans="1:6" x14ac:dyDescent="0.25">
      <c r="A25760" s="203"/>
      <c r="B25760" s="203"/>
      <c r="C25760" s="203"/>
      <c r="D25760" s="203"/>
      <c r="E25760" s="203"/>
      <c r="F25760" s="203"/>
    </row>
    <row r="25761" spans="1:6" x14ac:dyDescent="0.25">
      <c r="A25761" s="203"/>
      <c r="B25761" s="203"/>
      <c r="C25761" s="203"/>
      <c r="D25761" s="203"/>
      <c r="E25761" s="203"/>
      <c r="F25761" s="203"/>
    </row>
    <row r="25762" spans="1:6" x14ac:dyDescent="0.25">
      <c r="A25762" s="203"/>
      <c r="B25762" s="203"/>
      <c r="C25762" s="203"/>
      <c r="D25762" s="203"/>
      <c r="E25762" s="203"/>
      <c r="F25762" s="203"/>
    </row>
    <row r="25763" spans="1:6" x14ac:dyDescent="0.25">
      <c r="A25763" s="203"/>
      <c r="B25763" s="203"/>
      <c r="C25763" s="203"/>
      <c r="D25763" s="203"/>
      <c r="E25763" s="203"/>
      <c r="F25763" s="203"/>
    </row>
    <row r="25764" spans="1:6" x14ac:dyDescent="0.25">
      <c r="A25764" s="203"/>
      <c r="B25764" s="203"/>
      <c r="C25764" s="203"/>
      <c r="D25764" s="203"/>
      <c r="E25764" s="203"/>
      <c r="F25764" s="203"/>
    </row>
    <row r="25765" spans="1:6" x14ac:dyDescent="0.25">
      <c r="A25765" s="203"/>
      <c r="B25765" s="203"/>
      <c r="C25765" s="203"/>
      <c r="D25765" s="203"/>
      <c r="E25765" s="203"/>
      <c r="F25765" s="203"/>
    </row>
    <row r="25766" spans="1:6" x14ac:dyDescent="0.25">
      <c r="A25766" s="203"/>
      <c r="B25766" s="203"/>
      <c r="C25766" s="203"/>
      <c r="D25766" s="203"/>
      <c r="E25766" s="203"/>
      <c r="F25766" s="203"/>
    </row>
    <row r="25767" spans="1:6" x14ac:dyDescent="0.25">
      <c r="A25767" s="203"/>
      <c r="B25767" s="203"/>
      <c r="C25767" s="203"/>
      <c r="D25767" s="203"/>
      <c r="E25767" s="203"/>
      <c r="F25767" s="203"/>
    </row>
    <row r="25768" spans="1:6" x14ac:dyDescent="0.25">
      <c r="A25768" s="203"/>
      <c r="B25768" s="203"/>
      <c r="C25768" s="203"/>
      <c r="D25768" s="203"/>
      <c r="E25768" s="203"/>
      <c r="F25768" s="203"/>
    </row>
    <row r="25769" spans="1:6" x14ac:dyDescent="0.25">
      <c r="A25769" s="203"/>
      <c r="B25769" s="203"/>
      <c r="C25769" s="203"/>
      <c r="D25769" s="203"/>
      <c r="E25769" s="203"/>
      <c r="F25769" s="203"/>
    </row>
    <row r="25770" spans="1:6" x14ac:dyDescent="0.25">
      <c r="A25770" s="203"/>
      <c r="B25770" s="203"/>
      <c r="C25770" s="203"/>
      <c r="D25770" s="203"/>
      <c r="E25770" s="203"/>
      <c r="F25770" s="203"/>
    </row>
    <row r="25771" spans="1:6" x14ac:dyDescent="0.25">
      <c r="A25771" s="203"/>
      <c r="B25771" s="203"/>
      <c r="C25771" s="203"/>
      <c r="D25771" s="203"/>
      <c r="E25771" s="203"/>
      <c r="F25771" s="203"/>
    </row>
    <row r="25772" spans="1:6" x14ac:dyDescent="0.25">
      <c r="A25772" s="203"/>
      <c r="B25772" s="203"/>
      <c r="C25772" s="203"/>
      <c r="D25772" s="203"/>
      <c r="E25772" s="203"/>
      <c r="F25772" s="203"/>
    </row>
    <row r="25773" spans="1:6" x14ac:dyDescent="0.25">
      <c r="A25773" s="203"/>
      <c r="B25773" s="203"/>
      <c r="C25773" s="203"/>
      <c r="D25773" s="203"/>
      <c r="E25773" s="203"/>
      <c r="F25773" s="203"/>
    </row>
    <row r="25774" spans="1:6" x14ac:dyDescent="0.25">
      <c r="A25774" s="203"/>
      <c r="B25774" s="203"/>
      <c r="C25774" s="203"/>
      <c r="D25774" s="203"/>
      <c r="E25774" s="203"/>
      <c r="F25774" s="203"/>
    </row>
    <row r="25775" spans="1:6" x14ac:dyDescent="0.25">
      <c r="A25775" s="203"/>
      <c r="B25775" s="203"/>
      <c r="C25775" s="203"/>
      <c r="D25775" s="203"/>
      <c r="E25775" s="203"/>
      <c r="F25775" s="203"/>
    </row>
    <row r="25776" spans="1:6" x14ac:dyDescent="0.25">
      <c r="A25776" s="203"/>
      <c r="B25776" s="203"/>
      <c r="C25776" s="203"/>
      <c r="D25776" s="203"/>
      <c r="E25776" s="203"/>
      <c r="F25776" s="203"/>
    </row>
    <row r="25777" spans="1:6" x14ac:dyDescent="0.25">
      <c r="A25777" s="203"/>
      <c r="B25777" s="203"/>
      <c r="C25777" s="203"/>
      <c r="D25777" s="203"/>
      <c r="E25777" s="203"/>
      <c r="F25777" s="203"/>
    </row>
    <row r="25778" spans="1:6" x14ac:dyDescent="0.25">
      <c r="A25778" s="203"/>
      <c r="B25778" s="203"/>
      <c r="C25778" s="203"/>
      <c r="D25778" s="203"/>
      <c r="E25778" s="203"/>
      <c r="F25778" s="203"/>
    </row>
    <row r="25779" spans="1:6" x14ac:dyDescent="0.25">
      <c r="A25779" s="203"/>
      <c r="B25779" s="203"/>
      <c r="C25779" s="203"/>
      <c r="D25779" s="203"/>
      <c r="E25779" s="203"/>
      <c r="F25779" s="203"/>
    </row>
    <row r="25780" spans="1:6" x14ac:dyDescent="0.25">
      <c r="A25780" s="203"/>
      <c r="B25780" s="203"/>
      <c r="C25780" s="203"/>
      <c r="D25780" s="203"/>
      <c r="E25780" s="203"/>
      <c r="F25780" s="203"/>
    </row>
    <row r="25781" spans="1:6" x14ac:dyDescent="0.25">
      <c r="A25781" s="203"/>
      <c r="B25781" s="203"/>
      <c r="C25781" s="203"/>
      <c r="D25781" s="203"/>
      <c r="E25781" s="203"/>
      <c r="F25781" s="203"/>
    </row>
    <row r="25782" spans="1:6" x14ac:dyDescent="0.25">
      <c r="A25782" s="203"/>
      <c r="B25782" s="203"/>
      <c r="C25782" s="203"/>
      <c r="D25782" s="203"/>
      <c r="E25782" s="203"/>
      <c r="F25782" s="203"/>
    </row>
    <row r="25783" spans="1:6" x14ac:dyDescent="0.25">
      <c r="A25783" s="203"/>
      <c r="B25783" s="203"/>
      <c r="C25783" s="203"/>
      <c r="D25783" s="203"/>
      <c r="E25783" s="203"/>
      <c r="F25783" s="203"/>
    </row>
    <row r="25784" spans="1:6" x14ac:dyDescent="0.25">
      <c r="A25784" s="203"/>
      <c r="B25784" s="203"/>
      <c r="C25784" s="203"/>
      <c r="D25784" s="203"/>
      <c r="E25784" s="203"/>
      <c r="F25784" s="203"/>
    </row>
    <row r="25785" spans="1:6" x14ac:dyDescent="0.25">
      <c r="A25785" s="203"/>
      <c r="B25785" s="203"/>
      <c r="C25785" s="203"/>
      <c r="D25785" s="203"/>
      <c r="E25785" s="203"/>
      <c r="F25785" s="203"/>
    </row>
    <row r="25786" spans="1:6" x14ac:dyDescent="0.25">
      <c r="A25786" s="203"/>
      <c r="B25786" s="203"/>
      <c r="C25786" s="203"/>
      <c r="D25786" s="203"/>
      <c r="E25786" s="203"/>
      <c r="F25786" s="203"/>
    </row>
    <row r="25787" spans="1:6" x14ac:dyDescent="0.25">
      <c r="A25787" s="203"/>
      <c r="B25787" s="203"/>
      <c r="C25787" s="203"/>
      <c r="D25787" s="203"/>
      <c r="E25787" s="203"/>
      <c r="F25787" s="203"/>
    </row>
    <row r="25788" spans="1:6" x14ac:dyDescent="0.25">
      <c r="A25788" s="203"/>
      <c r="B25788" s="203"/>
      <c r="C25788" s="203"/>
      <c r="D25788" s="203"/>
      <c r="E25788" s="203"/>
      <c r="F25788" s="203"/>
    </row>
    <row r="25789" spans="1:6" x14ac:dyDescent="0.25">
      <c r="A25789" s="203"/>
      <c r="B25789" s="203"/>
      <c r="C25789" s="203"/>
      <c r="D25789" s="203"/>
      <c r="E25789" s="203"/>
      <c r="F25789" s="203"/>
    </row>
    <row r="25790" spans="1:6" x14ac:dyDescent="0.25">
      <c r="A25790" s="203"/>
      <c r="B25790" s="203"/>
      <c r="C25790" s="203"/>
      <c r="D25790" s="203"/>
      <c r="E25790" s="203"/>
      <c r="F25790" s="203"/>
    </row>
    <row r="25791" spans="1:6" x14ac:dyDescent="0.25">
      <c r="A25791" s="203"/>
      <c r="B25791" s="203"/>
      <c r="C25791" s="203"/>
      <c r="D25791" s="203"/>
      <c r="E25791" s="203"/>
      <c r="F25791" s="203"/>
    </row>
    <row r="25792" spans="1:6" x14ac:dyDescent="0.25">
      <c r="A25792" s="203"/>
      <c r="B25792" s="203"/>
      <c r="C25792" s="203"/>
      <c r="D25792" s="203"/>
      <c r="E25792" s="203"/>
      <c r="F25792" s="203"/>
    </row>
    <row r="25793" spans="1:6" x14ac:dyDescent="0.25">
      <c r="A25793" s="203"/>
      <c r="B25793" s="203"/>
      <c r="C25793" s="203"/>
      <c r="D25793" s="203"/>
      <c r="E25793" s="203"/>
      <c r="F25793" s="203"/>
    </row>
    <row r="25794" spans="1:6" x14ac:dyDescent="0.25">
      <c r="A25794" s="203"/>
      <c r="B25794" s="203"/>
      <c r="C25794" s="203"/>
      <c r="D25794" s="203"/>
      <c r="E25794" s="203"/>
      <c r="F25794" s="203"/>
    </row>
    <row r="25795" spans="1:6" x14ac:dyDescent="0.25">
      <c r="A25795" s="203"/>
      <c r="B25795" s="203"/>
      <c r="C25795" s="203"/>
      <c r="D25795" s="203"/>
      <c r="E25795" s="203"/>
      <c r="F25795" s="203"/>
    </row>
    <row r="25796" spans="1:6" x14ac:dyDescent="0.25">
      <c r="A25796" s="203"/>
      <c r="B25796" s="203"/>
      <c r="C25796" s="203"/>
      <c r="D25796" s="203"/>
      <c r="E25796" s="203"/>
      <c r="F25796" s="203"/>
    </row>
    <row r="25797" spans="1:6" x14ac:dyDescent="0.25">
      <c r="A25797" s="203"/>
      <c r="B25797" s="203"/>
      <c r="C25797" s="203"/>
      <c r="D25797" s="203"/>
      <c r="E25797" s="203"/>
      <c r="F25797" s="203"/>
    </row>
    <row r="25798" spans="1:6" x14ac:dyDescent="0.25">
      <c r="A25798" s="203"/>
      <c r="B25798" s="203"/>
      <c r="C25798" s="203"/>
      <c r="D25798" s="203"/>
      <c r="E25798" s="203"/>
      <c r="F25798" s="203"/>
    </row>
    <row r="25799" spans="1:6" x14ac:dyDescent="0.25">
      <c r="A25799" s="203"/>
      <c r="B25799" s="203"/>
      <c r="C25799" s="203"/>
      <c r="D25799" s="203"/>
      <c r="E25799" s="203"/>
      <c r="F25799" s="203"/>
    </row>
    <row r="25800" spans="1:6" x14ac:dyDescent="0.25">
      <c r="A25800" s="203"/>
      <c r="B25800" s="203"/>
      <c r="C25800" s="203"/>
      <c r="D25800" s="203"/>
      <c r="E25800" s="203"/>
      <c r="F25800" s="203"/>
    </row>
    <row r="25801" spans="1:6" x14ac:dyDescent="0.25">
      <c r="A25801" s="203"/>
      <c r="B25801" s="203"/>
      <c r="C25801" s="203"/>
      <c r="D25801" s="203"/>
      <c r="E25801" s="203"/>
      <c r="F25801" s="203"/>
    </row>
    <row r="25802" spans="1:6" x14ac:dyDescent="0.25">
      <c r="A25802" s="203"/>
      <c r="B25802" s="203"/>
      <c r="C25802" s="203"/>
      <c r="D25802" s="203"/>
      <c r="E25802" s="203"/>
      <c r="F25802" s="203"/>
    </row>
    <row r="25803" spans="1:6" x14ac:dyDescent="0.25">
      <c r="A25803" s="203"/>
      <c r="B25803" s="203"/>
      <c r="C25803" s="203"/>
      <c r="D25803" s="203"/>
      <c r="E25803" s="203"/>
      <c r="F25803" s="203"/>
    </row>
    <row r="25804" spans="1:6" x14ac:dyDescent="0.25">
      <c r="A25804" s="203"/>
      <c r="B25804" s="203"/>
      <c r="C25804" s="203"/>
      <c r="D25804" s="203"/>
      <c r="E25804" s="203"/>
      <c r="F25804" s="203"/>
    </row>
    <row r="25805" spans="1:6" x14ac:dyDescent="0.25">
      <c r="A25805" s="203"/>
      <c r="B25805" s="203"/>
      <c r="C25805" s="203"/>
      <c r="D25805" s="203"/>
      <c r="E25805" s="203"/>
      <c r="F25805" s="203"/>
    </row>
    <row r="25806" spans="1:6" x14ac:dyDescent="0.25">
      <c r="A25806" s="203"/>
      <c r="B25806" s="203"/>
      <c r="C25806" s="203"/>
      <c r="D25806" s="203"/>
      <c r="E25806" s="203"/>
      <c r="F25806" s="203"/>
    </row>
    <row r="25807" spans="1:6" x14ac:dyDescent="0.25">
      <c r="A25807" s="203"/>
      <c r="B25807" s="203"/>
      <c r="C25807" s="203"/>
      <c r="D25807" s="203"/>
      <c r="E25807" s="203"/>
      <c r="F25807" s="203"/>
    </row>
    <row r="25808" spans="1:6" x14ac:dyDescent="0.25">
      <c r="A25808" s="203"/>
      <c r="B25808" s="203"/>
      <c r="C25808" s="203"/>
      <c r="D25808" s="203"/>
      <c r="E25808" s="203"/>
      <c r="F25808" s="203"/>
    </row>
    <row r="25809" spans="1:6" x14ac:dyDescent="0.25">
      <c r="A25809" s="203"/>
      <c r="B25809" s="203"/>
      <c r="C25809" s="203"/>
      <c r="D25809" s="203"/>
      <c r="E25809" s="203"/>
      <c r="F25809" s="203"/>
    </row>
    <row r="25810" spans="1:6" x14ac:dyDescent="0.25">
      <c r="A25810" s="203"/>
      <c r="B25810" s="203"/>
      <c r="C25810" s="203"/>
      <c r="D25810" s="203"/>
      <c r="E25810" s="203"/>
      <c r="F25810" s="203"/>
    </row>
    <row r="25811" spans="1:6" x14ac:dyDescent="0.25">
      <c r="A25811" s="203"/>
      <c r="B25811" s="203"/>
      <c r="C25811" s="203"/>
      <c r="D25811" s="203"/>
      <c r="E25811" s="203"/>
      <c r="F25811" s="203"/>
    </row>
    <row r="25812" spans="1:6" x14ac:dyDescent="0.25">
      <c r="A25812" s="203"/>
      <c r="B25812" s="203"/>
      <c r="C25812" s="203"/>
      <c r="D25812" s="203"/>
      <c r="E25812" s="203"/>
      <c r="F25812" s="203"/>
    </row>
    <row r="25813" spans="1:6" x14ac:dyDescent="0.25">
      <c r="A25813" s="203"/>
      <c r="B25813" s="203"/>
      <c r="C25813" s="203"/>
      <c r="D25813" s="203"/>
      <c r="E25813" s="203"/>
      <c r="F25813" s="203"/>
    </row>
    <row r="25814" spans="1:6" x14ac:dyDescent="0.25">
      <c r="A25814" s="203"/>
      <c r="B25814" s="203"/>
      <c r="C25814" s="203"/>
      <c r="D25814" s="203"/>
      <c r="E25814" s="203"/>
      <c r="F25814" s="203"/>
    </row>
    <row r="25815" spans="1:6" x14ac:dyDescent="0.25">
      <c r="A25815" s="203"/>
      <c r="B25815" s="203"/>
      <c r="C25815" s="203"/>
      <c r="D25815" s="203"/>
      <c r="E25815" s="203"/>
      <c r="F25815" s="203"/>
    </row>
    <row r="25816" spans="1:6" x14ac:dyDescent="0.25">
      <c r="A25816" s="203"/>
      <c r="B25816" s="203"/>
      <c r="C25816" s="203"/>
      <c r="D25816" s="203"/>
      <c r="E25816" s="203"/>
      <c r="F25816" s="203"/>
    </row>
    <row r="25817" spans="1:6" x14ac:dyDescent="0.25">
      <c r="A25817" s="203"/>
      <c r="B25817" s="203"/>
      <c r="C25817" s="203"/>
      <c r="D25817" s="203"/>
      <c r="E25817" s="203"/>
      <c r="F25817" s="203"/>
    </row>
    <row r="25818" spans="1:6" x14ac:dyDescent="0.25">
      <c r="A25818" s="203"/>
      <c r="B25818" s="203"/>
      <c r="C25818" s="203"/>
      <c r="D25818" s="203"/>
      <c r="E25818" s="203"/>
      <c r="F25818" s="203"/>
    </row>
    <row r="25819" spans="1:6" x14ac:dyDescent="0.25">
      <c r="A25819" s="203"/>
      <c r="B25819" s="203"/>
      <c r="C25819" s="203"/>
      <c r="D25819" s="203"/>
      <c r="E25819" s="203"/>
      <c r="F25819" s="203"/>
    </row>
    <row r="25820" spans="1:6" x14ac:dyDescent="0.25">
      <c r="A25820" s="203"/>
      <c r="B25820" s="203"/>
      <c r="C25820" s="203"/>
      <c r="D25820" s="203"/>
      <c r="E25820" s="203"/>
      <c r="F25820" s="203"/>
    </row>
    <row r="25821" spans="1:6" x14ac:dyDescent="0.25">
      <c r="A25821" s="203"/>
      <c r="B25821" s="203"/>
      <c r="C25821" s="203"/>
      <c r="D25821" s="203"/>
      <c r="E25821" s="203"/>
      <c r="F25821" s="203"/>
    </row>
    <row r="25822" spans="1:6" x14ac:dyDescent="0.25">
      <c r="A25822" s="203"/>
      <c r="B25822" s="203"/>
      <c r="C25822" s="203"/>
      <c r="D25822" s="203"/>
      <c r="E25822" s="203"/>
      <c r="F25822" s="203"/>
    </row>
    <row r="25823" spans="1:6" x14ac:dyDescent="0.25">
      <c r="A25823" s="203"/>
      <c r="B25823" s="203"/>
      <c r="C25823" s="203"/>
      <c r="D25823" s="203"/>
      <c r="E25823" s="203"/>
      <c r="F25823" s="203"/>
    </row>
    <row r="25824" spans="1:6" x14ac:dyDescent="0.25">
      <c r="A25824" s="203"/>
      <c r="B25824" s="203"/>
      <c r="C25824" s="203"/>
      <c r="D25824" s="203"/>
      <c r="E25824" s="203"/>
      <c r="F25824" s="203"/>
    </row>
    <row r="25825" spans="1:6" x14ac:dyDescent="0.25">
      <c r="A25825" s="203"/>
      <c r="B25825" s="203"/>
      <c r="C25825" s="203"/>
      <c r="D25825" s="203"/>
      <c r="E25825" s="203"/>
      <c r="F25825" s="203"/>
    </row>
    <row r="25826" spans="1:6" x14ac:dyDescent="0.25">
      <c r="A25826" s="203"/>
      <c r="B25826" s="203"/>
      <c r="C25826" s="203"/>
      <c r="D25826" s="203"/>
      <c r="E25826" s="203"/>
      <c r="F25826" s="203"/>
    </row>
    <row r="25827" spans="1:6" x14ac:dyDescent="0.25">
      <c r="A25827" s="203"/>
      <c r="B25827" s="203"/>
      <c r="C25827" s="203"/>
      <c r="D25827" s="203"/>
      <c r="E25827" s="203"/>
      <c r="F25827" s="203"/>
    </row>
    <row r="25828" spans="1:6" x14ac:dyDescent="0.25">
      <c r="A25828" s="203"/>
      <c r="B25828" s="203"/>
      <c r="C25828" s="203"/>
      <c r="D25828" s="203"/>
      <c r="E25828" s="203"/>
      <c r="F25828" s="203"/>
    </row>
    <row r="25829" spans="1:6" x14ac:dyDescent="0.25">
      <c r="A25829" s="203"/>
      <c r="B25829" s="203"/>
      <c r="C25829" s="203"/>
      <c r="D25829" s="203"/>
      <c r="E25829" s="203"/>
      <c r="F25829" s="203"/>
    </row>
    <row r="25830" spans="1:6" x14ac:dyDescent="0.25">
      <c r="A25830" s="203"/>
      <c r="B25830" s="203"/>
      <c r="C25830" s="203"/>
      <c r="D25830" s="203"/>
      <c r="E25830" s="203"/>
      <c r="F25830" s="203"/>
    </row>
    <row r="25831" spans="1:6" x14ac:dyDescent="0.25">
      <c r="A25831" s="203"/>
      <c r="B25831" s="203"/>
      <c r="C25831" s="203"/>
      <c r="D25831" s="203"/>
      <c r="E25831" s="203"/>
      <c r="F25831" s="203"/>
    </row>
    <row r="25832" spans="1:6" x14ac:dyDescent="0.25">
      <c r="A25832" s="203"/>
      <c r="B25832" s="203"/>
      <c r="C25832" s="203"/>
      <c r="D25832" s="203"/>
      <c r="E25832" s="203"/>
      <c r="F25832" s="203"/>
    </row>
    <row r="25833" spans="1:6" x14ac:dyDescent="0.25">
      <c r="A25833" s="203"/>
      <c r="B25833" s="203"/>
      <c r="C25833" s="203"/>
      <c r="D25833" s="203"/>
      <c r="E25833" s="203"/>
      <c r="F25833" s="203"/>
    </row>
    <row r="25834" spans="1:6" x14ac:dyDescent="0.25">
      <c r="A25834" s="203"/>
      <c r="B25834" s="203"/>
      <c r="C25834" s="203"/>
      <c r="D25834" s="203"/>
      <c r="E25834" s="203"/>
      <c r="F25834" s="203"/>
    </row>
    <row r="25835" spans="1:6" x14ac:dyDescent="0.25">
      <c r="A25835" s="203"/>
      <c r="B25835" s="203"/>
      <c r="C25835" s="203"/>
      <c r="D25835" s="203"/>
      <c r="E25835" s="203"/>
      <c r="F25835" s="203"/>
    </row>
    <row r="25836" spans="1:6" x14ac:dyDescent="0.25">
      <c r="A25836" s="203"/>
      <c r="B25836" s="203"/>
      <c r="C25836" s="203"/>
      <c r="D25836" s="203"/>
      <c r="E25836" s="203"/>
      <c r="F25836" s="203"/>
    </row>
    <row r="25837" spans="1:6" x14ac:dyDescent="0.25">
      <c r="A25837" s="203"/>
      <c r="B25837" s="203"/>
      <c r="C25837" s="203"/>
      <c r="D25837" s="203"/>
      <c r="E25837" s="203"/>
      <c r="F25837" s="203"/>
    </row>
    <row r="25838" spans="1:6" x14ac:dyDescent="0.25">
      <c r="A25838" s="203"/>
      <c r="B25838" s="203"/>
      <c r="C25838" s="203"/>
      <c r="D25838" s="203"/>
      <c r="E25838" s="203"/>
      <c r="F25838" s="203"/>
    </row>
    <row r="25839" spans="1:6" x14ac:dyDescent="0.25">
      <c r="A25839" s="203"/>
      <c r="B25839" s="203"/>
      <c r="C25839" s="203"/>
      <c r="D25839" s="203"/>
      <c r="E25839" s="203"/>
      <c r="F25839" s="203"/>
    </row>
    <row r="25840" spans="1:6" x14ac:dyDescent="0.25">
      <c r="A25840" s="203"/>
      <c r="B25840" s="203"/>
      <c r="C25840" s="203"/>
      <c r="D25840" s="203"/>
      <c r="E25840" s="203"/>
      <c r="F25840" s="203"/>
    </row>
    <row r="25841" spans="1:6" x14ac:dyDescent="0.25">
      <c r="A25841" s="203"/>
      <c r="B25841" s="203"/>
      <c r="C25841" s="203"/>
      <c r="D25841" s="203"/>
      <c r="E25841" s="203"/>
      <c r="F25841" s="203"/>
    </row>
    <row r="25842" spans="1:6" x14ac:dyDescent="0.25">
      <c r="A25842" s="203"/>
      <c r="B25842" s="203"/>
      <c r="C25842" s="203"/>
      <c r="D25842" s="203"/>
      <c r="E25842" s="203"/>
      <c r="F25842" s="203"/>
    </row>
    <row r="25843" spans="1:6" x14ac:dyDescent="0.25">
      <c r="A25843" s="203"/>
      <c r="B25843" s="203"/>
      <c r="C25843" s="203"/>
      <c r="D25843" s="203"/>
      <c r="E25843" s="203"/>
      <c r="F25843" s="203"/>
    </row>
    <row r="25844" spans="1:6" x14ac:dyDescent="0.25">
      <c r="A25844" s="203"/>
      <c r="B25844" s="203"/>
      <c r="C25844" s="203"/>
      <c r="D25844" s="203"/>
      <c r="E25844" s="203"/>
      <c r="F25844" s="203"/>
    </row>
    <row r="25845" spans="1:6" x14ac:dyDescent="0.25">
      <c r="A25845" s="203"/>
      <c r="B25845" s="203"/>
      <c r="C25845" s="203"/>
      <c r="D25845" s="203"/>
      <c r="E25845" s="203"/>
      <c r="F25845" s="203"/>
    </row>
    <row r="25846" spans="1:6" x14ac:dyDescent="0.25">
      <c r="A25846" s="203"/>
      <c r="B25846" s="203"/>
      <c r="C25846" s="203"/>
      <c r="D25846" s="203"/>
      <c r="E25846" s="203"/>
      <c r="F25846" s="203"/>
    </row>
    <row r="25847" spans="1:6" x14ac:dyDescent="0.25">
      <c r="A25847" s="203"/>
      <c r="B25847" s="203"/>
      <c r="C25847" s="203"/>
      <c r="D25847" s="203"/>
      <c r="E25847" s="203"/>
      <c r="F25847" s="203"/>
    </row>
    <row r="25848" spans="1:6" x14ac:dyDescent="0.25">
      <c r="A25848" s="203"/>
      <c r="B25848" s="203"/>
      <c r="C25848" s="203"/>
      <c r="D25848" s="203"/>
      <c r="E25848" s="203"/>
      <c r="F25848" s="203"/>
    </row>
    <row r="25849" spans="1:6" x14ac:dyDescent="0.25">
      <c r="A25849" s="203"/>
      <c r="B25849" s="203"/>
      <c r="C25849" s="203"/>
      <c r="D25849" s="203"/>
      <c r="E25849" s="203"/>
      <c r="F25849" s="203"/>
    </row>
    <row r="25850" spans="1:6" x14ac:dyDescent="0.25">
      <c r="A25850" s="203"/>
      <c r="B25850" s="203"/>
      <c r="C25850" s="203"/>
      <c r="D25850" s="203"/>
      <c r="E25850" s="203"/>
      <c r="F25850" s="203"/>
    </row>
    <row r="25851" spans="1:6" x14ac:dyDescent="0.25">
      <c r="A25851" s="203"/>
      <c r="B25851" s="203"/>
      <c r="C25851" s="203"/>
      <c r="D25851" s="203"/>
      <c r="E25851" s="203"/>
      <c r="F25851" s="203"/>
    </row>
    <row r="25852" spans="1:6" x14ac:dyDescent="0.25">
      <c r="A25852" s="203"/>
      <c r="B25852" s="203"/>
      <c r="C25852" s="203"/>
      <c r="D25852" s="203"/>
      <c r="E25852" s="203"/>
      <c r="F25852" s="203"/>
    </row>
    <row r="25853" spans="1:6" x14ac:dyDescent="0.25">
      <c r="A25853" s="203"/>
      <c r="B25853" s="203"/>
      <c r="C25853" s="203"/>
      <c r="D25853" s="203"/>
      <c r="E25853" s="203"/>
      <c r="F25853" s="203"/>
    </row>
    <row r="25854" spans="1:6" x14ac:dyDescent="0.25">
      <c r="A25854" s="203"/>
      <c r="B25854" s="203"/>
      <c r="C25854" s="203"/>
      <c r="D25854" s="203"/>
      <c r="E25854" s="203"/>
      <c r="F25854" s="203"/>
    </row>
    <row r="25855" spans="1:6" x14ac:dyDescent="0.25">
      <c r="A25855" s="203"/>
      <c r="B25855" s="203"/>
      <c r="C25855" s="203"/>
      <c r="D25855" s="203"/>
      <c r="E25855" s="203"/>
      <c r="F25855" s="203"/>
    </row>
    <row r="25856" spans="1:6" x14ac:dyDescent="0.25">
      <c r="A25856" s="203"/>
      <c r="B25856" s="203"/>
      <c r="C25856" s="203"/>
      <c r="D25856" s="203"/>
      <c r="E25856" s="203"/>
      <c r="F25856" s="203"/>
    </row>
    <row r="25857" spans="1:6" x14ac:dyDescent="0.25">
      <c r="A25857" s="203"/>
      <c r="B25857" s="203"/>
      <c r="C25857" s="203"/>
      <c r="D25857" s="203"/>
      <c r="E25857" s="203"/>
      <c r="F25857" s="203"/>
    </row>
    <row r="25858" spans="1:6" x14ac:dyDescent="0.25">
      <c r="A25858" s="203"/>
      <c r="B25858" s="203"/>
      <c r="C25858" s="203"/>
      <c r="D25858" s="203"/>
      <c r="E25858" s="203"/>
      <c r="F25858" s="203"/>
    </row>
    <row r="25859" spans="1:6" x14ac:dyDescent="0.25">
      <c r="A25859" s="203"/>
      <c r="B25859" s="203"/>
      <c r="C25859" s="203"/>
      <c r="D25859" s="203"/>
      <c r="E25859" s="203"/>
      <c r="F25859" s="203"/>
    </row>
    <row r="25860" spans="1:6" x14ac:dyDescent="0.25">
      <c r="A25860" s="203"/>
      <c r="B25860" s="203"/>
      <c r="C25860" s="203"/>
      <c r="D25860" s="203"/>
      <c r="E25860" s="203"/>
      <c r="F25860" s="203"/>
    </row>
    <row r="25861" spans="1:6" x14ac:dyDescent="0.25">
      <c r="A25861" s="203"/>
      <c r="B25861" s="203"/>
      <c r="C25861" s="203"/>
      <c r="D25861" s="203"/>
      <c r="E25861" s="203"/>
      <c r="F25861" s="203"/>
    </row>
    <row r="25862" spans="1:6" x14ac:dyDescent="0.25">
      <c r="A25862" s="203"/>
      <c r="B25862" s="203"/>
      <c r="C25862" s="203"/>
      <c r="D25862" s="203"/>
      <c r="E25862" s="203"/>
      <c r="F25862" s="203"/>
    </row>
    <row r="25863" spans="1:6" x14ac:dyDescent="0.25">
      <c r="A25863" s="203"/>
      <c r="B25863" s="203"/>
      <c r="C25863" s="203"/>
      <c r="D25863" s="203"/>
      <c r="E25863" s="203"/>
      <c r="F25863" s="203"/>
    </row>
    <row r="25864" spans="1:6" x14ac:dyDescent="0.25">
      <c r="A25864" s="203"/>
      <c r="B25864" s="203"/>
      <c r="C25864" s="203"/>
      <c r="D25864" s="203"/>
      <c r="E25864" s="203"/>
      <c r="F25864" s="203"/>
    </row>
    <row r="25865" spans="1:6" x14ac:dyDescent="0.25">
      <c r="A25865" s="203"/>
      <c r="B25865" s="203"/>
      <c r="C25865" s="203"/>
      <c r="D25865" s="203"/>
      <c r="E25865" s="203"/>
      <c r="F25865" s="203"/>
    </row>
    <row r="25866" spans="1:6" x14ac:dyDescent="0.25">
      <c r="A25866" s="203"/>
      <c r="B25866" s="203"/>
      <c r="C25866" s="203"/>
      <c r="D25866" s="203"/>
      <c r="E25866" s="203"/>
      <c r="F25866" s="203"/>
    </row>
    <row r="25867" spans="1:6" x14ac:dyDescent="0.25">
      <c r="A25867" s="203"/>
      <c r="B25867" s="203"/>
      <c r="C25867" s="203"/>
      <c r="D25867" s="203"/>
      <c r="E25867" s="203"/>
      <c r="F25867" s="203"/>
    </row>
    <row r="25868" spans="1:6" x14ac:dyDescent="0.25">
      <c r="A25868" s="203"/>
      <c r="B25868" s="203"/>
      <c r="C25868" s="203"/>
      <c r="D25868" s="203"/>
      <c r="E25868" s="203"/>
      <c r="F25868" s="203"/>
    </row>
    <row r="25869" spans="1:6" x14ac:dyDescent="0.25">
      <c r="A25869" s="203"/>
      <c r="B25869" s="203"/>
      <c r="C25869" s="203"/>
      <c r="D25869" s="203"/>
      <c r="E25869" s="203"/>
      <c r="F25869" s="203"/>
    </row>
    <row r="25870" spans="1:6" x14ac:dyDescent="0.25">
      <c r="A25870" s="203"/>
      <c r="B25870" s="203"/>
      <c r="C25870" s="203"/>
      <c r="D25870" s="203"/>
      <c r="E25870" s="203"/>
      <c r="F25870" s="203"/>
    </row>
    <row r="25871" spans="1:6" x14ac:dyDescent="0.25">
      <c r="A25871" s="203"/>
      <c r="B25871" s="203"/>
      <c r="C25871" s="203"/>
      <c r="D25871" s="203"/>
      <c r="E25871" s="203"/>
      <c r="F25871" s="203"/>
    </row>
    <row r="25872" spans="1:6" x14ac:dyDescent="0.25">
      <c r="A25872" s="203"/>
      <c r="B25872" s="203"/>
      <c r="C25872" s="203"/>
      <c r="D25872" s="203"/>
      <c r="E25872" s="203"/>
      <c r="F25872" s="203"/>
    </row>
    <row r="25873" spans="1:6" x14ac:dyDescent="0.25">
      <c r="A25873" s="203"/>
      <c r="B25873" s="203"/>
      <c r="C25873" s="203"/>
      <c r="D25873" s="203"/>
      <c r="E25873" s="203"/>
      <c r="F25873" s="203"/>
    </row>
    <row r="25874" spans="1:6" x14ac:dyDescent="0.25">
      <c r="A25874" s="203"/>
      <c r="B25874" s="203"/>
      <c r="C25874" s="203"/>
      <c r="D25874" s="203"/>
      <c r="E25874" s="203"/>
      <c r="F25874" s="203"/>
    </row>
    <row r="25875" spans="1:6" x14ac:dyDescent="0.25">
      <c r="A25875" s="203"/>
      <c r="B25875" s="203"/>
      <c r="C25875" s="203"/>
      <c r="D25875" s="203"/>
      <c r="E25875" s="203"/>
      <c r="F25875" s="203"/>
    </row>
    <row r="25876" spans="1:6" x14ac:dyDescent="0.25">
      <c r="A25876" s="203"/>
      <c r="B25876" s="203"/>
      <c r="C25876" s="203"/>
      <c r="D25876" s="203"/>
      <c r="E25876" s="203"/>
      <c r="F25876" s="203"/>
    </row>
    <row r="25877" spans="1:6" x14ac:dyDescent="0.25">
      <c r="A25877" s="203"/>
      <c r="B25877" s="203"/>
      <c r="C25877" s="203"/>
      <c r="D25877" s="203"/>
      <c r="E25877" s="203"/>
      <c r="F25877" s="203"/>
    </row>
    <row r="25878" spans="1:6" x14ac:dyDescent="0.25">
      <c r="A25878" s="203"/>
      <c r="B25878" s="203"/>
      <c r="C25878" s="203"/>
      <c r="D25878" s="203"/>
      <c r="E25878" s="203"/>
      <c r="F25878" s="203"/>
    </row>
    <row r="25879" spans="1:6" x14ac:dyDescent="0.25">
      <c r="A25879" s="203"/>
      <c r="B25879" s="203"/>
      <c r="C25879" s="203"/>
      <c r="D25879" s="203"/>
      <c r="E25879" s="203"/>
      <c r="F25879" s="203"/>
    </row>
    <row r="25880" spans="1:6" x14ac:dyDescent="0.25">
      <c r="A25880" s="203"/>
      <c r="B25880" s="203"/>
      <c r="C25880" s="203"/>
      <c r="D25880" s="203"/>
      <c r="E25880" s="203"/>
      <c r="F25880" s="203"/>
    </row>
    <row r="25881" spans="1:6" x14ac:dyDescent="0.25">
      <c r="A25881" s="203"/>
      <c r="B25881" s="203"/>
      <c r="C25881" s="203"/>
      <c r="D25881" s="203"/>
      <c r="E25881" s="203"/>
      <c r="F25881" s="203"/>
    </row>
    <row r="25882" spans="1:6" x14ac:dyDescent="0.25">
      <c r="A25882" s="203"/>
      <c r="B25882" s="203"/>
      <c r="C25882" s="203"/>
      <c r="D25882" s="203"/>
      <c r="E25882" s="203"/>
      <c r="F25882" s="203"/>
    </row>
    <row r="25883" spans="1:6" x14ac:dyDescent="0.25">
      <c r="A25883" s="203"/>
      <c r="B25883" s="203"/>
      <c r="C25883" s="203"/>
      <c r="D25883" s="203"/>
      <c r="E25883" s="203"/>
      <c r="F25883" s="203"/>
    </row>
    <row r="25884" spans="1:6" x14ac:dyDescent="0.25">
      <c r="A25884" s="203"/>
      <c r="B25884" s="203"/>
      <c r="C25884" s="203"/>
      <c r="D25884" s="203"/>
      <c r="E25884" s="203"/>
      <c r="F25884" s="203"/>
    </row>
    <row r="25885" spans="1:6" x14ac:dyDescent="0.25">
      <c r="A25885" s="203"/>
      <c r="B25885" s="203"/>
      <c r="C25885" s="203"/>
      <c r="D25885" s="203"/>
      <c r="E25885" s="203"/>
      <c r="F25885" s="203"/>
    </row>
    <row r="25886" spans="1:6" x14ac:dyDescent="0.25">
      <c r="A25886" s="203"/>
      <c r="B25886" s="203"/>
      <c r="C25886" s="203"/>
      <c r="D25886" s="203"/>
      <c r="E25886" s="203"/>
      <c r="F25886" s="203"/>
    </row>
    <row r="25887" spans="1:6" x14ac:dyDescent="0.25">
      <c r="A25887" s="203"/>
      <c r="B25887" s="203"/>
      <c r="C25887" s="203"/>
      <c r="D25887" s="203"/>
      <c r="E25887" s="203"/>
      <c r="F25887" s="203"/>
    </row>
    <row r="25888" spans="1:6" x14ac:dyDescent="0.25">
      <c r="A25888" s="203"/>
      <c r="B25888" s="203"/>
      <c r="C25888" s="203"/>
      <c r="D25888" s="203"/>
      <c r="E25888" s="203"/>
      <c r="F25888" s="203"/>
    </row>
    <row r="25889" spans="1:6" x14ac:dyDescent="0.25">
      <c r="A25889" s="203"/>
      <c r="B25889" s="203"/>
      <c r="C25889" s="203"/>
      <c r="D25889" s="203"/>
      <c r="E25889" s="203"/>
      <c r="F25889" s="203"/>
    </row>
    <row r="25890" spans="1:6" x14ac:dyDescent="0.25">
      <c r="A25890" s="203"/>
      <c r="B25890" s="203"/>
      <c r="C25890" s="203"/>
      <c r="D25890" s="203"/>
      <c r="E25890" s="203"/>
      <c r="F25890" s="203"/>
    </row>
    <row r="25891" spans="1:6" x14ac:dyDescent="0.25">
      <c r="A25891" s="203"/>
      <c r="B25891" s="203"/>
      <c r="C25891" s="203"/>
      <c r="D25891" s="203"/>
      <c r="E25891" s="203"/>
      <c r="F25891" s="203"/>
    </row>
    <row r="25892" spans="1:6" x14ac:dyDescent="0.25">
      <c r="A25892" s="203"/>
      <c r="B25892" s="203"/>
      <c r="C25892" s="203"/>
      <c r="D25892" s="203"/>
      <c r="E25892" s="203"/>
      <c r="F25892" s="203"/>
    </row>
    <row r="25893" spans="1:6" x14ac:dyDescent="0.25">
      <c r="A25893" s="203"/>
      <c r="B25893" s="203"/>
      <c r="C25893" s="203"/>
      <c r="D25893" s="203"/>
      <c r="E25893" s="203"/>
      <c r="F25893" s="203"/>
    </row>
    <row r="25894" spans="1:6" x14ac:dyDescent="0.25">
      <c r="A25894" s="203"/>
      <c r="B25894" s="203"/>
      <c r="C25894" s="203"/>
      <c r="D25894" s="203"/>
      <c r="E25894" s="203"/>
      <c r="F25894" s="203"/>
    </row>
    <row r="25895" spans="1:6" x14ac:dyDescent="0.25">
      <c r="A25895" s="203"/>
      <c r="B25895" s="203"/>
      <c r="C25895" s="203"/>
      <c r="D25895" s="203"/>
      <c r="E25895" s="203"/>
      <c r="F25895" s="203"/>
    </row>
    <row r="25896" spans="1:6" x14ac:dyDescent="0.25">
      <c r="A25896" s="203"/>
      <c r="B25896" s="203"/>
      <c r="C25896" s="203"/>
      <c r="D25896" s="203"/>
      <c r="E25896" s="203"/>
      <c r="F25896" s="203"/>
    </row>
    <row r="25897" spans="1:6" x14ac:dyDescent="0.25">
      <c r="A25897" s="203"/>
      <c r="B25897" s="203"/>
      <c r="C25897" s="203"/>
      <c r="D25897" s="203"/>
      <c r="E25897" s="203"/>
      <c r="F25897" s="203"/>
    </row>
    <row r="25898" spans="1:6" x14ac:dyDescent="0.25">
      <c r="A25898" s="203"/>
      <c r="B25898" s="203"/>
      <c r="C25898" s="203"/>
      <c r="D25898" s="203"/>
      <c r="E25898" s="203"/>
      <c r="F25898" s="203"/>
    </row>
    <row r="25899" spans="1:6" x14ac:dyDescent="0.25">
      <c r="A25899" s="203"/>
      <c r="B25899" s="203"/>
      <c r="C25899" s="203"/>
      <c r="D25899" s="203"/>
      <c r="E25899" s="203"/>
      <c r="F25899" s="203"/>
    </row>
    <row r="25900" spans="1:6" x14ac:dyDescent="0.25">
      <c r="A25900" s="203"/>
      <c r="B25900" s="203"/>
      <c r="C25900" s="203"/>
      <c r="D25900" s="203"/>
      <c r="E25900" s="203"/>
      <c r="F25900" s="203"/>
    </row>
    <row r="25901" spans="1:6" x14ac:dyDescent="0.25">
      <c r="A25901" s="203"/>
      <c r="B25901" s="203"/>
      <c r="C25901" s="203"/>
      <c r="D25901" s="203"/>
      <c r="E25901" s="203"/>
      <c r="F25901" s="203"/>
    </row>
    <row r="25902" spans="1:6" x14ac:dyDescent="0.25">
      <c r="A25902" s="203"/>
      <c r="B25902" s="203"/>
      <c r="C25902" s="203"/>
      <c r="D25902" s="203"/>
      <c r="E25902" s="203"/>
      <c r="F25902" s="203"/>
    </row>
    <row r="25903" spans="1:6" x14ac:dyDescent="0.25">
      <c r="A25903" s="203"/>
      <c r="B25903" s="203"/>
      <c r="C25903" s="203"/>
      <c r="D25903" s="203"/>
      <c r="E25903" s="203"/>
      <c r="F25903" s="203"/>
    </row>
    <row r="25904" spans="1:6" x14ac:dyDescent="0.25">
      <c r="A25904" s="203"/>
      <c r="B25904" s="203"/>
      <c r="C25904" s="203"/>
      <c r="D25904" s="203"/>
      <c r="E25904" s="203"/>
      <c r="F25904" s="203"/>
    </row>
    <row r="25905" spans="1:6" x14ac:dyDescent="0.25">
      <c r="A25905" s="203"/>
      <c r="B25905" s="203"/>
      <c r="C25905" s="203"/>
      <c r="D25905" s="203"/>
      <c r="E25905" s="203"/>
      <c r="F25905" s="203"/>
    </row>
    <row r="25906" spans="1:6" x14ac:dyDescent="0.25">
      <c r="A25906" s="203"/>
      <c r="B25906" s="203"/>
      <c r="C25906" s="203"/>
      <c r="D25906" s="203"/>
      <c r="E25906" s="203"/>
      <c r="F25906" s="203"/>
    </row>
    <row r="25907" spans="1:6" x14ac:dyDescent="0.25">
      <c r="A25907" s="203"/>
      <c r="B25907" s="203"/>
      <c r="C25907" s="203"/>
      <c r="D25907" s="203"/>
      <c r="E25907" s="203"/>
      <c r="F25907" s="203"/>
    </row>
    <row r="25908" spans="1:6" x14ac:dyDescent="0.25">
      <c r="A25908" s="203"/>
      <c r="B25908" s="203"/>
      <c r="C25908" s="203"/>
      <c r="D25908" s="203"/>
      <c r="E25908" s="203"/>
      <c r="F25908" s="203"/>
    </row>
    <row r="25909" spans="1:6" x14ac:dyDescent="0.25">
      <c r="A25909" s="203"/>
      <c r="B25909" s="203"/>
      <c r="C25909" s="203"/>
      <c r="D25909" s="203"/>
      <c r="E25909" s="203"/>
      <c r="F25909" s="203"/>
    </row>
    <row r="25910" spans="1:6" x14ac:dyDescent="0.25">
      <c r="A25910" s="203"/>
      <c r="B25910" s="203"/>
      <c r="C25910" s="203"/>
      <c r="D25910" s="203"/>
      <c r="E25910" s="203"/>
      <c r="F25910" s="203"/>
    </row>
    <row r="25911" spans="1:6" x14ac:dyDescent="0.25">
      <c r="A25911" s="203"/>
      <c r="B25911" s="203"/>
      <c r="C25911" s="203"/>
      <c r="D25911" s="203"/>
      <c r="E25911" s="203"/>
      <c r="F25911" s="203"/>
    </row>
    <row r="25912" spans="1:6" x14ac:dyDescent="0.25">
      <c r="A25912" s="203"/>
      <c r="B25912" s="203"/>
      <c r="C25912" s="203"/>
      <c r="D25912" s="203"/>
      <c r="E25912" s="203"/>
      <c r="F25912" s="203"/>
    </row>
    <row r="25913" spans="1:6" x14ac:dyDescent="0.25">
      <c r="A25913" s="203"/>
      <c r="B25913" s="203"/>
      <c r="C25913" s="203"/>
      <c r="D25913" s="203"/>
      <c r="E25913" s="203"/>
      <c r="F25913" s="203"/>
    </row>
    <row r="25914" spans="1:6" x14ac:dyDescent="0.25">
      <c r="A25914" s="203"/>
      <c r="B25914" s="203"/>
      <c r="C25914" s="203"/>
      <c r="D25914" s="203"/>
      <c r="E25914" s="203"/>
      <c r="F25914" s="203"/>
    </row>
    <row r="25915" spans="1:6" x14ac:dyDescent="0.25">
      <c r="A25915" s="203"/>
      <c r="B25915" s="203"/>
      <c r="C25915" s="203"/>
      <c r="D25915" s="203"/>
      <c r="E25915" s="203"/>
      <c r="F25915" s="203"/>
    </row>
    <row r="25916" spans="1:6" x14ac:dyDescent="0.25">
      <c r="A25916" s="203"/>
      <c r="B25916" s="203"/>
      <c r="C25916" s="203"/>
      <c r="D25916" s="203"/>
      <c r="E25916" s="203"/>
      <c r="F25916" s="203"/>
    </row>
    <row r="25917" spans="1:6" x14ac:dyDescent="0.25">
      <c r="A25917" s="203"/>
      <c r="B25917" s="203"/>
      <c r="C25917" s="203"/>
      <c r="D25917" s="203"/>
      <c r="E25917" s="203"/>
      <c r="F25917" s="203"/>
    </row>
    <row r="25918" spans="1:6" x14ac:dyDescent="0.25">
      <c r="A25918" s="203"/>
      <c r="B25918" s="203"/>
      <c r="C25918" s="203"/>
      <c r="D25918" s="203"/>
      <c r="E25918" s="203"/>
      <c r="F25918" s="203"/>
    </row>
    <row r="25919" spans="1:6" x14ac:dyDescent="0.25">
      <c r="A25919" s="203"/>
      <c r="B25919" s="203"/>
      <c r="C25919" s="203"/>
      <c r="D25919" s="203"/>
      <c r="E25919" s="203"/>
      <c r="F25919" s="203"/>
    </row>
    <row r="25920" spans="1:6" x14ac:dyDescent="0.25">
      <c r="A25920" s="203"/>
      <c r="B25920" s="203"/>
      <c r="C25920" s="203"/>
      <c r="D25920" s="203"/>
      <c r="E25920" s="203"/>
      <c r="F25920" s="203"/>
    </row>
    <row r="25921" spans="1:6" x14ac:dyDescent="0.25">
      <c r="A25921" s="203"/>
      <c r="B25921" s="203"/>
      <c r="C25921" s="203"/>
      <c r="D25921" s="203"/>
      <c r="E25921" s="203"/>
      <c r="F25921" s="203"/>
    </row>
    <row r="25922" spans="1:6" x14ac:dyDescent="0.25">
      <c r="A25922" s="203"/>
      <c r="B25922" s="203"/>
      <c r="C25922" s="203"/>
      <c r="D25922" s="203"/>
      <c r="E25922" s="203"/>
      <c r="F25922" s="203"/>
    </row>
    <row r="25923" spans="1:6" x14ac:dyDescent="0.25">
      <c r="A25923" s="203"/>
      <c r="B25923" s="203"/>
      <c r="C25923" s="203"/>
      <c r="D25923" s="203"/>
      <c r="E25923" s="203"/>
      <c r="F25923" s="203"/>
    </row>
    <row r="25924" spans="1:6" x14ac:dyDescent="0.25">
      <c r="A25924" s="203"/>
      <c r="B25924" s="203"/>
      <c r="C25924" s="203"/>
      <c r="D25924" s="203"/>
      <c r="E25924" s="203"/>
      <c r="F25924" s="203"/>
    </row>
    <row r="25925" spans="1:6" x14ac:dyDescent="0.25">
      <c r="A25925" s="203"/>
      <c r="B25925" s="203"/>
      <c r="C25925" s="203"/>
      <c r="D25925" s="203"/>
      <c r="E25925" s="203"/>
      <c r="F25925" s="203"/>
    </row>
    <row r="25926" spans="1:6" x14ac:dyDescent="0.25">
      <c r="A25926" s="203"/>
      <c r="B25926" s="203"/>
      <c r="C25926" s="203"/>
      <c r="D25926" s="203"/>
      <c r="E25926" s="203"/>
      <c r="F25926" s="203"/>
    </row>
    <row r="25927" spans="1:6" x14ac:dyDescent="0.25">
      <c r="A25927" s="203"/>
      <c r="B25927" s="203"/>
      <c r="C25927" s="203"/>
      <c r="D25927" s="203"/>
      <c r="E25927" s="203"/>
      <c r="F25927" s="203"/>
    </row>
    <row r="25928" spans="1:6" x14ac:dyDescent="0.25">
      <c r="A25928" s="203"/>
      <c r="B25928" s="203"/>
      <c r="C25928" s="203"/>
      <c r="D25928" s="203"/>
      <c r="E25928" s="203"/>
      <c r="F25928" s="203"/>
    </row>
    <row r="25929" spans="1:6" x14ac:dyDescent="0.25">
      <c r="A25929" s="203"/>
      <c r="B25929" s="203"/>
      <c r="C25929" s="203"/>
      <c r="D25929" s="203"/>
      <c r="E25929" s="203"/>
      <c r="F25929" s="203"/>
    </row>
    <row r="25930" spans="1:6" x14ac:dyDescent="0.25">
      <c r="A25930" s="203"/>
      <c r="B25930" s="203"/>
      <c r="C25930" s="203"/>
      <c r="D25930" s="203"/>
      <c r="E25930" s="203"/>
      <c r="F25930" s="203"/>
    </row>
    <row r="25931" spans="1:6" x14ac:dyDescent="0.25">
      <c r="A25931" s="203"/>
      <c r="B25931" s="203"/>
      <c r="C25931" s="203"/>
      <c r="D25931" s="203"/>
      <c r="E25931" s="203"/>
      <c r="F25931" s="203"/>
    </row>
    <row r="25932" spans="1:6" x14ac:dyDescent="0.25">
      <c r="A25932" s="203"/>
      <c r="B25932" s="203"/>
      <c r="C25932" s="203"/>
      <c r="D25932" s="203"/>
      <c r="E25932" s="203"/>
      <c r="F25932" s="203"/>
    </row>
    <row r="25933" spans="1:6" x14ac:dyDescent="0.25">
      <c r="A25933" s="203"/>
      <c r="B25933" s="203"/>
      <c r="C25933" s="203"/>
      <c r="D25933" s="203"/>
      <c r="E25933" s="203"/>
      <c r="F25933" s="203"/>
    </row>
    <row r="25934" spans="1:6" x14ac:dyDescent="0.25">
      <c r="A25934" s="203"/>
      <c r="B25934" s="203"/>
      <c r="C25934" s="203"/>
      <c r="D25934" s="203"/>
      <c r="E25934" s="203"/>
      <c r="F25934" s="203"/>
    </row>
    <row r="25935" spans="1:6" x14ac:dyDescent="0.25">
      <c r="A25935" s="203"/>
      <c r="B25935" s="203"/>
      <c r="C25935" s="203"/>
      <c r="D25935" s="203"/>
      <c r="E25935" s="203"/>
      <c r="F25935" s="203"/>
    </row>
    <row r="25936" spans="1:6" x14ac:dyDescent="0.25">
      <c r="A25936" s="203"/>
      <c r="B25936" s="203"/>
      <c r="C25936" s="203"/>
      <c r="D25936" s="203"/>
      <c r="E25936" s="203"/>
      <c r="F25936" s="203"/>
    </row>
    <row r="25937" spans="1:6" x14ac:dyDescent="0.25">
      <c r="A25937" s="203"/>
      <c r="B25937" s="203"/>
      <c r="C25937" s="203"/>
      <c r="D25937" s="203"/>
      <c r="E25937" s="203"/>
      <c r="F25937" s="203"/>
    </row>
    <row r="25938" spans="1:6" x14ac:dyDescent="0.25">
      <c r="A25938" s="203"/>
      <c r="B25938" s="203"/>
      <c r="C25938" s="203"/>
      <c r="D25938" s="203"/>
      <c r="E25938" s="203"/>
      <c r="F25938" s="203"/>
    </row>
    <row r="25939" spans="1:6" x14ac:dyDescent="0.25">
      <c r="A25939" s="203"/>
      <c r="B25939" s="203"/>
      <c r="C25939" s="203"/>
      <c r="D25939" s="203"/>
      <c r="E25939" s="203"/>
      <c r="F25939" s="203"/>
    </row>
    <row r="25940" spans="1:6" x14ac:dyDescent="0.25">
      <c r="A25940" s="203"/>
      <c r="B25940" s="203"/>
      <c r="C25940" s="203"/>
      <c r="D25940" s="203"/>
      <c r="E25940" s="203"/>
      <c r="F25940" s="203"/>
    </row>
    <row r="25941" spans="1:6" x14ac:dyDescent="0.25">
      <c r="A25941" s="203"/>
      <c r="B25941" s="203"/>
      <c r="C25941" s="203"/>
      <c r="D25941" s="203"/>
      <c r="E25941" s="203"/>
      <c r="F25941" s="203"/>
    </row>
    <row r="25942" spans="1:6" x14ac:dyDescent="0.25">
      <c r="A25942" s="203"/>
      <c r="B25942" s="203"/>
      <c r="C25942" s="203"/>
      <c r="D25942" s="203"/>
      <c r="E25942" s="203"/>
      <c r="F25942" s="203"/>
    </row>
    <row r="25943" spans="1:6" x14ac:dyDescent="0.25">
      <c r="A25943" s="203"/>
      <c r="B25943" s="203"/>
      <c r="C25943" s="203"/>
      <c r="D25943" s="203"/>
      <c r="E25943" s="203"/>
      <c r="F25943" s="203"/>
    </row>
    <row r="25944" spans="1:6" x14ac:dyDescent="0.25">
      <c r="A25944" s="203"/>
      <c r="B25944" s="203"/>
      <c r="C25944" s="203"/>
      <c r="D25944" s="203"/>
      <c r="E25944" s="203"/>
      <c r="F25944" s="203"/>
    </row>
    <row r="25945" spans="1:6" x14ac:dyDescent="0.25">
      <c r="A25945" s="203"/>
      <c r="B25945" s="203"/>
      <c r="C25945" s="203"/>
      <c r="D25945" s="203"/>
      <c r="E25945" s="203"/>
      <c r="F25945" s="203"/>
    </row>
    <row r="25946" spans="1:6" x14ac:dyDescent="0.25">
      <c r="A25946" s="203"/>
      <c r="B25946" s="203"/>
      <c r="C25946" s="203"/>
      <c r="D25946" s="203"/>
      <c r="E25946" s="203"/>
      <c r="F25946" s="203"/>
    </row>
    <row r="25947" spans="1:6" x14ac:dyDescent="0.25">
      <c r="A25947" s="203"/>
      <c r="B25947" s="203"/>
      <c r="C25947" s="203"/>
      <c r="D25947" s="203"/>
      <c r="E25947" s="203"/>
      <c r="F25947" s="203"/>
    </row>
    <row r="25948" spans="1:6" x14ac:dyDescent="0.25">
      <c r="A25948" s="203"/>
      <c r="B25948" s="203"/>
      <c r="C25948" s="203"/>
      <c r="D25948" s="203"/>
      <c r="E25948" s="203"/>
      <c r="F25948" s="203"/>
    </row>
    <row r="25949" spans="1:6" x14ac:dyDescent="0.25">
      <c r="A25949" s="203"/>
      <c r="B25949" s="203"/>
      <c r="C25949" s="203"/>
      <c r="D25949" s="203"/>
      <c r="E25949" s="203"/>
      <c r="F25949" s="203"/>
    </row>
    <row r="25950" spans="1:6" x14ac:dyDescent="0.25">
      <c r="A25950" s="203"/>
      <c r="B25950" s="203"/>
      <c r="C25950" s="203"/>
      <c r="D25950" s="203"/>
      <c r="E25950" s="203"/>
      <c r="F25950" s="203"/>
    </row>
    <row r="25951" spans="1:6" x14ac:dyDescent="0.25">
      <c r="A25951" s="203"/>
      <c r="B25951" s="203"/>
      <c r="C25951" s="203"/>
      <c r="D25951" s="203"/>
      <c r="E25951" s="203"/>
      <c r="F25951" s="203"/>
    </row>
    <row r="25952" spans="1:6" x14ac:dyDescent="0.25">
      <c r="A25952" s="203"/>
      <c r="B25952" s="203"/>
      <c r="C25952" s="203"/>
      <c r="D25952" s="203"/>
      <c r="E25952" s="203"/>
      <c r="F25952" s="203"/>
    </row>
    <row r="25953" spans="1:6" x14ac:dyDescent="0.25">
      <c r="A25953" s="203"/>
      <c r="B25953" s="203"/>
      <c r="C25953" s="203"/>
      <c r="D25953" s="203"/>
      <c r="E25953" s="203"/>
      <c r="F25953" s="203"/>
    </row>
    <row r="25954" spans="1:6" x14ac:dyDescent="0.25">
      <c r="A25954" s="203"/>
      <c r="B25954" s="203"/>
      <c r="C25954" s="203"/>
      <c r="D25954" s="203"/>
      <c r="E25954" s="203"/>
      <c r="F25954" s="203"/>
    </row>
    <row r="25955" spans="1:6" x14ac:dyDescent="0.25">
      <c r="A25955" s="203"/>
      <c r="B25955" s="203"/>
      <c r="C25955" s="203"/>
      <c r="D25955" s="203"/>
      <c r="E25955" s="203"/>
      <c r="F25955" s="203"/>
    </row>
    <row r="25956" spans="1:6" x14ac:dyDescent="0.25">
      <c r="A25956" s="203"/>
      <c r="B25956" s="203"/>
      <c r="C25956" s="203"/>
      <c r="D25956" s="203"/>
      <c r="E25956" s="203"/>
      <c r="F25956" s="203"/>
    </row>
    <row r="25957" spans="1:6" x14ac:dyDescent="0.25">
      <c r="A25957" s="203"/>
      <c r="B25957" s="203"/>
      <c r="C25957" s="203"/>
      <c r="D25957" s="203"/>
      <c r="E25957" s="203"/>
      <c r="F25957" s="203"/>
    </row>
    <row r="25958" spans="1:6" x14ac:dyDescent="0.25">
      <c r="A25958" s="203"/>
      <c r="B25958" s="203"/>
      <c r="C25958" s="203"/>
      <c r="D25958" s="203"/>
      <c r="E25958" s="203"/>
      <c r="F25958" s="203"/>
    </row>
    <row r="25959" spans="1:6" x14ac:dyDescent="0.25">
      <c r="A25959" s="203"/>
      <c r="B25959" s="203"/>
      <c r="C25959" s="203"/>
      <c r="D25959" s="203"/>
      <c r="E25959" s="203"/>
      <c r="F25959" s="203"/>
    </row>
    <row r="25960" spans="1:6" x14ac:dyDescent="0.25">
      <c r="A25960" s="203"/>
      <c r="B25960" s="203"/>
      <c r="C25960" s="203"/>
      <c r="D25960" s="203"/>
      <c r="E25960" s="203"/>
      <c r="F25960" s="203"/>
    </row>
    <row r="25961" spans="1:6" x14ac:dyDescent="0.25">
      <c r="A25961" s="203"/>
      <c r="B25961" s="203"/>
      <c r="C25961" s="203"/>
      <c r="D25961" s="203"/>
      <c r="E25961" s="203"/>
      <c r="F25961" s="203"/>
    </row>
    <row r="25962" spans="1:6" x14ac:dyDescent="0.25">
      <c r="A25962" s="203"/>
      <c r="B25962" s="203"/>
      <c r="C25962" s="203"/>
      <c r="D25962" s="203"/>
      <c r="E25962" s="203"/>
      <c r="F25962" s="203"/>
    </row>
    <row r="25963" spans="1:6" x14ac:dyDescent="0.25">
      <c r="A25963" s="203"/>
      <c r="B25963" s="203"/>
      <c r="C25963" s="203"/>
      <c r="D25963" s="203"/>
      <c r="E25963" s="203"/>
      <c r="F25963" s="203"/>
    </row>
    <row r="25964" spans="1:6" x14ac:dyDescent="0.25">
      <c r="A25964" s="203"/>
      <c r="B25964" s="203"/>
      <c r="C25964" s="203"/>
      <c r="D25964" s="203"/>
      <c r="E25964" s="203"/>
      <c r="F25964" s="203"/>
    </row>
    <row r="25965" spans="1:6" x14ac:dyDescent="0.25">
      <c r="A25965" s="203"/>
      <c r="B25965" s="203"/>
      <c r="C25965" s="203"/>
      <c r="D25965" s="203"/>
      <c r="E25965" s="203"/>
      <c r="F25965" s="203"/>
    </row>
    <row r="25966" spans="1:6" x14ac:dyDescent="0.25">
      <c r="A25966" s="203"/>
      <c r="B25966" s="203"/>
      <c r="C25966" s="203"/>
      <c r="D25966" s="203"/>
      <c r="E25966" s="203"/>
      <c r="F25966" s="203"/>
    </row>
    <row r="25967" spans="1:6" x14ac:dyDescent="0.25">
      <c r="A25967" s="203"/>
      <c r="B25967" s="203"/>
      <c r="C25967" s="203"/>
      <c r="D25967" s="203"/>
      <c r="E25967" s="203"/>
      <c r="F25967" s="203"/>
    </row>
    <row r="25968" spans="1:6" x14ac:dyDescent="0.25">
      <c r="A25968" s="203"/>
      <c r="B25968" s="203"/>
      <c r="C25968" s="203"/>
      <c r="D25968" s="203"/>
      <c r="E25968" s="203"/>
      <c r="F25968" s="203"/>
    </row>
    <row r="25969" spans="1:6" x14ac:dyDescent="0.25">
      <c r="A25969" s="203"/>
      <c r="B25969" s="203"/>
      <c r="C25969" s="203"/>
      <c r="D25969" s="203"/>
      <c r="E25969" s="203"/>
      <c r="F25969" s="203"/>
    </row>
    <row r="25970" spans="1:6" x14ac:dyDescent="0.25">
      <c r="A25970" s="203"/>
      <c r="B25970" s="203"/>
      <c r="C25970" s="203"/>
      <c r="D25970" s="203"/>
      <c r="E25970" s="203"/>
      <c r="F25970" s="203"/>
    </row>
    <row r="25971" spans="1:6" x14ac:dyDescent="0.25">
      <c r="A25971" s="203"/>
      <c r="B25971" s="203"/>
      <c r="C25971" s="203"/>
      <c r="D25971" s="203"/>
      <c r="E25971" s="203"/>
      <c r="F25971" s="203"/>
    </row>
    <row r="25972" spans="1:6" x14ac:dyDescent="0.25">
      <c r="A25972" s="203"/>
      <c r="B25972" s="203"/>
      <c r="C25972" s="203"/>
      <c r="D25972" s="203"/>
      <c r="E25972" s="203"/>
      <c r="F25972" s="203"/>
    </row>
    <row r="25973" spans="1:6" x14ac:dyDescent="0.25">
      <c r="A25973" s="203"/>
      <c r="B25973" s="203"/>
      <c r="C25973" s="203"/>
      <c r="D25973" s="203"/>
      <c r="E25973" s="203"/>
      <c r="F25973" s="203"/>
    </row>
    <row r="25974" spans="1:6" x14ac:dyDescent="0.25">
      <c r="A25974" s="203"/>
      <c r="B25974" s="203"/>
      <c r="C25974" s="203"/>
      <c r="D25974" s="203"/>
      <c r="E25974" s="203"/>
      <c r="F25974" s="203"/>
    </row>
    <row r="25975" spans="1:6" x14ac:dyDescent="0.25">
      <c r="A25975" s="203"/>
      <c r="B25975" s="203"/>
      <c r="C25975" s="203"/>
      <c r="D25975" s="203"/>
      <c r="E25975" s="203"/>
      <c r="F25975" s="203"/>
    </row>
    <row r="25976" spans="1:6" x14ac:dyDescent="0.25">
      <c r="A25976" s="203"/>
      <c r="B25976" s="203"/>
      <c r="C25976" s="203"/>
      <c r="D25976" s="203"/>
      <c r="E25976" s="203"/>
      <c r="F25976" s="203"/>
    </row>
    <row r="25977" spans="1:6" x14ac:dyDescent="0.25">
      <c r="A25977" s="203"/>
      <c r="B25977" s="203"/>
      <c r="C25977" s="203"/>
      <c r="D25977" s="203"/>
      <c r="E25977" s="203"/>
      <c r="F25977" s="203"/>
    </row>
    <row r="25978" spans="1:6" x14ac:dyDescent="0.25">
      <c r="A25978" s="203"/>
      <c r="B25978" s="203"/>
      <c r="C25978" s="203"/>
      <c r="D25978" s="203"/>
      <c r="E25978" s="203"/>
      <c r="F25978" s="203"/>
    </row>
    <row r="25979" spans="1:6" x14ac:dyDescent="0.25">
      <c r="A25979" s="203"/>
      <c r="B25979" s="203"/>
      <c r="C25979" s="203"/>
      <c r="D25979" s="203"/>
      <c r="E25979" s="203"/>
      <c r="F25979" s="203"/>
    </row>
    <row r="25980" spans="1:6" x14ac:dyDescent="0.25">
      <c r="A25980" s="203"/>
      <c r="B25980" s="203"/>
      <c r="C25980" s="203"/>
      <c r="D25980" s="203"/>
      <c r="E25980" s="203"/>
      <c r="F25980" s="203"/>
    </row>
    <row r="25981" spans="1:6" x14ac:dyDescent="0.25">
      <c r="A25981" s="203"/>
      <c r="B25981" s="203"/>
      <c r="C25981" s="203"/>
      <c r="D25981" s="203"/>
      <c r="E25981" s="203"/>
      <c r="F25981" s="203"/>
    </row>
    <row r="25982" spans="1:6" x14ac:dyDescent="0.25">
      <c r="A25982" s="203"/>
      <c r="B25982" s="203"/>
      <c r="C25982" s="203"/>
      <c r="D25982" s="203"/>
      <c r="E25982" s="203"/>
      <c r="F25982" s="203"/>
    </row>
    <row r="25983" spans="1:6" x14ac:dyDescent="0.25">
      <c r="A25983" s="203"/>
      <c r="B25983" s="203"/>
      <c r="C25983" s="203"/>
      <c r="D25983" s="203"/>
      <c r="E25983" s="203"/>
      <c r="F25983" s="203"/>
    </row>
    <row r="25984" spans="1:6" x14ac:dyDescent="0.25">
      <c r="A25984" s="203"/>
      <c r="B25984" s="203"/>
      <c r="C25984" s="203"/>
      <c r="D25984" s="203"/>
      <c r="E25984" s="203"/>
      <c r="F25984" s="203"/>
    </row>
    <row r="25985" spans="1:6" x14ac:dyDescent="0.25">
      <c r="A25985" s="203"/>
      <c r="B25985" s="203"/>
      <c r="C25985" s="203"/>
      <c r="D25985" s="203"/>
      <c r="E25985" s="203"/>
      <c r="F25985" s="203"/>
    </row>
    <row r="25986" spans="1:6" x14ac:dyDescent="0.25">
      <c r="A25986" s="203"/>
      <c r="B25986" s="203"/>
      <c r="C25986" s="203"/>
      <c r="D25986" s="203"/>
      <c r="E25986" s="203"/>
      <c r="F25986" s="203"/>
    </row>
    <row r="25987" spans="1:6" x14ac:dyDescent="0.25">
      <c r="A25987" s="203"/>
      <c r="B25987" s="203"/>
      <c r="C25987" s="203"/>
      <c r="D25987" s="203"/>
      <c r="E25987" s="203"/>
      <c r="F25987" s="203"/>
    </row>
    <row r="25988" spans="1:6" x14ac:dyDescent="0.25">
      <c r="A25988" s="203"/>
      <c r="B25988" s="203"/>
      <c r="C25988" s="203"/>
      <c r="D25988" s="203"/>
      <c r="E25988" s="203"/>
      <c r="F25988" s="203"/>
    </row>
    <row r="25989" spans="1:6" x14ac:dyDescent="0.25">
      <c r="A25989" s="203"/>
      <c r="B25989" s="203"/>
      <c r="C25989" s="203"/>
      <c r="D25989" s="203"/>
      <c r="E25989" s="203"/>
      <c r="F25989" s="203"/>
    </row>
    <row r="25990" spans="1:6" x14ac:dyDescent="0.25">
      <c r="A25990" s="203"/>
      <c r="B25990" s="203"/>
      <c r="C25990" s="203"/>
      <c r="D25990" s="203"/>
      <c r="E25990" s="203"/>
      <c r="F25990" s="203"/>
    </row>
    <row r="25991" spans="1:6" x14ac:dyDescent="0.25">
      <c r="A25991" s="203"/>
      <c r="B25991" s="203"/>
      <c r="C25991" s="203"/>
      <c r="D25991" s="203"/>
      <c r="E25991" s="203"/>
      <c r="F25991" s="203"/>
    </row>
    <row r="25992" spans="1:6" x14ac:dyDescent="0.25">
      <c r="A25992" s="203"/>
      <c r="B25992" s="203"/>
      <c r="C25992" s="203"/>
      <c r="D25992" s="203"/>
      <c r="E25992" s="203"/>
      <c r="F25992" s="203"/>
    </row>
    <row r="25993" spans="1:6" x14ac:dyDescent="0.25">
      <c r="A25993" s="203"/>
      <c r="B25993" s="203"/>
      <c r="C25993" s="203"/>
      <c r="D25993" s="203"/>
      <c r="E25993" s="203"/>
      <c r="F25993" s="203"/>
    </row>
    <row r="25994" spans="1:6" x14ac:dyDescent="0.25">
      <c r="A25994" s="203"/>
      <c r="B25994" s="203"/>
      <c r="C25994" s="203"/>
      <c r="D25994" s="203"/>
      <c r="E25994" s="203"/>
      <c r="F25994" s="203"/>
    </row>
    <row r="25995" spans="1:6" x14ac:dyDescent="0.25">
      <c r="A25995" s="203"/>
      <c r="B25995" s="203"/>
      <c r="C25995" s="203"/>
      <c r="D25995" s="203"/>
      <c r="E25995" s="203"/>
      <c r="F25995" s="203"/>
    </row>
    <row r="25996" spans="1:6" x14ac:dyDescent="0.25">
      <c r="A25996" s="203"/>
      <c r="B25996" s="203"/>
      <c r="C25996" s="203"/>
      <c r="D25996" s="203"/>
      <c r="E25996" s="203"/>
      <c r="F25996" s="203"/>
    </row>
    <row r="25997" spans="1:6" x14ac:dyDescent="0.25">
      <c r="A25997" s="203"/>
      <c r="B25997" s="203"/>
      <c r="C25997" s="203"/>
      <c r="D25997" s="203"/>
      <c r="E25997" s="203"/>
      <c r="F25997" s="203"/>
    </row>
    <row r="25998" spans="1:6" x14ac:dyDescent="0.25">
      <c r="A25998" s="203"/>
      <c r="B25998" s="203"/>
      <c r="C25998" s="203"/>
      <c r="D25998" s="203"/>
      <c r="E25998" s="203"/>
      <c r="F25998" s="203"/>
    </row>
    <row r="25999" spans="1:6" x14ac:dyDescent="0.25">
      <c r="A25999" s="203"/>
      <c r="B25999" s="203"/>
      <c r="C25999" s="203"/>
      <c r="D25999" s="203"/>
      <c r="E25999" s="203"/>
      <c r="F25999" s="203"/>
    </row>
    <row r="26000" spans="1:6" x14ac:dyDescent="0.25">
      <c r="A26000" s="203"/>
      <c r="B26000" s="203"/>
      <c r="C26000" s="203"/>
      <c r="D26000" s="203"/>
      <c r="E26000" s="203"/>
      <c r="F26000" s="203"/>
    </row>
    <row r="26001" spans="1:6" x14ac:dyDescent="0.25">
      <c r="A26001" s="203"/>
      <c r="B26001" s="203"/>
      <c r="C26001" s="203"/>
      <c r="D26001" s="203"/>
      <c r="E26001" s="203"/>
      <c r="F26001" s="203"/>
    </row>
    <row r="26002" spans="1:6" x14ac:dyDescent="0.25">
      <c r="A26002" s="203"/>
      <c r="B26002" s="203"/>
      <c r="C26002" s="203"/>
      <c r="D26002" s="203"/>
      <c r="E26002" s="203"/>
      <c r="F26002" s="203"/>
    </row>
    <row r="26003" spans="1:6" x14ac:dyDescent="0.25">
      <c r="A26003" s="203"/>
      <c r="B26003" s="203"/>
      <c r="C26003" s="203"/>
      <c r="D26003" s="203"/>
      <c r="E26003" s="203"/>
      <c r="F26003" s="203"/>
    </row>
    <row r="26004" spans="1:6" x14ac:dyDescent="0.25">
      <c r="A26004" s="203"/>
      <c r="B26004" s="203"/>
      <c r="C26004" s="203"/>
      <c r="D26004" s="203"/>
      <c r="E26004" s="203"/>
      <c r="F26004" s="203"/>
    </row>
    <row r="26005" spans="1:6" x14ac:dyDescent="0.25">
      <c r="A26005" s="203"/>
      <c r="B26005" s="203"/>
      <c r="C26005" s="203"/>
      <c r="D26005" s="203"/>
      <c r="E26005" s="203"/>
      <c r="F26005" s="203"/>
    </row>
    <row r="26006" spans="1:6" x14ac:dyDescent="0.25">
      <c r="A26006" s="203"/>
      <c r="B26006" s="203"/>
      <c r="C26006" s="203"/>
      <c r="D26006" s="203"/>
      <c r="E26006" s="203"/>
      <c r="F26006" s="203"/>
    </row>
    <row r="26007" spans="1:6" x14ac:dyDescent="0.25">
      <c r="A26007" s="203"/>
      <c r="B26007" s="203"/>
      <c r="C26007" s="203"/>
      <c r="D26007" s="203"/>
      <c r="E26007" s="203"/>
      <c r="F26007" s="203"/>
    </row>
    <row r="26008" spans="1:6" x14ac:dyDescent="0.25">
      <c r="A26008" s="203"/>
      <c r="B26008" s="203"/>
      <c r="C26008" s="203"/>
      <c r="D26008" s="203"/>
      <c r="E26008" s="203"/>
      <c r="F26008" s="203"/>
    </row>
    <row r="26009" spans="1:6" x14ac:dyDescent="0.25">
      <c r="A26009" s="203"/>
      <c r="B26009" s="203"/>
      <c r="C26009" s="203"/>
      <c r="D26009" s="203"/>
      <c r="E26009" s="203"/>
      <c r="F26009" s="203"/>
    </row>
    <row r="26010" spans="1:6" x14ac:dyDescent="0.25">
      <c r="A26010" s="203"/>
      <c r="B26010" s="203"/>
      <c r="C26010" s="203"/>
      <c r="D26010" s="203"/>
      <c r="E26010" s="203"/>
      <c r="F26010" s="203"/>
    </row>
    <row r="26011" spans="1:6" x14ac:dyDescent="0.25">
      <c r="A26011" s="203"/>
      <c r="B26011" s="203"/>
      <c r="C26011" s="203"/>
      <c r="D26011" s="203"/>
      <c r="E26011" s="203"/>
      <c r="F26011" s="203"/>
    </row>
    <row r="26012" spans="1:6" x14ac:dyDescent="0.25">
      <c r="A26012" s="203"/>
      <c r="B26012" s="203"/>
      <c r="C26012" s="203"/>
      <c r="D26012" s="203"/>
      <c r="E26012" s="203"/>
      <c r="F26012" s="203"/>
    </row>
    <row r="26013" spans="1:6" x14ac:dyDescent="0.25">
      <c r="A26013" s="203"/>
      <c r="B26013" s="203"/>
      <c r="C26013" s="203"/>
      <c r="D26013" s="203"/>
      <c r="E26013" s="203"/>
      <c r="F26013" s="203"/>
    </row>
    <row r="26014" spans="1:6" x14ac:dyDescent="0.25">
      <c r="A26014" s="203"/>
      <c r="B26014" s="203"/>
      <c r="C26014" s="203"/>
      <c r="D26014" s="203"/>
      <c r="E26014" s="203"/>
      <c r="F26014" s="203"/>
    </row>
    <row r="26015" spans="1:6" x14ac:dyDescent="0.25">
      <c r="A26015" s="203"/>
      <c r="B26015" s="203"/>
      <c r="C26015" s="203"/>
      <c r="D26015" s="203"/>
      <c r="E26015" s="203"/>
      <c r="F26015" s="203"/>
    </row>
    <row r="26016" spans="1:6" x14ac:dyDescent="0.25">
      <c r="A26016" s="203"/>
      <c r="B26016" s="203"/>
      <c r="C26016" s="203"/>
      <c r="D26016" s="203"/>
      <c r="E26016" s="203"/>
      <c r="F26016" s="203"/>
    </row>
    <row r="26017" spans="1:6" x14ac:dyDescent="0.25">
      <c r="A26017" s="203"/>
      <c r="B26017" s="203"/>
      <c r="C26017" s="203"/>
      <c r="D26017" s="203"/>
      <c r="E26017" s="203"/>
      <c r="F26017" s="203"/>
    </row>
    <row r="26018" spans="1:6" x14ac:dyDescent="0.25">
      <c r="A26018" s="203"/>
      <c r="B26018" s="203"/>
      <c r="C26018" s="203"/>
      <c r="D26018" s="203"/>
      <c r="E26018" s="203"/>
      <c r="F26018" s="203"/>
    </row>
    <row r="26019" spans="1:6" x14ac:dyDescent="0.25">
      <c r="A26019" s="203"/>
      <c r="B26019" s="203"/>
      <c r="C26019" s="203"/>
      <c r="D26019" s="203"/>
      <c r="E26019" s="203"/>
      <c r="F26019" s="203"/>
    </row>
    <row r="26020" spans="1:6" x14ac:dyDescent="0.25">
      <c r="A26020" s="203"/>
      <c r="B26020" s="203"/>
      <c r="C26020" s="203"/>
      <c r="D26020" s="203"/>
      <c r="E26020" s="203"/>
      <c r="F26020" s="203"/>
    </row>
    <row r="26021" spans="1:6" x14ac:dyDescent="0.25">
      <c r="A26021" s="203"/>
      <c r="B26021" s="203"/>
      <c r="C26021" s="203"/>
      <c r="D26021" s="203"/>
      <c r="E26021" s="203"/>
      <c r="F26021" s="203"/>
    </row>
    <row r="26022" spans="1:6" x14ac:dyDescent="0.25">
      <c r="A26022" s="203"/>
      <c r="B26022" s="203"/>
      <c r="C26022" s="203"/>
      <c r="D26022" s="203"/>
      <c r="E26022" s="203"/>
      <c r="F26022" s="203"/>
    </row>
    <row r="26023" spans="1:6" x14ac:dyDescent="0.25">
      <c r="A26023" s="203"/>
      <c r="B26023" s="203"/>
      <c r="C26023" s="203"/>
      <c r="D26023" s="203"/>
      <c r="E26023" s="203"/>
      <c r="F26023" s="203"/>
    </row>
    <row r="26024" spans="1:6" x14ac:dyDescent="0.25">
      <c r="A26024" s="203"/>
      <c r="B26024" s="203"/>
      <c r="C26024" s="203"/>
      <c r="D26024" s="203"/>
      <c r="E26024" s="203"/>
      <c r="F26024" s="203"/>
    </row>
    <row r="26025" spans="1:6" x14ac:dyDescent="0.25">
      <c r="A26025" s="203"/>
      <c r="B26025" s="203"/>
      <c r="C26025" s="203"/>
      <c r="D26025" s="203"/>
      <c r="E26025" s="203"/>
      <c r="F26025" s="203"/>
    </row>
    <row r="26026" spans="1:6" x14ac:dyDescent="0.25">
      <c r="A26026" s="203"/>
      <c r="B26026" s="203"/>
      <c r="C26026" s="203"/>
      <c r="D26026" s="203"/>
      <c r="E26026" s="203"/>
      <c r="F26026" s="203"/>
    </row>
    <row r="26027" spans="1:6" x14ac:dyDescent="0.25">
      <c r="A26027" s="203"/>
      <c r="B26027" s="203"/>
      <c r="C26027" s="203"/>
      <c r="D26027" s="203"/>
      <c r="E26027" s="203"/>
      <c r="F26027" s="203"/>
    </row>
    <row r="26028" spans="1:6" x14ac:dyDescent="0.25">
      <c r="A26028" s="203"/>
      <c r="B26028" s="203"/>
      <c r="C26028" s="203"/>
      <c r="D26028" s="203"/>
      <c r="E26028" s="203"/>
      <c r="F26028" s="203"/>
    </row>
    <row r="26029" spans="1:6" x14ac:dyDescent="0.25">
      <c r="A26029" s="203"/>
      <c r="B26029" s="203"/>
      <c r="C26029" s="203"/>
      <c r="D26029" s="203"/>
      <c r="E26029" s="203"/>
      <c r="F26029" s="203"/>
    </row>
    <row r="26030" spans="1:6" x14ac:dyDescent="0.25">
      <c r="A26030" s="203"/>
      <c r="B26030" s="203"/>
      <c r="C26030" s="203"/>
      <c r="D26030" s="203"/>
      <c r="E26030" s="203"/>
      <c r="F26030" s="203"/>
    </row>
    <row r="26031" spans="1:6" x14ac:dyDescent="0.25">
      <c r="A26031" s="203"/>
      <c r="B26031" s="203"/>
      <c r="C26031" s="203"/>
      <c r="D26031" s="203"/>
      <c r="E26031" s="203"/>
      <c r="F26031" s="203"/>
    </row>
    <row r="26032" spans="1:6" x14ac:dyDescent="0.25">
      <c r="A26032" s="203"/>
      <c r="B26032" s="203"/>
      <c r="C26032" s="203"/>
      <c r="D26032" s="203"/>
      <c r="E26032" s="203"/>
      <c r="F26032" s="203"/>
    </row>
    <row r="26033" spans="1:6" x14ac:dyDescent="0.25">
      <c r="A26033" s="203"/>
      <c r="B26033" s="203"/>
      <c r="C26033" s="203"/>
      <c r="D26033" s="203"/>
      <c r="E26033" s="203"/>
      <c r="F26033" s="203"/>
    </row>
    <row r="26034" spans="1:6" x14ac:dyDescent="0.25">
      <c r="A26034" s="203"/>
      <c r="B26034" s="203"/>
      <c r="C26034" s="203"/>
      <c r="D26034" s="203"/>
      <c r="E26034" s="203"/>
      <c r="F26034" s="203"/>
    </row>
    <row r="26035" spans="1:6" x14ac:dyDescent="0.25">
      <c r="A26035" s="203"/>
      <c r="B26035" s="203"/>
      <c r="C26035" s="203"/>
      <c r="D26035" s="203"/>
      <c r="E26035" s="203"/>
      <c r="F26035" s="203"/>
    </row>
    <row r="26036" spans="1:6" x14ac:dyDescent="0.25">
      <c r="A26036" s="203"/>
      <c r="B26036" s="203"/>
      <c r="C26036" s="203"/>
      <c r="D26036" s="203"/>
      <c r="E26036" s="203"/>
      <c r="F26036" s="203"/>
    </row>
    <row r="26037" spans="1:6" x14ac:dyDescent="0.25">
      <c r="A26037" s="203"/>
      <c r="B26037" s="203"/>
      <c r="C26037" s="203"/>
      <c r="D26037" s="203"/>
      <c r="E26037" s="203"/>
      <c r="F26037" s="203"/>
    </row>
    <row r="26038" spans="1:6" x14ac:dyDescent="0.25">
      <c r="A26038" s="203"/>
      <c r="B26038" s="203"/>
      <c r="C26038" s="203"/>
      <c r="D26038" s="203"/>
      <c r="E26038" s="203"/>
      <c r="F26038" s="203"/>
    </row>
    <row r="26039" spans="1:6" x14ac:dyDescent="0.25">
      <c r="A26039" s="203"/>
      <c r="B26039" s="203"/>
      <c r="C26039" s="203"/>
      <c r="D26039" s="203"/>
      <c r="E26039" s="203"/>
      <c r="F26039" s="203"/>
    </row>
    <row r="26040" spans="1:6" x14ac:dyDescent="0.25">
      <c r="A26040" s="203"/>
      <c r="B26040" s="203"/>
      <c r="C26040" s="203"/>
      <c r="D26040" s="203"/>
      <c r="E26040" s="203"/>
      <c r="F26040" s="203"/>
    </row>
    <row r="26041" spans="1:6" x14ac:dyDescent="0.25">
      <c r="A26041" s="203"/>
      <c r="B26041" s="203"/>
      <c r="C26041" s="203"/>
      <c r="D26041" s="203"/>
      <c r="E26041" s="203"/>
      <c r="F26041" s="203"/>
    </row>
    <row r="26042" spans="1:6" x14ac:dyDescent="0.25">
      <c r="A26042" s="203"/>
      <c r="B26042" s="203"/>
      <c r="C26042" s="203"/>
      <c r="D26042" s="203"/>
      <c r="E26042" s="203"/>
      <c r="F26042" s="203"/>
    </row>
    <row r="26043" spans="1:6" x14ac:dyDescent="0.25">
      <c r="A26043" s="203"/>
      <c r="B26043" s="203"/>
      <c r="C26043" s="203"/>
      <c r="D26043" s="203"/>
      <c r="E26043" s="203"/>
      <c r="F26043" s="203"/>
    </row>
    <row r="26044" spans="1:6" x14ac:dyDescent="0.25">
      <c r="A26044" s="203"/>
      <c r="B26044" s="203"/>
      <c r="C26044" s="203"/>
      <c r="D26044" s="203"/>
      <c r="E26044" s="203"/>
      <c r="F26044" s="203"/>
    </row>
    <row r="26045" spans="1:6" x14ac:dyDescent="0.25">
      <c r="A26045" s="203"/>
      <c r="B26045" s="203"/>
      <c r="C26045" s="203"/>
      <c r="D26045" s="203"/>
      <c r="E26045" s="203"/>
      <c r="F26045" s="203"/>
    </row>
    <row r="26046" spans="1:6" x14ac:dyDescent="0.25">
      <c r="A26046" s="203"/>
      <c r="B26046" s="203"/>
      <c r="C26046" s="203"/>
      <c r="D26046" s="203"/>
      <c r="E26046" s="203"/>
      <c r="F26046" s="203"/>
    </row>
    <row r="26047" spans="1:6" x14ac:dyDescent="0.25">
      <c r="A26047" s="203"/>
      <c r="B26047" s="203"/>
      <c r="C26047" s="203"/>
      <c r="D26047" s="203"/>
      <c r="E26047" s="203"/>
      <c r="F26047" s="203"/>
    </row>
    <row r="26048" spans="1:6" x14ac:dyDescent="0.25">
      <c r="A26048" s="203"/>
      <c r="B26048" s="203"/>
      <c r="C26048" s="203"/>
      <c r="D26048" s="203"/>
      <c r="E26048" s="203"/>
      <c r="F26048" s="203"/>
    </row>
    <row r="26049" spans="1:6" x14ac:dyDescent="0.25">
      <c r="A26049" s="203"/>
      <c r="B26049" s="203"/>
      <c r="C26049" s="203"/>
      <c r="D26049" s="203"/>
      <c r="E26049" s="203"/>
      <c r="F26049" s="203"/>
    </row>
    <row r="26050" spans="1:6" x14ac:dyDescent="0.25">
      <c r="A26050" s="203"/>
      <c r="B26050" s="203"/>
      <c r="C26050" s="203"/>
      <c r="D26050" s="203"/>
      <c r="E26050" s="203"/>
      <c r="F26050" s="203"/>
    </row>
    <row r="26051" spans="1:6" x14ac:dyDescent="0.25">
      <c r="A26051" s="203"/>
      <c r="B26051" s="203"/>
      <c r="C26051" s="203"/>
      <c r="D26051" s="203"/>
      <c r="E26051" s="203"/>
      <c r="F26051" s="203"/>
    </row>
    <row r="26052" spans="1:6" x14ac:dyDescent="0.25">
      <c r="A26052" s="203"/>
      <c r="B26052" s="203"/>
      <c r="C26052" s="203"/>
      <c r="D26052" s="203"/>
      <c r="E26052" s="203"/>
      <c r="F26052" s="203"/>
    </row>
    <row r="26053" spans="1:6" x14ac:dyDescent="0.25">
      <c r="A26053" s="203"/>
      <c r="B26053" s="203"/>
      <c r="C26053" s="203"/>
      <c r="D26053" s="203"/>
      <c r="E26053" s="203"/>
      <c r="F26053" s="203"/>
    </row>
    <row r="26054" spans="1:6" x14ac:dyDescent="0.25">
      <c r="A26054" s="203"/>
      <c r="B26054" s="203"/>
      <c r="C26054" s="203"/>
      <c r="D26054" s="203"/>
      <c r="E26054" s="203"/>
      <c r="F26054" s="203"/>
    </row>
    <row r="26055" spans="1:6" x14ac:dyDescent="0.25">
      <c r="A26055" s="203"/>
      <c r="B26055" s="203"/>
      <c r="C26055" s="203"/>
      <c r="D26055" s="203"/>
      <c r="E26055" s="203"/>
      <c r="F26055" s="203"/>
    </row>
    <row r="26056" spans="1:6" x14ac:dyDescent="0.25">
      <c r="A26056" s="203"/>
      <c r="B26056" s="203"/>
      <c r="C26056" s="203"/>
      <c r="D26056" s="203"/>
      <c r="E26056" s="203"/>
      <c r="F26056" s="203"/>
    </row>
    <row r="26057" spans="1:6" x14ac:dyDescent="0.25">
      <c r="A26057" s="203"/>
      <c r="B26057" s="203"/>
      <c r="C26057" s="203"/>
      <c r="D26057" s="203"/>
      <c r="E26057" s="203"/>
      <c r="F26057" s="203"/>
    </row>
    <row r="26058" spans="1:6" x14ac:dyDescent="0.25">
      <c r="A26058" s="203"/>
      <c r="B26058" s="203"/>
      <c r="C26058" s="203"/>
      <c r="D26058" s="203"/>
      <c r="E26058" s="203"/>
      <c r="F26058" s="203"/>
    </row>
    <row r="26059" spans="1:6" x14ac:dyDescent="0.25">
      <c r="A26059" s="203"/>
      <c r="B26059" s="203"/>
      <c r="C26059" s="203"/>
      <c r="D26059" s="203"/>
      <c r="E26059" s="203"/>
      <c r="F26059" s="203"/>
    </row>
    <row r="26060" spans="1:6" x14ac:dyDescent="0.25">
      <c r="A26060" s="203"/>
      <c r="B26060" s="203"/>
      <c r="C26060" s="203"/>
      <c r="D26060" s="203"/>
      <c r="E26060" s="203"/>
      <c r="F26060" s="203"/>
    </row>
    <row r="26061" spans="1:6" x14ac:dyDescent="0.25">
      <c r="A26061" s="203"/>
      <c r="B26061" s="203"/>
      <c r="C26061" s="203"/>
      <c r="D26061" s="203"/>
      <c r="E26061" s="203"/>
      <c r="F26061" s="203"/>
    </row>
    <row r="26062" spans="1:6" x14ac:dyDescent="0.25">
      <c r="A26062" s="203"/>
      <c r="B26062" s="203"/>
      <c r="C26062" s="203"/>
      <c r="D26062" s="203"/>
      <c r="E26062" s="203"/>
      <c r="F26062" s="203"/>
    </row>
    <row r="26063" spans="1:6" x14ac:dyDescent="0.25">
      <c r="A26063" s="203"/>
      <c r="B26063" s="203"/>
      <c r="C26063" s="203"/>
      <c r="D26063" s="203"/>
      <c r="E26063" s="203"/>
      <c r="F26063" s="203"/>
    </row>
    <row r="26064" spans="1:6" x14ac:dyDescent="0.25">
      <c r="A26064" s="203"/>
      <c r="B26064" s="203"/>
      <c r="C26064" s="203"/>
      <c r="D26064" s="203"/>
      <c r="E26064" s="203"/>
      <c r="F26064" s="203"/>
    </row>
    <row r="26065" spans="1:6" x14ac:dyDescent="0.25">
      <c r="A26065" s="203"/>
      <c r="B26065" s="203"/>
      <c r="C26065" s="203"/>
      <c r="D26065" s="203"/>
      <c r="E26065" s="203"/>
      <c r="F26065" s="203"/>
    </row>
    <row r="26066" spans="1:6" x14ac:dyDescent="0.25">
      <c r="A26066" s="203"/>
      <c r="B26066" s="203"/>
      <c r="C26066" s="203"/>
      <c r="D26066" s="203"/>
      <c r="E26066" s="203"/>
      <c r="F26066" s="203"/>
    </row>
    <row r="26067" spans="1:6" x14ac:dyDescent="0.25">
      <c r="A26067" s="203"/>
      <c r="B26067" s="203"/>
      <c r="C26067" s="203"/>
      <c r="D26067" s="203"/>
      <c r="E26067" s="203"/>
      <c r="F26067" s="203"/>
    </row>
    <row r="26068" spans="1:6" x14ac:dyDescent="0.25">
      <c r="A26068" s="203"/>
      <c r="B26068" s="203"/>
      <c r="C26068" s="203"/>
      <c r="D26068" s="203"/>
      <c r="E26068" s="203"/>
      <c r="F26068" s="203"/>
    </row>
    <row r="26069" spans="1:6" x14ac:dyDescent="0.25">
      <c r="A26069" s="203"/>
      <c r="B26069" s="203"/>
      <c r="C26069" s="203"/>
      <c r="D26069" s="203"/>
      <c r="E26069" s="203"/>
      <c r="F26069" s="203"/>
    </row>
    <row r="26070" spans="1:6" x14ac:dyDescent="0.25">
      <c r="A26070" s="203"/>
      <c r="B26070" s="203"/>
      <c r="C26070" s="203"/>
      <c r="D26070" s="203"/>
      <c r="E26070" s="203"/>
      <c r="F26070" s="203"/>
    </row>
    <row r="26071" spans="1:6" x14ac:dyDescent="0.25">
      <c r="A26071" s="203"/>
      <c r="B26071" s="203"/>
      <c r="C26071" s="203"/>
      <c r="D26071" s="203"/>
      <c r="E26071" s="203"/>
      <c r="F26071" s="203"/>
    </row>
    <row r="26072" spans="1:6" x14ac:dyDescent="0.25">
      <c r="A26072" s="203"/>
      <c r="B26072" s="203"/>
      <c r="C26072" s="203"/>
      <c r="D26072" s="203"/>
      <c r="E26072" s="203"/>
      <c r="F26072" s="203"/>
    </row>
    <row r="26073" spans="1:6" x14ac:dyDescent="0.25">
      <c r="A26073" s="203"/>
      <c r="B26073" s="203"/>
      <c r="C26073" s="203"/>
      <c r="D26073" s="203"/>
      <c r="E26073" s="203"/>
      <c r="F26073" s="203"/>
    </row>
    <row r="26074" spans="1:6" x14ac:dyDescent="0.25">
      <c r="A26074" s="203"/>
      <c r="B26074" s="203"/>
      <c r="C26074" s="203"/>
      <c r="D26074" s="203"/>
      <c r="E26074" s="203"/>
      <c r="F26074" s="203"/>
    </row>
    <row r="26075" spans="1:6" x14ac:dyDescent="0.25">
      <c r="A26075" s="203"/>
      <c r="B26075" s="203"/>
      <c r="C26075" s="203"/>
      <c r="D26075" s="203"/>
      <c r="E26075" s="203"/>
      <c r="F26075" s="203"/>
    </row>
    <row r="26076" spans="1:6" x14ac:dyDescent="0.25">
      <c r="A26076" s="203"/>
      <c r="B26076" s="203"/>
      <c r="C26076" s="203"/>
      <c r="D26076" s="203"/>
      <c r="E26076" s="203"/>
      <c r="F26076" s="203"/>
    </row>
    <row r="26077" spans="1:6" x14ac:dyDescent="0.25">
      <c r="A26077" s="203"/>
      <c r="B26077" s="203"/>
      <c r="C26077" s="203"/>
      <c r="D26077" s="203"/>
      <c r="E26077" s="203"/>
      <c r="F26077" s="203"/>
    </row>
    <row r="26078" spans="1:6" x14ac:dyDescent="0.25">
      <c r="A26078" s="203"/>
      <c r="B26078" s="203"/>
      <c r="C26078" s="203"/>
      <c r="D26078" s="203"/>
      <c r="E26078" s="203"/>
      <c r="F26078" s="203"/>
    </row>
    <row r="26079" spans="1:6" x14ac:dyDescent="0.25">
      <c r="A26079" s="203"/>
      <c r="B26079" s="203"/>
      <c r="C26079" s="203"/>
      <c r="D26079" s="203"/>
      <c r="E26079" s="203"/>
      <c r="F26079" s="203"/>
    </row>
    <row r="26080" spans="1:6" x14ac:dyDescent="0.25">
      <c r="A26080" s="203"/>
      <c r="B26080" s="203"/>
      <c r="C26080" s="203"/>
      <c r="D26080" s="203"/>
      <c r="E26080" s="203"/>
      <c r="F26080" s="203"/>
    </row>
    <row r="26081" spans="1:6" x14ac:dyDescent="0.25">
      <c r="A26081" s="203"/>
      <c r="B26081" s="203"/>
      <c r="C26081" s="203"/>
      <c r="D26081" s="203"/>
      <c r="E26081" s="203"/>
      <c r="F26081" s="203"/>
    </row>
    <row r="26082" spans="1:6" x14ac:dyDescent="0.25">
      <c r="A26082" s="203"/>
      <c r="B26082" s="203"/>
      <c r="C26082" s="203"/>
      <c r="D26082" s="203"/>
      <c r="E26082" s="203"/>
      <c r="F26082" s="203"/>
    </row>
    <row r="26083" spans="1:6" x14ac:dyDescent="0.25">
      <c r="A26083" s="203"/>
      <c r="B26083" s="203"/>
      <c r="C26083" s="203"/>
      <c r="D26083" s="203"/>
      <c r="E26083" s="203"/>
      <c r="F26083" s="203"/>
    </row>
    <row r="26084" spans="1:6" x14ac:dyDescent="0.25">
      <c r="A26084" s="203"/>
      <c r="B26084" s="203"/>
      <c r="C26084" s="203"/>
      <c r="D26084" s="203"/>
      <c r="E26084" s="203"/>
      <c r="F26084" s="203"/>
    </row>
    <row r="26085" spans="1:6" x14ac:dyDescent="0.25">
      <c r="A26085" s="203"/>
      <c r="B26085" s="203"/>
      <c r="C26085" s="203"/>
      <c r="D26085" s="203"/>
      <c r="E26085" s="203"/>
      <c r="F26085" s="203"/>
    </row>
    <row r="26086" spans="1:6" x14ac:dyDescent="0.25">
      <c r="A26086" s="203"/>
      <c r="B26086" s="203"/>
      <c r="C26086" s="203"/>
      <c r="D26086" s="203"/>
      <c r="E26086" s="203"/>
      <c r="F26086" s="203"/>
    </row>
    <row r="26087" spans="1:6" x14ac:dyDescent="0.25">
      <c r="A26087" s="203"/>
      <c r="B26087" s="203"/>
      <c r="C26087" s="203"/>
      <c r="D26087" s="203"/>
      <c r="E26087" s="203"/>
      <c r="F26087" s="203"/>
    </row>
    <row r="26088" spans="1:6" x14ac:dyDescent="0.25">
      <c r="A26088" s="203"/>
      <c r="B26088" s="203"/>
      <c r="C26088" s="203"/>
      <c r="D26088" s="203"/>
      <c r="E26088" s="203"/>
      <c r="F26088" s="203"/>
    </row>
    <row r="26089" spans="1:6" x14ac:dyDescent="0.25">
      <c r="A26089" s="203"/>
      <c r="B26089" s="203"/>
      <c r="C26089" s="203"/>
      <c r="D26089" s="203"/>
      <c r="E26089" s="203"/>
      <c r="F26089" s="203"/>
    </row>
    <row r="26090" spans="1:6" x14ac:dyDescent="0.25">
      <c r="A26090" s="203"/>
      <c r="B26090" s="203"/>
      <c r="C26090" s="203"/>
      <c r="D26090" s="203"/>
      <c r="E26090" s="203"/>
      <c r="F26090" s="203"/>
    </row>
    <row r="26091" spans="1:6" x14ac:dyDescent="0.25">
      <c r="A26091" s="203"/>
      <c r="B26091" s="203"/>
      <c r="C26091" s="203"/>
      <c r="D26091" s="203"/>
      <c r="E26091" s="203"/>
      <c r="F26091" s="203"/>
    </row>
    <row r="26092" spans="1:6" x14ac:dyDescent="0.25">
      <c r="A26092" s="203"/>
      <c r="B26092" s="203"/>
      <c r="C26092" s="203"/>
      <c r="D26092" s="203"/>
      <c r="E26092" s="203"/>
      <c r="F26092" s="203"/>
    </row>
    <row r="26093" spans="1:6" x14ac:dyDescent="0.25">
      <c r="A26093" s="203"/>
      <c r="B26093" s="203"/>
      <c r="C26093" s="203"/>
      <c r="D26093" s="203"/>
      <c r="E26093" s="203"/>
      <c r="F26093" s="203"/>
    </row>
    <row r="26094" spans="1:6" x14ac:dyDescent="0.25">
      <c r="A26094" s="203"/>
      <c r="B26094" s="203"/>
      <c r="C26094" s="203"/>
      <c r="D26094" s="203"/>
      <c r="E26094" s="203"/>
      <c r="F26094" s="203"/>
    </row>
    <row r="26095" spans="1:6" x14ac:dyDescent="0.25">
      <c r="A26095" s="203"/>
      <c r="B26095" s="203"/>
      <c r="C26095" s="203"/>
      <c r="D26095" s="203"/>
      <c r="E26095" s="203"/>
      <c r="F26095" s="203"/>
    </row>
    <row r="26096" spans="1:6" x14ac:dyDescent="0.25">
      <c r="A26096" s="203"/>
      <c r="B26096" s="203"/>
      <c r="C26096" s="203"/>
      <c r="D26096" s="203"/>
      <c r="E26096" s="203"/>
      <c r="F26096" s="203"/>
    </row>
    <row r="26097" spans="1:6" x14ac:dyDescent="0.25">
      <c r="A26097" s="203"/>
      <c r="B26097" s="203"/>
      <c r="C26097" s="203"/>
      <c r="D26097" s="203"/>
      <c r="E26097" s="203"/>
      <c r="F26097" s="203"/>
    </row>
    <row r="26098" spans="1:6" x14ac:dyDescent="0.25">
      <c r="A26098" s="203"/>
      <c r="B26098" s="203"/>
      <c r="C26098" s="203"/>
      <c r="D26098" s="203"/>
      <c r="E26098" s="203"/>
      <c r="F26098" s="203"/>
    </row>
    <row r="26099" spans="1:6" x14ac:dyDescent="0.25">
      <c r="A26099" s="203"/>
      <c r="B26099" s="203"/>
      <c r="C26099" s="203"/>
      <c r="D26099" s="203"/>
      <c r="E26099" s="203"/>
      <c r="F26099" s="203"/>
    </row>
    <row r="26100" spans="1:6" x14ac:dyDescent="0.25">
      <c r="A26100" s="203"/>
      <c r="B26100" s="203"/>
      <c r="C26100" s="203"/>
      <c r="D26100" s="203"/>
      <c r="E26100" s="203"/>
      <c r="F26100" s="203"/>
    </row>
    <row r="26101" spans="1:6" x14ac:dyDescent="0.25">
      <c r="A26101" s="203"/>
      <c r="B26101" s="203"/>
      <c r="C26101" s="203"/>
      <c r="D26101" s="203"/>
      <c r="E26101" s="203"/>
      <c r="F26101" s="203"/>
    </row>
    <row r="26102" spans="1:6" x14ac:dyDescent="0.25">
      <c r="A26102" s="203"/>
      <c r="B26102" s="203"/>
      <c r="C26102" s="203"/>
      <c r="D26102" s="203"/>
      <c r="E26102" s="203"/>
      <c r="F26102" s="203"/>
    </row>
    <row r="26103" spans="1:6" x14ac:dyDescent="0.25">
      <c r="A26103" s="203"/>
      <c r="B26103" s="203"/>
      <c r="C26103" s="203"/>
      <c r="D26103" s="203"/>
      <c r="E26103" s="203"/>
      <c r="F26103" s="203"/>
    </row>
    <row r="26104" spans="1:6" x14ac:dyDescent="0.25">
      <c r="A26104" s="203"/>
      <c r="B26104" s="203"/>
      <c r="C26104" s="203"/>
      <c r="D26104" s="203"/>
      <c r="E26104" s="203"/>
      <c r="F26104" s="203"/>
    </row>
    <row r="26105" spans="1:6" x14ac:dyDescent="0.25">
      <c r="A26105" s="203"/>
      <c r="B26105" s="203"/>
      <c r="C26105" s="203"/>
      <c r="D26105" s="203"/>
      <c r="E26105" s="203"/>
      <c r="F26105" s="203"/>
    </row>
    <row r="26106" spans="1:6" x14ac:dyDescent="0.25">
      <c r="A26106" s="203"/>
      <c r="B26106" s="203"/>
      <c r="C26106" s="203"/>
      <c r="D26106" s="203"/>
      <c r="E26106" s="203"/>
      <c r="F26106" s="203"/>
    </row>
    <row r="26107" spans="1:6" x14ac:dyDescent="0.25">
      <c r="A26107" s="203"/>
      <c r="B26107" s="203"/>
      <c r="C26107" s="203"/>
      <c r="D26107" s="203"/>
      <c r="E26107" s="203"/>
      <c r="F26107" s="203"/>
    </row>
    <row r="26108" spans="1:6" x14ac:dyDescent="0.25">
      <c r="A26108" s="203"/>
      <c r="B26108" s="203"/>
      <c r="C26108" s="203"/>
      <c r="D26108" s="203"/>
      <c r="E26108" s="203"/>
      <c r="F26108" s="203"/>
    </row>
    <row r="26109" spans="1:6" x14ac:dyDescent="0.25">
      <c r="A26109" s="203"/>
      <c r="B26109" s="203"/>
      <c r="C26109" s="203"/>
      <c r="D26109" s="203"/>
      <c r="E26109" s="203"/>
      <c r="F26109" s="203"/>
    </row>
    <row r="26110" spans="1:6" x14ac:dyDescent="0.25">
      <c r="A26110" s="203"/>
      <c r="B26110" s="203"/>
      <c r="C26110" s="203"/>
      <c r="D26110" s="203"/>
      <c r="E26110" s="203"/>
      <c r="F26110" s="203"/>
    </row>
    <row r="26111" spans="1:6" x14ac:dyDescent="0.25">
      <c r="A26111" s="203"/>
      <c r="B26111" s="203"/>
      <c r="C26111" s="203"/>
      <c r="D26111" s="203"/>
      <c r="E26111" s="203"/>
      <c r="F26111" s="203"/>
    </row>
    <row r="26112" spans="1:6" x14ac:dyDescent="0.25">
      <c r="A26112" s="203"/>
      <c r="B26112" s="203"/>
      <c r="C26112" s="203"/>
      <c r="D26112" s="203"/>
      <c r="E26112" s="203"/>
      <c r="F26112" s="203"/>
    </row>
    <row r="26113" spans="1:6" x14ac:dyDescent="0.25">
      <c r="A26113" s="203"/>
      <c r="B26113" s="203"/>
      <c r="C26113" s="203"/>
      <c r="D26113" s="203"/>
      <c r="E26113" s="203"/>
      <c r="F26113" s="203"/>
    </row>
    <row r="26114" spans="1:6" x14ac:dyDescent="0.25">
      <c r="A26114" s="203"/>
      <c r="B26114" s="203"/>
      <c r="C26114" s="203"/>
      <c r="D26114" s="203"/>
      <c r="E26114" s="203"/>
      <c r="F26114" s="203"/>
    </row>
    <row r="26115" spans="1:6" x14ac:dyDescent="0.25">
      <c r="A26115" s="203"/>
      <c r="B26115" s="203"/>
      <c r="C26115" s="203"/>
      <c r="D26115" s="203"/>
      <c r="E26115" s="203"/>
      <c r="F26115" s="203"/>
    </row>
    <row r="26116" spans="1:6" x14ac:dyDescent="0.25">
      <c r="A26116" s="203"/>
      <c r="B26116" s="203"/>
      <c r="C26116" s="203"/>
      <c r="D26116" s="203"/>
      <c r="E26116" s="203"/>
      <c r="F26116" s="203"/>
    </row>
    <row r="26117" spans="1:6" x14ac:dyDescent="0.25">
      <c r="A26117" s="203"/>
      <c r="B26117" s="203"/>
      <c r="C26117" s="203"/>
      <c r="D26117" s="203"/>
      <c r="E26117" s="203"/>
      <c r="F26117" s="203"/>
    </row>
    <row r="26118" spans="1:6" x14ac:dyDescent="0.25">
      <c r="A26118" s="203"/>
      <c r="B26118" s="203"/>
      <c r="C26118" s="203"/>
      <c r="D26118" s="203"/>
      <c r="E26118" s="203"/>
      <c r="F26118" s="203"/>
    </row>
    <row r="26119" spans="1:6" x14ac:dyDescent="0.25">
      <c r="A26119" s="203"/>
      <c r="B26119" s="203"/>
      <c r="C26119" s="203"/>
      <c r="D26119" s="203"/>
      <c r="E26119" s="203"/>
      <c r="F26119" s="203"/>
    </row>
    <row r="26120" spans="1:6" x14ac:dyDescent="0.25">
      <c r="A26120" s="203"/>
      <c r="B26120" s="203"/>
      <c r="C26120" s="203"/>
      <c r="D26120" s="203"/>
      <c r="E26120" s="203"/>
      <c r="F26120" s="203"/>
    </row>
    <row r="26121" spans="1:6" x14ac:dyDescent="0.25">
      <c r="A26121" s="203"/>
      <c r="B26121" s="203"/>
      <c r="C26121" s="203"/>
      <c r="D26121" s="203"/>
      <c r="E26121" s="203"/>
      <c r="F26121" s="203"/>
    </row>
    <row r="26122" spans="1:6" x14ac:dyDescent="0.25">
      <c r="A26122" s="203"/>
      <c r="B26122" s="203"/>
      <c r="C26122" s="203"/>
      <c r="D26122" s="203"/>
      <c r="E26122" s="203"/>
      <c r="F26122" s="203"/>
    </row>
    <row r="26123" spans="1:6" x14ac:dyDescent="0.25">
      <c r="A26123" s="203"/>
      <c r="B26123" s="203"/>
      <c r="C26123" s="203"/>
      <c r="D26123" s="203"/>
      <c r="E26123" s="203"/>
      <c r="F26123" s="203"/>
    </row>
    <row r="26124" spans="1:6" x14ac:dyDescent="0.25">
      <c r="A26124" s="203"/>
      <c r="B26124" s="203"/>
      <c r="C26124" s="203"/>
      <c r="D26124" s="203"/>
      <c r="E26124" s="203"/>
      <c r="F26124" s="203"/>
    </row>
    <row r="26125" spans="1:6" x14ac:dyDescent="0.25">
      <c r="A26125" s="203"/>
      <c r="B26125" s="203"/>
      <c r="C26125" s="203"/>
      <c r="D26125" s="203"/>
      <c r="E26125" s="203"/>
      <c r="F26125" s="203"/>
    </row>
    <row r="26126" spans="1:6" x14ac:dyDescent="0.25">
      <c r="A26126" s="203"/>
      <c r="B26126" s="203"/>
      <c r="C26126" s="203"/>
      <c r="D26126" s="203"/>
      <c r="E26126" s="203"/>
      <c r="F26126" s="203"/>
    </row>
    <row r="26127" spans="1:6" x14ac:dyDescent="0.25">
      <c r="A26127" s="203"/>
      <c r="B26127" s="203"/>
      <c r="C26127" s="203"/>
      <c r="D26127" s="203"/>
      <c r="E26127" s="203"/>
      <c r="F26127" s="203"/>
    </row>
    <row r="26128" spans="1:6" x14ac:dyDescent="0.25">
      <c r="A26128" s="203"/>
      <c r="B26128" s="203"/>
      <c r="C26128" s="203"/>
      <c r="D26128" s="203"/>
      <c r="E26128" s="203"/>
      <c r="F26128" s="203"/>
    </row>
    <row r="26129" spans="1:6" x14ac:dyDescent="0.25">
      <c r="A26129" s="203"/>
      <c r="B26129" s="203"/>
      <c r="C26129" s="203"/>
      <c r="D26129" s="203"/>
      <c r="E26129" s="203"/>
      <c r="F26129" s="203"/>
    </row>
    <row r="26130" spans="1:6" x14ac:dyDescent="0.25">
      <c r="A26130" s="203"/>
      <c r="B26130" s="203"/>
      <c r="C26130" s="203"/>
      <c r="D26130" s="203"/>
      <c r="E26130" s="203"/>
      <c r="F26130" s="203"/>
    </row>
    <row r="26131" spans="1:6" x14ac:dyDescent="0.25">
      <c r="A26131" s="203"/>
      <c r="B26131" s="203"/>
      <c r="C26131" s="203"/>
      <c r="D26131" s="203"/>
      <c r="E26131" s="203"/>
      <c r="F26131" s="203"/>
    </row>
    <row r="26132" spans="1:6" x14ac:dyDescent="0.25">
      <c r="A26132" s="203"/>
      <c r="B26132" s="203"/>
      <c r="C26132" s="203"/>
      <c r="D26132" s="203"/>
      <c r="E26132" s="203"/>
      <c r="F26132" s="203"/>
    </row>
    <row r="26133" spans="1:6" x14ac:dyDescent="0.25">
      <c r="A26133" s="203"/>
      <c r="B26133" s="203"/>
      <c r="C26133" s="203"/>
      <c r="D26133" s="203"/>
      <c r="E26133" s="203"/>
      <c r="F26133" s="203"/>
    </row>
    <row r="26134" spans="1:6" x14ac:dyDescent="0.25">
      <c r="A26134" s="203"/>
      <c r="B26134" s="203"/>
      <c r="C26134" s="203"/>
      <c r="D26134" s="203"/>
      <c r="E26134" s="203"/>
      <c r="F26134" s="203"/>
    </row>
    <row r="26135" spans="1:6" x14ac:dyDescent="0.25">
      <c r="A26135" s="203"/>
      <c r="B26135" s="203"/>
      <c r="C26135" s="203"/>
      <c r="D26135" s="203"/>
      <c r="E26135" s="203"/>
      <c r="F26135" s="203"/>
    </row>
    <row r="26136" spans="1:6" x14ac:dyDescent="0.25">
      <c r="A26136" s="203"/>
      <c r="B26136" s="203"/>
      <c r="C26136" s="203"/>
      <c r="D26136" s="203"/>
      <c r="E26136" s="203"/>
      <c r="F26136" s="203"/>
    </row>
    <row r="26137" spans="1:6" x14ac:dyDescent="0.25">
      <c r="A26137" s="203"/>
      <c r="B26137" s="203"/>
      <c r="C26137" s="203"/>
      <c r="D26137" s="203"/>
      <c r="E26137" s="203"/>
      <c r="F26137" s="203"/>
    </row>
    <row r="26138" spans="1:6" x14ac:dyDescent="0.25">
      <c r="A26138" s="203"/>
      <c r="B26138" s="203"/>
      <c r="C26138" s="203"/>
      <c r="D26138" s="203"/>
      <c r="E26138" s="203"/>
      <c r="F26138" s="203"/>
    </row>
    <row r="26139" spans="1:6" x14ac:dyDescent="0.25">
      <c r="A26139" s="203"/>
      <c r="B26139" s="203"/>
      <c r="C26139" s="203"/>
      <c r="D26139" s="203"/>
      <c r="E26139" s="203"/>
      <c r="F26139" s="203"/>
    </row>
    <row r="26140" spans="1:6" x14ac:dyDescent="0.25">
      <c r="A26140" s="203"/>
      <c r="B26140" s="203"/>
      <c r="C26140" s="203"/>
      <c r="D26140" s="203"/>
      <c r="E26140" s="203"/>
      <c r="F26140" s="203"/>
    </row>
    <row r="26141" spans="1:6" x14ac:dyDescent="0.25">
      <c r="A26141" s="203"/>
      <c r="B26141" s="203"/>
      <c r="C26141" s="203"/>
      <c r="D26141" s="203"/>
      <c r="E26141" s="203"/>
      <c r="F26141" s="203"/>
    </row>
    <row r="26142" spans="1:6" x14ac:dyDescent="0.25">
      <c r="A26142" s="203"/>
      <c r="B26142" s="203"/>
      <c r="C26142" s="203"/>
      <c r="D26142" s="203"/>
      <c r="E26142" s="203"/>
      <c r="F26142" s="203"/>
    </row>
    <row r="26143" spans="1:6" x14ac:dyDescent="0.25">
      <c r="A26143" s="203"/>
      <c r="B26143" s="203"/>
      <c r="C26143" s="203"/>
      <c r="D26143" s="203"/>
      <c r="E26143" s="203"/>
      <c r="F26143" s="203"/>
    </row>
    <row r="26144" spans="1:6" x14ac:dyDescent="0.25">
      <c r="A26144" s="203"/>
      <c r="B26144" s="203"/>
      <c r="C26144" s="203"/>
      <c r="D26144" s="203"/>
      <c r="E26144" s="203"/>
      <c r="F26144" s="203"/>
    </row>
    <row r="26145" spans="1:6" x14ac:dyDescent="0.25">
      <c r="A26145" s="203"/>
      <c r="B26145" s="203"/>
      <c r="C26145" s="203"/>
      <c r="D26145" s="203"/>
      <c r="E26145" s="203"/>
      <c r="F26145" s="203"/>
    </row>
    <row r="26146" spans="1:6" x14ac:dyDescent="0.25">
      <c r="A26146" s="203"/>
      <c r="B26146" s="203"/>
      <c r="C26146" s="203"/>
      <c r="D26146" s="203"/>
      <c r="E26146" s="203"/>
      <c r="F26146" s="203"/>
    </row>
    <row r="26147" spans="1:6" x14ac:dyDescent="0.25">
      <c r="A26147" s="203"/>
      <c r="B26147" s="203"/>
      <c r="C26147" s="203"/>
      <c r="D26147" s="203"/>
      <c r="E26147" s="203"/>
      <c r="F26147" s="203"/>
    </row>
    <row r="26148" spans="1:6" x14ac:dyDescent="0.25">
      <c r="A26148" s="203"/>
      <c r="B26148" s="203"/>
      <c r="C26148" s="203"/>
      <c r="D26148" s="203"/>
      <c r="E26148" s="203"/>
      <c r="F26148" s="203"/>
    </row>
    <row r="26149" spans="1:6" x14ac:dyDescent="0.25">
      <c r="A26149" s="203"/>
      <c r="B26149" s="203"/>
      <c r="C26149" s="203"/>
      <c r="D26149" s="203"/>
      <c r="E26149" s="203"/>
      <c r="F26149" s="203"/>
    </row>
    <row r="26150" spans="1:6" x14ac:dyDescent="0.25">
      <c r="A26150" s="203"/>
      <c r="B26150" s="203"/>
      <c r="C26150" s="203"/>
      <c r="D26150" s="203"/>
      <c r="E26150" s="203"/>
      <c r="F26150" s="203"/>
    </row>
    <row r="26151" spans="1:6" x14ac:dyDescent="0.25">
      <c r="A26151" s="203"/>
      <c r="B26151" s="203"/>
      <c r="C26151" s="203"/>
      <c r="D26151" s="203"/>
      <c r="E26151" s="203"/>
      <c r="F26151" s="203"/>
    </row>
    <row r="26152" spans="1:6" x14ac:dyDescent="0.25">
      <c r="A26152" s="203"/>
      <c r="B26152" s="203"/>
      <c r="C26152" s="203"/>
      <c r="D26152" s="203"/>
      <c r="E26152" s="203"/>
      <c r="F26152" s="203"/>
    </row>
    <row r="26153" spans="1:6" x14ac:dyDescent="0.25">
      <c r="A26153" s="203"/>
      <c r="B26153" s="203"/>
      <c r="C26153" s="203"/>
      <c r="D26153" s="203"/>
      <c r="E26153" s="203"/>
      <c r="F26153" s="203"/>
    </row>
    <row r="26154" spans="1:6" x14ac:dyDescent="0.25">
      <c r="A26154" s="203"/>
      <c r="B26154" s="203"/>
      <c r="C26154" s="203"/>
      <c r="D26154" s="203"/>
      <c r="E26154" s="203"/>
      <c r="F26154" s="203"/>
    </row>
    <row r="26155" spans="1:6" x14ac:dyDescent="0.25">
      <c r="A26155" s="203"/>
      <c r="B26155" s="203"/>
      <c r="C26155" s="203"/>
      <c r="D26155" s="203"/>
      <c r="E26155" s="203"/>
      <c r="F26155" s="203"/>
    </row>
    <row r="26156" spans="1:6" x14ac:dyDescent="0.25">
      <c r="A26156" s="203"/>
      <c r="B26156" s="203"/>
      <c r="C26156" s="203"/>
      <c r="D26156" s="203"/>
      <c r="E26156" s="203"/>
      <c r="F26156" s="203"/>
    </row>
    <row r="26157" spans="1:6" x14ac:dyDescent="0.25">
      <c r="A26157" s="203"/>
      <c r="B26157" s="203"/>
      <c r="C26157" s="203"/>
      <c r="D26157" s="203"/>
      <c r="E26157" s="203"/>
      <c r="F26157" s="203"/>
    </row>
    <row r="26158" spans="1:6" x14ac:dyDescent="0.25">
      <c r="A26158" s="203"/>
      <c r="B26158" s="203"/>
      <c r="C26158" s="203"/>
      <c r="D26158" s="203"/>
      <c r="E26158" s="203"/>
      <c r="F26158" s="203"/>
    </row>
    <row r="26159" spans="1:6" x14ac:dyDescent="0.25">
      <c r="A26159" s="203"/>
      <c r="B26159" s="203"/>
      <c r="C26159" s="203"/>
      <c r="D26159" s="203"/>
      <c r="E26159" s="203"/>
      <c r="F26159" s="203"/>
    </row>
    <row r="26160" spans="1:6" x14ac:dyDescent="0.25">
      <c r="A26160" s="203"/>
      <c r="B26160" s="203"/>
      <c r="C26160" s="203"/>
      <c r="D26160" s="203"/>
      <c r="E26160" s="203"/>
      <c r="F26160" s="203"/>
    </row>
    <row r="26161" spans="1:6" x14ac:dyDescent="0.25">
      <c r="A26161" s="203"/>
      <c r="B26161" s="203"/>
      <c r="C26161" s="203"/>
      <c r="D26161" s="203"/>
      <c r="E26161" s="203"/>
      <c r="F26161" s="203"/>
    </row>
    <row r="26162" spans="1:6" x14ac:dyDescent="0.25">
      <c r="A26162" s="203"/>
      <c r="B26162" s="203"/>
      <c r="C26162" s="203"/>
      <c r="D26162" s="203"/>
      <c r="E26162" s="203"/>
      <c r="F26162" s="203"/>
    </row>
    <row r="26163" spans="1:6" x14ac:dyDescent="0.25">
      <c r="A26163" s="203"/>
      <c r="B26163" s="203"/>
      <c r="C26163" s="203"/>
      <c r="D26163" s="203"/>
      <c r="E26163" s="203"/>
      <c r="F26163" s="203"/>
    </row>
    <row r="26164" spans="1:6" x14ac:dyDescent="0.25">
      <c r="A26164" s="203"/>
      <c r="B26164" s="203"/>
      <c r="C26164" s="203"/>
      <c r="D26164" s="203"/>
      <c r="E26164" s="203"/>
      <c r="F26164" s="203"/>
    </row>
    <row r="26165" spans="1:6" x14ac:dyDescent="0.25">
      <c r="A26165" s="203"/>
      <c r="B26165" s="203"/>
      <c r="C26165" s="203"/>
      <c r="D26165" s="203"/>
      <c r="E26165" s="203"/>
      <c r="F26165" s="203"/>
    </row>
    <row r="26166" spans="1:6" x14ac:dyDescent="0.25">
      <c r="A26166" s="203"/>
      <c r="B26166" s="203"/>
      <c r="C26166" s="203"/>
      <c r="D26166" s="203"/>
      <c r="E26166" s="203"/>
      <c r="F26166" s="203"/>
    </row>
    <row r="26167" spans="1:6" x14ac:dyDescent="0.25">
      <c r="A26167" s="203"/>
      <c r="B26167" s="203"/>
      <c r="C26167" s="203"/>
      <c r="D26167" s="203"/>
      <c r="E26167" s="203"/>
      <c r="F26167" s="203"/>
    </row>
    <row r="26168" spans="1:6" x14ac:dyDescent="0.25">
      <c r="A26168" s="203"/>
      <c r="B26168" s="203"/>
      <c r="C26168" s="203"/>
      <c r="D26168" s="203"/>
      <c r="E26168" s="203"/>
      <c r="F26168" s="203"/>
    </row>
    <row r="26169" spans="1:6" x14ac:dyDescent="0.25">
      <c r="A26169" s="203"/>
      <c r="B26169" s="203"/>
      <c r="C26169" s="203"/>
      <c r="D26169" s="203"/>
      <c r="E26169" s="203"/>
      <c r="F26169" s="203"/>
    </row>
    <row r="26170" spans="1:6" x14ac:dyDescent="0.25">
      <c r="A26170" s="203"/>
      <c r="B26170" s="203"/>
      <c r="C26170" s="203"/>
      <c r="D26170" s="203"/>
      <c r="E26170" s="203"/>
      <c r="F26170" s="203"/>
    </row>
    <row r="26171" spans="1:6" x14ac:dyDescent="0.25">
      <c r="A26171" s="203"/>
      <c r="B26171" s="203"/>
      <c r="C26171" s="203"/>
      <c r="D26171" s="203"/>
      <c r="E26171" s="203"/>
      <c r="F26171" s="203"/>
    </row>
    <row r="26172" spans="1:6" x14ac:dyDescent="0.25">
      <c r="A26172" s="203"/>
      <c r="B26172" s="203"/>
      <c r="C26172" s="203"/>
      <c r="D26172" s="203"/>
      <c r="E26172" s="203"/>
      <c r="F26172" s="203"/>
    </row>
    <row r="26173" spans="1:6" x14ac:dyDescent="0.25">
      <c r="A26173" s="203"/>
      <c r="B26173" s="203"/>
      <c r="C26173" s="203"/>
      <c r="D26173" s="203"/>
      <c r="E26173" s="203"/>
      <c r="F26173" s="203"/>
    </row>
    <row r="26174" spans="1:6" x14ac:dyDescent="0.25">
      <c r="A26174" s="203"/>
      <c r="B26174" s="203"/>
      <c r="C26174" s="203"/>
      <c r="D26174" s="203"/>
      <c r="E26174" s="203"/>
      <c r="F26174" s="203"/>
    </row>
    <row r="26175" spans="1:6" x14ac:dyDescent="0.25">
      <c r="A26175" s="203"/>
      <c r="B26175" s="203"/>
      <c r="C26175" s="203"/>
      <c r="D26175" s="203"/>
      <c r="E26175" s="203"/>
      <c r="F26175" s="203"/>
    </row>
    <row r="26176" spans="1:6" x14ac:dyDescent="0.25">
      <c r="A26176" s="203"/>
      <c r="B26176" s="203"/>
      <c r="C26176" s="203"/>
      <c r="D26176" s="203"/>
      <c r="E26176" s="203"/>
      <c r="F26176" s="203"/>
    </row>
    <row r="26177" spans="1:6" x14ac:dyDescent="0.25">
      <c r="A26177" s="203"/>
      <c r="B26177" s="203"/>
      <c r="C26177" s="203"/>
      <c r="D26177" s="203"/>
      <c r="E26177" s="203"/>
      <c r="F26177" s="203"/>
    </row>
    <row r="26178" spans="1:6" x14ac:dyDescent="0.25">
      <c r="A26178" s="203"/>
      <c r="B26178" s="203"/>
      <c r="C26178" s="203"/>
      <c r="D26178" s="203"/>
      <c r="E26178" s="203"/>
      <c r="F26178" s="203"/>
    </row>
    <row r="26179" spans="1:6" x14ac:dyDescent="0.25">
      <c r="A26179" s="203"/>
      <c r="B26179" s="203"/>
      <c r="C26179" s="203"/>
      <c r="D26179" s="203"/>
      <c r="E26179" s="203"/>
      <c r="F26179" s="203"/>
    </row>
    <row r="26180" spans="1:6" x14ac:dyDescent="0.25">
      <c r="A26180" s="203"/>
      <c r="B26180" s="203"/>
      <c r="C26180" s="203"/>
      <c r="D26180" s="203"/>
      <c r="E26180" s="203"/>
      <c r="F26180" s="203"/>
    </row>
    <row r="26181" spans="1:6" x14ac:dyDescent="0.25">
      <c r="A26181" s="203"/>
      <c r="B26181" s="203"/>
      <c r="C26181" s="203"/>
      <c r="D26181" s="203"/>
      <c r="E26181" s="203"/>
      <c r="F26181" s="203"/>
    </row>
    <row r="26182" spans="1:6" x14ac:dyDescent="0.25">
      <c r="A26182" s="203"/>
      <c r="B26182" s="203"/>
      <c r="C26182" s="203"/>
      <c r="D26182" s="203"/>
      <c r="E26182" s="203"/>
      <c r="F26182" s="203"/>
    </row>
    <row r="26183" spans="1:6" x14ac:dyDescent="0.25">
      <c r="A26183" s="203"/>
      <c r="B26183" s="203"/>
      <c r="C26183" s="203"/>
      <c r="D26183" s="203"/>
      <c r="E26183" s="203"/>
      <c r="F26183" s="203"/>
    </row>
    <row r="26184" spans="1:6" x14ac:dyDescent="0.25">
      <c r="A26184" s="203"/>
      <c r="B26184" s="203"/>
      <c r="C26184" s="203"/>
      <c r="D26184" s="203"/>
      <c r="E26184" s="203"/>
      <c r="F26184" s="203"/>
    </row>
    <row r="26185" spans="1:6" x14ac:dyDescent="0.25">
      <c r="A26185" s="203"/>
      <c r="B26185" s="203"/>
      <c r="C26185" s="203"/>
      <c r="D26185" s="203"/>
      <c r="E26185" s="203"/>
      <c r="F26185" s="203"/>
    </row>
    <row r="26186" spans="1:6" x14ac:dyDescent="0.25">
      <c r="A26186" s="203"/>
      <c r="B26186" s="203"/>
      <c r="C26186" s="203"/>
      <c r="D26186" s="203"/>
      <c r="E26186" s="203"/>
      <c r="F26186" s="203"/>
    </row>
    <row r="26187" spans="1:6" x14ac:dyDescent="0.25">
      <c r="A26187" s="203"/>
      <c r="B26187" s="203"/>
      <c r="C26187" s="203"/>
      <c r="D26187" s="203"/>
      <c r="E26187" s="203"/>
      <c r="F26187" s="203"/>
    </row>
    <row r="26188" spans="1:6" x14ac:dyDescent="0.25">
      <c r="A26188" s="203"/>
      <c r="B26188" s="203"/>
      <c r="C26188" s="203"/>
      <c r="D26188" s="203"/>
      <c r="E26188" s="203"/>
      <c r="F26188" s="203"/>
    </row>
    <row r="26189" spans="1:6" x14ac:dyDescent="0.25">
      <c r="A26189" s="203"/>
      <c r="B26189" s="203"/>
      <c r="C26189" s="203"/>
      <c r="D26189" s="203"/>
      <c r="E26189" s="203"/>
      <c r="F26189" s="203"/>
    </row>
    <row r="26190" spans="1:6" x14ac:dyDescent="0.25">
      <c r="A26190" s="203"/>
      <c r="B26190" s="203"/>
      <c r="C26190" s="203"/>
      <c r="D26190" s="203"/>
      <c r="E26190" s="203"/>
      <c r="F26190" s="203"/>
    </row>
    <row r="26191" spans="1:6" x14ac:dyDescent="0.25">
      <c r="A26191" s="203"/>
      <c r="B26191" s="203"/>
      <c r="C26191" s="203"/>
      <c r="D26191" s="203"/>
      <c r="E26191" s="203"/>
      <c r="F26191" s="203"/>
    </row>
    <row r="26192" spans="1:6" x14ac:dyDescent="0.25">
      <c r="A26192" s="203"/>
      <c r="B26192" s="203"/>
      <c r="C26192" s="203"/>
      <c r="D26192" s="203"/>
      <c r="E26192" s="203"/>
      <c r="F26192" s="203"/>
    </row>
    <row r="26193" spans="1:6" x14ac:dyDescent="0.25">
      <c r="A26193" s="203"/>
      <c r="B26193" s="203"/>
      <c r="C26193" s="203"/>
      <c r="D26193" s="203"/>
      <c r="E26193" s="203"/>
      <c r="F26193" s="203"/>
    </row>
    <row r="26194" spans="1:6" x14ac:dyDescent="0.25">
      <c r="A26194" s="203"/>
      <c r="B26194" s="203"/>
      <c r="C26194" s="203"/>
      <c r="D26194" s="203"/>
      <c r="E26194" s="203"/>
      <c r="F26194" s="203"/>
    </row>
    <row r="26195" spans="1:6" x14ac:dyDescent="0.25">
      <c r="A26195" s="203"/>
      <c r="B26195" s="203"/>
      <c r="C26195" s="203"/>
      <c r="D26195" s="203"/>
      <c r="E26195" s="203"/>
      <c r="F26195" s="203"/>
    </row>
    <row r="26196" spans="1:6" x14ac:dyDescent="0.25">
      <c r="A26196" s="203"/>
      <c r="B26196" s="203"/>
      <c r="C26196" s="203"/>
      <c r="D26196" s="203"/>
      <c r="E26196" s="203"/>
      <c r="F26196" s="203"/>
    </row>
    <row r="26197" spans="1:6" x14ac:dyDescent="0.25">
      <c r="A26197" s="203"/>
      <c r="B26197" s="203"/>
      <c r="C26197" s="203"/>
      <c r="D26197" s="203"/>
      <c r="E26197" s="203"/>
      <c r="F26197" s="203"/>
    </row>
    <row r="26198" spans="1:6" x14ac:dyDescent="0.25">
      <c r="A26198" s="203"/>
      <c r="B26198" s="203"/>
      <c r="C26198" s="203"/>
      <c r="D26198" s="203"/>
      <c r="E26198" s="203"/>
      <c r="F26198" s="203"/>
    </row>
    <row r="26199" spans="1:6" x14ac:dyDescent="0.25">
      <c r="A26199" s="203"/>
      <c r="B26199" s="203"/>
      <c r="C26199" s="203"/>
      <c r="D26199" s="203"/>
      <c r="E26199" s="203"/>
      <c r="F26199" s="203"/>
    </row>
    <row r="26200" spans="1:6" x14ac:dyDescent="0.25">
      <c r="A26200" s="203"/>
      <c r="B26200" s="203"/>
      <c r="C26200" s="203"/>
      <c r="D26200" s="203"/>
      <c r="E26200" s="203"/>
      <c r="F26200" s="203"/>
    </row>
    <row r="26201" spans="1:6" x14ac:dyDescent="0.25">
      <c r="A26201" s="203"/>
      <c r="B26201" s="203"/>
      <c r="C26201" s="203"/>
      <c r="D26201" s="203"/>
      <c r="E26201" s="203"/>
      <c r="F26201" s="203"/>
    </row>
    <row r="26202" spans="1:6" x14ac:dyDescent="0.25">
      <c r="A26202" s="203"/>
      <c r="B26202" s="203"/>
      <c r="C26202" s="203"/>
      <c r="D26202" s="203"/>
      <c r="E26202" s="203"/>
      <c r="F26202" s="203"/>
    </row>
    <row r="26203" spans="1:6" x14ac:dyDescent="0.25">
      <c r="A26203" s="203"/>
      <c r="B26203" s="203"/>
      <c r="C26203" s="203"/>
      <c r="D26203" s="203"/>
      <c r="E26203" s="203"/>
      <c r="F26203" s="203"/>
    </row>
    <row r="26204" spans="1:6" x14ac:dyDescent="0.25">
      <c r="A26204" s="203"/>
      <c r="B26204" s="203"/>
      <c r="C26204" s="203"/>
      <c r="D26204" s="203"/>
      <c r="E26204" s="203"/>
      <c r="F26204" s="203"/>
    </row>
    <row r="26205" spans="1:6" x14ac:dyDescent="0.25">
      <c r="A26205" s="203"/>
      <c r="B26205" s="203"/>
      <c r="C26205" s="203"/>
      <c r="D26205" s="203"/>
      <c r="E26205" s="203"/>
      <c r="F26205" s="203"/>
    </row>
    <row r="26206" spans="1:6" x14ac:dyDescent="0.25">
      <c r="A26206" s="203"/>
      <c r="B26206" s="203"/>
      <c r="C26206" s="203"/>
      <c r="D26206" s="203"/>
      <c r="E26206" s="203"/>
      <c r="F26206" s="203"/>
    </row>
    <row r="26207" spans="1:6" x14ac:dyDescent="0.25">
      <c r="A26207" s="203"/>
      <c r="B26207" s="203"/>
      <c r="C26207" s="203"/>
      <c r="D26207" s="203"/>
      <c r="E26207" s="203"/>
      <c r="F26207" s="203"/>
    </row>
    <row r="26208" spans="1:6" x14ac:dyDescent="0.25">
      <c r="A26208" s="203"/>
      <c r="B26208" s="203"/>
      <c r="C26208" s="203"/>
      <c r="D26208" s="203"/>
      <c r="E26208" s="203"/>
      <c r="F26208" s="203"/>
    </row>
    <row r="26209" spans="1:6" x14ac:dyDescent="0.25">
      <c r="A26209" s="203"/>
      <c r="B26209" s="203"/>
      <c r="C26209" s="203"/>
      <c r="D26209" s="203"/>
      <c r="E26209" s="203"/>
      <c r="F26209" s="203"/>
    </row>
    <row r="26210" spans="1:6" x14ac:dyDescent="0.25">
      <c r="A26210" s="203"/>
      <c r="B26210" s="203"/>
      <c r="C26210" s="203"/>
      <c r="D26210" s="203"/>
      <c r="E26210" s="203"/>
      <c r="F26210" s="203"/>
    </row>
    <row r="26211" spans="1:6" x14ac:dyDescent="0.25">
      <c r="A26211" s="203"/>
      <c r="B26211" s="203"/>
      <c r="C26211" s="203"/>
      <c r="D26211" s="203"/>
      <c r="E26211" s="203"/>
      <c r="F26211" s="203"/>
    </row>
    <row r="26212" spans="1:6" x14ac:dyDescent="0.25">
      <c r="A26212" s="203"/>
      <c r="B26212" s="203"/>
      <c r="C26212" s="203"/>
      <c r="D26212" s="203"/>
      <c r="E26212" s="203"/>
      <c r="F26212" s="203"/>
    </row>
    <row r="26213" spans="1:6" x14ac:dyDescent="0.25">
      <c r="A26213" s="203"/>
      <c r="B26213" s="203"/>
      <c r="C26213" s="203"/>
      <c r="D26213" s="203"/>
      <c r="E26213" s="203"/>
      <c r="F26213" s="203"/>
    </row>
    <row r="26214" spans="1:6" x14ac:dyDescent="0.25">
      <c r="A26214" s="203"/>
      <c r="B26214" s="203"/>
      <c r="C26214" s="203"/>
      <c r="D26214" s="203"/>
      <c r="E26214" s="203"/>
      <c r="F26214" s="203"/>
    </row>
    <row r="26215" spans="1:6" x14ac:dyDescent="0.25">
      <c r="A26215" s="203"/>
      <c r="B26215" s="203"/>
      <c r="C26215" s="203"/>
      <c r="D26215" s="203"/>
      <c r="E26215" s="203"/>
      <c r="F26215" s="203"/>
    </row>
    <row r="26216" spans="1:6" x14ac:dyDescent="0.25">
      <c r="A26216" s="203"/>
      <c r="B26216" s="203"/>
      <c r="C26216" s="203"/>
      <c r="D26216" s="203"/>
      <c r="E26216" s="203"/>
      <c r="F26216" s="203"/>
    </row>
    <row r="26217" spans="1:6" x14ac:dyDescent="0.25">
      <c r="A26217" s="203"/>
      <c r="B26217" s="203"/>
      <c r="C26217" s="203"/>
      <c r="D26217" s="203"/>
      <c r="E26217" s="203"/>
      <c r="F26217" s="203"/>
    </row>
    <row r="26218" spans="1:6" x14ac:dyDescent="0.25">
      <c r="A26218" s="203"/>
      <c r="B26218" s="203"/>
      <c r="C26218" s="203"/>
      <c r="D26218" s="203"/>
      <c r="E26218" s="203"/>
      <c r="F26218" s="203"/>
    </row>
    <row r="26219" spans="1:6" x14ac:dyDescent="0.25">
      <c r="A26219" s="203"/>
      <c r="B26219" s="203"/>
      <c r="C26219" s="203"/>
      <c r="D26219" s="203"/>
      <c r="E26219" s="203"/>
      <c r="F26219" s="203"/>
    </row>
    <row r="26220" spans="1:6" x14ac:dyDescent="0.25">
      <c r="A26220" s="203"/>
      <c r="B26220" s="203"/>
      <c r="C26220" s="203"/>
      <c r="D26220" s="203"/>
      <c r="E26220" s="203"/>
      <c r="F26220" s="203"/>
    </row>
    <row r="26221" spans="1:6" x14ac:dyDescent="0.25">
      <c r="A26221" s="203"/>
      <c r="B26221" s="203"/>
      <c r="C26221" s="203"/>
      <c r="D26221" s="203"/>
      <c r="E26221" s="203"/>
      <c r="F26221" s="203"/>
    </row>
    <row r="26222" spans="1:6" x14ac:dyDescent="0.25">
      <c r="A26222" s="203"/>
      <c r="B26222" s="203"/>
      <c r="C26222" s="203"/>
      <c r="D26222" s="203"/>
      <c r="E26222" s="203"/>
      <c r="F26222" s="203"/>
    </row>
    <row r="26223" spans="1:6" x14ac:dyDescent="0.25">
      <c r="A26223" s="203"/>
      <c r="B26223" s="203"/>
      <c r="C26223" s="203"/>
      <c r="D26223" s="203"/>
      <c r="E26223" s="203"/>
      <c r="F26223" s="203"/>
    </row>
    <row r="26224" spans="1:6" x14ac:dyDescent="0.25">
      <c r="A26224" s="203"/>
      <c r="B26224" s="203"/>
      <c r="C26224" s="203"/>
      <c r="D26224" s="203"/>
      <c r="E26224" s="203"/>
      <c r="F26224" s="203"/>
    </row>
    <row r="26225" spans="1:6" x14ac:dyDescent="0.25">
      <c r="A26225" s="203"/>
      <c r="B26225" s="203"/>
      <c r="C26225" s="203"/>
      <c r="D26225" s="203"/>
      <c r="E26225" s="203"/>
      <c r="F26225" s="203"/>
    </row>
    <row r="26226" spans="1:6" x14ac:dyDescent="0.25">
      <c r="A26226" s="203"/>
      <c r="B26226" s="203"/>
      <c r="C26226" s="203"/>
      <c r="D26226" s="203"/>
      <c r="E26226" s="203"/>
      <c r="F26226" s="203"/>
    </row>
    <row r="26227" spans="1:6" x14ac:dyDescent="0.25">
      <c r="A26227" s="203"/>
      <c r="B26227" s="203"/>
      <c r="C26227" s="203"/>
      <c r="D26227" s="203"/>
      <c r="E26227" s="203"/>
      <c r="F26227" s="203"/>
    </row>
    <row r="26228" spans="1:6" x14ac:dyDescent="0.25">
      <c r="A26228" s="203"/>
      <c r="B26228" s="203"/>
      <c r="C26228" s="203"/>
      <c r="D26228" s="203"/>
      <c r="E26228" s="203"/>
      <c r="F26228" s="203"/>
    </row>
    <row r="26229" spans="1:6" x14ac:dyDescent="0.25">
      <c r="A26229" s="203"/>
      <c r="B26229" s="203"/>
      <c r="C26229" s="203"/>
      <c r="D26229" s="203"/>
      <c r="E26229" s="203"/>
      <c r="F26229" s="203"/>
    </row>
    <row r="26230" spans="1:6" x14ac:dyDescent="0.25">
      <c r="A26230" s="203"/>
      <c r="B26230" s="203"/>
      <c r="C26230" s="203"/>
      <c r="D26230" s="203"/>
      <c r="E26230" s="203"/>
      <c r="F26230" s="203"/>
    </row>
    <row r="26231" spans="1:6" x14ac:dyDescent="0.25">
      <c r="A26231" s="203"/>
      <c r="B26231" s="203"/>
      <c r="C26231" s="203"/>
      <c r="D26231" s="203"/>
      <c r="E26231" s="203"/>
      <c r="F26231" s="203"/>
    </row>
    <row r="26232" spans="1:6" x14ac:dyDescent="0.25">
      <c r="A26232" s="203"/>
      <c r="B26232" s="203"/>
      <c r="C26232" s="203"/>
      <c r="D26232" s="203"/>
      <c r="E26232" s="203"/>
      <c r="F26232" s="203"/>
    </row>
    <row r="26233" spans="1:6" x14ac:dyDescent="0.25">
      <c r="A26233" s="203"/>
      <c r="B26233" s="203"/>
      <c r="C26233" s="203"/>
      <c r="D26233" s="203"/>
      <c r="E26233" s="203"/>
      <c r="F26233" s="203"/>
    </row>
    <row r="26234" spans="1:6" x14ac:dyDescent="0.25">
      <c r="A26234" s="203"/>
      <c r="B26234" s="203"/>
      <c r="C26234" s="203"/>
      <c r="D26234" s="203"/>
      <c r="E26234" s="203"/>
      <c r="F26234" s="203"/>
    </row>
    <row r="26235" spans="1:6" x14ac:dyDescent="0.25">
      <c r="A26235" s="203"/>
      <c r="B26235" s="203"/>
      <c r="C26235" s="203"/>
      <c r="D26235" s="203"/>
      <c r="E26235" s="203"/>
      <c r="F26235" s="203"/>
    </row>
    <row r="26236" spans="1:6" x14ac:dyDescent="0.25">
      <c r="A26236" s="203"/>
      <c r="B26236" s="203"/>
      <c r="C26236" s="203"/>
      <c r="D26236" s="203"/>
      <c r="E26236" s="203"/>
      <c r="F26236" s="203"/>
    </row>
    <row r="26237" spans="1:6" x14ac:dyDescent="0.25">
      <c r="A26237" s="203"/>
      <c r="B26237" s="203"/>
      <c r="C26237" s="203"/>
      <c r="D26237" s="203"/>
      <c r="E26237" s="203"/>
      <c r="F26237" s="203"/>
    </row>
    <row r="26238" spans="1:6" x14ac:dyDescent="0.25">
      <c r="A26238" s="203"/>
      <c r="B26238" s="203"/>
      <c r="C26238" s="203"/>
      <c r="D26238" s="203"/>
      <c r="E26238" s="203"/>
      <c r="F26238" s="203"/>
    </row>
    <row r="26239" spans="1:6" x14ac:dyDescent="0.25">
      <c r="A26239" s="203"/>
      <c r="B26239" s="203"/>
      <c r="C26239" s="203"/>
      <c r="D26239" s="203"/>
      <c r="E26239" s="203"/>
      <c r="F26239" s="203"/>
    </row>
    <row r="26240" spans="1:6" x14ac:dyDescent="0.25">
      <c r="A26240" s="203"/>
      <c r="B26240" s="203"/>
      <c r="C26240" s="203"/>
      <c r="D26240" s="203"/>
      <c r="E26240" s="203"/>
      <c r="F26240" s="203"/>
    </row>
    <row r="26241" spans="1:6" x14ac:dyDescent="0.25">
      <c r="A26241" s="203"/>
      <c r="B26241" s="203"/>
      <c r="C26241" s="203"/>
      <c r="D26241" s="203"/>
      <c r="E26241" s="203"/>
      <c r="F26241" s="203"/>
    </row>
    <row r="26242" spans="1:6" x14ac:dyDescent="0.25">
      <c r="A26242" s="203"/>
      <c r="B26242" s="203"/>
      <c r="C26242" s="203"/>
      <c r="D26242" s="203"/>
      <c r="E26242" s="203"/>
      <c r="F26242" s="203"/>
    </row>
    <row r="26243" spans="1:6" x14ac:dyDescent="0.25">
      <c r="A26243" s="203"/>
      <c r="B26243" s="203"/>
      <c r="C26243" s="203"/>
      <c r="D26243" s="203"/>
      <c r="E26243" s="203"/>
      <c r="F26243" s="203"/>
    </row>
    <row r="26244" spans="1:6" x14ac:dyDescent="0.25">
      <c r="A26244" s="203"/>
      <c r="B26244" s="203"/>
      <c r="C26244" s="203"/>
      <c r="D26244" s="203"/>
      <c r="E26244" s="203"/>
      <c r="F26244" s="203"/>
    </row>
    <row r="26245" spans="1:6" x14ac:dyDescent="0.25">
      <c r="A26245" s="203"/>
      <c r="B26245" s="203"/>
      <c r="C26245" s="203"/>
      <c r="D26245" s="203"/>
      <c r="E26245" s="203"/>
      <c r="F26245" s="203"/>
    </row>
    <row r="26246" spans="1:6" x14ac:dyDescent="0.25">
      <c r="A26246" s="203"/>
      <c r="B26246" s="203"/>
      <c r="C26246" s="203"/>
      <c r="D26246" s="203"/>
      <c r="E26246" s="203"/>
      <c r="F26246" s="203"/>
    </row>
    <row r="26247" spans="1:6" x14ac:dyDescent="0.25">
      <c r="A26247" s="203"/>
      <c r="B26247" s="203"/>
      <c r="C26247" s="203"/>
      <c r="D26247" s="203"/>
      <c r="E26247" s="203"/>
      <c r="F26247" s="203"/>
    </row>
    <row r="26248" spans="1:6" x14ac:dyDescent="0.25">
      <c r="A26248" s="203"/>
      <c r="B26248" s="203"/>
      <c r="C26248" s="203"/>
      <c r="D26248" s="203"/>
      <c r="E26248" s="203"/>
      <c r="F26248" s="203"/>
    </row>
    <row r="26249" spans="1:6" x14ac:dyDescent="0.25">
      <c r="A26249" s="203"/>
      <c r="B26249" s="203"/>
      <c r="C26249" s="203"/>
      <c r="D26249" s="203"/>
      <c r="E26249" s="203"/>
      <c r="F26249" s="203"/>
    </row>
    <row r="26250" spans="1:6" x14ac:dyDescent="0.25">
      <c r="A26250" s="203"/>
      <c r="B26250" s="203"/>
      <c r="C26250" s="203"/>
      <c r="D26250" s="203"/>
      <c r="E26250" s="203"/>
      <c r="F26250" s="203"/>
    </row>
    <row r="26251" spans="1:6" x14ac:dyDescent="0.25">
      <c r="A26251" s="203"/>
      <c r="B26251" s="203"/>
      <c r="C26251" s="203"/>
      <c r="D26251" s="203"/>
      <c r="E26251" s="203"/>
      <c r="F26251" s="203"/>
    </row>
    <row r="26252" spans="1:6" x14ac:dyDescent="0.25">
      <c r="A26252" s="203"/>
      <c r="B26252" s="203"/>
      <c r="C26252" s="203"/>
      <c r="D26252" s="203"/>
      <c r="E26252" s="203"/>
      <c r="F26252" s="203"/>
    </row>
    <row r="26253" spans="1:6" x14ac:dyDescent="0.25">
      <c r="A26253" s="203"/>
      <c r="B26253" s="203"/>
      <c r="C26253" s="203"/>
      <c r="D26253" s="203"/>
      <c r="E26253" s="203"/>
      <c r="F26253" s="203"/>
    </row>
    <row r="26254" spans="1:6" x14ac:dyDescent="0.25">
      <c r="A26254" s="203"/>
      <c r="B26254" s="203"/>
      <c r="C26254" s="203"/>
      <c r="D26254" s="203"/>
      <c r="E26254" s="203"/>
      <c r="F26254" s="203"/>
    </row>
    <row r="26255" spans="1:6" x14ac:dyDescent="0.25">
      <c r="A26255" s="203"/>
      <c r="B26255" s="203"/>
      <c r="C26255" s="203"/>
      <c r="D26255" s="203"/>
      <c r="E26255" s="203"/>
      <c r="F26255" s="203"/>
    </row>
    <row r="26256" spans="1:6" x14ac:dyDescent="0.25">
      <c r="A26256" s="203"/>
      <c r="B26256" s="203"/>
      <c r="C26256" s="203"/>
      <c r="D26256" s="203"/>
      <c r="E26256" s="203"/>
      <c r="F26256" s="203"/>
    </row>
    <row r="26257" spans="1:6" x14ac:dyDescent="0.25">
      <c r="A26257" s="203"/>
      <c r="B26257" s="203"/>
      <c r="C26257" s="203"/>
      <c r="D26257" s="203"/>
      <c r="E26257" s="203"/>
      <c r="F26257" s="203"/>
    </row>
    <row r="26258" spans="1:6" x14ac:dyDescent="0.25">
      <c r="A26258" s="203"/>
      <c r="B26258" s="203"/>
      <c r="C26258" s="203"/>
      <c r="D26258" s="203"/>
      <c r="E26258" s="203"/>
      <c r="F26258" s="203"/>
    </row>
    <row r="26259" spans="1:6" x14ac:dyDescent="0.25">
      <c r="A26259" s="203"/>
      <c r="B26259" s="203"/>
      <c r="C26259" s="203"/>
      <c r="D26259" s="203"/>
      <c r="E26259" s="203"/>
      <c r="F26259" s="203"/>
    </row>
    <row r="26260" spans="1:6" x14ac:dyDescent="0.25">
      <c r="A26260" s="203"/>
      <c r="B26260" s="203"/>
      <c r="C26260" s="203"/>
      <c r="D26260" s="203"/>
      <c r="E26260" s="203"/>
      <c r="F26260" s="203"/>
    </row>
    <row r="26261" spans="1:6" x14ac:dyDescent="0.25">
      <c r="A26261" s="203"/>
      <c r="B26261" s="203"/>
      <c r="C26261" s="203"/>
      <c r="D26261" s="203"/>
      <c r="E26261" s="203"/>
      <c r="F26261" s="203"/>
    </row>
    <row r="26262" spans="1:6" x14ac:dyDescent="0.25">
      <c r="A26262" s="203"/>
      <c r="B26262" s="203"/>
      <c r="C26262" s="203"/>
      <c r="D26262" s="203"/>
      <c r="E26262" s="203"/>
      <c r="F26262" s="203"/>
    </row>
    <row r="26263" spans="1:6" x14ac:dyDescent="0.25">
      <c r="A26263" s="203"/>
      <c r="B26263" s="203"/>
      <c r="C26263" s="203"/>
      <c r="D26263" s="203"/>
      <c r="E26263" s="203"/>
      <c r="F26263" s="203"/>
    </row>
    <row r="26264" spans="1:6" x14ac:dyDescent="0.25">
      <c r="A26264" s="203"/>
      <c r="B26264" s="203"/>
      <c r="C26264" s="203"/>
      <c r="D26264" s="203"/>
      <c r="E26264" s="203"/>
      <c r="F26264" s="203"/>
    </row>
    <row r="26265" spans="1:6" x14ac:dyDescent="0.25">
      <c r="A26265" s="203"/>
      <c r="B26265" s="203"/>
      <c r="C26265" s="203"/>
      <c r="D26265" s="203"/>
      <c r="E26265" s="203"/>
      <c r="F26265" s="203"/>
    </row>
    <row r="26266" spans="1:6" x14ac:dyDescent="0.25">
      <c r="A26266" s="203"/>
      <c r="B26266" s="203"/>
      <c r="C26266" s="203"/>
      <c r="D26266" s="203"/>
      <c r="E26266" s="203"/>
      <c r="F26266" s="203"/>
    </row>
    <row r="26267" spans="1:6" x14ac:dyDescent="0.25">
      <c r="A26267" s="203"/>
      <c r="B26267" s="203"/>
      <c r="C26267" s="203"/>
      <c r="D26267" s="203"/>
      <c r="E26267" s="203"/>
      <c r="F26267" s="203"/>
    </row>
    <row r="26268" spans="1:6" x14ac:dyDescent="0.25">
      <c r="A26268" s="203"/>
      <c r="B26268" s="203"/>
      <c r="C26268" s="203"/>
      <c r="D26268" s="203"/>
      <c r="E26268" s="203"/>
      <c r="F26268" s="203"/>
    </row>
    <row r="26269" spans="1:6" x14ac:dyDescent="0.25">
      <c r="A26269" s="203"/>
      <c r="B26269" s="203"/>
      <c r="C26269" s="203"/>
      <c r="D26269" s="203"/>
      <c r="E26269" s="203"/>
      <c r="F26269" s="203"/>
    </row>
    <row r="26270" spans="1:6" x14ac:dyDescent="0.25">
      <c r="A26270" s="203"/>
      <c r="B26270" s="203"/>
      <c r="C26270" s="203"/>
      <c r="D26270" s="203"/>
      <c r="E26270" s="203"/>
      <c r="F26270" s="203"/>
    </row>
    <row r="26271" spans="1:6" x14ac:dyDescent="0.25">
      <c r="A26271" s="203"/>
      <c r="B26271" s="203"/>
      <c r="C26271" s="203"/>
      <c r="D26271" s="203"/>
      <c r="E26271" s="203"/>
      <c r="F26271" s="203"/>
    </row>
    <row r="26272" spans="1:6" x14ac:dyDescent="0.25">
      <c r="A26272" s="203"/>
      <c r="B26272" s="203"/>
      <c r="C26272" s="203"/>
      <c r="D26272" s="203"/>
      <c r="E26272" s="203"/>
      <c r="F26272" s="203"/>
    </row>
    <row r="26273" spans="1:6" x14ac:dyDescent="0.25">
      <c r="A26273" s="203"/>
      <c r="B26273" s="203"/>
      <c r="C26273" s="203"/>
      <c r="D26273" s="203"/>
      <c r="E26273" s="203"/>
      <c r="F26273" s="203"/>
    </row>
    <row r="26274" spans="1:6" x14ac:dyDescent="0.25">
      <c r="A26274" s="203"/>
      <c r="B26274" s="203"/>
      <c r="C26274" s="203"/>
      <c r="D26274" s="203"/>
      <c r="E26274" s="203"/>
      <c r="F26274" s="203"/>
    </row>
    <row r="26275" spans="1:6" x14ac:dyDescent="0.25">
      <c r="A26275" s="203"/>
      <c r="B26275" s="203"/>
      <c r="C26275" s="203"/>
      <c r="D26275" s="203"/>
      <c r="E26275" s="203"/>
      <c r="F26275" s="203"/>
    </row>
    <row r="26276" spans="1:6" x14ac:dyDescent="0.25">
      <c r="A26276" s="203"/>
      <c r="B26276" s="203"/>
      <c r="C26276" s="203"/>
      <c r="D26276" s="203"/>
      <c r="E26276" s="203"/>
      <c r="F26276" s="203"/>
    </row>
    <row r="26277" spans="1:6" x14ac:dyDescent="0.25">
      <c r="A26277" s="203"/>
      <c r="B26277" s="203"/>
      <c r="C26277" s="203"/>
      <c r="D26277" s="203"/>
      <c r="E26277" s="203"/>
      <c r="F26277" s="203"/>
    </row>
    <row r="26278" spans="1:6" x14ac:dyDescent="0.25">
      <c r="A26278" s="203"/>
      <c r="B26278" s="203"/>
      <c r="C26278" s="203"/>
      <c r="D26278" s="203"/>
      <c r="E26278" s="203"/>
      <c r="F26278" s="203"/>
    </row>
    <row r="26279" spans="1:6" x14ac:dyDescent="0.25">
      <c r="A26279" s="203"/>
      <c r="B26279" s="203"/>
      <c r="C26279" s="203"/>
      <c r="D26279" s="203"/>
      <c r="E26279" s="203"/>
      <c r="F26279" s="203"/>
    </row>
    <row r="26280" spans="1:6" x14ac:dyDescent="0.25">
      <c r="A26280" s="203"/>
      <c r="B26280" s="203"/>
      <c r="C26280" s="203"/>
      <c r="D26280" s="203"/>
      <c r="E26280" s="203"/>
      <c r="F26280" s="203"/>
    </row>
    <row r="26281" spans="1:6" x14ac:dyDescent="0.25">
      <c r="A26281" s="203"/>
      <c r="B26281" s="203"/>
      <c r="C26281" s="203"/>
      <c r="D26281" s="203"/>
      <c r="E26281" s="203"/>
      <c r="F26281" s="203"/>
    </row>
    <row r="26282" spans="1:6" x14ac:dyDescent="0.25">
      <c r="A26282" s="203"/>
      <c r="B26282" s="203"/>
      <c r="C26282" s="203"/>
      <c r="D26282" s="203"/>
      <c r="E26282" s="203"/>
      <c r="F26282" s="203"/>
    </row>
    <row r="26283" spans="1:6" x14ac:dyDescent="0.25">
      <c r="A26283" s="203"/>
      <c r="B26283" s="203"/>
      <c r="C26283" s="203"/>
      <c r="D26283" s="203"/>
      <c r="E26283" s="203"/>
      <c r="F26283" s="203"/>
    </row>
    <row r="26284" spans="1:6" x14ac:dyDescent="0.25">
      <c r="A26284" s="203"/>
      <c r="B26284" s="203"/>
      <c r="C26284" s="203"/>
      <c r="D26284" s="203"/>
      <c r="E26284" s="203"/>
      <c r="F26284" s="203"/>
    </row>
    <row r="26285" spans="1:6" x14ac:dyDescent="0.25">
      <c r="A26285" s="203"/>
      <c r="B26285" s="203"/>
      <c r="C26285" s="203"/>
      <c r="D26285" s="203"/>
      <c r="E26285" s="203"/>
      <c r="F26285" s="203"/>
    </row>
    <row r="26286" spans="1:6" x14ac:dyDescent="0.25">
      <c r="A26286" s="203"/>
      <c r="B26286" s="203"/>
      <c r="C26286" s="203"/>
      <c r="D26286" s="203"/>
      <c r="E26286" s="203"/>
      <c r="F26286" s="203"/>
    </row>
    <row r="26287" spans="1:6" x14ac:dyDescent="0.25">
      <c r="A26287" s="203"/>
      <c r="B26287" s="203"/>
      <c r="C26287" s="203"/>
      <c r="D26287" s="203"/>
      <c r="E26287" s="203"/>
      <c r="F26287" s="203"/>
    </row>
    <row r="26288" spans="1:6" x14ac:dyDescent="0.25">
      <c r="A26288" s="203"/>
      <c r="B26288" s="203"/>
      <c r="C26288" s="203"/>
      <c r="D26288" s="203"/>
      <c r="E26288" s="203"/>
      <c r="F26288" s="203"/>
    </row>
    <row r="26289" spans="1:6" x14ac:dyDescent="0.25">
      <c r="A26289" s="203"/>
      <c r="B26289" s="203"/>
      <c r="C26289" s="203"/>
      <c r="D26289" s="203"/>
      <c r="E26289" s="203"/>
      <c r="F26289" s="203"/>
    </row>
    <row r="26290" spans="1:6" x14ac:dyDescent="0.25">
      <c r="A26290" s="203"/>
      <c r="B26290" s="203"/>
      <c r="C26290" s="203"/>
      <c r="D26290" s="203"/>
      <c r="E26290" s="203"/>
      <c r="F26290" s="203"/>
    </row>
    <row r="26291" spans="1:6" x14ac:dyDescent="0.25">
      <c r="A26291" s="203"/>
      <c r="B26291" s="203"/>
      <c r="C26291" s="203"/>
      <c r="D26291" s="203"/>
      <c r="E26291" s="203"/>
      <c r="F26291" s="203"/>
    </row>
    <row r="26292" spans="1:6" x14ac:dyDescent="0.25">
      <c r="A26292" s="203"/>
      <c r="B26292" s="203"/>
      <c r="C26292" s="203"/>
      <c r="D26292" s="203"/>
      <c r="E26292" s="203"/>
      <c r="F26292" s="203"/>
    </row>
    <row r="26293" spans="1:6" x14ac:dyDescent="0.25">
      <c r="A26293" s="203"/>
      <c r="B26293" s="203"/>
      <c r="C26293" s="203"/>
      <c r="D26293" s="203"/>
      <c r="E26293" s="203"/>
      <c r="F26293" s="203"/>
    </row>
    <row r="26294" spans="1:6" x14ac:dyDescent="0.25">
      <c r="A26294" s="203"/>
      <c r="B26294" s="203"/>
      <c r="C26294" s="203"/>
      <c r="D26294" s="203"/>
      <c r="E26294" s="203"/>
      <c r="F26294" s="203"/>
    </row>
    <row r="26295" spans="1:6" x14ac:dyDescent="0.25">
      <c r="A26295" s="203"/>
      <c r="B26295" s="203"/>
      <c r="C26295" s="203"/>
      <c r="D26295" s="203"/>
      <c r="E26295" s="203"/>
      <c r="F26295" s="203"/>
    </row>
    <row r="26296" spans="1:6" x14ac:dyDescent="0.25">
      <c r="A26296" s="203"/>
      <c r="B26296" s="203"/>
      <c r="C26296" s="203"/>
      <c r="D26296" s="203"/>
      <c r="E26296" s="203"/>
      <c r="F26296" s="203"/>
    </row>
    <row r="26297" spans="1:6" x14ac:dyDescent="0.25">
      <c r="A26297" s="203"/>
      <c r="B26297" s="203"/>
      <c r="C26297" s="203"/>
      <c r="D26297" s="203"/>
      <c r="E26297" s="203"/>
      <c r="F26297" s="203"/>
    </row>
    <row r="26298" spans="1:6" x14ac:dyDescent="0.25">
      <c r="A26298" s="203"/>
      <c r="B26298" s="203"/>
      <c r="C26298" s="203"/>
      <c r="D26298" s="203"/>
      <c r="E26298" s="203"/>
      <c r="F26298" s="203"/>
    </row>
    <row r="26299" spans="1:6" x14ac:dyDescent="0.25">
      <c r="A26299" s="203"/>
      <c r="B26299" s="203"/>
      <c r="C26299" s="203"/>
      <c r="D26299" s="203"/>
      <c r="E26299" s="203"/>
      <c r="F26299" s="203"/>
    </row>
    <row r="26300" spans="1:6" x14ac:dyDescent="0.25">
      <c r="A26300" s="203"/>
      <c r="B26300" s="203"/>
      <c r="C26300" s="203"/>
      <c r="D26300" s="203"/>
      <c r="E26300" s="203"/>
      <c r="F26300" s="203"/>
    </row>
    <row r="26301" spans="1:6" x14ac:dyDescent="0.25">
      <c r="A26301" s="203"/>
      <c r="B26301" s="203"/>
      <c r="C26301" s="203"/>
      <c r="D26301" s="203"/>
      <c r="E26301" s="203"/>
      <c r="F26301" s="203"/>
    </row>
    <row r="26302" spans="1:6" x14ac:dyDescent="0.25">
      <c r="A26302" s="203"/>
      <c r="B26302" s="203"/>
      <c r="C26302" s="203"/>
      <c r="D26302" s="203"/>
      <c r="E26302" s="203"/>
      <c r="F26302" s="203"/>
    </row>
    <row r="26303" spans="1:6" x14ac:dyDescent="0.25">
      <c r="A26303" s="203"/>
      <c r="B26303" s="203"/>
      <c r="C26303" s="203"/>
      <c r="D26303" s="203"/>
      <c r="E26303" s="203"/>
      <c r="F26303" s="203"/>
    </row>
    <row r="26304" spans="1:6" x14ac:dyDescent="0.25">
      <c r="A26304" s="203"/>
      <c r="B26304" s="203"/>
      <c r="C26304" s="203"/>
      <c r="D26304" s="203"/>
      <c r="E26304" s="203"/>
      <c r="F26304" s="203"/>
    </row>
    <row r="26305" spans="1:6" x14ac:dyDescent="0.25">
      <c r="A26305" s="203"/>
      <c r="B26305" s="203"/>
      <c r="C26305" s="203"/>
      <c r="D26305" s="203"/>
      <c r="E26305" s="203"/>
      <c r="F26305" s="203"/>
    </row>
    <row r="26306" spans="1:6" x14ac:dyDescent="0.25">
      <c r="A26306" s="203"/>
      <c r="B26306" s="203"/>
      <c r="C26306" s="203"/>
      <c r="D26306" s="203"/>
      <c r="E26306" s="203"/>
      <c r="F26306" s="203"/>
    </row>
    <row r="26307" spans="1:6" x14ac:dyDescent="0.25">
      <c r="A26307" s="203"/>
      <c r="B26307" s="203"/>
      <c r="C26307" s="203"/>
      <c r="D26307" s="203"/>
      <c r="E26307" s="203"/>
      <c r="F26307" s="203"/>
    </row>
    <row r="26308" spans="1:6" x14ac:dyDescent="0.25">
      <c r="A26308" s="203"/>
      <c r="B26308" s="203"/>
      <c r="C26308" s="203"/>
      <c r="D26308" s="203"/>
      <c r="E26308" s="203"/>
      <c r="F26308" s="203"/>
    </row>
    <row r="26309" spans="1:6" x14ac:dyDescent="0.25">
      <c r="A26309" s="203"/>
      <c r="B26309" s="203"/>
      <c r="C26309" s="203"/>
      <c r="D26309" s="203"/>
      <c r="E26309" s="203"/>
      <c r="F26309" s="203"/>
    </row>
    <row r="26310" spans="1:6" x14ac:dyDescent="0.25">
      <c r="A26310" s="203"/>
      <c r="B26310" s="203"/>
      <c r="C26310" s="203"/>
      <c r="D26310" s="203"/>
      <c r="E26310" s="203"/>
      <c r="F26310" s="203"/>
    </row>
    <row r="26311" spans="1:6" x14ac:dyDescent="0.25">
      <c r="A26311" s="203"/>
      <c r="B26311" s="203"/>
      <c r="C26311" s="203"/>
      <c r="D26311" s="203"/>
      <c r="E26311" s="203"/>
      <c r="F26311" s="203"/>
    </row>
    <row r="26312" spans="1:6" x14ac:dyDescent="0.25">
      <c r="A26312" s="203"/>
      <c r="B26312" s="203"/>
      <c r="C26312" s="203"/>
      <c r="D26312" s="203"/>
      <c r="E26312" s="203"/>
      <c r="F26312" s="203"/>
    </row>
    <row r="26313" spans="1:6" x14ac:dyDescent="0.25">
      <c r="A26313" s="203"/>
      <c r="B26313" s="203"/>
      <c r="C26313" s="203"/>
      <c r="D26313" s="203"/>
      <c r="E26313" s="203"/>
      <c r="F26313" s="203"/>
    </row>
    <row r="26314" spans="1:6" x14ac:dyDescent="0.25">
      <c r="A26314" s="203"/>
      <c r="B26314" s="203"/>
      <c r="C26314" s="203"/>
      <c r="D26314" s="203"/>
      <c r="E26314" s="203"/>
      <c r="F26314" s="203"/>
    </row>
    <row r="26315" spans="1:6" x14ac:dyDescent="0.25">
      <c r="A26315" s="203"/>
      <c r="B26315" s="203"/>
      <c r="C26315" s="203"/>
      <c r="D26315" s="203"/>
      <c r="E26315" s="203"/>
      <c r="F26315" s="203"/>
    </row>
    <row r="26316" spans="1:6" x14ac:dyDescent="0.25">
      <c r="A26316" s="203"/>
      <c r="B26316" s="203"/>
      <c r="C26316" s="203"/>
      <c r="D26316" s="203"/>
      <c r="E26316" s="203"/>
      <c r="F26316" s="203"/>
    </row>
    <row r="26317" spans="1:6" x14ac:dyDescent="0.25">
      <c r="A26317" s="203"/>
      <c r="B26317" s="203"/>
      <c r="C26317" s="203"/>
      <c r="D26317" s="203"/>
      <c r="E26317" s="203"/>
      <c r="F26317" s="203"/>
    </row>
    <row r="26318" spans="1:6" x14ac:dyDescent="0.25">
      <c r="A26318" s="203"/>
      <c r="B26318" s="203"/>
      <c r="C26318" s="203"/>
      <c r="D26318" s="203"/>
      <c r="E26318" s="203"/>
      <c r="F26318" s="203"/>
    </row>
    <row r="26319" spans="1:6" x14ac:dyDescent="0.25">
      <c r="A26319" s="203"/>
      <c r="B26319" s="203"/>
      <c r="C26319" s="203"/>
      <c r="D26319" s="203"/>
      <c r="E26319" s="203"/>
      <c r="F26319" s="203"/>
    </row>
    <row r="26320" spans="1:6" x14ac:dyDescent="0.25">
      <c r="A26320" s="203"/>
      <c r="B26320" s="203"/>
      <c r="C26320" s="203"/>
      <c r="D26320" s="203"/>
      <c r="E26320" s="203"/>
      <c r="F26320" s="203"/>
    </row>
    <row r="26321" spans="1:6" x14ac:dyDescent="0.25">
      <c r="A26321" s="203"/>
      <c r="B26321" s="203"/>
      <c r="C26321" s="203"/>
      <c r="D26321" s="203"/>
      <c r="E26321" s="203"/>
      <c r="F26321" s="203"/>
    </row>
    <row r="26322" spans="1:6" x14ac:dyDescent="0.25">
      <c r="A26322" s="203"/>
      <c r="B26322" s="203"/>
      <c r="C26322" s="203"/>
      <c r="D26322" s="203"/>
      <c r="E26322" s="203"/>
      <c r="F26322" s="203"/>
    </row>
    <row r="26323" spans="1:6" x14ac:dyDescent="0.25">
      <c r="A26323" s="203"/>
      <c r="B26323" s="203"/>
      <c r="C26323" s="203"/>
      <c r="D26323" s="203"/>
      <c r="E26323" s="203"/>
      <c r="F26323" s="203"/>
    </row>
    <row r="26324" spans="1:6" x14ac:dyDescent="0.25">
      <c r="A26324" s="203"/>
      <c r="B26324" s="203"/>
      <c r="C26324" s="203"/>
      <c r="D26324" s="203"/>
      <c r="E26324" s="203"/>
      <c r="F26324" s="203"/>
    </row>
    <row r="26325" spans="1:6" x14ac:dyDescent="0.25">
      <c r="A26325" s="203"/>
      <c r="B26325" s="203"/>
      <c r="C26325" s="203"/>
      <c r="D26325" s="203"/>
      <c r="E26325" s="203"/>
      <c r="F26325" s="203"/>
    </row>
    <row r="26326" spans="1:6" x14ac:dyDescent="0.25">
      <c r="A26326" s="203"/>
      <c r="B26326" s="203"/>
      <c r="C26326" s="203"/>
      <c r="D26326" s="203"/>
      <c r="E26326" s="203"/>
      <c r="F26326" s="203"/>
    </row>
    <row r="26327" spans="1:6" x14ac:dyDescent="0.25">
      <c r="A26327" s="203"/>
      <c r="B26327" s="203"/>
      <c r="C26327" s="203"/>
      <c r="D26327" s="203"/>
      <c r="E26327" s="203"/>
      <c r="F26327" s="203"/>
    </row>
    <row r="26328" spans="1:6" x14ac:dyDescent="0.25">
      <c r="A26328" s="203"/>
      <c r="B26328" s="203"/>
      <c r="C26328" s="203"/>
      <c r="D26328" s="203"/>
      <c r="E26328" s="203"/>
      <c r="F26328" s="203"/>
    </row>
    <row r="26329" spans="1:6" x14ac:dyDescent="0.25">
      <c r="A26329" s="203"/>
      <c r="B26329" s="203"/>
      <c r="C26329" s="203"/>
      <c r="D26329" s="203"/>
      <c r="E26329" s="203"/>
      <c r="F26329" s="203"/>
    </row>
    <row r="26330" spans="1:6" x14ac:dyDescent="0.25">
      <c r="A26330" s="203"/>
      <c r="B26330" s="203"/>
      <c r="C26330" s="203"/>
      <c r="D26330" s="203"/>
      <c r="E26330" s="203"/>
      <c r="F26330" s="203"/>
    </row>
    <row r="26331" spans="1:6" x14ac:dyDescent="0.25">
      <c r="A26331" s="203"/>
      <c r="B26331" s="203"/>
      <c r="C26331" s="203"/>
      <c r="D26331" s="203"/>
      <c r="E26331" s="203"/>
      <c r="F26331" s="203"/>
    </row>
    <row r="26332" spans="1:6" x14ac:dyDescent="0.25">
      <c r="A26332" s="203"/>
      <c r="B26332" s="203"/>
      <c r="C26332" s="203"/>
      <c r="D26332" s="203"/>
      <c r="E26332" s="203"/>
      <c r="F26332" s="203"/>
    </row>
    <row r="26333" spans="1:6" x14ac:dyDescent="0.25">
      <c r="A26333" s="203"/>
      <c r="B26333" s="203"/>
      <c r="C26333" s="203"/>
      <c r="D26333" s="203"/>
      <c r="E26333" s="203"/>
      <c r="F26333" s="203"/>
    </row>
    <row r="26334" spans="1:6" x14ac:dyDescent="0.25">
      <c r="A26334" s="203"/>
      <c r="B26334" s="203"/>
      <c r="C26334" s="203"/>
      <c r="D26334" s="203"/>
      <c r="E26334" s="203"/>
      <c r="F26334" s="203"/>
    </row>
    <row r="26335" spans="1:6" x14ac:dyDescent="0.25">
      <c r="A26335" s="203"/>
      <c r="B26335" s="203"/>
      <c r="C26335" s="203"/>
      <c r="D26335" s="203"/>
      <c r="E26335" s="203"/>
      <c r="F26335" s="203"/>
    </row>
    <row r="26336" spans="1:6" x14ac:dyDescent="0.25">
      <c r="A26336" s="203"/>
      <c r="B26336" s="203"/>
      <c r="C26336" s="203"/>
      <c r="D26336" s="203"/>
      <c r="E26336" s="203"/>
      <c r="F26336" s="203"/>
    </row>
    <row r="26337" spans="1:6" x14ac:dyDescent="0.25">
      <c r="A26337" s="203"/>
      <c r="B26337" s="203"/>
      <c r="C26337" s="203"/>
      <c r="D26337" s="203"/>
      <c r="E26337" s="203"/>
      <c r="F26337" s="203"/>
    </row>
    <row r="26338" spans="1:6" x14ac:dyDescent="0.25">
      <c r="A26338" s="203"/>
      <c r="B26338" s="203"/>
      <c r="C26338" s="203"/>
      <c r="D26338" s="203"/>
      <c r="E26338" s="203"/>
      <c r="F26338" s="203"/>
    </row>
    <row r="26339" spans="1:6" x14ac:dyDescent="0.25">
      <c r="A26339" s="203"/>
      <c r="B26339" s="203"/>
      <c r="C26339" s="203"/>
      <c r="D26339" s="203"/>
      <c r="E26339" s="203"/>
      <c r="F26339" s="203"/>
    </row>
    <row r="26340" spans="1:6" x14ac:dyDescent="0.25">
      <c r="A26340" s="203"/>
      <c r="B26340" s="203"/>
      <c r="C26340" s="203"/>
      <c r="D26340" s="203"/>
      <c r="E26340" s="203"/>
      <c r="F26340" s="203"/>
    </row>
    <row r="26341" spans="1:6" x14ac:dyDescent="0.25">
      <c r="A26341" s="203"/>
      <c r="B26341" s="203"/>
      <c r="C26341" s="203"/>
      <c r="D26341" s="203"/>
      <c r="E26341" s="203"/>
      <c r="F26341" s="203"/>
    </row>
    <row r="26342" spans="1:6" x14ac:dyDescent="0.25">
      <c r="A26342" s="203"/>
      <c r="B26342" s="203"/>
      <c r="C26342" s="203"/>
      <c r="D26342" s="203"/>
      <c r="E26342" s="203"/>
      <c r="F26342" s="203"/>
    </row>
    <row r="26343" spans="1:6" x14ac:dyDescent="0.25">
      <c r="A26343" s="203"/>
      <c r="B26343" s="203"/>
      <c r="C26343" s="203"/>
      <c r="D26343" s="203"/>
      <c r="E26343" s="203"/>
      <c r="F26343" s="203"/>
    </row>
    <row r="26344" spans="1:6" x14ac:dyDescent="0.25">
      <c r="A26344" s="203"/>
      <c r="B26344" s="203"/>
      <c r="C26344" s="203"/>
      <c r="D26344" s="203"/>
      <c r="E26344" s="203"/>
      <c r="F26344" s="203"/>
    </row>
    <row r="26345" spans="1:6" x14ac:dyDescent="0.25">
      <c r="A26345" s="203"/>
      <c r="B26345" s="203"/>
      <c r="C26345" s="203"/>
      <c r="D26345" s="203"/>
      <c r="E26345" s="203"/>
      <c r="F26345" s="203"/>
    </row>
    <row r="26346" spans="1:6" x14ac:dyDescent="0.25">
      <c r="A26346" s="203"/>
      <c r="B26346" s="203"/>
      <c r="C26346" s="203"/>
      <c r="D26346" s="203"/>
      <c r="E26346" s="203"/>
      <c r="F26346" s="203"/>
    </row>
    <row r="26347" spans="1:6" x14ac:dyDescent="0.25">
      <c r="A26347" s="203"/>
      <c r="B26347" s="203"/>
      <c r="C26347" s="203"/>
      <c r="D26347" s="203"/>
      <c r="E26347" s="203"/>
      <c r="F26347" s="203"/>
    </row>
    <row r="26348" spans="1:6" x14ac:dyDescent="0.25">
      <c r="A26348" s="203"/>
      <c r="B26348" s="203"/>
      <c r="C26348" s="203"/>
      <c r="D26348" s="203"/>
      <c r="E26348" s="203"/>
      <c r="F26348" s="203"/>
    </row>
    <row r="26349" spans="1:6" x14ac:dyDescent="0.25">
      <c r="A26349" s="203"/>
      <c r="B26349" s="203"/>
      <c r="C26349" s="203"/>
      <c r="D26349" s="203"/>
      <c r="E26349" s="203"/>
      <c r="F26349" s="203"/>
    </row>
    <row r="26350" spans="1:6" x14ac:dyDescent="0.25">
      <c r="A26350" s="203"/>
      <c r="B26350" s="203"/>
      <c r="C26350" s="203"/>
      <c r="D26350" s="203"/>
      <c r="E26350" s="203"/>
      <c r="F26350" s="203"/>
    </row>
    <row r="26351" spans="1:6" x14ac:dyDescent="0.25">
      <c r="A26351" s="203"/>
      <c r="B26351" s="203"/>
      <c r="C26351" s="203"/>
      <c r="D26351" s="203"/>
      <c r="E26351" s="203"/>
      <c r="F26351" s="203"/>
    </row>
    <row r="26352" spans="1:6" x14ac:dyDescent="0.25">
      <c r="A26352" s="203"/>
      <c r="B26352" s="203"/>
      <c r="C26352" s="203"/>
      <c r="D26352" s="203"/>
      <c r="E26352" s="203"/>
      <c r="F26352" s="203"/>
    </row>
    <row r="26353" spans="1:6" x14ac:dyDescent="0.25">
      <c r="A26353" s="203"/>
      <c r="B26353" s="203"/>
      <c r="C26353" s="203"/>
      <c r="D26353" s="203"/>
      <c r="E26353" s="203"/>
      <c r="F26353" s="203"/>
    </row>
    <row r="26354" spans="1:6" x14ac:dyDescent="0.25">
      <c r="A26354" s="203"/>
      <c r="B26354" s="203"/>
      <c r="C26354" s="203"/>
      <c r="D26354" s="203"/>
      <c r="E26354" s="203"/>
      <c r="F26354" s="203"/>
    </row>
    <row r="26355" spans="1:6" x14ac:dyDescent="0.25">
      <c r="A26355" s="203"/>
      <c r="B26355" s="203"/>
      <c r="C26355" s="203"/>
      <c r="D26355" s="203"/>
      <c r="E26355" s="203"/>
      <c r="F26355" s="203"/>
    </row>
    <row r="26356" spans="1:6" x14ac:dyDescent="0.25">
      <c r="A26356" s="203"/>
      <c r="B26356" s="203"/>
      <c r="C26356" s="203"/>
      <c r="D26356" s="203"/>
      <c r="E26356" s="203"/>
      <c r="F26356" s="203"/>
    </row>
    <row r="26357" spans="1:6" x14ac:dyDescent="0.25">
      <c r="A26357" s="203"/>
      <c r="B26357" s="203"/>
      <c r="C26357" s="203"/>
      <c r="D26357" s="203"/>
      <c r="E26357" s="203"/>
      <c r="F26357" s="203"/>
    </row>
    <row r="26358" spans="1:6" x14ac:dyDescent="0.25">
      <c r="A26358" s="203"/>
      <c r="B26358" s="203"/>
      <c r="C26358" s="203"/>
      <c r="D26358" s="203"/>
      <c r="E26358" s="203"/>
      <c r="F26358" s="203"/>
    </row>
    <row r="26359" spans="1:6" x14ac:dyDescent="0.25">
      <c r="A26359" s="203"/>
      <c r="B26359" s="203"/>
      <c r="C26359" s="203"/>
      <c r="D26359" s="203"/>
      <c r="E26359" s="203"/>
      <c r="F26359" s="203"/>
    </row>
    <row r="26360" spans="1:6" x14ac:dyDescent="0.25">
      <c r="A26360" s="203"/>
      <c r="B26360" s="203"/>
      <c r="C26360" s="203"/>
      <c r="D26360" s="203"/>
      <c r="E26360" s="203"/>
      <c r="F26360" s="203"/>
    </row>
    <row r="26361" spans="1:6" x14ac:dyDescent="0.25">
      <c r="A26361" s="203"/>
      <c r="B26361" s="203"/>
      <c r="C26361" s="203"/>
      <c r="D26361" s="203"/>
      <c r="E26361" s="203"/>
      <c r="F26361" s="203"/>
    </row>
    <row r="26362" spans="1:6" x14ac:dyDescent="0.25">
      <c r="A26362" s="203"/>
      <c r="B26362" s="203"/>
      <c r="C26362" s="203"/>
      <c r="D26362" s="203"/>
      <c r="E26362" s="203"/>
      <c r="F26362" s="203"/>
    </row>
    <row r="26363" spans="1:6" x14ac:dyDescent="0.25">
      <c r="A26363" s="203"/>
      <c r="B26363" s="203"/>
      <c r="C26363" s="203"/>
      <c r="D26363" s="203"/>
      <c r="E26363" s="203"/>
      <c r="F26363" s="203"/>
    </row>
    <row r="26364" spans="1:6" x14ac:dyDescent="0.25">
      <c r="A26364" s="203"/>
      <c r="B26364" s="203"/>
      <c r="C26364" s="203"/>
      <c r="D26364" s="203"/>
      <c r="E26364" s="203"/>
      <c r="F26364" s="203"/>
    </row>
    <row r="26365" spans="1:6" x14ac:dyDescent="0.25">
      <c r="A26365" s="203"/>
      <c r="B26365" s="203"/>
      <c r="C26365" s="203"/>
      <c r="D26365" s="203"/>
      <c r="E26365" s="203"/>
      <c r="F26365" s="203"/>
    </row>
    <row r="26366" spans="1:6" x14ac:dyDescent="0.25">
      <c r="A26366" s="203"/>
      <c r="B26366" s="203"/>
      <c r="C26366" s="203"/>
      <c r="D26366" s="203"/>
      <c r="E26366" s="203"/>
      <c r="F26366" s="203"/>
    </row>
    <row r="26367" spans="1:6" x14ac:dyDescent="0.25">
      <c r="A26367" s="203"/>
      <c r="B26367" s="203"/>
      <c r="C26367" s="203"/>
      <c r="D26367" s="203"/>
      <c r="E26367" s="203"/>
      <c r="F26367" s="203"/>
    </row>
    <row r="26368" spans="1:6" x14ac:dyDescent="0.25">
      <c r="A26368" s="203"/>
      <c r="B26368" s="203"/>
      <c r="C26368" s="203"/>
      <c r="D26368" s="203"/>
      <c r="E26368" s="203"/>
      <c r="F26368" s="203"/>
    </row>
    <row r="26369" spans="1:6" x14ac:dyDescent="0.25">
      <c r="A26369" s="203"/>
      <c r="B26369" s="203"/>
      <c r="C26369" s="203"/>
      <c r="D26369" s="203"/>
      <c r="E26369" s="203"/>
      <c r="F26369" s="203"/>
    </row>
    <row r="26370" spans="1:6" x14ac:dyDescent="0.25">
      <c r="A26370" s="203"/>
      <c r="B26370" s="203"/>
      <c r="C26370" s="203"/>
      <c r="D26370" s="203"/>
      <c r="E26370" s="203"/>
      <c r="F26370" s="203"/>
    </row>
    <row r="26371" spans="1:6" x14ac:dyDescent="0.25">
      <c r="A26371" s="203"/>
      <c r="B26371" s="203"/>
      <c r="C26371" s="203"/>
      <c r="D26371" s="203"/>
      <c r="E26371" s="203"/>
      <c r="F26371" s="203"/>
    </row>
    <row r="26372" spans="1:6" x14ac:dyDescent="0.25">
      <c r="A26372" s="203"/>
      <c r="B26372" s="203"/>
      <c r="C26372" s="203"/>
      <c r="D26372" s="203"/>
      <c r="E26372" s="203"/>
      <c r="F26372" s="203"/>
    </row>
    <row r="26373" spans="1:6" x14ac:dyDescent="0.25">
      <c r="A26373" s="203"/>
      <c r="B26373" s="203"/>
      <c r="C26373" s="203"/>
      <c r="D26373" s="203"/>
      <c r="E26373" s="203"/>
      <c r="F26373" s="203"/>
    </row>
    <row r="26374" spans="1:6" x14ac:dyDescent="0.25">
      <c r="A26374" s="203"/>
      <c r="B26374" s="203"/>
      <c r="C26374" s="203"/>
      <c r="D26374" s="203"/>
      <c r="E26374" s="203"/>
      <c r="F26374" s="203"/>
    </row>
    <row r="26375" spans="1:6" x14ac:dyDescent="0.25">
      <c r="A26375" s="203"/>
      <c r="B26375" s="203"/>
      <c r="C26375" s="203"/>
      <c r="D26375" s="203"/>
      <c r="E26375" s="203"/>
      <c r="F26375" s="203"/>
    </row>
    <row r="26376" spans="1:6" x14ac:dyDescent="0.25">
      <c r="A26376" s="203"/>
      <c r="B26376" s="203"/>
      <c r="C26376" s="203"/>
      <c r="D26376" s="203"/>
      <c r="E26376" s="203"/>
      <c r="F26376" s="203"/>
    </row>
    <row r="26377" spans="1:6" x14ac:dyDescent="0.25">
      <c r="A26377" s="203"/>
      <c r="B26377" s="203"/>
      <c r="C26377" s="203"/>
      <c r="D26377" s="203"/>
      <c r="E26377" s="203"/>
      <c r="F26377" s="203"/>
    </row>
    <row r="26378" spans="1:6" x14ac:dyDescent="0.25">
      <c r="A26378" s="203"/>
      <c r="B26378" s="203"/>
      <c r="C26378" s="203"/>
      <c r="D26378" s="203"/>
      <c r="E26378" s="203"/>
      <c r="F26378" s="203"/>
    </row>
    <row r="26379" spans="1:6" x14ac:dyDescent="0.25">
      <c r="A26379" s="203"/>
      <c r="B26379" s="203"/>
      <c r="C26379" s="203"/>
      <c r="D26379" s="203"/>
      <c r="E26379" s="203"/>
      <c r="F26379" s="203"/>
    </row>
    <row r="26380" spans="1:6" x14ac:dyDescent="0.25">
      <c r="A26380" s="203"/>
      <c r="B26380" s="203"/>
      <c r="C26380" s="203"/>
      <c r="D26380" s="203"/>
      <c r="E26380" s="203"/>
      <c r="F26380" s="203"/>
    </row>
    <row r="26381" spans="1:6" x14ac:dyDescent="0.25">
      <c r="A26381" s="203"/>
      <c r="B26381" s="203"/>
      <c r="C26381" s="203"/>
      <c r="D26381" s="203"/>
      <c r="E26381" s="203"/>
      <c r="F26381" s="203"/>
    </row>
    <row r="26382" spans="1:6" x14ac:dyDescent="0.25">
      <c r="A26382" s="203"/>
      <c r="B26382" s="203"/>
      <c r="C26382" s="203"/>
      <c r="D26382" s="203"/>
      <c r="E26382" s="203"/>
      <c r="F26382" s="203"/>
    </row>
    <row r="26383" spans="1:6" x14ac:dyDescent="0.25">
      <c r="A26383" s="203"/>
      <c r="B26383" s="203"/>
      <c r="C26383" s="203"/>
      <c r="D26383" s="203"/>
      <c r="E26383" s="203"/>
      <c r="F26383" s="203"/>
    </row>
    <row r="26384" spans="1:6" x14ac:dyDescent="0.25">
      <c r="A26384" s="203"/>
      <c r="B26384" s="203"/>
      <c r="C26384" s="203"/>
      <c r="D26384" s="203"/>
      <c r="E26384" s="203"/>
      <c r="F26384" s="203"/>
    </row>
    <row r="26385" spans="1:6" x14ac:dyDescent="0.25">
      <c r="A26385" s="203"/>
      <c r="B26385" s="203"/>
      <c r="C26385" s="203"/>
      <c r="D26385" s="203"/>
      <c r="E26385" s="203"/>
      <c r="F26385" s="203"/>
    </row>
    <row r="26386" spans="1:6" x14ac:dyDescent="0.25">
      <c r="A26386" s="203"/>
      <c r="B26386" s="203"/>
      <c r="C26386" s="203"/>
      <c r="D26386" s="203"/>
      <c r="E26386" s="203"/>
      <c r="F26386" s="203"/>
    </row>
    <row r="26387" spans="1:6" x14ac:dyDescent="0.25">
      <c r="A26387" s="203"/>
      <c r="B26387" s="203"/>
      <c r="C26387" s="203"/>
      <c r="D26387" s="203"/>
      <c r="E26387" s="203"/>
      <c r="F26387" s="203"/>
    </row>
    <row r="26388" spans="1:6" x14ac:dyDescent="0.25">
      <c r="A26388" s="203"/>
      <c r="B26388" s="203"/>
      <c r="C26388" s="203"/>
      <c r="D26388" s="203"/>
      <c r="E26388" s="203"/>
      <c r="F26388" s="203"/>
    </row>
    <row r="26389" spans="1:6" x14ac:dyDescent="0.25">
      <c r="A26389" s="203"/>
      <c r="B26389" s="203"/>
      <c r="C26389" s="203"/>
      <c r="D26389" s="203"/>
      <c r="E26389" s="203"/>
      <c r="F26389" s="203"/>
    </row>
    <row r="26390" spans="1:6" x14ac:dyDescent="0.25">
      <c r="A26390" s="203"/>
      <c r="B26390" s="203"/>
      <c r="C26390" s="203"/>
      <c r="D26390" s="203"/>
      <c r="E26390" s="203"/>
      <c r="F26390" s="203"/>
    </row>
    <row r="26391" spans="1:6" x14ac:dyDescent="0.25">
      <c r="A26391" s="203"/>
      <c r="B26391" s="203"/>
      <c r="C26391" s="203"/>
      <c r="D26391" s="203"/>
      <c r="E26391" s="203"/>
      <c r="F26391" s="203"/>
    </row>
    <row r="26392" spans="1:6" x14ac:dyDescent="0.25">
      <c r="A26392" s="203"/>
      <c r="B26392" s="203"/>
      <c r="C26392" s="203"/>
      <c r="D26392" s="203"/>
      <c r="E26392" s="203"/>
      <c r="F26392" s="203"/>
    </row>
    <row r="26393" spans="1:6" x14ac:dyDescent="0.25">
      <c r="A26393" s="203"/>
      <c r="B26393" s="203"/>
      <c r="C26393" s="203"/>
      <c r="D26393" s="203"/>
      <c r="E26393" s="203"/>
      <c r="F26393" s="203"/>
    </row>
    <row r="26394" spans="1:6" x14ac:dyDescent="0.25">
      <c r="A26394" s="203"/>
      <c r="B26394" s="203"/>
      <c r="C26394" s="203"/>
      <c r="D26394" s="203"/>
      <c r="E26394" s="203"/>
      <c r="F26394" s="203"/>
    </row>
    <row r="26395" spans="1:6" x14ac:dyDescent="0.25">
      <c r="A26395" s="203"/>
      <c r="B26395" s="203"/>
      <c r="C26395" s="203"/>
      <c r="D26395" s="203"/>
      <c r="E26395" s="203"/>
      <c r="F26395" s="203"/>
    </row>
    <row r="26396" spans="1:6" x14ac:dyDescent="0.25">
      <c r="A26396" s="203"/>
      <c r="B26396" s="203"/>
      <c r="C26396" s="203"/>
      <c r="D26396" s="203"/>
      <c r="E26396" s="203"/>
      <c r="F26396" s="203"/>
    </row>
    <row r="26397" spans="1:6" x14ac:dyDescent="0.25">
      <c r="A26397" s="203"/>
      <c r="B26397" s="203"/>
      <c r="C26397" s="203"/>
      <c r="D26397" s="203"/>
      <c r="E26397" s="203"/>
      <c r="F26397" s="203"/>
    </row>
    <row r="26398" spans="1:6" x14ac:dyDescent="0.25">
      <c r="A26398" s="203"/>
      <c r="B26398" s="203"/>
      <c r="C26398" s="203"/>
      <c r="D26398" s="203"/>
      <c r="E26398" s="203"/>
      <c r="F26398" s="203"/>
    </row>
    <row r="26399" spans="1:6" x14ac:dyDescent="0.25">
      <c r="A26399" s="203"/>
      <c r="B26399" s="203"/>
      <c r="C26399" s="203"/>
      <c r="D26399" s="203"/>
      <c r="E26399" s="203"/>
      <c r="F26399" s="203"/>
    </row>
    <row r="26400" spans="1:6" x14ac:dyDescent="0.25">
      <c r="A26400" s="203"/>
      <c r="B26400" s="203"/>
      <c r="C26400" s="203"/>
      <c r="D26400" s="203"/>
      <c r="E26400" s="203"/>
      <c r="F26400" s="203"/>
    </row>
    <row r="26401" spans="1:6" x14ac:dyDescent="0.25">
      <c r="A26401" s="203"/>
      <c r="B26401" s="203"/>
      <c r="C26401" s="203"/>
      <c r="D26401" s="203"/>
      <c r="E26401" s="203"/>
      <c r="F26401" s="203"/>
    </row>
    <row r="26402" spans="1:6" x14ac:dyDescent="0.25">
      <c r="A26402" s="203"/>
      <c r="B26402" s="203"/>
      <c r="C26402" s="203"/>
      <c r="D26402" s="203"/>
      <c r="E26402" s="203"/>
      <c r="F26402" s="203"/>
    </row>
    <row r="26403" spans="1:6" x14ac:dyDescent="0.25">
      <c r="A26403" s="203"/>
      <c r="B26403" s="203"/>
      <c r="C26403" s="203"/>
      <c r="D26403" s="203"/>
      <c r="E26403" s="203"/>
      <c r="F26403" s="203"/>
    </row>
    <row r="26404" spans="1:6" x14ac:dyDescent="0.25">
      <c r="A26404" s="203"/>
      <c r="B26404" s="203"/>
      <c r="C26404" s="203"/>
      <c r="D26404" s="203"/>
      <c r="E26404" s="203"/>
      <c r="F26404" s="203"/>
    </row>
    <row r="26405" spans="1:6" x14ac:dyDescent="0.25">
      <c r="A26405" s="203"/>
      <c r="B26405" s="203"/>
      <c r="C26405" s="203"/>
      <c r="D26405" s="203"/>
      <c r="E26405" s="203"/>
      <c r="F26405" s="203"/>
    </row>
    <row r="26406" spans="1:6" x14ac:dyDescent="0.25">
      <c r="A26406" s="203"/>
      <c r="B26406" s="203"/>
      <c r="C26406" s="203"/>
      <c r="D26406" s="203"/>
      <c r="E26406" s="203"/>
      <c r="F26406" s="203"/>
    </row>
    <row r="26407" spans="1:6" x14ac:dyDescent="0.25">
      <c r="A26407" s="203"/>
      <c r="B26407" s="203"/>
      <c r="C26407" s="203"/>
      <c r="D26407" s="203"/>
      <c r="E26407" s="203"/>
      <c r="F26407" s="203"/>
    </row>
    <row r="26408" spans="1:6" x14ac:dyDescent="0.25">
      <c r="A26408" s="203"/>
      <c r="B26408" s="203"/>
      <c r="C26408" s="203"/>
      <c r="D26408" s="203"/>
      <c r="E26408" s="203"/>
      <c r="F26408" s="203"/>
    </row>
    <row r="26409" spans="1:6" x14ac:dyDescent="0.25">
      <c r="A26409" s="203"/>
      <c r="B26409" s="203"/>
      <c r="C26409" s="203"/>
      <c r="D26409" s="203"/>
      <c r="E26409" s="203"/>
      <c r="F26409" s="203"/>
    </row>
    <row r="26410" spans="1:6" x14ac:dyDescent="0.25">
      <c r="A26410" s="203"/>
      <c r="B26410" s="203"/>
      <c r="C26410" s="203"/>
      <c r="D26410" s="203"/>
      <c r="E26410" s="203"/>
      <c r="F26410" s="203"/>
    </row>
    <row r="26411" spans="1:6" x14ac:dyDescent="0.25">
      <c r="A26411" s="203"/>
      <c r="B26411" s="203"/>
      <c r="C26411" s="203"/>
      <c r="D26411" s="203"/>
      <c r="E26411" s="203"/>
      <c r="F26411" s="203"/>
    </row>
    <row r="26412" spans="1:6" x14ac:dyDescent="0.25">
      <c r="A26412" s="203"/>
      <c r="B26412" s="203"/>
      <c r="C26412" s="203"/>
      <c r="D26412" s="203"/>
      <c r="E26412" s="203"/>
      <c r="F26412" s="203"/>
    </row>
    <row r="26413" spans="1:6" x14ac:dyDescent="0.25">
      <c r="A26413" s="203"/>
      <c r="B26413" s="203"/>
      <c r="C26413" s="203"/>
      <c r="D26413" s="203"/>
      <c r="E26413" s="203"/>
      <c r="F26413" s="203"/>
    </row>
    <row r="26414" spans="1:6" x14ac:dyDescent="0.25">
      <c r="A26414" s="203"/>
      <c r="B26414" s="203"/>
      <c r="C26414" s="203"/>
      <c r="D26414" s="203"/>
      <c r="E26414" s="203"/>
      <c r="F26414" s="203"/>
    </row>
    <row r="26415" spans="1:6" x14ac:dyDescent="0.25">
      <c r="A26415" s="203"/>
      <c r="B26415" s="203"/>
      <c r="C26415" s="203"/>
      <c r="D26415" s="203"/>
      <c r="E26415" s="203"/>
      <c r="F26415" s="203"/>
    </row>
    <row r="26416" spans="1:6" x14ac:dyDescent="0.25">
      <c r="A26416" s="203"/>
      <c r="B26416" s="203"/>
      <c r="C26416" s="203"/>
      <c r="D26416" s="203"/>
      <c r="E26416" s="203"/>
      <c r="F26416" s="203"/>
    </row>
    <row r="26417" spans="1:6" x14ac:dyDescent="0.25">
      <c r="A26417" s="203"/>
      <c r="B26417" s="203"/>
      <c r="C26417" s="203"/>
      <c r="D26417" s="203"/>
      <c r="E26417" s="203"/>
      <c r="F26417" s="203"/>
    </row>
    <row r="26418" spans="1:6" x14ac:dyDescent="0.25">
      <c r="A26418" s="203"/>
      <c r="B26418" s="203"/>
      <c r="C26418" s="203"/>
      <c r="D26418" s="203"/>
      <c r="E26418" s="203"/>
      <c r="F26418" s="203"/>
    </row>
    <row r="26419" spans="1:6" x14ac:dyDescent="0.25">
      <c r="A26419" s="203"/>
      <c r="B26419" s="203"/>
      <c r="C26419" s="203"/>
      <c r="D26419" s="203"/>
      <c r="E26419" s="203"/>
      <c r="F26419" s="203"/>
    </row>
    <row r="26420" spans="1:6" x14ac:dyDescent="0.25">
      <c r="A26420" s="203"/>
      <c r="B26420" s="203"/>
      <c r="C26420" s="203"/>
      <c r="D26420" s="203"/>
      <c r="E26420" s="203"/>
      <c r="F26420" s="203"/>
    </row>
    <row r="26421" spans="1:6" x14ac:dyDescent="0.25">
      <c r="A26421" s="203"/>
      <c r="B26421" s="203"/>
      <c r="C26421" s="203"/>
      <c r="D26421" s="203"/>
      <c r="E26421" s="203"/>
      <c r="F26421" s="203"/>
    </row>
    <row r="26422" spans="1:6" x14ac:dyDescent="0.25">
      <c r="A26422" s="203"/>
      <c r="B26422" s="203"/>
      <c r="C26422" s="203"/>
      <c r="D26422" s="203"/>
      <c r="E26422" s="203"/>
      <c r="F26422" s="203"/>
    </row>
    <row r="26423" spans="1:6" x14ac:dyDescent="0.25">
      <c r="A26423" s="203"/>
      <c r="B26423" s="203"/>
      <c r="C26423" s="203"/>
      <c r="D26423" s="203"/>
      <c r="E26423" s="203"/>
      <c r="F26423" s="203"/>
    </row>
    <row r="26424" spans="1:6" x14ac:dyDescent="0.25">
      <c r="A26424" s="203"/>
      <c r="B26424" s="203"/>
      <c r="C26424" s="203"/>
      <c r="D26424" s="203"/>
      <c r="E26424" s="203"/>
      <c r="F26424" s="203"/>
    </row>
    <row r="26425" spans="1:6" x14ac:dyDescent="0.25">
      <c r="A26425" s="203"/>
      <c r="B26425" s="203"/>
      <c r="C26425" s="203"/>
      <c r="D26425" s="203"/>
      <c r="E26425" s="203"/>
      <c r="F26425" s="203"/>
    </row>
    <row r="26426" spans="1:6" x14ac:dyDescent="0.25">
      <c r="A26426" s="203"/>
      <c r="B26426" s="203"/>
      <c r="C26426" s="203"/>
      <c r="D26426" s="203"/>
      <c r="E26426" s="203"/>
      <c r="F26426" s="203"/>
    </row>
    <row r="26427" spans="1:6" x14ac:dyDescent="0.25">
      <c r="A26427" s="203"/>
      <c r="B26427" s="203"/>
      <c r="C26427" s="203"/>
      <c r="D26427" s="203"/>
      <c r="E26427" s="203"/>
      <c r="F26427" s="203"/>
    </row>
    <row r="26428" spans="1:6" x14ac:dyDescent="0.25">
      <c r="A26428" s="203"/>
      <c r="B26428" s="203"/>
      <c r="C26428" s="203"/>
      <c r="D26428" s="203"/>
      <c r="E26428" s="203"/>
      <c r="F26428" s="203"/>
    </row>
    <row r="26429" spans="1:6" x14ac:dyDescent="0.25">
      <c r="A26429" s="203"/>
      <c r="B26429" s="203"/>
      <c r="C26429" s="203"/>
      <c r="D26429" s="203"/>
      <c r="E26429" s="203"/>
      <c r="F26429" s="203"/>
    </row>
    <row r="26430" spans="1:6" x14ac:dyDescent="0.25">
      <c r="A26430" s="203"/>
      <c r="B26430" s="203"/>
      <c r="C26430" s="203"/>
      <c r="D26430" s="203"/>
      <c r="E26430" s="203"/>
      <c r="F26430" s="203"/>
    </row>
    <row r="26431" spans="1:6" x14ac:dyDescent="0.25">
      <c r="A26431" s="203"/>
      <c r="B26431" s="203"/>
      <c r="C26431" s="203"/>
      <c r="D26431" s="203"/>
      <c r="E26431" s="203"/>
      <c r="F26431" s="203"/>
    </row>
    <row r="26432" spans="1:6" x14ac:dyDescent="0.25">
      <c r="A26432" s="203"/>
      <c r="B26432" s="203"/>
      <c r="C26432" s="203"/>
      <c r="D26432" s="203"/>
      <c r="E26432" s="203"/>
      <c r="F26432" s="203"/>
    </row>
    <row r="26433" spans="1:6" x14ac:dyDescent="0.25">
      <c r="A26433" s="203"/>
      <c r="B26433" s="203"/>
      <c r="C26433" s="203"/>
      <c r="D26433" s="203"/>
      <c r="E26433" s="203"/>
      <c r="F26433" s="203"/>
    </row>
    <row r="26434" spans="1:6" x14ac:dyDescent="0.25">
      <c r="A26434" s="203"/>
      <c r="B26434" s="203"/>
      <c r="C26434" s="203"/>
      <c r="D26434" s="203"/>
      <c r="E26434" s="203"/>
      <c r="F26434" s="203"/>
    </row>
    <row r="26435" spans="1:6" x14ac:dyDescent="0.25">
      <c r="A26435" s="203"/>
      <c r="B26435" s="203"/>
      <c r="C26435" s="203"/>
      <c r="D26435" s="203"/>
      <c r="E26435" s="203"/>
      <c r="F26435" s="203"/>
    </row>
    <row r="26436" spans="1:6" x14ac:dyDescent="0.25">
      <c r="A26436" s="203"/>
      <c r="B26436" s="203"/>
      <c r="C26436" s="203"/>
      <c r="D26436" s="203"/>
      <c r="E26436" s="203"/>
      <c r="F26436" s="203"/>
    </row>
    <row r="26437" spans="1:6" x14ac:dyDescent="0.25">
      <c r="A26437" s="203"/>
      <c r="B26437" s="203"/>
      <c r="C26437" s="203"/>
      <c r="D26437" s="203"/>
      <c r="E26437" s="203"/>
      <c r="F26437" s="203"/>
    </row>
    <row r="26438" spans="1:6" x14ac:dyDescent="0.25">
      <c r="A26438" s="203"/>
      <c r="B26438" s="203"/>
      <c r="C26438" s="203"/>
      <c r="D26438" s="203"/>
      <c r="E26438" s="203"/>
      <c r="F26438" s="203"/>
    </row>
    <row r="26439" spans="1:6" x14ac:dyDescent="0.25">
      <c r="A26439" s="203"/>
      <c r="B26439" s="203"/>
      <c r="C26439" s="203"/>
      <c r="D26439" s="203"/>
      <c r="E26439" s="203"/>
      <c r="F26439" s="203"/>
    </row>
    <row r="26440" spans="1:6" x14ac:dyDescent="0.25">
      <c r="A26440" s="203"/>
      <c r="B26440" s="203"/>
      <c r="C26440" s="203"/>
      <c r="D26440" s="203"/>
      <c r="E26440" s="203"/>
      <c r="F26440" s="203"/>
    </row>
    <row r="26441" spans="1:6" x14ac:dyDescent="0.25">
      <c r="A26441" s="203"/>
      <c r="B26441" s="203"/>
      <c r="C26441" s="203"/>
      <c r="D26441" s="203"/>
      <c r="E26441" s="203"/>
      <c r="F26441" s="203"/>
    </row>
    <row r="26442" spans="1:6" x14ac:dyDescent="0.25">
      <c r="A26442" s="203"/>
      <c r="B26442" s="203"/>
      <c r="C26442" s="203"/>
      <c r="D26442" s="203"/>
      <c r="E26442" s="203"/>
      <c r="F26442" s="203"/>
    </row>
    <row r="26443" spans="1:6" x14ac:dyDescent="0.25">
      <c r="A26443" s="203"/>
      <c r="B26443" s="203"/>
      <c r="C26443" s="203"/>
      <c r="D26443" s="203"/>
      <c r="E26443" s="203"/>
      <c r="F26443" s="203"/>
    </row>
    <row r="26444" spans="1:6" x14ac:dyDescent="0.25">
      <c r="A26444" s="203"/>
      <c r="B26444" s="203"/>
      <c r="C26444" s="203"/>
      <c r="D26444" s="203"/>
      <c r="E26444" s="203"/>
      <c r="F26444" s="203"/>
    </row>
    <row r="26445" spans="1:6" x14ac:dyDescent="0.25">
      <c r="A26445" s="203"/>
      <c r="B26445" s="203"/>
      <c r="C26445" s="203"/>
      <c r="D26445" s="203"/>
      <c r="E26445" s="203"/>
      <c r="F26445" s="203"/>
    </row>
    <row r="26446" spans="1:6" x14ac:dyDescent="0.25">
      <c r="A26446" s="203"/>
      <c r="B26446" s="203"/>
      <c r="C26446" s="203"/>
      <c r="D26446" s="203"/>
      <c r="E26446" s="203"/>
      <c r="F26446" s="203"/>
    </row>
    <row r="26447" spans="1:6" x14ac:dyDescent="0.25">
      <c r="A26447" s="203"/>
      <c r="B26447" s="203"/>
      <c r="C26447" s="203"/>
      <c r="D26447" s="203"/>
      <c r="E26447" s="203"/>
      <c r="F26447" s="203"/>
    </row>
    <row r="26448" spans="1:6" x14ac:dyDescent="0.25">
      <c r="A26448" s="203"/>
      <c r="B26448" s="203"/>
      <c r="C26448" s="203"/>
      <c r="D26448" s="203"/>
      <c r="E26448" s="203"/>
      <c r="F26448" s="203"/>
    </row>
    <row r="26449" spans="1:6" x14ac:dyDescent="0.25">
      <c r="A26449" s="203"/>
      <c r="B26449" s="203"/>
      <c r="C26449" s="203"/>
      <c r="D26449" s="203"/>
      <c r="E26449" s="203"/>
      <c r="F26449" s="203"/>
    </row>
    <row r="26450" spans="1:6" x14ac:dyDescent="0.25">
      <c r="A26450" s="203"/>
      <c r="B26450" s="203"/>
      <c r="C26450" s="203"/>
      <c r="D26450" s="203"/>
      <c r="E26450" s="203"/>
      <c r="F26450" s="203"/>
    </row>
    <row r="26451" spans="1:6" x14ac:dyDescent="0.25">
      <c r="A26451" s="203"/>
      <c r="B26451" s="203"/>
      <c r="C26451" s="203"/>
      <c r="D26451" s="203"/>
      <c r="E26451" s="203"/>
      <c r="F26451" s="203"/>
    </row>
    <row r="26452" spans="1:6" x14ac:dyDescent="0.25">
      <c r="A26452" s="203"/>
      <c r="B26452" s="203"/>
      <c r="C26452" s="203"/>
      <c r="D26452" s="203"/>
      <c r="E26452" s="203"/>
      <c r="F26452" s="203"/>
    </row>
    <row r="26453" spans="1:6" x14ac:dyDescent="0.25">
      <c r="A26453" s="203"/>
      <c r="B26453" s="203"/>
      <c r="C26453" s="203"/>
      <c r="D26453" s="203"/>
      <c r="E26453" s="203"/>
      <c r="F26453" s="203"/>
    </row>
    <row r="26454" spans="1:6" x14ac:dyDescent="0.25">
      <c r="A26454" s="203"/>
      <c r="B26454" s="203"/>
      <c r="C26454" s="203"/>
      <c r="D26454" s="203"/>
      <c r="E26454" s="203"/>
      <c r="F26454" s="203"/>
    </row>
    <row r="26455" spans="1:6" x14ac:dyDescent="0.25">
      <c r="A26455" s="203"/>
      <c r="B26455" s="203"/>
      <c r="C26455" s="203"/>
      <c r="D26455" s="203"/>
      <c r="E26455" s="203"/>
      <c r="F26455" s="203"/>
    </row>
    <row r="26456" spans="1:6" x14ac:dyDescent="0.25">
      <c r="A26456" s="203"/>
      <c r="B26456" s="203"/>
      <c r="C26456" s="203"/>
      <c r="D26456" s="203"/>
      <c r="E26456" s="203"/>
      <c r="F26456" s="203"/>
    </row>
    <row r="26457" spans="1:6" x14ac:dyDescent="0.25">
      <c r="A26457" s="203"/>
      <c r="B26457" s="203"/>
      <c r="C26457" s="203"/>
      <c r="D26457" s="203"/>
      <c r="E26457" s="203"/>
      <c r="F26457" s="203"/>
    </row>
    <row r="26458" spans="1:6" x14ac:dyDescent="0.25">
      <c r="A26458" s="203"/>
      <c r="B26458" s="203"/>
      <c r="C26458" s="203"/>
      <c r="D26458" s="203"/>
      <c r="E26458" s="203"/>
      <c r="F26458" s="203"/>
    </row>
    <row r="26459" spans="1:6" x14ac:dyDescent="0.25">
      <c r="A26459" s="203"/>
      <c r="B26459" s="203"/>
      <c r="C26459" s="203"/>
      <c r="D26459" s="203"/>
      <c r="E26459" s="203"/>
      <c r="F26459" s="203"/>
    </row>
    <row r="26460" spans="1:6" x14ac:dyDescent="0.25">
      <c r="A26460" s="203"/>
      <c r="B26460" s="203"/>
      <c r="C26460" s="203"/>
      <c r="D26460" s="203"/>
      <c r="E26460" s="203"/>
      <c r="F26460" s="203"/>
    </row>
    <row r="26461" spans="1:6" x14ac:dyDescent="0.25">
      <c r="A26461" s="203"/>
      <c r="B26461" s="203"/>
      <c r="C26461" s="203"/>
      <c r="D26461" s="203"/>
      <c r="E26461" s="203"/>
      <c r="F26461" s="203"/>
    </row>
    <row r="26462" spans="1:6" x14ac:dyDescent="0.25">
      <c r="A26462" s="203"/>
      <c r="B26462" s="203"/>
      <c r="C26462" s="203"/>
      <c r="D26462" s="203"/>
      <c r="E26462" s="203"/>
      <c r="F26462" s="203"/>
    </row>
    <row r="26463" spans="1:6" x14ac:dyDescent="0.25">
      <c r="A26463" s="203"/>
      <c r="B26463" s="203"/>
      <c r="C26463" s="203"/>
      <c r="D26463" s="203"/>
      <c r="E26463" s="203"/>
      <c r="F26463" s="203"/>
    </row>
    <row r="26464" spans="1:6" x14ac:dyDescent="0.25">
      <c r="A26464" s="203"/>
      <c r="B26464" s="203"/>
      <c r="C26464" s="203"/>
      <c r="D26464" s="203"/>
      <c r="E26464" s="203"/>
      <c r="F26464" s="203"/>
    </row>
    <row r="26465" spans="1:6" x14ac:dyDescent="0.25">
      <c r="A26465" s="203"/>
      <c r="B26465" s="203"/>
      <c r="C26465" s="203"/>
      <c r="D26465" s="203"/>
      <c r="E26465" s="203"/>
      <c r="F26465" s="203"/>
    </row>
    <row r="26466" spans="1:6" x14ac:dyDescent="0.25">
      <c r="A26466" s="203"/>
      <c r="B26466" s="203"/>
      <c r="C26466" s="203"/>
      <c r="D26466" s="203"/>
      <c r="E26466" s="203"/>
      <c r="F26466" s="203"/>
    </row>
    <row r="26467" spans="1:6" x14ac:dyDescent="0.25">
      <c r="A26467" s="203"/>
      <c r="B26467" s="203"/>
      <c r="C26467" s="203"/>
      <c r="D26467" s="203"/>
      <c r="E26467" s="203"/>
      <c r="F26467" s="203"/>
    </row>
    <row r="26468" spans="1:6" x14ac:dyDescent="0.25">
      <c r="A26468" s="203"/>
      <c r="B26468" s="203"/>
      <c r="C26468" s="203"/>
      <c r="D26468" s="203"/>
      <c r="E26468" s="203"/>
      <c r="F26468" s="203"/>
    </row>
    <row r="26469" spans="1:6" x14ac:dyDescent="0.25">
      <c r="A26469" s="203"/>
      <c r="B26469" s="203"/>
      <c r="C26469" s="203"/>
      <c r="D26469" s="203"/>
      <c r="E26469" s="203"/>
      <c r="F26469" s="203"/>
    </row>
    <row r="26470" spans="1:6" x14ac:dyDescent="0.25">
      <c r="A26470" s="203"/>
      <c r="B26470" s="203"/>
      <c r="C26470" s="203"/>
      <c r="D26470" s="203"/>
      <c r="E26470" s="203"/>
      <c r="F26470" s="203"/>
    </row>
    <row r="26471" spans="1:6" x14ac:dyDescent="0.25">
      <c r="A26471" s="203"/>
      <c r="B26471" s="203"/>
      <c r="C26471" s="203"/>
      <c r="D26471" s="203"/>
      <c r="E26471" s="203"/>
      <c r="F26471" s="203"/>
    </row>
    <row r="26472" spans="1:6" x14ac:dyDescent="0.25">
      <c r="A26472" s="203"/>
      <c r="B26472" s="203"/>
      <c r="C26472" s="203"/>
      <c r="D26472" s="203"/>
      <c r="E26472" s="203"/>
      <c r="F26472" s="203"/>
    </row>
    <row r="26473" spans="1:6" x14ac:dyDescent="0.25">
      <c r="A26473" s="203"/>
      <c r="B26473" s="203"/>
      <c r="C26473" s="203"/>
      <c r="D26473" s="203"/>
      <c r="E26473" s="203"/>
      <c r="F26473" s="203"/>
    </row>
    <row r="26474" spans="1:6" x14ac:dyDescent="0.25">
      <c r="A26474" s="203"/>
      <c r="B26474" s="203"/>
      <c r="C26474" s="203"/>
      <c r="D26474" s="203"/>
      <c r="E26474" s="203"/>
      <c r="F26474" s="203"/>
    </row>
    <row r="26475" spans="1:6" x14ac:dyDescent="0.25">
      <c r="A26475" s="203"/>
      <c r="B26475" s="203"/>
      <c r="C26475" s="203"/>
      <c r="D26475" s="203"/>
      <c r="E26475" s="203"/>
      <c r="F26475" s="203"/>
    </row>
    <row r="26476" spans="1:6" x14ac:dyDescent="0.25">
      <c r="A26476" s="203"/>
      <c r="B26476" s="203"/>
      <c r="C26476" s="203"/>
      <c r="D26476" s="203"/>
      <c r="E26476" s="203"/>
      <c r="F26476" s="203"/>
    </row>
    <row r="26477" spans="1:6" x14ac:dyDescent="0.25">
      <c r="A26477" s="203"/>
      <c r="B26477" s="203"/>
      <c r="C26477" s="203"/>
      <c r="D26477" s="203"/>
      <c r="E26477" s="203"/>
      <c r="F26477" s="203"/>
    </row>
    <row r="26478" spans="1:6" x14ac:dyDescent="0.25">
      <c r="A26478" s="203"/>
      <c r="B26478" s="203"/>
      <c r="C26478" s="203"/>
      <c r="D26478" s="203"/>
      <c r="E26478" s="203"/>
      <c r="F26478" s="203"/>
    </row>
    <row r="26479" spans="1:6" x14ac:dyDescent="0.25">
      <c r="A26479" s="203"/>
      <c r="B26479" s="203"/>
      <c r="C26479" s="203"/>
      <c r="D26479" s="203"/>
      <c r="E26479" s="203"/>
      <c r="F26479" s="203"/>
    </row>
    <row r="26480" spans="1:6" x14ac:dyDescent="0.25">
      <c r="A26480" s="203"/>
      <c r="B26480" s="203"/>
      <c r="C26480" s="203"/>
      <c r="D26480" s="203"/>
      <c r="E26480" s="203"/>
      <c r="F26480" s="203"/>
    </row>
    <row r="26481" spans="1:6" x14ac:dyDescent="0.25">
      <c r="A26481" s="203"/>
      <c r="B26481" s="203"/>
      <c r="C26481" s="203"/>
      <c r="D26481" s="203"/>
      <c r="E26481" s="203"/>
      <c r="F26481" s="203"/>
    </row>
    <row r="26482" spans="1:6" x14ac:dyDescent="0.25">
      <c r="A26482" s="203"/>
      <c r="B26482" s="203"/>
      <c r="C26482" s="203"/>
      <c r="D26482" s="203"/>
      <c r="E26482" s="203"/>
      <c r="F26482" s="203"/>
    </row>
    <row r="26483" spans="1:6" x14ac:dyDescent="0.25">
      <c r="A26483" s="203"/>
      <c r="B26483" s="203"/>
      <c r="C26483" s="203"/>
      <c r="D26483" s="203"/>
      <c r="E26483" s="203"/>
      <c r="F26483" s="203"/>
    </row>
    <row r="26484" spans="1:6" x14ac:dyDescent="0.25">
      <c r="A26484" s="203"/>
      <c r="B26484" s="203"/>
      <c r="C26484" s="203"/>
      <c r="D26484" s="203"/>
      <c r="E26484" s="203"/>
      <c r="F26484" s="203"/>
    </row>
    <row r="26485" spans="1:6" x14ac:dyDescent="0.25">
      <c r="A26485" s="203"/>
      <c r="B26485" s="203"/>
      <c r="C26485" s="203"/>
      <c r="D26485" s="203"/>
      <c r="E26485" s="203"/>
      <c r="F26485" s="203"/>
    </row>
    <row r="26486" spans="1:6" x14ac:dyDescent="0.25">
      <c r="A26486" s="203"/>
      <c r="B26486" s="203"/>
      <c r="C26486" s="203"/>
      <c r="D26486" s="203"/>
      <c r="E26486" s="203"/>
      <c r="F26486" s="203"/>
    </row>
    <row r="26487" spans="1:6" x14ac:dyDescent="0.25">
      <c r="A26487" s="203"/>
      <c r="B26487" s="203"/>
      <c r="C26487" s="203"/>
      <c r="D26487" s="203"/>
      <c r="E26487" s="203"/>
      <c r="F26487" s="203"/>
    </row>
    <row r="26488" spans="1:6" x14ac:dyDescent="0.25">
      <c r="A26488" s="203"/>
      <c r="B26488" s="203"/>
      <c r="C26488" s="203"/>
      <c r="D26488" s="203"/>
      <c r="E26488" s="203"/>
      <c r="F26488" s="203"/>
    </row>
    <row r="26489" spans="1:6" x14ac:dyDescent="0.25">
      <c r="A26489" s="203"/>
      <c r="B26489" s="203"/>
      <c r="C26489" s="203"/>
      <c r="D26489" s="203"/>
      <c r="E26489" s="203"/>
      <c r="F26489" s="203"/>
    </row>
    <row r="26490" spans="1:6" x14ac:dyDescent="0.25">
      <c r="A26490" s="203"/>
      <c r="B26490" s="203"/>
      <c r="C26490" s="203"/>
      <c r="D26490" s="203"/>
      <c r="E26490" s="203"/>
      <c r="F26490" s="203"/>
    </row>
    <row r="26491" spans="1:6" x14ac:dyDescent="0.25">
      <c r="A26491" s="203"/>
      <c r="B26491" s="203"/>
      <c r="C26491" s="203"/>
      <c r="D26491" s="203"/>
      <c r="E26491" s="203"/>
      <c r="F26491" s="203"/>
    </row>
    <row r="26492" spans="1:6" x14ac:dyDescent="0.25">
      <c r="A26492" s="203"/>
      <c r="B26492" s="203"/>
      <c r="C26492" s="203"/>
      <c r="D26492" s="203"/>
      <c r="E26492" s="203"/>
      <c r="F26492" s="203"/>
    </row>
    <row r="26493" spans="1:6" x14ac:dyDescent="0.25">
      <c r="A26493" s="203"/>
      <c r="B26493" s="203"/>
      <c r="C26493" s="203"/>
      <c r="D26493" s="203"/>
      <c r="E26493" s="203"/>
      <c r="F26493" s="203"/>
    </row>
    <row r="26494" spans="1:6" x14ac:dyDescent="0.25">
      <c r="A26494" s="203"/>
      <c r="B26494" s="203"/>
      <c r="C26494" s="203"/>
      <c r="D26494" s="203"/>
      <c r="E26494" s="203"/>
      <c r="F26494" s="203"/>
    </row>
    <row r="26495" spans="1:6" x14ac:dyDescent="0.25">
      <c r="A26495" s="203"/>
      <c r="B26495" s="203"/>
      <c r="C26495" s="203"/>
      <c r="D26495" s="203"/>
      <c r="E26495" s="203"/>
      <c r="F26495" s="203"/>
    </row>
    <row r="26496" spans="1:6" x14ac:dyDescent="0.25">
      <c r="A26496" s="203"/>
      <c r="B26496" s="203"/>
      <c r="C26496" s="203"/>
      <c r="D26496" s="203"/>
      <c r="E26496" s="203"/>
      <c r="F26496" s="203"/>
    </row>
    <row r="26497" spans="1:6" x14ac:dyDescent="0.25">
      <c r="A26497" s="203"/>
      <c r="B26497" s="203"/>
      <c r="C26497" s="203"/>
      <c r="D26497" s="203"/>
      <c r="E26497" s="203"/>
      <c r="F26497" s="203"/>
    </row>
    <row r="26498" spans="1:6" x14ac:dyDescent="0.25">
      <c r="A26498" s="203"/>
      <c r="B26498" s="203"/>
      <c r="C26498" s="203"/>
      <c r="D26498" s="203"/>
      <c r="E26498" s="203"/>
      <c r="F26498" s="203"/>
    </row>
    <row r="26499" spans="1:6" x14ac:dyDescent="0.25">
      <c r="A26499" s="203"/>
      <c r="B26499" s="203"/>
      <c r="C26499" s="203"/>
      <c r="D26499" s="203"/>
      <c r="E26499" s="203"/>
      <c r="F26499" s="203"/>
    </row>
    <row r="26500" spans="1:6" x14ac:dyDescent="0.25">
      <c r="A26500" s="203"/>
      <c r="B26500" s="203"/>
      <c r="C26500" s="203"/>
      <c r="D26500" s="203"/>
      <c r="E26500" s="203"/>
      <c r="F26500" s="203"/>
    </row>
    <row r="26501" spans="1:6" x14ac:dyDescent="0.25">
      <c r="A26501" s="203"/>
      <c r="B26501" s="203"/>
      <c r="C26501" s="203"/>
      <c r="D26501" s="203"/>
      <c r="E26501" s="203"/>
      <c r="F26501" s="203"/>
    </row>
    <row r="26502" spans="1:6" x14ac:dyDescent="0.25">
      <c r="A26502" s="203"/>
      <c r="B26502" s="203"/>
      <c r="C26502" s="203"/>
      <c r="D26502" s="203"/>
      <c r="E26502" s="203"/>
      <c r="F26502" s="203"/>
    </row>
    <row r="26503" spans="1:6" x14ac:dyDescent="0.25">
      <c r="A26503" s="203"/>
      <c r="B26503" s="203"/>
      <c r="C26503" s="203"/>
      <c r="D26503" s="203"/>
      <c r="E26503" s="203"/>
      <c r="F26503" s="203"/>
    </row>
    <row r="26504" spans="1:6" x14ac:dyDescent="0.25">
      <c r="A26504" s="203"/>
      <c r="B26504" s="203"/>
      <c r="C26504" s="203"/>
      <c r="D26504" s="203"/>
      <c r="E26504" s="203"/>
      <c r="F26504" s="203"/>
    </row>
    <row r="26505" spans="1:6" x14ac:dyDescent="0.25">
      <c r="A26505" s="203"/>
      <c r="B26505" s="203"/>
      <c r="C26505" s="203"/>
      <c r="D26505" s="203"/>
      <c r="E26505" s="203"/>
      <c r="F26505" s="203"/>
    </row>
    <row r="26506" spans="1:6" x14ac:dyDescent="0.25">
      <c r="A26506" s="203"/>
      <c r="B26506" s="203"/>
      <c r="C26506" s="203"/>
      <c r="D26506" s="203"/>
      <c r="E26506" s="203"/>
      <c r="F26506" s="203"/>
    </row>
    <row r="26507" spans="1:6" x14ac:dyDescent="0.25">
      <c r="A26507" s="203"/>
      <c r="B26507" s="203"/>
      <c r="C26507" s="203"/>
      <c r="D26507" s="203"/>
      <c r="E26507" s="203"/>
      <c r="F26507" s="203"/>
    </row>
    <row r="26508" spans="1:6" x14ac:dyDescent="0.25">
      <c r="A26508" s="203"/>
      <c r="B26508" s="203"/>
      <c r="C26508" s="203"/>
      <c r="D26508" s="203"/>
      <c r="E26508" s="203"/>
      <c r="F26508" s="203"/>
    </row>
    <row r="26509" spans="1:6" x14ac:dyDescent="0.25">
      <c r="A26509" s="203"/>
      <c r="B26509" s="203"/>
      <c r="C26509" s="203"/>
      <c r="D26509" s="203"/>
      <c r="E26509" s="203"/>
      <c r="F26509" s="203"/>
    </row>
    <row r="26510" spans="1:6" x14ac:dyDescent="0.25">
      <c r="A26510" s="203"/>
      <c r="B26510" s="203"/>
      <c r="C26510" s="203"/>
      <c r="D26510" s="203"/>
      <c r="E26510" s="203"/>
      <c r="F26510" s="203"/>
    </row>
    <row r="26511" spans="1:6" x14ac:dyDescent="0.25">
      <c r="A26511" s="203"/>
      <c r="B26511" s="203"/>
      <c r="C26511" s="203"/>
      <c r="D26511" s="203"/>
      <c r="E26511" s="203"/>
      <c r="F26511" s="203"/>
    </row>
    <row r="26512" spans="1:6" x14ac:dyDescent="0.25">
      <c r="A26512" s="203"/>
      <c r="B26512" s="203"/>
      <c r="C26512" s="203"/>
      <c r="D26512" s="203"/>
      <c r="E26512" s="203"/>
      <c r="F26512" s="203"/>
    </row>
    <row r="26513" spans="1:6" x14ac:dyDescent="0.25">
      <c r="A26513" s="203"/>
      <c r="B26513" s="203"/>
      <c r="C26513" s="203"/>
      <c r="D26513" s="203"/>
      <c r="E26513" s="203"/>
      <c r="F26513" s="203"/>
    </row>
    <row r="26514" spans="1:6" x14ac:dyDescent="0.25">
      <c r="A26514" s="203"/>
      <c r="B26514" s="203"/>
      <c r="C26514" s="203"/>
      <c r="D26514" s="203"/>
      <c r="E26514" s="203"/>
      <c r="F26514" s="203"/>
    </row>
    <row r="26515" spans="1:6" x14ac:dyDescent="0.25">
      <c r="A26515" s="203"/>
      <c r="B26515" s="203"/>
      <c r="C26515" s="203"/>
      <c r="D26515" s="203"/>
      <c r="E26515" s="203"/>
      <c r="F26515" s="203"/>
    </row>
    <row r="26516" spans="1:6" x14ac:dyDescent="0.25">
      <c r="A26516" s="203"/>
      <c r="B26516" s="203"/>
      <c r="C26516" s="203"/>
      <c r="D26516" s="203"/>
      <c r="E26516" s="203"/>
      <c r="F26516" s="203"/>
    </row>
    <row r="26517" spans="1:6" x14ac:dyDescent="0.25">
      <c r="A26517" s="203"/>
      <c r="B26517" s="203"/>
      <c r="C26517" s="203"/>
      <c r="D26517" s="203"/>
      <c r="E26517" s="203"/>
      <c r="F26517" s="203"/>
    </row>
    <row r="26518" spans="1:6" x14ac:dyDescent="0.25">
      <c r="A26518" s="203"/>
      <c r="B26518" s="203"/>
      <c r="C26518" s="203"/>
      <c r="D26518" s="203"/>
      <c r="E26518" s="203"/>
      <c r="F26518" s="203"/>
    </row>
    <row r="26519" spans="1:6" x14ac:dyDescent="0.25">
      <c r="A26519" s="203"/>
      <c r="B26519" s="203"/>
      <c r="C26519" s="203"/>
      <c r="D26519" s="203"/>
      <c r="E26519" s="203"/>
      <c r="F26519" s="203"/>
    </row>
    <row r="26520" spans="1:6" x14ac:dyDescent="0.25">
      <c r="A26520" s="203"/>
      <c r="B26520" s="203"/>
      <c r="C26520" s="203"/>
      <c r="D26520" s="203"/>
      <c r="E26520" s="203"/>
      <c r="F26520" s="203"/>
    </row>
    <row r="26521" spans="1:6" x14ac:dyDescent="0.25">
      <c r="A26521" s="203"/>
      <c r="B26521" s="203"/>
      <c r="C26521" s="203"/>
      <c r="D26521" s="203"/>
      <c r="E26521" s="203"/>
      <c r="F26521" s="203"/>
    </row>
    <row r="26522" spans="1:6" x14ac:dyDescent="0.25">
      <c r="A26522" s="203"/>
      <c r="B26522" s="203"/>
      <c r="C26522" s="203"/>
      <c r="D26522" s="203"/>
      <c r="E26522" s="203"/>
      <c r="F26522" s="203"/>
    </row>
    <row r="26523" spans="1:6" x14ac:dyDescent="0.25">
      <c r="A26523" s="203"/>
      <c r="B26523" s="203"/>
      <c r="C26523" s="203"/>
      <c r="D26523" s="203"/>
      <c r="E26523" s="203"/>
      <c r="F26523" s="203"/>
    </row>
    <row r="26524" spans="1:6" x14ac:dyDescent="0.25">
      <c r="A26524" s="203"/>
      <c r="B26524" s="203"/>
      <c r="C26524" s="203"/>
      <c r="D26524" s="203"/>
      <c r="E26524" s="203"/>
      <c r="F26524" s="203"/>
    </row>
    <row r="26525" spans="1:6" x14ac:dyDescent="0.25">
      <c r="A26525" s="203"/>
      <c r="B26525" s="203"/>
      <c r="C26525" s="203"/>
      <c r="D26525" s="203"/>
      <c r="E26525" s="203"/>
      <c r="F26525" s="203"/>
    </row>
    <row r="26526" spans="1:6" x14ac:dyDescent="0.25">
      <c r="A26526" s="203"/>
      <c r="B26526" s="203"/>
      <c r="C26526" s="203"/>
      <c r="D26526" s="203"/>
      <c r="E26526" s="203"/>
      <c r="F26526" s="203"/>
    </row>
    <row r="26527" spans="1:6" x14ac:dyDescent="0.25">
      <c r="A26527" s="203"/>
      <c r="B26527" s="203"/>
      <c r="C26527" s="203"/>
      <c r="D26527" s="203"/>
      <c r="E26527" s="203"/>
      <c r="F26527" s="203"/>
    </row>
    <row r="26528" spans="1:6" x14ac:dyDescent="0.25">
      <c r="A26528" s="203"/>
      <c r="B26528" s="203"/>
      <c r="C26528" s="203"/>
      <c r="D26528" s="203"/>
      <c r="E26528" s="203"/>
      <c r="F26528" s="203"/>
    </row>
    <row r="26529" spans="1:6" x14ac:dyDescent="0.25">
      <c r="A26529" s="203"/>
      <c r="B26529" s="203"/>
      <c r="C26529" s="203"/>
      <c r="D26529" s="203"/>
      <c r="E26529" s="203"/>
      <c r="F26529" s="203"/>
    </row>
    <row r="26530" spans="1:6" x14ac:dyDescent="0.25">
      <c r="A26530" s="203"/>
      <c r="B26530" s="203"/>
      <c r="C26530" s="203"/>
      <c r="D26530" s="203"/>
      <c r="E26530" s="203"/>
      <c r="F26530" s="203"/>
    </row>
    <row r="26531" spans="1:6" x14ac:dyDescent="0.25">
      <c r="A26531" s="203"/>
      <c r="B26531" s="203"/>
      <c r="C26531" s="203"/>
      <c r="D26531" s="203"/>
      <c r="E26531" s="203"/>
      <c r="F26531" s="203"/>
    </row>
    <row r="26532" spans="1:6" x14ac:dyDescent="0.25">
      <c r="A26532" s="203"/>
      <c r="B26532" s="203"/>
      <c r="C26532" s="203"/>
      <c r="D26532" s="203"/>
      <c r="E26532" s="203"/>
      <c r="F26532" s="203"/>
    </row>
    <row r="26533" spans="1:6" x14ac:dyDescent="0.25">
      <c r="A26533" s="203"/>
      <c r="B26533" s="203"/>
      <c r="C26533" s="203"/>
      <c r="D26533" s="203"/>
      <c r="E26533" s="203"/>
      <c r="F26533" s="203"/>
    </row>
    <row r="26534" spans="1:6" x14ac:dyDescent="0.25">
      <c r="A26534" s="203"/>
      <c r="B26534" s="203"/>
      <c r="C26534" s="203"/>
      <c r="D26534" s="203"/>
      <c r="E26534" s="203"/>
      <c r="F26534" s="203"/>
    </row>
    <row r="26535" spans="1:6" x14ac:dyDescent="0.25">
      <c r="A26535" s="203"/>
      <c r="B26535" s="203"/>
      <c r="C26535" s="203"/>
      <c r="D26535" s="203"/>
      <c r="E26535" s="203"/>
      <c r="F26535" s="203"/>
    </row>
    <row r="26536" spans="1:6" x14ac:dyDescent="0.25">
      <c r="A26536" s="203"/>
      <c r="B26536" s="203"/>
      <c r="C26536" s="203"/>
      <c r="D26536" s="203"/>
      <c r="E26536" s="203"/>
      <c r="F26536" s="203"/>
    </row>
    <row r="26537" spans="1:6" x14ac:dyDescent="0.25">
      <c r="A26537" s="203"/>
      <c r="B26537" s="203"/>
      <c r="C26537" s="203"/>
      <c r="D26537" s="203"/>
      <c r="E26537" s="203"/>
      <c r="F26537" s="203"/>
    </row>
    <row r="26538" spans="1:6" x14ac:dyDescent="0.25">
      <c r="A26538" s="203"/>
      <c r="B26538" s="203"/>
      <c r="C26538" s="203"/>
      <c r="D26538" s="203"/>
      <c r="E26538" s="203"/>
      <c r="F26538" s="203"/>
    </row>
    <row r="26539" spans="1:6" x14ac:dyDescent="0.25">
      <c r="A26539" s="203"/>
      <c r="B26539" s="203"/>
      <c r="C26539" s="203"/>
      <c r="D26539" s="203"/>
      <c r="E26539" s="203"/>
      <c r="F26539" s="203"/>
    </row>
    <row r="26540" spans="1:6" x14ac:dyDescent="0.25">
      <c r="A26540" s="203"/>
      <c r="B26540" s="203"/>
      <c r="C26540" s="203"/>
      <c r="D26540" s="203"/>
      <c r="E26540" s="203"/>
      <c r="F26540" s="203"/>
    </row>
    <row r="26541" spans="1:6" x14ac:dyDescent="0.25">
      <c r="A26541" s="203"/>
      <c r="B26541" s="203"/>
      <c r="C26541" s="203"/>
      <c r="D26541" s="203"/>
      <c r="E26541" s="203"/>
      <c r="F26541" s="203"/>
    </row>
    <row r="26542" spans="1:6" x14ac:dyDescent="0.25">
      <c r="A26542" s="203"/>
      <c r="B26542" s="203"/>
      <c r="C26542" s="203"/>
      <c r="D26542" s="203"/>
      <c r="E26542" s="203"/>
      <c r="F26542" s="203"/>
    </row>
    <row r="26543" spans="1:6" x14ac:dyDescent="0.25">
      <c r="A26543" s="203"/>
      <c r="B26543" s="203"/>
      <c r="C26543" s="203"/>
      <c r="D26543" s="203"/>
      <c r="E26543" s="203"/>
      <c r="F26543" s="203"/>
    </row>
    <row r="26544" spans="1:6" x14ac:dyDescent="0.25">
      <c r="A26544" s="203"/>
      <c r="B26544" s="203"/>
      <c r="C26544" s="203"/>
      <c r="D26544" s="203"/>
      <c r="E26544" s="203"/>
      <c r="F26544" s="203"/>
    </row>
    <row r="26545" spans="1:6" x14ac:dyDescent="0.25">
      <c r="A26545" s="203"/>
      <c r="B26545" s="203"/>
      <c r="C26545" s="203"/>
      <c r="D26545" s="203"/>
      <c r="E26545" s="203"/>
      <c r="F26545" s="203"/>
    </row>
    <row r="26546" spans="1:6" x14ac:dyDescent="0.25">
      <c r="A26546" s="203"/>
      <c r="B26546" s="203"/>
      <c r="C26546" s="203"/>
      <c r="D26546" s="203"/>
      <c r="E26546" s="203"/>
      <c r="F26546" s="203"/>
    </row>
    <row r="26547" spans="1:6" x14ac:dyDescent="0.25">
      <c r="A26547" s="203"/>
      <c r="B26547" s="203"/>
      <c r="C26547" s="203"/>
      <c r="D26547" s="203"/>
      <c r="E26547" s="203"/>
      <c r="F26547" s="203"/>
    </row>
    <row r="26548" spans="1:6" x14ac:dyDescent="0.25">
      <c r="A26548" s="203"/>
      <c r="B26548" s="203"/>
      <c r="C26548" s="203"/>
      <c r="D26548" s="203"/>
      <c r="E26548" s="203"/>
      <c r="F26548" s="203"/>
    </row>
    <row r="26549" spans="1:6" x14ac:dyDescent="0.25">
      <c r="A26549" s="203"/>
      <c r="B26549" s="203"/>
      <c r="C26549" s="203"/>
      <c r="D26549" s="203"/>
      <c r="E26549" s="203"/>
      <c r="F26549" s="203"/>
    </row>
    <row r="26550" spans="1:6" x14ac:dyDescent="0.25">
      <c r="A26550" s="203"/>
      <c r="B26550" s="203"/>
      <c r="C26550" s="203"/>
      <c r="D26550" s="203"/>
      <c r="E26550" s="203"/>
      <c r="F26550" s="203"/>
    </row>
    <row r="26551" spans="1:6" x14ac:dyDescent="0.25">
      <c r="A26551" s="203"/>
      <c r="B26551" s="203"/>
      <c r="C26551" s="203"/>
      <c r="D26551" s="203"/>
      <c r="E26551" s="203"/>
      <c r="F26551" s="203"/>
    </row>
    <row r="26552" spans="1:6" x14ac:dyDescent="0.25">
      <c r="A26552" s="203"/>
      <c r="B26552" s="203"/>
      <c r="C26552" s="203"/>
      <c r="D26552" s="203"/>
      <c r="E26552" s="203"/>
      <c r="F26552" s="203"/>
    </row>
    <row r="26553" spans="1:6" x14ac:dyDescent="0.25">
      <c r="A26553" s="203"/>
      <c r="B26553" s="203"/>
      <c r="C26553" s="203"/>
      <c r="D26553" s="203"/>
      <c r="E26553" s="203"/>
      <c r="F26553" s="203"/>
    </row>
    <row r="26554" spans="1:6" x14ac:dyDescent="0.25">
      <c r="A26554" s="203"/>
      <c r="B26554" s="203"/>
      <c r="C26554" s="203"/>
      <c r="D26554" s="203"/>
      <c r="E26554" s="203"/>
      <c r="F26554" s="203"/>
    </row>
    <row r="26555" spans="1:6" x14ac:dyDescent="0.25">
      <c r="A26555" s="203"/>
      <c r="B26555" s="203"/>
      <c r="C26555" s="203"/>
      <c r="D26555" s="203"/>
      <c r="E26555" s="203"/>
      <c r="F26555" s="203"/>
    </row>
    <row r="26556" spans="1:6" x14ac:dyDescent="0.25">
      <c r="A26556" s="203"/>
      <c r="B26556" s="203"/>
      <c r="C26556" s="203"/>
      <c r="D26556" s="203"/>
      <c r="E26556" s="203"/>
      <c r="F26556" s="203"/>
    </row>
    <row r="26557" spans="1:6" x14ac:dyDescent="0.25">
      <c r="A26557" s="203"/>
      <c r="B26557" s="203"/>
      <c r="C26557" s="203"/>
      <c r="D26557" s="203"/>
      <c r="E26557" s="203"/>
      <c r="F26557" s="203"/>
    </row>
    <row r="26558" spans="1:6" x14ac:dyDescent="0.25">
      <c r="A26558" s="203"/>
      <c r="B26558" s="203"/>
      <c r="C26558" s="203"/>
      <c r="D26558" s="203"/>
      <c r="E26558" s="203"/>
      <c r="F26558" s="203"/>
    </row>
    <row r="26559" spans="1:6" x14ac:dyDescent="0.25">
      <c r="A26559" s="203"/>
      <c r="B26559" s="203"/>
      <c r="C26559" s="203"/>
      <c r="D26559" s="203"/>
      <c r="E26559" s="203"/>
      <c r="F26559" s="203"/>
    </row>
    <row r="26560" spans="1:6" x14ac:dyDescent="0.25">
      <c r="A26560" s="203"/>
      <c r="B26560" s="203"/>
      <c r="C26560" s="203"/>
      <c r="D26560" s="203"/>
      <c r="E26560" s="203"/>
      <c r="F26560" s="203"/>
    </row>
    <row r="26561" spans="1:6" x14ac:dyDescent="0.25">
      <c r="A26561" s="203"/>
      <c r="B26561" s="203"/>
      <c r="C26561" s="203"/>
      <c r="D26561" s="203"/>
      <c r="E26561" s="203"/>
      <c r="F26561" s="203"/>
    </row>
    <row r="26562" spans="1:6" x14ac:dyDescent="0.25">
      <c r="A26562" s="203"/>
      <c r="B26562" s="203"/>
      <c r="C26562" s="203"/>
      <c r="D26562" s="203"/>
      <c r="E26562" s="203"/>
      <c r="F26562" s="203"/>
    </row>
    <row r="26563" spans="1:6" x14ac:dyDescent="0.25">
      <c r="A26563" s="203"/>
      <c r="B26563" s="203"/>
      <c r="C26563" s="203"/>
      <c r="D26563" s="203"/>
      <c r="E26563" s="203"/>
      <c r="F26563" s="203"/>
    </row>
    <row r="26564" spans="1:6" x14ac:dyDescent="0.25">
      <c r="A26564" s="203"/>
      <c r="B26564" s="203"/>
      <c r="C26564" s="203"/>
      <c r="D26564" s="203"/>
      <c r="E26564" s="203"/>
      <c r="F26564" s="203"/>
    </row>
    <row r="26565" spans="1:6" x14ac:dyDescent="0.25">
      <c r="A26565" s="203"/>
      <c r="B26565" s="203"/>
      <c r="C26565" s="203"/>
      <c r="D26565" s="203"/>
      <c r="E26565" s="203"/>
      <c r="F26565" s="203"/>
    </row>
    <row r="26566" spans="1:6" x14ac:dyDescent="0.25">
      <c r="A26566" s="203"/>
      <c r="B26566" s="203"/>
      <c r="C26566" s="203"/>
      <c r="D26566" s="203"/>
      <c r="E26566" s="203"/>
      <c r="F26566" s="203"/>
    </row>
    <row r="26567" spans="1:6" x14ac:dyDescent="0.25">
      <c r="A26567" s="203"/>
      <c r="B26567" s="203"/>
      <c r="C26567" s="203"/>
      <c r="D26567" s="203"/>
      <c r="E26567" s="203"/>
      <c r="F26567" s="203"/>
    </row>
    <row r="26568" spans="1:6" x14ac:dyDescent="0.25">
      <c r="A26568" s="203"/>
      <c r="B26568" s="203"/>
      <c r="C26568" s="203"/>
      <c r="D26568" s="203"/>
      <c r="E26568" s="203"/>
      <c r="F26568" s="203"/>
    </row>
    <row r="26569" spans="1:6" x14ac:dyDescent="0.25">
      <c r="A26569" s="203"/>
      <c r="B26569" s="203"/>
      <c r="C26569" s="203"/>
      <c r="D26569" s="203"/>
      <c r="E26569" s="203"/>
      <c r="F26569" s="203"/>
    </row>
    <row r="26570" spans="1:6" x14ac:dyDescent="0.25">
      <c r="A26570" s="203"/>
      <c r="B26570" s="203"/>
      <c r="C26570" s="203"/>
      <c r="D26570" s="203"/>
      <c r="E26570" s="203"/>
      <c r="F26570" s="203"/>
    </row>
    <row r="26571" spans="1:6" x14ac:dyDescent="0.25">
      <c r="A26571" s="203"/>
      <c r="B26571" s="203"/>
      <c r="C26571" s="203"/>
      <c r="D26571" s="203"/>
      <c r="E26571" s="203"/>
      <c r="F26571" s="203"/>
    </row>
    <row r="26572" spans="1:6" x14ac:dyDescent="0.25">
      <c r="A26572" s="203"/>
      <c r="B26572" s="203"/>
      <c r="C26572" s="203"/>
      <c r="D26572" s="203"/>
      <c r="E26572" s="203"/>
      <c r="F26572" s="203"/>
    </row>
    <row r="26573" spans="1:6" x14ac:dyDescent="0.25">
      <c r="A26573" s="203"/>
      <c r="B26573" s="203"/>
      <c r="C26573" s="203"/>
      <c r="D26573" s="203"/>
      <c r="E26573" s="203"/>
      <c r="F26573" s="203"/>
    </row>
    <row r="26574" spans="1:6" x14ac:dyDescent="0.25">
      <c r="A26574" s="203"/>
      <c r="B26574" s="203"/>
      <c r="C26574" s="203"/>
      <c r="D26574" s="203"/>
      <c r="E26574" s="203"/>
      <c r="F26574" s="203"/>
    </row>
    <row r="26575" spans="1:6" x14ac:dyDescent="0.25">
      <c r="A26575" s="203"/>
      <c r="B26575" s="203"/>
      <c r="C26575" s="203"/>
      <c r="D26575" s="203"/>
      <c r="E26575" s="203"/>
      <c r="F26575" s="203"/>
    </row>
    <row r="26576" spans="1:6" x14ac:dyDescent="0.25">
      <c r="A26576" s="203"/>
      <c r="B26576" s="203"/>
      <c r="C26576" s="203"/>
      <c r="D26576" s="203"/>
      <c r="E26576" s="203"/>
      <c r="F26576" s="203"/>
    </row>
    <row r="26577" spans="1:6" x14ac:dyDescent="0.25">
      <c r="A26577" s="203"/>
      <c r="B26577" s="203"/>
      <c r="C26577" s="203"/>
      <c r="D26577" s="203"/>
      <c r="E26577" s="203"/>
      <c r="F26577" s="203"/>
    </row>
    <row r="26578" spans="1:6" x14ac:dyDescent="0.25">
      <c r="A26578" s="203"/>
      <c r="B26578" s="203"/>
      <c r="C26578" s="203"/>
      <c r="D26578" s="203"/>
      <c r="E26578" s="203"/>
      <c r="F26578" s="203"/>
    </row>
    <row r="26579" spans="1:6" x14ac:dyDescent="0.25">
      <c r="A26579" s="203"/>
      <c r="B26579" s="203"/>
      <c r="C26579" s="203"/>
      <c r="D26579" s="203"/>
      <c r="E26579" s="203"/>
      <c r="F26579" s="203"/>
    </row>
    <row r="26580" spans="1:6" x14ac:dyDescent="0.25">
      <c r="A26580" s="203"/>
      <c r="B26580" s="203"/>
      <c r="C26580" s="203"/>
      <c r="D26580" s="203"/>
      <c r="E26580" s="203"/>
      <c r="F26580" s="203"/>
    </row>
    <row r="26581" spans="1:6" x14ac:dyDescent="0.25">
      <c r="A26581" s="203"/>
      <c r="B26581" s="203"/>
      <c r="C26581" s="203"/>
      <c r="D26581" s="203"/>
      <c r="E26581" s="203"/>
      <c r="F26581" s="203"/>
    </row>
    <row r="26582" spans="1:6" x14ac:dyDescent="0.25">
      <c r="A26582" s="203"/>
      <c r="B26582" s="203"/>
      <c r="C26582" s="203"/>
      <c r="D26582" s="203"/>
      <c r="E26582" s="203"/>
      <c r="F26582" s="203"/>
    </row>
    <row r="26583" spans="1:6" x14ac:dyDescent="0.25">
      <c r="A26583" s="203"/>
      <c r="B26583" s="203"/>
      <c r="C26583" s="203"/>
      <c r="D26583" s="203"/>
      <c r="E26583" s="203"/>
      <c r="F26583" s="203"/>
    </row>
    <row r="26584" spans="1:6" x14ac:dyDescent="0.25">
      <c r="A26584" s="203"/>
      <c r="B26584" s="203"/>
      <c r="C26584" s="203"/>
      <c r="D26584" s="203"/>
      <c r="E26584" s="203"/>
      <c r="F26584" s="203"/>
    </row>
    <row r="26585" spans="1:6" x14ac:dyDescent="0.25">
      <c r="A26585" s="203"/>
      <c r="B26585" s="203"/>
      <c r="C26585" s="203"/>
      <c r="D26585" s="203"/>
      <c r="E26585" s="203"/>
      <c r="F26585" s="203"/>
    </row>
    <row r="26586" spans="1:6" x14ac:dyDescent="0.25">
      <c r="A26586" s="203"/>
      <c r="B26586" s="203"/>
      <c r="C26586" s="203"/>
      <c r="D26586" s="203"/>
      <c r="E26586" s="203"/>
      <c r="F26586" s="203"/>
    </row>
    <row r="26587" spans="1:6" x14ac:dyDescent="0.25">
      <c r="A26587" s="203"/>
      <c r="B26587" s="203"/>
      <c r="C26587" s="203"/>
      <c r="D26587" s="203"/>
      <c r="E26587" s="203"/>
      <c r="F26587" s="203"/>
    </row>
    <row r="26588" spans="1:6" x14ac:dyDescent="0.25">
      <c r="A26588" s="203"/>
      <c r="B26588" s="203"/>
      <c r="C26588" s="203"/>
      <c r="D26588" s="203"/>
      <c r="E26588" s="203"/>
      <c r="F26588" s="203"/>
    </row>
    <row r="26589" spans="1:6" x14ac:dyDescent="0.25">
      <c r="A26589" s="203"/>
      <c r="B26589" s="203"/>
      <c r="C26589" s="203"/>
      <c r="D26589" s="203"/>
      <c r="E26589" s="203"/>
      <c r="F26589" s="203"/>
    </row>
    <row r="26590" spans="1:6" x14ac:dyDescent="0.25">
      <c r="A26590" s="203"/>
      <c r="B26590" s="203"/>
      <c r="C26590" s="203"/>
      <c r="D26590" s="203"/>
      <c r="E26590" s="203"/>
      <c r="F26590" s="203"/>
    </row>
    <row r="26591" spans="1:6" x14ac:dyDescent="0.25">
      <c r="A26591" s="203"/>
      <c r="B26591" s="203"/>
      <c r="C26591" s="203"/>
      <c r="D26591" s="203"/>
      <c r="E26591" s="203"/>
      <c r="F26591" s="203"/>
    </row>
    <row r="26592" spans="1:6" x14ac:dyDescent="0.25">
      <c r="A26592" s="203"/>
      <c r="B26592" s="203"/>
      <c r="C26592" s="203"/>
      <c r="D26592" s="203"/>
      <c r="E26592" s="203"/>
      <c r="F26592" s="203"/>
    </row>
    <row r="26593" spans="1:6" x14ac:dyDescent="0.25">
      <c r="A26593" s="203"/>
      <c r="B26593" s="203"/>
      <c r="C26593" s="203"/>
      <c r="D26593" s="203"/>
      <c r="E26593" s="203"/>
      <c r="F26593" s="203"/>
    </row>
    <row r="26594" spans="1:6" x14ac:dyDescent="0.25">
      <c r="A26594" s="203"/>
      <c r="B26594" s="203"/>
      <c r="C26594" s="203"/>
      <c r="D26594" s="203"/>
      <c r="E26594" s="203"/>
      <c r="F26594" s="203"/>
    </row>
    <row r="26595" spans="1:6" x14ac:dyDescent="0.25">
      <c r="A26595" s="203"/>
      <c r="B26595" s="203"/>
      <c r="C26595" s="203"/>
      <c r="D26595" s="203"/>
      <c r="E26595" s="203"/>
      <c r="F26595" s="203"/>
    </row>
    <row r="26596" spans="1:6" x14ac:dyDescent="0.25">
      <c r="A26596" s="203"/>
      <c r="B26596" s="203"/>
      <c r="C26596" s="203"/>
      <c r="D26596" s="203"/>
      <c r="E26596" s="203"/>
      <c r="F26596" s="203"/>
    </row>
    <row r="26597" spans="1:6" x14ac:dyDescent="0.25">
      <c r="A26597" s="203"/>
      <c r="B26597" s="203"/>
      <c r="C26597" s="203"/>
      <c r="D26597" s="203"/>
      <c r="E26597" s="203"/>
      <c r="F26597" s="203"/>
    </row>
    <row r="26598" spans="1:6" x14ac:dyDescent="0.25">
      <c r="A26598" s="203"/>
      <c r="B26598" s="203"/>
      <c r="C26598" s="203"/>
      <c r="D26598" s="203"/>
      <c r="E26598" s="203"/>
      <c r="F26598" s="203"/>
    </row>
    <row r="26599" spans="1:6" x14ac:dyDescent="0.25">
      <c r="A26599" s="203"/>
      <c r="B26599" s="203"/>
      <c r="C26599" s="203"/>
      <c r="D26599" s="203"/>
      <c r="E26599" s="203"/>
      <c r="F26599" s="203"/>
    </row>
    <row r="26600" spans="1:6" x14ac:dyDescent="0.25">
      <c r="A26600" s="203"/>
      <c r="B26600" s="203"/>
      <c r="C26600" s="203"/>
      <c r="D26600" s="203"/>
      <c r="E26600" s="203"/>
      <c r="F26600" s="203"/>
    </row>
    <row r="26601" spans="1:6" x14ac:dyDescent="0.25">
      <c r="A26601" s="203"/>
      <c r="B26601" s="203"/>
      <c r="C26601" s="203"/>
      <c r="D26601" s="203"/>
      <c r="E26601" s="203"/>
      <c r="F26601" s="203"/>
    </row>
    <row r="26602" spans="1:6" x14ac:dyDescent="0.25">
      <c r="A26602" s="203"/>
      <c r="B26602" s="203"/>
      <c r="C26602" s="203"/>
      <c r="D26602" s="203"/>
      <c r="E26602" s="203"/>
      <c r="F26602" s="203"/>
    </row>
    <row r="26603" spans="1:6" x14ac:dyDescent="0.25">
      <c r="A26603" s="203"/>
      <c r="B26603" s="203"/>
      <c r="C26603" s="203"/>
      <c r="D26603" s="203"/>
      <c r="E26603" s="203"/>
      <c r="F26603" s="203"/>
    </row>
    <row r="26604" spans="1:6" x14ac:dyDescent="0.25">
      <c r="A26604" s="203"/>
      <c r="B26604" s="203"/>
      <c r="C26604" s="203"/>
      <c r="D26604" s="203"/>
      <c r="E26604" s="203"/>
      <c r="F26604" s="203"/>
    </row>
    <row r="26605" spans="1:6" x14ac:dyDescent="0.25">
      <c r="A26605" s="203"/>
      <c r="B26605" s="203"/>
      <c r="C26605" s="203"/>
      <c r="D26605" s="203"/>
      <c r="E26605" s="203"/>
      <c r="F26605" s="203"/>
    </row>
    <row r="26606" spans="1:6" x14ac:dyDescent="0.25">
      <c r="A26606" s="203"/>
      <c r="B26606" s="203"/>
      <c r="C26606" s="203"/>
      <c r="D26606" s="203"/>
      <c r="E26606" s="203"/>
      <c r="F26606" s="203"/>
    </row>
    <row r="26607" spans="1:6" x14ac:dyDescent="0.25">
      <c r="A26607" s="203"/>
      <c r="B26607" s="203"/>
      <c r="C26607" s="203"/>
      <c r="D26607" s="203"/>
      <c r="E26607" s="203"/>
      <c r="F26607" s="203"/>
    </row>
    <row r="26608" spans="1:6" x14ac:dyDescent="0.25">
      <c r="A26608" s="203"/>
      <c r="B26608" s="203"/>
      <c r="C26608" s="203"/>
      <c r="D26608" s="203"/>
      <c r="E26608" s="203"/>
      <c r="F26608" s="203"/>
    </row>
    <row r="26609" spans="1:6" x14ac:dyDescent="0.25">
      <c r="A26609" s="203"/>
      <c r="B26609" s="203"/>
      <c r="C26609" s="203"/>
      <c r="D26609" s="203"/>
      <c r="E26609" s="203"/>
      <c r="F26609" s="203"/>
    </row>
    <row r="26610" spans="1:6" x14ac:dyDescent="0.25">
      <c r="A26610" s="203"/>
      <c r="B26610" s="203"/>
      <c r="C26610" s="203"/>
      <c r="D26610" s="203"/>
      <c r="E26610" s="203"/>
      <c r="F26610" s="203"/>
    </row>
    <row r="26611" spans="1:6" x14ac:dyDescent="0.25">
      <c r="A26611" s="203"/>
      <c r="B26611" s="203"/>
      <c r="C26611" s="203"/>
      <c r="D26611" s="203"/>
      <c r="E26611" s="203"/>
      <c r="F26611" s="203"/>
    </row>
    <row r="26612" spans="1:6" x14ac:dyDescent="0.25">
      <c r="A26612" s="203"/>
      <c r="B26612" s="203"/>
      <c r="C26612" s="203"/>
      <c r="D26612" s="203"/>
      <c r="E26612" s="203"/>
      <c r="F26612" s="203"/>
    </row>
    <row r="26613" spans="1:6" x14ac:dyDescent="0.25">
      <c r="A26613" s="203"/>
      <c r="B26613" s="203"/>
      <c r="C26613" s="203"/>
      <c r="D26613" s="203"/>
      <c r="E26613" s="203"/>
      <c r="F26613" s="203"/>
    </row>
    <row r="26614" spans="1:6" x14ac:dyDescent="0.25">
      <c r="A26614" s="203"/>
      <c r="B26614" s="203"/>
      <c r="C26614" s="203"/>
      <c r="D26614" s="203"/>
      <c r="E26614" s="203"/>
      <c r="F26614" s="203"/>
    </row>
    <row r="26615" spans="1:6" x14ac:dyDescent="0.25">
      <c r="A26615" s="203"/>
      <c r="B26615" s="203"/>
      <c r="C26615" s="203"/>
      <c r="D26615" s="203"/>
      <c r="E26615" s="203"/>
      <c r="F26615" s="203"/>
    </row>
    <row r="26616" spans="1:6" x14ac:dyDescent="0.25">
      <c r="A26616" s="203"/>
      <c r="B26616" s="203"/>
      <c r="C26616" s="203"/>
      <c r="D26616" s="203"/>
      <c r="E26616" s="203"/>
      <c r="F26616" s="203"/>
    </row>
    <row r="26617" spans="1:6" x14ac:dyDescent="0.25">
      <c r="A26617" s="203"/>
      <c r="B26617" s="203"/>
      <c r="C26617" s="203"/>
      <c r="D26617" s="203"/>
      <c r="E26617" s="203"/>
      <c r="F26617" s="203"/>
    </row>
    <row r="26618" spans="1:6" x14ac:dyDescent="0.25">
      <c r="A26618" s="203"/>
      <c r="B26618" s="203"/>
      <c r="C26618" s="203"/>
      <c r="D26618" s="203"/>
      <c r="E26618" s="203"/>
      <c r="F26618" s="203"/>
    </row>
    <row r="26619" spans="1:6" x14ac:dyDescent="0.25">
      <c r="A26619" s="203"/>
      <c r="B26619" s="203"/>
      <c r="C26619" s="203"/>
      <c r="D26619" s="203"/>
      <c r="E26619" s="203"/>
      <c r="F26619" s="203"/>
    </row>
    <row r="26620" spans="1:6" x14ac:dyDescent="0.25">
      <c r="A26620" s="203"/>
      <c r="B26620" s="203"/>
      <c r="C26620" s="203"/>
      <c r="D26620" s="203"/>
      <c r="E26620" s="203"/>
      <c r="F26620" s="203"/>
    </row>
    <row r="26621" spans="1:6" x14ac:dyDescent="0.25">
      <c r="A26621" s="203"/>
      <c r="B26621" s="203"/>
      <c r="C26621" s="203"/>
      <c r="D26621" s="203"/>
      <c r="E26621" s="203"/>
      <c r="F26621" s="203"/>
    </row>
    <row r="26622" spans="1:6" x14ac:dyDescent="0.25">
      <c r="A26622" s="203"/>
      <c r="B26622" s="203"/>
      <c r="C26622" s="203"/>
      <c r="D26622" s="203"/>
      <c r="E26622" s="203"/>
      <c r="F26622" s="203"/>
    </row>
    <row r="26623" spans="1:6" x14ac:dyDescent="0.25">
      <c r="A26623" s="203"/>
      <c r="B26623" s="203"/>
      <c r="C26623" s="203"/>
      <c r="D26623" s="203"/>
      <c r="E26623" s="203"/>
      <c r="F26623" s="203"/>
    </row>
    <row r="26624" spans="1:6" x14ac:dyDescent="0.25">
      <c r="A26624" s="203"/>
      <c r="B26624" s="203"/>
      <c r="C26624" s="203"/>
      <c r="D26624" s="203"/>
      <c r="E26624" s="203"/>
      <c r="F26624" s="203"/>
    </row>
    <row r="26625" spans="1:6" x14ac:dyDescent="0.25">
      <c r="A26625" s="203"/>
      <c r="B26625" s="203"/>
      <c r="C26625" s="203"/>
      <c r="D26625" s="203"/>
      <c r="E26625" s="203"/>
      <c r="F26625" s="203"/>
    </row>
    <row r="26626" spans="1:6" x14ac:dyDescent="0.25">
      <c r="A26626" s="203"/>
      <c r="B26626" s="203"/>
      <c r="C26626" s="203"/>
      <c r="D26626" s="203"/>
      <c r="E26626" s="203"/>
      <c r="F26626" s="203"/>
    </row>
    <row r="26627" spans="1:6" x14ac:dyDescent="0.25">
      <c r="A26627" s="203"/>
      <c r="B26627" s="203"/>
      <c r="C26627" s="203"/>
      <c r="D26627" s="203"/>
      <c r="E26627" s="203"/>
      <c r="F26627" s="203"/>
    </row>
    <row r="26628" spans="1:6" x14ac:dyDescent="0.25">
      <c r="A26628" s="203"/>
      <c r="B26628" s="203"/>
      <c r="C26628" s="203"/>
      <c r="D26628" s="203"/>
      <c r="E26628" s="203"/>
      <c r="F26628" s="203"/>
    </row>
    <row r="26629" spans="1:6" x14ac:dyDescent="0.25">
      <c r="A26629" s="203"/>
      <c r="B26629" s="203"/>
      <c r="C26629" s="203"/>
      <c r="D26629" s="203"/>
      <c r="E26629" s="203"/>
      <c r="F26629" s="203"/>
    </row>
    <row r="26630" spans="1:6" x14ac:dyDescent="0.25">
      <c r="A26630" s="203"/>
      <c r="B26630" s="203"/>
      <c r="C26630" s="203"/>
      <c r="D26630" s="203"/>
      <c r="E26630" s="203"/>
      <c r="F26630" s="203"/>
    </row>
    <row r="26631" spans="1:6" x14ac:dyDescent="0.25">
      <c r="A26631" s="203"/>
      <c r="B26631" s="203"/>
      <c r="C26631" s="203"/>
      <c r="D26631" s="203"/>
      <c r="E26631" s="203"/>
      <c r="F26631" s="203"/>
    </row>
    <row r="26632" spans="1:6" x14ac:dyDescent="0.25">
      <c r="A26632" s="203"/>
      <c r="B26632" s="203"/>
      <c r="C26632" s="203"/>
      <c r="D26632" s="203"/>
      <c r="E26632" s="203"/>
      <c r="F26632" s="203"/>
    </row>
    <row r="26633" spans="1:6" x14ac:dyDescent="0.25">
      <c r="A26633" s="203"/>
      <c r="B26633" s="203"/>
      <c r="C26633" s="203"/>
      <c r="D26633" s="203"/>
      <c r="E26633" s="203"/>
      <c r="F26633" s="203"/>
    </row>
    <row r="26634" spans="1:6" x14ac:dyDescent="0.25">
      <c r="A26634" s="203"/>
      <c r="B26634" s="203"/>
      <c r="C26634" s="203"/>
      <c r="D26634" s="203"/>
      <c r="E26634" s="203"/>
      <c r="F26634" s="203"/>
    </row>
    <row r="26635" spans="1:6" x14ac:dyDescent="0.25">
      <c r="A26635" s="203"/>
      <c r="B26635" s="203"/>
      <c r="C26635" s="203"/>
      <c r="D26635" s="203"/>
      <c r="E26635" s="203"/>
      <c r="F26635" s="203"/>
    </row>
    <row r="26636" spans="1:6" x14ac:dyDescent="0.25">
      <c r="A26636" s="203"/>
      <c r="B26636" s="203"/>
      <c r="C26636" s="203"/>
      <c r="D26636" s="203"/>
      <c r="E26636" s="203"/>
      <c r="F26636" s="203"/>
    </row>
    <row r="26637" spans="1:6" x14ac:dyDescent="0.25">
      <c r="A26637" s="203"/>
      <c r="B26637" s="203"/>
      <c r="C26637" s="203"/>
      <c r="D26637" s="203"/>
      <c r="E26637" s="203"/>
      <c r="F26637" s="203"/>
    </row>
    <row r="26638" spans="1:6" x14ac:dyDescent="0.25">
      <c r="A26638" s="203"/>
      <c r="B26638" s="203"/>
      <c r="C26638" s="203"/>
      <c r="D26638" s="203"/>
      <c r="E26638" s="203"/>
      <c r="F26638" s="203"/>
    </row>
    <row r="26639" spans="1:6" x14ac:dyDescent="0.25">
      <c r="A26639" s="203"/>
      <c r="B26639" s="203"/>
      <c r="C26639" s="203"/>
      <c r="D26639" s="203"/>
      <c r="E26639" s="203"/>
      <c r="F26639" s="203"/>
    </row>
    <row r="26640" spans="1:6" x14ac:dyDescent="0.25">
      <c r="A26640" s="203"/>
      <c r="B26640" s="203"/>
      <c r="C26640" s="203"/>
      <c r="D26640" s="203"/>
      <c r="E26640" s="203"/>
      <c r="F26640" s="203"/>
    </row>
    <row r="26641" spans="1:6" x14ac:dyDescent="0.25">
      <c r="A26641" s="203"/>
      <c r="B26641" s="203"/>
      <c r="C26641" s="203"/>
      <c r="D26641" s="203"/>
      <c r="E26641" s="203"/>
      <c r="F26641" s="203"/>
    </row>
    <row r="26642" spans="1:6" x14ac:dyDescent="0.25">
      <c r="A26642" s="203"/>
      <c r="B26642" s="203"/>
      <c r="C26642" s="203"/>
      <c r="D26642" s="203"/>
      <c r="E26642" s="203"/>
      <c r="F26642" s="203"/>
    </row>
    <row r="26643" spans="1:6" x14ac:dyDescent="0.25">
      <c r="A26643" s="203"/>
      <c r="B26643" s="203"/>
      <c r="C26643" s="203"/>
      <c r="D26643" s="203"/>
      <c r="E26643" s="203"/>
      <c r="F26643" s="203"/>
    </row>
    <row r="26644" spans="1:6" x14ac:dyDescent="0.25">
      <c r="A26644" s="203"/>
      <c r="B26644" s="203"/>
      <c r="C26644" s="203"/>
      <c r="D26644" s="203"/>
      <c r="E26644" s="203"/>
      <c r="F26644" s="203"/>
    </row>
    <row r="26645" spans="1:6" x14ac:dyDescent="0.25">
      <c r="A26645" s="203"/>
      <c r="B26645" s="203"/>
      <c r="C26645" s="203"/>
      <c r="D26645" s="203"/>
      <c r="E26645" s="203"/>
      <c r="F26645" s="203"/>
    </row>
    <row r="26646" spans="1:6" x14ac:dyDescent="0.25">
      <c r="A26646" s="203"/>
      <c r="B26646" s="203"/>
      <c r="C26646" s="203"/>
      <c r="D26646" s="203"/>
      <c r="E26646" s="203"/>
      <c r="F26646" s="203"/>
    </row>
    <row r="26647" spans="1:6" x14ac:dyDescent="0.25">
      <c r="A26647" s="203"/>
      <c r="B26647" s="203"/>
      <c r="C26647" s="203"/>
      <c r="D26647" s="203"/>
      <c r="E26647" s="203"/>
      <c r="F26647" s="203"/>
    </row>
    <row r="26648" spans="1:6" x14ac:dyDescent="0.25">
      <c r="A26648" s="203"/>
      <c r="B26648" s="203"/>
      <c r="C26648" s="203"/>
      <c r="D26648" s="203"/>
      <c r="E26648" s="203"/>
      <c r="F26648" s="203"/>
    </row>
    <row r="26649" spans="1:6" x14ac:dyDescent="0.25">
      <c r="A26649" s="203"/>
      <c r="B26649" s="203"/>
      <c r="C26649" s="203"/>
      <c r="D26649" s="203"/>
      <c r="E26649" s="203"/>
      <c r="F26649" s="203"/>
    </row>
    <row r="26650" spans="1:6" x14ac:dyDescent="0.25">
      <c r="A26650" s="203"/>
      <c r="B26650" s="203"/>
      <c r="C26650" s="203"/>
      <c r="D26650" s="203"/>
      <c r="E26650" s="203"/>
      <c r="F26650" s="203"/>
    </row>
    <row r="26651" spans="1:6" x14ac:dyDescent="0.25">
      <c r="A26651" s="203"/>
      <c r="B26651" s="203"/>
      <c r="C26651" s="203"/>
      <c r="D26651" s="203"/>
      <c r="E26651" s="203"/>
      <c r="F26651" s="203"/>
    </row>
    <row r="26652" spans="1:6" x14ac:dyDescent="0.25">
      <c r="A26652" s="203"/>
      <c r="B26652" s="203"/>
      <c r="C26652" s="203"/>
      <c r="D26652" s="203"/>
      <c r="E26652" s="203"/>
      <c r="F26652" s="203"/>
    </row>
    <row r="26653" spans="1:6" x14ac:dyDescent="0.25">
      <c r="A26653" s="203"/>
      <c r="B26653" s="203"/>
      <c r="C26653" s="203"/>
      <c r="D26653" s="203"/>
      <c r="E26653" s="203"/>
      <c r="F26653" s="203"/>
    </row>
    <row r="26654" spans="1:6" x14ac:dyDescent="0.25">
      <c r="A26654" s="203"/>
      <c r="B26654" s="203"/>
      <c r="C26654" s="203"/>
      <c r="D26654" s="203"/>
      <c r="E26654" s="203"/>
      <c r="F26654" s="203"/>
    </row>
    <row r="26655" spans="1:6" x14ac:dyDescent="0.25">
      <c r="A26655" s="203"/>
      <c r="B26655" s="203"/>
      <c r="C26655" s="203"/>
      <c r="D26655" s="203"/>
      <c r="E26655" s="203"/>
      <c r="F26655" s="203"/>
    </row>
    <row r="26656" spans="1:6" x14ac:dyDescent="0.25">
      <c r="A26656" s="203"/>
      <c r="B26656" s="203"/>
      <c r="C26656" s="203"/>
      <c r="D26656" s="203"/>
      <c r="E26656" s="203"/>
      <c r="F26656" s="203"/>
    </row>
    <row r="26657" spans="1:6" x14ac:dyDescent="0.25">
      <c r="A26657" s="203"/>
      <c r="B26657" s="203"/>
      <c r="C26657" s="203"/>
      <c r="D26657" s="203"/>
      <c r="E26657" s="203"/>
      <c r="F26657" s="203"/>
    </row>
    <row r="26658" spans="1:6" x14ac:dyDescent="0.25">
      <c r="A26658" s="203"/>
      <c r="B26658" s="203"/>
      <c r="C26658" s="203"/>
      <c r="D26658" s="203"/>
      <c r="E26658" s="203"/>
      <c r="F26658" s="203"/>
    </row>
    <row r="26659" spans="1:6" x14ac:dyDescent="0.25">
      <c r="A26659" s="203"/>
      <c r="B26659" s="203"/>
      <c r="C26659" s="203"/>
      <c r="D26659" s="203"/>
      <c r="E26659" s="203"/>
      <c r="F26659" s="203"/>
    </row>
    <row r="26660" spans="1:6" x14ac:dyDescent="0.25">
      <c r="A26660" s="203"/>
      <c r="B26660" s="203"/>
      <c r="C26660" s="203"/>
      <c r="D26660" s="203"/>
      <c r="E26660" s="203"/>
      <c r="F26660" s="203"/>
    </row>
    <row r="26661" spans="1:6" x14ac:dyDescent="0.25">
      <c r="A26661" s="203"/>
      <c r="B26661" s="203"/>
      <c r="C26661" s="203"/>
      <c r="D26661" s="203"/>
      <c r="E26661" s="203"/>
      <c r="F26661" s="203"/>
    </row>
    <row r="26662" spans="1:6" x14ac:dyDescent="0.25">
      <c r="A26662" s="203"/>
      <c r="B26662" s="203"/>
      <c r="C26662" s="203"/>
      <c r="D26662" s="203"/>
      <c r="E26662" s="203"/>
      <c r="F26662" s="203"/>
    </row>
    <row r="26663" spans="1:6" x14ac:dyDescent="0.25">
      <c r="A26663" s="203"/>
      <c r="B26663" s="203"/>
      <c r="C26663" s="203"/>
      <c r="D26663" s="203"/>
      <c r="E26663" s="203"/>
      <c r="F26663" s="203"/>
    </row>
    <row r="26664" spans="1:6" x14ac:dyDescent="0.25">
      <c r="A26664" s="203"/>
      <c r="B26664" s="203"/>
      <c r="C26664" s="203"/>
      <c r="D26664" s="203"/>
      <c r="E26664" s="203"/>
      <c r="F26664" s="203"/>
    </row>
    <row r="26665" spans="1:6" x14ac:dyDescent="0.25">
      <c r="A26665" s="203"/>
      <c r="B26665" s="203"/>
      <c r="C26665" s="203"/>
      <c r="D26665" s="203"/>
      <c r="E26665" s="203"/>
      <c r="F26665" s="203"/>
    </row>
    <row r="26666" spans="1:6" x14ac:dyDescent="0.25">
      <c r="A26666" s="203"/>
      <c r="B26666" s="203"/>
      <c r="C26666" s="203"/>
      <c r="D26666" s="203"/>
      <c r="E26666" s="203"/>
      <c r="F26666" s="203"/>
    </row>
    <row r="26667" spans="1:6" x14ac:dyDescent="0.25">
      <c r="A26667" s="203"/>
      <c r="B26667" s="203"/>
      <c r="C26667" s="203"/>
      <c r="D26667" s="203"/>
      <c r="E26667" s="203"/>
      <c r="F26667" s="203"/>
    </row>
    <row r="26668" spans="1:6" x14ac:dyDescent="0.25">
      <c r="A26668" s="203"/>
      <c r="B26668" s="203"/>
      <c r="C26668" s="203"/>
      <c r="D26668" s="203"/>
      <c r="E26668" s="203"/>
      <c r="F26668" s="203"/>
    </row>
    <row r="26669" spans="1:6" x14ac:dyDescent="0.25">
      <c r="A26669" s="203"/>
      <c r="B26669" s="203"/>
      <c r="C26669" s="203"/>
      <c r="D26669" s="203"/>
      <c r="E26669" s="203"/>
      <c r="F26669" s="203"/>
    </row>
    <row r="26670" spans="1:6" x14ac:dyDescent="0.25">
      <c r="A26670" s="203"/>
      <c r="B26670" s="203"/>
      <c r="C26670" s="203"/>
      <c r="D26670" s="203"/>
      <c r="E26670" s="203"/>
      <c r="F26670" s="203"/>
    </row>
    <row r="26671" spans="1:6" x14ac:dyDescent="0.25">
      <c r="A26671" s="203"/>
      <c r="B26671" s="203"/>
      <c r="C26671" s="203"/>
      <c r="D26671" s="203"/>
      <c r="E26671" s="203"/>
      <c r="F26671" s="203"/>
    </row>
    <row r="26672" spans="1:6" x14ac:dyDescent="0.25">
      <c r="A26672" s="203"/>
      <c r="B26672" s="203"/>
      <c r="C26672" s="203"/>
      <c r="D26672" s="203"/>
      <c r="E26672" s="203"/>
      <c r="F26672" s="203"/>
    </row>
    <row r="26673" spans="1:6" x14ac:dyDescent="0.25">
      <c r="A26673" s="203"/>
      <c r="B26673" s="203"/>
      <c r="C26673" s="203"/>
      <c r="D26673" s="203"/>
      <c r="E26673" s="203"/>
      <c r="F26673" s="203"/>
    </row>
    <row r="26674" spans="1:6" x14ac:dyDescent="0.25">
      <c r="A26674" s="203"/>
      <c r="B26674" s="203"/>
      <c r="C26674" s="203"/>
      <c r="D26674" s="203"/>
      <c r="E26674" s="203"/>
      <c r="F26674" s="203"/>
    </row>
    <row r="26675" spans="1:6" x14ac:dyDescent="0.25">
      <c r="A26675" s="203"/>
      <c r="B26675" s="203"/>
      <c r="C26675" s="203"/>
      <c r="D26675" s="203"/>
      <c r="E26675" s="203"/>
      <c r="F26675" s="203"/>
    </row>
    <row r="26676" spans="1:6" x14ac:dyDescent="0.25">
      <c r="A26676" s="203"/>
      <c r="B26676" s="203"/>
      <c r="C26676" s="203"/>
      <c r="D26676" s="203"/>
      <c r="E26676" s="203"/>
      <c r="F26676" s="203"/>
    </row>
    <row r="26677" spans="1:6" x14ac:dyDescent="0.25">
      <c r="A26677" s="203"/>
      <c r="B26677" s="203"/>
      <c r="C26677" s="203"/>
      <c r="D26677" s="203"/>
      <c r="E26677" s="203"/>
      <c r="F26677" s="203"/>
    </row>
    <row r="26678" spans="1:6" x14ac:dyDescent="0.25">
      <c r="A26678" s="203"/>
      <c r="B26678" s="203"/>
      <c r="C26678" s="203"/>
      <c r="D26678" s="203"/>
      <c r="E26678" s="203"/>
      <c r="F26678" s="203"/>
    </row>
    <row r="26679" spans="1:6" x14ac:dyDescent="0.25">
      <c r="A26679" s="203"/>
      <c r="B26679" s="203"/>
      <c r="C26679" s="203"/>
      <c r="D26679" s="203"/>
      <c r="E26679" s="203"/>
      <c r="F26679" s="203"/>
    </row>
    <row r="26680" spans="1:6" x14ac:dyDescent="0.25">
      <c r="A26680" s="203"/>
      <c r="B26680" s="203"/>
      <c r="C26680" s="203"/>
      <c r="D26680" s="203"/>
      <c r="E26680" s="203"/>
      <c r="F26680" s="203"/>
    </row>
    <row r="26681" spans="1:6" x14ac:dyDescent="0.25">
      <c r="A26681" s="203"/>
      <c r="B26681" s="203"/>
      <c r="C26681" s="203"/>
      <c r="D26681" s="203"/>
      <c r="E26681" s="203"/>
      <c r="F26681" s="203"/>
    </row>
    <row r="26682" spans="1:6" x14ac:dyDescent="0.25">
      <c r="A26682" s="203"/>
      <c r="B26682" s="203"/>
      <c r="C26682" s="203"/>
      <c r="D26682" s="203"/>
      <c r="E26682" s="203"/>
      <c r="F26682" s="203"/>
    </row>
    <row r="26683" spans="1:6" x14ac:dyDescent="0.25">
      <c r="A26683" s="203"/>
      <c r="B26683" s="203"/>
      <c r="C26683" s="203"/>
      <c r="D26683" s="203"/>
      <c r="E26683" s="203"/>
      <c r="F26683" s="203"/>
    </row>
    <row r="26684" spans="1:6" x14ac:dyDescent="0.25">
      <c r="A26684" s="203"/>
      <c r="B26684" s="203"/>
      <c r="C26684" s="203"/>
      <c r="D26684" s="203"/>
      <c r="E26684" s="203"/>
      <c r="F26684" s="203"/>
    </row>
    <row r="26685" spans="1:6" x14ac:dyDescent="0.25">
      <c r="A26685" s="203"/>
      <c r="B26685" s="203"/>
      <c r="C26685" s="203"/>
      <c r="D26685" s="203"/>
      <c r="E26685" s="203"/>
      <c r="F26685" s="203"/>
    </row>
    <row r="26686" spans="1:6" x14ac:dyDescent="0.25">
      <c r="A26686" s="203"/>
      <c r="B26686" s="203"/>
      <c r="C26686" s="203"/>
      <c r="D26686" s="203"/>
      <c r="E26686" s="203"/>
      <c r="F26686" s="203"/>
    </row>
    <row r="26687" spans="1:6" x14ac:dyDescent="0.25">
      <c r="A26687" s="203"/>
      <c r="B26687" s="203"/>
      <c r="C26687" s="203"/>
      <c r="D26687" s="203"/>
      <c r="E26687" s="203"/>
      <c r="F26687" s="203"/>
    </row>
    <row r="26688" spans="1:6" x14ac:dyDescent="0.25">
      <c r="A26688" s="203"/>
      <c r="B26688" s="203"/>
      <c r="C26688" s="203"/>
      <c r="D26688" s="203"/>
      <c r="E26688" s="203"/>
      <c r="F26688" s="203"/>
    </row>
    <row r="26689" spans="1:6" x14ac:dyDescent="0.25">
      <c r="A26689" s="203"/>
      <c r="B26689" s="203"/>
      <c r="C26689" s="203"/>
      <c r="D26689" s="203"/>
      <c r="E26689" s="203"/>
      <c r="F26689" s="203"/>
    </row>
    <row r="26690" spans="1:6" x14ac:dyDescent="0.25">
      <c r="A26690" s="203"/>
      <c r="B26690" s="203"/>
      <c r="C26690" s="203"/>
      <c r="D26690" s="203"/>
      <c r="E26690" s="203"/>
      <c r="F26690" s="203"/>
    </row>
    <row r="26691" spans="1:6" x14ac:dyDescent="0.25">
      <c r="A26691" s="203"/>
      <c r="B26691" s="203"/>
      <c r="C26691" s="203"/>
      <c r="D26691" s="203"/>
      <c r="E26691" s="203"/>
      <c r="F26691" s="203"/>
    </row>
    <row r="26692" spans="1:6" x14ac:dyDescent="0.25">
      <c r="A26692" s="203"/>
      <c r="B26692" s="203"/>
      <c r="C26692" s="203"/>
      <c r="D26692" s="203"/>
      <c r="E26692" s="203"/>
      <c r="F26692" s="203"/>
    </row>
    <row r="26693" spans="1:6" x14ac:dyDescent="0.25">
      <c r="A26693" s="203"/>
      <c r="B26693" s="203"/>
      <c r="C26693" s="203"/>
      <c r="D26693" s="203"/>
      <c r="E26693" s="203"/>
      <c r="F26693" s="203"/>
    </row>
    <row r="26694" spans="1:6" x14ac:dyDescent="0.25">
      <c r="A26694" s="203"/>
      <c r="B26694" s="203"/>
      <c r="C26694" s="203"/>
      <c r="D26694" s="203"/>
      <c r="E26694" s="203"/>
      <c r="F26694" s="203"/>
    </row>
    <row r="26695" spans="1:6" x14ac:dyDescent="0.25">
      <c r="A26695" s="203"/>
      <c r="B26695" s="203"/>
      <c r="C26695" s="203"/>
      <c r="D26695" s="203"/>
      <c r="E26695" s="203"/>
      <c r="F26695" s="203"/>
    </row>
    <row r="26696" spans="1:6" x14ac:dyDescent="0.25">
      <c r="A26696" s="203"/>
      <c r="B26696" s="203"/>
      <c r="C26696" s="203"/>
      <c r="D26696" s="203"/>
      <c r="E26696" s="203"/>
      <c r="F26696" s="203"/>
    </row>
    <row r="26697" spans="1:6" x14ac:dyDescent="0.25">
      <c r="A26697" s="203"/>
      <c r="B26697" s="203"/>
      <c r="C26697" s="203"/>
      <c r="D26697" s="203"/>
      <c r="E26697" s="203"/>
      <c r="F26697" s="203"/>
    </row>
    <row r="26698" spans="1:6" x14ac:dyDescent="0.25">
      <c r="A26698" s="203"/>
      <c r="B26698" s="203"/>
      <c r="C26698" s="203"/>
      <c r="D26698" s="203"/>
      <c r="E26698" s="203"/>
      <c r="F26698" s="203"/>
    </row>
    <row r="26699" spans="1:6" x14ac:dyDescent="0.25">
      <c r="A26699" s="203"/>
      <c r="B26699" s="203"/>
      <c r="C26699" s="203"/>
      <c r="D26699" s="203"/>
      <c r="E26699" s="203"/>
      <c r="F26699" s="203"/>
    </row>
    <row r="26700" spans="1:6" x14ac:dyDescent="0.25">
      <c r="A26700" s="203"/>
      <c r="B26700" s="203"/>
      <c r="C26700" s="203"/>
      <c r="D26700" s="203"/>
      <c r="E26700" s="203"/>
      <c r="F26700" s="203"/>
    </row>
    <row r="26701" spans="1:6" x14ac:dyDescent="0.25">
      <c r="A26701" s="203"/>
      <c r="B26701" s="203"/>
      <c r="C26701" s="203"/>
      <c r="D26701" s="203"/>
      <c r="E26701" s="203"/>
      <c r="F26701" s="203"/>
    </row>
    <row r="26702" spans="1:6" x14ac:dyDescent="0.25">
      <c r="A26702" s="203"/>
      <c r="B26702" s="203"/>
      <c r="C26702" s="203"/>
      <c r="D26702" s="203"/>
      <c r="E26702" s="203"/>
      <c r="F26702" s="203"/>
    </row>
    <row r="26703" spans="1:6" x14ac:dyDescent="0.25">
      <c r="A26703" s="203"/>
      <c r="B26703" s="203"/>
      <c r="C26703" s="203"/>
      <c r="D26703" s="203"/>
      <c r="E26703" s="203"/>
      <c r="F26703" s="203"/>
    </row>
    <row r="26704" spans="1:6" x14ac:dyDescent="0.25">
      <c r="A26704" s="203"/>
      <c r="B26704" s="203"/>
      <c r="C26704" s="203"/>
      <c r="D26704" s="203"/>
      <c r="E26704" s="203"/>
      <c r="F26704" s="203"/>
    </row>
    <row r="26705" spans="1:6" x14ac:dyDescent="0.25">
      <c r="A26705" s="203"/>
      <c r="B26705" s="203"/>
      <c r="C26705" s="203"/>
      <c r="D26705" s="203"/>
      <c r="E26705" s="203"/>
      <c r="F26705" s="203"/>
    </row>
    <row r="26706" spans="1:6" x14ac:dyDescent="0.25">
      <c r="A26706" s="203"/>
      <c r="B26706" s="203"/>
      <c r="C26706" s="203"/>
      <c r="D26706" s="203"/>
      <c r="E26706" s="203"/>
      <c r="F26706" s="203"/>
    </row>
    <row r="26707" spans="1:6" x14ac:dyDescent="0.25">
      <c r="A26707" s="203"/>
      <c r="B26707" s="203"/>
      <c r="C26707" s="203"/>
      <c r="D26707" s="203"/>
      <c r="E26707" s="203"/>
      <c r="F26707" s="203"/>
    </row>
    <row r="26708" spans="1:6" x14ac:dyDescent="0.25">
      <c r="A26708" s="203"/>
      <c r="B26708" s="203"/>
      <c r="C26708" s="203"/>
      <c r="D26708" s="203"/>
      <c r="E26708" s="203"/>
      <c r="F26708" s="203"/>
    </row>
    <row r="26709" spans="1:6" x14ac:dyDescent="0.25">
      <c r="A26709" s="203"/>
      <c r="B26709" s="203"/>
      <c r="C26709" s="203"/>
      <c r="D26709" s="203"/>
      <c r="E26709" s="203"/>
      <c r="F26709" s="203"/>
    </row>
    <row r="26710" spans="1:6" x14ac:dyDescent="0.25">
      <c r="A26710" s="203"/>
      <c r="B26710" s="203"/>
      <c r="C26710" s="203"/>
      <c r="D26710" s="203"/>
      <c r="E26710" s="203"/>
      <c r="F26710" s="203"/>
    </row>
    <row r="26711" spans="1:6" x14ac:dyDescent="0.25">
      <c r="A26711" s="203"/>
      <c r="B26711" s="203"/>
      <c r="C26711" s="203"/>
      <c r="D26711" s="203"/>
      <c r="E26711" s="203"/>
      <c r="F26711" s="203"/>
    </row>
    <row r="26712" spans="1:6" x14ac:dyDescent="0.25">
      <c r="A26712" s="203"/>
      <c r="B26712" s="203"/>
      <c r="C26712" s="203"/>
      <c r="D26712" s="203"/>
      <c r="E26712" s="203"/>
      <c r="F26712" s="203"/>
    </row>
    <row r="26713" spans="1:6" x14ac:dyDescent="0.25">
      <c r="A26713" s="203"/>
      <c r="B26713" s="203"/>
      <c r="C26713" s="203"/>
      <c r="D26713" s="203"/>
      <c r="E26713" s="203"/>
      <c r="F26713" s="203"/>
    </row>
    <row r="26714" spans="1:6" x14ac:dyDescent="0.25">
      <c r="A26714" s="203"/>
      <c r="B26714" s="203"/>
      <c r="C26714" s="203"/>
      <c r="D26714" s="203"/>
      <c r="E26714" s="203"/>
      <c r="F26714" s="203"/>
    </row>
    <row r="26715" spans="1:6" x14ac:dyDescent="0.25">
      <c r="A26715" s="203"/>
      <c r="B26715" s="203"/>
      <c r="C26715" s="203"/>
      <c r="D26715" s="203"/>
      <c r="E26715" s="203"/>
      <c r="F26715" s="203"/>
    </row>
    <row r="26716" spans="1:6" x14ac:dyDescent="0.25">
      <c r="A26716" s="203"/>
      <c r="B26716" s="203"/>
      <c r="C26716" s="203"/>
      <c r="D26716" s="203"/>
      <c r="E26716" s="203"/>
      <c r="F26716" s="203"/>
    </row>
    <row r="26717" spans="1:6" x14ac:dyDescent="0.25">
      <c r="A26717" s="203"/>
      <c r="B26717" s="203"/>
      <c r="C26717" s="203"/>
      <c r="D26717" s="203"/>
      <c r="E26717" s="203"/>
      <c r="F26717" s="203"/>
    </row>
    <row r="26718" spans="1:6" x14ac:dyDescent="0.25">
      <c r="A26718" s="203"/>
      <c r="B26718" s="203"/>
      <c r="C26718" s="203"/>
      <c r="D26718" s="203"/>
      <c r="E26718" s="203"/>
      <c r="F26718" s="203"/>
    </row>
    <row r="26719" spans="1:6" x14ac:dyDescent="0.25">
      <c r="A26719" s="203"/>
      <c r="B26719" s="203"/>
      <c r="C26719" s="203"/>
      <c r="D26719" s="203"/>
      <c r="E26719" s="203"/>
      <c r="F26719" s="203"/>
    </row>
    <row r="26720" spans="1:6" x14ac:dyDescent="0.25">
      <c r="A26720" s="203"/>
      <c r="B26720" s="203"/>
      <c r="C26720" s="203"/>
      <c r="D26720" s="203"/>
      <c r="E26720" s="203"/>
      <c r="F26720" s="203"/>
    </row>
    <row r="26721" spans="1:6" x14ac:dyDescent="0.25">
      <c r="A26721" s="203"/>
      <c r="B26721" s="203"/>
      <c r="C26721" s="203"/>
      <c r="D26721" s="203"/>
      <c r="E26721" s="203"/>
      <c r="F26721" s="203"/>
    </row>
    <row r="26722" spans="1:6" x14ac:dyDescent="0.25">
      <c r="A26722" s="203"/>
      <c r="B26722" s="203"/>
      <c r="C26722" s="203"/>
      <c r="D26722" s="203"/>
      <c r="E26722" s="203"/>
      <c r="F26722" s="203"/>
    </row>
    <row r="26723" spans="1:6" x14ac:dyDescent="0.25">
      <c r="A26723" s="203"/>
      <c r="B26723" s="203"/>
      <c r="C26723" s="203"/>
      <c r="D26723" s="203"/>
      <c r="E26723" s="203"/>
      <c r="F26723" s="203"/>
    </row>
    <row r="26724" spans="1:6" x14ac:dyDescent="0.25">
      <c r="A26724" s="203"/>
      <c r="B26724" s="203"/>
      <c r="C26724" s="203"/>
      <c r="D26724" s="203"/>
      <c r="E26724" s="203"/>
      <c r="F26724" s="203"/>
    </row>
    <row r="26725" spans="1:6" x14ac:dyDescent="0.25">
      <c r="A26725" s="203"/>
      <c r="B26725" s="203"/>
      <c r="C26725" s="203"/>
      <c r="D26725" s="203"/>
      <c r="E26725" s="203"/>
      <c r="F26725" s="203"/>
    </row>
    <row r="26726" spans="1:6" x14ac:dyDescent="0.25">
      <c r="A26726" s="203"/>
      <c r="B26726" s="203"/>
      <c r="C26726" s="203"/>
      <c r="D26726" s="203"/>
      <c r="E26726" s="203"/>
      <c r="F26726" s="203"/>
    </row>
    <row r="26727" spans="1:6" x14ac:dyDescent="0.25">
      <c r="A26727" s="203"/>
      <c r="B26727" s="203"/>
      <c r="C26727" s="203"/>
      <c r="D26727" s="203"/>
      <c r="E26727" s="203"/>
      <c r="F26727" s="203"/>
    </row>
    <row r="26728" spans="1:6" x14ac:dyDescent="0.25">
      <c r="A26728" s="203"/>
      <c r="B26728" s="203"/>
      <c r="C26728" s="203"/>
      <c r="D26728" s="203"/>
      <c r="E26728" s="203"/>
      <c r="F26728" s="203"/>
    </row>
    <row r="26729" spans="1:6" x14ac:dyDescent="0.25">
      <c r="A26729" s="203"/>
      <c r="B26729" s="203"/>
      <c r="C26729" s="203"/>
      <c r="D26729" s="203"/>
      <c r="E26729" s="203"/>
      <c r="F26729" s="203"/>
    </row>
    <row r="26730" spans="1:6" x14ac:dyDescent="0.25">
      <c r="A26730" s="203"/>
      <c r="B26730" s="203"/>
      <c r="C26730" s="203"/>
      <c r="D26730" s="203"/>
      <c r="E26730" s="203"/>
      <c r="F26730" s="203"/>
    </row>
    <row r="26731" spans="1:6" x14ac:dyDescent="0.25">
      <c r="A26731" s="203"/>
      <c r="B26731" s="203"/>
      <c r="C26731" s="203"/>
      <c r="D26731" s="203"/>
      <c r="E26731" s="203"/>
      <c r="F26731" s="203"/>
    </row>
    <row r="26732" spans="1:6" x14ac:dyDescent="0.25">
      <c r="A26732" s="203"/>
      <c r="B26732" s="203"/>
      <c r="C26732" s="203"/>
      <c r="D26732" s="203"/>
      <c r="E26732" s="203"/>
      <c r="F26732" s="203"/>
    </row>
    <row r="26733" spans="1:6" x14ac:dyDescent="0.25">
      <c r="A26733" s="203"/>
      <c r="B26733" s="203"/>
      <c r="C26733" s="203"/>
      <c r="D26733" s="203"/>
      <c r="E26733" s="203"/>
      <c r="F26733" s="203"/>
    </row>
    <row r="26734" spans="1:6" x14ac:dyDescent="0.25">
      <c r="A26734" s="203"/>
      <c r="B26734" s="203"/>
      <c r="C26734" s="203"/>
      <c r="D26734" s="203"/>
      <c r="E26734" s="203"/>
      <c r="F26734" s="203"/>
    </row>
    <row r="26735" spans="1:6" x14ac:dyDescent="0.25">
      <c r="A26735" s="203"/>
      <c r="B26735" s="203"/>
      <c r="C26735" s="203"/>
      <c r="D26735" s="203"/>
      <c r="E26735" s="203"/>
      <c r="F26735" s="203"/>
    </row>
    <row r="26736" spans="1:6" x14ac:dyDescent="0.25">
      <c r="A26736" s="203"/>
      <c r="B26736" s="203"/>
      <c r="C26736" s="203"/>
      <c r="D26736" s="203"/>
      <c r="E26736" s="203"/>
      <c r="F26736" s="203"/>
    </row>
    <row r="26737" spans="1:6" x14ac:dyDescent="0.25">
      <c r="A26737" s="203"/>
      <c r="B26737" s="203"/>
      <c r="C26737" s="203"/>
      <c r="D26737" s="203"/>
      <c r="E26737" s="203"/>
      <c r="F26737" s="203"/>
    </row>
    <row r="26738" spans="1:6" x14ac:dyDescent="0.25">
      <c r="A26738" s="203"/>
      <c r="B26738" s="203"/>
      <c r="C26738" s="203"/>
      <c r="D26738" s="203"/>
      <c r="E26738" s="203"/>
      <c r="F26738" s="203"/>
    </row>
    <row r="26739" spans="1:6" x14ac:dyDescent="0.25">
      <c r="A26739" s="203"/>
      <c r="B26739" s="203"/>
      <c r="C26739" s="203"/>
      <c r="D26739" s="203"/>
      <c r="E26739" s="203"/>
      <c r="F26739" s="203"/>
    </row>
    <row r="26740" spans="1:6" x14ac:dyDescent="0.25">
      <c r="A26740" s="203"/>
      <c r="B26740" s="203"/>
      <c r="C26740" s="203"/>
      <c r="D26740" s="203"/>
      <c r="E26740" s="203"/>
      <c r="F26740" s="203"/>
    </row>
    <row r="26741" spans="1:6" x14ac:dyDescent="0.25">
      <c r="A26741" s="203"/>
      <c r="B26741" s="203"/>
      <c r="C26741" s="203"/>
      <c r="D26741" s="203"/>
      <c r="E26741" s="203"/>
      <c r="F26741" s="203"/>
    </row>
    <row r="26742" spans="1:6" x14ac:dyDescent="0.25">
      <c r="A26742" s="203"/>
      <c r="B26742" s="203"/>
      <c r="C26742" s="203"/>
      <c r="D26742" s="203"/>
      <c r="E26742" s="203"/>
      <c r="F26742" s="203"/>
    </row>
    <row r="26743" spans="1:6" x14ac:dyDescent="0.25">
      <c r="A26743" s="203"/>
      <c r="B26743" s="203"/>
      <c r="C26743" s="203"/>
      <c r="D26743" s="203"/>
      <c r="E26743" s="203"/>
      <c r="F26743" s="203"/>
    </row>
    <row r="26744" spans="1:6" x14ac:dyDescent="0.25">
      <c r="A26744" s="203"/>
      <c r="B26744" s="203"/>
      <c r="C26744" s="203"/>
      <c r="D26744" s="203"/>
      <c r="E26744" s="203"/>
      <c r="F26744" s="203"/>
    </row>
    <row r="26745" spans="1:6" x14ac:dyDescent="0.25">
      <c r="A26745" s="203"/>
      <c r="B26745" s="203"/>
      <c r="C26745" s="203"/>
      <c r="D26745" s="203"/>
      <c r="E26745" s="203"/>
      <c r="F26745" s="203"/>
    </row>
    <row r="26746" spans="1:6" x14ac:dyDescent="0.25">
      <c r="A26746" s="203"/>
      <c r="B26746" s="203"/>
      <c r="C26746" s="203"/>
      <c r="D26746" s="203"/>
      <c r="E26746" s="203"/>
      <c r="F26746" s="203"/>
    </row>
    <row r="26747" spans="1:6" x14ac:dyDescent="0.25">
      <c r="A26747" s="203"/>
      <c r="B26747" s="203"/>
      <c r="C26747" s="203"/>
      <c r="D26747" s="203"/>
      <c r="E26747" s="203"/>
      <c r="F26747" s="203"/>
    </row>
    <row r="26748" spans="1:6" x14ac:dyDescent="0.25">
      <c r="A26748" s="203"/>
      <c r="B26748" s="203"/>
      <c r="C26748" s="203"/>
      <c r="D26748" s="203"/>
      <c r="E26748" s="203"/>
      <c r="F26748" s="203"/>
    </row>
    <row r="26749" spans="1:6" x14ac:dyDescent="0.25">
      <c r="A26749" s="203"/>
      <c r="B26749" s="203"/>
      <c r="C26749" s="203"/>
      <c r="D26749" s="203"/>
      <c r="E26749" s="203"/>
      <c r="F26749" s="203"/>
    </row>
    <row r="26750" spans="1:6" x14ac:dyDescent="0.25">
      <c r="A26750" s="203"/>
      <c r="B26750" s="203"/>
      <c r="C26750" s="203"/>
      <c r="D26750" s="203"/>
      <c r="E26750" s="203"/>
      <c r="F26750" s="203"/>
    </row>
    <row r="26751" spans="1:6" x14ac:dyDescent="0.25">
      <c r="A26751" s="203"/>
      <c r="B26751" s="203"/>
      <c r="C26751" s="203"/>
      <c r="D26751" s="203"/>
      <c r="E26751" s="203"/>
      <c r="F26751" s="203"/>
    </row>
    <row r="26752" spans="1:6" x14ac:dyDescent="0.25">
      <c r="A26752" s="203"/>
      <c r="B26752" s="203"/>
      <c r="C26752" s="203"/>
      <c r="D26752" s="203"/>
      <c r="E26752" s="203"/>
      <c r="F26752" s="203"/>
    </row>
    <row r="26753" spans="1:6" x14ac:dyDescent="0.25">
      <c r="A26753" s="203"/>
      <c r="B26753" s="203"/>
      <c r="C26753" s="203"/>
      <c r="D26753" s="203"/>
      <c r="E26753" s="203"/>
      <c r="F26753" s="203"/>
    </row>
    <row r="26754" spans="1:6" x14ac:dyDescent="0.25">
      <c r="A26754" s="203"/>
      <c r="B26754" s="203"/>
      <c r="C26754" s="203"/>
      <c r="D26754" s="203"/>
      <c r="E26754" s="203"/>
      <c r="F26754" s="203"/>
    </row>
    <row r="26755" spans="1:6" x14ac:dyDescent="0.25">
      <c r="A26755" s="203"/>
      <c r="B26755" s="203"/>
      <c r="C26755" s="203"/>
      <c r="D26755" s="203"/>
      <c r="E26755" s="203"/>
      <c r="F26755" s="203"/>
    </row>
    <row r="26756" spans="1:6" x14ac:dyDescent="0.25">
      <c r="A26756" s="203"/>
      <c r="B26756" s="203"/>
      <c r="C26756" s="203"/>
      <c r="D26756" s="203"/>
      <c r="E26756" s="203"/>
      <c r="F26756" s="203"/>
    </row>
    <row r="26757" spans="1:6" x14ac:dyDescent="0.25">
      <c r="A26757" s="203"/>
      <c r="B26757" s="203"/>
      <c r="C26757" s="203"/>
      <c r="D26757" s="203"/>
      <c r="E26757" s="203"/>
      <c r="F26757" s="203"/>
    </row>
    <row r="26758" spans="1:6" x14ac:dyDescent="0.25">
      <c r="A26758" s="203"/>
      <c r="B26758" s="203"/>
      <c r="C26758" s="203"/>
      <c r="D26758" s="203"/>
      <c r="E26758" s="203"/>
      <c r="F26758" s="203"/>
    </row>
    <row r="26759" spans="1:6" x14ac:dyDescent="0.25">
      <c r="A26759" s="203"/>
      <c r="B26759" s="203"/>
      <c r="C26759" s="203"/>
      <c r="D26759" s="203"/>
      <c r="E26759" s="203"/>
      <c r="F26759" s="203"/>
    </row>
    <row r="26760" spans="1:6" x14ac:dyDescent="0.25">
      <c r="A26760" s="203"/>
      <c r="B26760" s="203"/>
      <c r="C26760" s="203"/>
      <c r="D26760" s="203"/>
      <c r="E26760" s="203"/>
      <c r="F26760" s="203"/>
    </row>
    <row r="26761" spans="1:6" x14ac:dyDescent="0.25">
      <c r="A26761" s="203"/>
      <c r="B26761" s="203"/>
      <c r="C26761" s="203"/>
      <c r="D26761" s="203"/>
      <c r="E26761" s="203"/>
      <c r="F26761" s="203"/>
    </row>
    <row r="26762" spans="1:6" x14ac:dyDescent="0.25">
      <c r="A26762" s="203"/>
      <c r="B26762" s="203"/>
      <c r="C26762" s="203"/>
      <c r="D26762" s="203"/>
      <c r="E26762" s="203"/>
      <c r="F26762" s="203"/>
    </row>
    <row r="26763" spans="1:6" x14ac:dyDescent="0.25">
      <c r="A26763" s="203"/>
      <c r="B26763" s="203"/>
      <c r="C26763" s="203"/>
      <c r="D26763" s="203"/>
      <c r="E26763" s="203"/>
      <c r="F26763" s="203"/>
    </row>
    <row r="26764" spans="1:6" x14ac:dyDescent="0.25">
      <c r="A26764" s="203"/>
      <c r="B26764" s="203"/>
      <c r="C26764" s="203"/>
      <c r="D26764" s="203"/>
      <c r="E26764" s="203"/>
      <c r="F26764" s="203"/>
    </row>
    <row r="26765" spans="1:6" x14ac:dyDescent="0.25">
      <c r="A26765" s="203"/>
      <c r="B26765" s="203"/>
      <c r="C26765" s="203"/>
      <c r="D26765" s="203"/>
      <c r="E26765" s="203"/>
      <c r="F26765" s="203"/>
    </row>
    <row r="26766" spans="1:6" x14ac:dyDescent="0.25">
      <c r="A26766" s="203"/>
      <c r="B26766" s="203"/>
      <c r="C26766" s="203"/>
      <c r="D26766" s="203"/>
      <c r="E26766" s="203"/>
      <c r="F26766" s="203"/>
    </row>
    <row r="26767" spans="1:6" x14ac:dyDescent="0.25">
      <c r="A26767" s="203"/>
      <c r="B26767" s="203"/>
      <c r="C26767" s="203"/>
      <c r="D26767" s="203"/>
      <c r="E26767" s="203"/>
      <c r="F26767" s="203"/>
    </row>
    <row r="26768" spans="1:6" x14ac:dyDescent="0.25">
      <c r="A26768" s="203"/>
      <c r="B26768" s="203"/>
      <c r="C26768" s="203"/>
      <c r="D26768" s="203"/>
      <c r="E26768" s="203"/>
      <c r="F26768" s="203"/>
    </row>
    <row r="26769" spans="1:6" x14ac:dyDescent="0.25">
      <c r="A26769" s="203"/>
      <c r="B26769" s="203"/>
      <c r="C26769" s="203"/>
      <c r="D26769" s="203"/>
      <c r="E26769" s="203"/>
      <c r="F26769" s="203"/>
    </row>
    <row r="26770" spans="1:6" x14ac:dyDescent="0.25">
      <c r="A26770" s="203"/>
      <c r="B26770" s="203"/>
      <c r="C26770" s="203"/>
      <c r="D26770" s="203"/>
      <c r="E26770" s="203"/>
      <c r="F26770" s="203"/>
    </row>
    <row r="26771" spans="1:6" x14ac:dyDescent="0.25">
      <c r="A26771" s="203"/>
      <c r="B26771" s="203"/>
      <c r="C26771" s="203"/>
      <c r="D26771" s="203"/>
      <c r="E26771" s="203"/>
      <c r="F26771" s="203"/>
    </row>
    <row r="26772" spans="1:6" x14ac:dyDescent="0.25">
      <c r="A26772" s="203"/>
      <c r="B26772" s="203"/>
      <c r="C26772" s="203"/>
      <c r="D26772" s="203"/>
      <c r="E26772" s="203"/>
      <c r="F26772" s="203"/>
    </row>
    <row r="26773" spans="1:6" x14ac:dyDescent="0.25">
      <c r="A26773" s="203"/>
      <c r="B26773" s="203"/>
      <c r="C26773" s="203"/>
      <c r="D26773" s="203"/>
      <c r="E26773" s="203"/>
      <c r="F26773" s="203"/>
    </row>
    <row r="26774" spans="1:6" x14ac:dyDescent="0.25">
      <c r="A26774" s="203"/>
      <c r="B26774" s="203"/>
      <c r="C26774" s="203"/>
      <c r="D26774" s="203"/>
      <c r="E26774" s="203"/>
      <c r="F26774" s="203"/>
    </row>
    <row r="26775" spans="1:6" x14ac:dyDescent="0.25">
      <c r="A26775" s="203"/>
      <c r="B26775" s="203"/>
      <c r="C26775" s="203"/>
      <c r="D26775" s="203"/>
      <c r="E26775" s="203"/>
      <c r="F26775" s="203"/>
    </row>
    <row r="26776" spans="1:6" x14ac:dyDescent="0.25">
      <c r="A26776" s="203"/>
      <c r="B26776" s="203"/>
      <c r="C26776" s="203"/>
      <c r="D26776" s="203"/>
      <c r="E26776" s="203"/>
      <c r="F26776" s="203"/>
    </row>
    <row r="26777" spans="1:6" x14ac:dyDescent="0.25">
      <c r="A26777" s="203"/>
      <c r="B26777" s="203"/>
      <c r="C26777" s="203"/>
      <c r="D26777" s="203"/>
      <c r="E26777" s="203"/>
      <c r="F26777" s="203"/>
    </row>
    <row r="26778" spans="1:6" x14ac:dyDescent="0.25">
      <c r="A26778" s="203"/>
      <c r="B26778" s="203"/>
      <c r="C26778" s="203"/>
      <c r="D26778" s="203"/>
      <c r="E26778" s="203"/>
      <c r="F26778" s="203"/>
    </row>
    <row r="26779" spans="1:6" x14ac:dyDescent="0.25">
      <c r="A26779" s="203"/>
      <c r="B26779" s="203"/>
      <c r="C26779" s="203"/>
      <c r="D26779" s="203"/>
      <c r="E26779" s="203"/>
      <c r="F26779" s="203"/>
    </row>
    <row r="26780" spans="1:6" x14ac:dyDescent="0.25">
      <c r="A26780" s="203"/>
      <c r="B26780" s="203"/>
      <c r="C26780" s="203"/>
      <c r="D26780" s="203"/>
      <c r="E26780" s="203"/>
      <c r="F26780" s="203"/>
    </row>
    <row r="26781" spans="1:6" x14ac:dyDescent="0.25">
      <c r="A26781" s="203"/>
      <c r="B26781" s="203"/>
      <c r="C26781" s="203"/>
      <c r="D26781" s="203"/>
      <c r="E26781" s="203"/>
      <c r="F26781" s="203"/>
    </row>
    <row r="26782" spans="1:6" x14ac:dyDescent="0.25">
      <c r="A26782" s="203"/>
      <c r="B26782" s="203"/>
      <c r="C26782" s="203"/>
      <c r="D26782" s="203"/>
      <c r="E26782" s="203"/>
      <c r="F26782" s="203"/>
    </row>
    <row r="26783" spans="1:6" x14ac:dyDescent="0.25">
      <c r="A26783" s="203"/>
      <c r="B26783" s="203"/>
      <c r="C26783" s="203"/>
      <c r="D26783" s="203"/>
      <c r="E26783" s="203"/>
      <c r="F26783" s="203"/>
    </row>
    <row r="26784" spans="1:6" x14ac:dyDescent="0.25">
      <c r="A26784" s="203"/>
      <c r="B26784" s="203"/>
      <c r="C26784" s="203"/>
      <c r="D26784" s="203"/>
      <c r="E26784" s="203"/>
      <c r="F26784" s="203"/>
    </row>
    <row r="26785" spans="1:6" x14ac:dyDescent="0.25">
      <c r="A26785" s="203"/>
      <c r="B26785" s="203"/>
      <c r="C26785" s="203"/>
      <c r="D26785" s="203"/>
      <c r="E26785" s="203"/>
      <c r="F26785" s="203"/>
    </row>
    <row r="26786" spans="1:6" x14ac:dyDescent="0.25">
      <c r="A26786" s="203"/>
      <c r="B26786" s="203"/>
      <c r="C26786" s="203"/>
      <c r="D26786" s="203"/>
      <c r="E26786" s="203"/>
      <c r="F26786" s="203"/>
    </row>
    <row r="26787" spans="1:6" x14ac:dyDescent="0.25">
      <c r="A26787" s="203"/>
      <c r="B26787" s="203"/>
      <c r="C26787" s="203"/>
      <c r="D26787" s="203"/>
      <c r="E26787" s="203"/>
      <c r="F26787" s="203"/>
    </row>
    <row r="26788" spans="1:6" x14ac:dyDescent="0.25">
      <c r="A26788" s="203"/>
      <c r="B26788" s="203"/>
      <c r="C26788" s="203"/>
      <c r="D26788" s="203"/>
      <c r="E26788" s="203"/>
      <c r="F26788" s="203"/>
    </row>
    <row r="26789" spans="1:6" x14ac:dyDescent="0.25">
      <c r="A26789" s="203"/>
      <c r="B26789" s="203"/>
      <c r="C26789" s="203"/>
      <c r="D26789" s="203"/>
      <c r="E26789" s="203"/>
      <c r="F26789" s="203"/>
    </row>
    <row r="26790" spans="1:6" x14ac:dyDescent="0.25">
      <c r="A26790" s="203"/>
      <c r="B26790" s="203"/>
      <c r="C26790" s="203"/>
      <c r="D26790" s="203"/>
      <c r="E26790" s="203"/>
      <c r="F26790" s="203"/>
    </row>
    <row r="26791" spans="1:6" x14ac:dyDescent="0.25">
      <c r="A26791" s="203"/>
      <c r="B26791" s="203"/>
      <c r="C26791" s="203"/>
      <c r="D26791" s="203"/>
      <c r="E26791" s="203"/>
      <c r="F26791" s="203"/>
    </row>
    <row r="26792" spans="1:6" x14ac:dyDescent="0.25">
      <c r="A26792" s="203"/>
      <c r="B26792" s="203"/>
      <c r="C26792" s="203"/>
      <c r="D26792" s="203"/>
      <c r="E26792" s="203"/>
      <c r="F26792" s="203"/>
    </row>
    <row r="26793" spans="1:6" x14ac:dyDescent="0.25">
      <c r="A26793" s="203"/>
      <c r="B26793" s="203"/>
      <c r="C26793" s="203"/>
      <c r="D26793" s="203"/>
      <c r="E26793" s="203"/>
      <c r="F26793" s="203"/>
    </row>
    <row r="26794" spans="1:6" x14ac:dyDescent="0.25">
      <c r="A26794" s="203"/>
      <c r="B26794" s="203"/>
      <c r="C26794" s="203"/>
      <c r="D26794" s="203"/>
      <c r="E26794" s="203"/>
      <c r="F26794" s="203"/>
    </row>
    <row r="26795" spans="1:6" x14ac:dyDescent="0.25">
      <c r="A26795" s="203"/>
      <c r="B26795" s="203"/>
      <c r="C26795" s="203"/>
      <c r="D26795" s="203"/>
      <c r="E26795" s="203"/>
      <c r="F26795" s="203"/>
    </row>
    <row r="26796" spans="1:6" x14ac:dyDescent="0.25">
      <c r="A26796" s="203"/>
      <c r="B26796" s="203"/>
      <c r="C26796" s="203"/>
      <c r="D26796" s="203"/>
      <c r="E26796" s="203"/>
      <c r="F26796" s="203"/>
    </row>
    <row r="26797" spans="1:6" x14ac:dyDescent="0.25">
      <c r="A26797" s="203"/>
      <c r="B26797" s="203"/>
      <c r="C26797" s="203"/>
      <c r="D26797" s="203"/>
      <c r="E26797" s="203"/>
      <c r="F26797" s="203"/>
    </row>
    <row r="26798" spans="1:6" x14ac:dyDescent="0.25">
      <c r="A26798" s="203"/>
      <c r="B26798" s="203"/>
      <c r="C26798" s="203"/>
      <c r="D26798" s="203"/>
      <c r="E26798" s="203"/>
      <c r="F26798" s="203"/>
    </row>
    <row r="26799" spans="1:6" x14ac:dyDescent="0.25">
      <c r="A26799" s="203"/>
      <c r="B26799" s="203"/>
      <c r="C26799" s="203"/>
      <c r="D26799" s="203"/>
      <c r="E26799" s="203"/>
      <c r="F26799" s="203"/>
    </row>
    <row r="26800" spans="1:6" x14ac:dyDescent="0.25">
      <c r="A26800" s="203"/>
      <c r="B26800" s="203"/>
      <c r="C26800" s="203"/>
      <c r="D26800" s="203"/>
      <c r="E26800" s="203"/>
      <c r="F26800" s="203"/>
    </row>
    <row r="26801" spans="1:6" x14ac:dyDescent="0.25">
      <c r="A26801" s="203"/>
      <c r="B26801" s="203"/>
      <c r="C26801" s="203"/>
      <c r="D26801" s="203"/>
      <c r="E26801" s="203"/>
      <c r="F26801" s="203"/>
    </row>
    <row r="26802" spans="1:6" x14ac:dyDescent="0.25">
      <c r="A26802" s="203"/>
      <c r="B26802" s="203"/>
      <c r="C26802" s="203"/>
      <c r="D26802" s="203"/>
      <c r="E26802" s="203"/>
      <c r="F26802" s="203"/>
    </row>
    <row r="26803" spans="1:6" x14ac:dyDescent="0.25">
      <c r="A26803" s="203"/>
      <c r="B26803" s="203"/>
      <c r="C26803" s="203"/>
      <c r="D26803" s="203"/>
      <c r="E26803" s="203"/>
      <c r="F26803" s="203"/>
    </row>
    <row r="26804" spans="1:6" x14ac:dyDescent="0.25">
      <c r="A26804" s="203"/>
      <c r="B26804" s="203"/>
      <c r="C26804" s="203"/>
      <c r="D26804" s="203"/>
      <c r="E26804" s="203"/>
      <c r="F26804" s="203"/>
    </row>
    <row r="26805" spans="1:6" x14ac:dyDescent="0.25">
      <c r="A26805" s="203"/>
      <c r="B26805" s="203"/>
      <c r="C26805" s="203"/>
      <c r="D26805" s="203"/>
      <c r="E26805" s="203"/>
      <c r="F26805" s="203"/>
    </row>
    <row r="26806" spans="1:6" x14ac:dyDescent="0.25">
      <c r="A26806" s="203"/>
      <c r="B26806" s="203"/>
      <c r="C26806" s="203"/>
      <c r="D26806" s="203"/>
      <c r="E26806" s="203"/>
      <c r="F26806" s="203"/>
    </row>
    <row r="26807" spans="1:6" x14ac:dyDescent="0.25">
      <c r="A26807" s="203"/>
      <c r="B26807" s="203"/>
      <c r="C26807" s="203"/>
      <c r="D26807" s="203"/>
      <c r="E26807" s="203"/>
      <c r="F26807" s="203"/>
    </row>
    <row r="26808" spans="1:6" x14ac:dyDescent="0.25">
      <c r="A26808" s="203"/>
      <c r="B26808" s="203"/>
      <c r="C26808" s="203"/>
      <c r="D26808" s="203"/>
      <c r="E26808" s="203"/>
      <c r="F26808" s="203"/>
    </row>
    <row r="26809" spans="1:6" x14ac:dyDescent="0.25">
      <c r="A26809" s="203"/>
      <c r="B26809" s="203"/>
      <c r="C26809" s="203"/>
      <c r="D26809" s="203"/>
      <c r="E26809" s="203"/>
      <c r="F26809" s="203"/>
    </row>
    <row r="26810" spans="1:6" x14ac:dyDescent="0.25">
      <c r="A26810" s="203"/>
      <c r="B26810" s="203"/>
      <c r="C26810" s="203"/>
      <c r="D26810" s="203"/>
      <c r="E26810" s="203"/>
      <c r="F26810" s="203"/>
    </row>
    <row r="26811" spans="1:6" x14ac:dyDescent="0.25">
      <c r="A26811" s="203"/>
      <c r="B26811" s="203"/>
      <c r="C26811" s="203"/>
      <c r="D26811" s="203"/>
      <c r="E26811" s="203"/>
      <c r="F26811" s="203"/>
    </row>
    <row r="26812" spans="1:6" x14ac:dyDescent="0.25">
      <c r="A26812" s="203"/>
      <c r="B26812" s="203"/>
      <c r="C26812" s="203"/>
      <c r="D26812" s="203"/>
      <c r="E26812" s="203"/>
      <c r="F26812" s="203"/>
    </row>
    <row r="26813" spans="1:6" x14ac:dyDescent="0.25">
      <c r="A26813" s="203"/>
      <c r="B26813" s="203"/>
      <c r="C26813" s="203"/>
      <c r="D26813" s="203"/>
      <c r="E26813" s="203"/>
      <c r="F26813" s="203"/>
    </row>
    <row r="26814" spans="1:6" x14ac:dyDescent="0.25">
      <c r="A26814" s="203"/>
      <c r="B26814" s="203"/>
      <c r="C26814" s="203"/>
      <c r="D26814" s="203"/>
      <c r="E26814" s="203"/>
      <c r="F26814" s="203"/>
    </row>
    <row r="26815" spans="1:6" x14ac:dyDescent="0.25">
      <c r="A26815" s="203"/>
      <c r="B26815" s="203"/>
      <c r="C26815" s="203"/>
      <c r="D26815" s="203"/>
      <c r="E26815" s="203"/>
      <c r="F26815" s="203"/>
    </row>
    <row r="26816" spans="1:6" x14ac:dyDescent="0.25">
      <c r="A26816" s="203"/>
      <c r="B26816" s="203"/>
      <c r="C26816" s="203"/>
      <c r="D26816" s="203"/>
      <c r="E26816" s="203"/>
      <c r="F26816" s="203"/>
    </row>
    <row r="26817" spans="1:6" x14ac:dyDescent="0.25">
      <c r="A26817" s="203"/>
      <c r="B26817" s="203"/>
      <c r="C26817" s="203"/>
      <c r="D26817" s="203"/>
      <c r="E26817" s="203"/>
      <c r="F26817" s="203"/>
    </row>
    <row r="26818" spans="1:6" x14ac:dyDescent="0.25">
      <c r="A26818" s="203"/>
      <c r="B26818" s="203"/>
      <c r="C26818" s="203"/>
      <c r="D26818" s="203"/>
      <c r="E26818" s="203"/>
      <c r="F26818" s="203"/>
    </row>
    <row r="26819" spans="1:6" x14ac:dyDescent="0.25">
      <c r="A26819" s="203"/>
      <c r="B26819" s="203"/>
      <c r="C26819" s="203"/>
      <c r="D26819" s="203"/>
      <c r="E26819" s="203"/>
      <c r="F26819" s="203"/>
    </row>
    <row r="26820" spans="1:6" x14ac:dyDescent="0.25">
      <c r="A26820" s="203"/>
      <c r="B26820" s="203"/>
      <c r="C26820" s="203"/>
      <c r="D26820" s="203"/>
      <c r="E26820" s="203"/>
      <c r="F26820" s="203"/>
    </row>
    <row r="26821" spans="1:6" x14ac:dyDescent="0.25">
      <c r="A26821" s="203"/>
      <c r="B26821" s="203"/>
      <c r="C26821" s="203"/>
      <c r="D26821" s="203"/>
      <c r="E26821" s="203"/>
      <c r="F26821" s="203"/>
    </row>
    <row r="26822" spans="1:6" x14ac:dyDescent="0.25">
      <c r="A26822" s="203"/>
      <c r="B26822" s="203"/>
      <c r="C26822" s="203"/>
      <c r="D26822" s="203"/>
      <c r="E26822" s="203"/>
      <c r="F26822" s="203"/>
    </row>
    <row r="26823" spans="1:6" x14ac:dyDescent="0.25">
      <c r="A26823" s="203"/>
      <c r="B26823" s="203"/>
      <c r="C26823" s="203"/>
      <c r="D26823" s="203"/>
      <c r="E26823" s="203"/>
      <c r="F26823" s="203"/>
    </row>
    <row r="26824" spans="1:6" x14ac:dyDescent="0.25">
      <c r="A26824" s="203"/>
      <c r="B26824" s="203"/>
      <c r="C26824" s="203"/>
      <c r="D26824" s="203"/>
      <c r="E26824" s="203"/>
      <c r="F26824" s="203"/>
    </row>
    <row r="26825" spans="1:6" x14ac:dyDescent="0.25">
      <c r="A26825" s="203"/>
      <c r="B26825" s="203"/>
      <c r="C26825" s="203"/>
      <c r="D26825" s="203"/>
      <c r="E26825" s="203"/>
      <c r="F26825" s="203"/>
    </row>
    <row r="26826" spans="1:6" x14ac:dyDescent="0.25">
      <c r="A26826" s="203"/>
      <c r="B26826" s="203"/>
      <c r="C26826" s="203"/>
      <c r="D26826" s="203"/>
      <c r="E26826" s="203"/>
      <c r="F26826" s="203"/>
    </row>
    <row r="26827" spans="1:6" x14ac:dyDescent="0.25">
      <c r="A26827" s="203"/>
      <c r="B26827" s="203"/>
      <c r="C26827" s="203"/>
      <c r="D26827" s="203"/>
      <c r="E26827" s="203"/>
      <c r="F26827" s="203"/>
    </row>
    <row r="26828" spans="1:6" x14ac:dyDescent="0.25">
      <c r="A26828" s="203"/>
      <c r="B26828" s="203"/>
      <c r="C26828" s="203"/>
      <c r="D26828" s="203"/>
      <c r="E26828" s="203"/>
      <c r="F26828" s="203"/>
    </row>
    <row r="26829" spans="1:6" x14ac:dyDescent="0.25">
      <c r="A26829" s="203"/>
      <c r="B26829" s="203"/>
      <c r="C26829" s="203"/>
      <c r="D26829" s="203"/>
      <c r="E26829" s="203"/>
      <c r="F26829" s="203"/>
    </row>
    <row r="26830" spans="1:6" x14ac:dyDescent="0.25">
      <c r="A26830" s="203"/>
      <c r="B26830" s="203"/>
      <c r="C26830" s="203"/>
      <c r="D26830" s="203"/>
      <c r="E26830" s="203"/>
      <c r="F26830" s="203"/>
    </row>
    <row r="26831" spans="1:6" x14ac:dyDescent="0.25">
      <c r="A26831" s="203"/>
      <c r="B26831" s="203"/>
      <c r="C26831" s="203"/>
      <c r="D26831" s="203"/>
      <c r="E26831" s="203"/>
      <c r="F26831" s="203"/>
    </row>
    <row r="26832" spans="1:6" x14ac:dyDescent="0.25">
      <c r="A26832" s="203"/>
      <c r="B26832" s="203"/>
      <c r="C26832" s="203"/>
      <c r="D26832" s="203"/>
      <c r="E26832" s="203"/>
      <c r="F26832" s="203"/>
    </row>
    <row r="26833" spans="1:6" x14ac:dyDescent="0.25">
      <c r="A26833" s="203"/>
      <c r="B26833" s="203"/>
      <c r="C26833" s="203"/>
      <c r="D26833" s="203"/>
      <c r="E26833" s="203"/>
      <c r="F26833" s="203"/>
    </row>
    <row r="26834" spans="1:6" x14ac:dyDescent="0.25">
      <c r="A26834" s="203"/>
      <c r="B26834" s="203"/>
      <c r="C26834" s="203"/>
      <c r="D26834" s="203"/>
      <c r="E26834" s="203"/>
      <c r="F26834" s="203"/>
    </row>
    <row r="26835" spans="1:6" x14ac:dyDescent="0.25">
      <c r="A26835" s="203"/>
      <c r="B26835" s="203"/>
      <c r="C26835" s="203"/>
      <c r="D26835" s="203"/>
      <c r="E26835" s="203"/>
      <c r="F26835" s="203"/>
    </row>
    <row r="26836" spans="1:6" x14ac:dyDescent="0.25">
      <c r="A26836" s="203"/>
      <c r="B26836" s="203"/>
      <c r="C26836" s="203"/>
      <c r="D26836" s="203"/>
      <c r="E26836" s="203"/>
      <c r="F26836" s="203"/>
    </row>
    <row r="26837" spans="1:6" x14ac:dyDescent="0.25">
      <c r="A26837" s="203"/>
      <c r="B26837" s="203"/>
      <c r="C26837" s="203"/>
      <c r="D26837" s="203"/>
      <c r="E26837" s="203"/>
      <c r="F26837" s="203"/>
    </row>
    <row r="26838" spans="1:6" x14ac:dyDescent="0.25">
      <c r="A26838" s="203"/>
      <c r="B26838" s="203"/>
      <c r="C26838" s="203"/>
      <c r="D26838" s="203"/>
      <c r="E26838" s="203"/>
      <c r="F26838" s="203"/>
    </row>
    <row r="26839" spans="1:6" x14ac:dyDescent="0.25">
      <c r="A26839" s="203"/>
      <c r="B26839" s="203"/>
      <c r="C26839" s="203"/>
      <c r="D26839" s="203"/>
      <c r="E26839" s="203"/>
      <c r="F26839" s="203"/>
    </row>
    <row r="26840" spans="1:6" x14ac:dyDescent="0.25">
      <c r="A26840" s="203"/>
      <c r="B26840" s="203"/>
      <c r="C26840" s="203"/>
      <c r="D26840" s="203"/>
      <c r="E26840" s="203"/>
      <c r="F26840" s="203"/>
    </row>
    <row r="26841" spans="1:6" x14ac:dyDescent="0.25">
      <c r="A26841" s="203"/>
      <c r="B26841" s="203"/>
      <c r="C26841" s="203"/>
      <c r="D26841" s="203"/>
      <c r="E26841" s="203"/>
      <c r="F26841" s="203"/>
    </row>
    <row r="26842" spans="1:6" x14ac:dyDescent="0.25">
      <c r="A26842" s="203"/>
      <c r="B26842" s="203"/>
      <c r="C26842" s="203"/>
      <c r="D26842" s="203"/>
      <c r="E26842" s="203"/>
      <c r="F26842" s="203"/>
    </row>
    <row r="26843" spans="1:6" x14ac:dyDescent="0.25">
      <c r="A26843" s="203"/>
      <c r="B26843" s="203"/>
      <c r="C26843" s="203"/>
      <c r="D26843" s="203"/>
      <c r="E26843" s="203"/>
      <c r="F26843" s="203"/>
    </row>
    <row r="26844" spans="1:6" x14ac:dyDescent="0.25">
      <c r="A26844" s="203"/>
      <c r="B26844" s="203"/>
      <c r="C26844" s="203"/>
      <c r="D26844" s="203"/>
      <c r="E26844" s="203"/>
      <c r="F26844" s="203"/>
    </row>
    <row r="26845" spans="1:6" x14ac:dyDescent="0.25">
      <c r="A26845" s="203"/>
      <c r="B26845" s="203"/>
      <c r="C26845" s="203"/>
      <c r="D26845" s="203"/>
      <c r="E26845" s="203"/>
      <c r="F26845" s="203"/>
    </row>
    <row r="26846" spans="1:6" x14ac:dyDescent="0.25">
      <c r="A26846" s="203"/>
      <c r="B26846" s="203"/>
      <c r="C26846" s="203"/>
      <c r="D26846" s="203"/>
      <c r="E26846" s="203"/>
      <c r="F26846" s="203"/>
    </row>
    <row r="26847" spans="1:6" x14ac:dyDescent="0.25">
      <c r="A26847" s="203"/>
      <c r="B26847" s="203"/>
      <c r="C26847" s="203"/>
      <c r="D26847" s="203"/>
      <c r="E26847" s="203"/>
      <c r="F26847" s="203"/>
    </row>
    <row r="26848" spans="1:6" x14ac:dyDescent="0.25">
      <c r="A26848" s="203"/>
      <c r="B26848" s="203"/>
      <c r="C26848" s="203"/>
      <c r="D26848" s="203"/>
      <c r="E26848" s="203"/>
      <c r="F26848" s="203"/>
    </row>
    <row r="26849" spans="1:6" x14ac:dyDescent="0.25">
      <c r="A26849" s="203"/>
      <c r="B26849" s="203"/>
      <c r="C26849" s="203"/>
      <c r="D26849" s="203"/>
      <c r="E26849" s="203"/>
      <c r="F26849" s="203"/>
    </row>
    <row r="26850" spans="1:6" x14ac:dyDescent="0.25">
      <c r="A26850" s="203"/>
      <c r="B26850" s="203"/>
      <c r="C26850" s="203"/>
      <c r="D26850" s="203"/>
      <c r="E26850" s="203"/>
      <c r="F26850" s="203"/>
    </row>
    <row r="26851" spans="1:6" x14ac:dyDescent="0.25">
      <c r="A26851" s="203"/>
      <c r="B26851" s="203"/>
      <c r="C26851" s="203"/>
      <c r="D26851" s="203"/>
      <c r="E26851" s="203"/>
      <c r="F26851" s="203"/>
    </row>
    <row r="26852" spans="1:6" x14ac:dyDescent="0.25">
      <c r="A26852" s="203"/>
      <c r="B26852" s="203"/>
      <c r="C26852" s="203"/>
      <c r="D26852" s="203"/>
      <c r="E26852" s="203"/>
      <c r="F26852" s="203"/>
    </row>
    <row r="26853" spans="1:6" x14ac:dyDescent="0.25">
      <c r="A26853" s="203"/>
      <c r="B26853" s="203"/>
      <c r="C26853" s="203"/>
      <c r="D26853" s="203"/>
      <c r="E26853" s="203"/>
      <c r="F26853" s="203"/>
    </row>
    <row r="26854" spans="1:6" x14ac:dyDescent="0.25">
      <c r="A26854" s="203"/>
      <c r="B26854" s="203"/>
      <c r="C26854" s="203"/>
      <c r="D26854" s="203"/>
      <c r="E26854" s="203"/>
      <c r="F26854" s="203"/>
    </row>
    <row r="26855" spans="1:6" x14ac:dyDescent="0.25">
      <c r="A26855" s="203"/>
      <c r="B26855" s="203"/>
      <c r="C26855" s="203"/>
      <c r="D26855" s="203"/>
      <c r="E26855" s="203"/>
      <c r="F26855" s="203"/>
    </row>
    <row r="26856" spans="1:6" x14ac:dyDescent="0.25">
      <c r="A26856" s="203"/>
      <c r="B26856" s="203"/>
      <c r="C26856" s="203"/>
      <c r="D26856" s="203"/>
      <c r="E26856" s="203"/>
      <c r="F26856" s="203"/>
    </row>
    <row r="26857" spans="1:6" x14ac:dyDescent="0.25">
      <c r="A26857" s="203"/>
      <c r="B26857" s="203"/>
      <c r="C26857" s="203"/>
      <c r="D26857" s="203"/>
      <c r="E26857" s="203"/>
      <c r="F26857" s="203"/>
    </row>
    <row r="26858" spans="1:6" x14ac:dyDescent="0.25">
      <c r="A26858" s="203"/>
      <c r="B26858" s="203"/>
      <c r="C26858" s="203"/>
      <c r="D26858" s="203"/>
      <c r="E26858" s="203"/>
      <c r="F26858" s="203"/>
    </row>
    <row r="26859" spans="1:6" x14ac:dyDescent="0.25">
      <c r="A26859" s="203"/>
      <c r="B26859" s="203"/>
      <c r="C26859" s="203"/>
      <c r="D26859" s="203"/>
      <c r="E26859" s="203"/>
      <c r="F26859" s="203"/>
    </row>
    <row r="26860" spans="1:6" x14ac:dyDescent="0.25">
      <c r="A26860" s="203"/>
      <c r="B26860" s="203"/>
      <c r="C26860" s="203"/>
      <c r="D26860" s="203"/>
      <c r="E26860" s="203"/>
      <c r="F26860" s="203"/>
    </row>
    <row r="26861" spans="1:6" x14ac:dyDescent="0.25">
      <c r="A26861" s="203"/>
      <c r="B26861" s="203"/>
      <c r="C26861" s="203"/>
      <c r="D26861" s="203"/>
      <c r="E26861" s="203"/>
      <c r="F26861" s="203"/>
    </row>
    <row r="26862" spans="1:6" x14ac:dyDescent="0.25">
      <c r="A26862" s="203"/>
      <c r="B26862" s="203"/>
      <c r="C26862" s="203"/>
      <c r="D26862" s="203"/>
      <c r="E26862" s="203"/>
      <c r="F26862" s="203"/>
    </row>
    <row r="26863" spans="1:6" x14ac:dyDescent="0.25">
      <c r="A26863" s="203"/>
      <c r="B26863" s="203"/>
      <c r="C26863" s="203"/>
      <c r="D26863" s="203"/>
      <c r="E26863" s="203"/>
      <c r="F26863" s="203"/>
    </row>
    <row r="26864" spans="1:6" x14ac:dyDescent="0.25">
      <c r="A26864" s="203"/>
      <c r="B26864" s="203"/>
      <c r="C26864" s="203"/>
      <c r="D26864" s="203"/>
      <c r="E26864" s="203"/>
      <c r="F26864" s="203"/>
    </row>
    <row r="26865" spans="1:6" x14ac:dyDescent="0.25">
      <c r="A26865" s="203"/>
      <c r="B26865" s="203"/>
      <c r="C26865" s="203"/>
      <c r="D26865" s="203"/>
      <c r="E26865" s="203"/>
      <c r="F26865" s="203"/>
    </row>
    <row r="26866" spans="1:6" x14ac:dyDescent="0.25">
      <c r="A26866" s="203"/>
      <c r="B26866" s="203"/>
      <c r="C26866" s="203"/>
      <c r="D26866" s="203"/>
      <c r="E26866" s="203"/>
      <c r="F26866" s="203"/>
    </row>
    <row r="26867" spans="1:6" x14ac:dyDescent="0.25">
      <c r="A26867" s="203"/>
      <c r="B26867" s="203"/>
      <c r="C26867" s="203"/>
      <c r="D26867" s="203"/>
      <c r="E26867" s="203"/>
      <c r="F26867" s="203"/>
    </row>
    <row r="26868" spans="1:6" x14ac:dyDescent="0.25">
      <c r="A26868" s="203"/>
      <c r="B26868" s="203"/>
      <c r="C26868" s="203"/>
      <c r="D26868" s="203"/>
      <c r="E26868" s="203"/>
      <c r="F26868" s="203"/>
    </row>
    <row r="26869" spans="1:6" x14ac:dyDescent="0.25">
      <c r="A26869" s="203"/>
      <c r="B26869" s="203"/>
      <c r="C26869" s="203"/>
      <c r="D26869" s="203"/>
      <c r="E26869" s="203"/>
      <c r="F26869" s="203"/>
    </row>
    <row r="26870" spans="1:6" x14ac:dyDescent="0.25">
      <c r="A26870" s="203"/>
      <c r="B26870" s="203"/>
      <c r="C26870" s="203"/>
      <c r="D26870" s="203"/>
      <c r="E26870" s="203"/>
      <c r="F26870" s="203"/>
    </row>
    <row r="26871" spans="1:6" x14ac:dyDescent="0.25">
      <c r="A26871" s="203"/>
      <c r="B26871" s="203"/>
      <c r="C26871" s="203"/>
      <c r="D26871" s="203"/>
      <c r="E26871" s="203"/>
      <c r="F26871" s="203"/>
    </row>
    <row r="26872" spans="1:6" x14ac:dyDescent="0.25">
      <c r="A26872" s="203"/>
      <c r="B26872" s="203"/>
      <c r="C26872" s="203"/>
      <c r="D26872" s="203"/>
      <c r="E26872" s="203"/>
      <c r="F26872" s="203"/>
    </row>
    <row r="26873" spans="1:6" x14ac:dyDescent="0.25">
      <c r="A26873" s="203"/>
      <c r="B26873" s="203"/>
      <c r="C26873" s="203"/>
      <c r="D26873" s="203"/>
      <c r="E26873" s="203"/>
      <c r="F26873" s="203"/>
    </row>
    <row r="26874" spans="1:6" x14ac:dyDescent="0.25">
      <c r="A26874" s="203"/>
      <c r="B26874" s="203"/>
      <c r="C26874" s="203"/>
      <c r="D26874" s="203"/>
      <c r="E26874" s="203"/>
      <c r="F26874" s="203"/>
    </row>
    <row r="26875" spans="1:6" x14ac:dyDescent="0.25">
      <c r="A26875" s="203"/>
      <c r="B26875" s="203"/>
      <c r="C26875" s="203"/>
      <c r="D26875" s="203"/>
      <c r="E26875" s="203"/>
      <c r="F26875" s="203"/>
    </row>
    <row r="26876" spans="1:6" x14ac:dyDescent="0.25">
      <c r="A26876" s="203"/>
      <c r="B26876" s="203"/>
      <c r="C26876" s="203"/>
      <c r="D26876" s="203"/>
      <c r="E26876" s="203"/>
      <c r="F26876" s="203"/>
    </row>
    <row r="26877" spans="1:6" x14ac:dyDescent="0.25">
      <c r="A26877" s="203"/>
      <c r="B26877" s="203"/>
      <c r="C26877" s="203"/>
      <c r="D26877" s="203"/>
      <c r="E26877" s="203"/>
      <c r="F26877" s="203"/>
    </row>
    <row r="26878" spans="1:6" x14ac:dyDescent="0.25">
      <c r="A26878" s="203"/>
      <c r="B26878" s="203"/>
      <c r="C26878" s="203"/>
      <c r="D26878" s="203"/>
      <c r="E26878" s="203"/>
      <c r="F26878" s="203"/>
    </row>
    <row r="26879" spans="1:6" x14ac:dyDescent="0.25">
      <c r="A26879" s="203"/>
      <c r="B26879" s="203"/>
      <c r="C26879" s="203"/>
      <c r="D26879" s="203"/>
      <c r="E26879" s="203"/>
      <c r="F26879" s="203"/>
    </row>
    <row r="26880" spans="1:6" x14ac:dyDescent="0.25">
      <c r="A26880" s="203"/>
      <c r="B26880" s="203"/>
      <c r="C26880" s="203"/>
      <c r="D26880" s="203"/>
      <c r="E26880" s="203"/>
      <c r="F26880" s="203"/>
    </row>
    <row r="26881" spans="1:6" x14ac:dyDescent="0.25">
      <c r="A26881" s="203"/>
      <c r="B26881" s="203"/>
      <c r="C26881" s="203"/>
      <c r="D26881" s="203"/>
      <c r="E26881" s="203"/>
      <c r="F26881" s="203"/>
    </row>
    <row r="26882" spans="1:6" x14ac:dyDescent="0.25">
      <c r="A26882" s="203"/>
      <c r="B26882" s="203"/>
      <c r="C26882" s="203"/>
      <c r="D26882" s="203"/>
      <c r="E26882" s="203"/>
      <c r="F26882" s="203"/>
    </row>
    <row r="26883" spans="1:6" x14ac:dyDescent="0.25">
      <c r="A26883" s="203"/>
      <c r="B26883" s="203"/>
      <c r="C26883" s="203"/>
      <c r="D26883" s="203"/>
      <c r="E26883" s="203"/>
      <c r="F26883" s="203"/>
    </row>
    <row r="26884" spans="1:6" x14ac:dyDescent="0.25">
      <c r="A26884" s="203"/>
      <c r="B26884" s="203"/>
      <c r="C26884" s="203"/>
      <c r="D26884" s="203"/>
      <c r="E26884" s="203"/>
      <c r="F26884" s="203"/>
    </row>
    <row r="26885" spans="1:6" x14ac:dyDescent="0.25">
      <c r="A26885" s="203"/>
      <c r="B26885" s="203"/>
      <c r="C26885" s="203"/>
      <c r="D26885" s="203"/>
      <c r="E26885" s="203"/>
      <c r="F26885" s="203"/>
    </row>
    <row r="26886" spans="1:6" x14ac:dyDescent="0.25">
      <c r="A26886" s="203"/>
      <c r="B26886" s="203"/>
      <c r="C26886" s="203"/>
      <c r="D26886" s="203"/>
      <c r="E26886" s="203"/>
      <c r="F26886" s="203"/>
    </row>
    <row r="26887" spans="1:6" x14ac:dyDescent="0.25">
      <c r="A26887" s="203"/>
      <c r="B26887" s="203"/>
      <c r="C26887" s="203"/>
      <c r="D26887" s="203"/>
      <c r="E26887" s="203"/>
      <c r="F26887" s="203"/>
    </row>
    <row r="26888" spans="1:6" x14ac:dyDescent="0.25">
      <c r="A26888" s="203"/>
      <c r="B26888" s="203"/>
      <c r="C26888" s="203"/>
      <c r="D26888" s="203"/>
      <c r="E26888" s="203"/>
      <c r="F26888" s="203"/>
    </row>
    <row r="26889" spans="1:6" x14ac:dyDescent="0.25">
      <c r="A26889" s="203"/>
      <c r="B26889" s="203"/>
      <c r="C26889" s="203"/>
      <c r="D26889" s="203"/>
      <c r="E26889" s="203"/>
      <c r="F26889" s="203"/>
    </row>
    <row r="26890" spans="1:6" x14ac:dyDescent="0.25">
      <c r="A26890" s="203"/>
      <c r="B26890" s="203"/>
      <c r="C26890" s="203"/>
      <c r="D26890" s="203"/>
      <c r="E26890" s="203"/>
      <c r="F26890" s="203"/>
    </row>
    <row r="26891" spans="1:6" x14ac:dyDescent="0.25">
      <c r="A26891" s="203"/>
      <c r="B26891" s="203"/>
      <c r="C26891" s="203"/>
      <c r="D26891" s="203"/>
      <c r="E26891" s="203"/>
      <c r="F26891" s="203"/>
    </row>
    <row r="26892" spans="1:6" x14ac:dyDescent="0.25">
      <c r="A26892" s="203"/>
      <c r="B26892" s="203"/>
      <c r="C26892" s="203"/>
      <c r="D26892" s="203"/>
      <c r="E26892" s="203"/>
      <c r="F26892" s="203"/>
    </row>
    <row r="26893" spans="1:6" x14ac:dyDescent="0.25">
      <c r="A26893" s="203"/>
      <c r="B26893" s="203"/>
      <c r="C26893" s="203"/>
      <c r="D26893" s="203"/>
      <c r="E26893" s="203"/>
      <c r="F26893" s="203"/>
    </row>
    <row r="26894" spans="1:6" x14ac:dyDescent="0.25">
      <c r="A26894" s="203"/>
      <c r="B26894" s="203"/>
      <c r="C26894" s="203"/>
      <c r="D26894" s="203"/>
      <c r="E26894" s="203"/>
      <c r="F26894" s="203"/>
    </row>
    <row r="26895" spans="1:6" x14ac:dyDescent="0.25">
      <c r="A26895" s="203"/>
      <c r="B26895" s="203"/>
      <c r="C26895" s="203"/>
      <c r="D26895" s="203"/>
      <c r="E26895" s="203"/>
      <c r="F26895" s="203"/>
    </row>
    <row r="26896" spans="1:6" x14ac:dyDescent="0.25">
      <c r="A26896" s="203"/>
      <c r="B26896" s="203"/>
      <c r="C26896" s="203"/>
      <c r="D26896" s="203"/>
      <c r="E26896" s="203"/>
      <c r="F26896" s="203"/>
    </row>
    <row r="26897" spans="1:6" x14ac:dyDescent="0.25">
      <c r="A26897" s="203"/>
      <c r="B26897" s="203"/>
      <c r="C26897" s="203"/>
      <c r="D26897" s="203"/>
      <c r="E26897" s="203"/>
      <c r="F26897" s="203"/>
    </row>
    <row r="26898" spans="1:6" x14ac:dyDescent="0.25">
      <c r="A26898" s="203"/>
      <c r="B26898" s="203"/>
      <c r="C26898" s="203"/>
      <c r="D26898" s="203"/>
      <c r="E26898" s="203"/>
      <c r="F26898" s="203"/>
    </row>
    <row r="26899" spans="1:6" x14ac:dyDescent="0.25">
      <c r="A26899" s="203"/>
      <c r="B26899" s="203"/>
      <c r="C26899" s="203"/>
      <c r="D26899" s="203"/>
      <c r="E26899" s="203"/>
      <c r="F26899" s="203"/>
    </row>
    <row r="26900" spans="1:6" x14ac:dyDescent="0.25">
      <c r="A26900" s="203"/>
      <c r="B26900" s="203"/>
      <c r="C26900" s="203"/>
      <c r="D26900" s="203"/>
      <c r="E26900" s="203"/>
      <c r="F26900" s="203"/>
    </row>
    <row r="26901" spans="1:6" x14ac:dyDescent="0.25">
      <c r="A26901" s="203"/>
      <c r="B26901" s="203"/>
      <c r="C26901" s="203"/>
      <c r="D26901" s="203"/>
      <c r="E26901" s="203"/>
      <c r="F26901" s="203"/>
    </row>
    <row r="26902" spans="1:6" x14ac:dyDescent="0.25">
      <c r="A26902" s="203"/>
      <c r="B26902" s="203"/>
      <c r="C26902" s="203"/>
      <c r="D26902" s="203"/>
      <c r="E26902" s="203"/>
      <c r="F26902" s="203"/>
    </row>
    <row r="26903" spans="1:6" x14ac:dyDescent="0.25">
      <c r="A26903" s="203"/>
      <c r="B26903" s="203"/>
      <c r="C26903" s="203"/>
      <c r="D26903" s="203"/>
      <c r="E26903" s="203"/>
      <c r="F26903" s="203"/>
    </row>
    <row r="26904" spans="1:6" x14ac:dyDescent="0.25">
      <c r="A26904" s="203"/>
      <c r="B26904" s="203"/>
      <c r="C26904" s="203"/>
      <c r="D26904" s="203"/>
      <c r="E26904" s="203"/>
      <c r="F26904" s="203"/>
    </row>
    <row r="26905" spans="1:6" x14ac:dyDescent="0.25">
      <c r="A26905" s="203"/>
      <c r="B26905" s="203"/>
      <c r="C26905" s="203"/>
      <c r="D26905" s="203"/>
      <c r="E26905" s="203"/>
      <c r="F26905" s="203"/>
    </row>
    <row r="26906" spans="1:6" x14ac:dyDescent="0.25">
      <c r="A26906" s="203"/>
      <c r="B26906" s="203"/>
      <c r="C26906" s="203"/>
      <c r="D26906" s="203"/>
      <c r="E26906" s="203"/>
      <c r="F26906" s="203"/>
    </row>
    <row r="26907" spans="1:6" x14ac:dyDescent="0.25">
      <c r="A26907" s="203"/>
      <c r="B26907" s="203"/>
      <c r="C26907" s="203"/>
      <c r="D26907" s="203"/>
      <c r="E26907" s="203"/>
      <c r="F26907" s="203"/>
    </row>
    <row r="26908" spans="1:6" x14ac:dyDescent="0.25">
      <c r="A26908" s="203"/>
      <c r="B26908" s="203"/>
      <c r="C26908" s="203"/>
      <c r="D26908" s="203"/>
      <c r="E26908" s="203"/>
      <c r="F26908" s="203"/>
    </row>
    <row r="26909" spans="1:6" x14ac:dyDescent="0.25">
      <c r="A26909" s="203"/>
      <c r="B26909" s="203"/>
      <c r="C26909" s="203"/>
      <c r="D26909" s="203"/>
      <c r="E26909" s="203"/>
      <c r="F26909" s="203"/>
    </row>
    <row r="26910" spans="1:6" x14ac:dyDescent="0.25">
      <c r="A26910" s="203"/>
      <c r="B26910" s="203"/>
      <c r="C26910" s="203"/>
      <c r="D26910" s="203"/>
      <c r="E26910" s="203"/>
      <c r="F26910" s="203"/>
    </row>
    <row r="26911" spans="1:6" x14ac:dyDescent="0.25">
      <c r="A26911" s="203"/>
      <c r="B26911" s="203"/>
      <c r="C26911" s="203"/>
      <c r="D26911" s="203"/>
      <c r="E26911" s="203"/>
      <c r="F26911" s="203"/>
    </row>
    <row r="26912" spans="1:6" x14ac:dyDescent="0.25">
      <c r="A26912" s="203"/>
      <c r="B26912" s="203"/>
      <c r="C26912" s="203"/>
      <c r="D26912" s="203"/>
      <c r="E26912" s="203"/>
      <c r="F26912" s="203"/>
    </row>
    <row r="26913" spans="1:6" x14ac:dyDescent="0.25">
      <c r="A26913" s="203"/>
      <c r="B26913" s="203"/>
      <c r="C26913" s="203"/>
      <c r="D26913" s="203"/>
      <c r="E26913" s="203"/>
      <c r="F26913" s="203"/>
    </row>
    <row r="26914" spans="1:6" x14ac:dyDescent="0.25">
      <c r="A26914" s="203"/>
      <c r="B26914" s="203"/>
      <c r="C26914" s="203"/>
      <c r="D26914" s="203"/>
      <c r="E26914" s="203"/>
      <c r="F26914" s="203"/>
    </row>
    <row r="26915" spans="1:6" x14ac:dyDescent="0.25">
      <c r="A26915" s="203"/>
      <c r="B26915" s="203"/>
      <c r="C26915" s="203"/>
      <c r="D26915" s="203"/>
      <c r="E26915" s="203"/>
      <c r="F26915" s="203"/>
    </row>
    <row r="26916" spans="1:6" x14ac:dyDescent="0.25">
      <c r="A26916" s="203"/>
      <c r="B26916" s="203"/>
      <c r="C26916" s="203"/>
      <c r="D26916" s="203"/>
      <c r="E26916" s="203"/>
      <c r="F26916" s="203"/>
    </row>
    <row r="26917" spans="1:6" x14ac:dyDescent="0.25">
      <c r="A26917" s="203"/>
      <c r="B26917" s="203"/>
      <c r="C26917" s="203"/>
      <c r="D26917" s="203"/>
      <c r="E26917" s="203"/>
      <c r="F26917" s="203"/>
    </row>
    <row r="26918" spans="1:6" x14ac:dyDescent="0.25">
      <c r="A26918" s="203"/>
      <c r="B26918" s="203"/>
      <c r="C26918" s="203"/>
      <c r="D26918" s="203"/>
      <c r="E26918" s="203"/>
      <c r="F26918" s="203"/>
    </row>
    <row r="26919" spans="1:6" x14ac:dyDescent="0.25">
      <c r="A26919" s="203"/>
      <c r="B26919" s="203"/>
      <c r="C26919" s="203"/>
      <c r="D26919" s="203"/>
      <c r="E26919" s="203"/>
      <c r="F26919" s="203"/>
    </row>
    <row r="26920" spans="1:6" x14ac:dyDescent="0.25">
      <c r="A26920" s="203"/>
      <c r="B26920" s="203"/>
      <c r="C26920" s="203"/>
      <c r="D26920" s="203"/>
      <c r="E26920" s="203"/>
      <c r="F26920" s="203"/>
    </row>
    <row r="26921" spans="1:6" x14ac:dyDescent="0.25">
      <c r="A26921" s="203"/>
      <c r="B26921" s="203"/>
      <c r="C26921" s="203"/>
      <c r="D26921" s="203"/>
      <c r="E26921" s="203"/>
      <c r="F26921" s="203"/>
    </row>
    <row r="26922" spans="1:6" x14ac:dyDescent="0.25">
      <c r="A26922" s="203"/>
      <c r="B26922" s="203"/>
      <c r="C26922" s="203"/>
      <c r="D26922" s="203"/>
      <c r="E26922" s="203"/>
      <c r="F26922" s="203"/>
    </row>
    <row r="26923" spans="1:6" x14ac:dyDescent="0.25">
      <c r="A26923" s="203"/>
      <c r="B26923" s="203"/>
      <c r="C26923" s="203"/>
      <c r="D26923" s="203"/>
      <c r="E26923" s="203"/>
      <c r="F26923" s="203"/>
    </row>
    <row r="26924" spans="1:6" x14ac:dyDescent="0.25">
      <c r="A26924" s="203"/>
      <c r="B26924" s="203"/>
      <c r="C26924" s="203"/>
      <c r="D26924" s="203"/>
      <c r="E26924" s="203"/>
      <c r="F26924" s="203"/>
    </row>
    <row r="26925" spans="1:6" x14ac:dyDescent="0.25">
      <c r="A26925" s="203"/>
      <c r="B26925" s="203"/>
      <c r="C26925" s="203"/>
      <c r="D26925" s="203"/>
      <c r="E26925" s="203"/>
      <c r="F26925" s="203"/>
    </row>
    <row r="26926" spans="1:6" x14ac:dyDescent="0.25">
      <c r="A26926" s="203"/>
      <c r="B26926" s="203"/>
      <c r="C26926" s="203"/>
      <c r="D26926" s="203"/>
      <c r="E26926" s="203"/>
      <c r="F26926" s="203"/>
    </row>
    <row r="26927" spans="1:6" x14ac:dyDescent="0.25">
      <c r="A26927" s="203"/>
      <c r="B26927" s="203"/>
      <c r="C26927" s="203"/>
      <c r="D26927" s="203"/>
      <c r="E26927" s="203"/>
      <c r="F26927" s="203"/>
    </row>
    <row r="26928" spans="1:6" x14ac:dyDescent="0.25">
      <c r="A26928" s="203"/>
      <c r="B26928" s="203"/>
      <c r="C26928" s="203"/>
      <c r="D26928" s="203"/>
      <c r="E26928" s="203"/>
      <c r="F26928" s="203"/>
    </row>
    <row r="26929" spans="1:6" x14ac:dyDescent="0.25">
      <c r="A26929" s="203"/>
      <c r="B26929" s="203"/>
      <c r="C26929" s="203"/>
      <c r="D26929" s="203"/>
      <c r="E26929" s="203"/>
      <c r="F26929" s="203"/>
    </row>
    <row r="26930" spans="1:6" x14ac:dyDescent="0.25">
      <c r="A26930" s="203"/>
      <c r="B26930" s="203"/>
      <c r="C26930" s="203"/>
      <c r="D26930" s="203"/>
      <c r="E26930" s="203"/>
      <c r="F26930" s="203"/>
    </row>
    <row r="26931" spans="1:6" x14ac:dyDescent="0.25">
      <c r="A26931" s="203"/>
      <c r="B26931" s="203"/>
      <c r="C26931" s="203"/>
      <c r="D26931" s="203"/>
      <c r="E26931" s="203"/>
      <c r="F26931" s="203"/>
    </row>
    <row r="26932" spans="1:6" x14ac:dyDescent="0.25">
      <c r="A26932" s="203"/>
      <c r="B26932" s="203"/>
      <c r="C26932" s="203"/>
      <c r="D26932" s="203"/>
      <c r="E26932" s="203"/>
      <c r="F26932" s="203"/>
    </row>
    <row r="26933" spans="1:6" x14ac:dyDescent="0.25">
      <c r="A26933" s="203"/>
      <c r="B26933" s="203"/>
      <c r="C26933" s="203"/>
      <c r="D26933" s="203"/>
      <c r="E26933" s="203"/>
      <c r="F26933" s="203"/>
    </row>
    <row r="26934" spans="1:6" x14ac:dyDescent="0.25">
      <c r="A26934" s="203"/>
      <c r="B26934" s="203"/>
      <c r="C26934" s="203"/>
      <c r="D26934" s="203"/>
      <c r="E26934" s="203"/>
      <c r="F26934" s="203"/>
    </row>
    <row r="26935" spans="1:6" x14ac:dyDescent="0.25">
      <c r="A26935" s="203"/>
      <c r="B26935" s="203"/>
      <c r="C26935" s="203"/>
      <c r="D26935" s="203"/>
      <c r="E26935" s="203"/>
      <c r="F26935" s="203"/>
    </row>
    <row r="26936" spans="1:6" x14ac:dyDescent="0.25">
      <c r="A26936" s="203"/>
      <c r="B26936" s="203"/>
      <c r="C26936" s="203"/>
      <c r="D26936" s="203"/>
      <c r="E26936" s="203"/>
      <c r="F26936" s="203"/>
    </row>
    <row r="26937" spans="1:6" x14ac:dyDescent="0.25">
      <c r="A26937" s="203"/>
      <c r="B26937" s="203"/>
      <c r="C26937" s="203"/>
      <c r="D26937" s="203"/>
      <c r="E26937" s="203"/>
      <c r="F26937" s="203"/>
    </row>
    <row r="26938" spans="1:6" x14ac:dyDescent="0.25">
      <c r="A26938" s="203"/>
      <c r="B26938" s="203"/>
      <c r="C26938" s="203"/>
      <c r="D26938" s="203"/>
      <c r="E26938" s="203"/>
      <c r="F26938" s="203"/>
    </row>
    <row r="26939" spans="1:6" x14ac:dyDescent="0.25">
      <c r="A26939" s="203"/>
      <c r="B26939" s="203"/>
      <c r="C26939" s="203"/>
      <c r="D26939" s="203"/>
      <c r="E26939" s="203"/>
      <c r="F26939" s="203"/>
    </row>
    <row r="26940" spans="1:6" x14ac:dyDescent="0.25">
      <c r="A26940" s="203"/>
      <c r="B26940" s="203"/>
      <c r="C26940" s="203"/>
      <c r="D26940" s="203"/>
      <c r="E26940" s="203"/>
      <c r="F26940" s="203"/>
    </row>
    <row r="26941" spans="1:6" x14ac:dyDescent="0.25">
      <c r="A26941" s="203"/>
      <c r="B26941" s="203"/>
      <c r="C26941" s="203"/>
      <c r="D26941" s="203"/>
      <c r="E26941" s="203"/>
      <c r="F26941" s="203"/>
    </row>
    <row r="26942" spans="1:6" x14ac:dyDescent="0.25">
      <c r="A26942" s="203"/>
      <c r="B26942" s="203"/>
      <c r="C26942" s="203"/>
      <c r="D26942" s="203"/>
      <c r="E26942" s="203"/>
      <c r="F26942" s="203"/>
    </row>
    <row r="26943" spans="1:6" x14ac:dyDescent="0.25">
      <c r="A26943" s="203"/>
      <c r="B26943" s="203"/>
      <c r="C26943" s="203"/>
      <c r="D26943" s="203"/>
      <c r="E26943" s="203"/>
      <c r="F26943" s="203"/>
    </row>
    <row r="26944" spans="1:6" x14ac:dyDescent="0.25">
      <c r="A26944" s="203"/>
      <c r="B26944" s="203"/>
      <c r="C26944" s="203"/>
      <c r="D26944" s="203"/>
      <c r="E26944" s="203"/>
      <c r="F26944" s="203"/>
    </row>
    <row r="26945" spans="1:6" x14ac:dyDescent="0.25">
      <c r="A26945" s="203"/>
      <c r="B26945" s="203"/>
      <c r="C26945" s="203"/>
      <c r="D26945" s="203"/>
      <c r="E26945" s="203"/>
      <c r="F26945" s="203"/>
    </row>
    <row r="26946" spans="1:6" x14ac:dyDescent="0.25">
      <c r="A26946" s="203"/>
      <c r="B26946" s="203"/>
      <c r="C26946" s="203"/>
      <c r="D26946" s="203"/>
      <c r="E26946" s="203"/>
      <c r="F26946" s="203"/>
    </row>
    <row r="26947" spans="1:6" x14ac:dyDescent="0.25">
      <c r="A26947" s="203"/>
      <c r="B26947" s="203"/>
      <c r="C26947" s="203"/>
      <c r="D26947" s="203"/>
      <c r="E26947" s="203"/>
      <c r="F26947" s="203"/>
    </row>
    <row r="26948" spans="1:6" x14ac:dyDescent="0.25">
      <c r="A26948" s="203"/>
      <c r="B26948" s="203"/>
      <c r="C26948" s="203"/>
      <c r="D26948" s="203"/>
      <c r="E26948" s="203"/>
      <c r="F26948" s="203"/>
    </row>
    <row r="26949" spans="1:6" x14ac:dyDescent="0.25">
      <c r="A26949" s="203"/>
      <c r="B26949" s="203"/>
      <c r="C26949" s="203"/>
      <c r="D26949" s="203"/>
      <c r="E26949" s="203"/>
      <c r="F26949" s="203"/>
    </row>
    <row r="26950" spans="1:6" x14ac:dyDescent="0.25">
      <c r="A26950" s="203"/>
      <c r="B26950" s="203"/>
      <c r="C26950" s="203"/>
      <c r="D26950" s="203"/>
      <c r="E26950" s="203"/>
      <c r="F26950" s="203"/>
    </row>
    <row r="26951" spans="1:6" x14ac:dyDescent="0.25">
      <c r="A26951" s="203"/>
      <c r="B26951" s="203"/>
      <c r="C26951" s="203"/>
      <c r="D26951" s="203"/>
      <c r="E26951" s="203"/>
      <c r="F26951" s="203"/>
    </row>
    <row r="26952" spans="1:6" x14ac:dyDescent="0.25">
      <c r="A26952" s="203"/>
      <c r="B26952" s="203"/>
      <c r="C26952" s="203"/>
      <c r="D26952" s="203"/>
      <c r="E26952" s="203"/>
      <c r="F26952" s="203"/>
    </row>
    <row r="26953" spans="1:6" x14ac:dyDescent="0.25">
      <c r="A26953" s="203"/>
      <c r="B26953" s="203"/>
      <c r="C26953" s="203"/>
      <c r="D26953" s="203"/>
      <c r="E26953" s="203"/>
      <c r="F26953" s="203"/>
    </row>
    <row r="26954" spans="1:6" x14ac:dyDescent="0.25">
      <c r="A26954" s="203"/>
      <c r="B26954" s="203"/>
      <c r="C26954" s="203"/>
      <c r="D26954" s="203"/>
      <c r="E26954" s="203"/>
      <c r="F26954" s="203"/>
    </row>
    <row r="26955" spans="1:6" x14ac:dyDescent="0.25">
      <c r="A26955" s="203"/>
      <c r="B26955" s="203"/>
      <c r="C26955" s="203"/>
      <c r="D26955" s="203"/>
      <c r="E26955" s="203"/>
      <c r="F26955" s="203"/>
    </row>
    <row r="26956" spans="1:6" x14ac:dyDescent="0.25">
      <c r="A26956" s="203"/>
      <c r="B26956" s="203"/>
      <c r="C26956" s="203"/>
      <c r="D26956" s="203"/>
      <c r="E26956" s="203"/>
      <c r="F26956" s="203"/>
    </row>
    <row r="26957" spans="1:6" x14ac:dyDescent="0.25">
      <c r="A26957" s="203"/>
      <c r="B26957" s="203"/>
      <c r="C26957" s="203"/>
      <c r="D26957" s="203"/>
      <c r="E26957" s="203"/>
      <c r="F26957" s="203"/>
    </row>
    <row r="26958" spans="1:6" x14ac:dyDescent="0.25">
      <c r="A26958" s="203"/>
      <c r="B26958" s="203"/>
      <c r="C26958" s="203"/>
      <c r="D26958" s="203"/>
      <c r="E26958" s="203"/>
      <c r="F26958" s="203"/>
    </row>
    <row r="26959" spans="1:6" x14ac:dyDescent="0.25">
      <c r="A26959" s="203"/>
      <c r="B26959" s="203"/>
      <c r="C26959" s="203"/>
      <c r="D26959" s="203"/>
      <c r="E26959" s="203"/>
      <c r="F26959" s="203"/>
    </row>
    <row r="26960" spans="1:6" x14ac:dyDescent="0.25">
      <c r="A26960" s="203"/>
      <c r="B26960" s="203"/>
      <c r="C26960" s="203"/>
      <c r="D26960" s="203"/>
      <c r="E26960" s="203"/>
      <c r="F26960" s="203"/>
    </row>
    <row r="26961" spans="1:6" x14ac:dyDescent="0.25">
      <c r="A26961" s="203"/>
      <c r="B26961" s="203"/>
      <c r="C26961" s="203"/>
      <c r="D26961" s="203"/>
      <c r="E26961" s="203"/>
      <c r="F26961" s="203"/>
    </row>
    <row r="26962" spans="1:6" x14ac:dyDescent="0.25">
      <c r="A26962" s="203"/>
      <c r="B26962" s="203"/>
      <c r="C26962" s="203"/>
      <c r="D26962" s="203"/>
      <c r="E26962" s="203"/>
      <c r="F26962" s="203"/>
    </row>
    <row r="26963" spans="1:6" x14ac:dyDescent="0.25">
      <c r="A26963" s="203"/>
      <c r="B26963" s="203"/>
      <c r="C26963" s="203"/>
      <c r="D26963" s="203"/>
      <c r="E26963" s="203"/>
      <c r="F26963" s="203"/>
    </row>
    <row r="26964" spans="1:6" x14ac:dyDescent="0.25">
      <c r="A26964" s="203"/>
      <c r="B26964" s="203"/>
      <c r="C26964" s="203"/>
      <c r="D26964" s="203"/>
      <c r="E26964" s="203"/>
      <c r="F26964" s="203"/>
    </row>
    <row r="26965" spans="1:6" x14ac:dyDescent="0.25">
      <c r="A26965" s="203"/>
      <c r="B26965" s="203"/>
      <c r="C26965" s="203"/>
      <c r="D26965" s="203"/>
      <c r="E26965" s="203"/>
      <c r="F26965" s="203"/>
    </row>
    <row r="26966" spans="1:6" x14ac:dyDescent="0.25">
      <c r="A26966" s="203"/>
      <c r="B26966" s="203"/>
      <c r="C26966" s="203"/>
      <c r="D26966" s="203"/>
      <c r="E26966" s="203"/>
      <c r="F26966" s="203"/>
    </row>
    <row r="26967" spans="1:6" x14ac:dyDescent="0.25">
      <c r="A26967" s="203"/>
      <c r="B26967" s="203"/>
      <c r="C26967" s="203"/>
      <c r="D26967" s="203"/>
      <c r="E26967" s="203"/>
      <c r="F26967" s="203"/>
    </row>
    <row r="26968" spans="1:6" x14ac:dyDescent="0.25">
      <c r="A26968" s="203"/>
      <c r="B26968" s="203"/>
      <c r="C26968" s="203"/>
      <c r="D26968" s="203"/>
      <c r="E26968" s="203"/>
      <c r="F26968" s="203"/>
    </row>
    <row r="26969" spans="1:6" x14ac:dyDescent="0.25">
      <c r="A26969" s="203"/>
      <c r="B26969" s="203"/>
      <c r="C26969" s="203"/>
      <c r="D26969" s="203"/>
      <c r="E26969" s="203"/>
      <c r="F26969" s="203"/>
    </row>
    <row r="26970" spans="1:6" x14ac:dyDescent="0.25">
      <c r="A26970" s="203"/>
      <c r="B26970" s="203"/>
      <c r="C26970" s="203"/>
      <c r="D26970" s="203"/>
      <c r="E26970" s="203"/>
      <c r="F26970" s="203"/>
    </row>
    <row r="26971" spans="1:6" x14ac:dyDescent="0.25">
      <c r="A26971" s="203"/>
      <c r="B26971" s="203"/>
      <c r="C26971" s="203"/>
      <c r="D26971" s="203"/>
      <c r="E26971" s="203"/>
      <c r="F26971" s="203"/>
    </row>
    <row r="26972" spans="1:6" x14ac:dyDescent="0.25">
      <c r="A26972" s="203"/>
      <c r="B26972" s="203"/>
      <c r="C26972" s="203"/>
      <c r="D26972" s="203"/>
      <c r="E26972" s="203"/>
      <c r="F26972" s="203"/>
    </row>
    <row r="26973" spans="1:6" x14ac:dyDescent="0.25">
      <c r="A26973" s="203"/>
      <c r="B26973" s="203"/>
      <c r="C26973" s="203"/>
      <c r="D26973" s="203"/>
      <c r="E26973" s="203"/>
      <c r="F26973" s="203"/>
    </row>
    <row r="26974" spans="1:6" x14ac:dyDescent="0.25">
      <c r="A26974" s="203"/>
      <c r="B26974" s="203"/>
      <c r="C26974" s="203"/>
      <c r="D26974" s="203"/>
      <c r="E26974" s="203"/>
      <c r="F26974" s="203"/>
    </row>
    <row r="26975" spans="1:6" x14ac:dyDescent="0.25">
      <c r="A26975" s="203"/>
      <c r="B26975" s="203"/>
      <c r="C26975" s="203"/>
      <c r="D26975" s="203"/>
      <c r="E26975" s="203"/>
      <c r="F26975" s="203"/>
    </row>
    <row r="26976" spans="1:6" x14ac:dyDescent="0.25">
      <c r="A26976" s="203"/>
      <c r="B26976" s="203"/>
      <c r="C26976" s="203"/>
      <c r="D26976" s="203"/>
      <c r="E26976" s="203"/>
      <c r="F26976" s="203"/>
    </row>
    <row r="26977" spans="1:6" x14ac:dyDescent="0.25">
      <c r="A26977" s="203"/>
      <c r="B26977" s="203"/>
      <c r="C26977" s="203"/>
      <c r="D26977" s="203"/>
      <c r="E26977" s="203"/>
      <c r="F26977" s="203"/>
    </row>
    <row r="26978" spans="1:6" x14ac:dyDescent="0.25">
      <c r="A26978" s="203"/>
      <c r="B26978" s="203"/>
      <c r="C26978" s="203"/>
      <c r="D26978" s="203"/>
      <c r="E26978" s="203"/>
      <c r="F26978" s="203"/>
    </row>
    <row r="26979" spans="1:6" x14ac:dyDescent="0.25">
      <c r="A26979" s="203"/>
      <c r="B26979" s="203"/>
      <c r="C26979" s="203"/>
      <c r="D26979" s="203"/>
      <c r="E26979" s="203"/>
      <c r="F26979" s="203"/>
    </row>
    <row r="26980" spans="1:6" x14ac:dyDescent="0.25">
      <c r="A26980" s="203"/>
      <c r="B26980" s="203"/>
      <c r="C26980" s="203"/>
      <c r="D26980" s="203"/>
      <c r="E26980" s="203"/>
      <c r="F26980" s="203"/>
    </row>
    <row r="26981" spans="1:6" x14ac:dyDescent="0.25">
      <c r="A26981" s="203"/>
      <c r="B26981" s="203"/>
      <c r="C26981" s="203"/>
      <c r="D26981" s="203"/>
      <c r="E26981" s="203"/>
      <c r="F26981" s="203"/>
    </row>
    <row r="26982" spans="1:6" x14ac:dyDescent="0.25">
      <c r="A26982" s="203"/>
      <c r="B26982" s="203"/>
      <c r="C26982" s="203"/>
      <c r="D26982" s="203"/>
      <c r="E26982" s="203"/>
      <c r="F26982" s="203"/>
    </row>
    <row r="26983" spans="1:6" x14ac:dyDescent="0.25">
      <c r="A26983" s="203"/>
      <c r="B26983" s="203"/>
      <c r="C26983" s="203"/>
      <c r="D26983" s="203"/>
      <c r="E26983" s="203"/>
      <c r="F26983" s="203"/>
    </row>
    <row r="26984" spans="1:6" x14ac:dyDescent="0.25">
      <c r="A26984" s="203"/>
      <c r="B26984" s="203"/>
      <c r="C26984" s="203"/>
      <c r="D26984" s="203"/>
      <c r="E26984" s="203"/>
      <c r="F26984" s="203"/>
    </row>
    <row r="26985" spans="1:6" x14ac:dyDescent="0.25">
      <c r="A26985" s="203"/>
      <c r="B26985" s="203"/>
      <c r="C26985" s="203"/>
      <c r="D26985" s="203"/>
      <c r="E26985" s="203"/>
      <c r="F26985" s="203"/>
    </row>
    <row r="26986" spans="1:6" x14ac:dyDescent="0.25">
      <c r="A26986" s="203"/>
      <c r="B26986" s="203"/>
      <c r="C26986" s="203"/>
      <c r="D26986" s="203"/>
      <c r="E26986" s="203"/>
      <c r="F26986" s="203"/>
    </row>
    <row r="26987" spans="1:6" x14ac:dyDescent="0.25">
      <c r="A26987" s="203"/>
      <c r="B26987" s="203"/>
      <c r="C26987" s="203"/>
      <c r="D26987" s="203"/>
      <c r="E26987" s="203"/>
      <c r="F26987" s="203"/>
    </row>
    <row r="26988" spans="1:6" x14ac:dyDescent="0.25">
      <c r="A26988" s="203"/>
      <c r="B26988" s="203"/>
      <c r="C26988" s="203"/>
      <c r="D26988" s="203"/>
      <c r="E26988" s="203"/>
      <c r="F26988" s="203"/>
    </row>
    <row r="26989" spans="1:6" x14ac:dyDescent="0.25">
      <c r="A26989" s="203"/>
      <c r="B26989" s="203"/>
      <c r="C26989" s="203"/>
      <c r="D26989" s="203"/>
      <c r="E26989" s="203"/>
      <c r="F26989" s="203"/>
    </row>
    <row r="26990" spans="1:6" x14ac:dyDescent="0.25">
      <c r="A26990" s="203"/>
      <c r="B26990" s="203"/>
      <c r="C26990" s="203"/>
      <c r="D26990" s="203"/>
      <c r="E26990" s="203"/>
      <c r="F26990" s="203"/>
    </row>
    <row r="26991" spans="1:6" x14ac:dyDescent="0.25">
      <c r="A26991" s="203"/>
      <c r="B26991" s="203"/>
      <c r="C26991" s="203"/>
      <c r="D26991" s="203"/>
      <c r="E26991" s="203"/>
      <c r="F26991" s="203"/>
    </row>
    <row r="26992" spans="1:6" x14ac:dyDescent="0.25">
      <c r="A26992" s="203"/>
      <c r="B26992" s="203"/>
      <c r="C26992" s="203"/>
      <c r="D26992" s="203"/>
      <c r="E26992" s="203"/>
      <c r="F26992" s="203"/>
    </row>
    <row r="26993" spans="1:6" x14ac:dyDescent="0.25">
      <c r="A26993" s="203"/>
      <c r="B26993" s="203"/>
      <c r="C26993" s="203"/>
      <c r="D26993" s="203"/>
      <c r="E26993" s="203"/>
      <c r="F26993" s="203"/>
    </row>
    <row r="26994" spans="1:6" x14ac:dyDescent="0.25">
      <c r="A26994" s="203"/>
      <c r="B26994" s="203"/>
      <c r="C26994" s="203"/>
      <c r="D26994" s="203"/>
      <c r="E26994" s="203"/>
      <c r="F26994" s="203"/>
    </row>
    <row r="26995" spans="1:6" x14ac:dyDescent="0.25">
      <c r="A26995" s="203"/>
      <c r="B26995" s="203"/>
      <c r="C26995" s="203"/>
      <c r="D26995" s="203"/>
      <c r="E26995" s="203"/>
      <c r="F26995" s="203"/>
    </row>
    <row r="26996" spans="1:6" x14ac:dyDescent="0.25">
      <c r="A26996" s="203"/>
      <c r="B26996" s="203"/>
      <c r="C26996" s="203"/>
      <c r="D26996" s="203"/>
      <c r="E26996" s="203"/>
      <c r="F26996" s="203"/>
    </row>
    <row r="26997" spans="1:6" x14ac:dyDescent="0.25">
      <c r="A26997" s="203"/>
      <c r="B26997" s="203"/>
      <c r="C26997" s="203"/>
      <c r="D26997" s="203"/>
      <c r="E26997" s="203"/>
      <c r="F26997" s="203"/>
    </row>
    <row r="26998" spans="1:6" x14ac:dyDescent="0.25">
      <c r="A26998" s="203"/>
      <c r="B26998" s="203"/>
      <c r="C26998" s="203"/>
      <c r="D26998" s="203"/>
      <c r="E26998" s="203"/>
      <c r="F26998" s="203"/>
    </row>
    <row r="26999" spans="1:6" x14ac:dyDescent="0.25">
      <c r="A26999" s="203"/>
      <c r="B26999" s="203"/>
      <c r="C26999" s="203"/>
      <c r="D26999" s="203"/>
      <c r="E26999" s="203"/>
      <c r="F26999" s="203"/>
    </row>
    <row r="27000" spans="1:6" x14ac:dyDescent="0.25">
      <c r="A27000" s="203"/>
      <c r="B27000" s="203"/>
      <c r="C27000" s="203"/>
      <c r="D27000" s="203"/>
      <c r="E27000" s="203"/>
      <c r="F27000" s="203"/>
    </row>
    <row r="27001" spans="1:6" x14ac:dyDescent="0.25">
      <c r="A27001" s="203"/>
      <c r="B27001" s="203"/>
      <c r="C27001" s="203"/>
      <c r="D27001" s="203"/>
      <c r="E27001" s="203"/>
      <c r="F27001" s="203"/>
    </row>
    <row r="27002" spans="1:6" x14ac:dyDescent="0.25">
      <c r="A27002" s="203"/>
      <c r="B27002" s="203"/>
      <c r="C27002" s="203"/>
      <c r="D27002" s="203"/>
      <c r="E27002" s="203"/>
      <c r="F27002" s="203"/>
    </row>
    <row r="27003" spans="1:6" x14ac:dyDescent="0.25">
      <c r="A27003" s="203"/>
      <c r="B27003" s="203"/>
      <c r="C27003" s="203"/>
      <c r="D27003" s="203"/>
      <c r="E27003" s="203"/>
      <c r="F27003" s="203"/>
    </row>
    <row r="27004" spans="1:6" x14ac:dyDescent="0.25">
      <c r="A27004" s="203"/>
      <c r="B27004" s="203"/>
      <c r="C27004" s="203"/>
      <c r="D27004" s="203"/>
      <c r="E27004" s="203"/>
      <c r="F27004" s="203"/>
    </row>
    <row r="27005" spans="1:6" x14ac:dyDescent="0.25">
      <c r="A27005" s="203"/>
      <c r="B27005" s="203"/>
      <c r="C27005" s="203"/>
      <c r="D27005" s="203"/>
      <c r="E27005" s="203"/>
      <c r="F27005" s="203"/>
    </row>
    <row r="27006" spans="1:6" x14ac:dyDescent="0.25">
      <c r="A27006" s="203"/>
      <c r="B27006" s="203"/>
      <c r="C27006" s="203"/>
      <c r="D27006" s="203"/>
      <c r="E27006" s="203"/>
      <c r="F27006" s="203"/>
    </row>
    <row r="27007" spans="1:6" x14ac:dyDescent="0.25">
      <c r="A27007" s="203"/>
      <c r="B27007" s="203"/>
      <c r="C27007" s="203"/>
      <c r="D27007" s="203"/>
      <c r="E27007" s="203"/>
      <c r="F27007" s="203"/>
    </row>
    <row r="27008" spans="1:6" x14ac:dyDescent="0.25">
      <c r="A27008" s="203"/>
      <c r="B27008" s="203"/>
      <c r="C27008" s="203"/>
      <c r="D27008" s="203"/>
      <c r="E27008" s="203"/>
      <c r="F27008" s="203"/>
    </row>
    <row r="27009" spans="1:6" x14ac:dyDescent="0.25">
      <c r="A27009" s="203"/>
      <c r="B27009" s="203"/>
      <c r="C27009" s="203"/>
      <c r="D27009" s="203"/>
      <c r="E27009" s="203"/>
      <c r="F27009" s="203"/>
    </row>
    <row r="27010" spans="1:6" x14ac:dyDescent="0.25">
      <c r="A27010" s="203"/>
      <c r="B27010" s="203"/>
      <c r="C27010" s="203"/>
      <c r="D27010" s="203"/>
      <c r="E27010" s="203"/>
      <c r="F27010" s="203"/>
    </row>
    <row r="27011" spans="1:6" x14ac:dyDescent="0.25">
      <c r="A27011" s="203"/>
      <c r="B27011" s="203"/>
      <c r="C27011" s="203"/>
      <c r="D27011" s="203"/>
      <c r="E27011" s="203"/>
      <c r="F27011" s="203"/>
    </row>
    <row r="27012" spans="1:6" x14ac:dyDescent="0.25">
      <c r="A27012" s="203"/>
      <c r="B27012" s="203"/>
      <c r="C27012" s="203"/>
      <c r="D27012" s="203"/>
      <c r="E27012" s="203"/>
      <c r="F27012" s="203"/>
    </row>
    <row r="27013" spans="1:6" x14ac:dyDescent="0.25">
      <c r="A27013" s="203"/>
      <c r="B27013" s="203"/>
      <c r="C27013" s="203"/>
      <c r="D27013" s="203"/>
      <c r="E27013" s="203"/>
      <c r="F27013" s="203"/>
    </row>
    <row r="27014" spans="1:6" x14ac:dyDescent="0.25">
      <c r="A27014" s="203"/>
      <c r="B27014" s="203"/>
      <c r="C27014" s="203"/>
      <c r="D27014" s="203"/>
      <c r="E27014" s="203"/>
      <c r="F27014" s="203"/>
    </row>
    <row r="27015" spans="1:6" x14ac:dyDescent="0.25">
      <c r="A27015" s="203"/>
      <c r="B27015" s="203"/>
      <c r="C27015" s="203"/>
      <c r="D27015" s="203"/>
      <c r="E27015" s="203"/>
      <c r="F27015" s="203"/>
    </row>
    <row r="27016" spans="1:6" x14ac:dyDescent="0.25">
      <c r="A27016" s="203"/>
      <c r="B27016" s="203"/>
      <c r="C27016" s="203"/>
      <c r="D27016" s="203"/>
      <c r="E27016" s="203"/>
      <c r="F27016" s="203"/>
    </row>
    <row r="27017" spans="1:6" x14ac:dyDescent="0.25">
      <c r="A27017" s="203"/>
      <c r="B27017" s="203"/>
      <c r="C27017" s="203"/>
      <c r="D27017" s="203"/>
      <c r="E27017" s="203"/>
      <c r="F27017" s="203"/>
    </row>
    <row r="27018" spans="1:6" x14ac:dyDescent="0.25">
      <c r="A27018" s="203"/>
      <c r="B27018" s="203"/>
      <c r="C27018" s="203"/>
      <c r="D27018" s="203"/>
      <c r="E27018" s="203"/>
      <c r="F27018" s="203"/>
    </row>
    <row r="27019" spans="1:6" x14ac:dyDescent="0.25">
      <c r="A27019" s="203"/>
      <c r="B27019" s="203"/>
      <c r="C27019" s="203"/>
      <c r="D27019" s="203"/>
      <c r="E27019" s="203"/>
      <c r="F27019" s="203"/>
    </row>
    <row r="27020" spans="1:6" x14ac:dyDescent="0.25">
      <c r="A27020" s="203"/>
      <c r="B27020" s="203"/>
      <c r="C27020" s="203"/>
      <c r="D27020" s="203"/>
      <c r="E27020" s="203"/>
      <c r="F27020" s="203"/>
    </row>
    <row r="27021" spans="1:6" x14ac:dyDescent="0.25">
      <c r="A27021" s="203"/>
      <c r="B27021" s="203"/>
      <c r="C27021" s="203"/>
      <c r="D27021" s="203"/>
      <c r="E27021" s="203"/>
      <c r="F27021" s="203"/>
    </row>
    <row r="27022" spans="1:6" x14ac:dyDescent="0.25">
      <c r="A27022" s="203"/>
      <c r="B27022" s="203"/>
      <c r="C27022" s="203"/>
      <c r="D27022" s="203"/>
      <c r="E27022" s="203"/>
      <c r="F27022" s="203"/>
    </row>
    <row r="27023" spans="1:6" x14ac:dyDescent="0.25">
      <c r="A27023" s="203"/>
      <c r="B27023" s="203"/>
      <c r="C27023" s="203"/>
      <c r="D27023" s="203"/>
      <c r="E27023" s="203"/>
      <c r="F27023" s="203"/>
    </row>
    <row r="27024" spans="1:6" x14ac:dyDescent="0.25">
      <c r="A27024" s="203"/>
      <c r="B27024" s="203"/>
      <c r="C27024" s="203"/>
      <c r="D27024" s="203"/>
      <c r="E27024" s="203"/>
      <c r="F27024" s="203"/>
    </row>
    <row r="27025" spans="1:6" x14ac:dyDescent="0.25">
      <c r="A27025" s="203"/>
      <c r="B27025" s="203"/>
      <c r="C27025" s="203"/>
      <c r="D27025" s="203"/>
      <c r="E27025" s="203"/>
      <c r="F27025" s="203"/>
    </row>
    <row r="27026" spans="1:6" x14ac:dyDescent="0.25">
      <c r="A27026" s="203"/>
      <c r="B27026" s="203"/>
      <c r="C27026" s="203"/>
      <c r="D27026" s="203"/>
      <c r="E27026" s="203"/>
      <c r="F27026" s="203"/>
    </row>
    <row r="27027" spans="1:6" x14ac:dyDescent="0.25">
      <c r="A27027" s="203"/>
      <c r="B27027" s="203"/>
      <c r="C27027" s="203"/>
      <c r="D27027" s="203"/>
      <c r="E27027" s="203"/>
      <c r="F27027" s="203"/>
    </row>
    <row r="27028" spans="1:6" x14ac:dyDescent="0.25">
      <c r="A27028" s="203"/>
      <c r="B27028" s="203"/>
      <c r="C27028" s="203"/>
      <c r="D27028" s="203"/>
      <c r="E27028" s="203"/>
      <c r="F27028" s="203"/>
    </row>
    <row r="27029" spans="1:6" x14ac:dyDescent="0.25">
      <c r="A27029" s="203"/>
      <c r="B27029" s="203"/>
      <c r="C27029" s="203"/>
      <c r="D27029" s="203"/>
      <c r="E27029" s="203"/>
      <c r="F27029" s="203"/>
    </row>
    <row r="27030" spans="1:6" x14ac:dyDescent="0.25">
      <c r="A27030" s="203"/>
      <c r="B27030" s="203"/>
      <c r="C27030" s="203"/>
      <c r="D27030" s="203"/>
      <c r="E27030" s="203"/>
      <c r="F27030" s="203"/>
    </row>
    <row r="27031" spans="1:6" x14ac:dyDescent="0.25">
      <c r="A27031" s="203"/>
      <c r="B27031" s="203"/>
      <c r="C27031" s="203"/>
      <c r="D27031" s="203"/>
      <c r="E27031" s="203"/>
      <c r="F27031" s="203"/>
    </row>
    <row r="27032" spans="1:6" x14ac:dyDescent="0.25">
      <c r="A27032" s="203"/>
      <c r="B27032" s="203"/>
      <c r="C27032" s="203"/>
      <c r="D27032" s="203"/>
      <c r="E27032" s="203"/>
      <c r="F27032" s="203"/>
    </row>
    <row r="27033" spans="1:6" x14ac:dyDescent="0.25">
      <c r="A27033" s="203"/>
      <c r="B27033" s="203"/>
      <c r="C27033" s="203"/>
      <c r="D27033" s="203"/>
      <c r="E27033" s="203"/>
      <c r="F27033" s="203"/>
    </row>
    <row r="27034" spans="1:6" x14ac:dyDescent="0.25">
      <c r="A27034" s="203"/>
      <c r="B27034" s="203"/>
      <c r="C27034" s="203"/>
      <c r="D27034" s="203"/>
      <c r="E27034" s="203"/>
      <c r="F27034" s="203"/>
    </row>
    <row r="27035" spans="1:6" x14ac:dyDescent="0.25">
      <c r="A27035" s="203"/>
      <c r="B27035" s="203"/>
      <c r="C27035" s="203"/>
      <c r="D27035" s="203"/>
      <c r="E27035" s="203"/>
      <c r="F27035" s="203"/>
    </row>
    <row r="27036" spans="1:6" x14ac:dyDescent="0.25">
      <c r="A27036" s="203"/>
      <c r="B27036" s="203"/>
      <c r="C27036" s="203"/>
      <c r="D27036" s="203"/>
      <c r="E27036" s="203"/>
      <c r="F27036" s="203"/>
    </row>
    <row r="27037" spans="1:6" x14ac:dyDescent="0.25">
      <c r="A27037" s="203"/>
      <c r="B27037" s="203"/>
      <c r="C27037" s="203"/>
      <c r="D27037" s="203"/>
      <c r="E27037" s="203"/>
      <c r="F27037" s="203"/>
    </row>
    <row r="27038" spans="1:6" x14ac:dyDescent="0.25">
      <c r="A27038" s="203"/>
      <c r="B27038" s="203"/>
      <c r="C27038" s="203"/>
      <c r="D27038" s="203"/>
      <c r="E27038" s="203"/>
      <c r="F27038" s="203"/>
    </row>
    <row r="27039" spans="1:6" x14ac:dyDescent="0.25">
      <c r="A27039" s="203"/>
      <c r="B27039" s="203"/>
      <c r="C27039" s="203"/>
      <c r="D27039" s="203"/>
      <c r="E27039" s="203"/>
      <c r="F27039" s="203"/>
    </row>
    <row r="27040" spans="1:6" x14ac:dyDescent="0.25">
      <c r="A27040" s="203"/>
      <c r="B27040" s="203"/>
      <c r="C27040" s="203"/>
      <c r="D27040" s="203"/>
      <c r="E27040" s="203"/>
      <c r="F27040" s="203"/>
    </row>
    <row r="27041" spans="1:6" x14ac:dyDescent="0.25">
      <c r="A27041" s="203"/>
      <c r="B27041" s="203"/>
      <c r="C27041" s="203"/>
      <c r="D27041" s="203"/>
      <c r="E27041" s="203"/>
      <c r="F27041" s="203"/>
    </row>
    <row r="27042" spans="1:6" x14ac:dyDescent="0.25">
      <c r="A27042" s="203"/>
      <c r="B27042" s="203"/>
      <c r="C27042" s="203"/>
      <c r="D27042" s="203"/>
      <c r="E27042" s="203"/>
      <c r="F27042" s="203"/>
    </row>
    <row r="27043" spans="1:6" x14ac:dyDescent="0.25">
      <c r="A27043" s="203"/>
      <c r="B27043" s="203"/>
      <c r="C27043" s="203"/>
      <c r="D27043" s="203"/>
      <c r="E27043" s="203"/>
      <c r="F27043" s="203"/>
    </row>
    <row r="27044" spans="1:6" x14ac:dyDescent="0.25">
      <c r="A27044" s="203"/>
      <c r="B27044" s="203"/>
      <c r="C27044" s="203"/>
      <c r="D27044" s="203"/>
      <c r="E27044" s="203"/>
      <c r="F27044" s="203"/>
    </row>
    <row r="27045" spans="1:6" x14ac:dyDescent="0.25">
      <c r="A27045" s="203"/>
      <c r="B27045" s="203"/>
      <c r="C27045" s="203"/>
      <c r="D27045" s="203"/>
      <c r="E27045" s="203"/>
      <c r="F27045" s="203"/>
    </row>
    <row r="27046" spans="1:6" x14ac:dyDescent="0.25">
      <c r="A27046" s="203"/>
      <c r="B27046" s="203"/>
      <c r="C27046" s="203"/>
      <c r="D27046" s="203"/>
      <c r="E27046" s="203"/>
      <c r="F27046" s="203"/>
    </row>
    <row r="27047" spans="1:6" x14ac:dyDescent="0.25">
      <c r="A27047" s="203"/>
      <c r="B27047" s="203"/>
      <c r="C27047" s="203"/>
      <c r="D27047" s="203"/>
      <c r="E27047" s="203"/>
      <c r="F27047" s="203"/>
    </row>
    <row r="27048" spans="1:6" x14ac:dyDescent="0.25">
      <c r="A27048" s="203"/>
      <c r="B27048" s="203"/>
      <c r="C27048" s="203"/>
      <c r="D27048" s="203"/>
      <c r="E27048" s="203"/>
      <c r="F27048" s="203"/>
    </row>
    <row r="27049" spans="1:6" x14ac:dyDescent="0.25">
      <c r="A27049" s="203"/>
      <c r="B27049" s="203"/>
      <c r="C27049" s="203"/>
      <c r="D27049" s="203"/>
      <c r="E27049" s="203"/>
      <c r="F27049" s="203"/>
    </row>
    <row r="27050" spans="1:6" x14ac:dyDescent="0.25">
      <c r="A27050" s="203"/>
      <c r="B27050" s="203"/>
      <c r="C27050" s="203"/>
      <c r="D27050" s="203"/>
      <c r="E27050" s="203"/>
      <c r="F27050" s="203"/>
    </row>
    <row r="27051" spans="1:6" x14ac:dyDescent="0.25">
      <c r="A27051" s="203"/>
      <c r="B27051" s="203"/>
      <c r="C27051" s="203"/>
      <c r="D27051" s="203"/>
      <c r="E27051" s="203"/>
      <c r="F27051" s="203"/>
    </row>
    <row r="27052" spans="1:6" x14ac:dyDescent="0.25">
      <c r="A27052" s="203"/>
      <c r="B27052" s="203"/>
      <c r="C27052" s="203"/>
      <c r="D27052" s="203"/>
      <c r="E27052" s="203"/>
      <c r="F27052" s="203"/>
    </row>
    <row r="27053" spans="1:6" x14ac:dyDescent="0.25">
      <c r="A27053" s="203"/>
      <c r="B27053" s="203"/>
      <c r="C27053" s="203"/>
      <c r="D27053" s="203"/>
      <c r="E27053" s="203"/>
      <c r="F27053" s="203"/>
    </row>
    <row r="27054" spans="1:6" x14ac:dyDescent="0.25">
      <c r="A27054" s="203"/>
      <c r="B27054" s="203"/>
      <c r="C27054" s="203"/>
      <c r="D27054" s="203"/>
      <c r="E27054" s="203"/>
      <c r="F27054" s="203"/>
    </row>
    <row r="27055" spans="1:6" x14ac:dyDescent="0.25">
      <c r="A27055" s="203"/>
      <c r="B27055" s="203"/>
      <c r="C27055" s="203"/>
      <c r="D27055" s="203"/>
      <c r="E27055" s="203"/>
      <c r="F27055" s="203"/>
    </row>
    <row r="27056" spans="1:6" x14ac:dyDescent="0.25">
      <c r="A27056" s="203"/>
      <c r="B27056" s="203"/>
      <c r="C27056" s="203"/>
      <c r="D27056" s="203"/>
      <c r="E27056" s="203"/>
      <c r="F27056" s="203"/>
    </row>
    <row r="27057" spans="1:6" x14ac:dyDescent="0.25">
      <c r="A27057" s="203"/>
      <c r="B27057" s="203"/>
      <c r="C27057" s="203"/>
      <c r="D27057" s="203"/>
      <c r="E27057" s="203"/>
      <c r="F27057" s="203"/>
    </row>
    <row r="27058" spans="1:6" x14ac:dyDescent="0.25">
      <c r="A27058" s="203"/>
      <c r="B27058" s="203"/>
      <c r="C27058" s="203"/>
      <c r="D27058" s="203"/>
      <c r="E27058" s="203"/>
      <c r="F27058" s="203"/>
    </row>
    <row r="27059" spans="1:6" x14ac:dyDescent="0.25">
      <c r="A27059" s="203"/>
      <c r="B27059" s="203"/>
      <c r="C27059" s="203"/>
      <c r="D27059" s="203"/>
      <c r="E27059" s="203"/>
      <c r="F27059" s="203"/>
    </row>
    <row r="27060" spans="1:6" x14ac:dyDescent="0.25">
      <c r="A27060" s="203"/>
      <c r="B27060" s="203"/>
      <c r="C27060" s="203"/>
      <c r="D27060" s="203"/>
      <c r="E27060" s="203"/>
      <c r="F27060" s="203"/>
    </row>
    <row r="27061" spans="1:6" x14ac:dyDescent="0.25">
      <c r="A27061" s="203"/>
      <c r="B27061" s="203"/>
      <c r="C27061" s="203"/>
      <c r="D27061" s="203"/>
      <c r="E27061" s="203"/>
      <c r="F27061" s="203"/>
    </row>
    <row r="27062" spans="1:6" x14ac:dyDescent="0.25">
      <c r="A27062" s="203"/>
      <c r="B27062" s="203"/>
      <c r="C27062" s="203"/>
      <c r="D27062" s="203"/>
      <c r="E27062" s="203"/>
      <c r="F27062" s="203"/>
    </row>
    <row r="27063" spans="1:6" x14ac:dyDescent="0.25">
      <c r="A27063" s="203"/>
      <c r="B27063" s="203"/>
      <c r="C27063" s="203"/>
      <c r="D27063" s="203"/>
      <c r="E27063" s="203"/>
      <c r="F27063" s="203"/>
    </row>
    <row r="27064" spans="1:6" x14ac:dyDescent="0.25">
      <c r="A27064" s="203"/>
      <c r="B27064" s="203"/>
      <c r="C27064" s="203"/>
      <c r="D27064" s="203"/>
      <c r="E27064" s="203"/>
      <c r="F27064" s="203"/>
    </row>
    <row r="27065" spans="1:6" x14ac:dyDescent="0.25">
      <c r="A27065" s="203"/>
      <c r="B27065" s="203"/>
      <c r="C27065" s="203"/>
      <c r="D27065" s="203"/>
      <c r="E27065" s="203"/>
      <c r="F27065" s="203"/>
    </row>
    <row r="27066" spans="1:6" x14ac:dyDescent="0.25">
      <c r="A27066" s="203"/>
      <c r="B27066" s="203"/>
      <c r="C27066" s="203"/>
      <c r="D27066" s="203"/>
      <c r="E27066" s="203"/>
      <c r="F27066" s="203"/>
    </row>
    <row r="27067" spans="1:6" x14ac:dyDescent="0.25">
      <c r="A27067" s="203"/>
      <c r="B27067" s="203"/>
      <c r="C27067" s="203"/>
      <c r="D27067" s="203"/>
      <c r="E27067" s="203"/>
      <c r="F27067" s="203"/>
    </row>
    <row r="27068" spans="1:6" x14ac:dyDescent="0.25">
      <c r="A27068" s="203"/>
      <c r="B27068" s="203"/>
      <c r="C27068" s="203"/>
      <c r="D27068" s="203"/>
      <c r="E27068" s="203"/>
      <c r="F27068" s="203"/>
    </row>
    <row r="27069" spans="1:6" x14ac:dyDescent="0.25">
      <c r="A27069" s="203"/>
      <c r="B27069" s="203"/>
      <c r="C27069" s="203"/>
      <c r="D27069" s="203"/>
      <c r="E27069" s="203"/>
      <c r="F27069" s="203"/>
    </row>
    <row r="27070" spans="1:6" x14ac:dyDescent="0.25">
      <c r="A27070" s="203"/>
      <c r="B27070" s="203"/>
      <c r="C27070" s="203"/>
      <c r="D27070" s="203"/>
      <c r="E27070" s="203"/>
      <c r="F27070" s="203"/>
    </row>
    <row r="27071" spans="1:6" x14ac:dyDescent="0.25">
      <c r="A27071" s="203"/>
      <c r="B27071" s="203"/>
      <c r="C27071" s="203"/>
      <c r="D27071" s="203"/>
      <c r="E27071" s="203"/>
      <c r="F27071" s="203"/>
    </row>
    <row r="27072" spans="1:6" x14ac:dyDescent="0.25">
      <c r="A27072" s="203"/>
      <c r="B27072" s="203"/>
      <c r="C27072" s="203"/>
      <c r="D27072" s="203"/>
      <c r="E27072" s="203"/>
      <c r="F27072" s="203"/>
    </row>
    <row r="27073" spans="1:6" x14ac:dyDescent="0.25">
      <c r="A27073" s="203"/>
      <c r="B27073" s="203"/>
      <c r="C27073" s="203"/>
      <c r="D27073" s="203"/>
      <c r="E27073" s="203"/>
      <c r="F27073" s="203"/>
    </row>
    <row r="27074" spans="1:6" x14ac:dyDescent="0.25">
      <c r="A27074" s="203"/>
      <c r="B27074" s="203"/>
      <c r="C27074" s="203"/>
      <c r="D27074" s="203"/>
      <c r="E27074" s="203"/>
      <c r="F27074" s="203"/>
    </row>
    <row r="27075" spans="1:6" x14ac:dyDescent="0.25">
      <c r="A27075" s="203"/>
      <c r="B27075" s="203"/>
      <c r="C27075" s="203"/>
      <c r="D27075" s="203"/>
      <c r="E27075" s="203"/>
      <c r="F27075" s="203"/>
    </row>
    <row r="27076" spans="1:6" x14ac:dyDescent="0.25">
      <c r="A27076" s="203"/>
      <c r="B27076" s="203"/>
      <c r="C27076" s="203"/>
      <c r="D27076" s="203"/>
      <c r="E27076" s="203"/>
      <c r="F27076" s="203"/>
    </row>
    <row r="27077" spans="1:6" x14ac:dyDescent="0.25">
      <c r="A27077" s="203"/>
      <c r="B27077" s="203"/>
      <c r="C27077" s="203"/>
      <c r="D27077" s="203"/>
      <c r="E27077" s="203"/>
      <c r="F27077" s="203"/>
    </row>
    <row r="27078" spans="1:6" x14ac:dyDescent="0.25">
      <c r="A27078" s="203"/>
      <c r="B27078" s="203"/>
      <c r="C27078" s="203"/>
      <c r="D27078" s="203"/>
      <c r="E27078" s="203"/>
      <c r="F27078" s="203"/>
    </row>
    <row r="27079" spans="1:6" x14ac:dyDescent="0.25">
      <c r="A27079" s="203"/>
      <c r="B27079" s="203"/>
      <c r="C27079" s="203"/>
      <c r="D27079" s="203"/>
      <c r="E27079" s="203"/>
      <c r="F27079" s="203"/>
    </row>
    <row r="27080" spans="1:6" x14ac:dyDescent="0.25">
      <c r="A27080" s="203"/>
      <c r="B27080" s="203"/>
      <c r="C27080" s="203"/>
      <c r="D27080" s="203"/>
      <c r="E27080" s="203"/>
      <c r="F27080" s="203"/>
    </row>
    <row r="27081" spans="1:6" x14ac:dyDescent="0.25">
      <c r="A27081" s="203"/>
      <c r="B27081" s="203"/>
      <c r="C27081" s="203"/>
      <c r="D27081" s="203"/>
      <c r="E27081" s="203"/>
      <c r="F27081" s="203"/>
    </row>
    <row r="27082" spans="1:6" x14ac:dyDescent="0.25">
      <c r="A27082" s="203"/>
      <c r="B27082" s="203"/>
      <c r="C27082" s="203"/>
      <c r="D27082" s="203"/>
      <c r="E27082" s="203"/>
      <c r="F27082" s="203"/>
    </row>
    <row r="27083" spans="1:6" x14ac:dyDescent="0.25">
      <c r="A27083" s="203"/>
      <c r="B27083" s="203"/>
      <c r="C27083" s="203"/>
      <c r="D27083" s="203"/>
      <c r="E27083" s="203"/>
      <c r="F27083" s="203"/>
    </row>
    <row r="27084" spans="1:6" x14ac:dyDescent="0.25">
      <c r="A27084" s="203"/>
      <c r="B27084" s="203"/>
      <c r="C27084" s="203"/>
      <c r="D27084" s="203"/>
      <c r="E27084" s="203"/>
      <c r="F27084" s="203"/>
    </row>
    <row r="27085" spans="1:6" x14ac:dyDescent="0.25">
      <c r="A27085" s="203"/>
      <c r="B27085" s="203"/>
      <c r="C27085" s="203"/>
      <c r="D27085" s="203"/>
      <c r="E27085" s="203"/>
      <c r="F27085" s="203"/>
    </row>
    <row r="27086" spans="1:6" x14ac:dyDescent="0.25">
      <c r="A27086" s="203"/>
      <c r="B27086" s="203"/>
      <c r="C27086" s="203"/>
      <c r="D27086" s="203"/>
      <c r="E27086" s="203"/>
      <c r="F27086" s="203"/>
    </row>
    <row r="27087" spans="1:6" x14ac:dyDescent="0.25">
      <c r="A27087" s="203"/>
      <c r="B27087" s="203"/>
      <c r="C27087" s="203"/>
      <c r="D27087" s="203"/>
      <c r="E27087" s="203"/>
      <c r="F27087" s="203"/>
    </row>
    <row r="27088" spans="1:6" x14ac:dyDescent="0.25">
      <c r="A27088" s="203"/>
      <c r="B27088" s="203"/>
      <c r="C27088" s="203"/>
      <c r="D27088" s="203"/>
      <c r="E27088" s="203"/>
      <c r="F27088" s="203"/>
    </row>
    <row r="27089" spans="1:6" x14ac:dyDescent="0.25">
      <c r="A27089" s="203"/>
      <c r="B27089" s="203"/>
      <c r="C27089" s="203"/>
      <c r="D27089" s="203"/>
      <c r="E27089" s="203"/>
      <c r="F27089" s="203"/>
    </row>
    <row r="27090" spans="1:6" x14ac:dyDescent="0.25">
      <c r="A27090" s="203"/>
      <c r="B27090" s="203"/>
      <c r="C27090" s="203"/>
      <c r="D27090" s="203"/>
      <c r="E27090" s="203"/>
      <c r="F27090" s="203"/>
    </row>
    <row r="27091" spans="1:6" x14ac:dyDescent="0.25">
      <c r="A27091" s="203"/>
      <c r="B27091" s="203"/>
      <c r="C27091" s="203"/>
      <c r="D27091" s="203"/>
      <c r="E27091" s="203"/>
      <c r="F27091" s="203"/>
    </row>
    <row r="27092" spans="1:6" x14ac:dyDescent="0.25">
      <c r="A27092" s="203"/>
      <c r="B27092" s="203"/>
      <c r="C27092" s="203"/>
      <c r="D27092" s="203"/>
      <c r="E27092" s="203"/>
      <c r="F27092" s="203"/>
    </row>
    <row r="27093" spans="1:6" x14ac:dyDescent="0.25">
      <c r="A27093" s="203"/>
      <c r="B27093" s="203"/>
      <c r="C27093" s="203"/>
      <c r="D27093" s="203"/>
      <c r="E27093" s="203"/>
      <c r="F27093" s="203"/>
    </row>
    <row r="27094" spans="1:6" x14ac:dyDescent="0.25">
      <c r="A27094" s="203"/>
      <c r="B27094" s="203"/>
      <c r="C27094" s="203"/>
      <c r="D27094" s="203"/>
      <c r="E27094" s="203"/>
      <c r="F27094" s="203"/>
    </row>
    <row r="27095" spans="1:6" x14ac:dyDescent="0.25">
      <c r="A27095" s="203"/>
      <c r="B27095" s="203"/>
      <c r="C27095" s="203"/>
      <c r="D27095" s="203"/>
      <c r="E27095" s="203"/>
      <c r="F27095" s="203"/>
    </row>
    <row r="27096" spans="1:6" x14ac:dyDescent="0.25">
      <c r="A27096" s="203"/>
      <c r="B27096" s="203"/>
      <c r="C27096" s="203"/>
      <c r="D27096" s="203"/>
      <c r="E27096" s="203"/>
      <c r="F27096" s="203"/>
    </row>
    <row r="27097" spans="1:6" x14ac:dyDescent="0.25">
      <c r="A27097" s="203"/>
      <c r="B27097" s="203"/>
      <c r="C27097" s="203"/>
      <c r="D27097" s="203"/>
      <c r="E27097" s="203"/>
      <c r="F27097" s="203"/>
    </row>
    <row r="27098" spans="1:6" x14ac:dyDescent="0.25">
      <c r="A27098" s="203"/>
      <c r="B27098" s="203"/>
      <c r="C27098" s="203"/>
      <c r="D27098" s="203"/>
      <c r="E27098" s="203"/>
      <c r="F27098" s="203"/>
    </row>
    <row r="27099" spans="1:6" x14ac:dyDescent="0.25">
      <c r="A27099" s="203"/>
      <c r="B27099" s="203"/>
      <c r="C27099" s="203"/>
      <c r="D27099" s="203"/>
      <c r="E27099" s="203"/>
      <c r="F27099" s="203"/>
    </row>
    <row r="27100" spans="1:6" x14ac:dyDescent="0.25">
      <c r="A27100" s="203"/>
      <c r="B27100" s="203"/>
      <c r="C27100" s="203"/>
      <c r="D27100" s="203"/>
      <c r="E27100" s="203"/>
      <c r="F27100" s="203"/>
    </row>
    <row r="27101" spans="1:6" x14ac:dyDescent="0.25">
      <c r="A27101" s="203"/>
      <c r="B27101" s="203"/>
      <c r="C27101" s="203"/>
      <c r="D27101" s="203"/>
      <c r="E27101" s="203"/>
      <c r="F27101" s="203"/>
    </row>
    <row r="27102" spans="1:6" x14ac:dyDescent="0.25">
      <c r="A27102" s="203"/>
      <c r="B27102" s="203"/>
      <c r="C27102" s="203"/>
      <c r="D27102" s="203"/>
      <c r="E27102" s="203"/>
      <c r="F27102" s="203"/>
    </row>
    <row r="27103" spans="1:6" x14ac:dyDescent="0.25">
      <c r="A27103" s="203"/>
      <c r="B27103" s="203"/>
      <c r="C27103" s="203"/>
      <c r="D27103" s="203"/>
      <c r="E27103" s="203"/>
      <c r="F27103" s="203"/>
    </row>
    <row r="27104" spans="1:6" x14ac:dyDescent="0.25">
      <c r="A27104" s="203"/>
      <c r="B27104" s="203"/>
      <c r="C27104" s="203"/>
      <c r="D27104" s="203"/>
      <c r="E27104" s="203"/>
      <c r="F27104" s="203"/>
    </row>
    <row r="27105" spans="1:6" x14ac:dyDescent="0.25">
      <c r="A27105" s="203"/>
      <c r="B27105" s="203"/>
      <c r="C27105" s="203"/>
      <c r="D27105" s="203"/>
      <c r="E27105" s="203"/>
      <c r="F27105" s="203"/>
    </row>
    <row r="27106" spans="1:6" x14ac:dyDescent="0.25">
      <c r="A27106" s="203"/>
      <c r="B27106" s="203"/>
      <c r="C27106" s="203"/>
      <c r="D27106" s="203"/>
      <c r="E27106" s="203"/>
      <c r="F27106" s="203"/>
    </row>
    <row r="27107" spans="1:6" x14ac:dyDescent="0.25">
      <c r="A27107" s="203"/>
      <c r="B27107" s="203"/>
      <c r="C27107" s="203"/>
      <c r="D27107" s="203"/>
      <c r="E27107" s="203"/>
      <c r="F27107" s="203"/>
    </row>
    <row r="27108" spans="1:6" x14ac:dyDescent="0.25">
      <c r="A27108" s="203"/>
      <c r="B27108" s="203"/>
      <c r="C27108" s="203"/>
      <c r="D27108" s="203"/>
      <c r="E27108" s="203"/>
      <c r="F27108" s="203"/>
    </row>
    <row r="27109" spans="1:6" x14ac:dyDescent="0.25">
      <c r="A27109" s="203"/>
      <c r="B27109" s="203"/>
      <c r="C27109" s="203"/>
      <c r="D27109" s="203"/>
      <c r="E27109" s="203"/>
      <c r="F27109" s="203"/>
    </row>
    <row r="27110" spans="1:6" x14ac:dyDescent="0.25">
      <c r="A27110" s="203"/>
      <c r="B27110" s="203"/>
      <c r="C27110" s="203"/>
      <c r="D27110" s="203"/>
      <c r="E27110" s="203"/>
      <c r="F27110" s="203"/>
    </row>
    <row r="27111" spans="1:6" x14ac:dyDescent="0.25">
      <c r="A27111" s="203"/>
      <c r="B27111" s="203"/>
      <c r="C27111" s="203"/>
      <c r="D27111" s="203"/>
      <c r="E27111" s="203"/>
      <c r="F27111" s="203"/>
    </row>
    <row r="27112" spans="1:6" x14ac:dyDescent="0.25">
      <c r="A27112" s="203"/>
      <c r="B27112" s="203"/>
      <c r="C27112" s="203"/>
      <c r="D27112" s="203"/>
      <c r="E27112" s="203"/>
      <c r="F27112" s="203"/>
    </row>
    <row r="27113" spans="1:6" x14ac:dyDescent="0.25">
      <c r="A27113" s="203"/>
      <c r="B27113" s="203"/>
      <c r="C27113" s="203"/>
      <c r="D27113" s="203"/>
      <c r="E27113" s="203"/>
      <c r="F27113" s="203"/>
    </row>
    <row r="27114" spans="1:6" x14ac:dyDescent="0.25">
      <c r="A27114" s="203"/>
      <c r="B27114" s="203"/>
      <c r="C27114" s="203"/>
      <c r="D27114" s="203"/>
      <c r="E27114" s="203"/>
      <c r="F27114" s="203"/>
    </row>
    <row r="27115" spans="1:6" x14ac:dyDescent="0.25">
      <c r="A27115" s="203"/>
      <c r="B27115" s="203"/>
      <c r="C27115" s="203"/>
      <c r="D27115" s="203"/>
      <c r="E27115" s="203"/>
      <c r="F27115" s="203"/>
    </row>
    <row r="27116" spans="1:6" x14ac:dyDescent="0.25">
      <c r="A27116" s="203"/>
      <c r="B27116" s="203"/>
      <c r="C27116" s="203"/>
      <c r="D27116" s="203"/>
      <c r="E27116" s="203"/>
      <c r="F27116" s="203"/>
    </row>
    <row r="27117" spans="1:6" x14ac:dyDescent="0.25">
      <c r="A27117" s="203"/>
      <c r="B27117" s="203"/>
      <c r="C27117" s="203"/>
      <c r="D27117" s="203"/>
      <c r="E27117" s="203"/>
      <c r="F27117" s="203"/>
    </row>
    <row r="27118" spans="1:6" x14ac:dyDescent="0.25">
      <c r="A27118" s="203"/>
      <c r="B27118" s="203"/>
      <c r="C27118" s="203"/>
      <c r="D27118" s="203"/>
      <c r="E27118" s="203"/>
      <c r="F27118" s="203"/>
    </row>
    <row r="27119" spans="1:6" x14ac:dyDescent="0.25">
      <c r="A27119" s="203"/>
      <c r="B27119" s="203"/>
      <c r="C27119" s="203"/>
      <c r="D27119" s="203"/>
      <c r="E27119" s="203"/>
      <c r="F27119" s="203"/>
    </row>
    <row r="27120" spans="1:6" x14ac:dyDescent="0.25">
      <c r="A27120" s="203"/>
      <c r="B27120" s="203"/>
      <c r="C27120" s="203"/>
      <c r="D27120" s="203"/>
      <c r="E27120" s="203"/>
      <c r="F27120" s="203"/>
    </row>
    <row r="27121" spans="1:6" x14ac:dyDescent="0.25">
      <c r="A27121" s="203"/>
      <c r="B27121" s="203"/>
      <c r="C27121" s="203"/>
      <c r="D27121" s="203"/>
      <c r="E27121" s="203"/>
      <c r="F27121" s="203"/>
    </row>
    <row r="27122" spans="1:6" x14ac:dyDescent="0.25">
      <c r="A27122" s="203"/>
      <c r="B27122" s="203"/>
      <c r="C27122" s="203"/>
      <c r="D27122" s="203"/>
      <c r="E27122" s="203"/>
      <c r="F27122" s="203"/>
    </row>
    <row r="27123" spans="1:6" x14ac:dyDescent="0.25">
      <c r="A27123" s="203"/>
      <c r="B27123" s="203"/>
      <c r="C27123" s="203"/>
      <c r="D27123" s="203"/>
      <c r="E27123" s="203"/>
      <c r="F27123" s="203"/>
    </row>
    <row r="27124" spans="1:6" x14ac:dyDescent="0.25">
      <c r="A27124" s="203"/>
      <c r="B27124" s="203"/>
      <c r="C27124" s="203"/>
      <c r="D27124" s="203"/>
      <c r="E27124" s="203"/>
      <c r="F27124" s="203"/>
    </row>
    <row r="27125" spans="1:6" x14ac:dyDescent="0.25">
      <c r="A27125" s="203"/>
      <c r="B27125" s="203"/>
      <c r="C27125" s="203"/>
      <c r="D27125" s="203"/>
      <c r="E27125" s="203"/>
      <c r="F27125" s="203"/>
    </row>
    <row r="27126" spans="1:6" x14ac:dyDescent="0.25">
      <c r="A27126" s="203"/>
      <c r="B27126" s="203"/>
      <c r="C27126" s="203"/>
      <c r="D27126" s="203"/>
      <c r="E27126" s="203"/>
      <c r="F27126" s="203"/>
    </row>
    <row r="27127" spans="1:6" x14ac:dyDescent="0.25">
      <c r="A27127" s="203"/>
      <c r="B27127" s="203"/>
      <c r="C27127" s="203"/>
      <c r="D27127" s="203"/>
      <c r="E27127" s="203"/>
      <c r="F27127" s="203"/>
    </row>
    <row r="27128" spans="1:6" x14ac:dyDescent="0.25">
      <c r="A27128" s="203"/>
      <c r="B27128" s="203"/>
      <c r="C27128" s="203"/>
      <c r="D27128" s="203"/>
      <c r="E27128" s="203"/>
      <c r="F27128" s="203"/>
    </row>
    <row r="27129" spans="1:6" x14ac:dyDescent="0.25">
      <c r="A27129" s="203"/>
      <c r="B27129" s="203"/>
      <c r="C27129" s="203"/>
      <c r="D27129" s="203"/>
      <c r="E27129" s="203"/>
      <c r="F27129" s="203"/>
    </row>
    <row r="27130" spans="1:6" x14ac:dyDescent="0.25">
      <c r="A27130" s="203"/>
      <c r="B27130" s="203"/>
      <c r="C27130" s="203"/>
      <c r="D27130" s="203"/>
      <c r="E27130" s="203"/>
      <c r="F27130" s="203"/>
    </row>
    <row r="27131" spans="1:6" x14ac:dyDescent="0.25">
      <c r="A27131" s="203"/>
      <c r="B27131" s="203"/>
      <c r="C27131" s="203"/>
      <c r="D27131" s="203"/>
      <c r="E27131" s="203"/>
      <c r="F27131" s="203"/>
    </row>
    <row r="27132" spans="1:6" x14ac:dyDescent="0.25">
      <c r="A27132" s="203"/>
      <c r="B27132" s="203"/>
      <c r="C27132" s="203"/>
      <c r="D27132" s="203"/>
      <c r="E27132" s="203"/>
      <c r="F27132" s="203"/>
    </row>
    <row r="27133" spans="1:6" x14ac:dyDescent="0.25">
      <c r="A27133" s="203"/>
      <c r="B27133" s="203"/>
      <c r="C27133" s="203"/>
      <c r="D27133" s="203"/>
      <c r="E27133" s="203"/>
      <c r="F27133" s="203"/>
    </row>
    <row r="27134" spans="1:6" x14ac:dyDescent="0.25">
      <c r="A27134" s="203"/>
      <c r="B27134" s="203"/>
      <c r="C27134" s="203"/>
      <c r="D27134" s="203"/>
      <c r="E27134" s="203"/>
      <c r="F27134" s="203"/>
    </row>
    <row r="27135" spans="1:6" x14ac:dyDescent="0.25">
      <c r="A27135" s="203"/>
      <c r="B27135" s="203"/>
      <c r="C27135" s="203"/>
      <c r="D27135" s="203"/>
      <c r="E27135" s="203"/>
      <c r="F27135" s="203"/>
    </row>
    <row r="27136" spans="1:6" x14ac:dyDescent="0.25">
      <c r="A27136" s="203"/>
      <c r="B27136" s="203"/>
      <c r="C27136" s="203"/>
      <c r="D27136" s="203"/>
      <c r="E27136" s="203"/>
      <c r="F27136" s="203"/>
    </row>
    <row r="27137" spans="1:6" x14ac:dyDescent="0.25">
      <c r="A27137" s="203"/>
      <c r="B27137" s="203"/>
      <c r="C27137" s="203"/>
      <c r="D27137" s="203"/>
      <c r="E27137" s="203"/>
      <c r="F27137" s="203"/>
    </row>
    <row r="27138" spans="1:6" x14ac:dyDescent="0.25">
      <c r="A27138" s="203"/>
      <c r="B27138" s="203"/>
      <c r="C27138" s="203"/>
      <c r="D27138" s="203"/>
      <c r="E27138" s="203"/>
      <c r="F27138" s="203"/>
    </row>
    <row r="27139" spans="1:6" x14ac:dyDescent="0.25">
      <c r="A27139" s="203"/>
      <c r="B27139" s="203"/>
      <c r="C27139" s="203"/>
      <c r="D27139" s="203"/>
      <c r="E27139" s="203"/>
      <c r="F27139" s="203"/>
    </row>
    <row r="27140" spans="1:6" x14ac:dyDescent="0.25">
      <c r="A27140" s="203"/>
      <c r="B27140" s="203"/>
      <c r="C27140" s="203"/>
      <c r="D27140" s="203"/>
      <c r="E27140" s="203"/>
      <c r="F27140" s="203"/>
    </row>
    <row r="27141" spans="1:6" x14ac:dyDescent="0.25">
      <c r="A27141" s="203"/>
      <c r="B27141" s="203"/>
      <c r="C27141" s="203"/>
      <c r="D27141" s="203"/>
      <c r="E27141" s="203"/>
      <c r="F27141" s="203"/>
    </row>
    <row r="27142" spans="1:6" x14ac:dyDescent="0.25">
      <c r="A27142" s="203"/>
      <c r="B27142" s="203"/>
      <c r="C27142" s="203"/>
      <c r="D27142" s="203"/>
      <c r="E27142" s="203"/>
      <c r="F27142" s="203"/>
    </row>
    <row r="27143" spans="1:6" x14ac:dyDescent="0.25">
      <c r="A27143" s="203"/>
      <c r="B27143" s="203"/>
      <c r="C27143" s="203"/>
      <c r="D27143" s="203"/>
      <c r="E27143" s="203"/>
      <c r="F27143" s="203"/>
    </row>
    <row r="27144" spans="1:6" x14ac:dyDescent="0.25">
      <c r="A27144" s="203"/>
      <c r="B27144" s="203"/>
      <c r="C27144" s="203"/>
      <c r="D27144" s="203"/>
      <c r="E27144" s="203"/>
      <c r="F27144" s="203"/>
    </row>
    <row r="27145" spans="1:6" x14ac:dyDescent="0.25">
      <c r="A27145" s="203"/>
      <c r="B27145" s="203"/>
      <c r="C27145" s="203"/>
      <c r="D27145" s="203"/>
      <c r="E27145" s="203"/>
      <c r="F27145" s="203"/>
    </row>
    <row r="27146" spans="1:6" x14ac:dyDescent="0.25">
      <c r="A27146" s="203"/>
      <c r="B27146" s="203"/>
      <c r="C27146" s="203"/>
      <c r="D27146" s="203"/>
      <c r="E27146" s="203"/>
      <c r="F27146" s="203"/>
    </row>
    <row r="27147" spans="1:6" x14ac:dyDescent="0.25">
      <c r="A27147" s="203"/>
      <c r="B27147" s="203"/>
      <c r="C27147" s="203"/>
      <c r="D27147" s="203"/>
      <c r="E27147" s="203"/>
      <c r="F27147" s="203"/>
    </row>
    <row r="27148" spans="1:6" x14ac:dyDescent="0.25">
      <c r="A27148" s="203"/>
      <c r="B27148" s="203"/>
      <c r="C27148" s="203"/>
      <c r="D27148" s="203"/>
      <c r="E27148" s="203"/>
      <c r="F27148" s="203"/>
    </row>
    <row r="27149" spans="1:6" x14ac:dyDescent="0.25">
      <c r="A27149" s="203"/>
      <c r="B27149" s="203"/>
      <c r="C27149" s="203"/>
      <c r="D27149" s="203"/>
      <c r="E27149" s="203"/>
      <c r="F27149" s="203"/>
    </row>
    <row r="27150" spans="1:6" x14ac:dyDescent="0.25">
      <c r="A27150" s="203"/>
      <c r="B27150" s="203"/>
      <c r="C27150" s="203"/>
      <c r="D27150" s="203"/>
      <c r="E27150" s="203"/>
      <c r="F27150" s="203"/>
    </row>
    <row r="27151" spans="1:6" x14ac:dyDescent="0.25">
      <c r="A27151" s="203"/>
      <c r="B27151" s="203"/>
      <c r="C27151" s="203"/>
      <c r="D27151" s="203"/>
      <c r="E27151" s="203"/>
      <c r="F27151" s="203"/>
    </row>
    <row r="27152" spans="1:6" x14ac:dyDescent="0.25">
      <c r="A27152" s="203"/>
      <c r="B27152" s="203"/>
      <c r="C27152" s="203"/>
      <c r="D27152" s="203"/>
      <c r="E27152" s="203"/>
      <c r="F27152" s="203"/>
    </row>
    <row r="27153" spans="1:6" x14ac:dyDescent="0.25">
      <c r="A27153" s="203"/>
      <c r="B27153" s="203"/>
      <c r="C27153" s="203"/>
      <c r="D27153" s="203"/>
      <c r="E27153" s="203"/>
      <c r="F27153" s="203"/>
    </row>
    <row r="27154" spans="1:6" x14ac:dyDescent="0.25">
      <c r="A27154" s="203"/>
      <c r="B27154" s="203"/>
      <c r="C27154" s="203"/>
      <c r="D27154" s="203"/>
      <c r="E27154" s="203"/>
      <c r="F27154" s="203"/>
    </row>
    <row r="27155" spans="1:6" x14ac:dyDescent="0.25">
      <c r="A27155" s="203"/>
      <c r="B27155" s="203"/>
      <c r="C27155" s="203"/>
      <c r="D27155" s="203"/>
      <c r="E27155" s="203"/>
      <c r="F27155" s="203"/>
    </row>
    <row r="27156" spans="1:6" x14ac:dyDescent="0.25">
      <c r="A27156" s="203"/>
      <c r="B27156" s="203"/>
      <c r="C27156" s="203"/>
      <c r="D27156" s="203"/>
      <c r="E27156" s="203"/>
      <c r="F27156" s="203"/>
    </row>
    <row r="27157" spans="1:6" x14ac:dyDescent="0.25">
      <c r="A27157" s="203"/>
      <c r="B27157" s="203"/>
      <c r="C27157" s="203"/>
      <c r="D27157" s="203"/>
      <c r="E27157" s="203"/>
      <c r="F27157" s="203"/>
    </row>
    <row r="27158" spans="1:6" x14ac:dyDescent="0.25">
      <c r="A27158" s="203"/>
      <c r="B27158" s="203"/>
      <c r="C27158" s="203"/>
      <c r="D27158" s="203"/>
      <c r="E27158" s="203"/>
      <c r="F27158" s="203"/>
    </row>
    <row r="27159" spans="1:6" x14ac:dyDescent="0.25">
      <c r="A27159" s="203"/>
      <c r="B27159" s="203"/>
      <c r="C27159" s="203"/>
      <c r="D27159" s="203"/>
      <c r="E27159" s="203"/>
      <c r="F27159" s="203"/>
    </row>
    <row r="27160" spans="1:6" x14ac:dyDescent="0.25">
      <c r="A27160" s="203"/>
      <c r="B27160" s="203"/>
      <c r="C27160" s="203"/>
      <c r="D27160" s="203"/>
      <c r="E27160" s="203"/>
      <c r="F27160" s="203"/>
    </row>
    <row r="27161" spans="1:6" x14ac:dyDescent="0.25">
      <c r="A27161" s="203"/>
      <c r="B27161" s="203"/>
      <c r="C27161" s="203"/>
      <c r="D27161" s="203"/>
      <c r="E27161" s="203"/>
      <c r="F27161" s="203"/>
    </row>
    <row r="27162" spans="1:6" x14ac:dyDescent="0.25">
      <c r="A27162" s="203"/>
      <c r="B27162" s="203"/>
      <c r="C27162" s="203"/>
      <c r="D27162" s="203"/>
      <c r="E27162" s="203"/>
      <c r="F27162" s="203"/>
    </row>
    <row r="27163" spans="1:6" x14ac:dyDescent="0.25">
      <c r="A27163" s="203"/>
      <c r="B27163" s="203"/>
      <c r="C27163" s="203"/>
      <c r="D27163" s="203"/>
      <c r="E27163" s="203"/>
      <c r="F27163" s="203"/>
    </row>
    <row r="27164" spans="1:6" x14ac:dyDescent="0.25">
      <c r="A27164" s="203"/>
      <c r="B27164" s="203"/>
      <c r="C27164" s="203"/>
      <c r="D27164" s="203"/>
      <c r="E27164" s="203"/>
      <c r="F27164" s="203"/>
    </row>
    <row r="27165" spans="1:6" x14ac:dyDescent="0.25">
      <c r="A27165" s="203"/>
      <c r="B27165" s="203"/>
      <c r="C27165" s="203"/>
      <c r="D27165" s="203"/>
      <c r="E27165" s="203"/>
      <c r="F27165" s="203"/>
    </row>
    <row r="27166" spans="1:6" x14ac:dyDescent="0.25">
      <c r="A27166" s="203"/>
      <c r="B27166" s="203"/>
      <c r="C27166" s="203"/>
      <c r="D27166" s="203"/>
      <c r="E27166" s="203"/>
      <c r="F27166" s="203"/>
    </row>
    <row r="27167" spans="1:6" x14ac:dyDescent="0.25">
      <c r="A27167" s="203"/>
      <c r="B27167" s="203"/>
      <c r="C27167" s="203"/>
      <c r="D27167" s="203"/>
      <c r="E27167" s="203"/>
      <c r="F27167" s="203"/>
    </row>
    <row r="27168" spans="1:6" x14ac:dyDescent="0.25">
      <c r="A27168" s="203"/>
      <c r="B27168" s="203"/>
      <c r="C27168" s="203"/>
      <c r="D27168" s="203"/>
      <c r="E27168" s="203"/>
      <c r="F27168" s="203"/>
    </row>
    <row r="27169" spans="1:6" x14ac:dyDescent="0.25">
      <c r="A27169" s="203"/>
      <c r="B27169" s="203"/>
      <c r="C27169" s="203"/>
      <c r="D27169" s="203"/>
      <c r="E27169" s="203"/>
      <c r="F27169" s="203"/>
    </row>
    <row r="27170" spans="1:6" x14ac:dyDescent="0.25">
      <c r="A27170" s="203"/>
      <c r="B27170" s="203"/>
      <c r="C27170" s="203"/>
      <c r="D27170" s="203"/>
      <c r="E27170" s="203"/>
      <c r="F27170" s="203"/>
    </row>
    <row r="27171" spans="1:6" x14ac:dyDescent="0.25">
      <c r="A27171" s="203"/>
      <c r="B27171" s="203"/>
      <c r="C27171" s="203"/>
      <c r="D27171" s="203"/>
      <c r="E27171" s="203"/>
      <c r="F27171" s="203"/>
    </row>
    <row r="27172" spans="1:6" x14ac:dyDescent="0.25">
      <c r="A27172" s="203"/>
      <c r="B27172" s="203"/>
      <c r="C27172" s="203"/>
      <c r="D27172" s="203"/>
      <c r="E27172" s="203"/>
      <c r="F27172" s="203"/>
    </row>
    <row r="27173" spans="1:6" x14ac:dyDescent="0.25">
      <c r="A27173" s="203"/>
      <c r="B27173" s="203"/>
      <c r="C27173" s="203"/>
      <c r="D27173" s="203"/>
      <c r="E27173" s="203"/>
      <c r="F27173" s="203"/>
    </row>
    <row r="27174" spans="1:6" x14ac:dyDescent="0.25">
      <c r="A27174" s="203"/>
      <c r="B27174" s="203"/>
      <c r="C27174" s="203"/>
      <c r="D27174" s="203"/>
      <c r="E27174" s="203"/>
      <c r="F27174" s="203"/>
    </row>
    <row r="27175" spans="1:6" x14ac:dyDescent="0.25">
      <c r="A27175" s="203"/>
      <c r="B27175" s="203"/>
      <c r="C27175" s="203"/>
      <c r="D27175" s="203"/>
      <c r="E27175" s="203"/>
      <c r="F27175" s="203"/>
    </row>
    <row r="27176" spans="1:6" x14ac:dyDescent="0.25">
      <c r="A27176" s="203"/>
      <c r="B27176" s="203"/>
      <c r="C27176" s="203"/>
      <c r="D27176" s="203"/>
      <c r="E27176" s="203"/>
      <c r="F27176" s="203"/>
    </row>
    <row r="27177" spans="1:6" x14ac:dyDescent="0.25">
      <c r="A27177" s="203"/>
      <c r="B27177" s="203"/>
      <c r="C27177" s="203"/>
      <c r="D27177" s="203"/>
      <c r="E27177" s="203"/>
      <c r="F27177" s="203"/>
    </row>
    <row r="27178" spans="1:6" x14ac:dyDescent="0.25">
      <c r="A27178" s="203"/>
      <c r="B27178" s="203"/>
      <c r="C27178" s="203"/>
      <c r="D27178" s="203"/>
      <c r="E27178" s="203"/>
      <c r="F27178" s="203"/>
    </row>
    <row r="27179" spans="1:6" x14ac:dyDescent="0.25">
      <c r="A27179" s="203"/>
      <c r="B27179" s="203"/>
      <c r="C27179" s="203"/>
      <c r="D27179" s="203"/>
      <c r="E27179" s="203"/>
      <c r="F27179" s="203"/>
    </row>
    <row r="27180" spans="1:6" x14ac:dyDescent="0.25">
      <c r="A27180" s="203"/>
      <c r="B27180" s="203"/>
      <c r="C27180" s="203"/>
      <c r="D27180" s="203"/>
      <c r="E27180" s="203"/>
      <c r="F27180" s="203"/>
    </row>
    <row r="27181" spans="1:6" x14ac:dyDescent="0.25">
      <c r="A27181" s="203"/>
      <c r="B27181" s="203"/>
      <c r="C27181" s="203"/>
      <c r="D27181" s="203"/>
      <c r="E27181" s="203"/>
      <c r="F27181" s="203"/>
    </row>
    <row r="27182" spans="1:6" x14ac:dyDescent="0.25">
      <c r="A27182" s="203"/>
      <c r="B27182" s="203"/>
      <c r="C27182" s="203"/>
      <c r="D27182" s="203"/>
      <c r="E27182" s="203"/>
      <c r="F27182" s="203"/>
    </row>
    <row r="27183" spans="1:6" x14ac:dyDescent="0.25">
      <c r="A27183" s="203"/>
      <c r="B27183" s="203"/>
      <c r="C27183" s="203"/>
      <c r="D27183" s="203"/>
      <c r="E27183" s="203"/>
      <c r="F27183" s="203"/>
    </row>
    <row r="27184" spans="1:6" x14ac:dyDescent="0.25">
      <c r="A27184" s="203"/>
      <c r="B27184" s="203"/>
      <c r="C27184" s="203"/>
      <c r="D27184" s="203"/>
      <c r="E27184" s="203"/>
      <c r="F27184" s="203"/>
    </row>
    <row r="27185" spans="1:6" x14ac:dyDescent="0.25">
      <c r="A27185" s="203"/>
      <c r="B27185" s="203"/>
      <c r="C27185" s="203"/>
      <c r="D27185" s="203"/>
      <c r="E27185" s="203"/>
      <c r="F27185" s="203"/>
    </row>
    <row r="27186" spans="1:6" x14ac:dyDescent="0.25">
      <c r="A27186" s="203"/>
      <c r="B27186" s="203"/>
      <c r="C27186" s="203"/>
      <c r="D27186" s="203"/>
      <c r="E27186" s="203"/>
      <c r="F27186" s="203"/>
    </row>
    <row r="27187" spans="1:6" x14ac:dyDescent="0.25">
      <c r="A27187" s="203"/>
      <c r="B27187" s="203"/>
      <c r="C27187" s="203"/>
      <c r="D27187" s="203"/>
      <c r="E27187" s="203"/>
      <c r="F27187" s="203"/>
    </row>
    <row r="27188" spans="1:6" x14ac:dyDescent="0.25">
      <c r="A27188" s="203"/>
      <c r="B27188" s="203"/>
      <c r="C27188" s="203"/>
      <c r="D27188" s="203"/>
      <c r="E27188" s="203"/>
      <c r="F27188" s="203"/>
    </row>
    <row r="27189" spans="1:6" x14ac:dyDescent="0.25">
      <c r="A27189" s="203"/>
      <c r="B27189" s="203"/>
      <c r="C27189" s="203"/>
      <c r="D27189" s="203"/>
      <c r="E27189" s="203"/>
      <c r="F27189" s="203"/>
    </row>
    <row r="27190" spans="1:6" x14ac:dyDescent="0.25">
      <c r="A27190" s="203"/>
      <c r="B27190" s="203"/>
      <c r="C27190" s="203"/>
      <c r="D27190" s="203"/>
      <c r="E27190" s="203"/>
      <c r="F27190" s="203"/>
    </row>
    <row r="27191" spans="1:6" x14ac:dyDescent="0.25">
      <c r="A27191" s="203"/>
      <c r="B27191" s="203"/>
      <c r="C27191" s="203"/>
      <c r="D27191" s="203"/>
      <c r="E27191" s="203"/>
      <c r="F27191" s="203"/>
    </row>
    <row r="27192" spans="1:6" x14ac:dyDescent="0.25">
      <c r="A27192" s="203"/>
      <c r="B27192" s="203"/>
      <c r="C27192" s="203"/>
      <c r="D27192" s="203"/>
      <c r="E27192" s="203"/>
      <c r="F27192" s="203"/>
    </row>
    <row r="27193" spans="1:6" x14ac:dyDescent="0.25">
      <c r="A27193" s="203"/>
      <c r="B27193" s="203"/>
      <c r="C27193" s="203"/>
      <c r="D27193" s="203"/>
      <c r="E27193" s="203"/>
      <c r="F27193" s="203"/>
    </row>
    <row r="27194" spans="1:6" x14ac:dyDescent="0.25">
      <c r="A27194" s="203"/>
      <c r="B27194" s="203"/>
      <c r="C27194" s="203"/>
      <c r="D27194" s="203"/>
      <c r="E27194" s="203"/>
      <c r="F27194" s="203"/>
    </row>
    <row r="27195" spans="1:6" x14ac:dyDescent="0.25">
      <c r="A27195" s="203"/>
      <c r="B27195" s="203"/>
      <c r="C27195" s="203"/>
      <c r="D27195" s="203"/>
      <c r="E27195" s="203"/>
      <c r="F27195" s="203"/>
    </row>
    <row r="27196" spans="1:6" x14ac:dyDescent="0.25">
      <c r="A27196" s="203"/>
      <c r="B27196" s="203"/>
      <c r="C27196" s="203"/>
      <c r="D27196" s="203"/>
      <c r="E27196" s="203"/>
      <c r="F27196" s="203"/>
    </row>
    <row r="27197" spans="1:6" x14ac:dyDescent="0.25">
      <c r="A27197" s="203"/>
      <c r="B27197" s="203"/>
      <c r="C27197" s="203"/>
      <c r="D27197" s="203"/>
      <c r="E27197" s="203"/>
      <c r="F27197" s="203"/>
    </row>
    <row r="27198" spans="1:6" x14ac:dyDescent="0.25">
      <c r="A27198" s="203"/>
      <c r="B27198" s="203"/>
      <c r="C27198" s="203"/>
      <c r="D27198" s="203"/>
      <c r="E27198" s="203"/>
      <c r="F27198" s="203"/>
    </row>
    <row r="27199" spans="1:6" x14ac:dyDescent="0.25">
      <c r="A27199" s="203"/>
      <c r="B27199" s="203"/>
      <c r="C27199" s="203"/>
      <c r="D27199" s="203"/>
      <c r="E27199" s="203"/>
      <c r="F27199" s="203"/>
    </row>
    <row r="27200" spans="1:6" x14ac:dyDescent="0.25">
      <c r="A27200" s="203"/>
      <c r="B27200" s="203"/>
      <c r="C27200" s="203"/>
      <c r="D27200" s="203"/>
      <c r="E27200" s="203"/>
      <c r="F27200" s="203"/>
    </row>
    <row r="27201" spans="1:6" x14ac:dyDescent="0.25">
      <c r="A27201" s="203"/>
      <c r="B27201" s="203"/>
      <c r="C27201" s="203"/>
      <c r="D27201" s="203"/>
      <c r="E27201" s="203"/>
      <c r="F27201" s="203"/>
    </row>
    <row r="27202" spans="1:6" x14ac:dyDescent="0.25">
      <c r="A27202" s="203"/>
      <c r="B27202" s="203"/>
      <c r="C27202" s="203"/>
      <c r="D27202" s="203"/>
      <c r="E27202" s="203"/>
      <c r="F27202" s="203"/>
    </row>
    <row r="27203" spans="1:6" x14ac:dyDescent="0.25">
      <c r="A27203" s="203"/>
      <c r="B27203" s="203"/>
      <c r="C27203" s="203"/>
      <c r="D27203" s="203"/>
      <c r="E27203" s="203"/>
      <c r="F27203" s="203"/>
    </row>
    <row r="27204" spans="1:6" x14ac:dyDescent="0.25">
      <c r="A27204" s="203"/>
      <c r="B27204" s="203"/>
      <c r="C27204" s="203"/>
      <c r="D27204" s="203"/>
      <c r="E27204" s="203"/>
      <c r="F27204" s="203"/>
    </row>
    <row r="27205" spans="1:6" x14ac:dyDescent="0.25">
      <c r="A27205" s="203"/>
      <c r="B27205" s="203"/>
      <c r="C27205" s="203"/>
      <c r="D27205" s="203"/>
      <c r="E27205" s="203"/>
      <c r="F27205" s="203"/>
    </row>
    <row r="27206" spans="1:6" x14ac:dyDescent="0.25">
      <c r="A27206" s="203"/>
      <c r="B27206" s="203"/>
      <c r="C27206" s="203"/>
      <c r="D27206" s="203"/>
      <c r="E27206" s="203"/>
      <c r="F27206" s="203"/>
    </row>
    <row r="27207" spans="1:6" x14ac:dyDescent="0.25">
      <c r="A27207" s="203"/>
      <c r="B27207" s="203"/>
      <c r="C27207" s="203"/>
      <c r="D27207" s="203"/>
      <c r="E27207" s="203"/>
      <c r="F27207" s="203"/>
    </row>
    <row r="27208" spans="1:6" x14ac:dyDescent="0.25">
      <c r="A27208" s="203"/>
      <c r="B27208" s="203"/>
      <c r="C27208" s="203"/>
      <c r="D27208" s="203"/>
      <c r="E27208" s="203"/>
      <c r="F27208" s="203"/>
    </row>
    <row r="27209" spans="1:6" x14ac:dyDescent="0.25">
      <c r="A27209" s="203"/>
      <c r="B27209" s="203"/>
      <c r="C27209" s="203"/>
      <c r="D27209" s="203"/>
      <c r="E27209" s="203"/>
      <c r="F27209" s="203"/>
    </row>
    <row r="27210" spans="1:6" x14ac:dyDescent="0.25">
      <c r="A27210" s="203"/>
      <c r="B27210" s="203"/>
      <c r="C27210" s="203"/>
      <c r="D27210" s="203"/>
      <c r="E27210" s="203"/>
      <c r="F27210" s="203"/>
    </row>
    <row r="27211" spans="1:6" x14ac:dyDescent="0.25">
      <c r="A27211" s="203"/>
      <c r="B27211" s="203"/>
      <c r="C27211" s="203"/>
      <c r="D27211" s="203"/>
      <c r="E27211" s="203"/>
      <c r="F27211" s="203"/>
    </row>
    <row r="27212" spans="1:6" x14ac:dyDescent="0.25">
      <c r="A27212" s="203"/>
      <c r="B27212" s="203"/>
      <c r="C27212" s="203"/>
      <c r="D27212" s="203"/>
      <c r="E27212" s="203"/>
      <c r="F27212" s="203"/>
    </row>
    <row r="27213" spans="1:6" x14ac:dyDescent="0.25">
      <c r="A27213" s="203"/>
      <c r="B27213" s="203"/>
      <c r="C27213" s="203"/>
      <c r="D27213" s="203"/>
      <c r="E27213" s="203"/>
      <c r="F27213" s="203"/>
    </row>
    <row r="27214" spans="1:6" x14ac:dyDescent="0.25">
      <c r="A27214" s="203"/>
      <c r="B27214" s="203"/>
      <c r="C27214" s="203"/>
      <c r="D27214" s="203"/>
      <c r="E27214" s="203"/>
      <c r="F27214" s="203"/>
    </row>
    <row r="27215" spans="1:6" x14ac:dyDescent="0.25">
      <c r="A27215" s="203"/>
      <c r="B27215" s="203"/>
      <c r="C27215" s="203"/>
      <c r="D27215" s="203"/>
      <c r="E27215" s="203"/>
      <c r="F27215" s="203"/>
    </row>
    <row r="27216" spans="1:6" x14ac:dyDescent="0.25">
      <c r="A27216" s="203"/>
      <c r="B27216" s="203"/>
      <c r="C27216" s="203"/>
      <c r="D27216" s="203"/>
      <c r="E27216" s="203"/>
      <c r="F27216" s="203"/>
    </row>
    <row r="27217" spans="1:6" x14ac:dyDescent="0.25">
      <c r="A27217" s="203"/>
      <c r="B27217" s="203"/>
      <c r="C27217" s="203"/>
      <c r="D27217" s="203"/>
      <c r="E27217" s="203"/>
      <c r="F27217" s="203"/>
    </row>
    <row r="27218" spans="1:6" x14ac:dyDescent="0.25">
      <c r="A27218" s="203"/>
      <c r="B27218" s="203"/>
      <c r="C27218" s="203"/>
      <c r="D27218" s="203"/>
      <c r="E27218" s="203"/>
      <c r="F27218" s="203"/>
    </row>
    <row r="27219" spans="1:6" x14ac:dyDescent="0.25">
      <c r="A27219" s="203"/>
      <c r="B27219" s="203"/>
      <c r="C27219" s="203"/>
      <c r="D27219" s="203"/>
      <c r="E27219" s="203"/>
      <c r="F27219" s="203"/>
    </row>
    <row r="27220" spans="1:6" x14ac:dyDescent="0.25">
      <c r="A27220" s="203"/>
      <c r="B27220" s="203"/>
      <c r="C27220" s="203"/>
      <c r="D27220" s="203"/>
      <c r="E27220" s="203"/>
      <c r="F27220" s="203"/>
    </row>
    <row r="27221" spans="1:6" x14ac:dyDescent="0.25">
      <c r="A27221" s="203"/>
      <c r="B27221" s="203"/>
      <c r="C27221" s="203"/>
      <c r="D27221" s="203"/>
      <c r="E27221" s="203"/>
      <c r="F27221" s="203"/>
    </row>
    <row r="27222" spans="1:6" x14ac:dyDescent="0.25">
      <c r="A27222" s="203"/>
      <c r="B27222" s="203"/>
      <c r="C27222" s="203"/>
      <c r="D27222" s="203"/>
      <c r="E27222" s="203"/>
      <c r="F27222" s="203"/>
    </row>
    <row r="27223" spans="1:6" x14ac:dyDescent="0.25">
      <c r="A27223" s="203"/>
      <c r="B27223" s="203"/>
      <c r="C27223" s="203"/>
      <c r="D27223" s="203"/>
      <c r="E27223" s="203"/>
      <c r="F27223" s="203"/>
    </row>
    <row r="27224" spans="1:6" x14ac:dyDescent="0.25">
      <c r="A27224" s="203"/>
      <c r="B27224" s="203"/>
      <c r="C27224" s="203"/>
      <c r="D27224" s="203"/>
      <c r="E27224" s="203"/>
      <c r="F27224" s="203"/>
    </row>
    <row r="27225" spans="1:6" x14ac:dyDescent="0.25">
      <c r="A27225" s="203"/>
      <c r="B27225" s="203"/>
      <c r="C27225" s="203"/>
      <c r="D27225" s="203"/>
      <c r="E27225" s="203"/>
      <c r="F27225" s="203"/>
    </row>
    <row r="27226" spans="1:6" x14ac:dyDescent="0.25">
      <c r="A27226" s="203"/>
      <c r="B27226" s="203"/>
      <c r="C27226" s="203"/>
      <c r="D27226" s="203"/>
      <c r="E27226" s="203"/>
      <c r="F27226" s="203"/>
    </row>
    <row r="27227" spans="1:6" x14ac:dyDescent="0.25">
      <c r="A27227" s="203"/>
      <c r="B27227" s="203"/>
      <c r="C27227" s="203"/>
      <c r="D27227" s="203"/>
      <c r="E27227" s="203"/>
      <c r="F27227" s="203"/>
    </row>
    <row r="27228" spans="1:6" x14ac:dyDescent="0.25">
      <c r="A27228" s="203"/>
      <c r="B27228" s="203"/>
      <c r="C27228" s="203"/>
      <c r="D27228" s="203"/>
      <c r="E27228" s="203"/>
      <c r="F27228" s="203"/>
    </row>
    <row r="27229" spans="1:6" x14ac:dyDescent="0.25">
      <c r="A27229" s="203"/>
      <c r="B27229" s="203"/>
      <c r="C27229" s="203"/>
      <c r="D27229" s="203"/>
      <c r="E27229" s="203"/>
      <c r="F27229" s="203"/>
    </row>
    <row r="27230" spans="1:6" x14ac:dyDescent="0.25">
      <c r="A27230" s="203"/>
      <c r="B27230" s="203"/>
      <c r="C27230" s="203"/>
      <c r="D27230" s="203"/>
      <c r="E27230" s="203"/>
      <c r="F27230" s="203"/>
    </row>
    <row r="27231" spans="1:6" x14ac:dyDescent="0.25">
      <c r="A27231" s="203"/>
      <c r="B27231" s="203"/>
      <c r="C27231" s="203"/>
      <c r="D27231" s="203"/>
      <c r="E27231" s="203"/>
      <c r="F27231" s="203"/>
    </row>
    <row r="27232" spans="1:6" x14ac:dyDescent="0.25">
      <c r="A27232" s="203"/>
      <c r="B27232" s="203"/>
      <c r="C27232" s="203"/>
      <c r="D27232" s="203"/>
      <c r="E27232" s="203"/>
      <c r="F27232" s="203"/>
    </row>
    <row r="27233" spans="1:6" x14ac:dyDescent="0.25">
      <c r="A27233" s="203"/>
      <c r="B27233" s="203"/>
      <c r="C27233" s="203"/>
      <c r="D27233" s="203"/>
      <c r="E27233" s="203"/>
      <c r="F27233" s="203"/>
    </row>
    <row r="27234" spans="1:6" x14ac:dyDescent="0.25">
      <c r="A27234" s="203"/>
      <c r="B27234" s="203"/>
      <c r="C27234" s="203"/>
      <c r="D27234" s="203"/>
      <c r="E27234" s="203"/>
      <c r="F27234" s="203"/>
    </row>
    <row r="27235" spans="1:6" x14ac:dyDescent="0.25">
      <c r="A27235" s="203"/>
      <c r="B27235" s="203"/>
      <c r="C27235" s="203"/>
      <c r="D27235" s="203"/>
      <c r="E27235" s="203"/>
      <c r="F27235" s="203"/>
    </row>
    <row r="27236" spans="1:6" x14ac:dyDescent="0.25">
      <c r="A27236" s="203"/>
      <c r="B27236" s="203"/>
      <c r="C27236" s="203"/>
      <c r="D27236" s="203"/>
      <c r="E27236" s="203"/>
      <c r="F27236" s="203"/>
    </row>
    <row r="27237" spans="1:6" x14ac:dyDescent="0.25">
      <c r="A27237" s="203"/>
      <c r="B27237" s="203"/>
      <c r="C27237" s="203"/>
      <c r="D27237" s="203"/>
      <c r="E27237" s="203"/>
      <c r="F27237" s="203"/>
    </row>
    <row r="27238" spans="1:6" x14ac:dyDescent="0.25">
      <c r="A27238" s="203"/>
      <c r="B27238" s="203"/>
      <c r="C27238" s="203"/>
      <c r="D27238" s="203"/>
      <c r="E27238" s="203"/>
      <c r="F27238" s="203"/>
    </row>
    <row r="27239" spans="1:6" x14ac:dyDescent="0.25">
      <c r="A27239" s="203"/>
      <c r="B27239" s="203"/>
      <c r="C27239" s="203"/>
      <c r="D27239" s="203"/>
      <c r="E27239" s="203"/>
      <c r="F27239" s="203"/>
    </row>
    <row r="27240" spans="1:6" x14ac:dyDescent="0.25">
      <c r="A27240" s="203"/>
      <c r="B27240" s="203"/>
      <c r="C27240" s="203"/>
      <c r="D27240" s="203"/>
      <c r="E27240" s="203"/>
      <c r="F27240" s="203"/>
    </row>
    <row r="27241" spans="1:6" x14ac:dyDescent="0.25">
      <c r="A27241" s="203"/>
      <c r="B27241" s="203"/>
      <c r="C27241" s="203"/>
      <c r="D27241" s="203"/>
      <c r="E27241" s="203"/>
      <c r="F27241" s="203"/>
    </row>
    <row r="27242" spans="1:6" x14ac:dyDescent="0.25">
      <c r="A27242" s="203"/>
      <c r="B27242" s="203"/>
      <c r="C27242" s="203"/>
      <c r="D27242" s="203"/>
      <c r="E27242" s="203"/>
      <c r="F27242" s="203"/>
    </row>
    <row r="27243" spans="1:6" x14ac:dyDescent="0.25">
      <c r="A27243" s="203"/>
      <c r="B27243" s="203"/>
      <c r="C27243" s="203"/>
      <c r="D27243" s="203"/>
      <c r="E27243" s="203"/>
      <c r="F27243" s="203"/>
    </row>
    <row r="27244" spans="1:6" x14ac:dyDescent="0.25">
      <c r="A27244" s="203"/>
      <c r="B27244" s="203"/>
      <c r="C27244" s="203"/>
      <c r="D27244" s="203"/>
      <c r="E27244" s="203"/>
      <c r="F27244" s="203"/>
    </row>
    <row r="27245" spans="1:6" x14ac:dyDescent="0.25">
      <c r="A27245" s="203"/>
      <c r="B27245" s="203"/>
      <c r="C27245" s="203"/>
      <c r="D27245" s="203"/>
      <c r="E27245" s="203"/>
      <c r="F27245" s="203"/>
    </row>
    <row r="27246" spans="1:6" x14ac:dyDescent="0.25">
      <c r="A27246" s="203"/>
      <c r="B27246" s="203"/>
      <c r="C27246" s="203"/>
      <c r="D27246" s="203"/>
      <c r="E27246" s="203"/>
      <c r="F27246" s="203"/>
    </row>
    <row r="27247" spans="1:6" x14ac:dyDescent="0.25">
      <c r="A27247" s="203"/>
      <c r="B27247" s="203"/>
      <c r="C27247" s="203"/>
      <c r="D27247" s="203"/>
      <c r="E27247" s="203"/>
      <c r="F27247" s="203"/>
    </row>
    <row r="27248" spans="1:6" x14ac:dyDescent="0.25">
      <c r="A27248" s="203"/>
      <c r="B27248" s="203"/>
      <c r="C27248" s="203"/>
      <c r="D27248" s="203"/>
      <c r="E27248" s="203"/>
      <c r="F27248" s="203"/>
    </row>
    <row r="27249" spans="1:6" x14ac:dyDescent="0.25">
      <c r="A27249" s="203"/>
      <c r="B27249" s="203"/>
      <c r="C27249" s="203"/>
      <c r="D27249" s="203"/>
      <c r="E27249" s="203"/>
      <c r="F27249" s="203"/>
    </row>
    <row r="27250" spans="1:6" x14ac:dyDescent="0.25">
      <c r="A27250" s="203"/>
      <c r="B27250" s="203"/>
      <c r="C27250" s="203"/>
      <c r="D27250" s="203"/>
      <c r="E27250" s="203"/>
      <c r="F27250" s="203"/>
    </row>
    <row r="27251" spans="1:6" x14ac:dyDescent="0.25">
      <c r="A27251" s="203"/>
      <c r="B27251" s="203"/>
      <c r="C27251" s="203"/>
      <c r="D27251" s="203"/>
      <c r="E27251" s="203"/>
      <c r="F27251" s="203"/>
    </row>
    <row r="27252" spans="1:6" x14ac:dyDescent="0.25">
      <c r="A27252" s="203"/>
      <c r="B27252" s="203"/>
      <c r="C27252" s="203"/>
      <c r="D27252" s="203"/>
      <c r="E27252" s="203"/>
      <c r="F27252" s="203"/>
    </row>
    <row r="27253" spans="1:6" x14ac:dyDescent="0.25">
      <c r="A27253" s="203"/>
      <c r="B27253" s="203"/>
      <c r="C27253" s="203"/>
      <c r="D27253" s="203"/>
      <c r="E27253" s="203"/>
      <c r="F27253" s="203"/>
    </row>
    <row r="27254" spans="1:6" x14ac:dyDescent="0.25">
      <c r="A27254" s="203"/>
      <c r="B27254" s="203"/>
      <c r="C27254" s="203"/>
      <c r="D27254" s="203"/>
      <c r="E27254" s="203"/>
      <c r="F27254" s="203"/>
    </row>
    <row r="27255" spans="1:6" x14ac:dyDescent="0.25">
      <c r="A27255" s="203"/>
      <c r="B27255" s="203"/>
      <c r="C27255" s="203"/>
      <c r="D27255" s="203"/>
      <c r="E27255" s="203"/>
      <c r="F27255" s="203"/>
    </row>
    <row r="27256" spans="1:6" x14ac:dyDescent="0.25">
      <c r="A27256" s="203"/>
      <c r="B27256" s="203"/>
      <c r="C27256" s="203"/>
      <c r="D27256" s="203"/>
      <c r="E27256" s="203"/>
      <c r="F27256" s="203"/>
    </row>
    <row r="27257" spans="1:6" x14ac:dyDescent="0.25">
      <c r="A27257" s="203"/>
      <c r="B27257" s="203"/>
      <c r="C27257" s="203"/>
      <c r="D27257" s="203"/>
      <c r="E27257" s="203"/>
      <c r="F27257" s="203"/>
    </row>
    <row r="27258" spans="1:6" x14ac:dyDescent="0.25">
      <c r="A27258" s="203"/>
      <c r="B27258" s="203"/>
      <c r="C27258" s="203"/>
      <c r="D27258" s="203"/>
      <c r="E27258" s="203"/>
      <c r="F27258" s="203"/>
    </row>
    <row r="27259" spans="1:6" x14ac:dyDescent="0.25">
      <c r="A27259" s="203"/>
      <c r="B27259" s="203"/>
      <c r="C27259" s="203"/>
      <c r="D27259" s="203"/>
      <c r="E27259" s="203"/>
      <c r="F27259" s="203"/>
    </row>
    <row r="27260" spans="1:6" x14ac:dyDescent="0.25">
      <c r="A27260" s="203"/>
      <c r="B27260" s="203"/>
      <c r="C27260" s="203"/>
      <c r="D27260" s="203"/>
      <c r="E27260" s="203"/>
      <c r="F27260" s="203"/>
    </row>
    <row r="27261" spans="1:6" x14ac:dyDescent="0.25">
      <c r="A27261" s="203"/>
      <c r="B27261" s="203"/>
      <c r="C27261" s="203"/>
      <c r="D27261" s="203"/>
      <c r="E27261" s="203"/>
      <c r="F27261" s="203"/>
    </row>
    <row r="27262" spans="1:6" x14ac:dyDescent="0.25">
      <c r="A27262" s="203"/>
      <c r="B27262" s="203"/>
      <c r="C27262" s="203"/>
      <c r="D27262" s="203"/>
      <c r="E27262" s="203"/>
      <c r="F27262" s="203"/>
    </row>
    <row r="27263" spans="1:6" x14ac:dyDescent="0.25">
      <c r="A27263" s="203"/>
      <c r="B27263" s="203"/>
      <c r="C27263" s="203"/>
      <c r="D27263" s="203"/>
      <c r="E27263" s="203"/>
      <c r="F27263" s="203"/>
    </row>
    <row r="27264" spans="1:6" x14ac:dyDescent="0.25">
      <c r="A27264" s="203"/>
      <c r="B27264" s="203"/>
      <c r="C27264" s="203"/>
      <c r="D27264" s="203"/>
      <c r="E27264" s="203"/>
      <c r="F27264" s="203"/>
    </row>
    <row r="27265" spans="1:6" x14ac:dyDescent="0.25">
      <c r="A27265" s="203"/>
      <c r="B27265" s="203"/>
      <c r="C27265" s="203"/>
      <c r="D27265" s="203"/>
      <c r="E27265" s="203"/>
      <c r="F27265" s="203"/>
    </row>
    <row r="27266" spans="1:6" x14ac:dyDescent="0.25">
      <c r="A27266" s="203"/>
      <c r="B27266" s="203"/>
      <c r="C27266" s="203"/>
      <c r="D27266" s="203"/>
      <c r="E27266" s="203"/>
      <c r="F27266" s="203"/>
    </row>
    <row r="27267" spans="1:6" x14ac:dyDescent="0.25">
      <c r="A27267" s="203"/>
      <c r="B27267" s="203"/>
      <c r="C27267" s="203"/>
      <c r="D27267" s="203"/>
      <c r="E27267" s="203"/>
      <c r="F27267" s="203"/>
    </row>
    <row r="27268" spans="1:6" x14ac:dyDescent="0.25">
      <c r="A27268" s="203"/>
      <c r="B27268" s="203"/>
      <c r="C27268" s="203"/>
      <c r="D27268" s="203"/>
      <c r="E27268" s="203"/>
      <c r="F27268" s="203"/>
    </row>
    <row r="27269" spans="1:6" x14ac:dyDescent="0.25">
      <c r="A27269" s="203"/>
      <c r="B27269" s="203"/>
      <c r="C27269" s="203"/>
      <c r="D27269" s="203"/>
      <c r="E27269" s="203"/>
      <c r="F27269" s="203"/>
    </row>
    <row r="27270" spans="1:6" x14ac:dyDescent="0.25">
      <c r="A27270" s="203"/>
      <c r="B27270" s="203"/>
      <c r="C27270" s="203"/>
      <c r="D27270" s="203"/>
      <c r="E27270" s="203"/>
      <c r="F27270" s="203"/>
    </row>
    <row r="27271" spans="1:6" x14ac:dyDescent="0.25">
      <c r="A27271" s="203"/>
      <c r="B27271" s="203"/>
      <c r="C27271" s="203"/>
      <c r="D27271" s="203"/>
      <c r="E27271" s="203"/>
      <c r="F27271" s="203"/>
    </row>
    <row r="27272" spans="1:6" x14ac:dyDescent="0.25">
      <c r="A27272" s="203"/>
      <c r="B27272" s="203"/>
      <c r="C27272" s="203"/>
      <c r="D27272" s="203"/>
      <c r="E27272" s="203"/>
      <c r="F27272" s="203"/>
    </row>
    <row r="27273" spans="1:6" x14ac:dyDescent="0.25">
      <c r="A27273" s="203"/>
      <c r="B27273" s="203"/>
      <c r="C27273" s="203"/>
      <c r="D27273" s="203"/>
      <c r="E27273" s="203"/>
      <c r="F27273" s="203"/>
    </row>
    <row r="27274" spans="1:6" x14ac:dyDescent="0.25">
      <c r="A27274" s="203"/>
      <c r="B27274" s="203"/>
      <c r="C27274" s="203"/>
      <c r="D27274" s="203"/>
      <c r="E27274" s="203"/>
      <c r="F27274" s="203"/>
    </row>
    <row r="27275" spans="1:6" x14ac:dyDescent="0.25">
      <c r="A27275" s="203"/>
      <c r="B27275" s="203"/>
      <c r="C27275" s="203"/>
      <c r="D27275" s="203"/>
      <c r="E27275" s="203"/>
      <c r="F27275" s="203"/>
    </row>
    <row r="27276" spans="1:6" x14ac:dyDescent="0.25">
      <c r="A27276" s="203"/>
      <c r="B27276" s="203"/>
      <c r="C27276" s="203"/>
      <c r="D27276" s="203"/>
      <c r="E27276" s="203"/>
      <c r="F27276" s="203"/>
    </row>
    <row r="27277" spans="1:6" x14ac:dyDescent="0.25">
      <c r="A27277" s="203"/>
      <c r="B27277" s="203"/>
      <c r="C27277" s="203"/>
      <c r="D27277" s="203"/>
      <c r="E27277" s="203"/>
      <c r="F27277" s="203"/>
    </row>
    <row r="27278" spans="1:6" x14ac:dyDescent="0.25">
      <c r="A27278" s="203"/>
      <c r="B27278" s="203"/>
      <c r="C27278" s="203"/>
      <c r="D27278" s="203"/>
      <c r="E27278" s="203"/>
      <c r="F27278" s="203"/>
    </row>
    <row r="27279" spans="1:6" x14ac:dyDescent="0.25">
      <c r="A27279" s="203"/>
      <c r="B27279" s="203"/>
      <c r="C27279" s="203"/>
      <c r="D27279" s="203"/>
      <c r="E27279" s="203"/>
      <c r="F27279" s="203"/>
    </row>
    <row r="27280" spans="1:6" x14ac:dyDescent="0.25">
      <c r="A27280" s="203"/>
      <c r="B27280" s="203"/>
      <c r="C27280" s="203"/>
      <c r="D27280" s="203"/>
      <c r="E27280" s="203"/>
      <c r="F27280" s="203"/>
    </row>
    <row r="27281" spans="1:6" x14ac:dyDescent="0.25">
      <c r="A27281" s="203"/>
      <c r="B27281" s="203"/>
      <c r="C27281" s="203"/>
      <c r="D27281" s="203"/>
      <c r="E27281" s="203"/>
      <c r="F27281" s="203"/>
    </row>
    <row r="27282" spans="1:6" x14ac:dyDescent="0.25">
      <c r="A27282" s="203"/>
      <c r="B27282" s="203"/>
      <c r="C27282" s="203"/>
      <c r="D27282" s="203"/>
      <c r="E27282" s="203"/>
      <c r="F27282" s="203"/>
    </row>
    <row r="27283" spans="1:6" x14ac:dyDescent="0.25">
      <c r="A27283" s="203"/>
      <c r="B27283" s="203"/>
      <c r="C27283" s="203"/>
      <c r="D27283" s="203"/>
      <c r="E27283" s="203"/>
      <c r="F27283" s="203"/>
    </row>
    <row r="27284" spans="1:6" x14ac:dyDescent="0.25">
      <c r="A27284" s="203"/>
      <c r="B27284" s="203"/>
      <c r="C27284" s="203"/>
      <c r="D27284" s="203"/>
      <c r="E27284" s="203"/>
      <c r="F27284" s="203"/>
    </row>
    <row r="27285" spans="1:6" x14ac:dyDescent="0.25">
      <c r="A27285" s="203"/>
      <c r="B27285" s="203"/>
      <c r="C27285" s="203"/>
      <c r="D27285" s="203"/>
      <c r="E27285" s="203"/>
      <c r="F27285" s="203"/>
    </row>
    <row r="27286" spans="1:6" x14ac:dyDescent="0.25">
      <c r="A27286" s="203"/>
      <c r="B27286" s="203"/>
      <c r="C27286" s="203"/>
      <c r="D27286" s="203"/>
      <c r="E27286" s="203"/>
      <c r="F27286" s="203"/>
    </row>
    <row r="27287" spans="1:6" x14ac:dyDescent="0.25">
      <c r="A27287" s="203"/>
      <c r="B27287" s="203"/>
      <c r="C27287" s="203"/>
      <c r="D27287" s="203"/>
      <c r="E27287" s="203"/>
      <c r="F27287" s="203"/>
    </row>
    <row r="27288" spans="1:6" x14ac:dyDescent="0.25">
      <c r="A27288" s="203"/>
      <c r="B27288" s="203"/>
      <c r="C27288" s="203"/>
      <c r="D27288" s="203"/>
      <c r="E27288" s="203"/>
      <c r="F27288" s="203"/>
    </row>
    <row r="27289" spans="1:6" x14ac:dyDescent="0.25">
      <c r="A27289" s="203"/>
      <c r="B27289" s="203"/>
      <c r="C27289" s="203"/>
      <c r="D27289" s="203"/>
      <c r="E27289" s="203"/>
      <c r="F27289" s="203"/>
    </row>
    <row r="27290" spans="1:6" x14ac:dyDescent="0.25">
      <c r="A27290" s="203"/>
      <c r="B27290" s="203"/>
      <c r="C27290" s="203"/>
      <c r="D27290" s="203"/>
      <c r="E27290" s="203"/>
      <c r="F27290" s="203"/>
    </row>
    <row r="27291" spans="1:6" x14ac:dyDescent="0.25">
      <c r="A27291" s="203"/>
      <c r="B27291" s="203"/>
      <c r="C27291" s="203"/>
      <c r="D27291" s="203"/>
      <c r="E27291" s="203"/>
      <c r="F27291" s="203"/>
    </row>
    <row r="27292" spans="1:6" x14ac:dyDescent="0.25">
      <c r="A27292" s="203"/>
      <c r="B27292" s="203"/>
      <c r="C27292" s="203"/>
      <c r="D27292" s="203"/>
      <c r="E27292" s="203"/>
      <c r="F27292" s="203"/>
    </row>
    <row r="27293" spans="1:6" x14ac:dyDescent="0.25">
      <c r="A27293" s="203"/>
      <c r="B27293" s="203"/>
      <c r="C27293" s="203"/>
      <c r="D27293" s="203"/>
      <c r="E27293" s="203"/>
      <c r="F27293" s="203"/>
    </row>
    <row r="27294" spans="1:6" x14ac:dyDescent="0.25">
      <c r="A27294" s="203"/>
      <c r="B27294" s="203"/>
      <c r="C27294" s="203"/>
      <c r="D27294" s="203"/>
      <c r="E27294" s="203"/>
      <c r="F27294" s="203"/>
    </row>
    <row r="27295" spans="1:6" x14ac:dyDescent="0.25">
      <c r="A27295" s="203"/>
      <c r="B27295" s="203"/>
      <c r="C27295" s="203"/>
      <c r="D27295" s="203"/>
      <c r="E27295" s="203"/>
      <c r="F27295" s="203"/>
    </row>
    <row r="27296" spans="1:6" x14ac:dyDescent="0.25">
      <c r="A27296" s="203"/>
      <c r="B27296" s="203"/>
      <c r="C27296" s="203"/>
      <c r="D27296" s="203"/>
      <c r="E27296" s="203"/>
      <c r="F27296" s="203"/>
    </row>
    <row r="27297" spans="1:6" x14ac:dyDescent="0.25">
      <c r="A27297" s="203"/>
      <c r="B27297" s="203"/>
      <c r="C27297" s="203"/>
      <c r="D27297" s="203"/>
      <c r="E27297" s="203"/>
      <c r="F27297" s="203"/>
    </row>
    <row r="27298" spans="1:6" x14ac:dyDescent="0.25">
      <c r="A27298" s="203"/>
      <c r="B27298" s="203"/>
      <c r="C27298" s="203"/>
      <c r="D27298" s="203"/>
      <c r="E27298" s="203"/>
      <c r="F27298" s="203"/>
    </row>
    <row r="27299" spans="1:6" x14ac:dyDescent="0.25">
      <c r="A27299" s="203"/>
      <c r="B27299" s="203"/>
      <c r="C27299" s="203"/>
      <c r="D27299" s="203"/>
      <c r="E27299" s="203"/>
      <c r="F27299" s="203"/>
    </row>
    <row r="27300" spans="1:6" x14ac:dyDescent="0.25">
      <c r="A27300" s="203"/>
      <c r="B27300" s="203"/>
      <c r="C27300" s="203"/>
      <c r="D27300" s="203"/>
      <c r="E27300" s="203"/>
      <c r="F27300" s="203"/>
    </row>
    <row r="27301" spans="1:6" x14ac:dyDescent="0.25">
      <c r="A27301" s="203"/>
      <c r="B27301" s="203"/>
      <c r="C27301" s="203"/>
      <c r="D27301" s="203"/>
      <c r="E27301" s="203"/>
      <c r="F27301" s="203"/>
    </row>
    <row r="27302" spans="1:6" x14ac:dyDescent="0.25">
      <c r="A27302" s="203"/>
      <c r="B27302" s="203"/>
      <c r="C27302" s="203"/>
      <c r="D27302" s="203"/>
      <c r="E27302" s="203"/>
      <c r="F27302" s="203"/>
    </row>
    <row r="27303" spans="1:6" x14ac:dyDescent="0.25">
      <c r="A27303" s="203"/>
      <c r="B27303" s="203"/>
      <c r="C27303" s="203"/>
      <c r="D27303" s="203"/>
      <c r="E27303" s="203"/>
      <c r="F27303" s="203"/>
    </row>
    <row r="27304" spans="1:6" x14ac:dyDescent="0.25">
      <c r="A27304" s="203"/>
      <c r="B27304" s="203"/>
      <c r="C27304" s="203"/>
      <c r="D27304" s="203"/>
      <c r="E27304" s="203"/>
      <c r="F27304" s="203"/>
    </row>
    <row r="27305" spans="1:6" x14ac:dyDescent="0.25">
      <c r="A27305" s="203"/>
      <c r="B27305" s="203"/>
      <c r="C27305" s="203"/>
      <c r="D27305" s="203"/>
      <c r="E27305" s="203"/>
      <c r="F27305" s="203"/>
    </row>
    <row r="27306" spans="1:6" x14ac:dyDescent="0.25">
      <c r="A27306" s="203"/>
      <c r="B27306" s="203"/>
      <c r="C27306" s="203"/>
      <c r="D27306" s="203"/>
      <c r="E27306" s="203"/>
      <c r="F27306" s="203"/>
    </row>
    <row r="27307" spans="1:6" x14ac:dyDescent="0.25">
      <c r="A27307" s="203"/>
      <c r="B27307" s="203"/>
      <c r="C27307" s="203"/>
      <c r="D27307" s="203"/>
      <c r="E27307" s="203"/>
      <c r="F27307" s="203"/>
    </row>
    <row r="27308" spans="1:6" x14ac:dyDescent="0.25">
      <c r="A27308" s="203"/>
      <c r="B27308" s="203"/>
      <c r="C27308" s="203"/>
      <c r="D27308" s="203"/>
      <c r="E27308" s="203"/>
      <c r="F27308" s="203"/>
    </row>
    <row r="27309" spans="1:6" x14ac:dyDescent="0.25">
      <c r="A27309" s="203"/>
      <c r="B27309" s="203"/>
      <c r="C27309" s="203"/>
      <c r="D27309" s="203"/>
      <c r="E27309" s="203"/>
      <c r="F27309" s="203"/>
    </row>
    <row r="27310" spans="1:6" x14ac:dyDescent="0.25">
      <c r="A27310" s="203"/>
      <c r="B27310" s="203"/>
      <c r="C27310" s="203"/>
      <c r="D27310" s="203"/>
      <c r="E27310" s="203"/>
      <c r="F27310" s="203"/>
    </row>
    <row r="27311" spans="1:6" x14ac:dyDescent="0.25">
      <c r="A27311" s="203"/>
      <c r="B27311" s="203"/>
      <c r="C27311" s="203"/>
      <c r="D27311" s="203"/>
      <c r="E27311" s="203"/>
      <c r="F27311" s="203"/>
    </row>
    <row r="27312" spans="1:6" x14ac:dyDescent="0.25">
      <c r="A27312" s="203"/>
      <c r="B27312" s="203"/>
      <c r="C27312" s="203"/>
      <c r="D27312" s="203"/>
      <c r="E27312" s="203"/>
      <c r="F27312" s="203"/>
    </row>
    <row r="27313" spans="1:6" x14ac:dyDescent="0.25">
      <c r="A27313" s="203"/>
      <c r="B27313" s="203"/>
      <c r="C27313" s="203"/>
      <c r="D27313" s="203"/>
      <c r="E27313" s="203"/>
      <c r="F27313" s="203"/>
    </row>
    <row r="27314" spans="1:6" x14ac:dyDescent="0.25">
      <c r="A27314" s="203"/>
      <c r="B27314" s="203"/>
      <c r="C27314" s="203"/>
      <c r="D27314" s="203"/>
      <c r="E27314" s="203"/>
      <c r="F27314" s="203"/>
    </row>
    <row r="27315" spans="1:6" x14ac:dyDescent="0.25">
      <c r="A27315" s="203"/>
      <c r="B27315" s="203"/>
      <c r="C27315" s="203"/>
      <c r="D27315" s="203"/>
      <c r="E27315" s="203"/>
      <c r="F27315" s="203"/>
    </row>
    <row r="27316" spans="1:6" x14ac:dyDescent="0.25">
      <c r="A27316" s="203"/>
      <c r="B27316" s="203"/>
      <c r="C27316" s="203"/>
      <c r="D27316" s="203"/>
      <c r="E27316" s="203"/>
      <c r="F27316" s="203"/>
    </row>
    <row r="27317" spans="1:6" x14ac:dyDescent="0.25">
      <c r="A27317" s="203"/>
      <c r="B27317" s="203"/>
      <c r="C27317" s="203"/>
      <c r="D27317" s="203"/>
      <c r="E27317" s="203"/>
      <c r="F27317" s="203"/>
    </row>
    <row r="27318" spans="1:6" x14ac:dyDescent="0.25">
      <c r="A27318" s="203"/>
      <c r="B27318" s="203"/>
      <c r="C27318" s="203"/>
      <c r="D27318" s="203"/>
      <c r="E27318" s="203"/>
      <c r="F27318" s="203"/>
    </row>
    <row r="27319" spans="1:6" x14ac:dyDescent="0.25">
      <c r="A27319" s="203"/>
      <c r="B27319" s="203"/>
      <c r="C27319" s="203"/>
      <c r="D27319" s="203"/>
      <c r="E27319" s="203"/>
      <c r="F27319" s="203"/>
    </row>
    <row r="27320" spans="1:6" x14ac:dyDescent="0.25">
      <c r="A27320" s="203"/>
      <c r="B27320" s="203"/>
      <c r="C27320" s="203"/>
      <c r="D27320" s="203"/>
      <c r="E27320" s="203"/>
      <c r="F27320" s="203"/>
    </row>
    <row r="27321" spans="1:6" x14ac:dyDescent="0.25">
      <c r="A27321" s="203"/>
      <c r="B27321" s="203"/>
      <c r="C27321" s="203"/>
      <c r="D27321" s="203"/>
      <c r="E27321" s="203"/>
      <c r="F27321" s="203"/>
    </row>
    <row r="27322" spans="1:6" x14ac:dyDescent="0.25">
      <c r="A27322" s="203"/>
      <c r="B27322" s="203"/>
      <c r="C27322" s="203"/>
      <c r="D27322" s="203"/>
      <c r="E27322" s="203"/>
      <c r="F27322" s="203"/>
    </row>
    <row r="27323" spans="1:6" x14ac:dyDescent="0.25">
      <c r="A27323" s="203"/>
      <c r="B27323" s="203"/>
      <c r="C27323" s="203"/>
      <c r="D27323" s="203"/>
      <c r="E27323" s="203"/>
      <c r="F27323" s="203"/>
    </row>
    <row r="27324" spans="1:6" x14ac:dyDescent="0.25">
      <c r="A27324" s="203"/>
      <c r="B27324" s="203"/>
      <c r="C27324" s="203"/>
      <c r="D27324" s="203"/>
      <c r="E27324" s="203"/>
      <c r="F27324" s="203"/>
    </row>
    <row r="27325" spans="1:6" x14ac:dyDescent="0.25">
      <c r="A27325" s="203"/>
      <c r="B27325" s="203"/>
      <c r="C27325" s="203"/>
      <c r="D27325" s="203"/>
      <c r="E27325" s="203"/>
      <c r="F27325" s="203"/>
    </row>
    <row r="27326" spans="1:6" x14ac:dyDescent="0.25">
      <c r="A27326" s="203"/>
      <c r="B27326" s="203"/>
      <c r="C27326" s="203"/>
      <c r="D27326" s="203"/>
      <c r="E27326" s="203"/>
      <c r="F27326" s="203"/>
    </row>
    <row r="27327" spans="1:6" x14ac:dyDescent="0.25">
      <c r="A27327" s="203"/>
      <c r="B27327" s="203"/>
      <c r="C27327" s="203"/>
      <c r="D27327" s="203"/>
      <c r="E27327" s="203"/>
      <c r="F27327" s="203"/>
    </row>
    <row r="27328" spans="1:6" x14ac:dyDescent="0.25">
      <c r="A27328" s="203"/>
      <c r="B27328" s="203"/>
      <c r="C27328" s="203"/>
      <c r="D27328" s="203"/>
      <c r="E27328" s="203"/>
      <c r="F27328" s="203"/>
    </row>
    <row r="27329" spans="1:6" x14ac:dyDescent="0.25">
      <c r="A27329" s="203"/>
      <c r="B27329" s="203"/>
      <c r="C27329" s="203"/>
      <c r="D27329" s="203"/>
      <c r="E27329" s="203"/>
      <c r="F27329" s="203"/>
    </row>
    <row r="27330" spans="1:6" x14ac:dyDescent="0.25">
      <c r="A27330" s="203"/>
      <c r="B27330" s="203"/>
      <c r="C27330" s="203"/>
      <c r="D27330" s="203"/>
      <c r="E27330" s="203"/>
      <c r="F27330" s="203"/>
    </row>
    <row r="27331" spans="1:6" x14ac:dyDescent="0.25">
      <c r="A27331" s="203"/>
      <c r="B27331" s="203"/>
      <c r="C27331" s="203"/>
      <c r="D27331" s="203"/>
      <c r="E27331" s="203"/>
      <c r="F27331" s="203"/>
    </row>
    <row r="27332" spans="1:6" x14ac:dyDescent="0.25">
      <c r="A27332" s="203"/>
      <c r="B27332" s="203"/>
      <c r="C27332" s="203"/>
      <c r="D27332" s="203"/>
      <c r="E27332" s="203"/>
      <c r="F27332" s="203"/>
    </row>
    <row r="27333" spans="1:6" x14ac:dyDescent="0.25">
      <c r="A27333" s="203"/>
      <c r="B27333" s="203"/>
      <c r="C27333" s="203"/>
      <c r="D27333" s="203"/>
      <c r="E27333" s="203"/>
      <c r="F27333" s="203"/>
    </row>
    <row r="27334" spans="1:6" x14ac:dyDescent="0.25">
      <c r="A27334" s="203"/>
      <c r="B27334" s="203"/>
      <c r="C27334" s="203"/>
      <c r="D27334" s="203"/>
      <c r="E27334" s="203"/>
      <c r="F27334" s="203"/>
    </row>
    <row r="27335" spans="1:6" x14ac:dyDescent="0.25">
      <c r="A27335" s="203"/>
      <c r="B27335" s="203"/>
      <c r="C27335" s="203"/>
      <c r="D27335" s="203"/>
      <c r="E27335" s="203"/>
      <c r="F27335" s="203"/>
    </row>
    <row r="27336" spans="1:6" x14ac:dyDescent="0.25">
      <c r="A27336" s="203"/>
      <c r="B27336" s="203"/>
      <c r="C27336" s="203"/>
      <c r="D27336" s="203"/>
      <c r="E27336" s="203"/>
      <c r="F27336" s="203"/>
    </row>
    <row r="27337" spans="1:6" x14ac:dyDescent="0.25">
      <c r="A27337" s="203"/>
      <c r="B27337" s="203"/>
      <c r="C27337" s="203"/>
      <c r="D27337" s="203"/>
      <c r="E27337" s="203"/>
      <c r="F27337" s="203"/>
    </row>
    <row r="27338" spans="1:6" x14ac:dyDescent="0.25">
      <c r="A27338" s="203"/>
      <c r="B27338" s="203"/>
      <c r="C27338" s="203"/>
      <c r="D27338" s="203"/>
      <c r="E27338" s="203"/>
      <c r="F27338" s="203"/>
    </row>
    <row r="27339" spans="1:6" x14ac:dyDescent="0.25">
      <c r="A27339" s="203"/>
      <c r="B27339" s="203"/>
      <c r="C27339" s="203"/>
      <c r="D27339" s="203"/>
      <c r="E27339" s="203"/>
      <c r="F27339" s="203"/>
    </row>
    <row r="27340" spans="1:6" x14ac:dyDescent="0.25">
      <c r="A27340" s="203"/>
      <c r="B27340" s="203"/>
      <c r="C27340" s="203"/>
      <c r="D27340" s="203"/>
      <c r="E27340" s="203"/>
      <c r="F27340" s="203"/>
    </row>
    <row r="27341" spans="1:6" x14ac:dyDescent="0.25">
      <c r="A27341" s="203"/>
      <c r="B27341" s="203"/>
      <c r="C27341" s="203"/>
      <c r="D27341" s="203"/>
      <c r="E27341" s="203"/>
      <c r="F27341" s="203"/>
    </row>
    <row r="27342" spans="1:6" x14ac:dyDescent="0.25">
      <c r="A27342" s="203"/>
      <c r="B27342" s="203"/>
      <c r="C27342" s="203"/>
      <c r="D27342" s="203"/>
      <c r="E27342" s="203"/>
      <c r="F27342" s="203"/>
    </row>
    <row r="27343" spans="1:6" x14ac:dyDescent="0.25">
      <c r="A27343" s="203"/>
      <c r="B27343" s="203"/>
      <c r="C27343" s="203"/>
      <c r="D27343" s="203"/>
      <c r="E27343" s="203"/>
      <c r="F27343" s="203"/>
    </row>
    <row r="27344" spans="1:6" x14ac:dyDescent="0.25">
      <c r="A27344" s="203"/>
      <c r="B27344" s="203"/>
      <c r="C27344" s="203"/>
      <c r="D27344" s="203"/>
      <c r="E27344" s="203"/>
      <c r="F27344" s="203"/>
    </row>
    <row r="27345" spans="1:6" x14ac:dyDescent="0.25">
      <c r="A27345" s="203"/>
      <c r="B27345" s="203"/>
      <c r="C27345" s="203"/>
      <c r="D27345" s="203"/>
      <c r="E27345" s="203"/>
      <c r="F27345" s="203"/>
    </row>
    <row r="27346" spans="1:6" x14ac:dyDescent="0.25">
      <c r="A27346" s="203"/>
      <c r="B27346" s="203"/>
      <c r="C27346" s="203"/>
      <c r="D27346" s="203"/>
      <c r="E27346" s="203"/>
      <c r="F27346" s="203"/>
    </row>
    <row r="27347" spans="1:6" x14ac:dyDescent="0.25">
      <c r="A27347" s="203"/>
      <c r="B27347" s="203"/>
      <c r="C27347" s="203"/>
      <c r="D27347" s="203"/>
      <c r="E27347" s="203"/>
      <c r="F27347" s="203"/>
    </row>
    <row r="27348" spans="1:6" x14ac:dyDescent="0.25">
      <c r="A27348" s="203"/>
      <c r="B27348" s="203"/>
      <c r="C27348" s="203"/>
      <c r="D27348" s="203"/>
      <c r="E27348" s="203"/>
      <c r="F27348" s="203"/>
    </row>
    <row r="27349" spans="1:6" x14ac:dyDescent="0.25">
      <c r="A27349" s="203"/>
      <c r="B27349" s="203"/>
      <c r="C27349" s="203"/>
      <c r="D27349" s="203"/>
      <c r="E27349" s="203"/>
      <c r="F27349" s="203"/>
    </row>
    <row r="27350" spans="1:6" x14ac:dyDescent="0.25">
      <c r="A27350" s="203"/>
      <c r="B27350" s="203"/>
      <c r="C27350" s="203"/>
      <c r="D27350" s="203"/>
      <c r="E27350" s="203"/>
      <c r="F27350" s="203"/>
    </row>
    <row r="27351" spans="1:6" x14ac:dyDescent="0.25">
      <c r="A27351" s="203"/>
      <c r="B27351" s="203"/>
      <c r="C27351" s="203"/>
      <c r="D27351" s="203"/>
      <c r="E27351" s="203"/>
      <c r="F27351" s="203"/>
    </row>
    <row r="27352" spans="1:6" x14ac:dyDescent="0.25">
      <c r="A27352" s="203"/>
      <c r="B27352" s="203"/>
      <c r="C27352" s="203"/>
      <c r="D27352" s="203"/>
      <c r="E27352" s="203"/>
      <c r="F27352" s="203"/>
    </row>
    <row r="27353" spans="1:6" x14ac:dyDescent="0.25">
      <c r="A27353" s="203"/>
      <c r="B27353" s="203"/>
      <c r="C27353" s="203"/>
      <c r="D27353" s="203"/>
      <c r="E27353" s="203"/>
      <c r="F27353" s="203"/>
    </row>
    <row r="27354" spans="1:6" x14ac:dyDescent="0.25">
      <c r="A27354" s="203"/>
      <c r="B27354" s="203"/>
      <c r="C27354" s="203"/>
      <c r="D27354" s="203"/>
      <c r="E27354" s="203"/>
      <c r="F27354" s="203"/>
    </row>
    <row r="27355" spans="1:6" x14ac:dyDescent="0.25">
      <c r="A27355" s="203"/>
      <c r="B27355" s="203"/>
      <c r="C27355" s="203"/>
      <c r="D27355" s="203"/>
      <c r="E27355" s="203"/>
      <c r="F27355" s="203"/>
    </row>
    <row r="27356" spans="1:6" x14ac:dyDescent="0.25">
      <c r="A27356" s="203"/>
      <c r="B27356" s="203"/>
      <c r="C27356" s="203"/>
      <c r="D27356" s="203"/>
      <c r="E27356" s="203"/>
      <c r="F27356" s="203"/>
    </row>
    <row r="27357" spans="1:6" x14ac:dyDescent="0.25">
      <c r="A27357" s="203"/>
      <c r="B27357" s="203"/>
      <c r="C27357" s="203"/>
      <c r="D27357" s="203"/>
      <c r="E27357" s="203"/>
      <c r="F27357" s="203"/>
    </row>
    <row r="27358" spans="1:6" x14ac:dyDescent="0.25">
      <c r="A27358" s="203"/>
      <c r="B27358" s="203"/>
      <c r="C27358" s="203"/>
      <c r="D27358" s="203"/>
      <c r="E27358" s="203"/>
      <c r="F27358" s="203"/>
    </row>
    <row r="27359" spans="1:6" x14ac:dyDescent="0.25">
      <c r="A27359" s="203"/>
      <c r="B27359" s="203"/>
      <c r="C27359" s="203"/>
      <c r="D27359" s="203"/>
      <c r="E27359" s="203"/>
      <c r="F27359" s="203"/>
    </row>
    <row r="27360" spans="1:6" x14ac:dyDescent="0.25">
      <c r="A27360" s="203"/>
      <c r="B27360" s="203"/>
      <c r="C27360" s="203"/>
      <c r="D27360" s="203"/>
      <c r="E27360" s="203"/>
      <c r="F27360" s="203"/>
    </row>
    <row r="27361" spans="1:6" x14ac:dyDescent="0.25">
      <c r="A27361" s="203"/>
      <c r="B27361" s="203"/>
      <c r="C27361" s="203"/>
      <c r="D27361" s="203"/>
      <c r="E27361" s="203"/>
      <c r="F27361" s="203"/>
    </row>
    <row r="27362" spans="1:6" x14ac:dyDescent="0.25">
      <c r="A27362" s="203"/>
      <c r="B27362" s="203"/>
      <c r="C27362" s="203"/>
      <c r="D27362" s="203"/>
      <c r="E27362" s="203"/>
      <c r="F27362" s="203"/>
    </row>
    <row r="27363" spans="1:6" x14ac:dyDescent="0.25">
      <c r="A27363" s="203"/>
      <c r="B27363" s="203"/>
      <c r="C27363" s="203"/>
      <c r="D27363" s="203"/>
      <c r="E27363" s="203"/>
      <c r="F27363" s="203"/>
    </row>
    <row r="27364" spans="1:6" x14ac:dyDescent="0.25">
      <c r="A27364" s="203"/>
      <c r="B27364" s="203"/>
      <c r="C27364" s="203"/>
      <c r="D27364" s="203"/>
      <c r="E27364" s="203"/>
      <c r="F27364" s="203"/>
    </row>
    <row r="27365" spans="1:6" x14ac:dyDescent="0.25">
      <c r="A27365" s="203"/>
      <c r="B27365" s="203"/>
      <c r="C27365" s="203"/>
      <c r="D27365" s="203"/>
      <c r="E27365" s="203"/>
      <c r="F27365" s="203"/>
    </row>
    <row r="27366" spans="1:6" x14ac:dyDescent="0.25">
      <c r="A27366" s="203"/>
      <c r="B27366" s="203"/>
      <c r="C27366" s="203"/>
      <c r="D27366" s="203"/>
      <c r="E27366" s="203"/>
      <c r="F27366" s="203"/>
    </row>
    <row r="27367" spans="1:6" x14ac:dyDescent="0.25">
      <c r="A27367" s="203"/>
      <c r="B27367" s="203"/>
      <c r="C27367" s="203"/>
      <c r="D27367" s="203"/>
      <c r="E27367" s="203"/>
      <c r="F27367" s="203"/>
    </row>
    <row r="27368" spans="1:6" x14ac:dyDescent="0.25">
      <c r="A27368" s="203"/>
      <c r="B27368" s="203"/>
      <c r="C27368" s="203"/>
      <c r="D27368" s="203"/>
      <c r="E27368" s="203"/>
      <c r="F27368" s="203"/>
    </row>
    <row r="27369" spans="1:6" x14ac:dyDescent="0.25">
      <c r="A27369" s="203"/>
      <c r="B27369" s="203"/>
      <c r="C27369" s="203"/>
      <c r="D27369" s="203"/>
      <c r="E27369" s="203"/>
      <c r="F27369" s="203"/>
    </row>
    <row r="27370" spans="1:6" x14ac:dyDescent="0.25">
      <c r="A27370" s="203"/>
      <c r="B27370" s="203"/>
      <c r="C27370" s="203"/>
      <c r="D27370" s="203"/>
      <c r="E27370" s="203"/>
      <c r="F27370" s="203"/>
    </row>
    <row r="27371" spans="1:6" x14ac:dyDescent="0.25">
      <c r="A27371" s="203"/>
      <c r="B27371" s="203"/>
      <c r="C27371" s="203"/>
      <c r="D27371" s="203"/>
      <c r="E27371" s="203"/>
      <c r="F27371" s="203"/>
    </row>
    <row r="27372" spans="1:6" x14ac:dyDescent="0.25">
      <c r="A27372" s="203"/>
      <c r="B27372" s="203"/>
      <c r="C27372" s="203"/>
      <c r="D27372" s="203"/>
      <c r="E27372" s="203"/>
      <c r="F27372" s="203"/>
    </row>
    <row r="27373" spans="1:6" x14ac:dyDescent="0.25">
      <c r="A27373" s="203"/>
      <c r="B27373" s="203"/>
      <c r="C27373" s="203"/>
      <c r="D27373" s="203"/>
      <c r="E27373" s="203"/>
      <c r="F27373" s="203"/>
    </row>
    <row r="27374" spans="1:6" x14ac:dyDescent="0.25">
      <c r="A27374" s="203"/>
      <c r="B27374" s="203"/>
      <c r="C27374" s="203"/>
      <c r="D27374" s="203"/>
      <c r="E27374" s="203"/>
      <c r="F27374" s="203"/>
    </row>
    <row r="27375" spans="1:6" x14ac:dyDescent="0.25">
      <c r="A27375" s="203"/>
      <c r="B27375" s="203"/>
      <c r="C27375" s="203"/>
      <c r="D27375" s="203"/>
      <c r="E27375" s="203"/>
      <c r="F27375" s="203"/>
    </row>
    <row r="27376" spans="1:6" x14ac:dyDescent="0.25">
      <c r="A27376" s="203"/>
      <c r="B27376" s="203"/>
      <c r="C27376" s="203"/>
      <c r="D27376" s="203"/>
      <c r="E27376" s="203"/>
      <c r="F27376" s="203"/>
    </row>
    <row r="27377" spans="1:6" x14ac:dyDescent="0.25">
      <c r="A27377" s="203"/>
      <c r="B27377" s="203"/>
      <c r="C27377" s="203"/>
      <c r="D27377" s="203"/>
      <c r="E27377" s="203"/>
      <c r="F27377" s="203"/>
    </row>
    <row r="27378" spans="1:6" x14ac:dyDescent="0.25">
      <c r="A27378" s="203"/>
      <c r="B27378" s="203"/>
      <c r="C27378" s="203"/>
      <c r="D27378" s="203"/>
      <c r="E27378" s="203"/>
      <c r="F27378" s="203"/>
    </row>
    <row r="27379" spans="1:6" x14ac:dyDescent="0.25">
      <c r="A27379" s="203"/>
      <c r="B27379" s="203"/>
      <c r="C27379" s="203"/>
      <c r="D27379" s="203"/>
      <c r="E27379" s="203"/>
      <c r="F27379" s="203"/>
    </row>
    <row r="27380" spans="1:6" x14ac:dyDescent="0.25">
      <c r="A27380" s="203"/>
      <c r="B27380" s="203"/>
      <c r="C27380" s="203"/>
      <c r="D27380" s="203"/>
      <c r="E27380" s="203"/>
      <c r="F27380" s="203"/>
    </row>
    <row r="27381" spans="1:6" x14ac:dyDescent="0.25">
      <c r="A27381" s="203"/>
      <c r="B27381" s="203"/>
      <c r="C27381" s="203"/>
      <c r="D27381" s="203"/>
      <c r="E27381" s="203"/>
      <c r="F27381" s="203"/>
    </row>
    <row r="27382" spans="1:6" x14ac:dyDescent="0.25">
      <c r="A27382" s="203"/>
      <c r="B27382" s="203"/>
      <c r="C27382" s="203"/>
      <c r="D27382" s="203"/>
      <c r="E27382" s="203"/>
      <c r="F27382" s="203"/>
    </row>
    <row r="27383" spans="1:6" x14ac:dyDescent="0.25">
      <c r="A27383" s="203"/>
      <c r="B27383" s="203"/>
      <c r="C27383" s="203"/>
      <c r="D27383" s="203"/>
      <c r="E27383" s="203"/>
      <c r="F27383" s="203"/>
    </row>
    <row r="27384" spans="1:6" x14ac:dyDescent="0.25">
      <c r="A27384" s="203"/>
      <c r="B27384" s="203"/>
      <c r="C27384" s="203"/>
      <c r="D27384" s="203"/>
      <c r="E27384" s="203"/>
      <c r="F27384" s="203"/>
    </row>
    <row r="27385" spans="1:6" x14ac:dyDescent="0.25">
      <c r="A27385" s="203"/>
      <c r="B27385" s="203"/>
      <c r="C27385" s="203"/>
      <c r="D27385" s="203"/>
      <c r="E27385" s="203"/>
      <c r="F27385" s="203"/>
    </row>
    <row r="27386" spans="1:6" x14ac:dyDescent="0.25">
      <c r="A27386" s="203"/>
      <c r="B27386" s="203"/>
      <c r="C27386" s="203"/>
      <c r="D27386" s="203"/>
      <c r="E27386" s="203"/>
      <c r="F27386" s="203"/>
    </row>
    <row r="27387" spans="1:6" x14ac:dyDescent="0.25">
      <c r="A27387" s="203"/>
      <c r="B27387" s="203"/>
      <c r="C27387" s="203"/>
      <c r="D27387" s="203"/>
      <c r="E27387" s="203"/>
      <c r="F27387" s="203"/>
    </row>
    <row r="27388" spans="1:6" x14ac:dyDescent="0.25">
      <c r="A27388" s="203"/>
      <c r="B27388" s="203"/>
      <c r="C27388" s="203"/>
      <c r="D27388" s="203"/>
      <c r="E27388" s="203"/>
      <c r="F27388" s="203"/>
    </row>
    <row r="27389" spans="1:6" x14ac:dyDescent="0.25">
      <c r="A27389" s="203"/>
      <c r="B27389" s="203"/>
      <c r="C27389" s="203"/>
      <c r="D27389" s="203"/>
      <c r="E27389" s="203"/>
      <c r="F27389" s="203"/>
    </row>
    <row r="27390" spans="1:6" x14ac:dyDescent="0.25">
      <c r="A27390" s="203"/>
      <c r="B27390" s="203"/>
      <c r="C27390" s="203"/>
      <c r="D27390" s="203"/>
      <c r="E27390" s="203"/>
      <c r="F27390" s="203"/>
    </row>
    <row r="27391" spans="1:6" x14ac:dyDescent="0.25">
      <c r="A27391" s="203"/>
      <c r="B27391" s="203"/>
      <c r="C27391" s="203"/>
      <c r="D27391" s="203"/>
      <c r="E27391" s="203"/>
      <c r="F27391" s="203"/>
    </row>
    <row r="27392" spans="1:6" x14ac:dyDescent="0.25">
      <c r="A27392" s="203"/>
      <c r="B27392" s="203"/>
      <c r="C27392" s="203"/>
      <c r="D27392" s="203"/>
      <c r="E27392" s="203"/>
      <c r="F27392" s="203"/>
    </row>
    <row r="27393" spans="1:6" x14ac:dyDescent="0.25">
      <c r="A27393" s="203"/>
      <c r="B27393" s="203"/>
      <c r="C27393" s="203"/>
      <c r="D27393" s="203"/>
      <c r="E27393" s="203"/>
      <c r="F27393" s="203"/>
    </row>
    <row r="27394" spans="1:6" x14ac:dyDescent="0.25">
      <c r="A27394" s="203"/>
      <c r="B27394" s="203"/>
      <c r="C27394" s="203"/>
      <c r="D27394" s="203"/>
      <c r="E27394" s="203"/>
      <c r="F27394" s="203"/>
    </row>
    <row r="27395" spans="1:6" x14ac:dyDescent="0.25">
      <c r="A27395" s="203"/>
      <c r="B27395" s="203"/>
      <c r="C27395" s="203"/>
      <c r="D27395" s="203"/>
      <c r="E27395" s="203"/>
      <c r="F27395" s="203"/>
    </row>
    <row r="27396" spans="1:6" x14ac:dyDescent="0.25">
      <c r="A27396" s="203"/>
      <c r="B27396" s="203"/>
      <c r="C27396" s="203"/>
      <c r="D27396" s="203"/>
      <c r="E27396" s="203"/>
      <c r="F27396" s="203"/>
    </row>
    <row r="27397" spans="1:6" x14ac:dyDescent="0.25">
      <c r="A27397" s="203"/>
      <c r="B27397" s="203"/>
      <c r="C27397" s="203"/>
      <c r="D27397" s="203"/>
      <c r="E27397" s="203"/>
      <c r="F27397" s="203"/>
    </row>
    <row r="27398" spans="1:6" x14ac:dyDescent="0.25">
      <c r="A27398" s="203"/>
      <c r="B27398" s="203"/>
      <c r="C27398" s="203"/>
      <c r="D27398" s="203"/>
      <c r="E27398" s="203"/>
      <c r="F27398" s="203"/>
    </row>
    <row r="27399" spans="1:6" x14ac:dyDescent="0.25">
      <c r="A27399" s="203"/>
      <c r="B27399" s="203"/>
      <c r="C27399" s="203"/>
      <c r="D27399" s="203"/>
      <c r="E27399" s="203"/>
      <c r="F27399" s="203"/>
    </row>
    <row r="27400" spans="1:6" x14ac:dyDescent="0.25">
      <c r="A27400" s="203"/>
      <c r="B27400" s="203"/>
      <c r="C27400" s="203"/>
      <c r="D27400" s="203"/>
      <c r="E27400" s="203"/>
      <c r="F27400" s="203"/>
    </row>
    <row r="27401" spans="1:6" x14ac:dyDescent="0.25">
      <c r="A27401" s="203"/>
      <c r="B27401" s="203"/>
      <c r="C27401" s="203"/>
      <c r="D27401" s="203"/>
      <c r="E27401" s="203"/>
      <c r="F27401" s="203"/>
    </row>
    <row r="27402" spans="1:6" x14ac:dyDescent="0.25">
      <c r="A27402" s="203"/>
      <c r="B27402" s="203"/>
      <c r="C27402" s="203"/>
      <c r="D27402" s="203"/>
      <c r="E27402" s="203"/>
      <c r="F27402" s="203"/>
    </row>
    <row r="27403" spans="1:6" x14ac:dyDescent="0.25">
      <c r="A27403" s="203"/>
      <c r="B27403" s="203"/>
      <c r="C27403" s="203"/>
      <c r="D27403" s="203"/>
      <c r="E27403" s="203"/>
      <c r="F27403" s="203"/>
    </row>
    <row r="27404" spans="1:6" x14ac:dyDescent="0.25">
      <c r="A27404" s="203"/>
      <c r="B27404" s="203"/>
      <c r="C27404" s="203"/>
      <c r="D27404" s="203"/>
      <c r="E27404" s="203"/>
      <c r="F27404" s="203"/>
    </row>
    <row r="27405" spans="1:6" x14ac:dyDescent="0.25">
      <c r="A27405" s="203"/>
      <c r="B27405" s="203"/>
      <c r="C27405" s="203"/>
      <c r="D27405" s="203"/>
      <c r="E27405" s="203"/>
      <c r="F27405" s="203"/>
    </row>
    <row r="27406" spans="1:6" x14ac:dyDescent="0.25">
      <c r="A27406" s="203"/>
      <c r="B27406" s="203"/>
      <c r="C27406" s="203"/>
      <c r="D27406" s="203"/>
      <c r="E27406" s="203"/>
      <c r="F27406" s="203"/>
    </row>
    <row r="27407" spans="1:6" x14ac:dyDescent="0.25">
      <c r="A27407" s="203"/>
      <c r="B27407" s="203"/>
      <c r="C27407" s="203"/>
      <c r="D27407" s="203"/>
      <c r="E27407" s="203"/>
      <c r="F27407" s="203"/>
    </row>
    <row r="27408" spans="1:6" x14ac:dyDescent="0.25">
      <c r="A27408" s="203"/>
      <c r="B27408" s="203"/>
      <c r="C27408" s="203"/>
      <c r="D27408" s="203"/>
      <c r="E27408" s="203"/>
      <c r="F27408" s="203"/>
    </row>
    <row r="27409" spans="1:6" x14ac:dyDescent="0.25">
      <c r="A27409" s="203"/>
      <c r="B27409" s="203"/>
      <c r="C27409" s="203"/>
      <c r="D27409" s="203"/>
      <c r="E27409" s="203"/>
      <c r="F27409" s="203"/>
    </row>
    <row r="27410" spans="1:6" x14ac:dyDescent="0.25">
      <c r="A27410" s="203"/>
      <c r="B27410" s="203"/>
      <c r="C27410" s="203"/>
      <c r="D27410" s="203"/>
      <c r="E27410" s="203"/>
      <c r="F27410" s="203"/>
    </row>
    <row r="27411" spans="1:6" x14ac:dyDescent="0.25">
      <c r="A27411" s="203"/>
      <c r="B27411" s="203"/>
      <c r="C27411" s="203"/>
      <c r="D27411" s="203"/>
      <c r="E27411" s="203"/>
      <c r="F27411" s="203"/>
    </row>
    <row r="27412" spans="1:6" x14ac:dyDescent="0.25">
      <c r="A27412" s="203"/>
      <c r="B27412" s="203"/>
      <c r="C27412" s="203"/>
      <c r="D27412" s="203"/>
      <c r="E27412" s="203"/>
      <c r="F27412" s="203"/>
    </row>
    <row r="27413" spans="1:6" x14ac:dyDescent="0.25">
      <c r="A27413" s="203"/>
      <c r="B27413" s="203"/>
      <c r="C27413" s="203"/>
      <c r="D27413" s="203"/>
      <c r="E27413" s="203"/>
      <c r="F27413" s="203"/>
    </row>
    <row r="27414" spans="1:6" x14ac:dyDescent="0.25">
      <c r="A27414" s="203"/>
      <c r="B27414" s="203"/>
      <c r="C27414" s="203"/>
      <c r="D27414" s="203"/>
      <c r="E27414" s="203"/>
      <c r="F27414" s="203"/>
    </row>
    <row r="27415" spans="1:6" x14ac:dyDescent="0.25">
      <c r="A27415" s="203"/>
      <c r="B27415" s="203"/>
      <c r="C27415" s="203"/>
      <c r="D27415" s="203"/>
      <c r="E27415" s="203"/>
      <c r="F27415" s="203"/>
    </row>
    <row r="27416" spans="1:6" x14ac:dyDescent="0.25">
      <c r="A27416" s="203"/>
      <c r="B27416" s="203"/>
      <c r="C27416" s="203"/>
      <c r="D27416" s="203"/>
      <c r="E27416" s="203"/>
      <c r="F27416" s="203"/>
    </row>
    <row r="27417" spans="1:6" x14ac:dyDescent="0.25">
      <c r="A27417" s="203"/>
      <c r="B27417" s="203"/>
      <c r="C27417" s="203"/>
      <c r="D27417" s="203"/>
      <c r="E27417" s="203"/>
      <c r="F27417" s="203"/>
    </row>
    <row r="27418" spans="1:6" x14ac:dyDescent="0.25">
      <c r="A27418" s="203"/>
      <c r="B27418" s="203"/>
      <c r="C27418" s="203"/>
      <c r="D27418" s="203"/>
      <c r="E27418" s="203"/>
      <c r="F27418" s="203"/>
    </row>
    <row r="27419" spans="1:6" x14ac:dyDescent="0.25">
      <c r="A27419" s="203"/>
      <c r="B27419" s="203"/>
      <c r="C27419" s="203"/>
      <c r="D27419" s="203"/>
      <c r="E27419" s="203"/>
      <c r="F27419" s="203"/>
    </row>
    <row r="27420" spans="1:6" x14ac:dyDescent="0.25">
      <c r="A27420" s="203"/>
      <c r="B27420" s="203"/>
      <c r="C27420" s="203"/>
      <c r="D27420" s="203"/>
      <c r="E27420" s="203"/>
      <c r="F27420" s="203"/>
    </row>
    <row r="27421" spans="1:6" x14ac:dyDescent="0.25">
      <c r="A27421" s="203"/>
      <c r="B27421" s="203"/>
      <c r="C27421" s="203"/>
      <c r="D27421" s="203"/>
      <c r="E27421" s="203"/>
      <c r="F27421" s="203"/>
    </row>
    <row r="27422" spans="1:6" x14ac:dyDescent="0.25">
      <c r="A27422" s="203"/>
      <c r="B27422" s="203"/>
      <c r="C27422" s="203"/>
      <c r="D27422" s="203"/>
      <c r="E27422" s="203"/>
      <c r="F27422" s="203"/>
    </row>
    <row r="27423" spans="1:6" x14ac:dyDescent="0.25">
      <c r="A27423" s="203"/>
      <c r="B27423" s="203"/>
      <c r="C27423" s="203"/>
      <c r="D27423" s="203"/>
      <c r="E27423" s="203"/>
      <c r="F27423" s="203"/>
    </row>
    <row r="27424" spans="1:6" x14ac:dyDescent="0.25">
      <c r="A27424" s="203"/>
      <c r="B27424" s="203"/>
      <c r="C27424" s="203"/>
      <c r="D27424" s="203"/>
      <c r="E27424" s="203"/>
      <c r="F27424" s="203"/>
    </row>
    <row r="27425" spans="1:6" x14ac:dyDescent="0.25">
      <c r="A27425" s="203"/>
      <c r="B27425" s="203"/>
      <c r="C27425" s="203"/>
      <c r="D27425" s="203"/>
      <c r="E27425" s="203"/>
      <c r="F27425" s="203"/>
    </row>
    <row r="27426" spans="1:6" x14ac:dyDescent="0.25">
      <c r="A27426" s="203"/>
      <c r="B27426" s="203"/>
      <c r="C27426" s="203"/>
      <c r="D27426" s="203"/>
      <c r="E27426" s="203"/>
      <c r="F27426" s="203"/>
    </row>
    <row r="27427" spans="1:6" x14ac:dyDescent="0.25">
      <c r="A27427" s="203"/>
      <c r="B27427" s="203"/>
      <c r="C27427" s="203"/>
      <c r="D27427" s="203"/>
      <c r="E27427" s="203"/>
      <c r="F27427" s="203"/>
    </row>
    <row r="27428" spans="1:6" x14ac:dyDescent="0.25">
      <c r="A27428" s="203"/>
      <c r="B27428" s="203"/>
      <c r="C27428" s="203"/>
      <c r="D27428" s="203"/>
      <c r="E27428" s="203"/>
      <c r="F27428" s="203"/>
    </row>
    <row r="27429" spans="1:6" x14ac:dyDescent="0.25">
      <c r="A27429" s="203"/>
      <c r="B27429" s="203"/>
      <c r="C27429" s="203"/>
      <c r="D27429" s="203"/>
      <c r="E27429" s="203"/>
      <c r="F27429" s="203"/>
    </row>
    <row r="27430" spans="1:6" x14ac:dyDescent="0.25">
      <c r="A27430" s="203"/>
      <c r="B27430" s="203"/>
      <c r="C27430" s="203"/>
      <c r="D27430" s="203"/>
      <c r="E27430" s="203"/>
      <c r="F27430" s="203"/>
    </row>
    <row r="27431" spans="1:6" x14ac:dyDescent="0.25">
      <c r="A27431" s="203"/>
      <c r="B27431" s="203"/>
      <c r="C27431" s="203"/>
      <c r="D27431" s="203"/>
      <c r="E27431" s="203"/>
      <c r="F27431" s="203"/>
    </row>
    <row r="27432" spans="1:6" x14ac:dyDescent="0.25">
      <c r="A27432" s="203"/>
      <c r="B27432" s="203"/>
      <c r="C27432" s="203"/>
      <c r="D27432" s="203"/>
      <c r="E27432" s="203"/>
      <c r="F27432" s="203"/>
    </row>
    <row r="27433" spans="1:6" x14ac:dyDescent="0.25">
      <c r="A27433" s="203"/>
      <c r="B27433" s="203"/>
      <c r="C27433" s="203"/>
      <c r="D27433" s="203"/>
      <c r="E27433" s="203"/>
      <c r="F27433" s="203"/>
    </row>
    <row r="27434" spans="1:6" x14ac:dyDescent="0.25">
      <c r="A27434" s="203"/>
      <c r="B27434" s="203"/>
      <c r="C27434" s="203"/>
      <c r="D27434" s="203"/>
      <c r="E27434" s="203"/>
      <c r="F27434" s="203"/>
    </row>
    <row r="27435" spans="1:6" x14ac:dyDescent="0.25">
      <c r="A27435" s="203"/>
      <c r="B27435" s="203"/>
      <c r="C27435" s="203"/>
      <c r="D27435" s="203"/>
      <c r="E27435" s="203"/>
      <c r="F27435" s="203"/>
    </row>
    <row r="27436" spans="1:6" x14ac:dyDescent="0.25">
      <c r="A27436" s="203"/>
      <c r="B27436" s="203"/>
      <c r="C27436" s="203"/>
      <c r="D27436" s="203"/>
      <c r="E27436" s="203"/>
      <c r="F27436" s="203"/>
    </row>
    <row r="27437" spans="1:6" x14ac:dyDescent="0.25">
      <c r="A27437" s="203"/>
      <c r="B27437" s="203"/>
      <c r="C27437" s="203"/>
      <c r="D27437" s="203"/>
      <c r="E27437" s="203"/>
      <c r="F27437" s="203"/>
    </row>
    <row r="27438" spans="1:6" x14ac:dyDescent="0.25">
      <c r="A27438" s="203"/>
      <c r="B27438" s="203"/>
      <c r="C27438" s="203"/>
      <c r="D27438" s="203"/>
      <c r="E27438" s="203"/>
      <c r="F27438" s="203"/>
    </row>
    <row r="27439" spans="1:6" x14ac:dyDescent="0.25">
      <c r="A27439" s="203"/>
      <c r="B27439" s="203"/>
      <c r="C27439" s="203"/>
      <c r="D27439" s="203"/>
      <c r="E27439" s="203"/>
      <c r="F27439" s="203"/>
    </row>
    <row r="27440" spans="1:6" x14ac:dyDescent="0.25">
      <c r="A27440" s="203"/>
      <c r="B27440" s="203"/>
      <c r="C27440" s="203"/>
      <c r="D27440" s="203"/>
      <c r="E27440" s="203"/>
      <c r="F27440" s="203"/>
    </row>
    <row r="27441" spans="1:6" x14ac:dyDescent="0.25">
      <c r="A27441" s="203"/>
      <c r="B27441" s="203"/>
      <c r="C27441" s="203"/>
      <c r="D27441" s="203"/>
      <c r="E27441" s="203"/>
      <c r="F27441" s="203"/>
    </row>
    <row r="27442" spans="1:6" x14ac:dyDescent="0.25">
      <c r="A27442" s="203"/>
      <c r="B27442" s="203"/>
      <c r="C27442" s="203"/>
      <c r="D27442" s="203"/>
      <c r="E27442" s="203"/>
      <c r="F27442" s="203"/>
    </row>
    <row r="27443" spans="1:6" x14ac:dyDescent="0.25">
      <c r="A27443" s="203"/>
      <c r="B27443" s="203"/>
      <c r="C27443" s="203"/>
      <c r="D27443" s="203"/>
      <c r="E27443" s="203"/>
      <c r="F27443" s="203"/>
    </row>
    <row r="27444" spans="1:6" x14ac:dyDescent="0.25">
      <c r="A27444" s="203"/>
      <c r="B27444" s="203"/>
      <c r="C27444" s="203"/>
      <c r="D27444" s="203"/>
      <c r="E27444" s="203"/>
      <c r="F27444" s="203"/>
    </row>
    <row r="27445" spans="1:6" x14ac:dyDescent="0.25">
      <c r="A27445" s="203"/>
      <c r="B27445" s="203"/>
      <c r="C27445" s="203"/>
      <c r="D27445" s="203"/>
      <c r="E27445" s="203"/>
      <c r="F27445" s="203"/>
    </row>
    <row r="27446" spans="1:6" x14ac:dyDescent="0.25">
      <c r="A27446" s="203"/>
      <c r="B27446" s="203"/>
      <c r="C27446" s="203"/>
      <c r="D27446" s="203"/>
      <c r="E27446" s="203"/>
      <c r="F27446" s="203"/>
    </row>
    <row r="27447" spans="1:6" x14ac:dyDescent="0.25">
      <c r="A27447" s="203"/>
      <c r="B27447" s="203"/>
      <c r="C27447" s="203"/>
      <c r="D27447" s="203"/>
      <c r="E27447" s="203"/>
      <c r="F27447" s="203"/>
    </row>
    <row r="27448" spans="1:6" x14ac:dyDescent="0.25">
      <c r="A27448" s="203"/>
      <c r="B27448" s="203"/>
      <c r="C27448" s="203"/>
      <c r="D27448" s="203"/>
      <c r="E27448" s="203"/>
      <c r="F27448" s="203"/>
    </row>
    <row r="27449" spans="1:6" x14ac:dyDescent="0.25">
      <c r="A27449" s="203"/>
      <c r="B27449" s="203"/>
      <c r="C27449" s="203"/>
      <c r="D27449" s="203"/>
      <c r="E27449" s="203"/>
      <c r="F27449" s="203"/>
    </row>
    <row r="27450" spans="1:6" x14ac:dyDescent="0.25">
      <c r="A27450" s="203"/>
      <c r="B27450" s="203"/>
      <c r="C27450" s="203"/>
      <c r="D27450" s="203"/>
      <c r="E27450" s="203"/>
      <c r="F27450" s="203"/>
    </row>
    <row r="27451" spans="1:6" x14ac:dyDescent="0.25">
      <c r="A27451" s="203"/>
      <c r="B27451" s="203"/>
      <c r="C27451" s="203"/>
      <c r="D27451" s="203"/>
      <c r="E27451" s="203"/>
      <c r="F27451" s="203"/>
    </row>
    <row r="27452" spans="1:6" x14ac:dyDescent="0.25">
      <c r="A27452" s="203"/>
      <c r="B27452" s="203"/>
      <c r="C27452" s="203"/>
      <c r="D27452" s="203"/>
      <c r="E27452" s="203"/>
      <c r="F27452" s="203"/>
    </row>
    <row r="27453" spans="1:6" x14ac:dyDescent="0.25">
      <c r="A27453" s="203"/>
      <c r="B27453" s="203"/>
      <c r="C27453" s="203"/>
      <c r="D27453" s="203"/>
      <c r="E27453" s="203"/>
      <c r="F27453" s="203"/>
    </row>
    <row r="27454" spans="1:6" x14ac:dyDescent="0.25">
      <c r="A27454" s="203"/>
      <c r="B27454" s="203"/>
      <c r="C27454" s="203"/>
      <c r="D27454" s="203"/>
      <c r="E27454" s="203"/>
      <c r="F27454" s="203"/>
    </row>
    <row r="27455" spans="1:6" x14ac:dyDescent="0.25">
      <c r="A27455" s="203"/>
      <c r="B27455" s="203"/>
      <c r="C27455" s="203"/>
      <c r="D27455" s="203"/>
      <c r="E27455" s="203"/>
      <c r="F27455" s="203"/>
    </row>
    <row r="27456" spans="1:6" x14ac:dyDescent="0.25">
      <c r="A27456" s="203"/>
      <c r="B27456" s="203"/>
      <c r="C27456" s="203"/>
      <c r="D27456" s="203"/>
      <c r="E27456" s="203"/>
      <c r="F27456" s="203"/>
    </row>
    <row r="27457" spans="1:6" x14ac:dyDescent="0.25">
      <c r="A27457" s="203"/>
      <c r="B27457" s="203"/>
      <c r="C27457" s="203"/>
      <c r="D27457" s="203"/>
      <c r="E27457" s="203"/>
      <c r="F27457" s="203"/>
    </row>
    <row r="27458" spans="1:6" x14ac:dyDescent="0.25">
      <c r="A27458" s="203"/>
      <c r="B27458" s="203"/>
      <c r="C27458" s="203"/>
      <c r="D27458" s="203"/>
      <c r="E27458" s="203"/>
      <c r="F27458" s="203"/>
    </row>
    <row r="27459" spans="1:6" x14ac:dyDescent="0.25">
      <c r="A27459" s="203"/>
      <c r="B27459" s="203"/>
      <c r="C27459" s="203"/>
      <c r="D27459" s="203"/>
      <c r="E27459" s="203"/>
      <c r="F27459" s="203"/>
    </row>
    <row r="27460" spans="1:6" x14ac:dyDescent="0.25">
      <c r="A27460" s="203"/>
      <c r="B27460" s="203"/>
      <c r="C27460" s="203"/>
      <c r="D27460" s="203"/>
      <c r="E27460" s="203"/>
      <c r="F27460" s="203"/>
    </row>
    <row r="27461" spans="1:6" x14ac:dyDescent="0.25">
      <c r="A27461" s="203"/>
      <c r="B27461" s="203"/>
      <c r="C27461" s="203"/>
      <c r="D27461" s="203"/>
      <c r="E27461" s="203"/>
      <c r="F27461" s="203"/>
    </row>
    <row r="27462" spans="1:6" x14ac:dyDescent="0.25">
      <c r="A27462" s="203"/>
      <c r="B27462" s="203"/>
      <c r="C27462" s="203"/>
      <c r="D27462" s="203"/>
      <c r="E27462" s="203"/>
      <c r="F27462" s="203"/>
    </row>
    <row r="27463" spans="1:6" x14ac:dyDescent="0.25">
      <c r="A27463" s="203"/>
      <c r="B27463" s="203"/>
      <c r="C27463" s="203"/>
      <c r="D27463" s="203"/>
      <c r="E27463" s="203"/>
      <c r="F27463" s="203"/>
    </row>
    <row r="27464" spans="1:6" x14ac:dyDescent="0.25">
      <c r="A27464" s="203"/>
      <c r="B27464" s="203"/>
      <c r="C27464" s="203"/>
      <c r="D27464" s="203"/>
      <c r="E27464" s="203"/>
      <c r="F27464" s="203"/>
    </row>
    <row r="27465" spans="1:6" x14ac:dyDescent="0.25">
      <c r="A27465" s="203"/>
      <c r="B27465" s="203"/>
      <c r="C27465" s="203"/>
      <c r="D27465" s="203"/>
      <c r="E27465" s="203"/>
      <c r="F27465" s="203"/>
    </row>
    <row r="27466" spans="1:6" x14ac:dyDescent="0.25">
      <c r="A27466" s="203"/>
      <c r="B27466" s="203"/>
      <c r="C27466" s="203"/>
      <c r="D27466" s="203"/>
      <c r="E27466" s="203"/>
      <c r="F27466" s="203"/>
    </row>
    <row r="27467" spans="1:6" x14ac:dyDescent="0.25">
      <c r="A27467" s="203"/>
      <c r="B27467" s="203"/>
      <c r="C27467" s="203"/>
      <c r="D27467" s="203"/>
      <c r="E27467" s="203"/>
      <c r="F27467" s="203"/>
    </row>
    <row r="27468" spans="1:6" x14ac:dyDescent="0.25">
      <c r="A27468" s="203"/>
      <c r="B27468" s="203"/>
      <c r="C27468" s="203"/>
      <c r="D27468" s="203"/>
      <c r="E27468" s="203"/>
      <c r="F27468" s="203"/>
    </row>
    <row r="27469" spans="1:6" x14ac:dyDescent="0.25">
      <c r="A27469" s="203"/>
      <c r="B27469" s="203"/>
      <c r="C27469" s="203"/>
      <c r="D27469" s="203"/>
      <c r="E27469" s="203"/>
      <c r="F27469" s="203"/>
    </row>
    <row r="27470" spans="1:6" x14ac:dyDescent="0.25">
      <c r="A27470" s="203"/>
      <c r="B27470" s="203"/>
      <c r="C27470" s="203"/>
      <c r="D27470" s="203"/>
      <c r="E27470" s="203"/>
      <c r="F27470" s="203"/>
    </row>
    <row r="27471" spans="1:6" x14ac:dyDescent="0.25">
      <c r="A27471" s="203"/>
      <c r="B27471" s="203"/>
      <c r="C27471" s="203"/>
      <c r="D27471" s="203"/>
      <c r="E27471" s="203"/>
      <c r="F27471" s="203"/>
    </row>
    <row r="27472" spans="1:6" x14ac:dyDescent="0.25">
      <c r="A27472" s="203"/>
      <c r="B27472" s="203"/>
      <c r="C27472" s="203"/>
      <c r="D27472" s="203"/>
      <c r="E27472" s="203"/>
      <c r="F27472" s="203"/>
    </row>
    <row r="27473" spans="1:6" x14ac:dyDescent="0.25">
      <c r="A27473" s="203"/>
      <c r="B27473" s="203"/>
      <c r="C27473" s="203"/>
      <c r="D27473" s="203"/>
      <c r="E27473" s="203"/>
      <c r="F27473" s="203"/>
    </row>
    <row r="27474" spans="1:6" x14ac:dyDescent="0.25">
      <c r="A27474" s="203"/>
      <c r="B27474" s="203"/>
      <c r="C27474" s="203"/>
      <c r="D27474" s="203"/>
      <c r="E27474" s="203"/>
      <c r="F27474" s="203"/>
    </row>
    <row r="27475" spans="1:6" x14ac:dyDescent="0.25">
      <c r="A27475" s="203"/>
      <c r="B27475" s="203"/>
      <c r="C27475" s="203"/>
      <c r="D27475" s="203"/>
      <c r="E27475" s="203"/>
      <c r="F27475" s="203"/>
    </row>
    <row r="27476" spans="1:6" x14ac:dyDescent="0.25">
      <c r="A27476" s="203"/>
      <c r="B27476" s="203"/>
      <c r="C27476" s="203"/>
      <c r="D27476" s="203"/>
      <c r="E27476" s="203"/>
      <c r="F27476" s="203"/>
    </row>
    <row r="27477" spans="1:6" x14ac:dyDescent="0.25">
      <c r="A27477" s="203"/>
      <c r="B27477" s="203"/>
      <c r="C27477" s="203"/>
      <c r="D27477" s="203"/>
      <c r="E27477" s="203"/>
      <c r="F27477" s="203"/>
    </row>
    <row r="27478" spans="1:6" x14ac:dyDescent="0.25">
      <c r="A27478" s="203"/>
      <c r="B27478" s="203"/>
      <c r="C27478" s="203"/>
      <c r="D27478" s="203"/>
      <c r="E27478" s="203"/>
      <c r="F27478" s="203"/>
    </row>
    <row r="27479" spans="1:6" x14ac:dyDescent="0.25">
      <c r="A27479" s="203"/>
      <c r="B27479" s="203"/>
      <c r="C27479" s="203"/>
      <c r="D27479" s="203"/>
      <c r="E27479" s="203"/>
      <c r="F27479" s="203"/>
    </row>
    <row r="27480" spans="1:6" x14ac:dyDescent="0.25">
      <c r="A27480" s="203"/>
      <c r="B27480" s="203"/>
      <c r="C27480" s="203"/>
      <c r="D27480" s="203"/>
      <c r="E27480" s="203"/>
      <c r="F27480" s="203"/>
    </row>
    <row r="27481" spans="1:6" x14ac:dyDescent="0.25">
      <c r="A27481" s="203"/>
      <c r="B27481" s="203"/>
      <c r="C27481" s="203"/>
      <c r="D27481" s="203"/>
      <c r="E27481" s="203"/>
      <c r="F27481" s="203"/>
    </row>
    <row r="27482" spans="1:6" x14ac:dyDescent="0.25">
      <c r="A27482" s="203"/>
      <c r="B27482" s="203"/>
      <c r="C27482" s="203"/>
      <c r="D27482" s="203"/>
      <c r="E27482" s="203"/>
      <c r="F27482" s="203"/>
    </row>
    <row r="27483" spans="1:6" x14ac:dyDescent="0.25">
      <c r="A27483" s="203"/>
      <c r="B27483" s="203"/>
      <c r="C27483" s="203"/>
      <c r="D27483" s="203"/>
      <c r="E27483" s="203"/>
      <c r="F27483" s="203"/>
    </row>
    <row r="27484" spans="1:6" x14ac:dyDescent="0.25">
      <c r="A27484" s="203"/>
      <c r="B27484" s="203"/>
      <c r="C27484" s="203"/>
      <c r="D27484" s="203"/>
      <c r="E27484" s="203"/>
      <c r="F27484" s="203"/>
    </row>
    <row r="27485" spans="1:6" x14ac:dyDescent="0.25">
      <c r="A27485" s="203"/>
      <c r="B27485" s="203"/>
      <c r="C27485" s="203"/>
      <c r="D27485" s="203"/>
      <c r="E27485" s="203"/>
      <c r="F27485" s="203"/>
    </row>
    <row r="27486" spans="1:6" x14ac:dyDescent="0.25">
      <c r="A27486" s="203"/>
      <c r="B27486" s="203"/>
      <c r="C27486" s="203"/>
      <c r="D27486" s="203"/>
      <c r="E27486" s="203"/>
      <c r="F27486" s="203"/>
    </row>
    <row r="27487" spans="1:6" x14ac:dyDescent="0.25">
      <c r="A27487" s="203"/>
      <c r="B27487" s="203"/>
      <c r="C27487" s="203"/>
      <c r="D27487" s="203"/>
      <c r="E27487" s="203"/>
      <c r="F27487" s="203"/>
    </row>
    <row r="27488" spans="1:6" x14ac:dyDescent="0.25">
      <c r="A27488" s="203"/>
      <c r="B27488" s="203"/>
      <c r="C27488" s="203"/>
      <c r="D27488" s="203"/>
      <c r="E27488" s="203"/>
      <c r="F27488" s="203"/>
    </row>
    <row r="27489" spans="1:6" x14ac:dyDescent="0.25">
      <c r="A27489" s="203"/>
      <c r="B27489" s="203"/>
      <c r="C27489" s="203"/>
      <c r="D27489" s="203"/>
      <c r="E27489" s="203"/>
      <c r="F27489" s="203"/>
    </row>
    <row r="27490" spans="1:6" x14ac:dyDescent="0.25">
      <c r="A27490" s="203"/>
      <c r="B27490" s="203"/>
      <c r="C27490" s="203"/>
      <c r="D27490" s="203"/>
      <c r="E27490" s="203"/>
      <c r="F27490" s="203"/>
    </row>
    <row r="27491" spans="1:6" x14ac:dyDescent="0.25">
      <c r="A27491" s="203"/>
      <c r="B27491" s="203"/>
      <c r="C27491" s="203"/>
      <c r="D27491" s="203"/>
      <c r="E27491" s="203"/>
      <c r="F27491" s="203"/>
    </row>
    <row r="27492" spans="1:6" x14ac:dyDescent="0.25">
      <c r="A27492" s="203"/>
      <c r="B27492" s="203"/>
      <c r="C27492" s="203"/>
      <c r="D27492" s="203"/>
      <c r="E27492" s="203"/>
      <c r="F27492" s="203"/>
    </row>
    <row r="27493" spans="1:6" x14ac:dyDescent="0.25">
      <c r="A27493" s="203"/>
      <c r="B27493" s="203"/>
      <c r="C27493" s="203"/>
      <c r="D27493" s="203"/>
      <c r="E27493" s="203"/>
      <c r="F27493" s="203"/>
    </row>
    <row r="27494" spans="1:6" x14ac:dyDescent="0.25">
      <c r="A27494" s="203"/>
      <c r="B27494" s="203"/>
      <c r="C27494" s="203"/>
      <c r="D27494" s="203"/>
      <c r="E27494" s="203"/>
      <c r="F27494" s="203"/>
    </row>
    <row r="27495" spans="1:6" x14ac:dyDescent="0.25">
      <c r="A27495" s="203"/>
      <c r="B27495" s="203"/>
      <c r="C27495" s="203"/>
      <c r="D27495" s="203"/>
      <c r="E27495" s="203"/>
      <c r="F27495" s="203"/>
    </row>
    <row r="27496" spans="1:6" x14ac:dyDescent="0.25">
      <c r="A27496" s="203"/>
      <c r="B27496" s="203"/>
      <c r="C27496" s="203"/>
      <c r="D27496" s="203"/>
      <c r="E27496" s="203"/>
      <c r="F27496" s="203"/>
    </row>
    <row r="27497" spans="1:6" x14ac:dyDescent="0.25">
      <c r="A27497" s="203"/>
      <c r="B27497" s="203"/>
      <c r="C27497" s="203"/>
      <c r="D27497" s="203"/>
      <c r="E27497" s="203"/>
      <c r="F27497" s="203"/>
    </row>
    <row r="27498" spans="1:6" x14ac:dyDescent="0.25">
      <c r="A27498" s="203"/>
      <c r="B27498" s="203"/>
      <c r="C27498" s="203"/>
      <c r="D27498" s="203"/>
      <c r="E27498" s="203"/>
      <c r="F27498" s="203"/>
    </row>
    <row r="27499" spans="1:6" x14ac:dyDescent="0.25">
      <c r="A27499" s="203"/>
      <c r="B27499" s="203"/>
      <c r="C27499" s="203"/>
      <c r="D27499" s="203"/>
      <c r="E27499" s="203"/>
      <c r="F27499" s="203"/>
    </row>
    <row r="27500" spans="1:6" x14ac:dyDescent="0.25">
      <c r="A27500" s="203"/>
      <c r="B27500" s="203"/>
      <c r="C27500" s="203"/>
      <c r="D27500" s="203"/>
      <c r="E27500" s="203"/>
      <c r="F27500" s="203"/>
    </row>
    <row r="27501" spans="1:6" x14ac:dyDescent="0.25">
      <c r="A27501" s="203"/>
      <c r="B27501" s="203"/>
      <c r="C27501" s="203"/>
      <c r="D27501" s="203"/>
      <c r="E27501" s="203"/>
      <c r="F27501" s="203"/>
    </row>
    <row r="27502" spans="1:6" x14ac:dyDescent="0.25">
      <c r="A27502" s="203"/>
      <c r="B27502" s="203"/>
      <c r="C27502" s="203"/>
      <c r="D27502" s="203"/>
      <c r="E27502" s="203"/>
      <c r="F27502" s="203"/>
    </row>
    <row r="27503" spans="1:6" x14ac:dyDescent="0.25">
      <c r="A27503" s="203"/>
      <c r="B27503" s="203"/>
      <c r="C27503" s="203"/>
      <c r="D27503" s="203"/>
      <c r="E27503" s="203"/>
      <c r="F27503" s="203"/>
    </row>
    <row r="27504" spans="1:6" x14ac:dyDescent="0.25">
      <c r="A27504" s="203"/>
      <c r="B27504" s="203"/>
      <c r="C27504" s="203"/>
      <c r="D27504" s="203"/>
      <c r="E27504" s="203"/>
      <c r="F27504" s="203"/>
    </row>
    <row r="27505" spans="1:6" x14ac:dyDescent="0.25">
      <c r="A27505" s="203"/>
      <c r="B27505" s="203"/>
      <c r="C27505" s="203"/>
      <c r="D27505" s="203"/>
      <c r="E27505" s="203"/>
      <c r="F27505" s="203"/>
    </row>
    <row r="27506" spans="1:6" x14ac:dyDescent="0.25">
      <c r="A27506" s="203"/>
      <c r="B27506" s="203"/>
      <c r="C27506" s="203"/>
      <c r="D27506" s="203"/>
      <c r="E27506" s="203"/>
      <c r="F27506" s="203"/>
    </row>
    <row r="27507" spans="1:6" x14ac:dyDescent="0.25">
      <c r="A27507" s="203"/>
      <c r="B27507" s="203"/>
      <c r="C27507" s="203"/>
      <c r="D27507" s="203"/>
      <c r="E27507" s="203"/>
      <c r="F27507" s="203"/>
    </row>
    <row r="27508" spans="1:6" x14ac:dyDescent="0.25">
      <c r="A27508" s="203"/>
      <c r="B27508" s="203"/>
      <c r="C27508" s="203"/>
      <c r="D27508" s="203"/>
      <c r="E27508" s="203"/>
      <c r="F27508" s="203"/>
    </row>
    <row r="27509" spans="1:6" x14ac:dyDescent="0.25">
      <c r="A27509" s="203"/>
      <c r="B27509" s="203"/>
      <c r="C27509" s="203"/>
      <c r="D27509" s="203"/>
      <c r="E27509" s="203"/>
      <c r="F27509" s="203"/>
    </row>
    <row r="27510" spans="1:6" x14ac:dyDescent="0.25">
      <c r="A27510" s="203"/>
      <c r="B27510" s="203"/>
      <c r="C27510" s="203"/>
      <c r="D27510" s="203"/>
      <c r="E27510" s="203"/>
      <c r="F27510" s="203"/>
    </row>
    <row r="27511" spans="1:6" x14ac:dyDescent="0.25">
      <c r="A27511" s="203"/>
      <c r="B27511" s="203"/>
      <c r="C27511" s="203"/>
      <c r="D27511" s="203"/>
      <c r="E27511" s="203"/>
      <c r="F27511" s="203"/>
    </row>
    <row r="27512" spans="1:6" x14ac:dyDescent="0.25">
      <c r="A27512" s="203"/>
      <c r="B27512" s="203"/>
      <c r="C27512" s="203"/>
      <c r="D27512" s="203"/>
      <c r="E27512" s="203"/>
      <c r="F27512" s="203"/>
    </row>
    <row r="27513" spans="1:6" x14ac:dyDescent="0.25">
      <c r="A27513" s="203"/>
      <c r="B27513" s="203"/>
      <c r="C27513" s="203"/>
      <c r="D27513" s="203"/>
      <c r="E27513" s="203"/>
      <c r="F27513" s="203"/>
    </row>
    <row r="27514" spans="1:6" x14ac:dyDescent="0.25">
      <c r="A27514" s="203"/>
      <c r="B27514" s="203"/>
      <c r="C27514" s="203"/>
      <c r="D27514" s="203"/>
      <c r="E27514" s="203"/>
      <c r="F27514" s="203"/>
    </row>
    <row r="27515" spans="1:6" x14ac:dyDescent="0.25">
      <c r="A27515" s="203"/>
      <c r="B27515" s="203"/>
      <c r="C27515" s="203"/>
      <c r="D27515" s="203"/>
      <c r="E27515" s="203"/>
      <c r="F27515" s="203"/>
    </row>
    <row r="27516" spans="1:6" x14ac:dyDescent="0.25">
      <c r="A27516" s="203"/>
      <c r="B27516" s="203"/>
      <c r="C27516" s="203"/>
      <c r="D27516" s="203"/>
      <c r="E27516" s="203"/>
      <c r="F27516" s="203"/>
    </row>
    <row r="27517" spans="1:6" x14ac:dyDescent="0.25">
      <c r="A27517" s="203"/>
      <c r="B27517" s="203"/>
      <c r="C27517" s="203"/>
      <c r="D27517" s="203"/>
      <c r="E27517" s="203"/>
      <c r="F27517" s="203"/>
    </row>
    <row r="27518" spans="1:6" x14ac:dyDescent="0.25">
      <c r="A27518" s="203"/>
      <c r="B27518" s="203"/>
      <c r="C27518" s="203"/>
      <c r="D27518" s="203"/>
      <c r="E27518" s="203"/>
      <c r="F27518" s="203"/>
    </row>
    <row r="27519" spans="1:6" x14ac:dyDescent="0.25">
      <c r="A27519" s="203"/>
      <c r="B27519" s="203"/>
      <c r="C27519" s="203"/>
      <c r="D27519" s="203"/>
      <c r="E27519" s="203"/>
      <c r="F27519" s="203"/>
    </row>
    <row r="27520" spans="1:6" x14ac:dyDescent="0.25">
      <c r="A27520" s="203"/>
      <c r="B27520" s="203"/>
      <c r="C27520" s="203"/>
      <c r="D27520" s="203"/>
      <c r="E27520" s="203"/>
      <c r="F27520" s="203"/>
    </row>
    <row r="27521" spans="1:6" x14ac:dyDescent="0.25">
      <c r="A27521" s="203"/>
      <c r="B27521" s="203"/>
      <c r="C27521" s="203"/>
      <c r="D27521" s="203"/>
      <c r="E27521" s="203"/>
      <c r="F27521" s="203"/>
    </row>
    <row r="27522" spans="1:6" x14ac:dyDescent="0.25">
      <c r="A27522" s="203"/>
      <c r="B27522" s="203"/>
      <c r="C27522" s="203"/>
      <c r="D27522" s="203"/>
      <c r="E27522" s="203"/>
      <c r="F27522" s="203"/>
    </row>
    <row r="27523" spans="1:6" x14ac:dyDescent="0.25">
      <c r="A27523" s="203"/>
      <c r="B27523" s="203"/>
      <c r="C27523" s="203"/>
      <c r="D27523" s="203"/>
      <c r="E27523" s="203"/>
      <c r="F27523" s="203"/>
    </row>
    <row r="27524" spans="1:6" x14ac:dyDescent="0.25">
      <c r="A27524" s="203"/>
      <c r="B27524" s="203"/>
      <c r="C27524" s="203"/>
      <c r="D27524" s="203"/>
      <c r="E27524" s="203"/>
      <c r="F27524" s="203"/>
    </row>
    <row r="27525" spans="1:6" x14ac:dyDescent="0.25">
      <c r="A27525" s="203"/>
      <c r="B27525" s="203"/>
      <c r="C27525" s="203"/>
      <c r="D27525" s="203"/>
      <c r="E27525" s="203"/>
      <c r="F27525" s="203"/>
    </row>
    <row r="27526" spans="1:6" x14ac:dyDescent="0.25">
      <c r="A27526" s="203"/>
      <c r="B27526" s="203"/>
      <c r="C27526" s="203"/>
      <c r="D27526" s="203"/>
      <c r="E27526" s="203"/>
      <c r="F27526" s="203"/>
    </row>
    <row r="27527" spans="1:6" x14ac:dyDescent="0.25">
      <c r="A27527" s="203"/>
      <c r="B27527" s="203"/>
      <c r="C27527" s="203"/>
      <c r="D27527" s="203"/>
      <c r="E27527" s="203"/>
      <c r="F27527" s="203"/>
    </row>
    <row r="27528" spans="1:6" x14ac:dyDescent="0.25">
      <c r="A27528" s="203"/>
      <c r="B27528" s="203"/>
      <c r="C27528" s="203"/>
      <c r="D27528" s="203"/>
      <c r="E27528" s="203"/>
      <c r="F27528" s="203"/>
    </row>
    <row r="27529" spans="1:6" x14ac:dyDescent="0.25">
      <c r="A27529" s="203"/>
      <c r="B27529" s="203"/>
      <c r="C27529" s="203"/>
      <c r="D27529" s="203"/>
      <c r="E27529" s="203"/>
      <c r="F27529" s="203"/>
    </row>
    <row r="27530" spans="1:6" x14ac:dyDescent="0.25">
      <c r="A27530" s="203"/>
      <c r="B27530" s="203"/>
      <c r="C27530" s="203"/>
      <c r="D27530" s="203"/>
      <c r="E27530" s="203"/>
      <c r="F27530" s="203"/>
    </row>
    <row r="27531" spans="1:6" x14ac:dyDescent="0.25">
      <c r="A27531" s="203"/>
      <c r="B27531" s="203"/>
      <c r="C27531" s="203"/>
      <c r="D27531" s="203"/>
      <c r="E27531" s="203"/>
      <c r="F27531" s="203"/>
    </row>
    <row r="27532" spans="1:6" x14ac:dyDescent="0.25">
      <c r="A27532" s="203"/>
      <c r="B27532" s="203"/>
      <c r="C27532" s="203"/>
      <c r="D27532" s="203"/>
      <c r="E27532" s="203"/>
      <c r="F27532" s="203"/>
    </row>
    <row r="27533" spans="1:6" x14ac:dyDescent="0.25">
      <c r="A27533" s="203"/>
      <c r="B27533" s="203"/>
      <c r="C27533" s="203"/>
      <c r="D27533" s="203"/>
      <c r="E27533" s="203"/>
      <c r="F27533" s="203"/>
    </row>
    <row r="27534" spans="1:6" x14ac:dyDescent="0.25">
      <c r="A27534" s="203"/>
      <c r="B27534" s="203"/>
      <c r="C27534" s="203"/>
      <c r="D27534" s="203"/>
      <c r="E27534" s="203"/>
      <c r="F27534" s="203"/>
    </row>
    <row r="27535" spans="1:6" x14ac:dyDescent="0.25">
      <c r="A27535" s="203"/>
      <c r="B27535" s="203"/>
      <c r="C27535" s="203"/>
      <c r="D27535" s="203"/>
      <c r="E27535" s="203"/>
      <c r="F27535" s="203"/>
    </row>
    <row r="27536" spans="1:6" x14ac:dyDescent="0.25">
      <c r="A27536" s="203"/>
      <c r="B27536" s="203"/>
      <c r="C27536" s="203"/>
      <c r="D27536" s="203"/>
      <c r="E27536" s="203"/>
      <c r="F27536" s="203"/>
    </row>
    <row r="27537" spans="1:6" x14ac:dyDescent="0.25">
      <c r="A27537" s="203"/>
      <c r="B27537" s="203"/>
      <c r="C27537" s="203"/>
      <c r="D27537" s="203"/>
      <c r="E27537" s="203"/>
      <c r="F27537" s="203"/>
    </row>
    <row r="27538" spans="1:6" x14ac:dyDescent="0.25">
      <c r="A27538" s="203"/>
      <c r="B27538" s="203"/>
      <c r="C27538" s="203"/>
      <c r="D27538" s="203"/>
      <c r="E27538" s="203"/>
      <c r="F27538" s="203"/>
    </row>
    <row r="27539" spans="1:6" x14ac:dyDescent="0.25">
      <c r="A27539" s="203"/>
      <c r="B27539" s="203"/>
      <c r="C27539" s="203"/>
      <c r="D27539" s="203"/>
      <c r="E27539" s="203"/>
      <c r="F27539" s="203"/>
    </row>
    <row r="27540" spans="1:6" x14ac:dyDescent="0.25">
      <c r="A27540" s="203"/>
      <c r="B27540" s="203"/>
      <c r="C27540" s="203"/>
      <c r="D27540" s="203"/>
      <c r="E27540" s="203"/>
      <c r="F27540" s="203"/>
    </row>
    <row r="27541" spans="1:6" x14ac:dyDescent="0.25">
      <c r="A27541" s="203"/>
      <c r="B27541" s="203"/>
      <c r="C27541" s="203"/>
      <c r="D27541" s="203"/>
      <c r="E27541" s="203"/>
      <c r="F27541" s="203"/>
    </row>
    <row r="27542" spans="1:6" x14ac:dyDescent="0.25">
      <c r="A27542" s="203"/>
      <c r="B27542" s="203"/>
      <c r="C27542" s="203"/>
      <c r="D27542" s="203"/>
      <c r="E27542" s="203"/>
      <c r="F27542" s="203"/>
    </row>
    <row r="27543" spans="1:6" x14ac:dyDescent="0.25">
      <c r="A27543" s="203"/>
      <c r="B27543" s="203"/>
      <c r="C27543" s="203"/>
      <c r="D27543" s="203"/>
      <c r="E27543" s="203"/>
      <c r="F27543" s="203"/>
    </row>
    <row r="27544" spans="1:6" x14ac:dyDescent="0.25">
      <c r="A27544" s="203"/>
      <c r="B27544" s="203"/>
      <c r="C27544" s="203"/>
      <c r="D27544" s="203"/>
      <c r="E27544" s="203"/>
      <c r="F27544" s="203"/>
    </row>
    <row r="27545" spans="1:6" x14ac:dyDescent="0.25">
      <c r="A27545" s="203"/>
      <c r="B27545" s="203"/>
      <c r="C27545" s="203"/>
      <c r="D27545" s="203"/>
      <c r="E27545" s="203"/>
      <c r="F27545" s="203"/>
    </row>
    <row r="27546" spans="1:6" x14ac:dyDescent="0.25">
      <c r="A27546" s="203"/>
      <c r="B27546" s="203"/>
      <c r="C27546" s="203"/>
      <c r="D27546" s="203"/>
      <c r="E27546" s="203"/>
      <c r="F27546" s="203"/>
    </row>
    <row r="27547" spans="1:6" x14ac:dyDescent="0.25">
      <c r="A27547" s="203"/>
      <c r="B27547" s="203"/>
      <c r="C27547" s="203"/>
      <c r="D27547" s="203"/>
      <c r="E27547" s="203"/>
      <c r="F27547" s="203"/>
    </row>
    <row r="27548" spans="1:6" x14ac:dyDescent="0.25">
      <c r="A27548" s="203"/>
      <c r="B27548" s="203"/>
      <c r="C27548" s="203"/>
      <c r="D27548" s="203"/>
      <c r="E27548" s="203"/>
      <c r="F27548" s="203"/>
    </row>
    <row r="27549" spans="1:6" x14ac:dyDescent="0.25">
      <c r="A27549" s="203"/>
      <c r="B27549" s="203"/>
      <c r="C27549" s="203"/>
      <c r="D27549" s="203"/>
      <c r="E27549" s="203"/>
      <c r="F27549" s="203"/>
    </row>
    <row r="27550" spans="1:6" x14ac:dyDescent="0.25">
      <c r="A27550" s="203"/>
      <c r="B27550" s="203"/>
      <c r="C27550" s="203"/>
      <c r="D27550" s="203"/>
      <c r="E27550" s="203"/>
      <c r="F27550" s="203"/>
    </row>
    <row r="27551" spans="1:6" x14ac:dyDescent="0.25">
      <c r="A27551" s="203"/>
      <c r="B27551" s="203"/>
      <c r="C27551" s="203"/>
      <c r="D27551" s="203"/>
      <c r="E27551" s="203"/>
      <c r="F27551" s="203"/>
    </row>
    <row r="27552" spans="1:6" x14ac:dyDescent="0.25">
      <c r="A27552" s="203"/>
      <c r="B27552" s="203"/>
      <c r="C27552" s="203"/>
      <c r="D27552" s="203"/>
      <c r="E27552" s="203"/>
      <c r="F27552" s="203"/>
    </row>
    <row r="27553" spans="1:6" x14ac:dyDescent="0.25">
      <c r="A27553" s="203"/>
      <c r="B27553" s="203"/>
      <c r="C27553" s="203"/>
      <c r="D27553" s="203"/>
      <c r="E27553" s="203"/>
      <c r="F27553" s="203"/>
    </row>
    <row r="27554" spans="1:6" x14ac:dyDescent="0.25">
      <c r="A27554" s="203"/>
      <c r="B27554" s="203"/>
      <c r="C27554" s="203"/>
      <c r="D27554" s="203"/>
      <c r="E27554" s="203"/>
      <c r="F27554" s="203"/>
    </row>
    <row r="27555" spans="1:6" x14ac:dyDescent="0.25">
      <c r="A27555" s="203"/>
      <c r="B27555" s="203"/>
      <c r="C27555" s="203"/>
      <c r="D27555" s="203"/>
      <c r="E27555" s="203"/>
      <c r="F27555" s="203"/>
    </row>
    <row r="27556" spans="1:6" x14ac:dyDescent="0.25">
      <c r="A27556" s="203"/>
      <c r="B27556" s="203"/>
      <c r="C27556" s="203"/>
      <c r="D27556" s="203"/>
      <c r="E27556" s="203"/>
      <c r="F27556" s="203"/>
    </row>
    <row r="27557" spans="1:6" x14ac:dyDescent="0.25">
      <c r="A27557" s="203"/>
      <c r="B27557" s="203"/>
      <c r="C27557" s="203"/>
      <c r="D27557" s="203"/>
      <c r="E27557" s="203"/>
      <c r="F27557" s="203"/>
    </row>
    <row r="27558" spans="1:6" x14ac:dyDescent="0.25">
      <c r="A27558" s="203"/>
      <c r="B27558" s="203"/>
      <c r="C27558" s="203"/>
      <c r="D27558" s="203"/>
      <c r="E27558" s="203"/>
      <c r="F27558" s="203"/>
    </row>
    <row r="27559" spans="1:6" x14ac:dyDescent="0.25">
      <c r="A27559" s="203"/>
      <c r="B27559" s="203"/>
      <c r="C27559" s="203"/>
      <c r="D27559" s="203"/>
      <c r="E27559" s="203"/>
      <c r="F27559" s="203"/>
    </row>
    <row r="27560" spans="1:6" x14ac:dyDescent="0.25">
      <c r="A27560" s="203"/>
      <c r="B27560" s="203"/>
      <c r="C27560" s="203"/>
      <c r="D27560" s="203"/>
      <c r="E27560" s="203"/>
      <c r="F27560" s="203"/>
    </row>
    <row r="27561" spans="1:6" x14ac:dyDescent="0.25">
      <c r="A27561" s="203"/>
      <c r="B27561" s="203"/>
      <c r="C27561" s="203"/>
      <c r="D27561" s="203"/>
      <c r="E27561" s="203"/>
      <c r="F27561" s="203"/>
    </row>
    <row r="27562" spans="1:6" x14ac:dyDescent="0.25">
      <c r="A27562" s="203"/>
      <c r="B27562" s="203"/>
      <c r="C27562" s="203"/>
      <c r="D27562" s="203"/>
      <c r="E27562" s="203"/>
      <c r="F27562" s="203"/>
    </row>
    <row r="27563" spans="1:6" x14ac:dyDescent="0.25">
      <c r="A27563" s="203"/>
      <c r="B27563" s="203"/>
      <c r="C27563" s="203"/>
      <c r="D27563" s="203"/>
      <c r="E27563" s="203"/>
      <c r="F27563" s="203"/>
    </row>
    <row r="27564" spans="1:6" x14ac:dyDescent="0.25">
      <c r="A27564" s="203"/>
      <c r="B27564" s="203"/>
      <c r="C27564" s="203"/>
      <c r="D27564" s="203"/>
      <c r="E27564" s="203"/>
      <c r="F27564" s="203"/>
    </row>
    <row r="27565" spans="1:6" x14ac:dyDescent="0.25">
      <c r="A27565" s="203"/>
      <c r="B27565" s="203"/>
      <c r="C27565" s="203"/>
      <c r="D27565" s="203"/>
      <c r="E27565" s="203"/>
      <c r="F27565" s="203"/>
    </row>
    <row r="27566" spans="1:6" x14ac:dyDescent="0.25">
      <c r="A27566" s="203"/>
      <c r="B27566" s="203"/>
      <c r="C27566" s="203"/>
      <c r="D27566" s="203"/>
      <c r="E27566" s="203"/>
      <c r="F27566" s="203"/>
    </row>
    <row r="27567" spans="1:6" x14ac:dyDescent="0.25">
      <c r="A27567" s="203"/>
      <c r="B27567" s="203"/>
      <c r="C27567" s="203"/>
      <c r="D27567" s="203"/>
      <c r="E27567" s="203"/>
      <c r="F27567" s="203"/>
    </row>
    <row r="27568" spans="1:6" x14ac:dyDescent="0.25">
      <c r="A27568" s="203"/>
      <c r="B27568" s="203"/>
      <c r="C27568" s="203"/>
      <c r="D27568" s="203"/>
      <c r="E27568" s="203"/>
      <c r="F27568" s="203"/>
    </row>
    <row r="27569" spans="1:6" x14ac:dyDescent="0.25">
      <c r="A27569" s="203"/>
      <c r="B27569" s="203"/>
      <c r="C27569" s="203"/>
      <c r="D27569" s="203"/>
      <c r="E27569" s="203"/>
      <c r="F27569" s="203"/>
    </row>
    <row r="27570" spans="1:6" x14ac:dyDescent="0.25">
      <c r="A27570" s="203"/>
      <c r="B27570" s="203"/>
      <c r="C27570" s="203"/>
      <c r="D27570" s="203"/>
      <c r="E27570" s="203"/>
      <c r="F27570" s="203"/>
    </row>
    <row r="27571" spans="1:6" x14ac:dyDescent="0.25">
      <c r="A27571" s="203"/>
      <c r="B27571" s="203"/>
      <c r="C27571" s="203"/>
      <c r="D27571" s="203"/>
      <c r="E27571" s="203"/>
      <c r="F27571" s="203"/>
    </row>
    <row r="27572" spans="1:6" x14ac:dyDescent="0.25">
      <c r="A27572" s="203"/>
      <c r="B27572" s="203"/>
      <c r="C27572" s="203"/>
      <c r="D27572" s="203"/>
      <c r="E27572" s="203"/>
      <c r="F27572" s="203"/>
    </row>
    <row r="27573" spans="1:6" x14ac:dyDescent="0.25">
      <c r="A27573" s="203"/>
      <c r="B27573" s="203"/>
      <c r="C27573" s="203"/>
      <c r="D27573" s="203"/>
      <c r="E27573" s="203"/>
      <c r="F27573" s="203"/>
    </row>
    <row r="27574" spans="1:6" x14ac:dyDescent="0.25">
      <c r="A27574" s="203"/>
      <c r="B27574" s="203"/>
      <c r="C27574" s="203"/>
      <c r="D27574" s="203"/>
      <c r="E27574" s="203"/>
      <c r="F27574" s="203"/>
    </row>
    <row r="27575" spans="1:6" x14ac:dyDescent="0.25">
      <c r="A27575" s="203"/>
      <c r="B27575" s="203"/>
      <c r="C27575" s="203"/>
      <c r="D27575" s="203"/>
      <c r="E27575" s="203"/>
      <c r="F27575" s="203"/>
    </row>
    <row r="27576" spans="1:6" x14ac:dyDescent="0.25">
      <c r="A27576" s="203"/>
      <c r="B27576" s="203"/>
      <c r="C27576" s="203"/>
      <c r="D27576" s="203"/>
      <c r="E27576" s="203"/>
      <c r="F27576" s="203"/>
    </row>
    <row r="27577" spans="1:6" x14ac:dyDescent="0.25">
      <c r="A27577" s="203"/>
      <c r="B27577" s="203"/>
      <c r="C27577" s="203"/>
      <c r="D27577" s="203"/>
      <c r="E27577" s="203"/>
      <c r="F27577" s="203"/>
    </row>
    <row r="27578" spans="1:6" x14ac:dyDescent="0.25">
      <c r="A27578" s="203"/>
      <c r="B27578" s="203"/>
      <c r="C27578" s="203"/>
      <c r="D27578" s="203"/>
      <c r="E27578" s="203"/>
      <c r="F27578" s="203"/>
    </row>
    <row r="27579" spans="1:6" x14ac:dyDescent="0.25">
      <c r="A27579" s="203"/>
      <c r="B27579" s="203"/>
      <c r="C27579" s="203"/>
      <c r="D27579" s="203"/>
      <c r="E27579" s="203"/>
      <c r="F27579" s="203"/>
    </row>
    <row r="27580" spans="1:6" x14ac:dyDescent="0.25">
      <c r="A27580" s="203"/>
      <c r="B27580" s="203"/>
      <c r="C27580" s="203"/>
      <c r="D27580" s="203"/>
      <c r="E27580" s="203"/>
      <c r="F27580" s="203"/>
    </row>
    <row r="27581" spans="1:6" x14ac:dyDescent="0.25">
      <c r="A27581" s="203"/>
      <c r="B27581" s="203"/>
      <c r="C27581" s="203"/>
      <c r="D27581" s="203"/>
      <c r="E27581" s="203"/>
      <c r="F27581" s="203"/>
    </row>
    <row r="27582" spans="1:6" x14ac:dyDescent="0.25">
      <c r="A27582" s="203"/>
      <c r="B27582" s="203"/>
      <c r="C27582" s="203"/>
      <c r="D27582" s="203"/>
      <c r="E27582" s="203"/>
      <c r="F27582" s="203"/>
    </row>
    <row r="27583" spans="1:6" x14ac:dyDescent="0.25">
      <c r="A27583" s="203"/>
      <c r="B27583" s="203"/>
      <c r="C27583" s="203"/>
      <c r="D27583" s="203"/>
      <c r="E27583" s="203"/>
      <c r="F27583" s="203"/>
    </row>
    <row r="27584" spans="1:6" x14ac:dyDescent="0.25">
      <c r="A27584" s="203"/>
      <c r="B27584" s="203"/>
      <c r="C27584" s="203"/>
      <c r="D27584" s="203"/>
      <c r="E27584" s="203"/>
      <c r="F27584" s="203"/>
    </row>
    <row r="27585" spans="1:6" x14ac:dyDescent="0.25">
      <c r="A27585" s="203"/>
      <c r="B27585" s="203"/>
      <c r="C27585" s="203"/>
      <c r="D27585" s="203"/>
      <c r="E27585" s="203"/>
      <c r="F27585" s="203"/>
    </row>
    <row r="27586" spans="1:6" x14ac:dyDescent="0.25">
      <c r="A27586" s="203"/>
      <c r="B27586" s="203"/>
      <c r="C27586" s="203"/>
      <c r="D27586" s="203"/>
      <c r="E27586" s="203"/>
      <c r="F27586" s="203"/>
    </row>
    <row r="27587" spans="1:6" x14ac:dyDescent="0.25">
      <c r="A27587" s="203"/>
      <c r="B27587" s="203"/>
      <c r="C27587" s="203"/>
      <c r="D27587" s="203"/>
      <c r="E27587" s="203"/>
      <c r="F27587" s="203"/>
    </row>
    <row r="27588" spans="1:6" x14ac:dyDescent="0.25">
      <c r="A27588" s="203"/>
      <c r="B27588" s="203"/>
      <c r="C27588" s="203"/>
      <c r="D27588" s="203"/>
      <c r="E27588" s="203"/>
      <c r="F27588" s="203"/>
    </row>
    <row r="27589" spans="1:6" x14ac:dyDescent="0.25">
      <c r="A27589" s="203"/>
      <c r="B27589" s="203"/>
      <c r="C27589" s="203"/>
      <c r="D27589" s="203"/>
      <c r="E27589" s="203"/>
      <c r="F27589" s="203"/>
    </row>
    <row r="27590" spans="1:6" x14ac:dyDescent="0.25">
      <c r="A27590" s="203"/>
      <c r="B27590" s="203"/>
      <c r="C27590" s="203"/>
      <c r="D27590" s="203"/>
      <c r="E27590" s="203"/>
      <c r="F27590" s="203"/>
    </row>
    <row r="27591" spans="1:6" x14ac:dyDescent="0.25">
      <c r="A27591" s="203"/>
      <c r="B27591" s="203"/>
      <c r="C27591" s="203"/>
      <c r="D27591" s="203"/>
      <c r="E27591" s="203"/>
      <c r="F27591" s="203"/>
    </row>
    <row r="27592" spans="1:6" x14ac:dyDescent="0.25">
      <c r="A27592" s="203"/>
      <c r="B27592" s="203"/>
      <c r="C27592" s="203"/>
      <c r="D27592" s="203"/>
      <c r="E27592" s="203"/>
      <c r="F27592" s="203"/>
    </row>
    <row r="27593" spans="1:6" x14ac:dyDescent="0.25">
      <c r="A27593" s="203"/>
      <c r="B27593" s="203"/>
      <c r="C27593" s="203"/>
      <c r="D27593" s="203"/>
      <c r="E27593" s="203"/>
      <c r="F27593" s="203"/>
    </row>
    <row r="27594" spans="1:6" x14ac:dyDescent="0.25">
      <c r="A27594" s="203"/>
      <c r="B27594" s="203"/>
      <c r="C27594" s="203"/>
      <c r="D27594" s="203"/>
      <c r="E27594" s="203"/>
      <c r="F27594" s="203"/>
    </row>
    <row r="27595" spans="1:6" x14ac:dyDescent="0.25">
      <c r="A27595" s="203"/>
      <c r="B27595" s="203"/>
      <c r="C27595" s="203"/>
      <c r="D27595" s="203"/>
      <c r="E27595" s="203"/>
      <c r="F27595" s="203"/>
    </row>
    <row r="27596" spans="1:6" x14ac:dyDescent="0.25">
      <c r="A27596" s="203"/>
      <c r="B27596" s="203"/>
      <c r="C27596" s="203"/>
      <c r="D27596" s="203"/>
      <c r="E27596" s="203"/>
      <c r="F27596" s="203"/>
    </row>
    <row r="27597" spans="1:6" x14ac:dyDescent="0.25">
      <c r="A27597" s="203"/>
      <c r="B27597" s="203"/>
      <c r="C27597" s="203"/>
      <c r="D27597" s="203"/>
      <c r="E27597" s="203"/>
      <c r="F27597" s="203"/>
    </row>
    <row r="27598" spans="1:6" x14ac:dyDescent="0.25">
      <c r="A27598" s="203"/>
      <c r="B27598" s="203"/>
      <c r="C27598" s="203"/>
      <c r="D27598" s="203"/>
      <c r="E27598" s="203"/>
      <c r="F27598" s="203"/>
    </row>
    <row r="27599" spans="1:6" x14ac:dyDescent="0.25">
      <c r="A27599" s="203"/>
      <c r="B27599" s="203"/>
      <c r="C27599" s="203"/>
      <c r="D27599" s="203"/>
      <c r="E27599" s="203"/>
      <c r="F27599" s="203"/>
    </row>
    <row r="27600" spans="1:6" x14ac:dyDescent="0.25">
      <c r="A27600" s="203"/>
      <c r="B27600" s="203"/>
      <c r="C27600" s="203"/>
      <c r="D27600" s="203"/>
      <c r="E27600" s="203"/>
      <c r="F27600" s="203"/>
    </row>
    <row r="27601" spans="1:6" x14ac:dyDescent="0.25">
      <c r="A27601" s="203"/>
      <c r="B27601" s="203"/>
      <c r="C27601" s="203"/>
      <c r="D27601" s="203"/>
      <c r="E27601" s="203"/>
      <c r="F27601" s="203"/>
    </row>
    <row r="27602" spans="1:6" x14ac:dyDescent="0.25">
      <c r="A27602" s="203"/>
      <c r="B27602" s="203"/>
      <c r="C27602" s="203"/>
      <c r="D27602" s="203"/>
      <c r="E27602" s="203"/>
      <c r="F27602" s="203"/>
    </row>
    <row r="27603" spans="1:6" x14ac:dyDescent="0.25">
      <c r="A27603" s="203"/>
      <c r="B27603" s="203"/>
      <c r="C27603" s="203"/>
      <c r="D27603" s="203"/>
      <c r="E27603" s="203"/>
      <c r="F27603" s="203"/>
    </row>
    <row r="27604" spans="1:6" x14ac:dyDescent="0.25">
      <c r="A27604" s="203"/>
      <c r="B27604" s="203"/>
      <c r="C27604" s="203"/>
      <c r="D27604" s="203"/>
      <c r="E27604" s="203"/>
      <c r="F27604" s="203"/>
    </row>
    <row r="27605" spans="1:6" x14ac:dyDescent="0.25">
      <c r="A27605" s="203"/>
      <c r="B27605" s="203"/>
      <c r="C27605" s="203"/>
      <c r="D27605" s="203"/>
      <c r="E27605" s="203"/>
      <c r="F27605" s="203"/>
    </row>
    <row r="27606" spans="1:6" x14ac:dyDescent="0.25">
      <c r="A27606" s="203"/>
      <c r="B27606" s="203"/>
      <c r="C27606" s="203"/>
      <c r="D27606" s="203"/>
      <c r="E27606" s="203"/>
      <c r="F27606" s="203"/>
    </row>
    <row r="27607" spans="1:6" x14ac:dyDescent="0.25">
      <c r="A27607" s="203"/>
      <c r="B27607" s="203"/>
      <c r="C27607" s="203"/>
      <c r="D27607" s="203"/>
      <c r="E27607" s="203"/>
      <c r="F27607" s="203"/>
    </row>
    <row r="27608" spans="1:6" x14ac:dyDescent="0.25">
      <c r="A27608" s="203"/>
      <c r="B27608" s="203"/>
      <c r="C27608" s="203"/>
      <c r="D27608" s="203"/>
      <c r="E27608" s="203"/>
      <c r="F27608" s="203"/>
    </row>
    <row r="27609" spans="1:6" x14ac:dyDescent="0.25">
      <c r="A27609" s="203"/>
      <c r="B27609" s="203"/>
      <c r="C27609" s="203"/>
      <c r="D27609" s="203"/>
      <c r="E27609" s="203"/>
      <c r="F27609" s="203"/>
    </row>
    <row r="27610" spans="1:6" x14ac:dyDescent="0.25">
      <c r="A27610" s="203"/>
      <c r="B27610" s="203"/>
      <c r="C27610" s="203"/>
      <c r="D27610" s="203"/>
      <c r="E27610" s="203"/>
      <c r="F27610" s="203"/>
    </row>
    <row r="27611" spans="1:6" x14ac:dyDescent="0.25">
      <c r="A27611" s="203"/>
      <c r="B27611" s="203"/>
      <c r="C27611" s="203"/>
      <c r="D27611" s="203"/>
      <c r="E27611" s="203"/>
      <c r="F27611" s="203"/>
    </row>
    <row r="27612" spans="1:6" x14ac:dyDescent="0.25">
      <c r="A27612" s="203"/>
      <c r="B27612" s="203"/>
      <c r="C27612" s="203"/>
      <c r="D27612" s="203"/>
      <c r="E27612" s="203"/>
      <c r="F27612" s="203"/>
    </row>
    <row r="27613" spans="1:6" x14ac:dyDescent="0.25">
      <c r="A27613" s="203"/>
      <c r="B27613" s="203"/>
      <c r="C27613" s="203"/>
      <c r="D27613" s="203"/>
      <c r="E27613" s="203"/>
      <c r="F27613" s="203"/>
    </row>
    <row r="27614" spans="1:6" x14ac:dyDescent="0.25">
      <c r="A27614" s="203"/>
      <c r="B27614" s="203"/>
      <c r="C27614" s="203"/>
      <c r="D27614" s="203"/>
      <c r="E27614" s="203"/>
      <c r="F27614" s="203"/>
    </row>
    <row r="27615" spans="1:6" x14ac:dyDescent="0.25">
      <c r="A27615" s="203"/>
      <c r="B27615" s="203"/>
      <c r="C27615" s="203"/>
      <c r="D27615" s="203"/>
      <c r="E27615" s="203"/>
      <c r="F27615" s="203"/>
    </row>
    <row r="27616" spans="1:6" x14ac:dyDescent="0.25">
      <c r="A27616" s="203"/>
      <c r="B27616" s="203"/>
      <c r="C27616" s="203"/>
      <c r="D27616" s="203"/>
      <c r="E27616" s="203"/>
      <c r="F27616" s="203"/>
    </row>
    <row r="27617" spans="1:6" x14ac:dyDescent="0.25">
      <c r="A27617" s="203"/>
      <c r="B27617" s="203"/>
      <c r="C27617" s="203"/>
      <c r="D27617" s="203"/>
      <c r="E27617" s="203"/>
      <c r="F27617" s="203"/>
    </row>
    <row r="27618" spans="1:6" x14ac:dyDescent="0.25">
      <c r="A27618" s="203"/>
      <c r="B27618" s="203"/>
      <c r="C27618" s="203"/>
      <c r="D27618" s="203"/>
      <c r="E27618" s="203"/>
      <c r="F27618" s="203"/>
    </row>
    <row r="27619" spans="1:6" x14ac:dyDescent="0.25">
      <c r="A27619" s="203"/>
      <c r="B27619" s="203"/>
      <c r="C27619" s="203"/>
      <c r="D27619" s="203"/>
      <c r="E27619" s="203"/>
      <c r="F27619" s="203"/>
    </row>
    <row r="27620" spans="1:6" x14ac:dyDescent="0.25">
      <c r="A27620" s="203"/>
      <c r="B27620" s="203"/>
      <c r="C27620" s="203"/>
      <c r="D27620" s="203"/>
      <c r="E27620" s="203"/>
      <c r="F27620" s="203"/>
    </row>
    <row r="27621" spans="1:6" x14ac:dyDescent="0.25">
      <c r="A27621" s="203"/>
      <c r="B27621" s="203"/>
      <c r="C27621" s="203"/>
      <c r="D27621" s="203"/>
      <c r="E27621" s="203"/>
      <c r="F27621" s="203"/>
    </row>
    <row r="27622" spans="1:6" x14ac:dyDescent="0.25">
      <c r="A27622" s="203"/>
      <c r="B27622" s="203"/>
      <c r="C27622" s="203"/>
      <c r="D27622" s="203"/>
      <c r="E27622" s="203"/>
      <c r="F27622" s="203"/>
    </row>
    <row r="27623" spans="1:6" x14ac:dyDescent="0.25">
      <c r="A27623" s="203"/>
      <c r="B27623" s="203"/>
      <c r="C27623" s="203"/>
      <c r="D27623" s="203"/>
      <c r="E27623" s="203"/>
      <c r="F27623" s="203"/>
    </row>
    <row r="27624" spans="1:6" x14ac:dyDescent="0.25">
      <c r="A27624" s="203"/>
      <c r="B27624" s="203"/>
      <c r="C27624" s="203"/>
      <c r="D27624" s="203"/>
      <c r="E27624" s="203"/>
      <c r="F27624" s="203"/>
    </row>
    <row r="27625" spans="1:6" x14ac:dyDescent="0.25">
      <c r="A27625" s="203"/>
      <c r="B27625" s="203"/>
      <c r="C27625" s="203"/>
      <c r="D27625" s="203"/>
      <c r="E27625" s="203"/>
      <c r="F27625" s="203"/>
    </row>
    <row r="27626" spans="1:6" x14ac:dyDescent="0.25">
      <c r="A27626" s="203"/>
      <c r="B27626" s="203"/>
      <c r="C27626" s="203"/>
      <c r="D27626" s="203"/>
      <c r="E27626" s="203"/>
      <c r="F27626" s="203"/>
    </row>
    <row r="27627" spans="1:6" x14ac:dyDescent="0.25">
      <c r="A27627" s="203"/>
      <c r="B27627" s="203"/>
      <c r="C27627" s="203"/>
      <c r="D27627" s="203"/>
      <c r="E27627" s="203"/>
      <c r="F27627" s="203"/>
    </row>
    <row r="27628" spans="1:6" x14ac:dyDescent="0.25">
      <c r="A27628" s="203"/>
      <c r="B27628" s="203"/>
      <c r="C27628" s="203"/>
      <c r="D27628" s="203"/>
      <c r="E27628" s="203"/>
      <c r="F27628" s="203"/>
    </row>
    <row r="27629" spans="1:6" x14ac:dyDescent="0.25">
      <c r="A27629" s="203"/>
      <c r="B27629" s="203"/>
      <c r="C27629" s="203"/>
      <c r="D27629" s="203"/>
      <c r="E27629" s="203"/>
      <c r="F27629" s="203"/>
    </row>
    <row r="27630" spans="1:6" x14ac:dyDescent="0.25">
      <c r="A27630" s="203"/>
      <c r="B27630" s="203"/>
      <c r="C27630" s="203"/>
      <c r="D27630" s="203"/>
      <c r="E27630" s="203"/>
      <c r="F27630" s="203"/>
    </row>
    <row r="27631" spans="1:6" x14ac:dyDescent="0.25">
      <c r="A27631" s="203"/>
      <c r="B27631" s="203"/>
      <c r="C27631" s="203"/>
      <c r="D27631" s="203"/>
      <c r="E27631" s="203"/>
      <c r="F27631" s="203"/>
    </row>
    <row r="27632" spans="1:6" x14ac:dyDescent="0.25">
      <c r="A27632" s="203"/>
      <c r="B27632" s="203"/>
      <c r="C27632" s="203"/>
      <c r="D27632" s="203"/>
      <c r="E27632" s="203"/>
      <c r="F27632" s="203"/>
    </row>
    <row r="27633" spans="1:6" x14ac:dyDescent="0.25">
      <c r="A27633" s="203"/>
      <c r="B27633" s="203"/>
      <c r="C27633" s="203"/>
      <c r="D27633" s="203"/>
      <c r="E27633" s="203"/>
      <c r="F27633" s="203"/>
    </row>
    <row r="27634" spans="1:6" x14ac:dyDescent="0.25">
      <c r="A27634" s="203"/>
      <c r="B27634" s="203"/>
      <c r="C27634" s="203"/>
      <c r="D27634" s="203"/>
      <c r="E27634" s="203"/>
      <c r="F27634" s="203"/>
    </row>
    <row r="27635" spans="1:6" x14ac:dyDescent="0.25">
      <c r="A27635" s="203"/>
      <c r="B27635" s="203"/>
      <c r="C27635" s="203"/>
      <c r="D27635" s="203"/>
      <c r="E27635" s="203"/>
      <c r="F27635" s="203"/>
    </row>
    <row r="27636" spans="1:6" x14ac:dyDescent="0.25">
      <c r="A27636" s="203"/>
      <c r="B27636" s="203"/>
      <c r="C27636" s="203"/>
      <c r="D27636" s="203"/>
      <c r="E27636" s="203"/>
      <c r="F27636" s="203"/>
    </row>
    <row r="27637" spans="1:6" x14ac:dyDescent="0.25">
      <c r="A27637" s="203"/>
      <c r="B27637" s="203"/>
      <c r="C27637" s="203"/>
      <c r="D27637" s="203"/>
      <c r="E27637" s="203"/>
      <c r="F27637" s="203"/>
    </row>
    <row r="27638" spans="1:6" x14ac:dyDescent="0.25">
      <c r="A27638" s="203"/>
      <c r="B27638" s="203"/>
      <c r="C27638" s="203"/>
      <c r="D27638" s="203"/>
      <c r="E27638" s="203"/>
      <c r="F27638" s="203"/>
    </row>
    <row r="27639" spans="1:6" x14ac:dyDescent="0.25">
      <c r="A27639" s="203"/>
      <c r="B27639" s="203"/>
      <c r="C27639" s="203"/>
      <c r="D27639" s="203"/>
      <c r="E27639" s="203"/>
      <c r="F27639" s="203"/>
    </row>
    <row r="27640" spans="1:6" x14ac:dyDescent="0.25">
      <c r="A27640" s="203"/>
      <c r="B27640" s="203"/>
      <c r="C27640" s="203"/>
      <c r="D27640" s="203"/>
      <c r="E27640" s="203"/>
      <c r="F27640" s="203"/>
    </row>
    <row r="27641" spans="1:6" x14ac:dyDescent="0.25">
      <c r="A27641" s="203"/>
      <c r="B27641" s="203"/>
      <c r="C27641" s="203"/>
      <c r="D27641" s="203"/>
      <c r="E27641" s="203"/>
      <c r="F27641" s="203"/>
    </row>
    <row r="27642" spans="1:6" x14ac:dyDescent="0.25">
      <c r="A27642" s="203"/>
      <c r="B27642" s="203"/>
      <c r="C27642" s="203"/>
      <c r="D27642" s="203"/>
      <c r="E27642" s="203"/>
      <c r="F27642" s="203"/>
    </row>
    <row r="27643" spans="1:6" x14ac:dyDescent="0.25">
      <c r="A27643" s="203"/>
      <c r="B27643" s="203"/>
      <c r="C27643" s="203"/>
      <c r="D27643" s="203"/>
      <c r="E27643" s="203"/>
      <c r="F27643" s="203"/>
    </row>
    <row r="27644" spans="1:6" x14ac:dyDescent="0.25">
      <c r="A27644" s="203"/>
      <c r="B27644" s="203"/>
      <c r="C27644" s="203"/>
      <c r="D27644" s="203"/>
      <c r="E27644" s="203"/>
      <c r="F27644" s="203"/>
    </row>
    <row r="27645" spans="1:6" x14ac:dyDescent="0.25">
      <c r="A27645" s="203"/>
      <c r="B27645" s="203"/>
      <c r="C27645" s="203"/>
      <c r="D27645" s="203"/>
      <c r="E27645" s="203"/>
      <c r="F27645" s="203"/>
    </row>
    <row r="27646" spans="1:6" x14ac:dyDescent="0.25">
      <c r="A27646" s="203"/>
      <c r="B27646" s="203"/>
      <c r="C27646" s="203"/>
      <c r="D27646" s="203"/>
      <c r="E27646" s="203"/>
      <c r="F27646" s="203"/>
    </row>
    <row r="27647" spans="1:6" x14ac:dyDescent="0.25">
      <c r="A27647" s="203"/>
      <c r="B27647" s="203"/>
      <c r="C27647" s="203"/>
      <c r="D27647" s="203"/>
      <c r="E27647" s="203"/>
      <c r="F27647" s="203"/>
    </row>
    <row r="27648" spans="1:6" x14ac:dyDescent="0.25">
      <c r="A27648" s="203"/>
      <c r="B27648" s="203"/>
      <c r="C27648" s="203"/>
      <c r="D27648" s="203"/>
      <c r="E27648" s="203"/>
      <c r="F27648" s="203"/>
    </row>
    <row r="27649" spans="1:6" x14ac:dyDescent="0.25">
      <c r="A27649" s="203"/>
      <c r="B27649" s="203"/>
      <c r="C27649" s="203"/>
      <c r="D27649" s="203"/>
      <c r="E27649" s="203"/>
      <c r="F27649" s="203"/>
    </row>
    <row r="27650" spans="1:6" x14ac:dyDescent="0.25">
      <c r="A27650" s="203"/>
      <c r="B27650" s="203"/>
      <c r="C27650" s="203"/>
      <c r="D27650" s="203"/>
      <c r="E27650" s="203"/>
      <c r="F27650" s="203"/>
    </row>
    <row r="27651" spans="1:6" x14ac:dyDescent="0.25">
      <c r="A27651" s="203"/>
      <c r="B27651" s="203"/>
      <c r="C27651" s="203"/>
      <c r="D27651" s="203"/>
      <c r="E27651" s="203"/>
      <c r="F27651" s="203"/>
    </row>
    <row r="27652" spans="1:6" x14ac:dyDescent="0.25">
      <c r="A27652" s="203"/>
      <c r="B27652" s="203"/>
      <c r="C27652" s="203"/>
      <c r="D27652" s="203"/>
      <c r="E27652" s="203"/>
      <c r="F27652" s="203"/>
    </row>
    <row r="27653" spans="1:6" x14ac:dyDescent="0.25">
      <c r="A27653" s="203"/>
      <c r="B27653" s="203"/>
      <c r="C27653" s="203"/>
      <c r="D27653" s="203"/>
      <c r="E27653" s="203"/>
      <c r="F27653" s="203"/>
    </row>
    <row r="27654" spans="1:6" x14ac:dyDescent="0.25">
      <c r="A27654" s="203"/>
      <c r="B27654" s="203"/>
      <c r="C27654" s="203"/>
      <c r="D27654" s="203"/>
      <c r="E27654" s="203"/>
      <c r="F27654" s="203"/>
    </row>
    <row r="27655" spans="1:6" x14ac:dyDescent="0.25">
      <c r="A27655" s="203"/>
      <c r="B27655" s="203"/>
      <c r="C27655" s="203"/>
      <c r="D27655" s="203"/>
      <c r="E27655" s="203"/>
      <c r="F27655" s="203"/>
    </row>
    <row r="27656" spans="1:6" x14ac:dyDescent="0.25">
      <c r="A27656" s="203"/>
      <c r="B27656" s="203"/>
      <c r="C27656" s="203"/>
      <c r="D27656" s="203"/>
      <c r="E27656" s="203"/>
      <c r="F27656" s="203"/>
    </row>
    <row r="27657" spans="1:6" x14ac:dyDescent="0.25">
      <c r="A27657" s="203"/>
      <c r="B27657" s="203"/>
      <c r="C27657" s="203"/>
      <c r="D27657" s="203"/>
      <c r="E27657" s="203"/>
      <c r="F27657" s="203"/>
    </row>
    <row r="27658" spans="1:6" x14ac:dyDescent="0.25">
      <c r="A27658" s="203"/>
      <c r="B27658" s="203"/>
      <c r="C27658" s="203"/>
      <c r="D27658" s="203"/>
      <c r="E27658" s="203"/>
      <c r="F27658" s="203"/>
    </row>
    <row r="27659" spans="1:6" x14ac:dyDescent="0.25">
      <c r="A27659" s="203"/>
      <c r="B27659" s="203"/>
      <c r="C27659" s="203"/>
      <c r="D27659" s="203"/>
      <c r="E27659" s="203"/>
      <c r="F27659" s="203"/>
    </row>
    <row r="27660" spans="1:6" x14ac:dyDescent="0.25">
      <c r="A27660" s="203"/>
      <c r="B27660" s="203"/>
      <c r="C27660" s="203"/>
      <c r="D27660" s="203"/>
      <c r="E27660" s="203"/>
      <c r="F27660" s="203"/>
    </row>
    <row r="27661" spans="1:6" x14ac:dyDescent="0.25">
      <c r="A27661" s="203"/>
      <c r="B27661" s="203"/>
      <c r="C27661" s="203"/>
      <c r="D27661" s="203"/>
      <c r="E27661" s="203"/>
      <c r="F27661" s="203"/>
    </row>
    <row r="27662" spans="1:6" x14ac:dyDescent="0.25">
      <c r="A27662" s="203"/>
      <c r="B27662" s="203"/>
      <c r="C27662" s="203"/>
      <c r="D27662" s="203"/>
      <c r="E27662" s="203"/>
      <c r="F27662" s="203"/>
    </row>
    <row r="27663" spans="1:6" x14ac:dyDescent="0.25">
      <c r="A27663" s="203"/>
      <c r="B27663" s="203"/>
      <c r="C27663" s="203"/>
      <c r="D27663" s="203"/>
      <c r="E27663" s="203"/>
      <c r="F27663" s="203"/>
    </row>
    <row r="27664" spans="1:6" x14ac:dyDescent="0.25">
      <c r="A27664" s="203"/>
      <c r="B27664" s="203"/>
      <c r="C27664" s="203"/>
      <c r="D27664" s="203"/>
      <c r="E27664" s="203"/>
      <c r="F27664" s="203"/>
    </row>
    <row r="27665" spans="1:6" x14ac:dyDescent="0.25">
      <c r="A27665" s="203"/>
      <c r="B27665" s="203"/>
      <c r="C27665" s="203"/>
      <c r="D27665" s="203"/>
      <c r="E27665" s="203"/>
      <c r="F27665" s="203"/>
    </row>
    <row r="27666" spans="1:6" x14ac:dyDescent="0.25">
      <c r="A27666" s="203"/>
      <c r="B27666" s="203"/>
      <c r="C27666" s="203"/>
      <c r="D27666" s="203"/>
      <c r="E27666" s="203"/>
      <c r="F27666" s="203"/>
    </row>
    <row r="27667" spans="1:6" x14ac:dyDescent="0.25">
      <c r="A27667" s="203"/>
      <c r="B27667" s="203"/>
      <c r="C27667" s="203"/>
      <c r="D27667" s="203"/>
      <c r="E27667" s="203"/>
      <c r="F27667" s="203"/>
    </row>
    <row r="27668" spans="1:6" x14ac:dyDescent="0.25">
      <c r="A27668" s="203"/>
      <c r="B27668" s="203"/>
      <c r="C27668" s="203"/>
      <c r="D27668" s="203"/>
      <c r="E27668" s="203"/>
      <c r="F27668" s="203"/>
    </row>
    <row r="27669" spans="1:6" x14ac:dyDescent="0.25">
      <c r="A27669" s="203"/>
      <c r="B27669" s="203"/>
      <c r="C27669" s="203"/>
      <c r="D27669" s="203"/>
      <c r="E27669" s="203"/>
      <c r="F27669" s="203"/>
    </row>
    <row r="27670" spans="1:6" x14ac:dyDescent="0.25">
      <c r="A27670" s="203"/>
      <c r="B27670" s="203"/>
      <c r="C27670" s="203"/>
      <c r="D27670" s="203"/>
      <c r="E27670" s="203"/>
      <c r="F27670" s="203"/>
    </row>
    <row r="27671" spans="1:6" x14ac:dyDescent="0.25">
      <c r="A27671" s="203"/>
      <c r="B27671" s="203"/>
      <c r="C27671" s="203"/>
      <c r="D27671" s="203"/>
      <c r="E27671" s="203"/>
      <c r="F27671" s="203"/>
    </row>
    <row r="27672" spans="1:6" x14ac:dyDescent="0.25">
      <c r="A27672" s="203"/>
      <c r="B27672" s="203"/>
      <c r="C27672" s="203"/>
      <c r="D27672" s="203"/>
      <c r="E27672" s="203"/>
      <c r="F27672" s="203"/>
    </row>
    <row r="27673" spans="1:6" x14ac:dyDescent="0.25">
      <c r="A27673" s="203"/>
      <c r="B27673" s="203"/>
      <c r="C27673" s="203"/>
      <c r="D27673" s="203"/>
      <c r="E27673" s="203"/>
      <c r="F27673" s="203"/>
    </row>
    <row r="27674" spans="1:6" x14ac:dyDescent="0.25">
      <c r="A27674" s="203"/>
      <c r="B27674" s="203"/>
      <c r="C27674" s="203"/>
      <c r="D27674" s="203"/>
      <c r="E27674" s="203"/>
      <c r="F27674" s="203"/>
    </row>
    <row r="27675" spans="1:6" x14ac:dyDescent="0.25">
      <c r="A27675" s="203"/>
      <c r="B27675" s="203"/>
      <c r="C27675" s="203"/>
      <c r="D27675" s="203"/>
      <c r="E27675" s="203"/>
      <c r="F27675" s="203"/>
    </row>
    <row r="27676" spans="1:6" x14ac:dyDescent="0.25">
      <c r="A27676" s="203"/>
      <c r="B27676" s="203"/>
      <c r="C27676" s="203"/>
      <c r="D27676" s="203"/>
      <c r="E27676" s="203"/>
      <c r="F27676" s="203"/>
    </row>
    <row r="27677" spans="1:6" x14ac:dyDescent="0.25">
      <c r="A27677" s="203"/>
      <c r="B27677" s="203"/>
      <c r="C27677" s="203"/>
      <c r="D27677" s="203"/>
      <c r="E27677" s="203"/>
      <c r="F27677" s="203"/>
    </row>
    <row r="27678" spans="1:6" x14ac:dyDescent="0.25">
      <c r="A27678" s="203"/>
      <c r="B27678" s="203"/>
      <c r="C27678" s="203"/>
      <c r="D27678" s="203"/>
      <c r="E27678" s="203"/>
      <c r="F27678" s="203"/>
    </row>
    <row r="27679" spans="1:6" x14ac:dyDescent="0.25">
      <c r="A27679" s="203"/>
      <c r="B27679" s="203"/>
      <c r="C27679" s="203"/>
      <c r="D27679" s="203"/>
      <c r="E27679" s="203"/>
      <c r="F27679" s="203"/>
    </row>
    <row r="27680" spans="1:6" x14ac:dyDescent="0.25">
      <c r="A27680" s="203"/>
      <c r="B27680" s="203"/>
      <c r="C27680" s="203"/>
      <c r="D27680" s="203"/>
      <c r="E27680" s="203"/>
      <c r="F27680" s="203"/>
    </row>
    <row r="27681" spans="1:6" x14ac:dyDescent="0.25">
      <c r="A27681" s="203"/>
      <c r="B27681" s="203"/>
      <c r="C27681" s="203"/>
      <c r="D27681" s="203"/>
      <c r="E27681" s="203"/>
      <c r="F27681" s="203"/>
    </row>
    <row r="27682" spans="1:6" x14ac:dyDescent="0.25">
      <c r="A27682" s="203"/>
      <c r="B27682" s="203"/>
      <c r="C27682" s="203"/>
      <c r="D27682" s="203"/>
      <c r="E27682" s="203"/>
      <c r="F27682" s="203"/>
    </row>
    <row r="27683" spans="1:6" x14ac:dyDescent="0.25">
      <c r="A27683" s="203"/>
      <c r="B27683" s="203"/>
      <c r="C27683" s="203"/>
      <c r="D27683" s="203"/>
      <c r="E27683" s="203"/>
      <c r="F27683" s="203"/>
    </row>
    <row r="27684" spans="1:6" x14ac:dyDescent="0.25">
      <c r="A27684" s="203"/>
      <c r="B27684" s="203"/>
      <c r="C27684" s="203"/>
      <c r="D27684" s="203"/>
      <c r="E27684" s="203"/>
      <c r="F27684" s="203"/>
    </row>
    <row r="27685" spans="1:6" x14ac:dyDescent="0.25">
      <c r="A27685" s="203"/>
      <c r="B27685" s="203"/>
      <c r="C27685" s="203"/>
      <c r="D27685" s="203"/>
      <c r="E27685" s="203"/>
      <c r="F27685" s="203"/>
    </row>
    <row r="27686" spans="1:6" x14ac:dyDescent="0.25">
      <c r="A27686" s="203"/>
      <c r="B27686" s="203"/>
      <c r="C27686" s="203"/>
      <c r="D27686" s="203"/>
      <c r="E27686" s="203"/>
      <c r="F27686" s="203"/>
    </row>
    <row r="27687" spans="1:6" x14ac:dyDescent="0.25">
      <c r="A27687" s="203"/>
      <c r="B27687" s="203"/>
      <c r="C27687" s="203"/>
      <c r="D27687" s="203"/>
      <c r="E27687" s="203"/>
      <c r="F27687" s="203"/>
    </row>
    <row r="27688" spans="1:6" x14ac:dyDescent="0.25">
      <c r="A27688" s="203"/>
      <c r="B27688" s="203"/>
      <c r="C27688" s="203"/>
      <c r="D27688" s="203"/>
      <c r="E27688" s="203"/>
      <c r="F27688" s="203"/>
    </row>
    <row r="27689" spans="1:6" x14ac:dyDescent="0.25">
      <c r="A27689" s="203"/>
      <c r="B27689" s="203"/>
      <c r="C27689" s="203"/>
      <c r="D27689" s="203"/>
      <c r="E27689" s="203"/>
      <c r="F27689" s="203"/>
    </row>
    <row r="27690" spans="1:6" x14ac:dyDescent="0.25">
      <c r="A27690" s="203"/>
      <c r="B27690" s="203"/>
      <c r="C27690" s="203"/>
      <c r="D27690" s="203"/>
      <c r="E27690" s="203"/>
      <c r="F27690" s="203"/>
    </row>
    <row r="27691" spans="1:6" x14ac:dyDescent="0.25">
      <c r="A27691" s="203"/>
      <c r="B27691" s="203"/>
      <c r="C27691" s="203"/>
      <c r="D27691" s="203"/>
      <c r="E27691" s="203"/>
      <c r="F27691" s="203"/>
    </row>
    <row r="27692" spans="1:6" x14ac:dyDescent="0.25">
      <c r="A27692" s="203"/>
      <c r="B27692" s="203"/>
      <c r="C27692" s="203"/>
      <c r="D27692" s="203"/>
      <c r="E27692" s="203"/>
      <c r="F27692" s="203"/>
    </row>
    <row r="27693" spans="1:6" x14ac:dyDescent="0.25">
      <c r="A27693" s="203"/>
      <c r="B27693" s="203"/>
      <c r="C27693" s="203"/>
      <c r="D27693" s="203"/>
      <c r="E27693" s="203"/>
      <c r="F27693" s="203"/>
    </row>
    <row r="27694" spans="1:6" x14ac:dyDescent="0.25">
      <c r="A27694" s="203"/>
      <c r="B27694" s="203"/>
      <c r="C27694" s="203"/>
      <c r="D27694" s="203"/>
      <c r="E27694" s="203"/>
      <c r="F27694" s="203"/>
    </row>
    <row r="27695" spans="1:6" x14ac:dyDescent="0.25">
      <c r="A27695" s="203"/>
      <c r="B27695" s="203"/>
      <c r="C27695" s="203"/>
      <c r="D27695" s="203"/>
      <c r="E27695" s="203"/>
      <c r="F27695" s="203"/>
    </row>
    <row r="27696" spans="1:6" x14ac:dyDescent="0.25">
      <c r="A27696" s="203"/>
      <c r="B27696" s="203"/>
      <c r="C27696" s="203"/>
      <c r="D27696" s="203"/>
      <c r="E27696" s="203"/>
      <c r="F27696" s="203"/>
    </row>
    <row r="27697" spans="1:6" x14ac:dyDescent="0.25">
      <c r="A27697" s="203"/>
      <c r="B27697" s="203"/>
      <c r="C27697" s="203"/>
      <c r="D27697" s="203"/>
      <c r="E27697" s="203"/>
      <c r="F27697" s="203"/>
    </row>
    <row r="27698" spans="1:6" x14ac:dyDescent="0.25">
      <c r="A27698" s="203"/>
      <c r="B27698" s="203"/>
      <c r="C27698" s="203"/>
      <c r="D27698" s="203"/>
      <c r="E27698" s="203"/>
      <c r="F27698" s="203"/>
    </row>
    <row r="27699" spans="1:6" x14ac:dyDescent="0.25">
      <c r="A27699" s="203"/>
      <c r="B27699" s="203"/>
      <c r="C27699" s="203"/>
      <c r="D27699" s="203"/>
      <c r="E27699" s="203"/>
      <c r="F27699" s="203"/>
    </row>
    <row r="27700" spans="1:6" x14ac:dyDescent="0.25">
      <c r="A27700" s="203"/>
      <c r="B27700" s="203"/>
      <c r="C27700" s="203"/>
      <c r="D27700" s="203"/>
      <c r="E27700" s="203"/>
      <c r="F27700" s="203"/>
    </row>
    <row r="27701" spans="1:6" x14ac:dyDescent="0.25">
      <c r="A27701" s="203"/>
      <c r="B27701" s="203"/>
      <c r="C27701" s="203"/>
      <c r="D27701" s="203"/>
      <c r="E27701" s="203"/>
      <c r="F27701" s="203"/>
    </row>
    <row r="27702" spans="1:6" x14ac:dyDescent="0.25">
      <c r="A27702" s="203"/>
      <c r="B27702" s="203"/>
      <c r="C27702" s="203"/>
      <c r="D27702" s="203"/>
      <c r="E27702" s="203"/>
      <c r="F27702" s="203"/>
    </row>
    <row r="27703" spans="1:6" x14ac:dyDescent="0.25">
      <c r="A27703" s="203"/>
      <c r="B27703" s="203"/>
      <c r="C27703" s="203"/>
      <c r="D27703" s="203"/>
      <c r="E27703" s="203"/>
      <c r="F27703" s="203"/>
    </row>
    <row r="27704" spans="1:6" x14ac:dyDescent="0.25">
      <c r="A27704" s="203"/>
      <c r="B27704" s="203"/>
      <c r="C27704" s="203"/>
      <c r="D27704" s="203"/>
      <c r="E27704" s="203"/>
      <c r="F27704" s="203"/>
    </row>
    <row r="27705" spans="1:6" x14ac:dyDescent="0.25">
      <c r="A27705" s="203"/>
      <c r="B27705" s="203"/>
      <c r="C27705" s="203"/>
      <c r="D27705" s="203"/>
      <c r="E27705" s="203"/>
      <c r="F27705" s="203"/>
    </row>
    <row r="27706" spans="1:6" x14ac:dyDescent="0.25">
      <c r="A27706" s="203"/>
      <c r="B27706" s="203"/>
      <c r="C27706" s="203"/>
      <c r="D27706" s="203"/>
      <c r="E27706" s="203"/>
      <c r="F27706" s="203"/>
    </row>
    <row r="27707" spans="1:6" x14ac:dyDescent="0.25">
      <c r="A27707" s="203"/>
      <c r="B27707" s="203"/>
      <c r="C27707" s="203"/>
      <c r="D27707" s="203"/>
      <c r="E27707" s="203"/>
      <c r="F27707" s="203"/>
    </row>
    <row r="27708" spans="1:6" x14ac:dyDescent="0.25">
      <c r="A27708" s="203"/>
      <c r="B27708" s="203"/>
      <c r="C27708" s="203"/>
      <c r="D27708" s="203"/>
      <c r="E27708" s="203"/>
      <c r="F27708" s="203"/>
    </row>
    <row r="27709" spans="1:6" x14ac:dyDescent="0.25">
      <c r="A27709" s="203"/>
      <c r="B27709" s="203"/>
      <c r="C27709" s="203"/>
      <c r="D27709" s="203"/>
      <c r="E27709" s="203"/>
      <c r="F27709" s="203"/>
    </row>
    <row r="27710" spans="1:6" x14ac:dyDescent="0.25">
      <c r="A27710" s="203"/>
      <c r="B27710" s="203"/>
      <c r="C27710" s="203"/>
      <c r="D27710" s="203"/>
      <c r="E27710" s="203"/>
      <c r="F27710" s="203"/>
    </row>
    <row r="27711" spans="1:6" x14ac:dyDescent="0.25">
      <c r="A27711" s="203"/>
      <c r="B27711" s="203"/>
      <c r="C27711" s="203"/>
      <c r="D27711" s="203"/>
      <c r="E27711" s="203"/>
      <c r="F27711" s="203"/>
    </row>
    <row r="27712" spans="1:6" x14ac:dyDescent="0.25">
      <c r="A27712" s="203"/>
      <c r="B27712" s="203"/>
      <c r="C27712" s="203"/>
      <c r="D27712" s="203"/>
      <c r="E27712" s="203"/>
      <c r="F27712" s="203"/>
    </row>
    <row r="27713" spans="1:6" x14ac:dyDescent="0.25">
      <c r="A27713" s="203"/>
      <c r="B27713" s="203"/>
      <c r="C27713" s="203"/>
      <c r="D27713" s="203"/>
      <c r="E27713" s="203"/>
      <c r="F27713" s="203"/>
    </row>
    <row r="27714" spans="1:6" x14ac:dyDescent="0.25">
      <c r="A27714" s="203"/>
      <c r="B27714" s="203"/>
      <c r="C27714" s="203"/>
      <c r="D27714" s="203"/>
      <c r="E27714" s="203"/>
      <c r="F27714" s="203"/>
    </row>
    <row r="27715" spans="1:6" x14ac:dyDescent="0.25">
      <c r="A27715" s="203"/>
      <c r="B27715" s="203"/>
      <c r="C27715" s="203"/>
      <c r="D27715" s="203"/>
      <c r="E27715" s="203"/>
      <c r="F27715" s="203"/>
    </row>
    <row r="27716" spans="1:6" x14ac:dyDescent="0.25">
      <c r="A27716" s="203"/>
      <c r="B27716" s="203"/>
      <c r="C27716" s="203"/>
      <c r="D27716" s="203"/>
      <c r="E27716" s="203"/>
      <c r="F27716" s="203"/>
    </row>
    <row r="27717" spans="1:6" x14ac:dyDescent="0.25">
      <c r="A27717" s="203"/>
      <c r="B27717" s="203"/>
      <c r="C27717" s="203"/>
      <c r="D27717" s="203"/>
      <c r="E27717" s="203"/>
      <c r="F27717" s="203"/>
    </row>
    <row r="27718" spans="1:6" x14ac:dyDescent="0.25">
      <c r="A27718" s="203"/>
      <c r="B27718" s="203"/>
      <c r="C27718" s="203"/>
      <c r="D27718" s="203"/>
      <c r="E27718" s="203"/>
      <c r="F27718" s="203"/>
    </row>
    <row r="27719" spans="1:6" x14ac:dyDescent="0.25">
      <c r="A27719" s="203"/>
      <c r="B27719" s="203"/>
      <c r="C27719" s="203"/>
      <c r="D27719" s="203"/>
      <c r="E27719" s="203"/>
      <c r="F27719" s="203"/>
    </row>
    <row r="27720" spans="1:6" x14ac:dyDescent="0.25">
      <c r="A27720" s="203"/>
      <c r="B27720" s="203"/>
      <c r="C27720" s="203"/>
      <c r="D27720" s="203"/>
      <c r="E27720" s="203"/>
      <c r="F27720" s="203"/>
    </row>
    <row r="27721" spans="1:6" x14ac:dyDescent="0.25">
      <c r="A27721" s="203"/>
      <c r="B27721" s="203"/>
      <c r="C27721" s="203"/>
      <c r="D27721" s="203"/>
      <c r="E27721" s="203"/>
      <c r="F27721" s="203"/>
    </row>
    <row r="27722" spans="1:6" x14ac:dyDescent="0.25">
      <c r="A27722" s="203"/>
      <c r="B27722" s="203"/>
      <c r="C27722" s="203"/>
      <c r="D27722" s="203"/>
      <c r="E27722" s="203"/>
      <c r="F27722" s="203"/>
    </row>
    <row r="27723" spans="1:6" x14ac:dyDescent="0.25">
      <c r="A27723" s="203"/>
      <c r="B27723" s="203"/>
      <c r="C27723" s="203"/>
      <c r="D27723" s="203"/>
      <c r="E27723" s="203"/>
      <c r="F27723" s="203"/>
    </row>
    <row r="27724" spans="1:6" x14ac:dyDescent="0.25">
      <c r="A27724" s="203"/>
      <c r="B27724" s="203"/>
      <c r="C27724" s="203"/>
      <c r="D27724" s="203"/>
      <c r="E27724" s="203"/>
      <c r="F27724" s="203"/>
    </row>
    <row r="27725" spans="1:6" x14ac:dyDescent="0.25">
      <c r="A27725" s="203"/>
      <c r="B27725" s="203"/>
      <c r="C27725" s="203"/>
      <c r="D27725" s="203"/>
      <c r="E27725" s="203"/>
      <c r="F27725" s="203"/>
    </row>
    <row r="27726" spans="1:6" x14ac:dyDescent="0.25">
      <c r="A27726" s="203"/>
      <c r="B27726" s="203"/>
      <c r="C27726" s="203"/>
      <c r="D27726" s="203"/>
      <c r="E27726" s="203"/>
      <c r="F27726" s="203"/>
    </row>
    <row r="27727" spans="1:6" x14ac:dyDescent="0.25">
      <c r="A27727" s="203"/>
      <c r="B27727" s="203"/>
      <c r="C27727" s="203"/>
      <c r="D27727" s="203"/>
      <c r="E27727" s="203"/>
      <c r="F27727" s="203"/>
    </row>
    <row r="27728" spans="1:6" x14ac:dyDescent="0.25">
      <c r="A27728" s="203"/>
      <c r="B27728" s="203"/>
      <c r="C27728" s="203"/>
      <c r="D27728" s="203"/>
      <c r="E27728" s="203"/>
      <c r="F27728" s="203"/>
    </row>
    <row r="27729" spans="1:6" x14ac:dyDescent="0.25">
      <c r="A27729" s="203"/>
      <c r="B27729" s="203"/>
      <c r="C27729" s="203"/>
      <c r="D27729" s="203"/>
      <c r="E27729" s="203"/>
      <c r="F27729" s="203"/>
    </row>
    <row r="27730" spans="1:6" x14ac:dyDescent="0.25">
      <c r="A27730" s="203"/>
      <c r="B27730" s="203"/>
      <c r="C27730" s="203"/>
      <c r="D27730" s="203"/>
      <c r="E27730" s="203"/>
      <c r="F27730" s="203"/>
    </row>
    <row r="27731" spans="1:6" x14ac:dyDescent="0.25">
      <c r="A27731" s="203"/>
      <c r="B27731" s="203"/>
      <c r="C27731" s="203"/>
      <c r="D27731" s="203"/>
      <c r="E27731" s="203"/>
      <c r="F27731" s="203"/>
    </row>
    <row r="27732" spans="1:6" x14ac:dyDescent="0.25">
      <c r="A27732" s="203"/>
      <c r="B27732" s="203"/>
      <c r="C27732" s="203"/>
      <c r="D27732" s="203"/>
      <c r="E27732" s="203"/>
      <c r="F27732" s="203"/>
    </row>
    <row r="27733" spans="1:6" x14ac:dyDescent="0.25">
      <c r="A27733" s="203"/>
      <c r="B27733" s="203"/>
      <c r="C27733" s="203"/>
      <c r="D27733" s="203"/>
      <c r="E27733" s="203"/>
      <c r="F27733" s="203"/>
    </row>
    <row r="27734" spans="1:6" x14ac:dyDescent="0.25">
      <c r="A27734" s="203"/>
      <c r="B27734" s="203"/>
      <c r="C27734" s="203"/>
      <c r="D27734" s="203"/>
      <c r="E27734" s="203"/>
      <c r="F27734" s="203"/>
    </row>
    <row r="27735" spans="1:6" x14ac:dyDescent="0.25">
      <c r="A27735" s="203"/>
      <c r="B27735" s="203"/>
      <c r="C27735" s="203"/>
      <c r="D27735" s="203"/>
      <c r="E27735" s="203"/>
      <c r="F27735" s="203"/>
    </row>
    <row r="27736" spans="1:6" x14ac:dyDescent="0.25">
      <c r="A27736" s="203"/>
      <c r="B27736" s="203"/>
      <c r="C27736" s="203"/>
      <c r="D27736" s="203"/>
      <c r="E27736" s="203"/>
      <c r="F27736" s="203"/>
    </row>
    <row r="27737" spans="1:6" x14ac:dyDescent="0.25">
      <c r="A27737" s="203"/>
      <c r="B27737" s="203"/>
      <c r="C27737" s="203"/>
      <c r="D27737" s="203"/>
      <c r="E27737" s="203"/>
      <c r="F27737" s="203"/>
    </row>
    <row r="27738" spans="1:6" x14ac:dyDescent="0.25">
      <c r="A27738" s="203"/>
      <c r="B27738" s="203"/>
      <c r="C27738" s="203"/>
      <c r="D27738" s="203"/>
      <c r="E27738" s="203"/>
      <c r="F27738" s="203"/>
    </row>
    <row r="27739" spans="1:6" x14ac:dyDescent="0.25">
      <c r="A27739" s="203"/>
      <c r="B27739" s="203"/>
      <c r="C27739" s="203"/>
      <c r="D27739" s="203"/>
      <c r="E27739" s="203"/>
      <c r="F27739" s="203"/>
    </row>
    <row r="27740" spans="1:6" x14ac:dyDescent="0.25">
      <c r="A27740" s="203"/>
      <c r="B27740" s="203"/>
      <c r="C27740" s="203"/>
      <c r="D27740" s="203"/>
      <c r="E27740" s="203"/>
      <c r="F27740" s="203"/>
    </row>
    <row r="27741" spans="1:6" x14ac:dyDescent="0.25">
      <c r="A27741" s="203"/>
      <c r="B27741" s="203"/>
      <c r="C27741" s="203"/>
      <c r="D27741" s="203"/>
      <c r="E27741" s="203"/>
      <c r="F27741" s="203"/>
    </row>
    <row r="27742" spans="1:6" x14ac:dyDescent="0.25">
      <c r="A27742" s="203"/>
      <c r="B27742" s="203"/>
      <c r="C27742" s="203"/>
      <c r="D27742" s="203"/>
      <c r="E27742" s="203"/>
      <c r="F27742" s="203"/>
    </row>
    <row r="27743" spans="1:6" x14ac:dyDescent="0.25">
      <c r="A27743" s="203"/>
      <c r="B27743" s="203"/>
      <c r="C27743" s="203"/>
      <c r="D27743" s="203"/>
      <c r="E27743" s="203"/>
      <c r="F27743" s="203"/>
    </row>
    <row r="27744" spans="1:6" x14ac:dyDescent="0.25">
      <c r="A27744" s="203"/>
      <c r="B27744" s="203"/>
      <c r="C27744" s="203"/>
      <c r="D27744" s="203"/>
      <c r="E27744" s="203"/>
      <c r="F27744" s="203"/>
    </row>
    <row r="27745" spans="1:6" x14ac:dyDescent="0.25">
      <c r="A27745" s="203"/>
      <c r="B27745" s="203"/>
      <c r="C27745" s="203"/>
      <c r="D27745" s="203"/>
      <c r="E27745" s="203"/>
      <c r="F27745" s="203"/>
    </row>
    <row r="27746" spans="1:6" x14ac:dyDescent="0.25">
      <c r="A27746" s="203"/>
      <c r="B27746" s="203"/>
      <c r="C27746" s="203"/>
      <c r="D27746" s="203"/>
      <c r="E27746" s="203"/>
      <c r="F27746" s="203"/>
    </row>
    <row r="27747" spans="1:6" x14ac:dyDescent="0.25">
      <c r="A27747" s="203"/>
      <c r="B27747" s="203"/>
      <c r="C27747" s="203"/>
      <c r="D27747" s="203"/>
      <c r="E27747" s="203"/>
      <c r="F27747" s="203"/>
    </row>
    <row r="27748" spans="1:6" x14ac:dyDescent="0.25">
      <c r="A27748" s="203"/>
      <c r="B27748" s="203"/>
      <c r="C27748" s="203"/>
      <c r="D27748" s="203"/>
      <c r="E27748" s="203"/>
      <c r="F27748" s="203"/>
    </row>
    <row r="27749" spans="1:6" x14ac:dyDescent="0.25">
      <c r="A27749" s="203"/>
      <c r="B27749" s="203"/>
      <c r="C27749" s="203"/>
      <c r="D27749" s="203"/>
      <c r="E27749" s="203"/>
      <c r="F27749" s="203"/>
    </row>
    <row r="27750" spans="1:6" x14ac:dyDescent="0.25">
      <c r="A27750" s="203"/>
      <c r="B27750" s="203"/>
      <c r="C27750" s="203"/>
      <c r="D27750" s="203"/>
      <c r="E27750" s="203"/>
      <c r="F27750" s="203"/>
    </row>
    <row r="27751" spans="1:6" x14ac:dyDescent="0.25">
      <c r="A27751" s="203"/>
      <c r="B27751" s="203"/>
      <c r="C27751" s="203"/>
      <c r="D27751" s="203"/>
      <c r="E27751" s="203"/>
      <c r="F27751" s="203"/>
    </row>
    <row r="27752" spans="1:6" x14ac:dyDescent="0.25">
      <c r="A27752" s="203"/>
      <c r="B27752" s="203"/>
      <c r="C27752" s="203"/>
      <c r="D27752" s="203"/>
      <c r="E27752" s="203"/>
      <c r="F27752" s="203"/>
    </row>
    <row r="27753" spans="1:6" x14ac:dyDescent="0.25">
      <c r="A27753" s="203"/>
      <c r="B27753" s="203"/>
      <c r="C27753" s="203"/>
      <c r="D27753" s="203"/>
      <c r="E27753" s="203"/>
      <c r="F27753" s="203"/>
    </row>
    <row r="27754" spans="1:6" x14ac:dyDescent="0.25">
      <c r="A27754" s="203"/>
      <c r="B27754" s="203"/>
      <c r="C27754" s="203"/>
      <c r="D27754" s="203"/>
      <c r="E27754" s="203"/>
      <c r="F27754" s="203"/>
    </row>
    <row r="27755" spans="1:6" x14ac:dyDescent="0.25">
      <c r="A27755" s="203"/>
      <c r="B27755" s="203"/>
      <c r="C27755" s="203"/>
      <c r="D27755" s="203"/>
      <c r="E27755" s="203"/>
      <c r="F27755" s="203"/>
    </row>
    <row r="27756" spans="1:6" x14ac:dyDescent="0.25">
      <c r="A27756" s="203"/>
      <c r="B27756" s="203"/>
      <c r="C27756" s="203"/>
      <c r="D27756" s="203"/>
      <c r="E27756" s="203"/>
      <c r="F27756" s="203"/>
    </row>
    <row r="27757" spans="1:6" x14ac:dyDescent="0.25">
      <c r="A27757" s="203"/>
      <c r="B27757" s="203"/>
      <c r="C27757" s="203"/>
      <c r="D27757" s="203"/>
      <c r="E27757" s="203"/>
      <c r="F27757" s="203"/>
    </row>
    <row r="27758" spans="1:6" x14ac:dyDescent="0.25">
      <c r="A27758" s="203"/>
      <c r="B27758" s="203"/>
      <c r="C27758" s="203"/>
      <c r="D27758" s="203"/>
      <c r="E27758" s="203"/>
      <c r="F27758" s="203"/>
    </row>
    <row r="27759" spans="1:6" x14ac:dyDescent="0.25">
      <c r="A27759" s="203"/>
      <c r="B27759" s="203"/>
      <c r="C27759" s="203"/>
      <c r="D27759" s="203"/>
      <c r="E27759" s="203"/>
      <c r="F27759" s="203"/>
    </row>
    <row r="27760" spans="1:6" x14ac:dyDescent="0.25">
      <c r="A27760" s="203"/>
      <c r="B27760" s="203"/>
      <c r="C27760" s="203"/>
      <c r="D27760" s="203"/>
      <c r="E27760" s="203"/>
      <c r="F27760" s="203"/>
    </row>
    <row r="27761" spans="1:6" x14ac:dyDescent="0.25">
      <c r="A27761" s="203"/>
      <c r="B27761" s="203"/>
      <c r="C27761" s="203"/>
      <c r="D27761" s="203"/>
      <c r="E27761" s="203"/>
      <c r="F27761" s="203"/>
    </row>
    <row r="27762" spans="1:6" x14ac:dyDescent="0.25">
      <c r="A27762" s="203"/>
      <c r="B27762" s="203"/>
      <c r="C27762" s="203"/>
      <c r="D27762" s="203"/>
      <c r="E27762" s="203"/>
      <c r="F27762" s="203"/>
    </row>
    <row r="27763" spans="1:6" x14ac:dyDescent="0.25">
      <c r="A27763" s="203"/>
      <c r="B27763" s="203"/>
      <c r="C27763" s="203"/>
      <c r="D27763" s="203"/>
      <c r="E27763" s="203"/>
      <c r="F27763" s="203"/>
    </row>
    <row r="27764" spans="1:6" x14ac:dyDescent="0.25">
      <c r="A27764" s="203"/>
      <c r="B27764" s="203"/>
      <c r="C27764" s="203"/>
      <c r="D27764" s="203"/>
      <c r="E27764" s="203"/>
      <c r="F27764" s="203"/>
    </row>
    <row r="27765" spans="1:6" x14ac:dyDescent="0.25">
      <c r="A27765" s="203"/>
      <c r="B27765" s="203"/>
      <c r="C27765" s="203"/>
      <c r="D27765" s="203"/>
      <c r="E27765" s="203"/>
      <c r="F27765" s="203"/>
    </row>
    <row r="27766" spans="1:6" x14ac:dyDescent="0.25">
      <c r="A27766" s="203"/>
      <c r="B27766" s="203"/>
      <c r="C27766" s="203"/>
      <c r="D27766" s="203"/>
      <c r="E27766" s="203"/>
      <c r="F27766" s="203"/>
    </row>
    <row r="27767" spans="1:6" x14ac:dyDescent="0.25">
      <c r="A27767" s="203"/>
      <c r="B27767" s="203"/>
      <c r="C27767" s="203"/>
      <c r="D27767" s="203"/>
      <c r="E27767" s="203"/>
      <c r="F27767" s="203"/>
    </row>
    <row r="27768" spans="1:6" x14ac:dyDescent="0.25">
      <c r="A27768" s="203"/>
      <c r="B27768" s="203"/>
      <c r="C27768" s="203"/>
      <c r="D27768" s="203"/>
      <c r="E27768" s="203"/>
      <c r="F27768" s="203"/>
    </row>
    <row r="27769" spans="1:6" x14ac:dyDescent="0.25">
      <c r="A27769" s="203"/>
      <c r="B27769" s="203"/>
      <c r="C27769" s="203"/>
      <c r="D27769" s="203"/>
      <c r="E27769" s="203"/>
      <c r="F27769" s="203"/>
    </row>
    <row r="27770" spans="1:6" x14ac:dyDescent="0.25">
      <c r="A27770" s="203"/>
      <c r="B27770" s="203"/>
      <c r="C27770" s="203"/>
      <c r="D27770" s="203"/>
      <c r="E27770" s="203"/>
      <c r="F27770" s="203"/>
    </row>
    <row r="27771" spans="1:6" x14ac:dyDescent="0.25">
      <c r="A27771" s="203"/>
      <c r="B27771" s="203"/>
      <c r="C27771" s="203"/>
      <c r="D27771" s="203"/>
      <c r="E27771" s="203"/>
      <c r="F27771" s="203"/>
    </row>
    <row r="27772" spans="1:6" x14ac:dyDescent="0.25">
      <c r="A27772" s="203"/>
      <c r="B27772" s="203"/>
      <c r="C27772" s="203"/>
      <c r="D27772" s="203"/>
      <c r="E27772" s="203"/>
      <c r="F27772" s="203"/>
    </row>
    <row r="27773" spans="1:6" x14ac:dyDescent="0.25">
      <c r="A27773" s="203"/>
      <c r="B27773" s="203"/>
      <c r="C27773" s="203"/>
      <c r="D27773" s="203"/>
      <c r="E27773" s="203"/>
      <c r="F27773" s="203"/>
    </row>
    <row r="27774" spans="1:6" x14ac:dyDescent="0.25">
      <c r="A27774" s="203"/>
      <c r="B27774" s="203"/>
      <c r="C27774" s="203"/>
      <c r="D27774" s="203"/>
      <c r="E27774" s="203"/>
      <c r="F27774" s="203"/>
    </row>
    <row r="27775" spans="1:6" x14ac:dyDescent="0.25">
      <c r="A27775" s="203"/>
      <c r="B27775" s="203"/>
      <c r="C27775" s="203"/>
      <c r="D27775" s="203"/>
      <c r="E27775" s="203"/>
      <c r="F27775" s="203"/>
    </row>
    <row r="27776" spans="1:6" x14ac:dyDescent="0.25">
      <c r="A27776" s="203"/>
      <c r="B27776" s="203"/>
      <c r="C27776" s="203"/>
      <c r="D27776" s="203"/>
      <c r="E27776" s="203"/>
      <c r="F27776" s="203"/>
    </row>
    <row r="27777" spans="1:6" x14ac:dyDescent="0.25">
      <c r="A27777" s="203"/>
      <c r="B27777" s="203"/>
      <c r="C27777" s="203"/>
      <c r="D27777" s="203"/>
      <c r="E27777" s="203"/>
      <c r="F27777" s="203"/>
    </row>
    <row r="27778" spans="1:6" x14ac:dyDescent="0.25">
      <c r="A27778" s="203"/>
      <c r="B27778" s="203"/>
      <c r="C27778" s="203"/>
      <c r="D27778" s="203"/>
      <c r="E27778" s="203"/>
      <c r="F27778" s="203"/>
    </row>
    <row r="27779" spans="1:6" x14ac:dyDescent="0.25">
      <c r="A27779" s="203"/>
      <c r="B27779" s="203"/>
      <c r="C27779" s="203"/>
      <c r="D27779" s="203"/>
      <c r="E27779" s="203"/>
      <c r="F27779" s="203"/>
    </row>
    <row r="27780" spans="1:6" x14ac:dyDescent="0.25">
      <c r="A27780" s="203"/>
      <c r="B27780" s="203"/>
      <c r="C27780" s="203"/>
      <c r="D27780" s="203"/>
      <c r="E27780" s="203"/>
      <c r="F27780" s="203"/>
    </row>
    <row r="27781" spans="1:6" x14ac:dyDescent="0.25">
      <c r="A27781" s="203"/>
      <c r="B27781" s="203"/>
      <c r="C27781" s="203"/>
      <c r="D27781" s="203"/>
      <c r="E27781" s="203"/>
      <c r="F27781" s="203"/>
    </row>
    <row r="27782" spans="1:6" x14ac:dyDescent="0.25">
      <c r="A27782" s="203"/>
      <c r="B27782" s="203"/>
      <c r="C27782" s="203"/>
      <c r="D27782" s="203"/>
      <c r="E27782" s="203"/>
      <c r="F27782" s="203"/>
    </row>
    <row r="27783" spans="1:6" x14ac:dyDescent="0.25">
      <c r="A27783" s="203"/>
      <c r="B27783" s="203"/>
      <c r="C27783" s="203"/>
      <c r="D27783" s="203"/>
      <c r="E27783" s="203"/>
      <c r="F27783" s="203"/>
    </row>
    <row r="27784" spans="1:6" x14ac:dyDescent="0.25">
      <c r="A27784" s="203"/>
      <c r="B27784" s="203"/>
      <c r="C27784" s="203"/>
      <c r="D27784" s="203"/>
      <c r="E27784" s="203"/>
      <c r="F27784" s="203"/>
    </row>
    <row r="27785" spans="1:6" x14ac:dyDescent="0.25">
      <c r="A27785" s="203"/>
      <c r="B27785" s="203"/>
      <c r="C27785" s="203"/>
      <c r="D27785" s="203"/>
      <c r="E27785" s="203"/>
      <c r="F27785" s="203"/>
    </row>
    <row r="27786" spans="1:6" x14ac:dyDescent="0.25">
      <c r="A27786" s="203"/>
      <c r="B27786" s="203"/>
      <c r="C27786" s="203"/>
      <c r="D27786" s="203"/>
      <c r="E27786" s="203"/>
      <c r="F27786" s="203"/>
    </row>
    <row r="27787" spans="1:6" x14ac:dyDescent="0.25">
      <c r="A27787" s="203"/>
      <c r="B27787" s="203"/>
      <c r="C27787" s="203"/>
      <c r="D27787" s="203"/>
      <c r="E27787" s="203"/>
      <c r="F27787" s="203"/>
    </row>
    <row r="27788" spans="1:6" x14ac:dyDescent="0.25">
      <c r="A27788" s="203"/>
      <c r="B27788" s="203"/>
      <c r="C27788" s="203"/>
      <c r="D27788" s="203"/>
      <c r="E27788" s="203"/>
      <c r="F27788" s="203"/>
    </row>
    <row r="27789" spans="1:6" x14ac:dyDescent="0.25">
      <c r="A27789" s="203"/>
      <c r="B27789" s="203"/>
      <c r="C27789" s="203"/>
      <c r="D27789" s="203"/>
      <c r="E27789" s="203"/>
      <c r="F27789" s="203"/>
    </row>
    <row r="27790" spans="1:6" x14ac:dyDescent="0.25">
      <c r="A27790" s="203"/>
      <c r="B27790" s="203"/>
      <c r="C27790" s="203"/>
      <c r="D27790" s="203"/>
      <c r="E27790" s="203"/>
      <c r="F27790" s="203"/>
    </row>
    <row r="27791" spans="1:6" x14ac:dyDescent="0.25">
      <c r="A27791" s="203"/>
      <c r="B27791" s="203"/>
      <c r="C27791" s="203"/>
      <c r="D27791" s="203"/>
      <c r="E27791" s="203"/>
      <c r="F27791" s="203"/>
    </row>
    <row r="27792" spans="1:6" x14ac:dyDescent="0.25">
      <c r="A27792" s="203"/>
      <c r="B27792" s="203"/>
      <c r="C27792" s="203"/>
      <c r="D27792" s="203"/>
      <c r="E27792" s="203"/>
      <c r="F27792" s="203"/>
    </row>
    <row r="27793" spans="1:6" x14ac:dyDescent="0.25">
      <c r="A27793" s="203"/>
      <c r="B27793" s="203"/>
      <c r="C27793" s="203"/>
      <c r="D27793" s="203"/>
      <c r="E27793" s="203"/>
      <c r="F27793" s="203"/>
    </row>
    <row r="27794" spans="1:6" x14ac:dyDescent="0.25">
      <c r="A27794" s="203"/>
      <c r="B27794" s="203"/>
      <c r="C27794" s="203"/>
      <c r="D27794" s="203"/>
      <c r="E27794" s="203"/>
      <c r="F27794" s="203"/>
    </row>
    <row r="27795" spans="1:6" x14ac:dyDescent="0.25">
      <c r="A27795" s="203"/>
      <c r="B27795" s="203"/>
      <c r="C27795" s="203"/>
      <c r="D27795" s="203"/>
      <c r="E27795" s="203"/>
      <c r="F27795" s="203"/>
    </row>
    <row r="27796" spans="1:6" x14ac:dyDescent="0.25">
      <c r="A27796" s="203"/>
      <c r="B27796" s="203"/>
      <c r="C27796" s="203"/>
      <c r="D27796" s="203"/>
      <c r="E27796" s="203"/>
      <c r="F27796" s="203"/>
    </row>
    <row r="27797" spans="1:6" x14ac:dyDescent="0.25">
      <c r="A27797" s="203"/>
      <c r="B27797" s="203"/>
      <c r="C27797" s="203"/>
      <c r="D27797" s="203"/>
      <c r="E27797" s="203"/>
      <c r="F27797" s="203"/>
    </row>
    <row r="27798" spans="1:6" x14ac:dyDescent="0.25">
      <c r="A27798" s="203"/>
      <c r="B27798" s="203"/>
      <c r="C27798" s="203"/>
      <c r="D27798" s="203"/>
      <c r="E27798" s="203"/>
      <c r="F27798" s="203"/>
    </row>
    <row r="27799" spans="1:6" x14ac:dyDescent="0.25">
      <c r="A27799" s="203"/>
      <c r="B27799" s="203"/>
      <c r="C27799" s="203"/>
      <c r="D27799" s="203"/>
      <c r="E27799" s="203"/>
      <c r="F27799" s="203"/>
    </row>
    <row r="27800" spans="1:6" x14ac:dyDescent="0.25">
      <c r="A27800" s="203"/>
      <c r="B27800" s="203"/>
      <c r="C27800" s="203"/>
      <c r="D27800" s="203"/>
      <c r="E27800" s="203"/>
      <c r="F27800" s="203"/>
    </row>
    <row r="27801" spans="1:6" x14ac:dyDescent="0.25">
      <c r="A27801" s="203"/>
      <c r="B27801" s="203"/>
      <c r="C27801" s="203"/>
      <c r="D27801" s="203"/>
      <c r="E27801" s="203"/>
      <c r="F27801" s="203"/>
    </row>
    <row r="27802" spans="1:6" x14ac:dyDescent="0.25">
      <c r="A27802" s="203"/>
      <c r="B27802" s="203"/>
      <c r="C27802" s="203"/>
      <c r="D27802" s="203"/>
      <c r="E27802" s="203"/>
      <c r="F27802" s="203"/>
    </row>
    <row r="27803" spans="1:6" x14ac:dyDescent="0.25">
      <c r="A27803" s="203"/>
      <c r="B27803" s="203"/>
      <c r="C27803" s="203"/>
      <c r="D27803" s="203"/>
      <c r="E27803" s="203"/>
      <c r="F27803" s="203"/>
    </row>
    <row r="27804" spans="1:6" x14ac:dyDescent="0.25">
      <c r="A27804" s="203"/>
      <c r="B27804" s="203"/>
      <c r="C27804" s="203"/>
      <c r="D27804" s="203"/>
      <c r="E27804" s="203"/>
      <c r="F27804" s="203"/>
    </row>
    <row r="27805" spans="1:6" x14ac:dyDescent="0.25">
      <c r="A27805" s="203"/>
      <c r="B27805" s="203"/>
      <c r="C27805" s="203"/>
      <c r="D27805" s="203"/>
      <c r="E27805" s="203"/>
      <c r="F27805" s="203"/>
    </row>
    <row r="27806" spans="1:6" x14ac:dyDescent="0.25">
      <c r="A27806" s="203"/>
      <c r="B27806" s="203"/>
      <c r="C27806" s="203"/>
      <c r="D27806" s="203"/>
      <c r="E27806" s="203"/>
      <c r="F27806" s="203"/>
    </row>
    <row r="27807" spans="1:6" x14ac:dyDescent="0.25">
      <c r="A27807" s="203"/>
      <c r="B27807" s="203"/>
      <c r="C27807" s="203"/>
      <c r="D27807" s="203"/>
      <c r="E27807" s="203"/>
      <c r="F27807" s="203"/>
    </row>
    <row r="27808" spans="1:6" x14ac:dyDescent="0.25">
      <c r="A27808" s="203"/>
      <c r="B27808" s="203"/>
      <c r="C27808" s="203"/>
      <c r="D27808" s="203"/>
      <c r="E27808" s="203"/>
      <c r="F27808" s="203"/>
    </row>
    <row r="27809" spans="1:6" x14ac:dyDescent="0.25">
      <c r="A27809" s="203"/>
      <c r="B27809" s="203"/>
      <c r="C27809" s="203"/>
      <c r="D27809" s="203"/>
      <c r="E27809" s="203"/>
      <c r="F27809" s="203"/>
    </row>
    <row r="27810" spans="1:6" x14ac:dyDescent="0.25">
      <c r="A27810" s="203"/>
      <c r="B27810" s="203"/>
      <c r="C27810" s="203"/>
      <c r="D27810" s="203"/>
      <c r="E27810" s="203"/>
      <c r="F27810" s="203"/>
    </row>
    <row r="27811" spans="1:6" x14ac:dyDescent="0.25">
      <c r="A27811" s="203"/>
      <c r="B27811" s="203"/>
      <c r="C27811" s="203"/>
      <c r="D27811" s="203"/>
      <c r="E27811" s="203"/>
      <c r="F27811" s="203"/>
    </row>
    <row r="27812" spans="1:6" x14ac:dyDescent="0.25">
      <c r="A27812" s="203"/>
      <c r="B27812" s="203"/>
      <c r="C27812" s="203"/>
      <c r="D27812" s="203"/>
      <c r="E27812" s="203"/>
      <c r="F27812" s="203"/>
    </row>
    <row r="27813" spans="1:6" x14ac:dyDescent="0.25">
      <c r="A27813" s="203"/>
      <c r="B27813" s="203"/>
      <c r="C27813" s="203"/>
      <c r="D27813" s="203"/>
      <c r="E27813" s="203"/>
      <c r="F27813" s="203"/>
    </row>
    <row r="27814" spans="1:6" x14ac:dyDescent="0.25">
      <c r="A27814" s="203"/>
      <c r="B27814" s="203"/>
      <c r="C27814" s="203"/>
      <c r="D27814" s="203"/>
      <c r="E27814" s="203"/>
      <c r="F27814" s="203"/>
    </row>
    <row r="27815" spans="1:6" x14ac:dyDescent="0.25">
      <c r="A27815" s="203"/>
      <c r="B27815" s="203"/>
      <c r="C27815" s="203"/>
      <c r="D27815" s="203"/>
      <c r="E27815" s="203"/>
      <c r="F27815" s="203"/>
    </row>
    <row r="27816" spans="1:6" x14ac:dyDescent="0.25">
      <c r="A27816" s="203"/>
      <c r="B27816" s="203"/>
      <c r="C27816" s="203"/>
      <c r="D27816" s="203"/>
      <c r="E27816" s="203"/>
      <c r="F27816" s="203"/>
    </row>
    <row r="27817" spans="1:6" x14ac:dyDescent="0.25">
      <c r="A27817" s="203"/>
      <c r="B27817" s="203"/>
      <c r="C27817" s="203"/>
      <c r="D27817" s="203"/>
      <c r="E27817" s="203"/>
      <c r="F27817" s="203"/>
    </row>
    <row r="27818" spans="1:6" x14ac:dyDescent="0.25">
      <c r="A27818" s="203"/>
      <c r="B27818" s="203"/>
      <c r="C27818" s="203"/>
      <c r="D27818" s="203"/>
      <c r="E27818" s="203"/>
      <c r="F27818" s="203"/>
    </row>
    <row r="27819" spans="1:6" x14ac:dyDescent="0.25">
      <c r="A27819" s="203"/>
      <c r="B27819" s="203"/>
      <c r="C27819" s="203"/>
      <c r="D27819" s="203"/>
      <c r="E27819" s="203"/>
      <c r="F27819" s="203"/>
    </row>
    <row r="27820" spans="1:6" x14ac:dyDescent="0.25">
      <c r="A27820" s="203"/>
      <c r="B27820" s="203"/>
      <c r="C27820" s="203"/>
      <c r="D27820" s="203"/>
      <c r="E27820" s="203"/>
      <c r="F27820" s="203"/>
    </row>
    <row r="27821" spans="1:6" x14ac:dyDescent="0.25">
      <c r="A27821" s="203"/>
      <c r="B27821" s="203"/>
      <c r="C27821" s="203"/>
      <c r="D27821" s="203"/>
      <c r="E27821" s="203"/>
      <c r="F27821" s="203"/>
    </row>
    <row r="27822" spans="1:6" x14ac:dyDescent="0.25">
      <c r="A27822" s="203"/>
      <c r="B27822" s="203"/>
      <c r="C27822" s="203"/>
      <c r="D27822" s="203"/>
      <c r="E27822" s="203"/>
      <c r="F27822" s="203"/>
    </row>
    <row r="27823" spans="1:6" x14ac:dyDescent="0.25">
      <c r="A27823" s="203"/>
      <c r="B27823" s="203"/>
      <c r="C27823" s="203"/>
      <c r="D27823" s="203"/>
      <c r="E27823" s="203"/>
      <c r="F27823" s="203"/>
    </row>
    <row r="27824" spans="1:6" x14ac:dyDescent="0.25">
      <c r="A27824" s="203"/>
      <c r="B27824" s="203"/>
      <c r="C27824" s="203"/>
      <c r="D27824" s="203"/>
      <c r="E27824" s="203"/>
      <c r="F27824" s="203"/>
    </row>
    <row r="27825" spans="1:6" x14ac:dyDescent="0.25">
      <c r="A27825" s="203"/>
      <c r="B27825" s="203"/>
      <c r="C27825" s="203"/>
      <c r="D27825" s="203"/>
      <c r="E27825" s="203"/>
      <c r="F27825" s="203"/>
    </row>
    <row r="27826" spans="1:6" x14ac:dyDescent="0.25">
      <c r="A27826" s="203"/>
      <c r="B27826" s="203"/>
      <c r="C27826" s="203"/>
      <c r="D27826" s="203"/>
      <c r="E27826" s="203"/>
      <c r="F27826" s="203"/>
    </row>
    <row r="27827" spans="1:6" x14ac:dyDescent="0.25">
      <c r="A27827" s="203"/>
      <c r="B27827" s="203"/>
      <c r="C27827" s="203"/>
      <c r="D27827" s="203"/>
      <c r="E27827" s="203"/>
      <c r="F27827" s="203"/>
    </row>
    <row r="27828" spans="1:6" x14ac:dyDescent="0.25">
      <c r="A27828" s="203"/>
      <c r="B27828" s="203"/>
      <c r="C27828" s="203"/>
      <c r="D27828" s="203"/>
      <c r="E27828" s="203"/>
      <c r="F27828" s="203"/>
    </row>
    <row r="27829" spans="1:6" x14ac:dyDescent="0.25">
      <c r="A27829" s="203"/>
      <c r="B27829" s="203"/>
      <c r="C27829" s="203"/>
      <c r="D27829" s="203"/>
      <c r="E27829" s="203"/>
      <c r="F27829" s="203"/>
    </row>
    <row r="27830" spans="1:6" x14ac:dyDescent="0.25">
      <c r="A27830" s="203"/>
      <c r="B27830" s="203"/>
      <c r="C27830" s="203"/>
      <c r="D27830" s="203"/>
      <c r="E27830" s="203"/>
      <c r="F27830" s="203"/>
    </row>
    <row r="27831" spans="1:6" x14ac:dyDescent="0.25">
      <c r="A27831" s="203"/>
      <c r="B27831" s="203"/>
      <c r="C27831" s="203"/>
      <c r="D27831" s="203"/>
      <c r="E27831" s="203"/>
      <c r="F27831" s="203"/>
    </row>
    <row r="27832" spans="1:6" x14ac:dyDescent="0.25">
      <c r="A27832" s="203"/>
      <c r="B27832" s="203"/>
      <c r="C27832" s="203"/>
      <c r="D27832" s="203"/>
      <c r="E27832" s="203"/>
      <c r="F27832" s="203"/>
    </row>
    <row r="27833" spans="1:6" x14ac:dyDescent="0.25">
      <c r="A27833" s="203"/>
      <c r="B27833" s="203"/>
      <c r="C27833" s="203"/>
      <c r="D27833" s="203"/>
      <c r="E27833" s="203"/>
      <c r="F27833" s="203"/>
    </row>
    <row r="27834" spans="1:6" x14ac:dyDescent="0.25">
      <c r="A27834" s="203"/>
      <c r="B27834" s="203"/>
      <c r="C27834" s="203"/>
      <c r="D27834" s="203"/>
      <c r="E27834" s="203"/>
      <c r="F27834" s="203"/>
    </row>
    <row r="27835" spans="1:6" x14ac:dyDescent="0.25">
      <c r="A27835" s="203"/>
      <c r="B27835" s="203"/>
      <c r="C27835" s="203"/>
      <c r="D27835" s="203"/>
      <c r="E27835" s="203"/>
      <c r="F27835" s="203"/>
    </row>
    <row r="27836" spans="1:6" x14ac:dyDescent="0.25">
      <c r="A27836" s="203"/>
      <c r="B27836" s="203"/>
      <c r="C27836" s="203"/>
      <c r="D27836" s="203"/>
      <c r="E27836" s="203"/>
      <c r="F27836" s="203"/>
    </row>
    <row r="27837" spans="1:6" x14ac:dyDescent="0.25">
      <c r="A27837" s="203"/>
      <c r="B27837" s="203"/>
      <c r="C27837" s="203"/>
      <c r="D27837" s="203"/>
      <c r="E27837" s="203"/>
      <c r="F27837" s="203"/>
    </row>
    <row r="27838" spans="1:6" x14ac:dyDescent="0.25">
      <c r="A27838" s="203"/>
      <c r="B27838" s="203"/>
      <c r="C27838" s="203"/>
      <c r="D27838" s="203"/>
      <c r="E27838" s="203"/>
      <c r="F27838" s="203"/>
    </row>
    <row r="27839" spans="1:6" x14ac:dyDescent="0.25">
      <c r="A27839" s="203"/>
      <c r="B27839" s="203"/>
      <c r="C27839" s="203"/>
      <c r="D27839" s="203"/>
      <c r="E27839" s="203"/>
      <c r="F27839" s="203"/>
    </row>
    <row r="27840" spans="1:6" x14ac:dyDescent="0.25">
      <c r="A27840" s="203"/>
      <c r="B27840" s="203"/>
      <c r="C27840" s="203"/>
      <c r="D27840" s="203"/>
      <c r="E27840" s="203"/>
      <c r="F27840" s="203"/>
    </row>
    <row r="27841" spans="1:6" x14ac:dyDescent="0.25">
      <c r="A27841" s="203"/>
      <c r="B27841" s="203"/>
      <c r="C27841" s="203"/>
      <c r="D27841" s="203"/>
      <c r="E27841" s="203"/>
      <c r="F27841" s="203"/>
    </row>
    <row r="27842" spans="1:6" x14ac:dyDescent="0.25">
      <c r="A27842" s="203"/>
      <c r="B27842" s="203"/>
      <c r="C27842" s="203"/>
      <c r="D27842" s="203"/>
      <c r="E27842" s="203"/>
      <c r="F27842" s="203"/>
    </row>
    <row r="27843" spans="1:6" x14ac:dyDescent="0.25">
      <c r="A27843" s="203"/>
      <c r="B27843" s="203"/>
      <c r="C27843" s="203"/>
      <c r="D27843" s="203"/>
      <c r="E27843" s="203"/>
      <c r="F27843" s="203"/>
    </row>
    <row r="27844" spans="1:6" x14ac:dyDescent="0.25">
      <c r="A27844" s="203"/>
      <c r="B27844" s="203"/>
      <c r="C27844" s="203"/>
      <c r="D27844" s="203"/>
      <c r="E27844" s="203"/>
      <c r="F27844" s="203"/>
    </row>
    <row r="27845" spans="1:6" x14ac:dyDescent="0.25">
      <c r="A27845" s="203"/>
      <c r="B27845" s="203"/>
      <c r="C27845" s="203"/>
      <c r="D27845" s="203"/>
      <c r="E27845" s="203"/>
      <c r="F27845" s="203"/>
    </row>
    <row r="27846" spans="1:6" x14ac:dyDescent="0.25">
      <c r="A27846" s="203"/>
      <c r="B27846" s="203"/>
      <c r="C27846" s="203"/>
      <c r="D27846" s="203"/>
      <c r="E27846" s="203"/>
      <c r="F27846" s="203"/>
    </row>
    <row r="27847" spans="1:6" x14ac:dyDescent="0.25">
      <c r="A27847" s="203"/>
      <c r="B27847" s="203"/>
      <c r="C27847" s="203"/>
      <c r="D27847" s="203"/>
      <c r="E27847" s="203"/>
      <c r="F27847" s="203"/>
    </row>
    <row r="27848" spans="1:6" x14ac:dyDescent="0.25">
      <c r="A27848" s="203"/>
      <c r="B27848" s="203"/>
      <c r="C27848" s="203"/>
      <c r="D27848" s="203"/>
      <c r="E27848" s="203"/>
      <c r="F27848" s="203"/>
    </row>
    <row r="27849" spans="1:6" x14ac:dyDescent="0.25">
      <c r="A27849" s="203"/>
      <c r="B27849" s="203"/>
      <c r="C27849" s="203"/>
      <c r="D27849" s="203"/>
      <c r="E27849" s="203"/>
      <c r="F27849" s="203"/>
    </row>
    <row r="27850" spans="1:6" x14ac:dyDescent="0.25">
      <c r="A27850" s="203"/>
      <c r="B27850" s="203"/>
      <c r="C27850" s="203"/>
      <c r="D27850" s="203"/>
      <c r="E27850" s="203"/>
      <c r="F27850" s="203"/>
    </row>
    <row r="27851" spans="1:6" x14ac:dyDescent="0.25">
      <c r="A27851" s="203"/>
      <c r="B27851" s="203"/>
      <c r="C27851" s="203"/>
      <c r="D27851" s="203"/>
      <c r="E27851" s="203"/>
      <c r="F27851" s="203"/>
    </row>
    <row r="27852" spans="1:6" x14ac:dyDescent="0.25">
      <c r="A27852" s="203"/>
      <c r="B27852" s="203"/>
      <c r="C27852" s="203"/>
      <c r="D27852" s="203"/>
      <c r="E27852" s="203"/>
      <c r="F27852" s="203"/>
    </row>
    <row r="27853" spans="1:6" x14ac:dyDescent="0.25">
      <c r="A27853" s="203"/>
      <c r="B27853" s="203"/>
      <c r="C27853" s="203"/>
      <c r="D27853" s="203"/>
      <c r="E27853" s="203"/>
      <c r="F27853" s="203"/>
    </row>
    <row r="27854" spans="1:6" x14ac:dyDescent="0.25">
      <c r="A27854" s="203"/>
      <c r="B27854" s="203"/>
      <c r="C27854" s="203"/>
      <c r="D27854" s="203"/>
      <c r="E27854" s="203"/>
      <c r="F27854" s="203"/>
    </row>
    <row r="27855" spans="1:6" x14ac:dyDescent="0.25">
      <c r="A27855" s="203"/>
      <c r="B27855" s="203"/>
      <c r="C27855" s="203"/>
      <c r="D27855" s="203"/>
      <c r="E27855" s="203"/>
      <c r="F27855" s="203"/>
    </row>
    <row r="27856" spans="1:6" x14ac:dyDescent="0.25">
      <c r="A27856" s="203"/>
      <c r="B27856" s="203"/>
      <c r="C27856" s="203"/>
      <c r="D27856" s="203"/>
      <c r="E27856" s="203"/>
      <c r="F27856" s="203"/>
    </row>
    <row r="27857" spans="1:6" x14ac:dyDescent="0.25">
      <c r="A27857" s="203"/>
      <c r="B27857" s="203"/>
      <c r="C27857" s="203"/>
      <c r="D27857" s="203"/>
      <c r="E27857" s="203"/>
      <c r="F27857" s="203"/>
    </row>
    <row r="27858" spans="1:6" x14ac:dyDescent="0.25">
      <c r="A27858" s="203"/>
      <c r="B27858" s="203"/>
      <c r="C27858" s="203"/>
      <c r="D27858" s="203"/>
      <c r="E27858" s="203"/>
      <c r="F27858" s="203"/>
    </row>
    <row r="27859" spans="1:6" x14ac:dyDescent="0.25">
      <c r="A27859" s="203"/>
      <c r="B27859" s="203"/>
      <c r="C27859" s="203"/>
      <c r="D27859" s="203"/>
      <c r="E27859" s="203"/>
      <c r="F27859" s="203"/>
    </row>
    <row r="27860" spans="1:6" x14ac:dyDescent="0.25">
      <c r="A27860" s="203"/>
      <c r="B27860" s="203"/>
      <c r="C27860" s="203"/>
      <c r="D27860" s="203"/>
      <c r="E27860" s="203"/>
      <c r="F27860" s="203"/>
    </row>
    <row r="27861" spans="1:6" x14ac:dyDescent="0.25">
      <c r="A27861" s="203"/>
      <c r="B27861" s="203"/>
      <c r="C27861" s="203"/>
      <c r="D27861" s="203"/>
      <c r="E27861" s="203"/>
      <c r="F27861" s="203"/>
    </row>
    <row r="27862" spans="1:6" x14ac:dyDescent="0.25">
      <c r="A27862" s="203"/>
      <c r="B27862" s="203"/>
      <c r="C27862" s="203"/>
      <c r="D27862" s="203"/>
      <c r="E27862" s="203"/>
      <c r="F27862" s="203"/>
    </row>
    <row r="27863" spans="1:6" x14ac:dyDescent="0.25">
      <c r="A27863" s="203"/>
      <c r="B27863" s="203"/>
      <c r="C27863" s="203"/>
      <c r="D27863" s="203"/>
      <c r="E27863" s="203"/>
      <c r="F27863" s="203"/>
    </row>
    <row r="27864" spans="1:6" x14ac:dyDescent="0.25">
      <c r="A27864" s="203"/>
      <c r="B27864" s="203"/>
      <c r="C27864" s="203"/>
      <c r="D27864" s="203"/>
      <c r="E27864" s="203"/>
      <c r="F27864" s="203"/>
    </row>
    <row r="27865" spans="1:6" x14ac:dyDescent="0.25">
      <c r="A27865" s="203"/>
      <c r="B27865" s="203"/>
      <c r="C27865" s="203"/>
      <c r="D27865" s="203"/>
      <c r="E27865" s="203"/>
      <c r="F27865" s="203"/>
    </row>
    <row r="27866" spans="1:6" x14ac:dyDescent="0.25">
      <c r="A27866" s="203"/>
      <c r="B27866" s="203"/>
      <c r="C27866" s="203"/>
      <c r="D27866" s="203"/>
      <c r="E27866" s="203"/>
      <c r="F27866" s="203"/>
    </row>
    <row r="27867" spans="1:6" x14ac:dyDescent="0.25">
      <c r="A27867" s="203"/>
      <c r="B27867" s="203"/>
      <c r="C27867" s="203"/>
      <c r="D27867" s="203"/>
      <c r="E27867" s="203"/>
      <c r="F27867" s="203"/>
    </row>
    <row r="27868" spans="1:6" x14ac:dyDescent="0.25">
      <c r="A27868" s="203"/>
      <c r="B27868" s="203"/>
      <c r="C27868" s="203"/>
      <c r="D27868" s="203"/>
      <c r="E27868" s="203"/>
      <c r="F27868" s="203"/>
    </row>
    <row r="27869" spans="1:6" x14ac:dyDescent="0.25">
      <c r="A27869" s="203"/>
      <c r="B27869" s="203"/>
      <c r="C27869" s="203"/>
      <c r="D27869" s="203"/>
      <c r="E27869" s="203"/>
      <c r="F27869" s="203"/>
    </row>
    <row r="27870" spans="1:6" x14ac:dyDescent="0.25">
      <c r="A27870" s="203"/>
      <c r="B27870" s="203"/>
      <c r="C27870" s="203"/>
      <c r="D27870" s="203"/>
      <c r="E27870" s="203"/>
      <c r="F27870" s="203"/>
    </row>
    <row r="27871" spans="1:6" x14ac:dyDescent="0.25">
      <c r="A27871" s="203"/>
      <c r="B27871" s="203"/>
      <c r="C27871" s="203"/>
      <c r="D27871" s="203"/>
      <c r="E27871" s="203"/>
      <c r="F27871" s="203"/>
    </row>
    <row r="27872" spans="1:6" x14ac:dyDescent="0.25">
      <c r="A27872" s="203"/>
      <c r="B27872" s="203"/>
      <c r="C27872" s="203"/>
      <c r="D27872" s="203"/>
      <c r="E27872" s="203"/>
      <c r="F27872" s="203"/>
    </row>
    <row r="27873" spans="1:6" x14ac:dyDescent="0.25">
      <c r="A27873" s="203"/>
      <c r="B27873" s="203"/>
      <c r="C27873" s="203"/>
      <c r="D27873" s="203"/>
      <c r="E27873" s="203"/>
      <c r="F27873" s="203"/>
    </row>
    <row r="27874" spans="1:6" x14ac:dyDescent="0.25">
      <c r="A27874" s="203"/>
      <c r="B27874" s="203"/>
      <c r="C27874" s="203"/>
      <c r="D27874" s="203"/>
      <c r="E27874" s="203"/>
      <c r="F27874" s="203"/>
    </row>
    <row r="27875" spans="1:6" x14ac:dyDescent="0.25">
      <c r="A27875" s="203"/>
      <c r="B27875" s="203"/>
      <c r="C27875" s="203"/>
      <c r="D27875" s="203"/>
      <c r="E27875" s="203"/>
      <c r="F27875" s="203"/>
    </row>
    <row r="27876" spans="1:6" x14ac:dyDescent="0.25">
      <c r="A27876" s="203"/>
      <c r="B27876" s="203"/>
      <c r="C27876" s="203"/>
      <c r="D27876" s="203"/>
      <c r="E27876" s="203"/>
      <c r="F27876" s="203"/>
    </row>
    <row r="27877" spans="1:6" x14ac:dyDescent="0.25">
      <c r="A27877" s="203"/>
      <c r="B27877" s="203"/>
      <c r="C27877" s="203"/>
      <c r="D27877" s="203"/>
      <c r="E27877" s="203"/>
      <c r="F27877" s="203"/>
    </row>
    <row r="27878" spans="1:6" x14ac:dyDescent="0.25">
      <c r="A27878" s="203"/>
      <c r="B27878" s="203"/>
      <c r="C27878" s="203"/>
      <c r="D27878" s="203"/>
      <c r="E27878" s="203"/>
      <c r="F27878" s="203"/>
    </row>
    <row r="27879" spans="1:6" x14ac:dyDescent="0.25">
      <c r="A27879" s="203"/>
      <c r="B27879" s="203"/>
      <c r="C27879" s="203"/>
      <c r="D27879" s="203"/>
      <c r="E27879" s="203"/>
      <c r="F27879" s="203"/>
    </row>
    <row r="27880" spans="1:6" x14ac:dyDescent="0.25">
      <c r="A27880" s="203"/>
      <c r="B27880" s="203"/>
      <c r="C27880" s="203"/>
      <c r="D27880" s="203"/>
      <c r="E27880" s="203"/>
      <c r="F27880" s="203"/>
    </row>
    <row r="27881" spans="1:6" x14ac:dyDescent="0.25">
      <c r="A27881" s="203"/>
      <c r="B27881" s="203"/>
      <c r="C27881" s="203"/>
      <c r="D27881" s="203"/>
      <c r="E27881" s="203"/>
      <c r="F27881" s="203"/>
    </row>
    <row r="27882" spans="1:6" x14ac:dyDescent="0.25">
      <c r="A27882" s="203"/>
      <c r="B27882" s="203"/>
      <c r="C27882" s="203"/>
      <c r="D27882" s="203"/>
      <c r="E27882" s="203"/>
      <c r="F27882" s="203"/>
    </row>
    <row r="27883" spans="1:6" x14ac:dyDescent="0.25">
      <c r="A27883" s="203"/>
      <c r="B27883" s="203"/>
      <c r="C27883" s="203"/>
      <c r="D27883" s="203"/>
      <c r="E27883" s="203"/>
      <c r="F27883" s="203"/>
    </row>
    <row r="27884" spans="1:6" x14ac:dyDescent="0.25">
      <c r="A27884" s="203"/>
      <c r="B27884" s="203"/>
      <c r="C27884" s="203"/>
      <c r="D27884" s="203"/>
      <c r="E27884" s="203"/>
      <c r="F27884" s="203"/>
    </row>
    <row r="27885" spans="1:6" x14ac:dyDescent="0.25">
      <c r="A27885" s="203"/>
      <c r="B27885" s="203"/>
      <c r="C27885" s="203"/>
      <c r="D27885" s="203"/>
      <c r="E27885" s="203"/>
      <c r="F27885" s="203"/>
    </row>
    <row r="27886" spans="1:6" x14ac:dyDescent="0.25">
      <c r="A27886" s="203"/>
      <c r="B27886" s="203"/>
      <c r="C27886" s="203"/>
      <c r="D27886" s="203"/>
      <c r="E27886" s="203"/>
      <c r="F27886" s="203"/>
    </row>
    <row r="27887" spans="1:6" x14ac:dyDescent="0.25">
      <c r="A27887" s="203"/>
      <c r="B27887" s="203"/>
      <c r="C27887" s="203"/>
      <c r="D27887" s="203"/>
      <c r="E27887" s="203"/>
      <c r="F27887" s="203"/>
    </row>
    <row r="27888" spans="1:6" x14ac:dyDescent="0.25">
      <c r="A27888" s="203"/>
      <c r="B27888" s="203"/>
      <c r="C27888" s="203"/>
      <c r="D27888" s="203"/>
      <c r="E27888" s="203"/>
      <c r="F27888" s="203"/>
    </row>
    <row r="27889" spans="1:6" x14ac:dyDescent="0.25">
      <c r="A27889" s="203"/>
      <c r="B27889" s="203"/>
      <c r="C27889" s="203"/>
      <c r="D27889" s="203"/>
      <c r="E27889" s="203"/>
      <c r="F27889" s="203"/>
    </row>
    <row r="27890" spans="1:6" x14ac:dyDescent="0.25">
      <c r="A27890" s="203"/>
      <c r="B27890" s="203"/>
      <c r="C27890" s="203"/>
      <c r="D27890" s="203"/>
      <c r="E27890" s="203"/>
      <c r="F27890" s="203"/>
    </row>
    <row r="27891" spans="1:6" x14ac:dyDescent="0.25">
      <c r="A27891" s="203"/>
      <c r="B27891" s="203"/>
      <c r="C27891" s="203"/>
      <c r="D27891" s="203"/>
      <c r="E27891" s="203"/>
      <c r="F27891" s="203"/>
    </row>
    <row r="27892" spans="1:6" x14ac:dyDescent="0.25">
      <c r="A27892" s="203"/>
      <c r="B27892" s="203"/>
      <c r="C27892" s="203"/>
      <c r="D27892" s="203"/>
      <c r="E27892" s="203"/>
      <c r="F27892" s="203"/>
    </row>
    <row r="27893" spans="1:6" x14ac:dyDescent="0.25">
      <c r="A27893" s="203"/>
      <c r="B27893" s="203"/>
      <c r="C27893" s="203"/>
      <c r="D27893" s="203"/>
      <c r="E27893" s="203"/>
      <c r="F27893" s="203"/>
    </row>
    <row r="27894" spans="1:6" x14ac:dyDescent="0.25">
      <c r="A27894" s="203"/>
      <c r="B27894" s="203"/>
      <c r="C27894" s="203"/>
      <c r="D27894" s="203"/>
      <c r="E27894" s="203"/>
      <c r="F27894" s="203"/>
    </row>
    <row r="27895" spans="1:6" x14ac:dyDescent="0.25">
      <c r="A27895" s="203"/>
      <c r="B27895" s="203"/>
      <c r="C27895" s="203"/>
      <c r="D27895" s="203"/>
      <c r="E27895" s="203"/>
      <c r="F27895" s="203"/>
    </row>
    <row r="27896" spans="1:6" x14ac:dyDescent="0.25">
      <c r="A27896" s="203"/>
      <c r="B27896" s="203"/>
      <c r="C27896" s="203"/>
      <c r="D27896" s="203"/>
      <c r="E27896" s="203"/>
      <c r="F27896" s="203"/>
    </row>
    <row r="27897" spans="1:6" x14ac:dyDescent="0.25">
      <c r="A27897" s="203"/>
      <c r="B27897" s="203"/>
      <c r="C27897" s="203"/>
      <c r="D27897" s="203"/>
      <c r="E27897" s="203"/>
      <c r="F27897" s="203"/>
    </row>
    <row r="27898" spans="1:6" x14ac:dyDescent="0.25">
      <c r="A27898" s="203"/>
      <c r="B27898" s="203"/>
      <c r="C27898" s="203"/>
      <c r="D27898" s="203"/>
      <c r="E27898" s="203"/>
      <c r="F27898" s="203"/>
    </row>
    <row r="27899" spans="1:6" x14ac:dyDescent="0.25">
      <c r="A27899" s="203"/>
      <c r="B27899" s="203"/>
      <c r="C27899" s="203"/>
      <c r="D27899" s="203"/>
      <c r="E27899" s="203"/>
      <c r="F27899" s="203"/>
    </row>
    <row r="27900" spans="1:6" x14ac:dyDescent="0.25">
      <c r="A27900" s="203"/>
      <c r="B27900" s="203"/>
      <c r="C27900" s="203"/>
      <c r="D27900" s="203"/>
      <c r="E27900" s="203"/>
      <c r="F27900" s="203"/>
    </row>
    <row r="27901" spans="1:6" x14ac:dyDescent="0.25">
      <c r="A27901" s="203"/>
      <c r="B27901" s="203"/>
      <c r="C27901" s="203"/>
      <c r="D27901" s="203"/>
      <c r="E27901" s="203"/>
      <c r="F27901" s="203"/>
    </row>
    <row r="27902" spans="1:6" x14ac:dyDescent="0.25">
      <c r="A27902" s="203"/>
      <c r="B27902" s="203"/>
      <c r="C27902" s="203"/>
      <c r="D27902" s="203"/>
      <c r="E27902" s="203"/>
      <c r="F27902" s="203"/>
    </row>
    <row r="27903" spans="1:6" x14ac:dyDescent="0.25">
      <c r="A27903" s="203"/>
      <c r="B27903" s="203"/>
      <c r="C27903" s="203"/>
      <c r="D27903" s="203"/>
      <c r="E27903" s="203"/>
      <c r="F27903" s="203"/>
    </row>
    <row r="27904" spans="1:6" x14ac:dyDescent="0.25">
      <c r="A27904" s="203"/>
      <c r="B27904" s="203"/>
      <c r="C27904" s="203"/>
      <c r="D27904" s="203"/>
      <c r="E27904" s="203"/>
      <c r="F27904" s="203"/>
    </row>
    <row r="27905" spans="1:6" x14ac:dyDescent="0.25">
      <c r="A27905" s="203"/>
      <c r="B27905" s="203"/>
      <c r="C27905" s="203"/>
      <c r="D27905" s="203"/>
      <c r="E27905" s="203"/>
      <c r="F27905" s="203"/>
    </row>
    <row r="27906" spans="1:6" x14ac:dyDescent="0.25">
      <c r="A27906" s="203"/>
      <c r="B27906" s="203"/>
      <c r="C27906" s="203"/>
      <c r="D27906" s="203"/>
      <c r="E27906" s="203"/>
      <c r="F27906" s="203"/>
    </row>
    <row r="27907" spans="1:6" x14ac:dyDescent="0.25">
      <c r="A27907" s="203"/>
      <c r="B27907" s="203"/>
      <c r="C27907" s="203"/>
      <c r="D27907" s="203"/>
      <c r="E27907" s="203"/>
      <c r="F27907" s="203"/>
    </row>
    <row r="27908" spans="1:6" x14ac:dyDescent="0.25">
      <c r="A27908" s="203"/>
      <c r="B27908" s="203"/>
      <c r="C27908" s="203"/>
      <c r="D27908" s="203"/>
      <c r="E27908" s="203"/>
      <c r="F27908" s="203"/>
    </row>
    <row r="27909" spans="1:6" x14ac:dyDescent="0.25">
      <c r="A27909" s="203"/>
      <c r="B27909" s="203"/>
      <c r="C27909" s="203"/>
      <c r="D27909" s="203"/>
      <c r="E27909" s="203"/>
      <c r="F27909" s="203"/>
    </row>
    <row r="27910" spans="1:6" x14ac:dyDescent="0.25">
      <c r="A27910" s="203"/>
      <c r="B27910" s="203"/>
      <c r="C27910" s="203"/>
      <c r="D27910" s="203"/>
      <c r="E27910" s="203"/>
      <c r="F27910" s="203"/>
    </row>
    <row r="27911" spans="1:6" x14ac:dyDescent="0.25">
      <c r="A27911" s="203"/>
      <c r="B27911" s="203"/>
      <c r="C27911" s="203"/>
      <c r="D27911" s="203"/>
      <c r="E27911" s="203"/>
      <c r="F27911" s="203"/>
    </row>
    <row r="27912" spans="1:6" x14ac:dyDescent="0.25">
      <c r="A27912" s="203"/>
      <c r="B27912" s="203"/>
      <c r="C27912" s="203"/>
      <c r="D27912" s="203"/>
      <c r="E27912" s="203"/>
      <c r="F27912" s="203"/>
    </row>
    <row r="27913" spans="1:6" x14ac:dyDescent="0.25">
      <c r="A27913" s="203"/>
      <c r="B27913" s="203"/>
      <c r="C27913" s="203"/>
      <c r="D27913" s="203"/>
      <c r="E27913" s="203"/>
      <c r="F27913" s="203"/>
    </row>
    <row r="27914" spans="1:6" x14ac:dyDescent="0.25">
      <c r="A27914" s="203"/>
      <c r="B27914" s="203"/>
      <c r="C27914" s="203"/>
      <c r="D27914" s="203"/>
      <c r="E27914" s="203"/>
      <c r="F27914" s="203"/>
    </row>
    <row r="27915" spans="1:6" x14ac:dyDescent="0.25">
      <c r="A27915" s="203"/>
      <c r="B27915" s="203"/>
      <c r="C27915" s="203"/>
      <c r="D27915" s="203"/>
      <c r="E27915" s="203"/>
      <c r="F27915" s="203"/>
    </row>
    <row r="27916" spans="1:6" x14ac:dyDescent="0.25">
      <c r="A27916" s="203"/>
      <c r="B27916" s="203"/>
      <c r="C27916" s="203"/>
      <c r="D27916" s="203"/>
      <c r="E27916" s="203"/>
      <c r="F27916" s="203"/>
    </row>
    <row r="27917" spans="1:6" x14ac:dyDescent="0.25">
      <c r="A27917" s="203"/>
      <c r="B27917" s="203"/>
      <c r="C27917" s="203"/>
      <c r="D27917" s="203"/>
      <c r="E27917" s="203"/>
      <c r="F27917" s="203"/>
    </row>
    <row r="27918" spans="1:6" x14ac:dyDescent="0.25">
      <c r="A27918" s="203"/>
      <c r="B27918" s="203"/>
      <c r="C27918" s="203"/>
      <c r="D27918" s="203"/>
      <c r="E27918" s="203"/>
      <c r="F27918" s="203"/>
    </row>
    <row r="27919" spans="1:6" x14ac:dyDescent="0.25">
      <c r="A27919" s="203"/>
      <c r="B27919" s="203"/>
      <c r="C27919" s="203"/>
      <c r="D27919" s="203"/>
      <c r="E27919" s="203"/>
      <c r="F27919" s="203"/>
    </row>
    <row r="27920" spans="1:6" x14ac:dyDescent="0.25">
      <c r="A27920" s="203"/>
      <c r="B27920" s="203"/>
      <c r="C27920" s="203"/>
      <c r="D27920" s="203"/>
      <c r="E27920" s="203"/>
      <c r="F27920" s="203"/>
    </row>
    <row r="27921" spans="1:6" x14ac:dyDescent="0.25">
      <c r="A27921" s="203"/>
      <c r="B27921" s="203"/>
      <c r="C27921" s="203"/>
      <c r="D27921" s="203"/>
      <c r="E27921" s="203"/>
      <c r="F27921" s="203"/>
    </row>
    <row r="27922" spans="1:6" x14ac:dyDescent="0.25">
      <c r="A27922" s="203"/>
      <c r="B27922" s="203"/>
      <c r="C27922" s="203"/>
      <c r="D27922" s="203"/>
      <c r="E27922" s="203"/>
      <c r="F27922" s="203"/>
    </row>
    <row r="27923" spans="1:6" x14ac:dyDescent="0.25">
      <c r="A27923" s="203"/>
      <c r="B27923" s="203"/>
      <c r="C27923" s="203"/>
      <c r="D27923" s="203"/>
      <c r="E27923" s="203"/>
      <c r="F27923" s="203"/>
    </row>
    <row r="27924" spans="1:6" x14ac:dyDescent="0.25">
      <c r="A27924" s="203"/>
      <c r="B27924" s="203"/>
      <c r="C27924" s="203"/>
      <c r="D27924" s="203"/>
      <c r="E27924" s="203"/>
      <c r="F27924" s="203"/>
    </row>
    <row r="27925" spans="1:6" x14ac:dyDescent="0.25">
      <c r="A27925" s="203"/>
      <c r="B27925" s="203"/>
      <c r="C27925" s="203"/>
      <c r="D27925" s="203"/>
      <c r="E27925" s="203"/>
      <c r="F27925" s="203"/>
    </row>
    <row r="27926" spans="1:6" x14ac:dyDescent="0.25">
      <c r="A27926" s="203"/>
      <c r="B27926" s="203"/>
      <c r="C27926" s="203"/>
      <c r="D27926" s="203"/>
      <c r="E27926" s="203"/>
      <c r="F27926" s="203"/>
    </row>
    <row r="27927" spans="1:6" x14ac:dyDescent="0.25">
      <c r="A27927" s="203"/>
      <c r="B27927" s="203"/>
      <c r="C27927" s="203"/>
      <c r="D27927" s="203"/>
      <c r="E27927" s="203"/>
      <c r="F27927" s="203"/>
    </row>
    <row r="27928" spans="1:6" x14ac:dyDescent="0.25">
      <c r="A27928" s="203"/>
      <c r="B27928" s="203"/>
      <c r="C27928" s="203"/>
      <c r="D27928" s="203"/>
      <c r="E27928" s="203"/>
      <c r="F27928" s="203"/>
    </row>
    <row r="27929" spans="1:6" x14ac:dyDescent="0.25">
      <c r="A27929" s="203"/>
      <c r="B27929" s="203"/>
      <c r="C27929" s="203"/>
      <c r="D27929" s="203"/>
      <c r="E27929" s="203"/>
      <c r="F27929" s="203"/>
    </row>
    <row r="27930" spans="1:6" x14ac:dyDescent="0.25">
      <c r="A27930" s="203"/>
      <c r="B27930" s="203"/>
      <c r="C27930" s="203"/>
      <c r="D27930" s="203"/>
      <c r="E27930" s="203"/>
      <c r="F27930" s="203"/>
    </row>
    <row r="27931" spans="1:6" x14ac:dyDescent="0.25">
      <c r="A27931" s="203"/>
      <c r="B27931" s="203"/>
      <c r="C27931" s="203"/>
      <c r="D27931" s="203"/>
      <c r="E27931" s="203"/>
      <c r="F27931" s="203"/>
    </row>
    <row r="27932" spans="1:6" x14ac:dyDescent="0.25">
      <c r="A27932" s="203"/>
      <c r="B27932" s="203"/>
      <c r="C27932" s="203"/>
      <c r="D27932" s="203"/>
      <c r="E27932" s="203"/>
      <c r="F27932" s="203"/>
    </row>
    <row r="27933" spans="1:6" x14ac:dyDescent="0.25">
      <c r="A27933" s="203"/>
      <c r="B27933" s="203"/>
      <c r="C27933" s="203"/>
      <c r="D27933" s="203"/>
      <c r="E27933" s="203"/>
      <c r="F27933" s="203"/>
    </row>
    <row r="27934" spans="1:6" x14ac:dyDescent="0.25">
      <c r="A27934" s="203"/>
      <c r="B27934" s="203"/>
      <c r="C27934" s="203"/>
      <c r="D27934" s="203"/>
      <c r="E27934" s="203"/>
      <c r="F27934" s="203"/>
    </row>
    <row r="27935" spans="1:6" x14ac:dyDescent="0.25">
      <c r="A27935" s="203"/>
      <c r="B27935" s="203"/>
      <c r="C27935" s="203"/>
      <c r="D27935" s="203"/>
      <c r="E27935" s="203"/>
      <c r="F27935" s="203"/>
    </row>
    <row r="27936" spans="1:6" x14ac:dyDescent="0.25">
      <c r="A27936" s="203"/>
      <c r="B27936" s="203"/>
      <c r="C27936" s="203"/>
      <c r="D27936" s="203"/>
      <c r="E27936" s="203"/>
      <c r="F27936" s="203"/>
    </row>
    <row r="27937" spans="1:6" x14ac:dyDescent="0.25">
      <c r="A27937" s="203"/>
      <c r="B27937" s="203"/>
      <c r="C27937" s="203"/>
      <c r="D27937" s="203"/>
      <c r="E27937" s="203"/>
      <c r="F27937" s="203"/>
    </row>
    <row r="27938" spans="1:6" x14ac:dyDescent="0.25">
      <c r="A27938" s="203"/>
      <c r="B27938" s="203"/>
      <c r="C27938" s="203"/>
      <c r="D27938" s="203"/>
      <c r="E27938" s="203"/>
      <c r="F27938" s="203"/>
    </row>
    <row r="27939" spans="1:6" x14ac:dyDescent="0.25">
      <c r="A27939" s="203"/>
      <c r="B27939" s="203"/>
      <c r="C27939" s="203"/>
      <c r="D27939" s="203"/>
      <c r="E27939" s="203"/>
      <c r="F27939" s="203"/>
    </row>
    <row r="27940" spans="1:6" x14ac:dyDescent="0.25">
      <c r="A27940" s="203"/>
      <c r="B27940" s="203"/>
      <c r="C27940" s="203"/>
      <c r="D27940" s="203"/>
      <c r="E27940" s="203"/>
      <c r="F27940" s="203"/>
    </row>
    <row r="27941" spans="1:6" x14ac:dyDescent="0.25">
      <c r="A27941" s="203"/>
      <c r="B27941" s="203"/>
      <c r="C27941" s="203"/>
      <c r="D27941" s="203"/>
      <c r="E27941" s="203"/>
      <c r="F27941" s="203"/>
    </row>
    <row r="27942" spans="1:6" x14ac:dyDescent="0.25">
      <c r="A27942" s="203"/>
      <c r="B27942" s="203"/>
      <c r="C27942" s="203"/>
      <c r="D27942" s="203"/>
      <c r="E27942" s="203"/>
      <c r="F27942" s="203"/>
    </row>
    <row r="27943" spans="1:6" x14ac:dyDescent="0.25">
      <c r="A27943" s="203"/>
      <c r="B27943" s="203"/>
      <c r="C27943" s="203"/>
      <c r="D27943" s="203"/>
      <c r="E27943" s="203"/>
      <c r="F27943" s="203"/>
    </row>
    <row r="27944" spans="1:6" x14ac:dyDescent="0.25">
      <c r="A27944" s="203"/>
      <c r="B27944" s="203"/>
      <c r="C27944" s="203"/>
      <c r="D27944" s="203"/>
      <c r="E27944" s="203"/>
      <c r="F27944" s="203"/>
    </row>
    <row r="27945" spans="1:6" x14ac:dyDescent="0.25">
      <c r="A27945" s="203"/>
      <c r="B27945" s="203"/>
      <c r="C27945" s="203"/>
      <c r="D27945" s="203"/>
      <c r="E27945" s="203"/>
      <c r="F27945" s="203"/>
    </row>
    <row r="27946" spans="1:6" x14ac:dyDescent="0.25">
      <c r="A27946" s="203"/>
      <c r="B27946" s="203"/>
      <c r="C27946" s="203"/>
      <c r="D27946" s="203"/>
      <c r="E27946" s="203"/>
      <c r="F27946" s="203"/>
    </row>
    <row r="27947" spans="1:6" x14ac:dyDescent="0.25">
      <c r="A27947" s="203"/>
      <c r="B27947" s="203"/>
      <c r="C27947" s="203"/>
      <c r="D27947" s="203"/>
      <c r="E27947" s="203"/>
      <c r="F27947" s="203"/>
    </row>
    <row r="27948" spans="1:6" x14ac:dyDescent="0.25">
      <c r="A27948" s="203"/>
      <c r="B27948" s="203"/>
      <c r="C27948" s="203"/>
      <c r="D27948" s="203"/>
      <c r="E27948" s="203"/>
      <c r="F27948" s="203"/>
    </row>
    <row r="27949" spans="1:6" x14ac:dyDescent="0.25">
      <c r="A27949" s="203"/>
      <c r="B27949" s="203"/>
      <c r="C27949" s="203"/>
      <c r="D27949" s="203"/>
      <c r="E27949" s="203"/>
      <c r="F27949" s="203"/>
    </row>
    <row r="27950" spans="1:6" x14ac:dyDescent="0.25">
      <c r="A27950" s="203"/>
      <c r="B27950" s="203"/>
      <c r="C27950" s="203"/>
      <c r="D27950" s="203"/>
      <c r="E27950" s="203"/>
      <c r="F27950" s="203"/>
    </row>
    <row r="27951" spans="1:6" x14ac:dyDescent="0.25">
      <c r="A27951" s="203"/>
      <c r="B27951" s="203"/>
      <c r="C27951" s="203"/>
      <c r="D27951" s="203"/>
      <c r="E27951" s="203"/>
      <c r="F27951" s="203"/>
    </row>
    <row r="27952" spans="1:6" x14ac:dyDescent="0.25">
      <c r="A27952" s="203"/>
      <c r="B27952" s="203"/>
      <c r="C27952" s="203"/>
      <c r="D27952" s="203"/>
      <c r="E27952" s="203"/>
      <c r="F27952" s="203"/>
    </row>
    <row r="27953" spans="1:6" x14ac:dyDescent="0.25">
      <c r="A27953" s="203"/>
      <c r="B27953" s="203"/>
      <c r="C27953" s="203"/>
      <c r="D27953" s="203"/>
      <c r="E27953" s="203"/>
      <c r="F27953" s="203"/>
    </row>
    <row r="27954" spans="1:6" x14ac:dyDescent="0.25">
      <c r="A27954" s="203"/>
      <c r="B27954" s="203"/>
      <c r="C27954" s="203"/>
      <c r="D27954" s="203"/>
      <c r="E27954" s="203"/>
      <c r="F27954" s="203"/>
    </row>
    <row r="27955" spans="1:6" x14ac:dyDescent="0.25">
      <c r="A27955" s="203"/>
      <c r="B27955" s="203"/>
      <c r="C27955" s="203"/>
      <c r="D27955" s="203"/>
      <c r="E27955" s="203"/>
      <c r="F27955" s="203"/>
    </row>
    <row r="27956" spans="1:6" x14ac:dyDescent="0.25">
      <c r="A27956" s="203"/>
      <c r="B27956" s="203"/>
      <c r="C27956" s="203"/>
      <c r="D27956" s="203"/>
      <c r="E27956" s="203"/>
      <c r="F27956" s="203"/>
    </row>
    <row r="27957" spans="1:6" x14ac:dyDescent="0.25">
      <c r="A27957" s="203"/>
      <c r="B27957" s="203"/>
      <c r="C27957" s="203"/>
      <c r="D27957" s="203"/>
      <c r="E27957" s="203"/>
      <c r="F27957" s="203"/>
    </row>
    <row r="27958" spans="1:6" x14ac:dyDescent="0.25">
      <c r="A27958" s="203"/>
      <c r="B27958" s="203"/>
      <c r="C27958" s="203"/>
      <c r="D27958" s="203"/>
      <c r="E27958" s="203"/>
      <c r="F27958" s="203"/>
    </row>
    <row r="27959" spans="1:6" x14ac:dyDescent="0.25">
      <c r="A27959" s="203"/>
      <c r="B27959" s="203"/>
      <c r="C27959" s="203"/>
      <c r="D27959" s="203"/>
      <c r="E27959" s="203"/>
      <c r="F27959" s="203"/>
    </row>
    <row r="27960" spans="1:6" x14ac:dyDescent="0.25">
      <c r="A27960" s="203"/>
      <c r="B27960" s="203"/>
      <c r="C27960" s="203"/>
      <c r="D27960" s="203"/>
      <c r="E27960" s="203"/>
      <c r="F27960" s="203"/>
    </row>
    <row r="27961" spans="1:6" x14ac:dyDescent="0.25">
      <c r="A27961" s="203"/>
      <c r="B27961" s="203"/>
      <c r="C27961" s="203"/>
      <c r="D27961" s="203"/>
      <c r="E27961" s="203"/>
      <c r="F27961" s="203"/>
    </row>
    <row r="27962" spans="1:6" x14ac:dyDescent="0.25">
      <c r="A27962" s="203"/>
      <c r="B27962" s="203"/>
      <c r="C27962" s="203"/>
      <c r="D27962" s="203"/>
      <c r="E27962" s="203"/>
      <c r="F27962" s="203"/>
    </row>
    <row r="27963" spans="1:6" x14ac:dyDescent="0.25">
      <c r="A27963" s="203"/>
      <c r="B27963" s="203"/>
      <c r="C27963" s="203"/>
      <c r="D27963" s="203"/>
      <c r="E27963" s="203"/>
      <c r="F27963" s="203"/>
    </row>
    <row r="27964" spans="1:6" x14ac:dyDescent="0.25">
      <c r="A27964" s="203"/>
      <c r="B27964" s="203"/>
      <c r="C27964" s="203"/>
      <c r="D27964" s="203"/>
      <c r="E27964" s="203"/>
      <c r="F27964" s="203"/>
    </row>
    <row r="27965" spans="1:6" x14ac:dyDescent="0.25">
      <c r="A27965" s="203"/>
      <c r="B27965" s="203"/>
      <c r="C27965" s="203"/>
      <c r="D27965" s="203"/>
      <c r="E27965" s="203"/>
      <c r="F27965" s="203"/>
    </row>
    <row r="27966" spans="1:6" x14ac:dyDescent="0.25">
      <c r="A27966" s="203"/>
      <c r="B27966" s="203"/>
      <c r="C27966" s="203"/>
      <c r="D27966" s="203"/>
      <c r="E27966" s="203"/>
      <c r="F27966" s="203"/>
    </row>
    <row r="27967" spans="1:6" x14ac:dyDescent="0.25">
      <c r="A27967" s="203"/>
      <c r="B27967" s="203"/>
      <c r="C27967" s="203"/>
      <c r="D27967" s="203"/>
      <c r="E27967" s="203"/>
      <c r="F27967" s="203"/>
    </row>
    <row r="27968" spans="1:6" x14ac:dyDescent="0.25">
      <c r="A27968" s="203"/>
      <c r="B27968" s="203"/>
      <c r="C27968" s="203"/>
      <c r="D27968" s="203"/>
      <c r="E27968" s="203"/>
      <c r="F27968" s="203"/>
    </row>
    <row r="27969" spans="1:6" x14ac:dyDescent="0.25">
      <c r="A27969" s="203"/>
      <c r="B27969" s="203"/>
      <c r="C27969" s="203"/>
      <c r="D27969" s="203"/>
      <c r="E27969" s="203"/>
      <c r="F27969" s="203"/>
    </row>
    <row r="27970" spans="1:6" x14ac:dyDescent="0.25">
      <c r="A27970" s="203"/>
      <c r="B27970" s="203"/>
      <c r="C27970" s="203"/>
      <c r="D27970" s="203"/>
      <c r="E27970" s="203"/>
      <c r="F27970" s="203"/>
    </row>
    <row r="27971" spans="1:6" x14ac:dyDescent="0.25">
      <c r="A27971" s="203"/>
      <c r="B27971" s="203"/>
      <c r="C27971" s="203"/>
      <c r="D27971" s="203"/>
      <c r="E27971" s="203"/>
      <c r="F27971" s="203"/>
    </row>
    <row r="27972" spans="1:6" x14ac:dyDescent="0.25">
      <c r="A27972" s="203"/>
      <c r="B27972" s="203"/>
      <c r="C27972" s="203"/>
      <c r="D27972" s="203"/>
      <c r="E27972" s="203"/>
      <c r="F27972" s="203"/>
    </row>
    <row r="27973" spans="1:6" x14ac:dyDescent="0.25">
      <c r="A27973" s="203"/>
      <c r="B27973" s="203"/>
      <c r="C27973" s="203"/>
      <c r="D27973" s="203"/>
      <c r="E27973" s="203"/>
      <c r="F27973" s="203"/>
    </row>
    <row r="27974" spans="1:6" x14ac:dyDescent="0.25">
      <c r="A27974" s="203"/>
      <c r="B27974" s="203"/>
      <c r="C27974" s="203"/>
      <c r="D27974" s="203"/>
      <c r="E27974" s="203"/>
      <c r="F27974" s="203"/>
    </row>
    <row r="27975" spans="1:6" x14ac:dyDescent="0.25">
      <c r="A27975" s="203"/>
      <c r="B27975" s="203"/>
      <c r="C27975" s="203"/>
      <c r="D27975" s="203"/>
      <c r="E27975" s="203"/>
      <c r="F27975" s="203"/>
    </row>
    <row r="27976" spans="1:6" x14ac:dyDescent="0.25">
      <c r="A27976" s="203"/>
      <c r="B27976" s="203"/>
      <c r="C27976" s="203"/>
      <c r="D27976" s="203"/>
      <c r="E27976" s="203"/>
      <c r="F27976" s="203"/>
    </row>
    <row r="27977" spans="1:6" x14ac:dyDescent="0.25">
      <c r="A27977" s="203"/>
      <c r="B27977" s="203"/>
      <c r="C27977" s="203"/>
      <c r="D27977" s="203"/>
      <c r="E27977" s="203"/>
      <c r="F27977" s="203"/>
    </row>
    <row r="27978" spans="1:6" x14ac:dyDescent="0.25">
      <c r="A27978" s="203"/>
      <c r="B27978" s="203"/>
      <c r="C27978" s="203"/>
      <c r="D27978" s="203"/>
      <c r="E27978" s="203"/>
      <c r="F27978" s="203"/>
    </row>
    <row r="27979" spans="1:6" x14ac:dyDescent="0.25">
      <c r="A27979" s="203"/>
      <c r="B27979" s="203"/>
      <c r="C27979" s="203"/>
      <c r="D27979" s="203"/>
      <c r="E27979" s="203"/>
      <c r="F27979" s="203"/>
    </row>
    <row r="27980" spans="1:6" x14ac:dyDescent="0.25">
      <c r="A27980" s="203"/>
      <c r="B27980" s="203"/>
      <c r="C27980" s="203"/>
      <c r="D27980" s="203"/>
      <c r="E27980" s="203"/>
      <c r="F27980" s="203"/>
    </row>
    <row r="27981" spans="1:6" x14ac:dyDescent="0.25">
      <c r="A27981" s="203"/>
      <c r="B27981" s="203"/>
      <c r="C27981" s="203"/>
      <c r="D27981" s="203"/>
      <c r="E27981" s="203"/>
      <c r="F27981" s="203"/>
    </row>
    <row r="27982" spans="1:6" x14ac:dyDescent="0.25">
      <c r="A27982" s="203"/>
      <c r="B27982" s="203"/>
      <c r="C27982" s="203"/>
      <c r="D27982" s="203"/>
      <c r="E27982" s="203"/>
      <c r="F27982" s="203"/>
    </row>
    <row r="27983" spans="1:6" x14ac:dyDescent="0.25">
      <c r="A27983" s="203"/>
      <c r="B27983" s="203"/>
      <c r="C27983" s="203"/>
      <c r="D27983" s="203"/>
      <c r="E27983" s="203"/>
      <c r="F27983" s="203"/>
    </row>
    <row r="27984" spans="1:6" x14ac:dyDescent="0.25">
      <c r="A27984" s="203"/>
      <c r="B27984" s="203"/>
      <c r="C27984" s="203"/>
      <c r="D27984" s="203"/>
      <c r="E27984" s="203"/>
      <c r="F27984" s="203"/>
    </row>
    <row r="27985" spans="1:6" x14ac:dyDescent="0.25">
      <c r="A27985" s="203"/>
      <c r="B27985" s="203"/>
      <c r="C27985" s="203"/>
      <c r="D27985" s="203"/>
      <c r="E27985" s="203"/>
      <c r="F27985" s="203"/>
    </row>
    <row r="27986" spans="1:6" x14ac:dyDescent="0.25">
      <c r="A27986" s="203"/>
      <c r="B27986" s="203"/>
      <c r="C27986" s="203"/>
      <c r="D27986" s="203"/>
      <c r="E27986" s="203"/>
      <c r="F27986" s="203"/>
    </row>
    <row r="27987" spans="1:6" x14ac:dyDescent="0.25">
      <c r="A27987" s="203"/>
      <c r="B27987" s="203"/>
      <c r="C27987" s="203"/>
      <c r="D27987" s="203"/>
      <c r="E27987" s="203"/>
      <c r="F27987" s="203"/>
    </row>
    <row r="27988" spans="1:6" x14ac:dyDescent="0.25">
      <c r="A27988" s="203"/>
      <c r="B27988" s="203"/>
      <c r="C27988" s="203"/>
      <c r="D27988" s="203"/>
      <c r="E27988" s="203"/>
      <c r="F27988" s="203"/>
    </row>
    <row r="27989" spans="1:6" x14ac:dyDescent="0.25">
      <c r="A27989" s="203"/>
      <c r="B27989" s="203"/>
      <c r="C27989" s="203"/>
      <c r="D27989" s="203"/>
      <c r="E27989" s="203"/>
      <c r="F27989" s="203"/>
    </row>
    <row r="27990" spans="1:6" x14ac:dyDescent="0.25">
      <c r="A27990" s="203"/>
      <c r="B27990" s="203"/>
      <c r="C27990" s="203"/>
      <c r="D27990" s="203"/>
      <c r="E27990" s="203"/>
      <c r="F27990" s="203"/>
    </row>
    <row r="27991" spans="1:6" x14ac:dyDescent="0.25">
      <c r="A27991" s="203"/>
      <c r="B27991" s="203"/>
      <c r="C27991" s="203"/>
      <c r="D27991" s="203"/>
      <c r="E27991" s="203"/>
      <c r="F27991" s="203"/>
    </row>
    <row r="27992" spans="1:6" x14ac:dyDescent="0.25">
      <c r="A27992" s="203"/>
      <c r="B27992" s="203"/>
      <c r="C27992" s="203"/>
      <c r="D27992" s="203"/>
      <c r="E27992" s="203"/>
      <c r="F27992" s="203"/>
    </row>
    <row r="27993" spans="1:6" x14ac:dyDescent="0.25">
      <c r="A27993" s="203"/>
      <c r="B27993" s="203"/>
      <c r="C27993" s="203"/>
      <c r="D27993" s="203"/>
      <c r="E27993" s="203"/>
      <c r="F27993" s="203"/>
    </row>
    <row r="27994" spans="1:6" x14ac:dyDescent="0.25">
      <c r="A27994" s="203"/>
      <c r="B27994" s="203"/>
      <c r="C27994" s="203"/>
      <c r="D27994" s="203"/>
      <c r="E27994" s="203"/>
      <c r="F27994" s="203"/>
    </row>
    <row r="27995" spans="1:6" x14ac:dyDescent="0.25">
      <c r="A27995" s="203"/>
      <c r="B27995" s="203"/>
      <c r="C27995" s="203"/>
      <c r="D27995" s="203"/>
      <c r="E27995" s="203"/>
      <c r="F27995" s="203"/>
    </row>
    <row r="27996" spans="1:6" x14ac:dyDescent="0.25">
      <c r="A27996" s="203"/>
      <c r="B27996" s="203"/>
      <c r="C27996" s="203"/>
      <c r="D27996" s="203"/>
      <c r="E27996" s="203"/>
      <c r="F27996" s="203"/>
    </row>
    <row r="27997" spans="1:6" x14ac:dyDescent="0.25">
      <c r="A27997" s="203"/>
      <c r="B27997" s="203"/>
      <c r="C27997" s="203"/>
      <c r="D27997" s="203"/>
      <c r="E27997" s="203"/>
      <c r="F27997" s="203"/>
    </row>
    <row r="27998" spans="1:6" x14ac:dyDescent="0.25">
      <c r="A27998" s="203"/>
      <c r="B27998" s="203"/>
      <c r="C27998" s="203"/>
      <c r="D27998" s="203"/>
      <c r="E27998" s="203"/>
      <c r="F27998" s="203"/>
    </row>
    <row r="27999" spans="1:6" x14ac:dyDescent="0.25">
      <c r="A27999" s="203"/>
      <c r="B27999" s="203"/>
      <c r="C27999" s="203"/>
      <c r="D27999" s="203"/>
      <c r="E27999" s="203"/>
      <c r="F27999" s="203"/>
    </row>
    <row r="28000" spans="1:6" x14ac:dyDescent="0.25">
      <c r="A28000" s="203"/>
      <c r="B28000" s="203"/>
      <c r="C28000" s="203"/>
      <c r="D28000" s="203"/>
      <c r="E28000" s="203"/>
      <c r="F28000" s="203"/>
    </row>
    <row r="28001" spans="1:6" x14ac:dyDescent="0.25">
      <c r="A28001" s="203"/>
      <c r="B28001" s="203"/>
      <c r="C28001" s="203"/>
      <c r="D28001" s="203"/>
      <c r="E28001" s="203"/>
      <c r="F28001" s="203"/>
    </row>
    <row r="28002" spans="1:6" x14ac:dyDescent="0.25">
      <c r="A28002" s="203"/>
      <c r="B28002" s="203"/>
      <c r="C28002" s="203"/>
      <c r="D28002" s="203"/>
      <c r="E28002" s="203"/>
      <c r="F28002" s="203"/>
    </row>
    <row r="28003" spans="1:6" x14ac:dyDescent="0.25">
      <c r="A28003" s="203"/>
      <c r="B28003" s="203"/>
      <c r="C28003" s="203"/>
      <c r="D28003" s="203"/>
      <c r="E28003" s="203"/>
      <c r="F28003" s="203"/>
    </row>
    <row r="28004" spans="1:6" x14ac:dyDescent="0.25">
      <c r="A28004" s="203"/>
      <c r="B28004" s="203"/>
      <c r="C28004" s="203"/>
      <c r="D28004" s="203"/>
      <c r="E28004" s="203"/>
      <c r="F28004" s="203"/>
    </row>
    <row r="28005" spans="1:6" x14ac:dyDescent="0.25">
      <c r="A28005" s="203"/>
      <c r="B28005" s="203"/>
      <c r="C28005" s="203"/>
      <c r="D28005" s="203"/>
      <c r="E28005" s="203"/>
      <c r="F28005" s="203"/>
    </row>
    <row r="28006" spans="1:6" x14ac:dyDescent="0.25">
      <c r="A28006" s="203"/>
      <c r="B28006" s="203"/>
      <c r="C28006" s="203"/>
      <c r="D28006" s="203"/>
      <c r="E28006" s="203"/>
      <c r="F28006" s="203"/>
    </row>
    <row r="28007" spans="1:6" x14ac:dyDescent="0.25">
      <c r="A28007" s="203"/>
      <c r="B28007" s="203"/>
      <c r="C28007" s="203"/>
      <c r="D28007" s="203"/>
      <c r="E28007" s="203"/>
      <c r="F28007" s="203"/>
    </row>
    <row r="28008" spans="1:6" x14ac:dyDescent="0.25">
      <c r="A28008" s="203"/>
      <c r="B28008" s="203"/>
      <c r="C28008" s="203"/>
      <c r="D28008" s="203"/>
      <c r="E28008" s="203"/>
      <c r="F28008" s="203"/>
    </row>
    <row r="28009" spans="1:6" x14ac:dyDescent="0.25">
      <c r="A28009" s="203"/>
      <c r="B28009" s="203"/>
      <c r="C28009" s="203"/>
      <c r="D28009" s="203"/>
      <c r="E28009" s="203"/>
      <c r="F28009" s="203"/>
    </row>
    <row r="28010" spans="1:6" x14ac:dyDescent="0.25">
      <c r="A28010" s="203"/>
      <c r="B28010" s="203"/>
      <c r="C28010" s="203"/>
      <c r="D28010" s="203"/>
      <c r="E28010" s="203"/>
      <c r="F28010" s="203"/>
    </row>
    <row r="28011" spans="1:6" x14ac:dyDescent="0.25">
      <c r="A28011" s="203"/>
      <c r="B28011" s="203"/>
      <c r="C28011" s="203"/>
      <c r="D28011" s="203"/>
      <c r="E28011" s="203"/>
      <c r="F28011" s="203"/>
    </row>
    <row r="28012" spans="1:6" x14ac:dyDescent="0.25">
      <c r="A28012" s="203"/>
      <c r="B28012" s="203"/>
      <c r="C28012" s="203"/>
      <c r="D28012" s="203"/>
      <c r="E28012" s="203"/>
      <c r="F28012" s="203"/>
    </row>
    <row r="28013" spans="1:6" x14ac:dyDescent="0.25">
      <c r="A28013" s="203"/>
      <c r="B28013" s="203"/>
      <c r="C28013" s="203"/>
      <c r="D28013" s="203"/>
      <c r="E28013" s="203"/>
      <c r="F28013" s="203"/>
    </row>
    <row r="28014" spans="1:6" x14ac:dyDescent="0.25">
      <c r="A28014" s="203"/>
      <c r="B28014" s="203"/>
      <c r="C28014" s="203"/>
      <c r="D28014" s="203"/>
      <c r="E28014" s="203"/>
      <c r="F28014" s="203"/>
    </row>
    <row r="28015" spans="1:6" x14ac:dyDescent="0.25">
      <c r="A28015" s="203"/>
      <c r="B28015" s="203"/>
      <c r="C28015" s="203"/>
      <c r="D28015" s="203"/>
      <c r="E28015" s="203"/>
      <c r="F28015" s="203"/>
    </row>
    <row r="28016" spans="1:6" x14ac:dyDescent="0.25">
      <c r="A28016" s="203"/>
      <c r="B28016" s="203"/>
      <c r="C28016" s="203"/>
      <c r="D28016" s="203"/>
      <c r="E28016" s="203"/>
      <c r="F28016" s="203"/>
    </row>
    <row r="28017" spans="1:6" x14ac:dyDescent="0.25">
      <c r="A28017" s="203"/>
      <c r="B28017" s="203"/>
      <c r="C28017" s="203"/>
      <c r="D28017" s="203"/>
      <c r="E28017" s="203"/>
      <c r="F28017" s="203"/>
    </row>
    <row r="28018" spans="1:6" x14ac:dyDescent="0.25">
      <c r="A28018" s="203"/>
      <c r="B28018" s="203"/>
      <c r="C28018" s="203"/>
      <c r="D28018" s="203"/>
      <c r="E28018" s="203"/>
      <c r="F28018" s="203"/>
    </row>
    <row r="28019" spans="1:6" x14ac:dyDescent="0.25">
      <c r="A28019" s="203"/>
      <c r="B28019" s="203"/>
      <c r="C28019" s="203"/>
      <c r="D28019" s="203"/>
      <c r="E28019" s="203"/>
      <c r="F28019" s="203"/>
    </row>
    <row r="28020" spans="1:6" x14ac:dyDescent="0.25">
      <c r="A28020" s="203"/>
      <c r="B28020" s="203"/>
      <c r="C28020" s="203"/>
      <c r="D28020" s="203"/>
      <c r="E28020" s="203"/>
      <c r="F28020" s="203"/>
    </row>
    <row r="28021" spans="1:6" x14ac:dyDescent="0.25">
      <c r="A28021" s="203"/>
      <c r="B28021" s="203"/>
      <c r="C28021" s="203"/>
      <c r="D28021" s="203"/>
      <c r="E28021" s="203"/>
      <c r="F28021" s="203"/>
    </row>
    <row r="28022" spans="1:6" x14ac:dyDescent="0.25">
      <c r="A28022" s="203"/>
      <c r="B28022" s="203"/>
      <c r="C28022" s="203"/>
      <c r="D28022" s="203"/>
      <c r="E28022" s="203"/>
      <c r="F28022" s="203"/>
    </row>
    <row r="28023" spans="1:6" x14ac:dyDescent="0.25">
      <c r="A28023" s="203"/>
      <c r="B28023" s="203"/>
      <c r="C28023" s="203"/>
      <c r="D28023" s="203"/>
      <c r="E28023" s="203"/>
      <c r="F28023" s="203"/>
    </row>
    <row r="28024" spans="1:6" x14ac:dyDescent="0.25">
      <c r="A28024" s="203"/>
      <c r="B28024" s="203"/>
      <c r="C28024" s="203"/>
      <c r="D28024" s="203"/>
      <c r="E28024" s="203"/>
      <c r="F28024" s="203"/>
    </row>
    <row r="28025" spans="1:6" x14ac:dyDescent="0.25">
      <c r="A28025" s="203"/>
      <c r="B28025" s="203"/>
      <c r="C28025" s="203"/>
      <c r="D28025" s="203"/>
      <c r="E28025" s="203"/>
      <c r="F28025" s="203"/>
    </row>
    <row r="28026" spans="1:6" x14ac:dyDescent="0.25">
      <c r="A28026" s="203"/>
      <c r="B28026" s="203"/>
      <c r="C28026" s="203"/>
      <c r="D28026" s="203"/>
      <c r="E28026" s="203"/>
      <c r="F28026" s="203"/>
    </row>
    <row r="28027" spans="1:6" x14ac:dyDescent="0.25">
      <c r="A28027" s="203"/>
      <c r="B28027" s="203"/>
      <c r="C28027" s="203"/>
      <c r="D28027" s="203"/>
      <c r="E28027" s="203"/>
      <c r="F28027" s="203"/>
    </row>
    <row r="28028" spans="1:6" x14ac:dyDescent="0.25">
      <c r="A28028" s="203"/>
      <c r="B28028" s="203"/>
      <c r="C28028" s="203"/>
      <c r="D28028" s="203"/>
      <c r="E28028" s="203"/>
      <c r="F28028" s="203"/>
    </row>
    <row r="28029" spans="1:6" x14ac:dyDescent="0.25">
      <c r="A28029" s="203"/>
      <c r="B28029" s="203"/>
      <c r="C28029" s="203"/>
      <c r="D28029" s="203"/>
      <c r="E28029" s="203"/>
      <c r="F28029" s="203"/>
    </row>
    <row r="28030" spans="1:6" x14ac:dyDescent="0.25">
      <c r="A28030" s="203"/>
      <c r="B28030" s="203"/>
      <c r="C28030" s="203"/>
      <c r="D28030" s="203"/>
      <c r="E28030" s="203"/>
      <c r="F28030" s="203"/>
    </row>
    <row r="28031" spans="1:6" x14ac:dyDescent="0.25">
      <c r="A28031" s="203"/>
      <c r="B28031" s="203"/>
      <c r="C28031" s="203"/>
      <c r="D28031" s="203"/>
      <c r="E28031" s="203"/>
      <c r="F28031" s="203"/>
    </row>
    <row r="28032" spans="1:6" x14ac:dyDescent="0.25">
      <c r="A28032" s="203"/>
      <c r="B28032" s="203"/>
      <c r="C28032" s="203"/>
      <c r="D28032" s="203"/>
      <c r="E28032" s="203"/>
      <c r="F28032" s="203"/>
    </row>
    <row r="28033" spans="1:6" x14ac:dyDescent="0.25">
      <c r="A28033" s="203"/>
      <c r="B28033" s="203"/>
      <c r="C28033" s="203"/>
      <c r="D28033" s="203"/>
      <c r="E28033" s="203"/>
      <c r="F28033" s="203"/>
    </row>
    <row r="28034" spans="1:6" x14ac:dyDescent="0.25">
      <c r="A28034" s="203"/>
      <c r="B28034" s="203"/>
      <c r="C28034" s="203"/>
      <c r="D28034" s="203"/>
      <c r="E28034" s="203"/>
      <c r="F28034" s="203"/>
    </row>
    <row r="28035" spans="1:6" x14ac:dyDescent="0.25">
      <c r="A28035" s="203"/>
      <c r="B28035" s="203"/>
      <c r="C28035" s="203"/>
      <c r="D28035" s="203"/>
      <c r="E28035" s="203"/>
      <c r="F28035" s="203"/>
    </row>
    <row r="28036" spans="1:6" x14ac:dyDescent="0.25">
      <c r="A28036" s="203"/>
      <c r="B28036" s="203"/>
      <c r="C28036" s="203"/>
      <c r="D28036" s="203"/>
      <c r="E28036" s="203"/>
      <c r="F28036" s="203"/>
    </row>
    <row r="28037" spans="1:6" x14ac:dyDescent="0.25">
      <c r="A28037" s="203"/>
      <c r="B28037" s="203"/>
      <c r="C28037" s="203"/>
      <c r="D28037" s="203"/>
      <c r="E28037" s="203"/>
      <c r="F28037" s="203"/>
    </row>
    <row r="28038" spans="1:6" x14ac:dyDescent="0.25">
      <c r="A28038" s="203"/>
      <c r="B28038" s="203"/>
      <c r="C28038" s="203"/>
      <c r="D28038" s="203"/>
      <c r="E28038" s="203"/>
      <c r="F28038" s="203"/>
    </row>
    <row r="28039" spans="1:6" x14ac:dyDescent="0.25">
      <c r="A28039" s="203"/>
      <c r="B28039" s="203"/>
      <c r="C28039" s="203"/>
      <c r="D28039" s="203"/>
      <c r="E28039" s="203"/>
      <c r="F28039" s="203"/>
    </row>
    <row r="28040" spans="1:6" x14ac:dyDescent="0.25">
      <c r="A28040" s="203"/>
      <c r="B28040" s="203"/>
      <c r="C28040" s="203"/>
      <c r="D28040" s="203"/>
      <c r="E28040" s="203"/>
      <c r="F28040" s="203"/>
    </row>
    <row r="28041" spans="1:6" x14ac:dyDescent="0.25">
      <c r="A28041" s="203"/>
      <c r="B28041" s="203"/>
      <c r="C28041" s="203"/>
      <c r="D28041" s="203"/>
      <c r="E28041" s="203"/>
      <c r="F28041" s="203"/>
    </row>
    <row r="28042" spans="1:6" x14ac:dyDescent="0.25">
      <c r="A28042" s="203"/>
      <c r="B28042" s="203"/>
      <c r="C28042" s="203"/>
      <c r="D28042" s="203"/>
      <c r="E28042" s="203"/>
      <c r="F28042" s="203"/>
    </row>
    <row r="28043" spans="1:6" x14ac:dyDescent="0.25">
      <c r="A28043" s="203"/>
      <c r="B28043" s="203"/>
      <c r="C28043" s="203"/>
      <c r="D28043" s="203"/>
      <c r="E28043" s="203"/>
      <c r="F28043" s="203"/>
    </row>
    <row r="28044" spans="1:6" x14ac:dyDescent="0.25">
      <c r="A28044" s="203"/>
      <c r="B28044" s="203"/>
      <c r="C28044" s="203"/>
      <c r="D28044" s="203"/>
      <c r="E28044" s="203"/>
      <c r="F28044" s="203"/>
    </row>
    <row r="28045" spans="1:6" x14ac:dyDescent="0.25">
      <c r="A28045" s="203"/>
      <c r="B28045" s="203"/>
      <c r="C28045" s="203"/>
      <c r="D28045" s="203"/>
      <c r="E28045" s="203"/>
      <c r="F28045" s="203"/>
    </row>
    <row r="28046" spans="1:6" x14ac:dyDescent="0.25">
      <c r="A28046" s="203"/>
      <c r="B28046" s="203"/>
      <c r="C28046" s="203"/>
      <c r="D28046" s="203"/>
      <c r="E28046" s="203"/>
      <c r="F28046" s="203"/>
    </row>
    <row r="28047" spans="1:6" x14ac:dyDescent="0.25">
      <c r="A28047" s="203"/>
      <c r="B28047" s="203"/>
      <c r="C28047" s="203"/>
      <c r="D28047" s="203"/>
      <c r="E28047" s="203"/>
      <c r="F28047" s="203"/>
    </row>
    <row r="28048" spans="1:6" x14ac:dyDescent="0.25">
      <c r="A28048" s="203"/>
      <c r="B28048" s="203"/>
      <c r="C28048" s="203"/>
      <c r="D28048" s="203"/>
      <c r="E28048" s="203"/>
      <c r="F28048" s="203"/>
    </row>
    <row r="28049" spans="1:6" x14ac:dyDescent="0.25">
      <c r="A28049" s="203"/>
      <c r="B28049" s="203"/>
      <c r="C28049" s="203"/>
      <c r="D28049" s="203"/>
      <c r="E28049" s="203"/>
      <c r="F28049" s="203"/>
    </row>
    <row r="28050" spans="1:6" x14ac:dyDescent="0.25">
      <c r="A28050" s="203"/>
      <c r="B28050" s="203"/>
      <c r="C28050" s="203"/>
      <c r="D28050" s="203"/>
      <c r="E28050" s="203"/>
      <c r="F28050" s="203"/>
    </row>
    <row r="28051" spans="1:6" x14ac:dyDescent="0.25">
      <c r="A28051" s="203"/>
      <c r="B28051" s="203"/>
      <c r="C28051" s="203"/>
      <c r="D28051" s="203"/>
      <c r="E28051" s="203"/>
      <c r="F28051" s="203"/>
    </row>
    <row r="28052" spans="1:6" x14ac:dyDescent="0.25">
      <c r="A28052" s="203"/>
      <c r="B28052" s="203"/>
      <c r="C28052" s="203"/>
      <c r="D28052" s="203"/>
      <c r="E28052" s="203"/>
      <c r="F28052" s="203"/>
    </row>
    <row r="28053" spans="1:6" x14ac:dyDescent="0.25">
      <c r="A28053" s="203"/>
      <c r="B28053" s="203"/>
      <c r="C28053" s="203"/>
      <c r="D28053" s="203"/>
      <c r="E28053" s="203"/>
      <c r="F28053" s="203"/>
    </row>
    <row r="28054" spans="1:6" x14ac:dyDescent="0.25">
      <c r="A28054" s="203"/>
      <c r="B28054" s="203"/>
      <c r="C28054" s="203"/>
      <c r="D28054" s="203"/>
      <c r="E28054" s="203"/>
      <c r="F28054" s="203"/>
    </row>
    <row r="28055" spans="1:6" x14ac:dyDescent="0.25">
      <c r="A28055" s="203"/>
      <c r="B28055" s="203"/>
      <c r="C28055" s="203"/>
      <c r="D28055" s="203"/>
      <c r="E28055" s="203"/>
      <c r="F28055" s="203"/>
    </row>
    <row r="28056" spans="1:6" x14ac:dyDescent="0.25">
      <c r="A28056" s="203"/>
      <c r="B28056" s="203"/>
      <c r="C28056" s="203"/>
      <c r="D28056" s="203"/>
      <c r="E28056" s="203"/>
      <c r="F28056" s="203"/>
    </row>
    <row r="28057" spans="1:6" x14ac:dyDescent="0.25">
      <c r="A28057" s="203"/>
      <c r="B28057" s="203"/>
      <c r="C28057" s="203"/>
      <c r="D28057" s="203"/>
      <c r="E28057" s="203"/>
      <c r="F28057" s="203"/>
    </row>
    <row r="28058" spans="1:6" x14ac:dyDescent="0.25">
      <c r="A28058" s="203"/>
      <c r="B28058" s="203"/>
      <c r="C28058" s="203"/>
      <c r="D28058" s="203"/>
      <c r="E28058" s="203"/>
      <c r="F28058" s="203"/>
    </row>
    <row r="28059" spans="1:6" x14ac:dyDescent="0.25">
      <c r="A28059" s="203"/>
      <c r="B28059" s="203"/>
      <c r="C28059" s="203"/>
      <c r="D28059" s="203"/>
      <c r="E28059" s="203"/>
      <c r="F28059" s="203"/>
    </row>
    <row r="28060" spans="1:6" x14ac:dyDescent="0.25">
      <c r="A28060" s="203"/>
      <c r="B28060" s="203"/>
      <c r="C28060" s="203"/>
      <c r="D28060" s="203"/>
      <c r="E28060" s="203"/>
      <c r="F28060" s="203"/>
    </row>
    <row r="28061" spans="1:6" x14ac:dyDescent="0.25">
      <c r="A28061" s="203"/>
      <c r="B28061" s="203"/>
      <c r="C28061" s="203"/>
      <c r="D28061" s="203"/>
      <c r="E28061" s="203"/>
      <c r="F28061" s="203"/>
    </row>
    <row r="28062" spans="1:6" x14ac:dyDescent="0.25">
      <c r="A28062" s="203"/>
      <c r="B28062" s="203"/>
      <c r="C28062" s="203"/>
      <c r="D28062" s="203"/>
      <c r="E28062" s="203"/>
      <c r="F28062" s="203"/>
    </row>
    <row r="28063" spans="1:6" x14ac:dyDescent="0.25">
      <c r="A28063" s="203"/>
      <c r="B28063" s="203"/>
      <c r="C28063" s="203"/>
      <c r="D28063" s="203"/>
      <c r="E28063" s="203"/>
      <c r="F28063" s="203"/>
    </row>
    <row r="28064" spans="1:6" x14ac:dyDescent="0.25">
      <c r="A28064" s="203"/>
      <c r="B28064" s="203"/>
      <c r="C28064" s="203"/>
      <c r="D28064" s="203"/>
      <c r="E28064" s="203"/>
      <c r="F28064" s="203"/>
    </row>
    <row r="28065" spans="1:6" x14ac:dyDescent="0.25">
      <c r="A28065" s="203"/>
      <c r="B28065" s="203"/>
      <c r="C28065" s="203"/>
      <c r="D28065" s="203"/>
      <c r="E28065" s="203"/>
      <c r="F28065" s="203"/>
    </row>
    <row r="28066" spans="1:6" x14ac:dyDescent="0.25">
      <c r="A28066" s="203"/>
      <c r="B28066" s="203"/>
      <c r="C28066" s="203"/>
      <c r="D28066" s="203"/>
      <c r="E28066" s="203"/>
      <c r="F28066" s="203"/>
    </row>
    <row r="28067" spans="1:6" x14ac:dyDescent="0.25">
      <c r="A28067" s="203"/>
      <c r="B28067" s="203"/>
      <c r="C28067" s="203"/>
      <c r="D28067" s="203"/>
      <c r="E28067" s="203"/>
      <c r="F28067" s="203"/>
    </row>
    <row r="28068" spans="1:6" x14ac:dyDescent="0.25">
      <c r="A28068" s="203"/>
      <c r="B28068" s="203"/>
      <c r="C28068" s="203"/>
      <c r="D28068" s="203"/>
      <c r="E28068" s="203"/>
      <c r="F28068" s="203"/>
    </row>
    <row r="28069" spans="1:6" x14ac:dyDescent="0.25">
      <c r="A28069" s="203"/>
      <c r="B28069" s="203"/>
      <c r="C28069" s="203"/>
      <c r="D28069" s="203"/>
      <c r="E28069" s="203"/>
      <c r="F28069" s="203"/>
    </row>
    <row r="28070" spans="1:6" x14ac:dyDescent="0.25">
      <c r="A28070" s="203"/>
      <c r="B28070" s="203"/>
      <c r="C28070" s="203"/>
      <c r="D28070" s="203"/>
      <c r="E28070" s="203"/>
      <c r="F28070" s="203"/>
    </row>
    <row r="28071" spans="1:6" x14ac:dyDescent="0.25">
      <c r="A28071" s="203"/>
      <c r="B28071" s="203"/>
      <c r="C28071" s="203"/>
      <c r="D28071" s="203"/>
      <c r="E28071" s="203"/>
      <c r="F28071" s="203"/>
    </row>
    <row r="28072" spans="1:6" x14ac:dyDescent="0.25">
      <c r="A28072" s="203"/>
      <c r="B28072" s="203"/>
      <c r="C28072" s="203"/>
      <c r="D28072" s="203"/>
      <c r="E28072" s="203"/>
      <c r="F28072" s="203"/>
    </row>
    <row r="28073" spans="1:6" x14ac:dyDescent="0.25">
      <c r="A28073" s="203"/>
      <c r="B28073" s="203"/>
      <c r="C28073" s="203"/>
      <c r="D28073" s="203"/>
      <c r="E28073" s="203"/>
      <c r="F28073" s="203"/>
    </row>
    <row r="28074" spans="1:6" x14ac:dyDescent="0.25">
      <c r="A28074" s="203"/>
      <c r="B28074" s="203"/>
      <c r="C28074" s="203"/>
      <c r="D28074" s="203"/>
      <c r="E28074" s="203"/>
      <c r="F28074" s="203"/>
    </row>
    <row r="28075" spans="1:6" x14ac:dyDescent="0.25">
      <c r="A28075" s="203"/>
      <c r="B28075" s="203"/>
      <c r="C28075" s="203"/>
      <c r="D28075" s="203"/>
      <c r="E28075" s="203"/>
      <c r="F28075" s="203"/>
    </row>
    <row r="28076" spans="1:6" x14ac:dyDescent="0.25">
      <c r="A28076" s="203"/>
      <c r="B28076" s="203"/>
      <c r="C28076" s="203"/>
      <c r="D28076" s="203"/>
      <c r="E28076" s="203"/>
      <c r="F28076" s="203"/>
    </row>
    <row r="28077" spans="1:6" x14ac:dyDescent="0.25">
      <c r="A28077" s="203"/>
      <c r="B28077" s="203"/>
      <c r="C28077" s="203"/>
      <c r="D28077" s="203"/>
      <c r="E28077" s="203"/>
      <c r="F28077" s="203"/>
    </row>
    <row r="28078" spans="1:6" x14ac:dyDescent="0.25">
      <c r="A28078" s="203"/>
      <c r="B28078" s="203"/>
      <c r="C28078" s="203"/>
      <c r="D28078" s="203"/>
      <c r="E28078" s="203"/>
      <c r="F28078" s="203"/>
    </row>
    <row r="28079" spans="1:6" x14ac:dyDescent="0.25">
      <c r="A28079" s="203"/>
      <c r="B28079" s="203"/>
      <c r="C28079" s="203"/>
      <c r="D28079" s="203"/>
      <c r="E28079" s="203"/>
      <c r="F28079" s="203"/>
    </row>
    <row r="28080" spans="1:6" x14ac:dyDescent="0.25">
      <c r="A28080" s="203"/>
      <c r="B28080" s="203"/>
      <c r="C28080" s="203"/>
      <c r="D28080" s="203"/>
      <c r="E28080" s="203"/>
      <c r="F28080" s="203"/>
    </row>
    <row r="28081" spans="1:6" x14ac:dyDescent="0.25">
      <c r="A28081" s="203"/>
      <c r="B28081" s="203"/>
      <c r="C28081" s="203"/>
      <c r="D28081" s="203"/>
      <c r="E28081" s="203"/>
      <c r="F28081" s="203"/>
    </row>
    <row r="28082" spans="1:6" x14ac:dyDescent="0.25">
      <c r="A28082" s="203"/>
      <c r="B28082" s="203"/>
      <c r="C28082" s="203"/>
      <c r="D28082" s="203"/>
      <c r="E28082" s="203"/>
      <c r="F28082" s="203"/>
    </row>
    <row r="28083" spans="1:6" x14ac:dyDescent="0.25">
      <c r="A28083" s="203"/>
      <c r="B28083" s="203"/>
      <c r="C28083" s="203"/>
      <c r="D28083" s="203"/>
      <c r="E28083" s="203"/>
      <c r="F28083" s="203"/>
    </row>
    <row r="28084" spans="1:6" x14ac:dyDescent="0.25">
      <c r="A28084" s="203"/>
      <c r="B28084" s="203"/>
      <c r="C28084" s="203"/>
      <c r="D28084" s="203"/>
      <c r="E28084" s="203"/>
      <c r="F28084" s="203"/>
    </row>
    <row r="28085" spans="1:6" x14ac:dyDescent="0.25">
      <c r="A28085" s="203"/>
      <c r="B28085" s="203"/>
      <c r="C28085" s="203"/>
      <c r="D28085" s="203"/>
      <c r="E28085" s="203"/>
      <c r="F28085" s="203"/>
    </row>
    <row r="28086" spans="1:6" x14ac:dyDescent="0.25">
      <c r="A28086" s="203"/>
      <c r="B28086" s="203"/>
      <c r="C28086" s="203"/>
      <c r="D28086" s="203"/>
      <c r="E28086" s="203"/>
      <c r="F28086" s="203"/>
    </row>
    <row r="28087" spans="1:6" x14ac:dyDescent="0.25">
      <c r="A28087" s="203"/>
      <c r="B28087" s="203"/>
      <c r="C28087" s="203"/>
      <c r="D28087" s="203"/>
      <c r="E28087" s="203"/>
      <c r="F28087" s="203"/>
    </row>
    <row r="28088" spans="1:6" x14ac:dyDescent="0.25">
      <c r="A28088" s="203"/>
      <c r="B28088" s="203"/>
      <c r="C28088" s="203"/>
      <c r="D28088" s="203"/>
      <c r="E28088" s="203"/>
      <c r="F28088" s="203"/>
    </row>
    <row r="28089" spans="1:6" x14ac:dyDescent="0.25">
      <c r="A28089" s="203"/>
      <c r="B28089" s="203"/>
      <c r="C28089" s="203"/>
      <c r="D28089" s="203"/>
      <c r="E28089" s="203"/>
      <c r="F28089" s="203"/>
    </row>
    <row r="28090" spans="1:6" x14ac:dyDescent="0.25">
      <c r="A28090" s="203"/>
      <c r="B28090" s="203"/>
      <c r="C28090" s="203"/>
      <c r="D28090" s="203"/>
      <c r="E28090" s="203"/>
      <c r="F28090" s="203"/>
    </row>
    <row r="28091" spans="1:6" x14ac:dyDescent="0.25">
      <c r="A28091" s="203"/>
      <c r="B28091" s="203"/>
      <c r="C28091" s="203"/>
      <c r="D28091" s="203"/>
      <c r="E28091" s="203"/>
      <c r="F28091" s="203"/>
    </row>
    <row r="28092" spans="1:6" x14ac:dyDescent="0.25">
      <c r="A28092" s="203"/>
      <c r="B28092" s="203"/>
      <c r="C28092" s="203"/>
      <c r="D28092" s="203"/>
      <c r="E28092" s="203"/>
      <c r="F28092" s="203"/>
    </row>
    <row r="28093" spans="1:6" x14ac:dyDescent="0.25">
      <c r="A28093" s="203"/>
      <c r="B28093" s="203"/>
      <c r="C28093" s="203"/>
      <c r="D28093" s="203"/>
      <c r="E28093" s="203"/>
      <c r="F28093" s="203"/>
    </row>
    <row r="28094" spans="1:6" x14ac:dyDescent="0.25">
      <c r="A28094" s="203"/>
      <c r="B28094" s="203"/>
      <c r="C28094" s="203"/>
      <c r="D28094" s="203"/>
      <c r="E28094" s="203"/>
      <c r="F28094" s="203"/>
    </row>
    <row r="28095" spans="1:6" x14ac:dyDescent="0.25">
      <c r="A28095" s="203"/>
      <c r="B28095" s="203"/>
      <c r="C28095" s="203"/>
      <c r="D28095" s="203"/>
      <c r="E28095" s="203"/>
      <c r="F28095" s="203"/>
    </row>
    <row r="28096" spans="1:6" x14ac:dyDescent="0.25">
      <c r="A28096" s="203"/>
      <c r="B28096" s="203"/>
      <c r="C28096" s="203"/>
      <c r="D28096" s="203"/>
      <c r="E28096" s="203"/>
      <c r="F28096" s="203"/>
    </row>
    <row r="28097" spans="1:6" x14ac:dyDescent="0.25">
      <c r="A28097" s="203"/>
      <c r="B28097" s="203"/>
      <c r="C28097" s="203"/>
      <c r="D28097" s="203"/>
      <c r="E28097" s="203"/>
      <c r="F28097" s="203"/>
    </row>
    <row r="28098" spans="1:6" x14ac:dyDescent="0.25">
      <c r="A28098" s="203"/>
      <c r="B28098" s="203"/>
      <c r="C28098" s="203"/>
      <c r="D28098" s="203"/>
      <c r="E28098" s="203"/>
      <c r="F28098" s="203"/>
    </row>
    <row r="28099" spans="1:6" x14ac:dyDescent="0.25">
      <c r="A28099" s="203"/>
      <c r="B28099" s="203"/>
      <c r="C28099" s="203"/>
      <c r="D28099" s="203"/>
      <c r="E28099" s="203"/>
      <c r="F28099" s="203"/>
    </row>
    <row r="28100" spans="1:6" x14ac:dyDescent="0.25">
      <c r="A28100" s="203"/>
      <c r="B28100" s="203"/>
      <c r="C28100" s="203"/>
      <c r="D28100" s="203"/>
      <c r="E28100" s="203"/>
      <c r="F28100" s="203"/>
    </row>
    <row r="28101" spans="1:6" x14ac:dyDescent="0.25">
      <c r="A28101" s="203"/>
      <c r="B28101" s="203"/>
      <c r="C28101" s="203"/>
      <c r="D28101" s="203"/>
      <c r="E28101" s="203"/>
      <c r="F28101" s="203"/>
    </row>
    <row r="28102" spans="1:6" x14ac:dyDescent="0.25">
      <c r="A28102" s="203"/>
      <c r="B28102" s="203"/>
      <c r="C28102" s="203"/>
      <c r="D28102" s="203"/>
      <c r="E28102" s="203"/>
      <c r="F28102" s="203"/>
    </row>
    <row r="28103" spans="1:6" x14ac:dyDescent="0.25">
      <c r="A28103" s="203"/>
      <c r="B28103" s="203"/>
      <c r="C28103" s="203"/>
      <c r="D28103" s="203"/>
      <c r="E28103" s="203"/>
      <c r="F28103" s="203"/>
    </row>
    <row r="28104" spans="1:6" x14ac:dyDescent="0.25">
      <c r="A28104" s="203"/>
      <c r="B28104" s="203"/>
      <c r="C28104" s="203"/>
      <c r="D28104" s="203"/>
      <c r="E28104" s="203"/>
      <c r="F28104" s="203"/>
    </row>
    <row r="28105" spans="1:6" x14ac:dyDescent="0.25">
      <c r="A28105" s="203"/>
      <c r="B28105" s="203"/>
      <c r="C28105" s="203"/>
      <c r="D28105" s="203"/>
      <c r="E28105" s="203"/>
      <c r="F28105" s="203"/>
    </row>
    <row r="28106" spans="1:6" x14ac:dyDescent="0.25">
      <c r="A28106" s="203"/>
      <c r="B28106" s="203"/>
      <c r="C28106" s="203"/>
      <c r="D28106" s="203"/>
      <c r="E28106" s="203"/>
      <c r="F28106" s="203"/>
    </row>
    <row r="28107" spans="1:6" x14ac:dyDescent="0.25">
      <c r="A28107" s="203"/>
      <c r="B28107" s="203"/>
      <c r="C28107" s="203"/>
      <c r="D28107" s="203"/>
      <c r="E28107" s="203"/>
      <c r="F28107" s="203"/>
    </row>
    <row r="28108" spans="1:6" x14ac:dyDescent="0.25">
      <c r="A28108" s="203"/>
      <c r="B28108" s="203"/>
      <c r="C28108" s="203"/>
      <c r="D28108" s="203"/>
      <c r="E28108" s="203"/>
      <c r="F28108" s="203"/>
    </row>
    <row r="28109" spans="1:6" x14ac:dyDescent="0.25">
      <c r="A28109" s="203"/>
      <c r="B28109" s="203"/>
      <c r="C28109" s="203"/>
      <c r="D28109" s="203"/>
      <c r="E28109" s="203"/>
      <c r="F28109" s="203"/>
    </row>
    <row r="28110" spans="1:6" x14ac:dyDescent="0.25">
      <c r="A28110" s="203"/>
      <c r="B28110" s="203"/>
      <c r="C28110" s="203"/>
      <c r="D28110" s="203"/>
      <c r="E28110" s="203"/>
      <c r="F28110" s="203"/>
    </row>
    <row r="28111" spans="1:6" x14ac:dyDescent="0.25">
      <c r="A28111" s="203"/>
      <c r="B28111" s="203"/>
      <c r="C28111" s="203"/>
      <c r="D28111" s="203"/>
      <c r="E28111" s="203"/>
      <c r="F28111" s="203"/>
    </row>
    <row r="28112" spans="1:6" x14ac:dyDescent="0.25">
      <c r="A28112" s="203"/>
      <c r="B28112" s="203"/>
      <c r="C28112" s="203"/>
      <c r="D28112" s="203"/>
      <c r="E28112" s="203"/>
      <c r="F28112" s="203"/>
    </row>
    <row r="28113" spans="1:6" x14ac:dyDescent="0.25">
      <c r="A28113" s="203"/>
      <c r="B28113" s="203"/>
      <c r="C28113" s="203"/>
      <c r="D28113" s="203"/>
      <c r="E28113" s="203"/>
      <c r="F28113" s="203"/>
    </row>
    <row r="28114" spans="1:6" x14ac:dyDescent="0.25">
      <c r="A28114" s="203"/>
      <c r="B28114" s="203"/>
      <c r="C28114" s="203"/>
      <c r="D28114" s="203"/>
      <c r="E28114" s="203"/>
      <c r="F28114" s="203"/>
    </row>
    <row r="28115" spans="1:6" x14ac:dyDescent="0.25">
      <c r="A28115" s="203"/>
      <c r="B28115" s="203"/>
      <c r="C28115" s="203"/>
      <c r="D28115" s="203"/>
      <c r="E28115" s="203"/>
      <c r="F28115" s="203"/>
    </row>
    <row r="28116" spans="1:6" x14ac:dyDescent="0.25">
      <c r="A28116" s="203"/>
      <c r="B28116" s="203"/>
      <c r="C28116" s="203"/>
      <c r="D28116" s="203"/>
      <c r="E28116" s="203"/>
      <c r="F28116" s="203"/>
    </row>
    <row r="28117" spans="1:6" x14ac:dyDescent="0.25">
      <c r="A28117" s="203"/>
      <c r="B28117" s="203"/>
      <c r="C28117" s="203"/>
      <c r="D28117" s="203"/>
      <c r="E28117" s="203"/>
      <c r="F28117" s="203"/>
    </row>
    <row r="28118" spans="1:6" x14ac:dyDescent="0.25">
      <c r="A28118" s="203"/>
      <c r="B28118" s="203"/>
      <c r="C28118" s="203"/>
      <c r="D28118" s="203"/>
      <c r="E28118" s="203"/>
      <c r="F28118" s="203"/>
    </row>
    <row r="28119" spans="1:6" x14ac:dyDescent="0.25">
      <c r="A28119" s="203"/>
      <c r="B28119" s="203"/>
      <c r="C28119" s="203"/>
      <c r="D28119" s="203"/>
      <c r="E28119" s="203"/>
      <c r="F28119" s="203"/>
    </row>
    <row r="28120" spans="1:6" x14ac:dyDescent="0.25">
      <c r="A28120" s="203"/>
      <c r="B28120" s="203"/>
      <c r="C28120" s="203"/>
      <c r="D28120" s="203"/>
      <c r="E28120" s="203"/>
      <c r="F28120" s="203"/>
    </row>
    <row r="28121" spans="1:6" x14ac:dyDescent="0.25">
      <c r="A28121" s="203"/>
      <c r="B28121" s="203"/>
      <c r="C28121" s="203"/>
      <c r="D28121" s="203"/>
      <c r="E28121" s="203"/>
      <c r="F28121" s="203"/>
    </row>
    <row r="28122" spans="1:6" x14ac:dyDescent="0.25">
      <c r="A28122" s="203"/>
      <c r="B28122" s="203"/>
      <c r="C28122" s="203"/>
      <c r="D28122" s="203"/>
      <c r="E28122" s="203"/>
      <c r="F28122" s="203"/>
    </row>
    <row r="28123" spans="1:6" x14ac:dyDescent="0.25">
      <c r="A28123" s="203"/>
      <c r="B28123" s="203"/>
      <c r="C28123" s="203"/>
      <c r="D28123" s="203"/>
      <c r="E28123" s="203"/>
      <c r="F28123" s="203"/>
    </row>
    <row r="28124" spans="1:6" x14ac:dyDescent="0.25">
      <c r="A28124" s="203"/>
      <c r="B28124" s="203"/>
      <c r="C28124" s="203"/>
      <c r="D28124" s="203"/>
      <c r="E28124" s="203"/>
      <c r="F28124" s="203"/>
    </row>
    <row r="28125" spans="1:6" x14ac:dyDescent="0.25">
      <c r="A28125" s="203"/>
      <c r="B28125" s="203"/>
      <c r="C28125" s="203"/>
      <c r="D28125" s="203"/>
      <c r="E28125" s="203"/>
      <c r="F28125" s="203"/>
    </row>
    <row r="28126" spans="1:6" x14ac:dyDescent="0.25">
      <c r="A28126" s="203"/>
      <c r="B28126" s="203"/>
      <c r="C28126" s="203"/>
      <c r="D28126" s="203"/>
      <c r="E28126" s="203"/>
      <c r="F28126" s="203"/>
    </row>
    <row r="28127" spans="1:6" x14ac:dyDescent="0.25">
      <c r="A28127" s="203"/>
      <c r="B28127" s="203"/>
      <c r="C28127" s="203"/>
      <c r="D28127" s="203"/>
      <c r="E28127" s="203"/>
      <c r="F28127" s="203"/>
    </row>
    <row r="28128" spans="1:6" x14ac:dyDescent="0.25">
      <c r="A28128" s="203"/>
      <c r="B28128" s="203"/>
      <c r="C28128" s="203"/>
      <c r="D28128" s="203"/>
      <c r="E28128" s="203"/>
      <c r="F28128" s="203"/>
    </row>
    <row r="28129" spans="1:6" x14ac:dyDescent="0.25">
      <c r="A28129" s="203"/>
      <c r="B28129" s="203"/>
      <c r="C28129" s="203"/>
      <c r="D28129" s="203"/>
      <c r="E28129" s="203"/>
      <c r="F28129" s="203"/>
    </row>
    <row r="28130" spans="1:6" x14ac:dyDescent="0.25">
      <c r="A28130" s="203"/>
      <c r="B28130" s="203"/>
      <c r="C28130" s="203"/>
      <c r="D28130" s="203"/>
      <c r="E28130" s="203"/>
      <c r="F28130" s="203"/>
    </row>
    <row r="28131" spans="1:6" x14ac:dyDescent="0.25">
      <c r="A28131" s="203"/>
      <c r="B28131" s="203"/>
      <c r="C28131" s="203"/>
      <c r="D28131" s="203"/>
      <c r="E28131" s="203"/>
      <c r="F28131" s="203"/>
    </row>
    <row r="28132" spans="1:6" x14ac:dyDescent="0.25">
      <c r="A28132" s="203"/>
      <c r="B28132" s="203"/>
      <c r="C28132" s="203"/>
      <c r="D28132" s="203"/>
      <c r="E28132" s="203"/>
      <c r="F28132" s="203"/>
    </row>
    <row r="28133" spans="1:6" x14ac:dyDescent="0.25">
      <c r="A28133" s="203"/>
      <c r="B28133" s="203"/>
      <c r="C28133" s="203"/>
      <c r="D28133" s="203"/>
      <c r="E28133" s="203"/>
      <c r="F28133" s="203"/>
    </row>
    <row r="28134" spans="1:6" x14ac:dyDescent="0.25">
      <c r="A28134" s="203"/>
      <c r="B28134" s="203"/>
      <c r="C28134" s="203"/>
      <c r="D28134" s="203"/>
      <c r="E28134" s="203"/>
      <c r="F28134" s="203"/>
    </row>
    <row r="28135" spans="1:6" x14ac:dyDescent="0.25">
      <c r="A28135" s="203"/>
      <c r="B28135" s="203"/>
      <c r="C28135" s="203"/>
      <c r="D28135" s="203"/>
      <c r="E28135" s="203"/>
      <c r="F28135" s="203"/>
    </row>
    <row r="28136" spans="1:6" x14ac:dyDescent="0.25">
      <c r="A28136" s="203"/>
      <c r="B28136" s="203"/>
      <c r="C28136" s="203"/>
      <c r="D28136" s="203"/>
      <c r="E28136" s="203"/>
      <c r="F28136" s="203"/>
    </row>
    <row r="28137" spans="1:6" x14ac:dyDescent="0.25">
      <c r="A28137" s="203"/>
      <c r="B28137" s="203"/>
      <c r="C28137" s="203"/>
      <c r="D28137" s="203"/>
      <c r="E28137" s="203"/>
      <c r="F28137" s="203"/>
    </row>
    <row r="28138" spans="1:6" x14ac:dyDescent="0.25">
      <c r="A28138" s="203"/>
      <c r="B28138" s="203"/>
      <c r="C28138" s="203"/>
      <c r="D28138" s="203"/>
      <c r="E28138" s="203"/>
      <c r="F28138" s="203"/>
    </row>
    <row r="28139" spans="1:6" x14ac:dyDescent="0.25">
      <c r="A28139" s="203"/>
      <c r="B28139" s="203"/>
      <c r="C28139" s="203"/>
      <c r="D28139" s="203"/>
      <c r="E28139" s="203"/>
      <c r="F28139" s="203"/>
    </row>
    <row r="28140" spans="1:6" x14ac:dyDescent="0.25">
      <c r="A28140" s="203"/>
      <c r="B28140" s="203"/>
      <c r="C28140" s="203"/>
      <c r="D28140" s="203"/>
      <c r="E28140" s="203"/>
      <c r="F28140" s="203"/>
    </row>
    <row r="28141" spans="1:6" x14ac:dyDescent="0.25">
      <c r="A28141" s="203"/>
      <c r="B28141" s="203"/>
      <c r="C28141" s="203"/>
      <c r="D28141" s="203"/>
      <c r="E28141" s="203"/>
      <c r="F28141" s="203"/>
    </row>
    <row r="28142" spans="1:6" x14ac:dyDescent="0.25">
      <c r="A28142" s="203"/>
      <c r="B28142" s="203"/>
      <c r="C28142" s="203"/>
      <c r="D28142" s="203"/>
      <c r="E28142" s="203"/>
      <c r="F28142" s="203"/>
    </row>
    <row r="28143" spans="1:6" x14ac:dyDescent="0.25">
      <c r="A28143" s="203"/>
      <c r="B28143" s="203"/>
      <c r="C28143" s="203"/>
      <c r="D28143" s="203"/>
      <c r="E28143" s="203"/>
      <c r="F28143" s="203"/>
    </row>
    <row r="28144" spans="1:6" x14ac:dyDescent="0.25">
      <c r="A28144" s="203"/>
      <c r="B28144" s="203"/>
      <c r="C28144" s="203"/>
      <c r="D28144" s="203"/>
      <c r="E28144" s="203"/>
      <c r="F28144" s="203"/>
    </row>
    <row r="28145" spans="1:6" x14ac:dyDescent="0.25">
      <c r="A28145" s="203"/>
      <c r="B28145" s="203"/>
      <c r="C28145" s="203"/>
      <c r="D28145" s="203"/>
      <c r="E28145" s="203"/>
      <c r="F28145" s="203"/>
    </row>
    <row r="28146" spans="1:6" x14ac:dyDescent="0.25">
      <c r="A28146" s="203"/>
      <c r="B28146" s="203"/>
      <c r="C28146" s="203"/>
      <c r="D28146" s="203"/>
      <c r="E28146" s="203"/>
      <c r="F28146" s="203"/>
    </row>
    <row r="28147" spans="1:6" x14ac:dyDescent="0.25">
      <c r="A28147" s="203"/>
      <c r="B28147" s="203"/>
      <c r="C28147" s="203"/>
      <c r="D28147" s="203"/>
      <c r="E28147" s="203"/>
      <c r="F28147" s="203"/>
    </row>
    <row r="28148" spans="1:6" x14ac:dyDescent="0.25">
      <c r="A28148" s="203"/>
      <c r="B28148" s="203"/>
      <c r="C28148" s="203"/>
      <c r="D28148" s="203"/>
      <c r="E28148" s="203"/>
      <c r="F28148" s="203"/>
    </row>
    <row r="28149" spans="1:6" x14ac:dyDescent="0.25">
      <c r="A28149" s="203"/>
      <c r="B28149" s="203"/>
      <c r="C28149" s="203"/>
      <c r="D28149" s="203"/>
      <c r="E28149" s="203"/>
      <c r="F28149" s="203"/>
    </row>
    <row r="28150" spans="1:6" x14ac:dyDescent="0.25">
      <c r="A28150" s="203"/>
      <c r="B28150" s="203"/>
      <c r="C28150" s="203"/>
      <c r="D28150" s="203"/>
      <c r="E28150" s="203"/>
      <c r="F28150" s="203"/>
    </row>
    <row r="28151" spans="1:6" x14ac:dyDescent="0.25">
      <c r="A28151" s="203"/>
      <c r="B28151" s="203"/>
      <c r="C28151" s="203"/>
      <c r="D28151" s="203"/>
      <c r="E28151" s="203"/>
      <c r="F28151" s="203"/>
    </row>
    <row r="28152" spans="1:6" x14ac:dyDescent="0.25">
      <c r="A28152" s="203"/>
      <c r="B28152" s="203"/>
      <c r="C28152" s="203"/>
      <c r="D28152" s="203"/>
      <c r="E28152" s="203"/>
      <c r="F28152" s="203"/>
    </row>
    <row r="28153" spans="1:6" x14ac:dyDescent="0.25">
      <c r="A28153" s="203"/>
      <c r="B28153" s="203"/>
      <c r="C28153" s="203"/>
      <c r="D28153" s="203"/>
      <c r="E28153" s="203"/>
      <c r="F28153" s="203"/>
    </row>
    <row r="28154" spans="1:6" x14ac:dyDescent="0.25">
      <c r="A28154" s="203"/>
      <c r="B28154" s="203"/>
      <c r="C28154" s="203"/>
      <c r="D28154" s="203"/>
      <c r="E28154" s="203"/>
      <c r="F28154" s="203"/>
    </row>
    <row r="28155" spans="1:6" x14ac:dyDescent="0.25">
      <c r="A28155" s="203"/>
      <c r="B28155" s="203"/>
      <c r="C28155" s="203"/>
      <c r="D28155" s="203"/>
      <c r="E28155" s="203"/>
      <c r="F28155" s="203"/>
    </row>
    <row r="28156" spans="1:6" x14ac:dyDescent="0.25">
      <c r="A28156" s="203"/>
      <c r="B28156" s="203"/>
      <c r="C28156" s="203"/>
      <c r="D28156" s="203"/>
      <c r="E28156" s="203"/>
      <c r="F28156" s="203"/>
    </row>
    <row r="28157" spans="1:6" x14ac:dyDescent="0.25">
      <c r="A28157" s="203"/>
      <c r="B28157" s="203"/>
      <c r="C28157" s="203"/>
      <c r="D28157" s="203"/>
      <c r="E28157" s="203"/>
      <c r="F28157" s="203"/>
    </row>
    <row r="28158" spans="1:6" x14ac:dyDescent="0.25">
      <c r="A28158" s="203"/>
      <c r="B28158" s="203"/>
      <c r="C28158" s="203"/>
      <c r="D28158" s="203"/>
      <c r="E28158" s="203"/>
      <c r="F28158" s="203"/>
    </row>
    <row r="28159" spans="1:6" x14ac:dyDescent="0.25">
      <c r="A28159" s="203"/>
      <c r="B28159" s="203"/>
      <c r="C28159" s="203"/>
      <c r="D28159" s="203"/>
      <c r="E28159" s="203"/>
      <c r="F28159" s="203"/>
    </row>
    <row r="28160" spans="1:6" x14ac:dyDescent="0.25">
      <c r="A28160" s="203"/>
      <c r="B28160" s="203"/>
      <c r="C28160" s="203"/>
      <c r="D28160" s="203"/>
      <c r="E28160" s="203"/>
      <c r="F28160" s="203"/>
    </row>
    <row r="28161" spans="1:6" x14ac:dyDescent="0.25">
      <c r="A28161" s="203"/>
      <c r="B28161" s="203"/>
      <c r="C28161" s="203"/>
      <c r="D28161" s="203"/>
      <c r="E28161" s="203"/>
      <c r="F28161" s="203"/>
    </row>
    <row r="28162" spans="1:6" x14ac:dyDescent="0.25">
      <c r="A28162" s="203"/>
      <c r="B28162" s="203"/>
      <c r="C28162" s="203"/>
      <c r="D28162" s="203"/>
      <c r="E28162" s="203"/>
      <c r="F28162" s="203"/>
    </row>
    <row r="28163" spans="1:6" x14ac:dyDescent="0.25">
      <c r="A28163" s="203"/>
      <c r="B28163" s="203"/>
      <c r="C28163" s="203"/>
      <c r="D28163" s="203"/>
      <c r="E28163" s="203"/>
      <c r="F28163" s="203"/>
    </row>
    <row r="28164" spans="1:6" x14ac:dyDescent="0.25">
      <c r="A28164" s="203"/>
      <c r="B28164" s="203"/>
      <c r="C28164" s="203"/>
      <c r="D28164" s="203"/>
      <c r="E28164" s="203"/>
      <c r="F28164" s="203"/>
    </row>
    <row r="28165" spans="1:6" x14ac:dyDescent="0.25">
      <c r="A28165" s="203"/>
      <c r="B28165" s="203"/>
      <c r="C28165" s="203"/>
      <c r="D28165" s="203"/>
      <c r="E28165" s="203"/>
      <c r="F28165" s="203"/>
    </row>
    <row r="28166" spans="1:6" x14ac:dyDescent="0.25">
      <c r="A28166" s="203"/>
      <c r="B28166" s="203"/>
      <c r="C28166" s="203"/>
      <c r="D28166" s="203"/>
      <c r="E28166" s="203"/>
      <c r="F28166" s="203"/>
    </row>
    <row r="28167" spans="1:6" x14ac:dyDescent="0.25">
      <c r="A28167" s="203"/>
      <c r="B28167" s="203"/>
      <c r="C28167" s="203"/>
      <c r="D28167" s="203"/>
      <c r="E28167" s="203"/>
      <c r="F28167" s="203"/>
    </row>
    <row r="28168" spans="1:6" x14ac:dyDescent="0.25">
      <c r="A28168" s="203"/>
      <c r="B28168" s="203"/>
      <c r="C28168" s="203"/>
      <c r="D28168" s="203"/>
      <c r="E28168" s="203"/>
      <c r="F28168" s="203"/>
    </row>
    <row r="28169" spans="1:6" x14ac:dyDescent="0.25">
      <c r="A28169" s="203"/>
      <c r="B28169" s="203"/>
      <c r="C28169" s="203"/>
      <c r="D28169" s="203"/>
      <c r="E28169" s="203"/>
      <c r="F28169" s="203"/>
    </row>
    <row r="28170" spans="1:6" x14ac:dyDescent="0.25">
      <c r="A28170" s="203"/>
      <c r="B28170" s="203"/>
      <c r="C28170" s="203"/>
      <c r="D28170" s="203"/>
      <c r="E28170" s="203"/>
      <c r="F28170" s="203"/>
    </row>
    <row r="28171" spans="1:6" x14ac:dyDescent="0.25">
      <c r="A28171" s="203"/>
      <c r="B28171" s="203"/>
      <c r="C28171" s="203"/>
      <c r="D28171" s="203"/>
      <c r="E28171" s="203"/>
      <c r="F28171" s="203"/>
    </row>
    <row r="28172" spans="1:6" x14ac:dyDescent="0.25">
      <c r="A28172" s="203"/>
      <c r="B28172" s="203"/>
      <c r="C28172" s="203"/>
      <c r="D28172" s="203"/>
      <c r="E28172" s="203"/>
      <c r="F28172" s="203"/>
    </row>
    <row r="28173" spans="1:6" x14ac:dyDescent="0.25">
      <c r="A28173" s="203"/>
      <c r="B28173" s="203"/>
      <c r="C28173" s="203"/>
      <c r="D28173" s="203"/>
      <c r="E28173" s="203"/>
      <c r="F28173" s="203"/>
    </row>
    <row r="28174" spans="1:6" x14ac:dyDescent="0.25">
      <c r="A28174" s="203"/>
      <c r="B28174" s="203"/>
      <c r="C28174" s="203"/>
      <c r="D28174" s="203"/>
      <c r="E28174" s="203"/>
      <c r="F28174" s="203"/>
    </row>
    <row r="28175" spans="1:6" x14ac:dyDescent="0.25">
      <c r="A28175" s="203"/>
      <c r="B28175" s="203"/>
      <c r="C28175" s="203"/>
      <c r="D28175" s="203"/>
      <c r="E28175" s="203"/>
      <c r="F28175" s="203"/>
    </row>
    <row r="28176" spans="1:6" x14ac:dyDescent="0.25">
      <c r="A28176" s="203"/>
      <c r="B28176" s="203"/>
      <c r="C28176" s="203"/>
      <c r="D28176" s="203"/>
      <c r="E28176" s="203"/>
      <c r="F28176" s="203"/>
    </row>
    <row r="28177" spans="1:6" x14ac:dyDescent="0.25">
      <c r="A28177" s="203"/>
      <c r="B28177" s="203"/>
      <c r="C28177" s="203"/>
      <c r="D28177" s="203"/>
      <c r="E28177" s="203"/>
      <c r="F28177" s="203"/>
    </row>
    <row r="28178" spans="1:6" x14ac:dyDescent="0.25">
      <c r="A28178" s="203"/>
      <c r="B28178" s="203"/>
      <c r="C28178" s="203"/>
      <c r="D28178" s="203"/>
      <c r="E28178" s="203"/>
      <c r="F28178" s="203"/>
    </row>
    <row r="28179" spans="1:6" x14ac:dyDescent="0.25">
      <c r="A28179" s="203"/>
      <c r="B28179" s="203"/>
      <c r="C28179" s="203"/>
      <c r="D28179" s="203"/>
      <c r="E28179" s="203"/>
      <c r="F28179" s="203"/>
    </row>
    <row r="28180" spans="1:6" x14ac:dyDescent="0.25">
      <c r="A28180" s="203"/>
      <c r="B28180" s="203"/>
      <c r="C28180" s="203"/>
      <c r="D28180" s="203"/>
      <c r="E28180" s="203"/>
      <c r="F28180" s="203"/>
    </row>
    <row r="28181" spans="1:6" x14ac:dyDescent="0.25">
      <c r="A28181" s="203"/>
      <c r="B28181" s="203"/>
      <c r="C28181" s="203"/>
      <c r="D28181" s="203"/>
      <c r="E28181" s="203"/>
      <c r="F28181" s="203"/>
    </row>
    <row r="28182" spans="1:6" x14ac:dyDescent="0.25">
      <c r="A28182" s="203"/>
      <c r="B28182" s="203"/>
      <c r="C28182" s="203"/>
      <c r="D28182" s="203"/>
      <c r="E28182" s="203"/>
      <c r="F28182" s="203"/>
    </row>
    <row r="28183" spans="1:6" x14ac:dyDescent="0.25">
      <c r="A28183" s="203"/>
      <c r="B28183" s="203"/>
      <c r="C28183" s="203"/>
      <c r="D28183" s="203"/>
      <c r="E28183" s="203"/>
      <c r="F28183" s="203"/>
    </row>
    <row r="28184" spans="1:6" x14ac:dyDescent="0.25">
      <c r="A28184" s="203"/>
      <c r="B28184" s="203"/>
      <c r="C28184" s="203"/>
      <c r="D28184" s="203"/>
      <c r="E28184" s="203"/>
      <c r="F28184" s="203"/>
    </row>
    <row r="28185" spans="1:6" x14ac:dyDescent="0.25">
      <c r="A28185" s="203"/>
      <c r="B28185" s="203"/>
      <c r="C28185" s="203"/>
      <c r="D28185" s="203"/>
      <c r="E28185" s="203"/>
      <c r="F28185" s="203"/>
    </row>
    <row r="28186" spans="1:6" x14ac:dyDescent="0.25">
      <c r="A28186" s="203"/>
      <c r="B28186" s="203"/>
      <c r="C28186" s="203"/>
      <c r="D28186" s="203"/>
      <c r="E28186" s="203"/>
      <c r="F28186" s="203"/>
    </row>
    <row r="28187" spans="1:6" x14ac:dyDescent="0.25">
      <c r="A28187" s="203"/>
      <c r="B28187" s="203"/>
      <c r="C28187" s="203"/>
      <c r="D28187" s="203"/>
      <c r="E28187" s="203"/>
      <c r="F28187" s="203"/>
    </row>
    <row r="28188" spans="1:6" x14ac:dyDescent="0.25">
      <c r="A28188" s="203"/>
      <c r="B28188" s="203"/>
      <c r="C28188" s="203"/>
      <c r="D28188" s="203"/>
      <c r="E28188" s="203"/>
      <c r="F28188" s="203"/>
    </row>
    <row r="28189" spans="1:6" x14ac:dyDescent="0.25">
      <c r="A28189" s="203"/>
      <c r="B28189" s="203"/>
      <c r="C28189" s="203"/>
      <c r="D28189" s="203"/>
      <c r="E28189" s="203"/>
      <c r="F28189" s="203"/>
    </row>
    <row r="28190" spans="1:6" x14ac:dyDescent="0.25">
      <c r="A28190" s="203"/>
      <c r="B28190" s="203"/>
      <c r="C28190" s="203"/>
      <c r="D28190" s="203"/>
      <c r="E28190" s="203"/>
      <c r="F28190" s="203"/>
    </row>
    <row r="28191" spans="1:6" x14ac:dyDescent="0.25">
      <c r="A28191" s="203"/>
      <c r="B28191" s="203"/>
      <c r="C28191" s="203"/>
      <c r="D28191" s="203"/>
      <c r="E28191" s="203"/>
      <c r="F28191" s="203"/>
    </row>
    <row r="28192" spans="1:6" x14ac:dyDescent="0.25">
      <c r="A28192" s="203"/>
      <c r="B28192" s="203"/>
      <c r="C28192" s="203"/>
      <c r="D28192" s="203"/>
      <c r="E28192" s="203"/>
      <c r="F28192" s="203"/>
    </row>
    <row r="28193" spans="1:6" x14ac:dyDescent="0.25">
      <c r="A28193" s="203"/>
      <c r="B28193" s="203"/>
      <c r="C28193" s="203"/>
      <c r="D28193" s="203"/>
      <c r="E28193" s="203"/>
      <c r="F28193" s="203"/>
    </row>
    <row r="28194" spans="1:6" x14ac:dyDescent="0.25">
      <c r="A28194" s="203"/>
      <c r="B28194" s="203"/>
      <c r="C28194" s="203"/>
      <c r="D28194" s="203"/>
      <c r="E28194" s="203"/>
      <c r="F28194" s="203"/>
    </row>
    <row r="28195" spans="1:6" x14ac:dyDescent="0.25">
      <c r="A28195" s="203"/>
      <c r="B28195" s="203"/>
      <c r="C28195" s="203"/>
      <c r="D28195" s="203"/>
      <c r="E28195" s="203"/>
      <c r="F28195" s="203"/>
    </row>
    <row r="28196" spans="1:6" x14ac:dyDescent="0.25">
      <c r="A28196" s="203"/>
      <c r="B28196" s="203"/>
      <c r="C28196" s="203"/>
      <c r="D28196" s="203"/>
      <c r="E28196" s="203"/>
      <c r="F28196" s="203"/>
    </row>
    <row r="28197" spans="1:6" x14ac:dyDescent="0.25">
      <c r="A28197" s="203"/>
      <c r="B28197" s="203"/>
      <c r="C28197" s="203"/>
      <c r="D28197" s="203"/>
      <c r="E28197" s="203"/>
      <c r="F28197" s="203"/>
    </row>
    <row r="28198" spans="1:6" x14ac:dyDescent="0.25">
      <c r="A28198" s="203"/>
      <c r="B28198" s="203"/>
      <c r="C28198" s="203"/>
      <c r="D28198" s="203"/>
      <c r="E28198" s="203"/>
      <c r="F28198" s="203"/>
    </row>
    <row r="28199" spans="1:6" x14ac:dyDescent="0.25">
      <c r="A28199" s="203"/>
      <c r="B28199" s="203"/>
      <c r="C28199" s="203"/>
      <c r="D28199" s="203"/>
      <c r="E28199" s="203"/>
      <c r="F28199" s="203"/>
    </row>
    <row r="28200" spans="1:6" x14ac:dyDescent="0.25">
      <c r="A28200" s="203"/>
      <c r="B28200" s="203"/>
      <c r="C28200" s="203"/>
      <c r="D28200" s="203"/>
      <c r="E28200" s="203"/>
      <c r="F28200" s="203"/>
    </row>
    <row r="28201" spans="1:6" x14ac:dyDescent="0.25">
      <c r="A28201" s="203"/>
      <c r="B28201" s="203"/>
      <c r="C28201" s="203"/>
      <c r="D28201" s="203"/>
      <c r="E28201" s="203"/>
      <c r="F28201" s="203"/>
    </row>
    <row r="28202" spans="1:6" x14ac:dyDescent="0.25">
      <c r="A28202" s="203"/>
      <c r="B28202" s="203"/>
      <c r="C28202" s="203"/>
      <c r="D28202" s="203"/>
      <c r="E28202" s="203"/>
      <c r="F28202" s="203"/>
    </row>
    <row r="28203" spans="1:6" x14ac:dyDescent="0.25">
      <c r="A28203" s="203"/>
      <c r="B28203" s="203"/>
      <c r="C28203" s="203"/>
      <c r="D28203" s="203"/>
      <c r="E28203" s="203"/>
      <c r="F28203" s="203"/>
    </row>
    <row r="28204" spans="1:6" x14ac:dyDescent="0.25">
      <c r="A28204" s="203"/>
      <c r="B28204" s="203"/>
      <c r="C28204" s="203"/>
      <c r="D28204" s="203"/>
      <c r="E28204" s="203"/>
      <c r="F28204" s="203"/>
    </row>
    <row r="28205" spans="1:6" x14ac:dyDescent="0.25">
      <c r="A28205" s="203"/>
      <c r="B28205" s="203"/>
      <c r="C28205" s="203"/>
      <c r="D28205" s="203"/>
      <c r="E28205" s="203"/>
      <c r="F28205" s="203"/>
    </row>
    <row r="28206" spans="1:6" x14ac:dyDescent="0.25">
      <c r="A28206" s="203"/>
      <c r="B28206" s="203"/>
      <c r="C28206" s="203"/>
      <c r="D28206" s="203"/>
      <c r="E28206" s="203"/>
      <c r="F28206" s="203"/>
    </row>
    <row r="28207" spans="1:6" x14ac:dyDescent="0.25">
      <c r="A28207" s="203"/>
      <c r="B28207" s="203"/>
      <c r="C28207" s="203"/>
      <c r="D28207" s="203"/>
      <c r="E28207" s="203"/>
      <c r="F28207" s="203"/>
    </row>
    <row r="28208" spans="1:6" x14ac:dyDescent="0.25">
      <c r="A28208" s="203"/>
      <c r="B28208" s="203"/>
      <c r="C28208" s="203"/>
      <c r="D28208" s="203"/>
      <c r="E28208" s="203"/>
      <c r="F28208" s="203"/>
    </row>
    <row r="28209" spans="1:6" x14ac:dyDescent="0.25">
      <c r="A28209" s="203"/>
      <c r="B28209" s="203"/>
      <c r="C28209" s="203"/>
      <c r="D28209" s="203"/>
      <c r="E28209" s="203"/>
      <c r="F28209" s="203"/>
    </row>
    <row r="28210" spans="1:6" x14ac:dyDescent="0.25">
      <c r="A28210" s="203"/>
      <c r="B28210" s="203"/>
      <c r="C28210" s="203"/>
      <c r="D28210" s="203"/>
      <c r="E28210" s="203"/>
      <c r="F28210" s="203"/>
    </row>
    <row r="28211" spans="1:6" x14ac:dyDescent="0.25">
      <c r="A28211" s="203"/>
      <c r="B28211" s="203"/>
      <c r="C28211" s="203"/>
      <c r="D28211" s="203"/>
      <c r="E28211" s="203"/>
      <c r="F28211" s="203"/>
    </row>
    <row r="28212" spans="1:6" x14ac:dyDescent="0.25">
      <c r="A28212" s="203"/>
      <c r="B28212" s="203"/>
      <c r="C28212" s="203"/>
      <c r="D28212" s="203"/>
      <c r="E28212" s="203"/>
      <c r="F28212" s="203"/>
    </row>
    <row r="28213" spans="1:6" x14ac:dyDescent="0.25">
      <c r="A28213" s="203"/>
      <c r="B28213" s="203"/>
      <c r="C28213" s="203"/>
      <c r="D28213" s="203"/>
      <c r="E28213" s="203"/>
      <c r="F28213" s="203"/>
    </row>
    <row r="28214" spans="1:6" x14ac:dyDescent="0.25">
      <c r="A28214" s="203"/>
      <c r="B28214" s="203"/>
      <c r="C28214" s="203"/>
      <c r="D28214" s="203"/>
      <c r="E28214" s="203"/>
      <c r="F28214" s="203"/>
    </row>
    <row r="28215" spans="1:6" x14ac:dyDescent="0.25">
      <c r="A28215" s="203"/>
      <c r="B28215" s="203"/>
      <c r="C28215" s="203"/>
      <c r="D28215" s="203"/>
      <c r="E28215" s="203"/>
      <c r="F28215" s="203"/>
    </row>
    <row r="28216" spans="1:6" x14ac:dyDescent="0.25">
      <c r="A28216" s="203"/>
      <c r="B28216" s="203"/>
      <c r="C28216" s="203"/>
      <c r="D28216" s="203"/>
      <c r="E28216" s="203"/>
      <c r="F28216" s="203"/>
    </row>
    <row r="28217" spans="1:6" x14ac:dyDescent="0.25">
      <c r="A28217" s="203"/>
      <c r="B28217" s="203"/>
      <c r="C28217" s="203"/>
      <c r="D28217" s="203"/>
      <c r="E28217" s="203"/>
      <c r="F28217" s="203"/>
    </row>
    <row r="28218" spans="1:6" x14ac:dyDescent="0.25">
      <c r="A28218" s="203"/>
      <c r="B28218" s="203"/>
      <c r="C28218" s="203"/>
      <c r="D28218" s="203"/>
      <c r="E28218" s="203"/>
      <c r="F28218" s="203"/>
    </row>
    <row r="28219" spans="1:6" x14ac:dyDescent="0.25">
      <c r="A28219" s="203"/>
      <c r="B28219" s="203"/>
      <c r="C28219" s="203"/>
      <c r="D28219" s="203"/>
      <c r="E28219" s="203"/>
      <c r="F28219" s="203"/>
    </row>
    <row r="28220" spans="1:6" x14ac:dyDescent="0.25">
      <c r="A28220" s="203"/>
      <c r="B28220" s="203"/>
      <c r="C28220" s="203"/>
      <c r="D28220" s="203"/>
      <c r="E28220" s="203"/>
      <c r="F28220" s="203"/>
    </row>
    <row r="28221" spans="1:6" x14ac:dyDescent="0.25">
      <c r="A28221" s="203"/>
      <c r="B28221" s="203"/>
      <c r="C28221" s="203"/>
      <c r="D28221" s="203"/>
      <c r="E28221" s="203"/>
      <c r="F28221" s="203"/>
    </row>
    <row r="28222" spans="1:6" x14ac:dyDescent="0.25">
      <c r="A28222" s="203"/>
      <c r="B28222" s="203"/>
      <c r="C28222" s="203"/>
      <c r="D28222" s="203"/>
      <c r="E28222" s="203"/>
      <c r="F28222" s="203"/>
    </row>
    <row r="28223" spans="1:6" x14ac:dyDescent="0.25">
      <c r="A28223" s="203"/>
      <c r="B28223" s="203"/>
      <c r="C28223" s="203"/>
      <c r="D28223" s="203"/>
      <c r="E28223" s="203"/>
      <c r="F28223" s="203"/>
    </row>
    <row r="28224" spans="1:6" x14ac:dyDescent="0.25">
      <c r="A28224" s="203"/>
      <c r="B28224" s="203"/>
      <c r="C28224" s="203"/>
      <c r="D28224" s="203"/>
      <c r="E28224" s="203"/>
      <c r="F28224" s="203"/>
    </row>
    <row r="28225" spans="1:6" x14ac:dyDescent="0.25">
      <c r="A28225" s="203"/>
      <c r="B28225" s="203"/>
      <c r="C28225" s="203"/>
      <c r="D28225" s="203"/>
      <c r="E28225" s="203"/>
      <c r="F28225" s="203"/>
    </row>
    <row r="28226" spans="1:6" x14ac:dyDescent="0.25">
      <c r="A28226" s="203"/>
      <c r="B28226" s="203"/>
      <c r="C28226" s="203"/>
      <c r="D28226" s="203"/>
      <c r="E28226" s="203"/>
      <c r="F28226" s="203"/>
    </row>
    <row r="28227" spans="1:6" x14ac:dyDescent="0.25">
      <c r="A28227" s="203"/>
      <c r="B28227" s="203"/>
      <c r="C28227" s="203"/>
      <c r="D28227" s="203"/>
      <c r="E28227" s="203"/>
      <c r="F28227" s="203"/>
    </row>
    <row r="28228" spans="1:6" x14ac:dyDescent="0.25">
      <c r="A28228" s="203"/>
      <c r="B28228" s="203"/>
      <c r="C28228" s="203"/>
      <c r="D28228" s="203"/>
      <c r="E28228" s="203"/>
      <c r="F28228" s="203"/>
    </row>
    <row r="28229" spans="1:6" x14ac:dyDescent="0.25">
      <c r="A28229" s="203"/>
      <c r="B28229" s="203"/>
      <c r="C28229" s="203"/>
      <c r="D28229" s="203"/>
      <c r="E28229" s="203"/>
      <c r="F28229" s="203"/>
    </row>
    <row r="28230" spans="1:6" x14ac:dyDescent="0.25">
      <c r="A28230" s="203"/>
      <c r="B28230" s="203"/>
      <c r="C28230" s="203"/>
      <c r="D28230" s="203"/>
      <c r="E28230" s="203"/>
      <c r="F28230" s="203"/>
    </row>
    <row r="28231" spans="1:6" x14ac:dyDescent="0.25">
      <c r="A28231" s="203"/>
      <c r="B28231" s="203"/>
      <c r="C28231" s="203"/>
      <c r="D28231" s="203"/>
      <c r="E28231" s="203"/>
      <c r="F28231" s="203"/>
    </row>
    <row r="28232" spans="1:6" x14ac:dyDescent="0.25">
      <c r="A28232" s="203"/>
      <c r="B28232" s="203"/>
      <c r="C28232" s="203"/>
      <c r="D28232" s="203"/>
      <c r="E28232" s="203"/>
      <c r="F28232" s="203"/>
    </row>
    <row r="28233" spans="1:6" x14ac:dyDescent="0.25">
      <c r="A28233" s="203"/>
      <c r="B28233" s="203"/>
      <c r="C28233" s="203"/>
      <c r="D28233" s="203"/>
      <c r="E28233" s="203"/>
      <c r="F28233" s="203"/>
    </row>
    <row r="28234" spans="1:6" x14ac:dyDescent="0.25">
      <c r="A28234" s="203"/>
      <c r="B28234" s="203"/>
      <c r="C28234" s="203"/>
      <c r="D28234" s="203"/>
      <c r="E28234" s="203"/>
      <c r="F28234" s="203"/>
    </row>
    <row r="28235" spans="1:6" x14ac:dyDescent="0.25">
      <c r="A28235" s="203"/>
      <c r="B28235" s="203"/>
      <c r="C28235" s="203"/>
      <c r="D28235" s="203"/>
      <c r="E28235" s="203"/>
      <c r="F28235" s="203"/>
    </row>
    <row r="28236" spans="1:6" x14ac:dyDescent="0.25">
      <c r="A28236" s="203"/>
      <c r="B28236" s="203"/>
      <c r="C28236" s="203"/>
      <c r="D28236" s="203"/>
      <c r="E28236" s="203"/>
      <c r="F28236" s="203"/>
    </row>
    <row r="28237" spans="1:6" x14ac:dyDescent="0.25">
      <c r="A28237" s="203"/>
      <c r="B28237" s="203"/>
      <c r="C28237" s="203"/>
      <c r="D28237" s="203"/>
      <c r="E28237" s="203"/>
      <c r="F28237" s="203"/>
    </row>
    <row r="28238" spans="1:6" x14ac:dyDescent="0.25">
      <c r="A28238" s="203"/>
      <c r="B28238" s="203"/>
      <c r="C28238" s="203"/>
      <c r="D28238" s="203"/>
      <c r="E28238" s="203"/>
      <c r="F28238" s="203"/>
    </row>
    <row r="28239" spans="1:6" x14ac:dyDescent="0.25">
      <c r="A28239" s="203"/>
      <c r="B28239" s="203"/>
      <c r="C28239" s="203"/>
      <c r="D28239" s="203"/>
      <c r="E28239" s="203"/>
      <c r="F28239" s="203"/>
    </row>
    <row r="28240" spans="1:6" x14ac:dyDescent="0.25">
      <c r="A28240" s="203"/>
      <c r="B28240" s="203"/>
      <c r="C28240" s="203"/>
      <c r="D28240" s="203"/>
      <c r="E28240" s="203"/>
      <c r="F28240" s="203"/>
    </row>
    <row r="28241" spans="1:6" x14ac:dyDescent="0.25">
      <c r="A28241" s="203"/>
      <c r="B28241" s="203"/>
      <c r="C28241" s="203"/>
      <c r="D28241" s="203"/>
      <c r="E28241" s="203"/>
      <c r="F28241" s="203"/>
    </row>
    <row r="28242" spans="1:6" x14ac:dyDescent="0.25">
      <c r="A28242" s="203"/>
      <c r="B28242" s="203"/>
      <c r="C28242" s="203"/>
      <c r="D28242" s="203"/>
      <c r="E28242" s="203"/>
      <c r="F28242" s="203"/>
    </row>
    <row r="28243" spans="1:6" x14ac:dyDescent="0.25">
      <c r="A28243" s="203"/>
      <c r="B28243" s="203"/>
      <c r="C28243" s="203"/>
      <c r="D28243" s="203"/>
      <c r="E28243" s="203"/>
      <c r="F28243" s="203"/>
    </row>
    <row r="28244" spans="1:6" x14ac:dyDescent="0.25">
      <c r="A28244" s="203"/>
      <c r="B28244" s="203"/>
      <c r="C28244" s="203"/>
      <c r="D28244" s="203"/>
      <c r="E28244" s="203"/>
      <c r="F28244" s="203"/>
    </row>
    <row r="28245" spans="1:6" x14ac:dyDescent="0.25">
      <c r="A28245" s="203"/>
      <c r="B28245" s="203"/>
      <c r="C28245" s="203"/>
      <c r="D28245" s="203"/>
      <c r="E28245" s="203"/>
      <c r="F28245" s="203"/>
    </row>
    <row r="28246" spans="1:6" x14ac:dyDescent="0.25">
      <c r="A28246" s="203"/>
      <c r="B28246" s="203"/>
      <c r="C28246" s="203"/>
      <c r="D28246" s="203"/>
      <c r="E28246" s="203"/>
      <c r="F28246" s="203"/>
    </row>
    <row r="28247" spans="1:6" x14ac:dyDescent="0.25">
      <c r="A28247" s="203"/>
      <c r="B28247" s="203"/>
      <c r="C28247" s="203"/>
      <c r="D28247" s="203"/>
      <c r="E28247" s="203"/>
      <c r="F28247" s="203"/>
    </row>
    <row r="28248" spans="1:6" x14ac:dyDescent="0.25">
      <c r="A28248" s="203"/>
      <c r="B28248" s="203"/>
      <c r="C28248" s="203"/>
      <c r="D28248" s="203"/>
      <c r="E28248" s="203"/>
      <c r="F28248" s="203"/>
    </row>
    <row r="28249" spans="1:6" x14ac:dyDescent="0.25">
      <c r="A28249" s="203"/>
      <c r="B28249" s="203"/>
      <c r="C28249" s="203"/>
      <c r="D28249" s="203"/>
      <c r="E28249" s="203"/>
      <c r="F28249" s="203"/>
    </row>
    <row r="28250" spans="1:6" x14ac:dyDescent="0.25">
      <c r="A28250" s="203"/>
      <c r="B28250" s="203"/>
      <c r="C28250" s="203"/>
      <c r="D28250" s="203"/>
      <c r="E28250" s="203"/>
      <c r="F28250" s="203"/>
    </row>
    <row r="28251" spans="1:6" x14ac:dyDescent="0.25">
      <c r="A28251" s="203"/>
      <c r="B28251" s="203"/>
      <c r="C28251" s="203"/>
      <c r="D28251" s="203"/>
      <c r="E28251" s="203"/>
      <c r="F28251" s="203"/>
    </row>
    <row r="28252" spans="1:6" x14ac:dyDescent="0.25">
      <c r="A28252" s="203"/>
      <c r="B28252" s="203"/>
      <c r="C28252" s="203"/>
      <c r="D28252" s="203"/>
      <c r="E28252" s="203"/>
      <c r="F28252" s="203"/>
    </row>
    <row r="28253" spans="1:6" x14ac:dyDescent="0.25">
      <c r="A28253" s="203"/>
      <c r="B28253" s="203"/>
      <c r="C28253" s="203"/>
      <c r="D28253" s="203"/>
      <c r="E28253" s="203"/>
      <c r="F28253" s="203"/>
    </row>
    <row r="28254" spans="1:6" x14ac:dyDescent="0.25">
      <c r="A28254" s="203"/>
      <c r="B28254" s="203"/>
      <c r="C28254" s="203"/>
      <c r="D28254" s="203"/>
      <c r="E28254" s="203"/>
      <c r="F28254" s="203"/>
    </row>
    <row r="28255" spans="1:6" x14ac:dyDescent="0.25">
      <c r="A28255" s="203"/>
      <c r="B28255" s="203"/>
      <c r="C28255" s="203"/>
      <c r="D28255" s="203"/>
      <c r="E28255" s="203"/>
      <c r="F28255" s="203"/>
    </row>
    <row r="28256" spans="1:6" x14ac:dyDescent="0.25">
      <c r="A28256" s="203"/>
      <c r="B28256" s="203"/>
      <c r="C28256" s="203"/>
      <c r="D28256" s="203"/>
      <c r="E28256" s="203"/>
      <c r="F28256" s="203"/>
    </row>
    <row r="28257" spans="1:6" x14ac:dyDescent="0.25">
      <c r="A28257" s="203"/>
      <c r="B28257" s="203"/>
      <c r="C28257" s="203"/>
      <c r="D28257" s="203"/>
      <c r="E28257" s="203"/>
      <c r="F28257" s="203"/>
    </row>
    <row r="28258" spans="1:6" x14ac:dyDescent="0.25">
      <c r="A28258" s="203"/>
      <c r="B28258" s="203"/>
      <c r="C28258" s="203"/>
      <c r="D28258" s="203"/>
      <c r="E28258" s="203"/>
      <c r="F28258" s="203"/>
    </row>
    <row r="28259" spans="1:6" x14ac:dyDescent="0.25">
      <c r="A28259" s="203"/>
      <c r="B28259" s="203"/>
      <c r="C28259" s="203"/>
      <c r="D28259" s="203"/>
      <c r="E28259" s="203"/>
      <c r="F28259" s="203"/>
    </row>
    <row r="28260" spans="1:6" x14ac:dyDescent="0.25">
      <c r="A28260" s="203"/>
      <c r="B28260" s="203"/>
      <c r="C28260" s="203"/>
      <c r="D28260" s="203"/>
      <c r="E28260" s="203"/>
      <c r="F28260" s="203"/>
    </row>
    <row r="28261" spans="1:6" x14ac:dyDescent="0.25">
      <c r="A28261" s="203"/>
      <c r="B28261" s="203"/>
      <c r="C28261" s="203"/>
      <c r="D28261" s="203"/>
      <c r="E28261" s="203"/>
      <c r="F28261" s="203"/>
    </row>
    <row r="28262" spans="1:6" x14ac:dyDescent="0.25">
      <c r="A28262" s="203"/>
      <c r="B28262" s="203"/>
      <c r="C28262" s="203"/>
      <c r="D28262" s="203"/>
      <c r="E28262" s="203"/>
      <c r="F28262" s="203"/>
    </row>
    <row r="28263" spans="1:6" x14ac:dyDescent="0.25">
      <c r="A28263" s="203"/>
      <c r="B28263" s="203"/>
      <c r="C28263" s="203"/>
      <c r="D28263" s="203"/>
      <c r="E28263" s="203"/>
      <c r="F28263" s="203"/>
    </row>
    <row r="28264" spans="1:6" x14ac:dyDescent="0.25">
      <c r="A28264" s="203"/>
      <c r="B28264" s="203"/>
      <c r="C28264" s="203"/>
      <c r="D28264" s="203"/>
      <c r="E28264" s="203"/>
      <c r="F28264" s="203"/>
    </row>
    <row r="28265" spans="1:6" x14ac:dyDescent="0.25">
      <c r="A28265" s="203"/>
      <c r="B28265" s="203"/>
      <c r="C28265" s="203"/>
      <c r="D28265" s="203"/>
      <c r="E28265" s="203"/>
      <c r="F28265" s="203"/>
    </row>
    <row r="28266" spans="1:6" x14ac:dyDescent="0.25">
      <c r="A28266" s="203"/>
      <c r="B28266" s="203"/>
      <c r="C28266" s="203"/>
      <c r="D28266" s="203"/>
      <c r="E28266" s="203"/>
      <c r="F28266" s="203"/>
    </row>
    <row r="28267" spans="1:6" x14ac:dyDescent="0.25">
      <c r="A28267" s="203"/>
      <c r="B28267" s="203"/>
      <c r="C28267" s="203"/>
      <c r="D28267" s="203"/>
      <c r="E28267" s="203"/>
      <c r="F28267" s="203"/>
    </row>
    <row r="28268" spans="1:6" x14ac:dyDescent="0.25">
      <c r="A28268" s="203"/>
      <c r="B28268" s="203"/>
      <c r="C28268" s="203"/>
      <c r="D28268" s="203"/>
      <c r="E28268" s="203"/>
      <c r="F28268" s="203"/>
    </row>
    <row r="28269" spans="1:6" x14ac:dyDescent="0.25">
      <c r="A28269" s="203"/>
      <c r="B28269" s="203"/>
      <c r="C28269" s="203"/>
      <c r="D28269" s="203"/>
      <c r="E28269" s="203"/>
      <c r="F28269" s="203"/>
    </row>
    <row r="28270" spans="1:6" x14ac:dyDescent="0.25">
      <c r="A28270" s="203"/>
      <c r="B28270" s="203"/>
      <c r="C28270" s="203"/>
      <c r="D28270" s="203"/>
      <c r="E28270" s="203"/>
      <c r="F28270" s="203"/>
    </row>
    <row r="28271" spans="1:6" x14ac:dyDescent="0.25">
      <c r="A28271" s="203"/>
      <c r="B28271" s="203"/>
      <c r="C28271" s="203"/>
      <c r="D28271" s="203"/>
      <c r="E28271" s="203"/>
      <c r="F28271" s="203"/>
    </row>
    <row r="28272" spans="1:6" x14ac:dyDescent="0.25">
      <c r="A28272" s="203"/>
      <c r="B28272" s="203"/>
      <c r="C28272" s="203"/>
      <c r="D28272" s="203"/>
      <c r="E28272" s="203"/>
      <c r="F28272" s="203"/>
    </row>
    <row r="28273" spans="1:6" x14ac:dyDescent="0.25">
      <c r="A28273" s="203"/>
      <c r="B28273" s="203"/>
      <c r="C28273" s="203"/>
      <c r="D28273" s="203"/>
      <c r="E28273" s="203"/>
      <c r="F28273" s="203"/>
    </row>
    <row r="28274" spans="1:6" x14ac:dyDescent="0.25">
      <c r="A28274" s="203"/>
      <c r="B28274" s="203"/>
      <c r="C28274" s="203"/>
      <c r="D28274" s="203"/>
      <c r="E28274" s="203"/>
      <c r="F28274" s="203"/>
    </row>
    <row r="28275" spans="1:6" x14ac:dyDescent="0.25">
      <c r="A28275" s="203"/>
      <c r="B28275" s="203"/>
      <c r="C28275" s="203"/>
      <c r="D28275" s="203"/>
      <c r="E28275" s="203"/>
      <c r="F28275" s="203"/>
    </row>
    <row r="28276" spans="1:6" x14ac:dyDescent="0.25">
      <c r="A28276" s="203"/>
      <c r="B28276" s="203"/>
      <c r="C28276" s="203"/>
      <c r="D28276" s="203"/>
      <c r="E28276" s="203"/>
      <c r="F28276" s="203"/>
    </row>
    <row r="28277" spans="1:6" x14ac:dyDescent="0.25">
      <c r="A28277" s="203"/>
      <c r="B28277" s="203"/>
      <c r="C28277" s="203"/>
      <c r="D28277" s="203"/>
      <c r="E28277" s="203"/>
      <c r="F28277" s="203"/>
    </row>
    <row r="28278" spans="1:6" x14ac:dyDescent="0.25">
      <c r="A28278" s="203"/>
      <c r="B28278" s="203"/>
      <c r="C28278" s="203"/>
      <c r="D28278" s="203"/>
      <c r="E28278" s="203"/>
      <c r="F28278" s="203"/>
    </row>
    <row r="28279" spans="1:6" x14ac:dyDescent="0.25">
      <c r="A28279" s="203"/>
      <c r="B28279" s="203"/>
      <c r="C28279" s="203"/>
      <c r="D28279" s="203"/>
      <c r="E28279" s="203"/>
      <c r="F28279" s="203"/>
    </row>
    <row r="28280" spans="1:6" x14ac:dyDescent="0.25">
      <c r="A28280" s="203"/>
      <c r="B28280" s="203"/>
      <c r="C28280" s="203"/>
      <c r="D28280" s="203"/>
      <c r="E28280" s="203"/>
      <c r="F28280" s="203"/>
    </row>
    <row r="28281" spans="1:6" x14ac:dyDescent="0.25">
      <c r="A28281" s="203"/>
      <c r="B28281" s="203"/>
      <c r="C28281" s="203"/>
      <c r="D28281" s="203"/>
      <c r="E28281" s="203"/>
      <c r="F28281" s="203"/>
    </row>
    <row r="28282" spans="1:6" x14ac:dyDescent="0.25">
      <c r="A28282" s="203"/>
      <c r="B28282" s="203"/>
      <c r="C28282" s="203"/>
      <c r="D28282" s="203"/>
      <c r="E28282" s="203"/>
      <c r="F28282" s="203"/>
    </row>
    <row r="28283" spans="1:6" x14ac:dyDescent="0.25">
      <c r="A28283" s="203"/>
      <c r="B28283" s="203"/>
      <c r="C28283" s="203"/>
      <c r="D28283" s="203"/>
      <c r="E28283" s="203"/>
      <c r="F28283" s="203"/>
    </row>
    <row r="28284" spans="1:6" x14ac:dyDescent="0.25">
      <c r="A28284" s="203"/>
      <c r="B28284" s="203"/>
      <c r="C28284" s="203"/>
      <c r="D28284" s="203"/>
      <c r="E28284" s="203"/>
      <c r="F28284" s="203"/>
    </row>
    <row r="28285" spans="1:6" x14ac:dyDescent="0.25">
      <c r="A28285" s="203"/>
      <c r="B28285" s="203"/>
      <c r="C28285" s="203"/>
      <c r="D28285" s="203"/>
      <c r="E28285" s="203"/>
      <c r="F28285" s="203"/>
    </row>
    <row r="28286" spans="1:6" x14ac:dyDescent="0.25">
      <c r="A28286" s="203"/>
      <c r="B28286" s="203"/>
      <c r="C28286" s="203"/>
      <c r="D28286" s="203"/>
      <c r="E28286" s="203"/>
      <c r="F28286" s="203"/>
    </row>
    <row r="28287" spans="1:6" x14ac:dyDescent="0.25">
      <c r="A28287" s="203"/>
      <c r="B28287" s="203"/>
      <c r="C28287" s="203"/>
      <c r="D28287" s="203"/>
      <c r="E28287" s="203"/>
      <c r="F28287" s="203"/>
    </row>
    <row r="28288" spans="1:6" x14ac:dyDescent="0.25">
      <c r="A28288" s="203"/>
      <c r="B28288" s="203"/>
      <c r="C28288" s="203"/>
      <c r="D28288" s="203"/>
      <c r="E28288" s="203"/>
      <c r="F28288" s="203"/>
    </row>
    <row r="28289" spans="1:6" x14ac:dyDescent="0.25">
      <c r="A28289" s="203"/>
      <c r="B28289" s="203"/>
      <c r="C28289" s="203"/>
      <c r="D28289" s="203"/>
      <c r="E28289" s="203"/>
      <c r="F28289" s="203"/>
    </row>
    <row r="28290" spans="1:6" x14ac:dyDescent="0.25">
      <c r="A28290" s="203"/>
      <c r="B28290" s="203"/>
      <c r="C28290" s="203"/>
      <c r="D28290" s="203"/>
      <c r="E28290" s="203"/>
      <c r="F28290" s="203"/>
    </row>
    <row r="28291" spans="1:6" x14ac:dyDescent="0.25">
      <c r="A28291" s="203"/>
      <c r="B28291" s="203"/>
      <c r="C28291" s="203"/>
      <c r="D28291" s="203"/>
      <c r="E28291" s="203"/>
      <c r="F28291" s="203"/>
    </row>
    <row r="28292" spans="1:6" x14ac:dyDescent="0.25">
      <c r="A28292" s="203"/>
      <c r="B28292" s="203"/>
      <c r="C28292" s="203"/>
      <c r="D28292" s="203"/>
      <c r="E28292" s="203"/>
      <c r="F28292" s="203"/>
    </row>
    <row r="28293" spans="1:6" x14ac:dyDescent="0.25">
      <c r="A28293" s="203"/>
      <c r="B28293" s="203"/>
      <c r="C28293" s="203"/>
      <c r="D28293" s="203"/>
      <c r="E28293" s="203"/>
      <c r="F28293" s="203"/>
    </row>
    <row r="28294" spans="1:6" x14ac:dyDescent="0.25">
      <c r="A28294" s="203"/>
      <c r="B28294" s="203"/>
      <c r="C28294" s="203"/>
      <c r="D28294" s="203"/>
      <c r="E28294" s="203"/>
      <c r="F28294" s="203"/>
    </row>
    <row r="28295" spans="1:6" x14ac:dyDescent="0.25">
      <c r="A28295" s="203"/>
      <c r="B28295" s="203"/>
      <c r="C28295" s="203"/>
      <c r="D28295" s="203"/>
      <c r="E28295" s="203"/>
      <c r="F28295" s="203"/>
    </row>
    <row r="28296" spans="1:6" x14ac:dyDescent="0.25">
      <c r="A28296" s="203"/>
      <c r="B28296" s="203"/>
      <c r="C28296" s="203"/>
      <c r="D28296" s="203"/>
      <c r="E28296" s="203"/>
      <c r="F28296" s="203"/>
    </row>
    <row r="28297" spans="1:6" x14ac:dyDescent="0.25">
      <c r="A28297" s="203"/>
      <c r="B28297" s="203"/>
      <c r="C28297" s="203"/>
      <c r="D28297" s="203"/>
      <c r="E28297" s="203"/>
      <c r="F28297" s="203"/>
    </row>
    <row r="28298" spans="1:6" x14ac:dyDescent="0.25">
      <c r="A28298" s="203"/>
      <c r="B28298" s="203"/>
      <c r="C28298" s="203"/>
      <c r="D28298" s="203"/>
      <c r="E28298" s="203"/>
      <c r="F28298" s="203"/>
    </row>
    <row r="28299" spans="1:6" x14ac:dyDescent="0.25">
      <c r="A28299" s="203"/>
      <c r="B28299" s="203"/>
      <c r="C28299" s="203"/>
      <c r="D28299" s="203"/>
      <c r="E28299" s="203"/>
      <c r="F28299" s="203"/>
    </row>
    <row r="28300" spans="1:6" x14ac:dyDescent="0.25">
      <c r="A28300" s="203"/>
      <c r="B28300" s="203"/>
      <c r="C28300" s="203"/>
      <c r="D28300" s="203"/>
      <c r="E28300" s="203"/>
      <c r="F28300" s="203"/>
    </row>
    <row r="28301" spans="1:6" x14ac:dyDescent="0.25">
      <c r="A28301" s="203"/>
      <c r="B28301" s="203"/>
      <c r="C28301" s="203"/>
      <c r="D28301" s="203"/>
      <c r="E28301" s="203"/>
      <c r="F28301" s="203"/>
    </row>
    <row r="28302" spans="1:6" x14ac:dyDescent="0.25">
      <c r="A28302" s="203"/>
      <c r="B28302" s="203"/>
      <c r="C28302" s="203"/>
      <c r="D28302" s="203"/>
      <c r="E28302" s="203"/>
      <c r="F28302" s="203"/>
    </row>
    <row r="28303" spans="1:6" x14ac:dyDescent="0.25">
      <c r="A28303" s="203"/>
      <c r="B28303" s="203"/>
      <c r="C28303" s="203"/>
      <c r="D28303" s="203"/>
      <c r="E28303" s="203"/>
      <c r="F28303" s="203"/>
    </row>
    <row r="28304" spans="1:6" x14ac:dyDescent="0.25">
      <c r="A28304" s="203"/>
      <c r="B28304" s="203"/>
      <c r="C28304" s="203"/>
      <c r="D28304" s="203"/>
      <c r="E28304" s="203"/>
      <c r="F28304" s="203"/>
    </row>
    <row r="28305" spans="1:6" x14ac:dyDescent="0.25">
      <c r="A28305" s="203"/>
      <c r="B28305" s="203"/>
      <c r="C28305" s="203"/>
      <c r="D28305" s="203"/>
      <c r="E28305" s="203"/>
      <c r="F28305" s="203"/>
    </row>
    <row r="28306" spans="1:6" x14ac:dyDescent="0.25">
      <c r="A28306" s="203"/>
      <c r="B28306" s="203"/>
      <c r="C28306" s="203"/>
      <c r="D28306" s="203"/>
      <c r="E28306" s="203"/>
      <c r="F28306" s="203"/>
    </row>
    <row r="28307" spans="1:6" x14ac:dyDescent="0.25">
      <c r="A28307" s="203"/>
      <c r="B28307" s="203"/>
      <c r="C28307" s="203"/>
      <c r="D28307" s="203"/>
      <c r="E28307" s="203"/>
      <c r="F28307" s="203"/>
    </row>
    <row r="28308" spans="1:6" x14ac:dyDescent="0.25">
      <c r="A28308" s="203"/>
      <c r="B28308" s="203"/>
      <c r="C28308" s="203"/>
      <c r="D28308" s="203"/>
      <c r="E28308" s="203"/>
      <c r="F28308" s="203"/>
    </row>
    <row r="28309" spans="1:6" x14ac:dyDescent="0.25">
      <c r="A28309" s="203"/>
      <c r="B28309" s="203"/>
      <c r="C28309" s="203"/>
      <c r="D28309" s="203"/>
      <c r="E28309" s="203"/>
      <c r="F28309" s="203"/>
    </row>
    <row r="28310" spans="1:6" x14ac:dyDescent="0.25">
      <c r="A28310" s="203"/>
      <c r="B28310" s="203"/>
      <c r="C28310" s="203"/>
      <c r="D28310" s="203"/>
      <c r="E28310" s="203"/>
      <c r="F28310" s="203"/>
    </row>
    <row r="28311" spans="1:6" x14ac:dyDescent="0.25">
      <c r="A28311" s="203"/>
      <c r="B28311" s="203"/>
      <c r="C28311" s="203"/>
      <c r="D28311" s="203"/>
      <c r="E28311" s="203"/>
      <c r="F28311" s="203"/>
    </row>
    <row r="28312" spans="1:6" x14ac:dyDescent="0.25">
      <c r="A28312" s="203"/>
      <c r="B28312" s="203"/>
      <c r="C28312" s="203"/>
      <c r="D28312" s="203"/>
      <c r="E28312" s="203"/>
      <c r="F28312" s="203"/>
    </row>
    <row r="28313" spans="1:6" x14ac:dyDescent="0.25">
      <c r="A28313" s="203"/>
      <c r="B28313" s="203"/>
      <c r="C28313" s="203"/>
      <c r="D28313" s="203"/>
      <c r="E28313" s="203"/>
      <c r="F28313" s="203"/>
    </row>
    <row r="28314" spans="1:6" x14ac:dyDescent="0.25">
      <c r="A28314" s="203"/>
      <c r="B28314" s="203"/>
      <c r="C28314" s="203"/>
      <c r="D28314" s="203"/>
      <c r="E28314" s="203"/>
      <c r="F28314" s="203"/>
    </row>
    <row r="28315" spans="1:6" x14ac:dyDescent="0.25">
      <c r="A28315" s="203"/>
      <c r="B28315" s="203"/>
      <c r="C28315" s="203"/>
      <c r="D28315" s="203"/>
      <c r="E28315" s="203"/>
      <c r="F28315" s="203"/>
    </row>
    <row r="28316" spans="1:6" x14ac:dyDescent="0.25">
      <c r="A28316" s="203"/>
      <c r="B28316" s="203"/>
      <c r="C28316" s="203"/>
      <c r="D28316" s="203"/>
      <c r="E28316" s="203"/>
      <c r="F28316" s="203"/>
    </row>
    <row r="28317" spans="1:6" x14ac:dyDescent="0.25">
      <c r="A28317" s="203"/>
      <c r="B28317" s="203"/>
      <c r="C28317" s="203"/>
      <c r="D28317" s="203"/>
      <c r="E28317" s="203"/>
      <c r="F28317" s="203"/>
    </row>
    <row r="28318" spans="1:6" x14ac:dyDescent="0.25">
      <c r="A28318" s="203"/>
      <c r="B28318" s="203"/>
      <c r="C28318" s="203"/>
      <c r="D28318" s="203"/>
      <c r="E28318" s="203"/>
      <c r="F28318" s="203"/>
    </row>
    <row r="28319" spans="1:6" x14ac:dyDescent="0.25">
      <c r="A28319" s="203"/>
      <c r="B28319" s="203"/>
      <c r="C28319" s="203"/>
      <c r="D28319" s="203"/>
      <c r="E28319" s="203"/>
      <c r="F28319" s="203"/>
    </row>
    <row r="28320" spans="1:6" x14ac:dyDescent="0.25">
      <c r="A28320" s="203"/>
      <c r="B28320" s="203"/>
      <c r="C28320" s="203"/>
      <c r="D28320" s="203"/>
      <c r="E28320" s="203"/>
      <c r="F28320" s="203"/>
    </row>
    <row r="28321" spans="1:6" x14ac:dyDescent="0.25">
      <c r="A28321" s="203"/>
      <c r="B28321" s="203"/>
      <c r="C28321" s="203"/>
      <c r="D28321" s="203"/>
      <c r="E28321" s="203"/>
      <c r="F28321" s="203"/>
    </row>
    <row r="28322" spans="1:6" x14ac:dyDescent="0.25">
      <c r="A28322" s="203"/>
      <c r="B28322" s="203"/>
      <c r="C28322" s="203"/>
      <c r="D28322" s="203"/>
      <c r="E28322" s="203"/>
      <c r="F28322" s="203"/>
    </row>
    <row r="28323" spans="1:6" x14ac:dyDescent="0.25">
      <c r="A28323" s="203"/>
      <c r="B28323" s="203"/>
      <c r="C28323" s="203"/>
      <c r="D28323" s="203"/>
      <c r="E28323" s="203"/>
      <c r="F28323" s="203"/>
    </row>
    <row r="28324" spans="1:6" x14ac:dyDescent="0.25">
      <c r="A28324" s="203"/>
      <c r="B28324" s="203"/>
      <c r="C28324" s="203"/>
      <c r="D28324" s="203"/>
      <c r="E28324" s="203"/>
      <c r="F28324" s="203"/>
    </row>
    <row r="28325" spans="1:6" x14ac:dyDescent="0.25">
      <c r="A28325" s="203"/>
      <c r="B28325" s="203"/>
      <c r="C28325" s="203"/>
      <c r="D28325" s="203"/>
      <c r="E28325" s="203"/>
      <c r="F28325" s="203"/>
    </row>
    <row r="28326" spans="1:6" x14ac:dyDescent="0.25">
      <c r="A28326" s="203"/>
      <c r="B28326" s="203"/>
      <c r="C28326" s="203"/>
      <c r="D28326" s="203"/>
      <c r="E28326" s="203"/>
      <c r="F28326" s="203"/>
    </row>
    <row r="28327" spans="1:6" x14ac:dyDescent="0.25">
      <c r="A28327" s="203"/>
      <c r="B28327" s="203"/>
      <c r="C28327" s="203"/>
      <c r="D28327" s="203"/>
      <c r="E28327" s="203"/>
      <c r="F28327" s="203"/>
    </row>
    <row r="28328" spans="1:6" x14ac:dyDescent="0.25">
      <c r="A28328" s="203"/>
      <c r="B28328" s="203"/>
      <c r="C28328" s="203"/>
      <c r="D28328" s="203"/>
      <c r="E28328" s="203"/>
      <c r="F28328" s="203"/>
    </row>
    <row r="28329" spans="1:6" x14ac:dyDescent="0.25">
      <c r="A28329" s="203"/>
      <c r="B28329" s="203"/>
      <c r="C28329" s="203"/>
      <c r="D28329" s="203"/>
      <c r="E28329" s="203"/>
      <c r="F28329" s="203"/>
    </row>
    <row r="28330" spans="1:6" x14ac:dyDescent="0.25">
      <c r="A28330" s="203"/>
      <c r="B28330" s="203"/>
      <c r="C28330" s="203"/>
      <c r="D28330" s="203"/>
      <c r="E28330" s="203"/>
      <c r="F28330" s="203"/>
    </row>
    <row r="28331" spans="1:6" x14ac:dyDescent="0.25">
      <c r="A28331" s="203"/>
      <c r="B28331" s="203"/>
      <c r="C28331" s="203"/>
      <c r="D28331" s="203"/>
      <c r="E28331" s="203"/>
      <c r="F28331" s="203"/>
    </row>
    <row r="28332" spans="1:6" x14ac:dyDescent="0.25">
      <c r="A28332" s="203"/>
      <c r="B28332" s="203"/>
      <c r="C28332" s="203"/>
      <c r="D28332" s="203"/>
      <c r="E28332" s="203"/>
      <c r="F28332" s="203"/>
    </row>
    <row r="28333" spans="1:6" x14ac:dyDescent="0.25">
      <c r="A28333" s="203"/>
      <c r="B28333" s="203"/>
      <c r="C28333" s="203"/>
      <c r="D28333" s="203"/>
      <c r="E28333" s="203"/>
      <c r="F28333" s="203"/>
    </row>
    <row r="28334" spans="1:6" x14ac:dyDescent="0.25">
      <c r="A28334" s="203"/>
      <c r="B28334" s="203"/>
      <c r="C28334" s="203"/>
      <c r="D28334" s="203"/>
      <c r="E28334" s="203"/>
      <c r="F28334" s="203"/>
    </row>
    <row r="28335" spans="1:6" x14ac:dyDescent="0.25">
      <c r="A28335" s="203"/>
      <c r="B28335" s="203"/>
      <c r="C28335" s="203"/>
      <c r="D28335" s="203"/>
      <c r="E28335" s="203"/>
      <c r="F28335" s="203"/>
    </row>
    <row r="28336" spans="1:6" x14ac:dyDescent="0.25">
      <c r="A28336" s="203"/>
      <c r="B28336" s="203"/>
      <c r="C28336" s="203"/>
      <c r="D28336" s="203"/>
      <c r="E28336" s="203"/>
      <c r="F28336" s="203"/>
    </row>
    <row r="28337" spans="1:6" x14ac:dyDescent="0.25">
      <c r="A28337" s="203"/>
      <c r="B28337" s="203"/>
      <c r="C28337" s="203"/>
      <c r="D28337" s="203"/>
      <c r="E28337" s="203"/>
      <c r="F28337" s="203"/>
    </row>
    <row r="28338" spans="1:6" x14ac:dyDescent="0.25">
      <c r="A28338" s="203"/>
      <c r="B28338" s="203"/>
      <c r="C28338" s="203"/>
      <c r="D28338" s="203"/>
      <c r="E28338" s="203"/>
      <c r="F28338" s="203"/>
    </row>
    <row r="28339" spans="1:6" x14ac:dyDescent="0.25">
      <c r="A28339" s="203"/>
      <c r="B28339" s="203"/>
      <c r="C28339" s="203"/>
      <c r="D28339" s="203"/>
      <c r="E28339" s="203"/>
      <c r="F28339" s="203"/>
    </row>
    <row r="28340" spans="1:6" x14ac:dyDescent="0.25">
      <c r="A28340" s="203"/>
      <c r="B28340" s="203"/>
      <c r="C28340" s="203"/>
      <c r="D28340" s="203"/>
      <c r="E28340" s="203"/>
      <c r="F28340" s="203"/>
    </row>
    <row r="28341" spans="1:6" x14ac:dyDescent="0.25">
      <c r="A28341" s="203"/>
      <c r="B28341" s="203"/>
      <c r="C28341" s="203"/>
      <c r="D28341" s="203"/>
      <c r="E28341" s="203"/>
      <c r="F28341" s="203"/>
    </row>
    <row r="28342" spans="1:6" x14ac:dyDescent="0.25">
      <c r="A28342" s="203"/>
      <c r="B28342" s="203"/>
      <c r="C28342" s="203"/>
      <c r="D28342" s="203"/>
      <c r="E28342" s="203"/>
      <c r="F28342" s="203"/>
    </row>
    <row r="28343" spans="1:6" x14ac:dyDescent="0.25">
      <c r="A28343" s="203"/>
      <c r="B28343" s="203"/>
      <c r="C28343" s="203"/>
      <c r="D28343" s="203"/>
      <c r="E28343" s="203"/>
      <c r="F28343" s="203"/>
    </row>
    <row r="28344" spans="1:6" x14ac:dyDescent="0.25">
      <c r="A28344" s="203"/>
      <c r="B28344" s="203"/>
      <c r="C28344" s="203"/>
      <c r="D28344" s="203"/>
      <c r="E28344" s="203"/>
      <c r="F28344" s="203"/>
    </row>
    <row r="28345" spans="1:6" x14ac:dyDescent="0.25">
      <c r="A28345" s="203"/>
      <c r="B28345" s="203"/>
      <c r="C28345" s="203"/>
      <c r="D28345" s="203"/>
      <c r="E28345" s="203"/>
      <c r="F28345" s="203"/>
    </row>
    <row r="28346" spans="1:6" x14ac:dyDescent="0.25">
      <c r="A28346" s="203"/>
      <c r="B28346" s="203"/>
      <c r="C28346" s="203"/>
      <c r="D28346" s="203"/>
      <c r="E28346" s="203"/>
      <c r="F28346" s="203"/>
    </row>
    <row r="28347" spans="1:6" x14ac:dyDescent="0.25">
      <c r="A28347" s="203"/>
      <c r="B28347" s="203"/>
      <c r="C28347" s="203"/>
      <c r="D28347" s="203"/>
      <c r="E28347" s="203"/>
      <c r="F28347" s="203"/>
    </row>
    <row r="28348" spans="1:6" x14ac:dyDescent="0.25">
      <c r="A28348" s="203"/>
      <c r="B28348" s="203"/>
      <c r="C28348" s="203"/>
      <c r="D28348" s="203"/>
      <c r="E28348" s="203"/>
      <c r="F28348" s="203"/>
    </row>
    <row r="28349" spans="1:6" x14ac:dyDescent="0.25">
      <c r="A28349" s="203"/>
      <c r="B28349" s="203"/>
      <c r="C28349" s="203"/>
      <c r="D28349" s="203"/>
      <c r="E28349" s="203"/>
      <c r="F28349" s="203"/>
    </row>
    <row r="28350" spans="1:6" x14ac:dyDescent="0.25">
      <c r="A28350" s="203"/>
      <c r="B28350" s="203"/>
      <c r="C28350" s="203"/>
      <c r="D28350" s="203"/>
      <c r="E28350" s="203"/>
      <c r="F28350" s="203"/>
    </row>
    <row r="28351" spans="1:6" x14ac:dyDescent="0.25">
      <c r="A28351" s="203"/>
      <c r="B28351" s="203"/>
      <c r="C28351" s="203"/>
      <c r="D28351" s="203"/>
      <c r="E28351" s="203"/>
      <c r="F28351" s="203"/>
    </row>
    <row r="28352" spans="1:6" x14ac:dyDescent="0.25">
      <c r="A28352" s="203"/>
      <c r="B28352" s="203"/>
      <c r="C28352" s="203"/>
      <c r="D28352" s="203"/>
      <c r="E28352" s="203"/>
      <c r="F28352" s="203"/>
    </row>
    <row r="28353" spans="1:6" x14ac:dyDescent="0.25">
      <c r="A28353" s="203"/>
      <c r="B28353" s="203"/>
      <c r="C28353" s="203"/>
      <c r="D28353" s="203"/>
      <c r="E28353" s="203"/>
      <c r="F28353" s="203"/>
    </row>
    <row r="28354" spans="1:6" x14ac:dyDescent="0.25">
      <c r="A28354" s="203"/>
      <c r="B28354" s="203"/>
      <c r="C28354" s="203"/>
      <c r="D28354" s="203"/>
      <c r="E28354" s="203"/>
      <c r="F28354" s="203"/>
    </row>
    <row r="28355" spans="1:6" x14ac:dyDescent="0.25">
      <c r="A28355" s="203"/>
      <c r="B28355" s="203"/>
      <c r="C28355" s="203"/>
      <c r="D28355" s="203"/>
      <c r="E28355" s="203"/>
      <c r="F28355" s="203"/>
    </row>
    <row r="28356" spans="1:6" x14ac:dyDescent="0.25">
      <c r="A28356" s="203"/>
      <c r="B28356" s="203"/>
      <c r="C28356" s="203"/>
      <c r="D28356" s="203"/>
      <c r="E28356" s="203"/>
      <c r="F28356" s="203"/>
    </row>
    <row r="28357" spans="1:6" x14ac:dyDescent="0.25">
      <c r="A28357" s="203"/>
      <c r="B28357" s="203"/>
      <c r="C28357" s="203"/>
      <c r="D28357" s="203"/>
      <c r="E28357" s="203"/>
      <c r="F28357" s="203"/>
    </row>
    <row r="28358" spans="1:6" x14ac:dyDescent="0.25">
      <c r="A28358" s="203"/>
      <c r="B28358" s="203"/>
      <c r="C28358" s="203"/>
      <c r="D28358" s="203"/>
      <c r="E28358" s="203"/>
      <c r="F28358" s="203"/>
    </row>
    <row r="28359" spans="1:6" x14ac:dyDescent="0.25">
      <c r="A28359" s="203"/>
      <c r="B28359" s="203"/>
      <c r="C28359" s="203"/>
      <c r="D28359" s="203"/>
      <c r="E28359" s="203"/>
      <c r="F28359" s="203"/>
    </row>
    <row r="28360" spans="1:6" x14ac:dyDescent="0.25">
      <c r="A28360" s="203"/>
      <c r="B28360" s="203"/>
      <c r="C28360" s="203"/>
      <c r="D28360" s="203"/>
      <c r="E28360" s="203"/>
      <c r="F28360" s="203"/>
    </row>
    <row r="28361" spans="1:6" x14ac:dyDescent="0.25">
      <c r="A28361" s="203"/>
      <c r="B28361" s="203"/>
      <c r="C28361" s="203"/>
      <c r="D28361" s="203"/>
      <c r="E28361" s="203"/>
      <c r="F28361" s="203"/>
    </row>
    <row r="28362" spans="1:6" x14ac:dyDescent="0.25">
      <c r="A28362" s="203"/>
      <c r="B28362" s="203"/>
      <c r="C28362" s="203"/>
      <c r="D28362" s="203"/>
      <c r="E28362" s="203"/>
      <c r="F28362" s="203"/>
    </row>
    <row r="28363" spans="1:6" x14ac:dyDescent="0.25">
      <c r="A28363" s="203"/>
      <c r="B28363" s="203"/>
      <c r="C28363" s="203"/>
      <c r="D28363" s="203"/>
      <c r="E28363" s="203"/>
      <c r="F28363" s="203"/>
    </row>
    <row r="28364" spans="1:6" x14ac:dyDescent="0.25">
      <c r="A28364" s="203"/>
      <c r="B28364" s="203"/>
      <c r="C28364" s="203"/>
      <c r="D28364" s="203"/>
      <c r="E28364" s="203"/>
      <c r="F28364" s="203"/>
    </row>
    <row r="28365" spans="1:6" x14ac:dyDescent="0.25">
      <c r="A28365" s="203"/>
      <c r="B28365" s="203"/>
      <c r="C28365" s="203"/>
      <c r="D28365" s="203"/>
      <c r="E28365" s="203"/>
      <c r="F28365" s="203"/>
    </row>
    <row r="28366" spans="1:6" x14ac:dyDescent="0.25">
      <c r="A28366" s="203"/>
      <c r="B28366" s="203"/>
      <c r="C28366" s="203"/>
      <c r="D28366" s="203"/>
      <c r="E28366" s="203"/>
      <c r="F28366" s="203"/>
    </row>
    <row r="28367" spans="1:6" x14ac:dyDescent="0.25">
      <c r="A28367" s="203"/>
      <c r="B28367" s="203"/>
      <c r="C28367" s="203"/>
      <c r="D28367" s="203"/>
      <c r="E28367" s="203"/>
      <c r="F28367" s="203"/>
    </row>
    <row r="28368" spans="1:6" x14ac:dyDescent="0.25">
      <c r="A28368" s="203"/>
      <c r="B28368" s="203"/>
      <c r="C28368" s="203"/>
      <c r="D28368" s="203"/>
      <c r="E28368" s="203"/>
      <c r="F28368" s="203"/>
    </row>
    <row r="28369" spans="1:6" x14ac:dyDescent="0.25">
      <c r="A28369" s="203"/>
      <c r="B28369" s="203"/>
      <c r="C28369" s="203"/>
      <c r="D28369" s="203"/>
      <c r="E28369" s="203"/>
      <c r="F28369" s="203"/>
    </row>
    <row r="28370" spans="1:6" x14ac:dyDescent="0.25">
      <c r="A28370" s="203"/>
      <c r="B28370" s="203"/>
      <c r="C28370" s="203"/>
      <c r="D28370" s="203"/>
      <c r="E28370" s="203"/>
      <c r="F28370" s="203"/>
    </row>
    <row r="28371" spans="1:6" x14ac:dyDescent="0.25">
      <c r="A28371" s="203"/>
      <c r="B28371" s="203"/>
      <c r="C28371" s="203"/>
      <c r="D28371" s="203"/>
      <c r="E28371" s="203"/>
      <c r="F28371" s="203"/>
    </row>
    <row r="28372" spans="1:6" x14ac:dyDescent="0.25">
      <c r="A28372" s="203"/>
      <c r="B28372" s="203"/>
      <c r="C28372" s="203"/>
      <c r="D28372" s="203"/>
      <c r="E28372" s="203"/>
      <c r="F28372" s="203"/>
    </row>
    <row r="28373" spans="1:6" x14ac:dyDescent="0.25">
      <c r="A28373" s="203"/>
      <c r="B28373" s="203"/>
      <c r="C28373" s="203"/>
      <c r="D28373" s="203"/>
      <c r="E28373" s="203"/>
      <c r="F28373" s="203"/>
    </row>
    <row r="28374" spans="1:6" x14ac:dyDescent="0.25">
      <c r="A28374" s="203"/>
      <c r="B28374" s="203"/>
      <c r="C28374" s="203"/>
      <c r="D28374" s="203"/>
      <c r="E28374" s="203"/>
      <c r="F28374" s="203"/>
    </row>
    <row r="28375" spans="1:6" x14ac:dyDescent="0.25">
      <c r="A28375" s="203"/>
      <c r="B28375" s="203"/>
      <c r="C28375" s="203"/>
      <c r="D28375" s="203"/>
      <c r="E28375" s="203"/>
      <c r="F28375" s="203"/>
    </row>
    <row r="28376" spans="1:6" x14ac:dyDescent="0.25">
      <c r="A28376" s="203"/>
      <c r="B28376" s="203"/>
      <c r="C28376" s="203"/>
      <c r="D28376" s="203"/>
      <c r="E28376" s="203"/>
      <c r="F28376" s="203"/>
    </row>
    <row r="28377" spans="1:6" x14ac:dyDescent="0.25">
      <c r="A28377" s="203"/>
      <c r="B28377" s="203"/>
      <c r="C28377" s="203"/>
      <c r="D28377" s="203"/>
      <c r="E28377" s="203"/>
      <c r="F28377" s="203"/>
    </row>
    <row r="28378" spans="1:6" x14ac:dyDescent="0.25">
      <c r="A28378" s="203"/>
      <c r="B28378" s="203"/>
      <c r="C28378" s="203"/>
      <c r="D28378" s="203"/>
      <c r="E28378" s="203"/>
      <c r="F28378" s="203"/>
    </row>
    <row r="28379" spans="1:6" x14ac:dyDescent="0.25">
      <c r="A28379" s="203"/>
      <c r="B28379" s="203"/>
      <c r="C28379" s="203"/>
      <c r="D28379" s="203"/>
      <c r="E28379" s="203"/>
      <c r="F28379" s="203"/>
    </row>
    <row r="28380" spans="1:6" x14ac:dyDescent="0.25">
      <c r="A28380" s="203"/>
      <c r="B28380" s="203"/>
      <c r="C28380" s="203"/>
      <c r="D28380" s="203"/>
      <c r="E28380" s="203"/>
      <c r="F28380" s="203"/>
    </row>
    <row r="28381" spans="1:6" x14ac:dyDescent="0.25">
      <c r="A28381" s="203"/>
      <c r="B28381" s="203"/>
      <c r="C28381" s="203"/>
      <c r="D28381" s="203"/>
      <c r="E28381" s="203"/>
      <c r="F28381" s="203"/>
    </row>
    <row r="28382" spans="1:6" x14ac:dyDescent="0.25">
      <c r="A28382" s="203"/>
      <c r="B28382" s="203"/>
      <c r="C28382" s="203"/>
      <c r="D28382" s="203"/>
      <c r="E28382" s="203"/>
      <c r="F28382" s="203"/>
    </row>
    <row r="28383" spans="1:6" x14ac:dyDescent="0.25">
      <c r="A28383" s="203"/>
      <c r="B28383" s="203"/>
      <c r="C28383" s="203"/>
      <c r="D28383" s="203"/>
      <c r="E28383" s="203"/>
      <c r="F28383" s="203"/>
    </row>
    <row r="28384" spans="1:6" x14ac:dyDescent="0.25">
      <c r="A28384" s="203"/>
      <c r="B28384" s="203"/>
      <c r="C28384" s="203"/>
      <c r="D28384" s="203"/>
      <c r="E28384" s="203"/>
      <c r="F28384" s="203"/>
    </row>
    <row r="28385" spans="1:6" x14ac:dyDescent="0.25">
      <c r="A28385" s="203"/>
      <c r="B28385" s="203"/>
      <c r="C28385" s="203"/>
      <c r="D28385" s="203"/>
      <c r="E28385" s="203"/>
      <c r="F28385" s="203"/>
    </row>
    <row r="28386" spans="1:6" x14ac:dyDescent="0.25">
      <c r="A28386" s="203"/>
      <c r="B28386" s="203"/>
      <c r="C28386" s="203"/>
      <c r="D28386" s="203"/>
      <c r="E28386" s="203"/>
      <c r="F28386" s="203"/>
    </row>
    <row r="28387" spans="1:6" x14ac:dyDescent="0.25">
      <c r="A28387" s="203"/>
      <c r="B28387" s="203"/>
      <c r="C28387" s="203"/>
      <c r="D28387" s="203"/>
      <c r="E28387" s="203"/>
      <c r="F28387" s="203"/>
    </row>
    <row r="28388" spans="1:6" x14ac:dyDescent="0.25">
      <c r="A28388" s="203"/>
      <c r="B28388" s="203"/>
      <c r="C28388" s="203"/>
      <c r="D28388" s="203"/>
      <c r="E28388" s="203"/>
      <c r="F28388" s="203"/>
    </row>
    <row r="28389" spans="1:6" x14ac:dyDescent="0.25">
      <c r="A28389" s="203"/>
      <c r="B28389" s="203"/>
      <c r="C28389" s="203"/>
      <c r="D28389" s="203"/>
      <c r="E28389" s="203"/>
      <c r="F28389" s="203"/>
    </row>
    <row r="28390" spans="1:6" x14ac:dyDescent="0.25">
      <c r="A28390" s="203"/>
      <c r="B28390" s="203"/>
      <c r="C28390" s="203"/>
      <c r="D28390" s="203"/>
      <c r="E28390" s="203"/>
      <c r="F28390" s="203"/>
    </row>
    <row r="28391" spans="1:6" x14ac:dyDescent="0.25">
      <c r="A28391" s="203"/>
      <c r="B28391" s="203"/>
      <c r="C28391" s="203"/>
      <c r="D28391" s="203"/>
      <c r="E28391" s="203"/>
      <c r="F28391" s="203"/>
    </row>
    <row r="28392" spans="1:6" x14ac:dyDescent="0.25">
      <c r="A28392" s="203"/>
      <c r="B28392" s="203"/>
      <c r="C28392" s="203"/>
      <c r="D28392" s="203"/>
      <c r="E28392" s="203"/>
      <c r="F28392" s="203"/>
    </row>
    <row r="28393" spans="1:6" x14ac:dyDescent="0.25">
      <c r="A28393" s="203"/>
      <c r="B28393" s="203"/>
      <c r="C28393" s="203"/>
      <c r="D28393" s="203"/>
      <c r="E28393" s="203"/>
      <c r="F28393" s="203"/>
    </row>
    <row r="28394" spans="1:6" x14ac:dyDescent="0.25">
      <c r="A28394" s="203"/>
      <c r="B28394" s="203"/>
      <c r="C28394" s="203"/>
      <c r="D28394" s="203"/>
      <c r="E28394" s="203"/>
      <c r="F28394" s="203"/>
    </row>
    <row r="28395" spans="1:6" x14ac:dyDescent="0.25">
      <c r="A28395" s="203"/>
      <c r="B28395" s="203"/>
      <c r="C28395" s="203"/>
      <c r="D28395" s="203"/>
      <c r="E28395" s="203"/>
      <c r="F28395" s="203"/>
    </row>
    <row r="28396" spans="1:6" x14ac:dyDescent="0.25">
      <c r="A28396" s="203"/>
      <c r="B28396" s="203"/>
      <c r="C28396" s="203"/>
      <c r="D28396" s="203"/>
      <c r="E28396" s="203"/>
      <c r="F28396" s="203"/>
    </row>
    <row r="28397" spans="1:6" x14ac:dyDescent="0.25">
      <c r="A28397" s="203"/>
      <c r="B28397" s="203"/>
      <c r="C28397" s="203"/>
      <c r="D28397" s="203"/>
      <c r="E28397" s="203"/>
      <c r="F28397" s="203"/>
    </row>
    <row r="28398" spans="1:6" x14ac:dyDescent="0.25">
      <c r="A28398" s="203"/>
      <c r="B28398" s="203"/>
      <c r="C28398" s="203"/>
      <c r="D28398" s="203"/>
      <c r="E28398" s="203"/>
      <c r="F28398" s="203"/>
    </row>
    <row r="28399" spans="1:6" x14ac:dyDescent="0.25">
      <c r="A28399" s="203"/>
      <c r="B28399" s="203"/>
      <c r="C28399" s="203"/>
      <c r="D28399" s="203"/>
      <c r="E28399" s="203"/>
      <c r="F28399" s="203"/>
    </row>
    <row r="28400" spans="1:6" x14ac:dyDescent="0.25">
      <c r="A28400" s="203"/>
      <c r="B28400" s="203"/>
      <c r="C28400" s="203"/>
      <c r="D28400" s="203"/>
      <c r="E28400" s="203"/>
      <c r="F28400" s="203"/>
    </row>
    <row r="28401" spans="1:6" x14ac:dyDescent="0.25">
      <c r="A28401" s="203"/>
      <c r="B28401" s="203"/>
      <c r="C28401" s="203"/>
      <c r="D28401" s="203"/>
      <c r="E28401" s="203"/>
      <c r="F28401" s="203"/>
    </row>
    <row r="28402" spans="1:6" x14ac:dyDescent="0.25">
      <c r="A28402" s="203"/>
      <c r="B28402" s="203"/>
      <c r="C28402" s="203"/>
      <c r="D28402" s="203"/>
      <c r="E28402" s="203"/>
      <c r="F28402" s="203"/>
    </row>
    <row r="28403" spans="1:6" x14ac:dyDescent="0.25">
      <c r="A28403" s="203"/>
      <c r="B28403" s="203"/>
      <c r="C28403" s="203"/>
      <c r="D28403" s="203"/>
      <c r="E28403" s="203"/>
      <c r="F28403" s="203"/>
    </row>
    <row r="28404" spans="1:6" x14ac:dyDescent="0.25">
      <c r="A28404" s="203"/>
      <c r="B28404" s="203"/>
      <c r="C28404" s="203"/>
      <c r="D28404" s="203"/>
      <c r="E28404" s="203"/>
      <c r="F28404" s="203"/>
    </row>
    <row r="28405" spans="1:6" x14ac:dyDescent="0.25">
      <c r="A28405" s="203"/>
      <c r="B28405" s="203"/>
      <c r="C28405" s="203"/>
      <c r="D28405" s="203"/>
      <c r="E28405" s="203"/>
      <c r="F28405" s="203"/>
    </row>
    <row r="28406" spans="1:6" x14ac:dyDescent="0.25">
      <c r="A28406" s="203"/>
      <c r="B28406" s="203"/>
      <c r="C28406" s="203"/>
      <c r="D28406" s="203"/>
      <c r="E28406" s="203"/>
      <c r="F28406" s="203"/>
    </row>
    <row r="28407" spans="1:6" x14ac:dyDescent="0.25">
      <c r="A28407" s="203"/>
      <c r="B28407" s="203"/>
      <c r="C28407" s="203"/>
      <c r="D28407" s="203"/>
      <c r="E28407" s="203"/>
      <c r="F28407" s="203"/>
    </row>
    <row r="28408" spans="1:6" x14ac:dyDescent="0.25">
      <c r="A28408" s="203"/>
      <c r="B28408" s="203"/>
      <c r="C28408" s="203"/>
      <c r="D28408" s="203"/>
      <c r="E28408" s="203"/>
      <c r="F28408" s="203"/>
    </row>
    <row r="28409" spans="1:6" x14ac:dyDescent="0.25">
      <c r="A28409" s="203"/>
      <c r="B28409" s="203"/>
      <c r="C28409" s="203"/>
      <c r="D28409" s="203"/>
      <c r="E28409" s="203"/>
      <c r="F28409" s="203"/>
    </row>
    <row r="28410" spans="1:6" x14ac:dyDescent="0.25">
      <c r="A28410" s="203"/>
      <c r="B28410" s="203"/>
      <c r="C28410" s="203"/>
      <c r="D28410" s="203"/>
      <c r="E28410" s="203"/>
      <c r="F28410" s="203"/>
    </row>
    <row r="28411" spans="1:6" x14ac:dyDescent="0.25">
      <c r="A28411" s="203"/>
      <c r="B28411" s="203"/>
      <c r="C28411" s="203"/>
      <c r="D28411" s="203"/>
      <c r="E28411" s="203"/>
      <c r="F28411" s="203"/>
    </row>
    <row r="28412" spans="1:6" x14ac:dyDescent="0.25">
      <c r="A28412" s="203"/>
      <c r="B28412" s="203"/>
      <c r="C28412" s="203"/>
      <c r="D28412" s="203"/>
      <c r="E28412" s="203"/>
      <c r="F28412" s="203"/>
    </row>
    <row r="28413" spans="1:6" x14ac:dyDescent="0.25">
      <c r="A28413" s="203"/>
      <c r="B28413" s="203"/>
      <c r="C28413" s="203"/>
      <c r="D28413" s="203"/>
      <c r="E28413" s="203"/>
      <c r="F28413" s="203"/>
    </row>
    <row r="28414" spans="1:6" x14ac:dyDescent="0.25">
      <c r="A28414" s="203"/>
      <c r="B28414" s="203"/>
      <c r="C28414" s="203"/>
      <c r="D28414" s="203"/>
      <c r="E28414" s="203"/>
      <c r="F28414" s="203"/>
    </row>
    <row r="28415" spans="1:6" x14ac:dyDescent="0.25">
      <c r="A28415" s="203"/>
      <c r="B28415" s="203"/>
      <c r="C28415" s="203"/>
      <c r="D28415" s="203"/>
      <c r="E28415" s="203"/>
      <c r="F28415" s="203"/>
    </row>
    <row r="28416" spans="1:6" x14ac:dyDescent="0.25">
      <c r="A28416" s="203"/>
      <c r="B28416" s="203"/>
      <c r="C28416" s="203"/>
      <c r="D28416" s="203"/>
      <c r="E28416" s="203"/>
      <c r="F28416" s="203"/>
    </row>
    <row r="28417" spans="1:6" x14ac:dyDescent="0.25">
      <c r="A28417" s="203"/>
      <c r="B28417" s="203"/>
      <c r="C28417" s="203"/>
      <c r="D28417" s="203"/>
      <c r="E28417" s="203"/>
      <c r="F28417" s="203"/>
    </row>
    <row r="28418" spans="1:6" x14ac:dyDescent="0.25">
      <c r="A28418" s="203"/>
      <c r="B28418" s="203"/>
      <c r="C28418" s="203"/>
      <c r="D28418" s="203"/>
      <c r="E28418" s="203"/>
      <c r="F28418" s="203"/>
    </row>
    <row r="28419" spans="1:6" x14ac:dyDescent="0.25">
      <c r="A28419" s="203"/>
      <c r="B28419" s="203"/>
      <c r="C28419" s="203"/>
      <c r="D28419" s="203"/>
      <c r="E28419" s="203"/>
      <c r="F28419" s="203"/>
    </row>
    <row r="28420" spans="1:6" x14ac:dyDescent="0.25">
      <c r="A28420" s="203"/>
      <c r="B28420" s="203"/>
      <c r="C28420" s="203"/>
      <c r="D28420" s="203"/>
      <c r="E28420" s="203"/>
      <c r="F28420" s="203"/>
    </row>
    <row r="28421" spans="1:6" x14ac:dyDescent="0.25">
      <c r="A28421" s="203"/>
      <c r="B28421" s="203"/>
      <c r="C28421" s="203"/>
      <c r="D28421" s="203"/>
      <c r="E28421" s="203"/>
      <c r="F28421" s="203"/>
    </row>
    <row r="28422" spans="1:6" x14ac:dyDescent="0.25">
      <c r="A28422" s="203"/>
      <c r="B28422" s="203"/>
      <c r="C28422" s="203"/>
      <c r="D28422" s="203"/>
      <c r="E28422" s="203"/>
      <c r="F28422" s="203"/>
    </row>
    <row r="28423" spans="1:6" x14ac:dyDescent="0.25">
      <c r="A28423" s="203"/>
      <c r="B28423" s="203"/>
      <c r="C28423" s="203"/>
      <c r="D28423" s="203"/>
      <c r="E28423" s="203"/>
      <c r="F28423" s="203"/>
    </row>
    <row r="28424" spans="1:6" x14ac:dyDescent="0.25">
      <c r="A28424" s="203"/>
      <c r="B28424" s="203"/>
      <c r="C28424" s="203"/>
      <c r="D28424" s="203"/>
      <c r="E28424" s="203"/>
      <c r="F28424" s="203"/>
    </row>
    <row r="28425" spans="1:6" x14ac:dyDescent="0.25">
      <c r="A28425" s="203"/>
      <c r="B28425" s="203"/>
      <c r="C28425" s="203"/>
      <c r="D28425" s="203"/>
      <c r="E28425" s="203"/>
      <c r="F28425" s="203"/>
    </row>
    <row r="28426" spans="1:6" x14ac:dyDescent="0.25">
      <c r="A28426" s="203"/>
      <c r="B28426" s="203"/>
      <c r="C28426" s="203"/>
      <c r="D28426" s="203"/>
      <c r="E28426" s="203"/>
      <c r="F28426" s="203"/>
    </row>
    <row r="28427" spans="1:6" x14ac:dyDescent="0.25">
      <c r="A28427" s="203"/>
      <c r="B28427" s="203"/>
      <c r="C28427" s="203"/>
      <c r="D28427" s="203"/>
      <c r="E28427" s="203"/>
      <c r="F28427" s="203"/>
    </row>
    <row r="28428" spans="1:6" x14ac:dyDescent="0.25">
      <c r="A28428" s="203"/>
      <c r="B28428" s="203"/>
      <c r="C28428" s="203"/>
      <c r="D28428" s="203"/>
      <c r="E28428" s="203"/>
      <c r="F28428" s="203"/>
    </row>
    <row r="28429" spans="1:6" x14ac:dyDescent="0.25">
      <c r="A28429" s="203"/>
      <c r="B28429" s="203"/>
      <c r="C28429" s="203"/>
      <c r="D28429" s="203"/>
      <c r="E28429" s="203"/>
      <c r="F28429" s="203"/>
    </row>
    <row r="28430" spans="1:6" x14ac:dyDescent="0.25">
      <c r="A28430" s="203"/>
      <c r="B28430" s="203"/>
      <c r="C28430" s="203"/>
      <c r="D28430" s="203"/>
      <c r="E28430" s="203"/>
      <c r="F28430" s="203"/>
    </row>
    <row r="28431" spans="1:6" x14ac:dyDescent="0.25">
      <c r="A28431" s="203"/>
      <c r="B28431" s="203"/>
      <c r="C28431" s="203"/>
      <c r="D28431" s="203"/>
      <c r="E28431" s="203"/>
      <c r="F28431" s="203"/>
    </row>
    <row r="28432" spans="1:6" x14ac:dyDescent="0.25">
      <c r="A28432" s="203"/>
      <c r="B28432" s="203"/>
      <c r="C28432" s="203"/>
      <c r="D28432" s="203"/>
      <c r="E28432" s="203"/>
      <c r="F28432" s="203"/>
    </row>
    <row r="28433" spans="1:6" x14ac:dyDescent="0.25">
      <c r="A28433" s="203"/>
      <c r="B28433" s="203"/>
      <c r="C28433" s="203"/>
      <c r="D28433" s="203"/>
      <c r="E28433" s="203"/>
      <c r="F28433" s="203"/>
    </row>
    <row r="28434" spans="1:6" x14ac:dyDescent="0.25">
      <c r="A28434" s="203"/>
      <c r="B28434" s="203"/>
      <c r="C28434" s="203"/>
      <c r="D28434" s="203"/>
      <c r="E28434" s="203"/>
      <c r="F28434" s="203"/>
    </row>
    <row r="28435" spans="1:6" x14ac:dyDescent="0.25">
      <c r="A28435" s="203"/>
      <c r="B28435" s="203"/>
      <c r="C28435" s="203"/>
      <c r="D28435" s="203"/>
      <c r="E28435" s="203"/>
      <c r="F28435" s="203"/>
    </row>
    <row r="28436" spans="1:6" x14ac:dyDescent="0.25">
      <c r="A28436" s="203"/>
      <c r="B28436" s="203"/>
      <c r="C28436" s="203"/>
      <c r="D28436" s="203"/>
      <c r="E28436" s="203"/>
      <c r="F28436" s="203"/>
    </row>
    <row r="28437" spans="1:6" x14ac:dyDescent="0.25">
      <c r="A28437" s="203"/>
      <c r="B28437" s="203"/>
      <c r="C28437" s="203"/>
      <c r="D28437" s="203"/>
      <c r="E28437" s="203"/>
      <c r="F28437" s="203"/>
    </row>
    <row r="28438" spans="1:6" x14ac:dyDescent="0.25">
      <c r="A28438" s="203"/>
      <c r="B28438" s="203"/>
      <c r="C28438" s="203"/>
      <c r="D28438" s="203"/>
      <c r="E28438" s="203"/>
      <c r="F28438" s="203"/>
    </row>
    <row r="28439" spans="1:6" x14ac:dyDescent="0.25">
      <c r="A28439" s="203"/>
      <c r="B28439" s="203"/>
      <c r="C28439" s="203"/>
      <c r="D28439" s="203"/>
      <c r="E28439" s="203"/>
      <c r="F28439" s="203"/>
    </row>
    <row r="28440" spans="1:6" x14ac:dyDescent="0.25">
      <c r="A28440" s="203"/>
      <c r="B28440" s="203"/>
      <c r="C28440" s="203"/>
      <c r="D28440" s="203"/>
      <c r="E28440" s="203"/>
      <c r="F28440" s="203"/>
    </row>
    <row r="28441" spans="1:6" x14ac:dyDescent="0.25">
      <c r="A28441" s="203"/>
      <c r="B28441" s="203"/>
      <c r="C28441" s="203"/>
      <c r="D28441" s="203"/>
      <c r="E28441" s="203"/>
      <c r="F28441" s="203"/>
    </row>
    <row r="28442" spans="1:6" x14ac:dyDescent="0.25">
      <c r="A28442" s="203"/>
      <c r="B28442" s="203"/>
      <c r="C28442" s="203"/>
      <c r="D28442" s="203"/>
      <c r="E28442" s="203"/>
      <c r="F28442" s="203"/>
    </row>
    <row r="28443" spans="1:6" x14ac:dyDescent="0.25">
      <c r="A28443" s="203"/>
      <c r="B28443" s="203"/>
      <c r="C28443" s="203"/>
      <c r="D28443" s="203"/>
      <c r="E28443" s="203"/>
      <c r="F28443" s="203"/>
    </row>
    <row r="28444" spans="1:6" x14ac:dyDescent="0.25">
      <c r="A28444" s="203"/>
      <c r="B28444" s="203"/>
      <c r="C28444" s="203"/>
      <c r="D28444" s="203"/>
      <c r="E28444" s="203"/>
      <c r="F28444" s="203"/>
    </row>
    <row r="28445" spans="1:6" x14ac:dyDescent="0.25">
      <c r="A28445" s="203"/>
      <c r="B28445" s="203"/>
      <c r="C28445" s="203"/>
      <c r="D28445" s="203"/>
      <c r="E28445" s="203"/>
      <c r="F28445" s="203"/>
    </row>
    <row r="28446" spans="1:6" x14ac:dyDescent="0.25">
      <c r="A28446" s="203"/>
      <c r="B28446" s="203"/>
      <c r="C28446" s="203"/>
      <c r="D28446" s="203"/>
      <c r="E28446" s="203"/>
      <c r="F28446" s="203"/>
    </row>
    <row r="28447" spans="1:6" x14ac:dyDescent="0.25">
      <c r="A28447" s="203"/>
      <c r="B28447" s="203"/>
      <c r="C28447" s="203"/>
      <c r="D28447" s="203"/>
      <c r="E28447" s="203"/>
      <c r="F28447" s="203"/>
    </row>
    <row r="28448" spans="1:6" x14ac:dyDescent="0.25">
      <c r="A28448" s="203"/>
      <c r="B28448" s="203"/>
      <c r="C28448" s="203"/>
      <c r="D28448" s="203"/>
      <c r="E28448" s="203"/>
      <c r="F28448" s="203"/>
    </row>
    <row r="28449" spans="1:6" x14ac:dyDescent="0.25">
      <c r="A28449" s="203"/>
      <c r="B28449" s="203"/>
      <c r="C28449" s="203"/>
      <c r="D28449" s="203"/>
      <c r="E28449" s="203"/>
      <c r="F28449" s="203"/>
    </row>
    <row r="28450" spans="1:6" x14ac:dyDescent="0.25">
      <c r="A28450" s="203"/>
      <c r="B28450" s="203"/>
      <c r="C28450" s="203"/>
      <c r="D28450" s="203"/>
      <c r="E28450" s="203"/>
      <c r="F28450" s="203"/>
    </row>
    <row r="28451" spans="1:6" x14ac:dyDescent="0.25">
      <c r="A28451" s="203"/>
      <c r="B28451" s="203"/>
      <c r="C28451" s="203"/>
      <c r="D28451" s="203"/>
      <c r="E28451" s="203"/>
      <c r="F28451" s="203"/>
    </row>
    <row r="28452" spans="1:6" x14ac:dyDescent="0.25">
      <c r="A28452" s="203"/>
      <c r="B28452" s="203"/>
      <c r="C28452" s="203"/>
      <c r="D28452" s="203"/>
      <c r="E28452" s="203"/>
      <c r="F28452" s="203"/>
    </row>
    <row r="28453" spans="1:6" x14ac:dyDescent="0.25">
      <c r="A28453" s="203"/>
      <c r="B28453" s="203"/>
      <c r="C28453" s="203"/>
      <c r="D28453" s="203"/>
      <c r="E28453" s="203"/>
      <c r="F28453" s="203"/>
    </row>
    <row r="28454" spans="1:6" x14ac:dyDescent="0.25">
      <c r="A28454" s="203"/>
      <c r="B28454" s="203"/>
      <c r="C28454" s="203"/>
      <c r="D28454" s="203"/>
      <c r="E28454" s="203"/>
      <c r="F28454" s="203"/>
    </row>
    <row r="28455" spans="1:6" x14ac:dyDescent="0.25">
      <c r="A28455" s="203"/>
      <c r="B28455" s="203"/>
      <c r="C28455" s="203"/>
      <c r="D28455" s="203"/>
      <c r="E28455" s="203"/>
      <c r="F28455" s="203"/>
    </row>
    <row r="28456" spans="1:6" x14ac:dyDescent="0.25">
      <c r="A28456" s="203"/>
      <c r="B28456" s="203"/>
      <c r="C28456" s="203"/>
      <c r="D28456" s="203"/>
      <c r="E28456" s="203"/>
      <c r="F28456" s="203"/>
    </row>
    <row r="28457" spans="1:6" x14ac:dyDescent="0.25">
      <c r="A28457" s="203"/>
      <c r="B28457" s="203"/>
      <c r="C28457" s="203"/>
      <c r="D28457" s="203"/>
      <c r="E28457" s="203"/>
      <c r="F28457" s="203"/>
    </row>
    <row r="28458" spans="1:6" x14ac:dyDescent="0.25">
      <c r="A28458" s="203"/>
      <c r="B28458" s="203"/>
      <c r="C28458" s="203"/>
      <c r="D28458" s="203"/>
      <c r="E28458" s="203"/>
      <c r="F28458" s="203"/>
    </row>
    <row r="28459" spans="1:6" x14ac:dyDescent="0.25">
      <c r="A28459" s="203"/>
      <c r="B28459" s="203"/>
      <c r="C28459" s="203"/>
      <c r="D28459" s="203"/>
      <c r="E28459" s="203"/>
      <c r="F28459" s="203"/>
    </row>
    <row r="28460" spans="1:6" x14ac:dyDescent="0.25">
      <c r="A28460" s="203"/>
      <c r="B28460" s="203"/>
      <c r="C28460" s="203"/>
      <c r="D28460" s="203"/>
      <c r="E28460" s="203"/>
      <c r="F28460" s="203"/>
    </row>
    <row r="28461" spans="1:6" x14ac:dyDescent="0.25">
      <c r="A28461" s="203"/>
      <c r="B28461" s="203"/>
      <c r="C28461" s="203"/>
      <c r="D28461" s="203"/>
      <c r="E28461" s="203"/>
      <c r="F28461" s="203"/>
    </row>
    <row r="28462" spans="1:6" x14ac:dyDescent="0.25">
      <c r="A28462" s="203"/>
      <c r="B28462" s="203"/>
      <c r="C28462" s="203"/>
      <c r="D28462" s="203"/>
      <c r="E28462" s="203"/>
      <c r="F28462" s="203"/>
    </row>
    <row r="28463" spans="1:6" x14ac:dyDescent="0.25">
      <c r="A28463" s="203"/>
      <c r="B28463" s="203"/>
      <c r="C28463" s="203"/>
      <c r="D28463" s="203"/>
      <c r="E28463" s="203"/>
      <c r="F28463" s="203"/>
    </row>
    <row r="28464" spans="1:6" x14ac:dyDescent="0.25">
      <c r="A28464" s="203"/>
      <c r="B28464" s="203"/>
      <c r="C28464" s="203"/>
      <c r="D28464" s="203"/>
      <c r="E28464" s="203"/>
      <c r="F28464" s="203"/>
    </row>
    <row r="28465" spans="1:6" x14ac:dyDescent="0.25">
      <c r="A28465" s="203"/>
      <c r="B28465" s="203"/>
      <c r="C28465" s="203"/>
      <c r="D28465" s="203"/>
      <c r="E28465" s="203"/>
      <c r="F28465" s="203"/>
    </row>
    <row r="28466" spans="1:6" x14ac:dyDescent="0.25">
      <c r="A28466" s="203"/>
      <c r="B28466" s="203"/>
      <c r="C28466" s="203"/>
      <c r="D28466" s="203"/>
      <c r="E28466" s="203"/>
      <c r="F28466" s="203"/>
    </row>
    <row r="28467" spans="1:6" x14ac:dyDescent="0.25">
      <c r="A28467" s="203"/>
      <c r="B28467" s="203"/>
      <c r="C28467" s="203"/>
      <c r="D28467" s="203"/>
      <c r="E28467" s="203"/>
      <c r="F28467" s="203"/>
    </row>
    <row r="28468" spans="1:6" x14ac:dyDescent="0.25">
      <c r="A28468" s="203"/>
      <c r="B28468" s="203"/>
      <c r="C28468" s="203"/>
      <c r="D28468" s="203"/>
      <c r="E28468" s="203"/>
      <c r="F28468" s="203"/>
    </row>
    <row r="28469" spans="1:6" x14ac:dyDescent="0.25">
      <c r="A28469" s="203"/>
      <c r="B28469" s="203"/>
      <c r="C28469" s="203"/>
      <c r="D28469" s="203"/>
      <c r="E28469" s="203"/>
      <c r="F28469" s="203"/>
    </row>
    <row r="28470" spans="1:6" x14ac:dyDescent="0.25">
      <c r="A28470" s="203"/>
      <c r="B28470" s="203"/>
      <c r="C28470" s="203"/>
      <c r="D28470" s="203"/>
      <c r="E28470" s="203"/>
      <c r="F28470" s="203"/>
    </row>
    <row r="28471" spans="1:6" x14ac:dyDescent="0.25">
      <c r="A28471" s="203"/>
      <c r="B28471" s="203"/>
      <c r="C28471" s="203"/>
      <c r="D28471" s="203"/>
      <c r="E28471" s="203"/>
      <c r="F28471" s="203"/>
    </row>
    <row r="28472" spans="1:6" x14ac:dyDescent="0.25">
      <c r="A28472" s="203"/>
      <c r="B28472" s="203"/>
      <c r="C28472" s="203"/>
      <c r="D28472" s="203"/>
      <c r="E28472" s="203"/>
      <c r="F28472" s="203"/>
    </row>
    <row r="28473" spans="1:6" x14ac:dyDescent="0.25">
      <c r="A28473" s="203"/>
      <c r="B28473" s="203"/>
      <c r="C28473" s="203"/>
      <c r="D28473" s="203"/>
      <c r="E28473" s="203"/>
      <c r="F28473" s="203"/>
    </row>
    <row r="28474" spans="1:6" x14ac:dyDescent="0.25">
      <c r="A28474" s="203"/>
      <c r="B28474" s="203"/>
      <c r="C28474" s="203"/>
      <c r="D28474" s="203"/>
      <c r="E28474" s="203"/>
      <c r="F28474" s="203"/>
    </row>
    <row r="28475" spans="1:6" x14ac:dyDescent="0.25">
      <c r="A28475" s="203"/>
      <c r="B28475" s="203"/>
      <c r="C28475" s="203"/>
      <c r="D28475" s="203"/>
      <c r="E28475" s="203"/>
      <c r="F28475" s="203"/>
    </row>
    <row r="28476" spans="1:6" x14ac:dyDescent="0.25">
      <c r="A28476" s="203"/>
      <c r="B28476" s="203"/>
      <c r="C28476" s="203"/>
      <c r="D28476" s="203"/>
      <c r="E28476" s="203"/>
      <c r="F28476" s="203"/>
    </row>
    <row r="28477" spans="1:6" x14ac:dyDescent="0.25">
      <c r="A28477" s="203"/>
      <c r="B28477" s="203"/>
      <c r="C28477" s="203"/>
      <c r="D28477" s="203"/>
      <c r="E28477" s="203"/>
      <c r="F28477" s="203"/>
    </row>
    <row r="28478" spans="1:6" x14ac:dyDescent="0.25">
      <c r="A28478" s="203"/>
      <c r="B28478" s="203"/>
      <c r="C28478" s="203"/>
      <c r="D28478" s="203"/>
      <c r="E28478" s="203"/>
      <c r="F28478" s="203"/>
    </row>
    <row r="28479" spans="1:6" x14ac:dyDescent="0.25">
      <c r="A28479" s="203"/>
      <c r="B28479" s="203"/>
      <c r="C28479" s="203"/>
      <c r="D28479" s="203"/>
      <c r="E28479" s="203"/>
      <c r="F28479" s="203"/>
    </row>
    <row r="28480" spans="1:6" x14ac:dyDescent="0.25">
      <c r="A28480" s="203"/>
      <c r="B28480" s="203"/>
      <c r="C28480" s="203"/>
      <c r="D28480" s="203"/>
      <c r="E28480" s="203"/>
      <c r="F28480" s="203"/>
    </row>
    <row r="28481" spans="1:6" x14ac:dyDescent="0.25">
      <c r="A28481" s="203"/>
      <c r="B28481" s="203"/>
      <c r="C28481" s="203"/>
      <c r="D28481" s="203"/>
      <c r="E28481" s="203"/>
      <c r="F28481" s="203"/>
    </row>
    <row r="28482" spans="1:6" x14ac:dyDescent="0.25">
      <c r="A28482" s="203"/>
      <c r="B28482" s="203"/>
      <c r="C28482" s="203"/>
      <c r="D28482" s="203"/>
      <c r="E28482" s="203"/>
      <c r="F28482" s="203"/>
    </row>
    <row r="28483" spans="1:6" x14ac:dyDescent="0.25">
      <c r="A28483" s="203"/>
      <c r="B28483" s="203"/>
      <c r="C28483" s="203"/>
      <c r="D28483" s="203"/>
      <c r="E28483" s="203"/>
      <c r="F28483" s="203"/>
    </row>
    <row r="28484" spans="1:6" x14ac:dyDescent="0.25">
      <c r="A28484" s="203"/>
      <c r="B28484" s="203"/>
      <c r="C28484" s="203"/>
      <c r="D28484" s="203"/>
      <c r="E28484" s="203"/>
      <c r="F28484" s="203"/>
    </row>
    <row r="28485" spans="1:6" x14ac:dyDescent="0.25">
      <c r="A28485" s="203"/>
      <c r="B28485" s="203"/>
      <c r="C28485" s="203"/>
      <c r="D28485" s="203"/>
      <c r="E28485" s="203"/>
      <c r="F28485" s="203"/>
    </row>
    <row r="28486" spans="1:6" x14ac:dyDescent="0.25">
      <c r="A28486" s="203"/>
      <c r="B28486" s="203"/>
      <c r="C28486" s="203"/>
      <c r="D28486" s="203"/>
      <c r="E28486" s="203"/>
      <c r="F28486" s="203"/>
    </row>
    <row r="28487" spans="1:6" x14ac:dyDescent="0.25">
      <c r="A28487" s="203"/>
      <c r="B28487" s="203"/>
      <c r="C28487" s="203"/>
      <c r="D28487" s="203"/>
      <c r="E28487" s="203"/>
      <c r="F28487" s="203"/>
    </row>
    <row r="28488" spans="1:6" x14ac:dyDescent="0.25">
      <c r="A28488" s="203"/>
      <c r="B28488" s="203"/>
      <c r="C28488" s="203"/>
      <c r="D28488" s="203"/>
      <c r="E28488" s="203"/>
      <c r="F28488" s="203"/>
    </row>
    <row r="28489" spans="1:6" x14ac:dyDescent="0.25">
      <c r="A28489" s="203"/>
      <c r="B28489" s="203"/>
      <c r="C28489" s="203"/>
      <c r="D28489" s="203"/>
      <c r="E28489" s="203"/>
      <c r="F28489" s="203"/>
    </row>
    <row r="28490" spans="1:6" x14ac:dyDescent="0.25">
      <c r="A28490" s="203"/>
      <c r="B28490" s="203"/>
      <c r="C28490" s="203"/>
      <c r="D28490" s="203"/>
      <c r="E28490" s="203"/>
      <c r="F28490" s="203"/>
    </row>
    <row r="28491" spans="1:6" x14ac:dyDescent="0.25">
      <c r="A28491" s="203"/>
      <c r="B28491" s="203"/>
      <c r="C28491" s="203"/>
      <c r="D28491" s="203"/>
      <c r="E28491" s="203"/>
      <c r="F28491" s="203"/>
    </row>
    <row r="28492" spans="1:6" x14ac:dyDescent="0.25">
      <c r="A28492" s="203"/>
      <c r="B28492" s="203"/>
      <c r="C28492" s="203"/>
      <c r="D28492" s="203"/>
      <c r="E28492" s="203"/>
      <c r="F28492" s="203"/>
    </row>
    <row r="28493" spans="1:6" x14ac:dyDescent="0.25">
      <c r="A28493" s="203"/>
      <c r="B28493" s="203"/>
      <c r="C28493" s="203"/>
      <c r="D28493" s="203"/>
      <c r="E28493" s="203"/>
      <c r="F28493" s="203"/>
    </row>
    <row r="28494" spans="1:6" x14ac:dyDescent="0.25">
      <c r="A28494" s="203"/>
      <c r="B28494" s="203"/>
      <c r="C28494" s="203"/>
      <c r="D28494" s="203"/>
      <c r="E28494" s="203"/>
      <c r="F28494" s="203"/>
    </row>
    <row r="28495" spans="1:6" x14ac:dyDescent="0.25">
      <c r="A28495" s="203"/>
      <c r="B28495" s="203"/>
      <c r="C28495" s="203"/>
      <c r="D28495" s="203"/>
      <c r="E28495" s="203"/>
      <c r="F28495" s="203"/>
    </row>
    <row r="28496" spans="1:6" x14ac:dyDescent="0.25">
      <c r="A28496" s="203"/>
      <c r="B28496" s="203"/>
      <c r="C28496" s="203"/>
      <c r="D28496" s="203"/>
      <c r="E28496" s="203"/>
      <c r="F28496" s="203"/>
    </row>
    <row r="28497" spans="1:6" x14ac:dyDescent="0.25">
      <c r="A28497" s="203"/>
      <c r="B28497" s="203"/>
      <c r="C28497" s="203"/>
      <c r="D28497" s="203"/>
      <c r="E28497" s="203"/>
      <c r="F28497" s="203"/>
    </row>
    <row r="28498" spans="1:6" x14ac:dyDescent="0.25">
      <c r="A28498" s="203"/>
      <c r="B28498" s="203"/>
      <c r="C28498" s="203"/>
      <c r="D28498" s="203"/>
      <c r="E28498" s="203"/>
      <c r="F28498" s="203"/>
    </row>
    <row r="28499" spans="1:6" x14ac:dyDescent="0.25">
      <c r="A28499" s="203"/>
      <c r="B28499" s="203"/>
      <c r="C28499" s="203"/>
      <c r="D28499" s="203"/>
      <c r="E28499" s="203"/>
      <c r="F28499" s="203"/>
    </row>
    <row r="28500" spans="1:6" x14ac:dyDescent="0.25">
      <c r="A28500" s="203"/>
      <c r="B28500" s="203"/>
      <c r="C28500" s="203"/>
      <c r="D28500" s="203"/>
      <c r="E28500" s="203"/>
      <c r="F28500" s="203"/>
    </row>
    <row r="28501" spans="1:6" x14ac:dyDescent="0.25">
      <c r="A28501" s="203"/>
      <c r="B28501" s="203"/>
      <c r="C28501" s="203"/>
      <c r="D28501" s="203"/>
      <c r="E28501" s="203"/>
      <c r="F28501" s="203"/>
    </row>
    <row r="28502" spans="1:6" x14ac:dyDescent="0.25">
      <c r="A28502" s="203"/>
      <c r="B28502" s="203"/>
      <c r="C28502" s="203"/>
      <c r="D28502" s="203"/>
      <c r="E28502" s="203"/>
      <c r="F28502" s="203"/>
    </row>
    <row r="28503" spans="1:6" x14ac:dyDescent="0.25">
      <c r="A28503" s="203"/>
      <c r="B28503" s="203"/>
      <c r="C28503" s="203"/>
      <c r="D28503" s="203"/>
      <c r="E28503" s="203"/>
      <c r="F28503" s="203"/>
    </row>
    <row r="28504" spans="1:6" x14ac:dyDescent="0.25">
      <c r="A28504" s="203"/>
      <c r="B28504" s="203"/>
      <c r="C28504" s="203"/>
      <c r="D28504" s="203"/>
      <c r="E28504" s="203"/>
      <c r="F28504" s="203"/>
    </row>
    <row r="28505" spans="1:6" x14ac:dyDescent="0.25">
      <c r="A28505" s="203"/>
      <c r="B28505" s="203"/>
      <c r="C28505" s="203"/>
      <c r="D28505" s="203"/>
      <c r="E28505" s="203"/>
      <c r="F28505" s="203"/>
    </row>
    <row r="28506" spans="1:6" x14ac:dyDescent="0.25">
      <c r="A28506" s="203"/>
      <c r="B28506" s="203"/>
      <c r="C28506" s="203"/>
      <c r="D28506" s="203"/>
      <c r="E28506" s="203"/>
      <c r="F28506" s="203"/>
    </row>
    <row r="28507" spans="1:6" x14ac:dyDescent="0.25">
      <c r="A28507" s="203"/>
      <c r="B28507" s="203"/>
      <c r="C28507" s="203"/>
      <c r="D28507" s="203"/>
      <c r="E28507" s="203"/>
      <c r="F28507" s="203"/>
    </row>
    <row r="28508" spans="1:6" x14ac:dyDescent="0.25">
      <c r="A28508" s="203"/>
      <c r="B28508" s="203"/>
      <c r="C28508" s="203"/>
      <c r="D28508" s="203"/>
      <c r="E28508" s="203"/>
      <c r="F28508" s="203"/>
    </row>
    <row r="28509" spans="1:6" x14ac:dyDescent="0.25">
      <c r="A28509" s="203"/>
      <c r="B28509" s="203"/>
      <c r="C28509" s="203"/>
      <c r="D28509" s="203"/>
      <c r="E28509" s="203"/>
      <c r="F28509" s="203"/>
    </row>
    <row r="28510" spans="1:6" x14ac:dyDescent="0.25">
      <c r="A28510" s="203"/>
      <c r="B28510" s="203"/>
      <c r="C28510" s="203"/>
      <c r="D28510" s="203"/>
      <c r="E28510" s="203"/>
      <c r="F28510" s="203"/>
    </row>
    <row r="28511" spans="1:6" x14ac:dyDescent="0.25">
      <c r="A28511" s="203"/>
      <c r="B28511" s="203"/>
      <c r="C28511" s="203"/>
      <c r="D28511" s="203"/>
      <c r="E28511" s="203"/>
      <c r="F28511" s="203"/>
    </row>
    <row r="28512" spans="1:6" x14ac:dyDescent="0.25">
      <c r="A28512" s="203"/>
      <c r="B28512" s="203"/>
      <c r="C28512" s="203"/>
      <c r="D28512" s="203"/>
      <c r="E28512" s="203"/>
      <c r="F28512" s="203"/>
    </row>
    <row r="28513" spans="1:6" x14ac:dyDescent="0.25">
      <c r="A28513" s="203"/>
      <c r="B28513" s="203"/>
      <c r="C28513" s="203"/>
      <c r="D28513" s="203"/>
      <c r="E28513" s="203"/>
      <c r="F28513" s="203"/>
    </row>
    <row r="28514" spans="1:6" x14ac:dyDescent="0.25">
      <c r="A28514" s="203"/>
      <c r="B28514" s="203"/>
      <c r="C28514" s="203"/>
      <c r="D28514" s="203"/>
      <c r="E28514" s="203"/>
      <c r="F28514" s="203"/>
    </row>
    <row r="28515" spans="1:6" x14ac:dyDescent="0.25">
      <c r="A28515" s="203"/>
      <c r="B28515" s="203"/>
      <c r="C28515" s="203"/>
      <c r="D28515" s="203"/>
      <c r="E28515" s="203"/>
      <c r="F28515" s="203"/>
    </row>
    <row r="28516" spans="1:6" x14ac:dyDescent="0.25">
      <c r="A28516" s="203"/>
      <c r="B28516" s="203"/>
      <c r="C28516" s="203"/>
      <c r="D28516" s="203"/>
      <c r="E28516" s="203"/>
      <c r="F28516" s="203"/>
    </row>
    <row r="28517" spans="1:6" x14ac:dyDescent="0.25">
      <c r="A28517" s="203"/>
      <c r="B28517" s="203"/>
      <c r="C28517" s="203"/>
      <c r="D28517" s="203"/>
      <c r="E28517" s="203"/>
      <c r="F28517" s="203"/>
    </row>
    <row r="28518" spans="1:6" x14ac:dyDescent="0.25">
      <c r="A28518" s="203"/>
      <c r="B28518" s="203"/>
      <c r="C28518" s="203"/>
      <c r="D28518" s="203"/>
      <c r="E28518" s="203"/>
      <c r="F28518" s="203"/>
    </row>
    <row r="28519" spans="1:6" x14ac:dyDescent="0.25">
      <c r="A28519" s="203"/>
      <c r="B28519" s="203"/>
      <c r="C28519" s="203"/>
      <c r="D28519" s="203"/>
      <c r="E28519" s="203"/>
      <c r="F28519" s="203"/>
    </row>
    <row r="28520" spans="1:6" x14ac:dyDescent="0.25">
      <c r="A28520" s="203"/>
      <c r="B28520" s="203"/>
      <c r="C28520" s="203"/>
      <c r="D28520" s="203"/>
      <c r="E28520" s="203"/>
      <c r="F28520" s="203"/>
    </row>
    <row r="28521" spans="1:6" x14ac:dyDescent="0.25">
      <c r="A28521" s="203"/>
      <c r="B28521" s="203"/>
      <c r="C28521" s="203"/>
      <c r="D28521" s="203"/>
      <c r="E28521" s="203"/>
      <c r="F28521" s="203"/>
    </row>
    <row r="28522" spans="1:6" x14ac:dyDescent="0.25">
      <c r="A28522" s="203"/>
      <c r="B28522" s="203"/>
      <c r="C28522" s="203"/>
      <c r="D28522" s="203"/>
      <c r="E28522" s="203"/>
      <c r="F28522" s="203"/>
    </row>
    <row r="28523" spans="1:6" x14ac:dyDescent="0.25">
      <c r="A28523" s="203"/>
      <c r="B28523" s="203"/>
      <c r="C28523" s="203"/>
      <c r="D28523" s="203"/>
      <c r="E28523" s="203"/>
      <c r="F28523" s="203"/>
    </row>
    <row r="28524" spans="1:6" x14ac:dyDescent="0.25">
      <c r="A28524" s="203"/>
      <c r="B28524" s="203"/>
      <c r="C28524" s="203"/>
      <c r="D28524" s="203"/>
      <c r="E28524" s="203"/>
      <c r="F28524" s="203"/>
    </row>
    <row r="28525" spans="1:6" x14ac:dyDescent="0.25">
      <c r="A28525" s="203"/>
      <c r="B28525" s="203"/>
      <c r="C28525" s="203"/>
      <c r="D28525" s="203"/>
      <c r="E28525" s="203"/>
      <c r="F28525" s="203"/>
    </row>
    <row r="28526" spans="1:6" x14ac:dyDescent="0.25">
      <c r="A28526" s="203"/>
      <c r="B28526" s="203"/>
      <c r="C28526" s="203"/>
      <c r="D28526" s="203"/>
      <c r="E28526" s="203"/>
      <c r="F28526" s="203"/>
    </row>
    <row r="28527" spans="1:6" x14ac:dyDescent="0.25">
      <c r="A28527" s="203"/>
      <c r="B28527" s="203"/>
      <c r="C28527" s="203"/>
      <c r="D28527" s="203"/>
      <c r="E28527" s="203"/>
      <c r="F28527" s="203"/>
    </row>
    <row r="28528" spans="1:6" x14ac:dyDescent="0.25">
      <c r="A28528" s="203"/>
      <c r="B28528" s="203"/>
      <c r="C28528" s="203"/>
      <c r="D28528" s="203"/>
      <c r="E28528" s="203"/>
      <c r="F28528" s="203"/>
    </row>
    <row r="28529" spans="1:6" x14ac:dyDescent="0.25">
      <c r="A28529" s="203"/>
      <c r="B28529" s="203"/>
      <c r="C28529" s="203"/>
      <c r="D28529" s="203"/>
      <c r="E28529" s="203"/>
      <c r="F28529" s="203"/>
    </row>
    <row r="28530" spans="1:6" x14ac:dyDescent="0.25">
      <c r="A28530" s="203"/>
      <c r="B28530" s="203"/>
      <c r="C28530" s="203"/>
      <c r="D28530" s="203"/>
      <c r="E28530" s="203"/>
      <c r="F28530" s="203"/>
    </row>
    <row r="28531" spans="1:6" x14ac:dyDescent="0.25">
      <c r="A28531" s="203"/>
      <c r="B28531" s="203"/>
      <c r="C28531" s="203"/>
      <c r="D28531" s="203"/>
      <c r="E28531" s="203"/>
      <c r="F28531" s="203"/>
    </row>
    <row r="28532" spans="1:6" x14ac:dyDescent="0.25">
      <c r="A28532" s="203"/>
      <c r="B28532" s="203"/>
      <c r="C28532" s="203"/>
      <c r="D28532" s="203"/>
      <c r="E28532" s="203"/>
      <c r="F28532" s="203"/>
    </row>
    <row r="28533" spans="1:6" x14ac:dyDescent="0.25">
      <c r="A28533" s="203"/>
      <c r="B28533" s="203"/>
      <c r="C28533" s="203"/>
      <c r="D28533" s="203"/>
      <c r="E28533" s="203"/>
      <c r="F28533" s="203"/>
    </row>
    <row r="28534" spans="1:6" x14ac:dyDescent="0.25">
      <c r="A28534" s="203"/>
      <c r="B28534" s="203"/>
      <c r="C28534" s="203"/>
      <c r="D28534" s="203"/>
      <c r="E28534" s="203"/>
      <c r="F28534" s="203"/>
    </row>
    <row r="28535" spans="1:6" x14ac:dyDescent="0.25">
      <c r="A28535" s="203"/>
      <c r="B28535" s="203"/>
      <c r="C28535" s="203"/>
      <c r="D28535" s="203"/>
      <c r="E28535" s="203"/>
      <c r="F28535" s="203"/>
    </row>
    <row r="28536" spans="1:6" x14ac:dyDescent="0.25">
      <c r="A28536" s="203"/>
      <c r="B28536" s="203"/>
      <c r="C28536" s="203"/>
      <c r="D28536" s="203"/>
      <c r="E28536" s="203"/>
      <c r="F28536" s="203"/>
    </row>
    <row r="28537" spans="1:6" x14ac:dyDescent="0.25">
      <c r="A28537" s="203"/>
      <c r="B28537" s="203"/>
      <c r="C28537" s="203"/>
      <c r="D28537" s="203"/>
      <c r="E28537" s="203"/>
      <c r="F28537" s="203"/>
    </row>
    <row r="28538" spans="1:6" x14ac:dyDescent="0.25">
      <c r="A28538" s="203"/>
      <c r="B28538" s="203"/>
      <c r="C28538" s="203"/>
      <c r="D28538" s="203"/>
      <c r="E28538" s="203"/>
      <c r="F28538" s="203"/>
    </row>
    <row r="28539" spans="1:6" x14ac:dyDescent="0.25">
      <c r="A28539" s="203"/>
      <c r="B28539" s="203"/>
      <c r="C28539" s="203"/>
      <c r="D28539" s="203"/>
      <c r="E28539" s="203"/>
      <c r="F28539" s="203"/>
    </row>
    <row r="28540" spans="1:6" x14ac:dyDescent="0.25">
      <c r="A28540" s="203"/>
      <c r="B28540" s="203"/>
      <c r="C28540" s="203"/>
      <c r="D28540" s="203"/>
      <c r="E28540" s="203"/>
      <c r="F28540" s="203"/>
    </row>
    <row r="28541" spans="1:6" x14ac:dyDescent="0.25">
      <c r="A28541" s="203"/>
      <c r="B28541" s="203"/>
      <c r="C28541" s="203"/>
      <c r="D28541" s="203"/>
      <c r="E28541" s="203"/>
      <c r="F28541" s="203"/>
    </row>
    <row r="28542" spans="1:6" x14ac:dyDescent="0.25">
      <c r="A28542" s="203"/>
      <c r="B28542" s="203"/>
      <c r="C28542" s="203"/>
      <c r="D28542" s="203"/>
      <c r="E28542" s="203"/>
      <c r="F28542" s="203"/>
    </row>
    <row r="28543" spans="1:6" x14ac:dyDescent="0.25">
      <c r="A28543" s="203"/>
      <c r="B28543" s="203"/>
      <c r="C28543" s="203"/>
      <c r="D28543" s="203"/>
      <c r="E28543" s="203"/>
      <c r="F28543" s="203"/>
    </row>
    <row r="28544" spans="1:6" x14ac:dyDescent="0.25">
      <c r="A28544" s="203"/>
      <c r="B28544" s="203"/>
      <c r="C28544" s="203"/>
      <c r="D28544" s="203"/>
      <c r="E28544" s="203"/>
      <c r="F28544" s="203"/>
    </row>
    <row r="28545" spans="1:6" x14ac:dyDescent="0.25">
      <c r="A28545" s="203"/>
      <c r="B28545" s="203"/>
      <c r="C28545" s="203"/>
      <c r="D28545" s="203"/>
      <c r="E28545" s="203"/>
      <c r="F28545" s="203"/>
    </row>
    <row r="28546" spans="1:6" x14ac:dyDescent="0.25">
      <c r="A28546" s="203"/>
      <c r="B28546" s="203"/>
      <c r="C28546" s="203"/>
      <c r="D28546" s="203"/>
      <c r="E28546" s="203"/>
      <c r="F28546" s="203"/>
    </row>
    <row r="28547" spans="1:6" x14ac:dyDescent="0.25">
      <c r="A28547" s="203"/>
      <c r="B28547" s="203"/>
      <c r="C28547" s="203"/>
      <c r="D28547" s="203"/>
      <c r="E28547" s="203"/>
      <c r="F28547" s="203"/>
    </row>
    <row r="28548" spans="1:6" x14ac:dyDescent="0.25">
      <c r="A28548" s="203"/>
      <c r="B28548" s="203"/>
      <c r="C28548" s="203"/>
      <c r="D28548" s="203"/>
      <c r="E28548" s="203"/>
      <c r="F28548" s="203"/>
    </row>
    <row r="28549" spans="1:6" x14ac:dyDescent="0.25">
      <c r="A28549" s="203"/>
      <c r="B28549" s="203"/>
      <c r="C28549" s="203"/>
      <c r="D28549" s="203"/>
      <c r="E28549" s="203"/>
      <c r="F28549" s="203"/>
    </row>
    <row r="28550" spans="1:6" x14ac:dyDescent="0.25">
      <c r="A28550" s="203"/>
      <c r="B28550" s="203"/>
      <c r="C28550" s="203"/>
      <c r="D28550" s="203"/>
      <c r="E28550" s="203"/>
      <c r="F28550" s="203"/>
    </row>
    <row r="28551" spans="1:6" x14ac:dyDescent="0.25">
      <c r="A28551" s="203"/>
      <c r="B28551" s="203"/>
      <c r="C28551" s="203"/>
      <c r="D28551" s="203"/>
      <c r="E28551" s="203"/>
      <c r="F28551" s="203"/>
    </row>
    <row r="28552" spans="1:6" x14ac:dyDescent="0.25">
      <c r="A28552" s="203"/>
      <c r="B28552" s="203"/>
      <c r="C28552" s="203"/>
      <c r="D28552" s="203"/>
      <c r="E28552" s="203"/>
      <c r="F28552" s="203"/>
    </row>
    <row r="28553" spans="1:6" x14ac:dyDescent="0.25">
      <c r="A28553" s="203"/>
      <c r="B28553" s="203"/>
      <c r="C28553" s="203"/>
      <c r="D28553" s="203"/>
      <c r="E28553" s="203"/>
      <c r="F28553" s="203"/>
    </row>
    <row r="28554" spans="1:6" x14ac:dyDescent="0.25">
      <c r="A28554" s="203"/>
      <c r="B28554" s="203"/>
      <c r="C28554" s="203"/>
      <c r="D28554" s="203"/>
      <c r="E28554" s="203"/>
      <c r="F28554" s="203"/>
    </row>
    <row r="28555" spans="1:6" x14ac:dyDescent="0.25">
      <c r="A28555" s="203"/>
      <c r="B28555" s="203"/>
      <c r="C28555" s="203"/>
      <c r="D28555" s="203"/>
      <c r="E28555" s="203"/>
      <c r="F28555" s="203"/>
    </row>
    <row r="28556" spans="1:6" x14ac:dyDescent="0.25">
      <c r="A28556" s="203"/>
      <c r="B28556" s="203"/>
      <c r="C28556" s="203"/>
      <c r="D28556" s="203"/>
      <c r="E28556" s="203"/>
      <c r="F28556" s="203"/>
    </row>
    <row r="28557" spans="1:6" x14ac:dyDescent="0.25">
      <c r="A28557" s="203"/>
      <c r="B28557" s="203"/>
      <c r="C28557" s="203"/>
      <c r="D28557" s="203"/>
      <c r="E28557" s="203"/>
      <c r="F28557" s="203"/>
    </row>
    <row r="28558" spans="1:6" x14ac:dyDescent="0.25">
      <c r="A28558" s="203"/>
      <c r="B28558" s="203"/>
      <c r="C28558" s="203"/>
      <c r="D28558" s="203"/>
      <c r="E28558" s="203"/>
      <c r="F28558" s="203"/>
    </row>
    <row r="28559" spans="1:6" x14ac:dyDescent="0.25">
      <c r="A28559" s="203"/>
      <c r="B28559" s="203"/>
      <c r="C28559" s="203"/>
      <c r="D28559" s="203"/>
      <c r="E28559" s="203"/>
      <c r="F28559" s="203"/>
    </row>
    <row r="28560" spans="1:6" x14ac:dyDescent="0.25">
      <c r="A28560" s="203"/>
      <c r="B28560" s="203"/>
      <c r="C28560" s="203"/>
      <c r="D28560" s="203"/>
      <c r="E28560" s="203"/>
      <c r="F28560" s="203"/>
    </row>
    <row r="28561" spans="1:6" x14ac:dyDescent="0.25">
      <c r="A28561" s="203"/>
      <c r="B28561" s="203"/>
      <c r="C28561" s="203"/>
      <c r="D28561" s="203"/>
      <c r="E28561" s="203"/>
      <c r="F28561" s="203"/>
    </row>
    <row r="28562" spans="1:6" x14ac:dyDescent="0.25">
      <c r="A28562" s="203"/>
      <c r="B28562" s="203"/>
      <c r="C28562" s="203"/>
      <c r="D28562" s="203"/>
      <c r="E28562" s="203"/>
      <c r="F28562" s="203"/>
    </row>
    <row r="28563" spans="1:6" x14ac:dyDescent="0.25">
      <c r="A28563" s="203"/>
      <c r="B28563" s="203"/>
      <c r="C28563" s="203"/>
      <c r="D28563" s="203"/>
      <c r="E28563" s="203"/>
      <c r="F28563" s="203"/>
    </row>
    <row r="28564" spans="1:6" x14ac:dyDescent="0.25">
      <c r="A28564" s="203"/>
      <c r="B28564" s="203"/>
      <c r="C28564" s="203"/>
      <c r="D28564" s="203"/>
      <c r="E28564" s="203"/>
      <c r="F28564" s="203"/>
    </row>
    <row r="28565" spans="1:6" x14ac:dyDescent="0.25">
      <c r="A28565" s="203"/>
      <c r="B28565" s="203"/>
      <c r="C28565" s="203"/>
      <c r="D28565" s="203"/>
      <c r="E28565" s="203"/>
      <c r="F28565" s="203"/>
    </row>
    <row r="28566" spans="1:6" x14ac:dyDescent="0.25">
      <c r="A28566" s="203"/>
      <c r="B28566" s="203"/>
      <c r="C28566" s="203"/>
      <c r="D28566" s="203"/>
      <c r="E28566" s="203"/>
      <c r="F28566" s="203"/>
    </row>
    <row r="28567" spans="1:6" x14ac:dyDescent="0.25">
      <c r="A28567" s="203"/>
      <c r="B28567" s="203"/>
      <c r="C28567" s="203"/>
      <c r="D28567" s="203"/>
      <c r="E28567" s="203"/>
      <c r="F28567" s="203"/>
    </row>
    <row r="28568" spans="1:6" x14ac:dyDescent="0.25">
      <c r="A28568" s="203"/>
      <c r="B28568" s="203"/>
      <c r="C28568" s="203"/>
      <c r="D28568" s="203"/>
      <c r="E28568" s="203"/>
      <c r="F28568" s="203"/>
    </row>
    <row r="28569" spans="1:6" x14ac:dyDescent="0.25">
      <c r="A28569" s="203"/>
      <c r="B28569" s="203"/>
      <c r="C28569" s="203"/>
      <c r="D28569" s="203"/>
      <c r="E28569" s="203"/>
      <c r="F28569" s="203"/>
    </row>
    <row r="28570" spans="1:6" x14ac:dyDescent="0.25">
      <c r="A28570" s="203"/>
      <c r="B28570" s="203"/>
      <c r="C28570" s="203"/>
      <c r="D28570" s="203"/>
      <c r="E28570" s="203"/>
      <c r="F28570" s="203"/>
    </row>
    <row r="28571" spans="1:6" x14ac:dyDescent="0.25">
      <c r="A28571" s="203"/>
      <c r="B28571" s="203"/>
      <c r="C28571" s="203"/>
      <c r="D28571" s="203"/>
      <c r="E28571" s="203"/>
      <c r="F28571" s="203"/>
    </row>
    <row r="28572" spans="1:6" x14ac:dyDescent="0.25">
      <c r="A28572" s="203"/>
      <c r="B28572" s="203"/>
      <c r="C28572" s="203"/>
      <c r="D28572" s="203"/>
      <c r="E28572" s="203"/>
      <c r="F28572" s="203"/>
    </row>
    <row r="28573" spans="1:6" x14ac:dyDescent="0.25">
      <c r="A28573" s="203"/>
      <c r="B28573" s="203"/>
      <c r="C28573" s="203"/>
      <c r="D28573" s="203"/>
      <c r="E28573" s="203"/>
      <c r="F28573" s="203"/>
    </row>
    <row r="28574" spans="1:6" x14ac:dyDescent="0.25">
      <c r="A28574" s="203"/>
      <c r="B28574" s="203"/>
      <c r="C28574" s="203"/>
      <c r="D28574" s="203"/>
      <c r="E28574" s="203"/>
      <c r="F28574" s="203"/>
    </row>
    <row r="28575" spans="1:6" x14ac:dyDescent="0.25">
      <c r="A28575" s="203"/>
      <c r="B28575" s="203"/>
      <c r="C28575" s="203"/>
      <c r="D28575" s="203"/>
      <c r="E28575" s="203"/>
      <c r="F28575" s="203"/>
    </row>
    <row r="28576" spans="1:6" x14ac:dyDescent="0.25">
      <c r="A28576" s="203"/>
      <c r="B28576" s="203"/>
      <c r="C28576" s="203"/>
      <c r="D28576" s="203"/>
      <c r="E28576" s="203"/>
      <c r="F28576" s="203"/>
    </row>
    <row r="28577" spans="1:6" x14ac:dyDescent="0.25">
      <c r="A28577" s="203"/>
      <c r="B28577" s="203"/>
      <c r="C28577" s="203"/>
      <c r="D28577" s="203"/>
      <c r="E28577" s="203"/>
      <c r="F28577" s="203"/>
    </row>
    <row r="28578" spans="1:6" x14ac:dyDescent="0.25">
      <c r="A28578" s="203"/>
      <c r="B28578" s="203"/>
      <c r="C28578" s="203"/>
      <c r="D28578" s="203"/>
      <c r="E28578" s="203"/>
      <c r="F28578" s="203"/>
    </row>
    <row r="28579" spans="1:6" x14ac:dyDescent="0.25">
      <c r="A28579" s="203"/>
      <c r="B28579" s="203"/>
      <c r="C28579" s="203"/>
      <c r="D28579" s="203"/>
      <c r="E28579" s="203"/>
      <c r="F28579" s="203"/>
    </row>
    <row r="28580" spans="1:6" x14ac:dyDescent="0.25">
      <c r="A28580" s="203"/>
      <c r="B28580" s="203"/>
      <c r="C28580" s="203"/>
      <c r="D28580" s="203"/>
      <c r="E28580" s="203"/>
      <c r="F28580" s="203"/>
    </row>
    <row r="28581" spans="1:6" x14ac:dyDescent="0.25">
      <c r="A28581" s="203"/>
      <c r="B28581" s="203"/>
      <c r="C28581" s="203"/>
      <c r="D28581" s="203"/>
      <c r="E28581" s="203"/>
      <c r="F28581" s="203"/>
    </row>
    <row r="28582" spans="1:6" x14ac:dyDescent="0.25">
      <c r="A28582" s="203"/>
      <c r="B28582" s="203"/>
      <c r="C28582" s="203"/>
      <c r="D28582" s="203"/>
      <c r="E28582" s="203"/>
      <c r="F28582" s="203"/>
    </row>
    <row r="28583" spans="1:6" x14ac:dyDescent="0.25">
      <c r="A28583" s="203"/>
      <c r="B28583" s="203"/>
      <c r="C28583" s="203"/>
      <c r="D28583" s="203"/>
      <c r="E28583" s="203"/>
      <c r="F28583" s="203"/>
    </row>
    <row r="28584" spans="1:6" x14ac:dyDescent="0.25">
      <c r="A28584" s="203"/>
      <c r="B28584" s="203"/>
      <c r="C28584" s="203"/>
      <c r="D28584" s="203"/>
      <c r="E28584" s="203"/>
      <c r="F28584" s="203"/>
    </row>
    <row r="28585" spans="1:6" x14ac:dyDescent="0.25">
      <c r="A28585" s="203"/>
      <c r="B28585" s="203"/>
      <c r="C28585" s="203"/>
      <c r="D28585" s="203"/>
      <c r="E28585" s="203"/>
      <c r="F28585" s="203"/>
    </row>
    <row r="28586" spans="1:6" x14ac:dyDescent="0.25">
      <c r="A28586" s="203"/>
      <c r="B28586" s="203"/>
      <c r="C28586" s="203"/>
      <c r="D28586" s="203"/>
      <c r="E28586" s="203"/>
      <c r="F28586" s="203"/>
    </row>
    <row r="28587" spans="1:6" x14ac:dyDescent="0.25">
      <c r="A28587" s="203"/>
      <c r="B28587" s="203"/>
      <c r="C28587" s="203"/>
      <c r="D28587" s="203"/>
      <c r="E28587" s="203"/>
      <c r="F28587" s="203"/>
    </row>
    <row r="28588" spans="1:6" x14ac:dyDescent="0.25">
      <c r="A28588" s="203"/>
      <c r="B28588" s="203"/>
      <c r="C28588" s="203"/>
      <c r="D28588" s="203"/>
      <c r="E28588" s="203"/>
      <c r="F28588" s="203"/>
    </row>
    <row r="28589" spans="1:6" x14ac:dyDescent="0.25">
      <c r="A28589" s="203"/>
      <c r="B28589" s="203"/>
      <c r="C28589" s="203"/>
      <c r="D28589" s="203"/>
      <c r="E28589" s="203"/>
      <c r="F28589" s="203"/>
    </row>
    <row r="28590" spans="1:6" x14ac:dyDescent="0.25">
      <c r="A28590" s="203"/>
      <c r="B28590" s="203"/>
      <c r="C28590" s="203"/>
      <c r="D28590" s="203"/>
      <c r="E28590" s="203"/>
      <c r="F28590" s="203"/>
    </row>
    <row r="28591" spans="1:6" x14ac:dyDescent="0.25">
      <c r="A28591" s="203"/>
      <c r="B28591" s="203"/>
      <c r="C28591" s="203"/>
      <c r="D28591" s="203"/>
      <c r="E28591" s="203"/>
      <c r="F28591" s="203"/>
    </row>
    <row r="28592" spans="1:6" x14ac:dyDescent="0.25">
      <c r="A28592" s="203"/>
      <c r="B28592" s="203"/>
      <c r="C28592" s="203"/>
      <c r="D28592" s="203"/>
      <c r="E28592" s="203"/>
      <c r="F28592" s="203"/>
    </row>
    <row r="28593" spans="1:6" x14ac:dyDescent="0.25">
      <c r="A28593" s="203"/>
      <c r="B28593" s="203"/>
      <c r="C28593" s="203"/>
      <c r="D28593" s="203"/>
      <c r="E28593" s="203"/>
      <c r="F28593" s="203"/>
    </row>
    <row r="28594" spans="1:6" x14ac:dyDescent="0.25">
      <c r="A28594" s="203"/>
      <c r="B28594" s="203"/>
      <c r="C28594" s="203"/>
      <c r="D28594" s="203"/>
      <c r="E28594" s="203"/>
      <c r="F28594" s="203"/>
    </row>
    <row r="28595" spans="1:6" x14ac:dyDescent="0.25">
      <c r="A28595" s="203"/>
      <c r="B28595" s="203"/>
      <c r="C28595" s="203"/>
      <c r="D28595" s="203"/>
      <c r="E28595" s="203"/>
      <c r="F28595" s="203"/>
    </row>
    <row r="28596" spans="1:6" x14ac:dyDescent="0.25">
      <c r="A28596" s="203"/>
      <c r="B28596" s="203"/>
      <c r="C28596" s="203"/>
      <c r="D28596" s="203"/>
      <c r="E28596" s="203"/>
      <c r="F28596" s="203"/>
    </row>
    <row r="28597" spans="1:6" x14ac:dyDescent="0.25">
      <c r="A28597" s="203"/>
      <c r="B28597" s="203"/>
      <c r="C28597" s="203"/>
      <c r="D28597" s="203"/>
      <c r="E28597" s="203"/>
      <c r="F28597" s="203"/>
    </row>
    <row r="28598" spans="1:6" x14ac:dyDescent="0.25">
      <c r="A28598" s="203"/>
      <c r="B28598" s="203"/>
      <c r="C28598" s="203"/>
      <c r="D28598" s="203"/>
      <c r="E28598" s="203"/>
      <c r="F28598" s="203"/>
    </row>
    <row r="28599" spans="1:6" x14ac:dyDescent="0.25">
      <c r="A28599" s="203"/>
      <c r="B28599" s="203"/>
      <c r="C28599" s="203"/>
      <c r="D28599" s="203"/>
      <c r="E28599" s="203"/>
      <c r="F28599" s="203"/>
    </row>
    <row r="28600" spans="1:6" x14ac:dyDescent="0.25">
      <c r="A28600" s="203"/>
      <c r="B28600" s="203"/>
      <c r="C28600" s="203"/>
      <c r="D28600" s="203"/>
      <c r="E28600" s="203"/>
      <c r="F28600" s="203"/>
    </row>
    <row r="28601" spans="1:6" x14ac:dyDescent="0.25">
      <c r="A28601" s="203"/>
      <c r="B28601" s="203"/>
      <c r="C28601" s="203"/>
      <c r="D28601" s="203"/>
      <c r="E28601" s="203"/>
      <c r="F28601" s="203"/>
    </row>
    <row r="28602" spans="1:6" x14ac:dyDescent="0.25">
      <c r="A28602" s="203"/>
      <c r="B28602" s="203"/>
      <c r="C28602" s="203"/>
      <c r="D28602" s="203"/>
      <c r="E28602" s="203"/>
      <c r="F28602" s="203"/>
    </row>
    <row r="28603" spans="1:6" x14ac:dyDescent="0.25">
      <c r="A28603" s="203"/>
      <c r="B28603" s="203"/>
      <c r="C28603" s="203"/>
      <c r="D28603" s="203"/>
      <c r="E28603" s="203"/>
      <c r="F28603" s="203"/>
    </row>
    <row r="28604" spans="1:6" x14ac:dyDescent="0.25">
      <c r="A28604" s="203"/>
      <c r="B28604" s="203"/>
      <c r="C28604" s="203"/>
      <c r="D28604" s="203"/>
      <c r="E28604" s="203"/>
      <c r="F28604" s="203"/>
    </row>
    <row r="28605" spans="1:6" x14ac:dyDescent="0.25">
      <c r="A28605" s="203"/>
      <c r="B28605" s="203"/>
      <c r="C28605" s="203"/>
      <c r="D28605" s="203"/>
      <c r="E28605" s="203"/>
      <c r="F28605" s="203"/>
    </row>
    <row r="28606" spans="1:6" x14ac:dyDescent="0.25">
      <c r="A28606" s="203"/>
      <c r="B28606" s="203"/>
      <c r="C28606" s="203"/>
      <c r="D28606" s="203"/>
      <c r="E28606" s="203"/>
      <c r="F28606" s="203"/>
    </row>
    <row r="28607" spans="1:6" x14ac:dyDescent="0.25">
      <c r="A28607" s="203"/>
      <c r="B28607" s="203"/>
      <c r="C28607" s="203"/>
      <c r="D28607" s="203"/>
      <c r="E28607" s="203"/>
      <c r="F28607" s="203"/>
    </row>
    <row r="28608" spans="1:6" x14ac:dyDescent="0.25">
      <c r="A28608" s="203"/>
      <c r="B28608" s="203"/>
      <c r="C28608" s="203"/>
      <c r="D28608" s="203"/>
      <c r="E28608" s="203"/>
      <c r="F28608" s="203"/>
    </row>
    <row r="28609" spans="1:6" x14ac:dyDescent="0.25">
      <c r="A28609" s="203"/>
      <c r="B28609" s="203"/>
      <c r="C28609" s="203"/>
      <c r="D28609" s="203"/>
      <c r="E28609" s="203"/>
      <c r="F28609" s="203"/>
    </row>
    <row r="28610" spans="1:6" x14ac:dyDescent="0.25">
      <c r="A28610" s="203"/>
      <c r="B28610" s="203"/>
      <c r="C28610" s="203"/>
      <c r="D28610" s="203"/>
      <c r="E28610" s="203"/>
      <c r="F28610" s="203"/>
    </row>
    <row r="28611" spans="1:6" x14ac:dyDescent="0.25">
      <c r="A28611" s="203"/>
      <c r="B28611" s="203"/>
      <c r="C28611" s="203"/>
      <c r="D28611" s="203"/>
      <c r="E28611" s="203"/>
      <c r="F28611" s="203"/>
    </row>
    <row r="28612" spans="1:6" x14ac:dyDescent="0.25">
      <c r="A28612" s="203"/>
      <c r="B28612" s="203"/>
      <c r="C28612" s="203"/>
      <c r="D28612" s="203"/>
      <c r="E28612" s="203"/>
      <c r="F28612" s="203"/>
    </row>
    <row r="28613" spans="1:6" x14ac:dyDescent="0.25">
      <c r="A28613" s="203"/>
      <c r="B28613" s="203"/>
      <c r="C28613" s="203"/>
      <c r="D28613" s="203"/>
      <c r="E28613" s="203"/>
      <c r="F28613" s="203"/>
    </row>
    <row r="28614" spans="1:6" x14ac:dyDescent="0.25">
      <c r="A28614" s="203"/>
      <c r="B28614" s="203"/>
      <c r="C28614" s="203"/>
      <c r="D28614" s="203"/>
      <c r="E28614" s="203"/>
      <c r="F28614" s="203"/>
    </row>
    <row r="28615" spans="1:6" x14ac:dyDescent="0.25">
      <c r="A28615" s="203"/>
      <c r="B28615" s="203"/>
      <c r="C28615" s="203"/>
      <c r="D28615" s="203"/>
      <c r="E28615" s="203"/>
      <c r="F28615" s="203"/>
    </row>
    <row r="28616" spans="1:6" x14ac:dyDescent="0.25">
      <c r="A28616" s="203"/>
      <c r="B28616" s="203"/>
      <c r="C28616" s="203"/>
      <c r="D28616" s="203"/>
      <c r="E28616" s="203"/>
      <c r="F28616" s="203"/>
    </row>
    <row r="28617" spans="1:6" x14ac:dyDescent="0.25">
      <c r="A28617" s="203"/>
      <c r="B28617" s="203"/>
      <c r="C28617" s="203"/>
      <c r="D28617" s="203"/>
      <c r="E28617" s="203"/>
      <c r="F28617" s="203"/>
    </row>
    <row r="28618" spans="1:6" x14ac:dyDescent="0.25">
      <c r="A28618" s="203"/>
      <c r="B28618" s="203"/>
      <c r="C28618" s="203"/>
      <c r="D28618" s="203"/>
      <c r="E28618" s="203"/>
      <c r="F28618" s="203"/>
    </row>
    <row r="28619" spans="1:6" x14ac:dyDescent="0.25">
      <c r="A28619" s="203"/>
      <c r="B28619" s="203"/>
      <c r="C28619" s="203"/>
      <c r="D28619" s="203"/>
      <c r="E28619" s="203"/>
      <c r="F28619" s="203"/>
    </row>
    <row r="28620" spans="1:6" x14ac:dyDescent="0.25">
      <c r="A28620" s="203"/>
      <c r="B28620" s="203"/>
      <c r="C28620" s="203"/>
      <c r="D28620" s="203"/>
      <c r="E28620" s="203"/>
      <c r="F28620" s="203"/>
    </row>
    <row r="28621" spans="1:6" x14ac:dyDescent="0.25">
      <c r="A28621" s="203"/>
      <c r="B28621" s="203"/>
      <c r="C28621" s="203"/>
      <c r="D28621" s="203"/>
      <c r="E28621" s="203"/>
      <c r="F28621" s="203"/>
    </row>
    <row r="28622" spans="1:6" x14ac:dyDescent="0.25">
      <c r="A28622" s="203"/>
      <c r="B28622" s="203"/>
      <c r="C28622" s="203"/>
      <c r="D28622" s="203"/>
      <c r="E28622" s="203"/>
      <c r="F28622" s="203"/>
    </row>
    <row r="28623" spans="1:6" x14ac:dyDescent="0.25">
      <c r="A28623" s="203"/>
      <c r="B28623" s="203"/>
      <c r="C28623" s="203"/>
      <c r="D28623" s="203"/>
      <c r="E28623" s="203"/>
      <c r="F28623" s="203"/>
    </row>
    <row r="28624" spans="1:6" x14ac:dyDescent="0.25">
      <c r="A28624" s="203"/>
      <c r="B28624" s="203"/>
      <c r="C28624" s="203"/>
      <c r="D28624" s="203"/>
      <c r="E28624" s="203"/>
      <c r="F28624" s="203"/>
    </row>
    <row r="28625" spans="1:6" x14ac:dyDescent="0.25">
      <c r="A28625" s="203"/>
      <c r="B28625" s="203"/>
      <c r="C28625" s="203"/>
      <c r="D28625" s="203"/>
      <c r="E28625" s="203"/>
      <c r="F28625" s="203"/>
    </row>
    <row r="28626" spans="1:6" x14ac:dyDescent="0.25">
      <c r="A28626" s="203"/>
      <c r="B28626" s="203"/>
      <c r="C28626" s="203"/>
      <c r="D28626" s="203"/>
      <c r="E28626" s="203"/>
      <c r="F28626" s="203"/>
    </row>
    <row r="28627" spans="1:6" x14ac:dyDescent="0.25">
      <c r="A28627" s="203"/>
      <c r="B28627" s="203"/>
      <c r="C28627" s="203"/>
      <c r="D28627" s="203"/>
      <c r="E28627" s="203"/>
      <c r="F28627" s="203"/>
    </row>
    <row r="28628" spans="1:6" x14ac:dyDescent="0.25">
      <c r="A28628" s="203"/>
      <c r="B28628" s="203"/>
      <c r="C28628" s="203"/>
      <c r="D28628" s="203"/>
      <c r="E28628" s="203"/>
      <c r="F28628" s="203"/>
    </row>
    <row r="28629" spans="1:6" x14ac:dyDescent="0.25">
      <c r="A28629" s="203"/>
      <c r="B28629" s="203"/>
      <c r="C28629" s="203"/>
      <c r="D28629" s="203"/>
      <c r="E28629" s="203"/>
      <c r="F28629" s="203"/>
    </row>
    <row r="28630" spans="1:6" x14ac:dyDescent="0.25">
      <c r="A28630" s="203"/>
      <c r="B28630" s="203"/>
      <c r="C28630" s="203"/>
      <c r="D28630" s="203"/>
      <c r="E28630" s="203"/>
      <c r="F28630" s="203"/>
    </row>
    <row r="28631" spans="1:6" x14ac:dyDescent="0.25">
      <c r="A28631" s="203"/>
      <c r="B28631" s="203"/>
      <c r="C28631" s="203"/>
      <c r="D28631" s="203"/>
      <c r="E28631" s="203"/>
      <c r="F28631" s="203"/>
    </row>
    <row r="28632" spans="1:6" x14ac:dyDescent="0.25">
      <c r="A28632" s="203"/>
      <c r="B28632" s="203"/>
      <c r="C28632" s="203"/>
      <c r="D28632" s="203"/>
      <c r="E28632" s="203"/>
      <c r="F28632" s="203"/>
    </row>
    <row r="28633" spans="1:6" x14ac:dyDescent="0.25">
      <c r="A28633" s="203"/>
      <c r="B28633" s="203"/>
      <c r="C28633" s="203"/>
      <c r="D28633" s="203"/>
      <c r="E28633" s="203"/>
      <c r="F28633" s="203"/>
    </row>
    <row r="28634" spans="1:6" x14ac:dyDescent="0.25">
      <c r="A28634" s="203"/>
      <c r="B28634" s="203"/>
      <c r="C28634" s="203"/>
      <c r="D28634" s="203"/>
      <c r="E28634" s="203"/>
      <c r="F28634" s="203"/>
    </row>
    <row r="28635" spans="1:6" x14ac:dyDescent="0.25">
      <c r="A28635" s="203"/>
      <c r="B28635" s="203"/>
      <c r="C28635" s="203"/>
      <c r="D28635" s="203"/>
      <c r="E28635" s="203"/>
      <c r="F28635" s="203"/>
    </row>
    <row r="28636" spans="1:6" x14ac:dyDescent="0.25">
      <c r="A28636" s="203"/>
      <c r="B28636" s="203"/>
      <c r="C28636" s="203"/>
      <c r="D28636" s="203"/>
      <c r="E28636" s="203"/>
      <c r="F28636" s="203"/>
    </row>
    <row r="28637" spans="1:6" x14ac:dyDescent="0.25">
      <c r="A28637" s="203"/>
      <c r="B28637" s="203"/>
      <c r="C28637" s="203"/>
      <c r="D28637" s="203"/>
      <c r="E28637" s="203"/>
      <c r="F28637" s="203"/>
    </row>
    <row r="28638" spans="1:6" x14ac:dyDescent="0.25">
      <c r="A28638" s="203"/>
      <c r="B28638" s="203"/>
      <c r="C28638" s="203"/>
      <c r="D28638" s="203"/>
      <c r="E28638" s="203"/>
      <c r="F28638" s="203"/>
    </row>
    <row r="28639" spans="1:6" x14ac:dyDescent="0.25">
      <c r="A28639" s="203"/>
      <c r="B28639" s="203"/>
      <c r="C28639" s="203"/>
      <c r="D28639" s="203"/>
      <c r="E28639" s="203"/>
      <c r="F28639" s="203"/>
    </row>
    <row r="28640" spans="1:6" x14ac:dyDescent="0.25">
      <c r="A28640" s="203"/>
      <c r="B28640" s="203"/>
      <c r="C28640" s="203"/>
      <c r="D28640" s="203"/>
      <c r="E28640" s="203"/>
      <c r="F28640" s="203"/>
    </row>
    <row r="28641" spans="1:6" x14ac:dyDescent="0.25">
      <c r="A28641" s="203"/>
      <c r="B28641" s="203"/>
      <c r="C28641" s="203"/>
      <c r="D28641" s="203"/>
      <c r="E28641" s="203"/>
      <c r="F28641" s="203"/>
    </row>
    <row r="28642" spans="1:6" x14ac:dyDescent="0.25">
      <c r="A28642" s="203"/>
      <c r="B28642" s="203"/>
      <c r="C28642" s="203"/>
      <c r="D28642" s="203"/>
      <c r="E28642" s="203"/>
      <c r="F28642" s="203"/>
    </row>
    <row r="28643" spans="1:6" x14ac:dyDescent="0.25">
      <c r="A28643" s="203"/>
      <c r="B28643" s="203"/>
      <c r="C28643" s="203"/>
      <c r="D28643" s="203"/>
      <c r="E28643" s="203"/>
      <c r="F28643" s="203"/>
    </row>
    <row r="28644" spans="1:6" x14ac:dyDescent="0.25">
      <c r="A28644" s="203"/>
      <c r="B28644" s="203"/>
      <c r="C28644" s="203"/>
      <c r="D28644" s="203"/>
      <c r="E28644" s="203"/>
      <c r="F28644" s="203"/>
    </row>
    <row r="28645" spans="1:6" x14ac:dyDescent="0.25">
      <c r="A28645" s="203"/>
      <c r="B28645" s="203"/>
      <c r="C28645" s="203"/>
      <c r="D28645" s="203"/>
      <c r="E28645" s="203"/>
      <c r="F28645" s="203"/>
    </row>
    <row r="28646" spans="1:6" x14ac:dyDescent="0.25">
      <c r="A28646" s="203"/>
      <c r="B28646" s="203"/>
      <c r="C28646" s="203"/>
      <c r="D28646" s="203"/>
      <c r="E28646" s="203"/>
      <c r="F28646" s="203"/>
    </row>
    <row r="28647" spans="1:6" x14ac:dyDescent="0.25">
      <c r="A28647" s="203"/>
      <c r="B28647" s="203"/>
      <c r="C28647" s="203"/>
      <c r="D28647" s="203"/>
      <c r="E28647" s="203"/>
      <c r="F28647" s="203"/>
    </row>
    <row r="28648" spans="1:6" x14ac:dyDescent="0.25">
      <c r="A28648" s="203"/>
      <c r="B28648" s="203"/>
      <c r="C28648" s="203"/>
      <c r="D28648" s="203"/>
      <c r="E28648" s="203"/>
      <c r="F28648" s="203"/>
    </row>
    <row r="28649" spans="1:6" x14ac:dyDescent="0.25">
      <c r="A28649" s="203"/>
      <c r="B28649" s="203"/>
      <c r="C28649" s="203"/>
      <c r="D28649" s="203"/>
      <c r="E28649" s="203"/>
      <c r="F28649" s="203"/>
    </row>
    <row r="28650" spans="1:6" x14ac:dyDescent="0.25">
      <c r="A28650" s="203"/>
      <c r="B28650" s="203"/>
      <c r="C28650" s="203"/>
      <c r="D28650" s="203"/>
      <c r="E28650" s="203"/>
      <c r="F28650" s="203"/>
    </row>
    <row r="28651" spans="1:6" x14ac:dyDescent="0.25">
      <c r="A28651" s="203"/>
      <c r="B28651" s="203"/>
      <c r="C28651" s="203"/>
      <c r="D28651" s="203"/>
      <c r="E28651" s="203"/>
      <c r="F28651" s="203"/>
    </row>
    <row r="28652" spans="1:6" x14ac:dyDescent="0.25">
      <c r="A28652" s="203"/>
      <c r="B28652" s="203"/>
      <c r="C28652" s="203"/>
      <c r="D28652" s="203"/>
      <c r="E28652" s="203"/>
      <c r="F28652" s="203"/>
    </row>
    <row r="28653" spans="1:6" x14ac:dyDescent="0.25">
      <c r="A28653" s="203"/>
      <c r="B28653" s="203"/>
      <c r="C28653" s="203"/>
      <c r="D28653" s="203"/>
      <c r="E28653" s="203"/>
      <c r="F28653" s="203"/>
    </row>
    <row r="28654" spans="1:6" x14ac:dyDescent="0.25">
      <c r="A28654" s="203"/>
      <c r="B28654" s="203"/>
      <c r="C28654" s="203"/>
      <c r="D28654" s="203"/>
      <c r="E28654" s="203"/>
      <c r="F28654" s="203"/>
    </row>
    <row r="28655" spans="1:6" x14ac:dyDescent="0.25">
      <c r="A28655" s="203"/>
      <c r="B28655" s="203"/>
      <c r="C28655" s="203"/>
      <c r="D28655" s="203"/>
      <c r="E28655" s="203"/>
      <c r="F28655" s="203"/>
    </row>
    <row r="28656" spans="1:6" x14ac:dyDescent="0.25">
      <c r="A28656" s="203"/>
      <c r="B28656" s="203"/>
      <c r="C28656" s="203"/>
      <c r="D28656" s="203"/>
      <c r="E28656" s="203"/>
      <c r="F28656" s="203"/>
    </row>
    <row r="28657" spans="1:6" x14ac:dyDescent="0.25">
      <c r="A28657" s="203"/>
      <c r="B28657" s="203"/>
      <c r="C28657" s="203"/>
      <c r="D28657" s="203"/>
      <c r="E28657" s="203"/>
      <c r="F28657" s="203"/>
    </row>
    <row r="28658" spans="1:6" x14ac:dyDescent="0.25">
      <c r="A28658" s="203"/>
      <c r="B28658" s="203"/>
      <c r="C28658" s="203"/>
      <c r="D28658" s="203"/>
      <c r="E28658" s="203"/>
      <c r="F28658" s="203"/>
    </row>
    <row r="28659" spans="1:6" x14ac:dyDescent="0.25">
      <c r="A28659" s="203"/>
      <c r="B28659" s="203"/>
      <c r="C28659" s="203"/>
      <c r="D28659" s="203"/>
      <c r="E28659" s="203"/>
      <c r="F28659" s="203"/>
    </row>
    <row r="28660" spans="1:6" x14ac:dyDescent="0.25">
      <c r="A28660" s="203"/>
      <c r="B28660" s="203"/>
      <c r="C28660" s="203"/>
      <c r="D28660" s="203"/>
      <c r="E28660" s="203"/>
      <c r="F28660" s="203"/>
    </row>
    <row r="28661" spans="1:6" x14ac:dyDescent="0.25">
      <c r="A28661" s="203"/>
      <c r="B28661" s="203"/>
      <c r="C28661" s="203"/>
      <c r="D28661" s="203"/>
      <c r="E28661" s="203"/>
      <c r="F28661" s="203"/>
    </row>
    <row r="28662" spans="1:6" x14ac:dyDescent="0.25">
      <c r="A28662" s="203"/>
      <c r="B28662" s="203"/>
      <c r="C28662" s="203"/>
      <c r="D28662" s="203"/>
      <c r="E28662" s="203"/>
      <c r="F28662" s="203"/>
    </row>
    <row r="28663" spans="1:6" x14ac:dyDescent="0.25">
      <c r="A28663" s="203"/>
      <c r="B28663" s="203"/>
      <c r="C28663" s="203"/>
      <c r="D28663" s="203"/>
      <c r="E28663" s="203"/>
      <c r="F28663" s="203"/>
    </row>
    <row r="28664" spans="1:6" x14ac:dyDescent="0.25">
      <c r="A28664" s="203"/>
      <c r="B28664" s="203"/>
      <c r="C28664" s="203"/>
      <c r="D28664" s="203"/>
      <c r="E28664" s="203"/>
      <c r="F28664" s="203"/>
    </row>
    <row r="28665" spans="1:6" x14ac:dyDescent="0.25">
      <c r="A28665" s="203"/>
      <c r="B28665" s="203"/>
      <c r="C28665" s="203"/>
      <c r="D28665" s="203"/>
      <c r="E28665" s="203"/>
      <c r="F28665" s="203"/>
    </row>
    <row r="28666" spans="1:6" x14ac:dyDescent="0.25">
      <c r="A28666" s="203"/>
      <c r="B28666" s="203"/>
      <c r="C28666" s="203"/>
      <c r="D28666" s="203"/>
      <c r="E28666" s="203"/>
      <c r="F28666" s="203"/>
    </row>
    <row r="28667" spans="1:6" x14ac:dyDescent="0.25">
      <c r="A28667" s="203"/>
      <c r="B28667" s="203"/>
      <c r="C28667" s="203"/>
      <c r="D28667" s="203"/>
      <c r="E28667" s="203"/>
      <c r="F28667" s="203"/>
    </row>
    <row r="28668" spans="1:6" x14ac:dyDescent="0.25">
      <c r="A28668" s="203"/>
      <c r="B28668" s="203"/>
      <c r="C28668" s="203"/>
      <c r="D28668" s="203"/>
      <c r="E28668" s="203"/>
      <c r="F28668" s="203"/>
    </row>
    <row r="28669" spans="1:6" x14ac:dyDescent="0.25">
      <c r="A28669" s="203"/>
      <c r="B28669" s="203"/>
      <c r="C28669" s="203"/>
      <c r="D28669" s="203"/>
      <c r="E28669" s="203"/>
      <c r="F28669" s="203"/>
    </row>
    <row r="28670" spans="1:6" x14ac:dyDescent="0.25">
      <c r="A28670" s="203"/>
      <c r="B28670" s="203"/>
      <c r="C28670" s="203"/>
      <c r="D28670" s="203"/>
      <c r="E28670" s="203"/>
      <c r="F28670" s="203"/>
    </row>
    <row r="28671" spans="1:6" x14ac:dyDescent="0.25">
      <c r="A28671" s="203"/>
      <c r="B28671" s="203"/>
      <c r="C28671" s="203"/>
      <c r="D28671" s="203"/>
      <c r="E28671" s="203"/>
      <c r="F28671" s="203"/>
    </row>
    <row r="28672" spans="1:6" x14ac:dyDescent="0.25">
      <c r="A28672" s="203"/>
      <c r="B28672" s="203"/>
      <c r="C28672" s="203"/>
      <c r="D28672" s="203"/>
      <c r="E28672" s="203"/>
      <c r="F28672" s="203"/>
    </row>
    <row r="28673" spans="1:6" x14ac:dyDescent="0.25">
      <c r="A28673" s="203"/>
      <c r="B28673" s="203"/>
      <c r="C28673" s="203"/>
      <c r="D28673" s="203"/>
      <c r="E28673" s="203"/>
      <c r="F28673" s="203"/>
    </row>
    <row r="28674" spans="1:6" x14ac:dyDescent="0.25">
      <c r="A28674" s="203"/>
      <c r="B28674" s="203"/>
      <c r="C28674" s="203"/>
      <c r="D28674" s="203"/>
      <c r="E28674" s="203"/>
      <c r="F28674" s="203"/>
    </row>
    <row r="28675" spans="1:6" x14ac:dyDescent="0.25">
      <c r="A28675" s="203"/>
      <c r="B28675" s="203"/>
      <c r="C28675" s="203"/>
      <c r="D28675" s="203"/>
      <c r="E28675" s="203"/>
      <c r="F28675" s="203"/>
    </row>
    <row r="28676" spans="1:6" x14ac:dyDescent="0.25">
      <c r="A28676" s="203"/>
      <c r="B28676" s="203"/>
      <c r="C28676" s="203"/>
      <c r="D28676" s="203"/>
      <c r="E28676" s="203"/>
      <c r="F28676" s="203"/>
    </row>
    <row r="28677" spans="1:6" x14ac:dyDescent="0.25">
      <c r="A28677" s="203"/>
      <c r="B28677" s="203"/>
      <c r="C28677" s="203"/>
      <c r="D28677" s="203"/>
      <c r="E28677" s="203"/>
      <c r="F28677" s="203"/>
    </row>
    <row r="28678" spans="1:6" x14ac:dyDescent="0.25">
      <c r="A28678" s="203"/>
      <c r="B28678" s="203"/>
      <c r="C28678" s="203"/>
      <c r="D28678" s="203"/>
      <c r="E28678" s="203"/>
      <c r="F28678" s="203"/>
    </row>
    <row r="28679" spans="1:6" x14ac:dyDescent="0.25">
      <c r="A28679" s="203"/>
      <c r="B28679" s="203"/>
      <c r="C28679" s="203"/>
      <c r="D28679" s="203"/>
      <c r="E28679" s="203"/>
      <c r="F28679" s="203"/>
    </row>
    <row r="28680" spans="1:6" x14ac:dyDescent="0.25">
      <c r="A28680" s="203"/>
      <c r="B28680" s="203"/>
      <c r="C28680" s="203"/>
      <c r="D28680" s="203"/>
      <c r="E28680" s="203"/>
      <c r="F28680" s="203"/>
    </row>
    <row r="28681" spans="1:6" x14ac:dyDescent="0.25">
      <c r="A28681" s="203"/>
      <c r="B28681" s="203"/>
      <c r="C28681" s="203"/>
      <c r="D28681" s="203"/>
      <c r="E28681" s="203"/>
      <c r="F28681" s="203"/>
    </row>
    <row r="28682" spans="1:6" x14ac:dyDescent="0.25">
      <c r="A28682" s="203"/>
      <c r="B28682" s="203"/>
      <c r="C28682" s="203"/>
      <c r="D28682" s="203"/>
      <c r="E28682" s="203"/>
      <c r="F28682" s="203"/>
    </row>
    <row r="28683" spans="1:6" x14ac:dyDescent="0.25">
      <c r="A28683" s="203"/>
      <c r="B28683" s="203"/>
      <c r="C28683" s="203"/>
      <c r="D28683" s="203"/>
      <c r="E28683" s="203"/>
      <c r="F28683" s="203"/>
    </row>
    <row r="28684" spans="1:6" x14ac:dyDescent="0.25">
      <c r="A28684" s="203"/>
      <c r="B28684" s="203"/>
      <c r="C28684" s="203"/>
      <c r="D28684" s="203"/>
      <c r="E28684" s="203"/>
      <c r="F28684" s="203"/>
    </row>
    <row r="28685" spans="1:6" x14ac:dyDescent="0.25">
      <c r="A28685" s="203"/>
      <c r="B28685" s="203"/>
      <c r="C28685" s="203"/>
      <c r="D28685" s="203"/>
      <c r="E28685" s="203"/>
      <c r="F28685" s="203"/>
    </row>
    <row r="28686" spans="1:6" x14ac:dyDescent="0.25">
      <c r="A28686" s="203"/>
      <c r="B28686" s="203"/>
      <c r="C28686" s="203"/>
      <c r="D28686" s="203"/>
      <c r="E28686" s="203"/>
      <c r="F28686" s="203"/>
    </row>
    <row r="28687" spans="1:6" x14ac:dyDescent="0.25">
      <c r="A28687" s="203"/>
      <c r="B28687" s="203"/>
      <c r="C28687" s="203"/>
      <c r="D28687" s="203"/>
      <c r="E28687" s="203"/>
      <c r="F28687" s="203"/>
    </row>
    <row r="28688" spans="1:6" x14ac:dyDescent="0.25">
      <c r="A28688" s="203"/>
      <c r="B28688" s="203"/>
      <c r="C28688" s="203"/>
      <c r="D28688" s="203"/>
      <c r="E28688" s="203"/>
      <c r="F28688" s="203"/>
    </row>
    <row r="28689" spans="1:6" x14ac:dyDescent="0.25">
      <c r="A28689" s="203"/>
      <c r="B28689" s="203"/>
      <c r="C28689" s="203"/>
      <c r="D28689" s="203"/>
      <c r="E28689" s="203"/>
      <c r="F28689" s="203"/>
    </row>
    <row r="28690" spans="1:6" x14ac:dyDescent="0.25">
      <c r="A28690" s="203"/>
      <c r="B28690" s="203"/>
      <c r="C28690" s="203"/>
      <c r="D28690" s="203"/>
      <c r="E28690" s="203"/>
      <c r="F28690" s="203"/>
    </row>
    <row r="28691" spans="1:6" x14ac:dyDescent="0.25">
      <c r="A28691" s="203"/>
      <c r="B28691" s="203"/>
      <c r="C28691" s="203"/>
      <c r="D28691" s="203"/>
      <c r="E28691" s="203"/>
      <c r="F28691" s="203"/>
    </row>
    <row r="28692" spans="1:6" x14ac:dyDescent="0.25">
      <c r="A28692" s="203"/>
      <c r="B28692" s="203"/>
      <c r="C28692" s="203"/>
      <c r="D28692" s="203"/>
      <c r="E28692" s="203"/>
      <c r="F28692" s="203"/>
    </row>
    <row r="28693" spans="1:6" x14ac:dyDescent="0.25">
      <c r="A28693" s="203"/>
      <c r="B28693" s="203"/>
      <c r="C28693" s="203"/>
      <c r="D28693" s="203"/>
      <c r="E28693" s="203"/>
      <c r="F28693" s="203"/>
    </row>
    <row r="28694" spans="1:6" x14ac:dyDescent="0.25">
      <c r="A28694" s="203"/>
      <c r="B28694" s="203"/>
      <c r="C28694" s="203"/>
      <c r="D28694" s="203"/>
      <c r="E28694" s="203"/>
      <c r="F28694" s="203"/>
    </row>
    <row r="28695" spans="1:6" x14ac:dyDescent="0.25">
      <c r="A28695" s="203"/>
      <c r="B28695" s="203"/>
      <c r="C28695" s="203"/>
      <c r="D28695" s="203"/>
      <c r="E28695" s="203"/>
      <c r="F28695" s="203"/>
    </row>
    <row r="28696" spans="1:6" x14ac:dyDescent="0.25">
      <c r="A28696" s="203"/>
      <c r="B28696" s="203"/>
      <c r="C28696" s="203"/>
      <c r="D28696" s="203"/>
      <c r="E28696" s="203"/>
      <c r="F28696" s="203"/>
    </row>
    <row r="28697" spans="1:6" x14ac:dyDescent="0.25">
      <c r="A28697" s="203"/>
      <c r="B28697" s="203"/>
      <c r="C28697" s="203"/>
      <c r="D28697" s="203"/>
      <c r="E28697" s="203"/>
      <c r="F28697" s="203"/>
    </row>
    <row r="28698" spans="1:6" x14ac:dyDescent="0.25">
      <c r="A28698" s="203"/>
      <c r="B28698" s="203"/>
      <c r="C28698" s="203"/>
      <c r="D28698" s="203"/>
      <c r="E28698" s="203"/>
      <c r="F28698" s="203"/>
    </row>
    <row r="28699" spans="1:6" x14ac:dyDescent="0.25">
      <c r="A28699" s="203"/>
      <c r="B28699" s="203"/>
      <c r="C28699" s="203"/>
      <c r="D28699" s="203"/>
      <c r="E28699" s="203"/>
      <c r="F28699" s="203"/>
    </row>
    <row r="28700" spans="1:6" x14ac:dyDescent="0.25">
      <c r="A28700" s="203"/>
      <c r="B28700" s="203"/>
      <c r="C28700" s="203"/>
      <c r="D28700" s="203"/>
      <c r="E28700" s="203"/>
      <c r="F28700" s="203"/>
    </row>
    <row r="28701" spans="1:6" x14ac:dyDescent="0.25">
      <c r="A28701" s="203"/>
      <c r="B28701" s="203"/>
      <c r="C28701" s="203"/>
      <c r="D28701" s="203"/>
      <c r="E28701" s="203"/>
      <c r="F28701" s="203"/>
    </row>
    <row r="28702" spans="1:6" x14ac:dyDescent="0.25">
      <c r="A28702" s="203"/>
      <c r="B28702" s="203"/>
      <c r="C28702" s="203"/>
      <c r="D28702" s="203"/>
      <c r="E28702" s="203"/>
      <c r="F28702" s="203"/>
    </row>
    <row r="28703" spans="1:6" x14ac:dyDescent="0.25">
      <c r="A28703" s="203"/>
      <c r="B28703" s="203"/>
      <c r="C28703" s="203"/>
      <c r="D28703" s="203"/>
      <c r="E28703" s="203"/>
      <c r="F28703" s="203"/>
    </row>
    <row r="28704" spans="1:6" x14ac:dyDescent="0.25">
      <c r="A28704" s="203"/>
      <c r="B28704" s="203"/>
      <c r="C28704" s="203"/>
      <c r="D28704" s="203"/>
      <c r="E28704" s="203"/>
      <c r="F28704" s="203"/>
    </row>
    <row r="28705" spans="1:6" x14ac:dyDescent="0.25">
      <c r="A28705" s="203"/>
      <c r="B28705" s="203"/>
      <c r="C28705" s="203"/>
      <c r="D28705" s="203"/>
      <c r="E28705" s="203"/>
      <c r="F28705" s="203"/>
    </row>
    <row r="28706" spans="1:6" x14ac:dyDescent="0.25">
      <c r="A28706" s="203"/>
      <c r="B28706" s="203"/>
      <c r="C28706" s="203"/>
      <c r="D28706" s="203"/>
      <c r="E28706" s="203"/>
      <c r="F28706" s="203"/>
    </row>
    <row r="28707" spans="1:6" x14ac:dyDescent="0.25">
      <c r="A28707" s="203"/>
      <c r="B28707" s="203"/>
      <c r="C28707" s="203"/>
      <c r="D28707" s="203"/>
      <c r="E28707" s="203"/>
      <c r="F28707" s="203"/>
    </row>
    <row r="28708" spans="1:6" x14ac:dyDescent="0.25">
      <c r="A28708" s="203"/>
      <c r="B28708" s="203"/>
      <c r="C28708" s="203"/>
      <c r="D28708" s="203"/>
      <c r="E28708" s="203"/>
      <c r="F28708" s="203"/>
    </row>
    <row r="28709" spans="1:6" x14ac:dyDescent="0.25">
      <c r="A28709" s="203"/>
      <c r="B28709" s="203"/>
      <c r="C28709" s="203"/>
      <c r="D28709" s="203"/>
      <c r="E28709" s="203"/>
      <c r="F28709" s="203"/>
    </row>
    <row r="28710" spans="1:6" x14ac:dyDescent="0.25">
      <c r="A28710" s="203"/>
      <c r="B28710" s="203"/>
      <c r="C28710" s="203"/>
      <c r="D28710" s="203"/>
      <c r="E28710" s="203"/>
      <c r="F28710" s="203"/>
    </row>
    <row r="28711" spans="1:6" x14ac:dyDescent="0.25">
      <c r="A28711" s="203"/>
      <c r="B28711" s="203"/>
      <c r="C28711" s="203"/>
      <c r="D28711" s="203"/>
      <c r="E28711" s="203"/>
      <c r="F28711" s="203"/>
    </row>
    <row r="28712" spans="1:6" x14ac:dyDescent="0.25">
      <c r="A28712" s="203"/>
      <c r="B28712" s="203"/>
      <c r="C28712" s="203"/>
      <c r="D28712" s="203"/>
      <c r="E28712" s="203"/>
      <c r="F28712" s="203"/>
    </row>
    <row r="28713" spans="1:6" x14ac:dyDescent="0.25">
      <c r="A28713" s="203"/>
      <c r="B28713" s="203"/>
      <c r="C28713" s="203"/>
      <c r="D28713" s="203"/>
      <c r="E28713" s="203"/>
      <c r="F28713" s="203"/>
    </row>
    <row r="28714" spans="1:6" x14ac:dyDescent="0.25">
      <c r="A28714" s="203"/>
      <c r="B28714" s="203"/>
      <c r="C28714" s="203"/>
      <c r="D28714" s="203"/>
      <c r="E28714" s="203"/>
      <c r="F28714" s="203"/>
    </row>
    <row r="28715" spans="1:6" x14ac:dyDescent="0.25">
      <c r="A28715" s="203"/>
      <c r="B28715" s="203"/>
      <c r="C28715" s="203"/>
      <c r="D28715" s="203"/>
      <c r="E28715" s="203"/>
      <c r="F28715" s="203"/>
    </row>
    <row r="28716" spans="1:6" x14ac:dyDescent="0.25">
      <c r="A28716" s="203"/>
      <c r="B28716" s="203"/>
      <c r="C28716" s="203"/>
      <c r="D28716" s="203"/>
      <c r="E28716" s="203"/>
      <c r="F28716" s="203"/>
    </row>
    <row r="28717" spans="1:6" x14ac:dyDescent="0.25">
      <c r="A28717" s="203"/>
      <c r="B28717" s="203"/>
      <c r="C28717" s="203"/>
      <c r="D28717" s="203"/>
      <c r="E28717" s="203"/>
      <c r="F28717" s="203"/>
    </row>
    <row r="28718" spans="1:6" x14ac:dyDescent="0.25">
      <c r="A28718" s="203"/>
      <c r="B28718" s="203"/>
      <c r="C28718" s="203"/>
      <c r="D28718" s="203"/>
      <c r="E28718" s="203"/>
      <c r="F28718" s="203"/>
    </row>
    <row r="28719" spans="1:6" x14ac:dyDescent="0.25">
      <c r="A28719" s="203"/>
      <c r="B28719" s="203"/>
      <c r="C28719" s="203"/>
      <c r="D28719" s="203"/>
      <c r="E28719" s="203"/>
      <c r="F28719" s="203"/>
    </row>
    <row r="28720" spans="1:6" x14ac:dyDescent="0.25">
      <c r="A28720" s="203"/>
      <c r="B28720" s="203"/>
      <c r="C28720" s="203"/>
      <c r="D28720" s="203"/>
      <c r="E28720" s="203"/>
      <c r="F28720" s="203"/>
    </row>
    <row r="28721" spans="1:6" x14ac:dyDescent="0.25">
      <c r="A28721" s="203"/>
      <c r="B28721" s="203"/>
      <c r="C28721" s="203"/>
      <c r="D28721" s="203"/>
      <c r="E28721" s="203"/>
      <c r="F28721" s="203"/>
    </row>
    <row r="28722" spans="1:6" x14ac:dyDescent="0.25">
      <c r="A28722" s="203"/>
      <c r="B28722" s="203"/>
      <c r="C28722" s="203"/>
      <c r="D28722" s="203"/>
      <c r="E28722" s="203"/>
      <c r="F28722" s="203"/>
    </row>
    <row r="28723" spans="1:6" x14ac:dyDescent="0.25">
      <c r="A28723" s="203"/>
      <c r="B28723" s="203"/>
      <c r="C28723" s="203"/>
      <c r="D28723" s="203"/>
      <c r="E28723" s="203"/>
      <c r="F28723" s="203"/>
    </row>
    <row r="28724" spans="1:6" x14ac:dyDescent="0.25">
      <c r="A28724" s="203"/>
      <c r="B28724" s="203"/>
      <c r="C28724" s="203"/>
      <c r="D28724" s="203"/>
      <c r="E28724" s="203"/>
      <c r="F28724" s="203"/>
    </row>
    <row r="28725" spans="1:6" x14ac:dyDescent="0.25">
      <c r="A28725" s="203"/>
      <c r="B28725" s="203"/>
      <c r="C28725" s="203"/>
      <c r="D28725" s="203"/>
      <c r="E28725" s="203"/>
      <c r="F28725" s="203"/>
    </row>
    <row r="28726" spans="1:6" x14ac:dyDescent="0.25">
      <c r="A28726" s="203"/>
      <c r="B28726" s="203"/>
      <c r="C28726" s="203"/>
      <c r="D28726" s="203"/>
      <c r="E28726" s="203"/>
      <c r="F28726" s="203"/>
    </row>
    <row r="28727" spans="1:6" x14ac:dyDescent="0.25">
      <c r="A28727" s="203"/>
      <c r="B28727" s="203"/>
      <c r="C28727" s="203"/>
      <c r="D28727" s="203"/>
      <c r="E28727" s="203"/>
      <c r="F28727" s="203"/>
    </row>
    <row r="28728" spans="1:6" x14ac:dyDescent="0.25">
      <c r="A28728" s="203"/>
      <c r="B28728" s="203"/>
      <c r="C28728" s="203"/>
      <c r="D28728" s="203"/>
      <c r="E28728" s="203"/>
      <c r="F28728" s="203"/>
    </row>
    <row r="28729" spans="1:6" x14ac:dyDescent="0.25">
      <c r="A28729" s="203"/>
      <c r="B28729" s="203"/>
      <c r="C28729" s="203"/>
      <c r="D28729" s="203"/>
      <c r="E28729" s="203"/>
      <c r="F28729" s="203"/>
    </row>
    <row r="28730" spans="1:6" x14ac:dyDescent="0.25">
      <c r="A28730" s="203"/>
      <c r="B28730" s="203"/>
      <c r="C28730" s="203"/>
      <c r="D28730" s="203"/>
      <c r="E28730" s="203"/>
      <c r="F28730" s="203"/>
    </row>
    <row r="28731" spans="1:6" x14ac:dyDescent="0.25">
      <c r="A28731" s="203"/>
      <c r="B28731" s="203"/>
      <c r="C28731" s="203"/>
      <c r="D28731" s="203"/>
      <c r="E28731" s="203"/>
      <c r="F28731" s="203"/>
    </row>
    <row r="28732" spans="1:6" x14ac:dyDescent="0.25">
      <c r="A28732" s="203"/>
      <c r="B28732" s="203"/>
      <c r="C28732" s="203"/>
      <c r="D28732" s="203"/>
      <c r="E28732" s="203"/>
      <c r="F28732" s="203"/>
    </row>
    <row r="28733" spans="1:6" x14ac:dyDescent="0.25">
      <c r="A28733" s="203"/>
      <c r="B28733" s="203"/>
      <c r="C28733" s="203"/>
      <c r="D28733" s="203"/>
      <c r="E28733" s="203"/>
      <c r="F28733" s="203"/>
    </row>
    <row r="28734" spans="1:6" x14ac:dyDescent="0.25">
      <c r="A28734" s="203"/>
      <c r="B28734" s="203"/>
      <c r="C28734" s="203"/>
      <c r="D28734" s="203"/>
      <c r="E28734" s="203"/>
      <c r="F28734" s="203"/>
    </row>
    <row r="28735" spans="1:6" x14ac:dyDescent="0.25">
      <c r="A28735" s="203"/>
      <c r="B28735" s="203"/>
      <c r="C28735" s="203"/>
      <c r="D28735" s="203"/>
      <c r="E28735" s="203"/>
      <c r="F28735" s="203"/>
    </row>
    <row r="28736" spans="1:6" x14ac:dyDescent="0.25">
      <c r="A28736" s="203"/>
      <c r="B28736" s="203"/>
      <c r="C28736" s="203"/>
      <c r="D28736" s="203"/>
      <c r="E28736" s="203"/>
      <c r="F28736" s="203"/>
    </row>
    <row r="28737" spans="1:6" x14ac:dyDescent="0.25">
      <c r="A28737" s="203"/>
      <c r="B28737" s="203"/>
      <c r="C28737" s="203"/>
      <c r="D28737" s="203"/>
      <c r="E28737" s="203"/>
      <c r="F28737" s="203"/>
    </row>
    <row r="28738" spans="1:6" x14ac:dyDescent="0.25">
      <c r="A28738" s="203"/>
      <c r="B28738" s="203"/>
      <c r="C28738" s="203"/>
      <c r="D28738" s="203"/>
      <c r="E28738" s="203"/>
      <c r="F28738" s="203"/>
    </row>
    <row r="28739" spans="1:6" x14ac:dyDescent="0.25">
      <c r="A28739" s="203"/>
      <c r="B28739" s="203"/>
      <c r="C28739" s="203"/>
      <c r="D28739" s="203"/>
      <c r="E28739" s="203"/>
      <c r="F28739" s="203"/>
    </row>
    <row r="28740" spans="1:6" x14ac:dyDescent="0.25">
      <c r="A28740" s="203"/>
      <c r="B28740" s="203"/>
      <c r="C28740" s="203"/>
      <c r="D28740" s="203"/>
      <c r="E28740" s="203"/>
      <c r="F28740" s="203"/>
    </row>
    <row r="28741" spans="1:6" x14ac:dyDescent="0.25">
      <c r="A28741" s="203"/>
      <c r="B28741" s="203"/>
      <c r="C28741" s="203"/>
      <c r="D28741" s="203"/>
      <c r="E28741" s="203"/>
      <c r="F28741" s="203"/>
    </row>
    <row r="28742" spans="1:6" x14ac:dyDescent="0.25">
      <c r="A28742" s="203"/>
      <c r="B28742" s="203"/>
      <c r="C28742" s="203"/>
      <c r="D28742" s="203"/>
      <c r="E28742" s="203"/>
      <c r="F28742" s="203"/>
    </row>
    <row r="28743" spans="1:6" x14ac:dyDescent="0.25">
      <c r="A28743" s="203"/>
      <c r="B28743" s="203"/>
      <c r="C28743" s="203"/>
      <c r="D28743" s="203"/>
      <c r="E28743" s="203"/>
      <c r="F28743" s="203"/>
    </row>
    <row r="28744" spans="1:6" x14ac:dyDescent="0.25">
      <c r="A28744" s="203"/>
      <c r="B28744" s="203"/>
      <c r="C28744" s="203"/>
      <c r="D28744" s="203"/>
      <c r="E28744" s="203"/>
      <c r="F28744" s="203"/>
    </row>
    <row r="28745" spans="1:6" x14ac:dyDescent="0.25">
      <c r="A28745" s="203"/>
      <c r="B28745" s="203"/>
      <c r="C28745" s="203"/>
      <c r="D28745" s="203"/>
      <c r="E28745" s="203"/>
      <c r="F28745" s="203"/>
    </row>
    <row r="28746" spans="1:6" x14ac:dyDescent="0.25">
      <c r="A28746" s="203"/>
      <c r="B28746" s="203"/>
      <c r="C28746" s="203"/>
      <c r="D28746" s="203"/>
      <c r="E28746" s="203"/>
      <c r="F28746" s="203"/>
    </row>
    <row r="28747" spans="1:6" x14ac:dyDescent="0.25">
      <c r="A28747" s="203"/>
      <c r="B28747" s="203"/>
      <c r="C28747" s="203"/>
      <c r="D28747" s="203"/>
      <c r="E28747" s="203"/>
      <c r="F28747" s="203"/>
    </row>
    <row r="28748" spans="1:6" x14ac:dyDescent="0.25">
      <c r="A28748" s="203"/>
      <c r="B28748" s="203"/>
      <c r="C28748" s="203"/>
      <c r="D28748" s="203"/>
      <c r="E28748" s="203"/>
      <c r="F28748" s="203"/>
    </row>
    <row r="28749" spans="1:6" x14ac:dyDescent="0.25">
      <c r="A28749" s="203"/>
      <c r="B28749" s="203"/>
      <c r="C28749" s="203"/>
      <c r="D28749" s="203"/>
      <c r="E28749" s="203"/>
      <c r="F28749" s="203"/>
    </row>
    <row r="28750" spans="1:6" x14ac:dyDescent="0.25">
      <c r="A28750" s="203"/>
      <c r="B28750" s="203"/>
      <c r="C28750" s="203"/>
      <c r="D28750" s="203"/>
      <c r="E28750" s="203"/>
      <c r="F28750" s="203"/>
    </row>
    <row r="28751" spans="1:6" x14ac:dyDescent="0.25">
      <c r="A28751" s="203"/>
      <c r="B28751" s="203"/>
      <c r="C28751" s="203"/>
      <c r="D28751" s="203"/>
      <c r="E28751" s="203"/>
      <c r="F28751" s="203"/>
    </row>
    <row r="28752" spans="1:6" x14ac:dyDescent="0.25">
      <c r="A28752" s="203"/>
      <c r="B28752" s="203"/>
      <c r="C28752" s="203"/>
      <c r="D28752" s="203"/>
      <c r="E28752" s="203"/>
      <c r="F28752" s="203"/>
    </row>
    <row r="28753" spans="1:6" x14ac:dyDescent="0.25">
      <c r="A28753" s="203"/>
      <c r="B28753" s="203"/>
      <c r="C28753" s="203"/>
      <c r="D28753" s="203"/>
      <c r="E28753" s="203"/>
      <c r="F28753" s="203"/>
    </row>
    <row r="28754" spans="1:6" x14ac:dyDescent="0.25">
      <c r="A28754" s="203"/>
      <c r="B28754" s="203"/>
      <c r="C28754" s="203"/>
      <c r="D28754" s="203"/>
      <c r="E28754" s="203"/>
      <c r="F28754" s="203"/>
    </row>
    <row r="28755" spans="1:6" x14ac:dyDescent="0.25">
      <c r="A28755" s="203"/>
      <c r="B28755" s="203"/>
      <c r="C28755" s="203"/>
      <c r="D28755" s="203"/>
      <c r="E28755" s="203"/>
      <c r="F28755" s="203"/>
    </row>
    <row r="28756" spans="1:6" x14ac:dyDescent="0.25">
      <c r="A28756" s="203"/>
      <c r="B28756" s="203"/>
      <c r="C28756" s="203"/>
      <c r="D28756" s="203"/>
      <c r="E28756" s="203"/>
      <c r="F28756" s="203"/>
    </row>
    <row r="28757" spans="1:6" x14ac:dyDescent="0.25">
      <c r="A28757" s="203"/>
      <c r="B28757" s="203"/>
      <c r="C28757" s="203"/>
      <c r="D28757" s="203"/>
      <c r="E28757" s="203"/>
      <c r="F28757" s="203"/>
    </row>
    <row r="28758" spans="1:6" x14ac:dyDescent="0.25">
      <c r="A28758" s="203"/>
      <c r="B28758" s="203"/>
      <c r="C28758" s="203"/>
      <c r="D28758" s="203"/>
      <c r="E28758" s="203"/>
      <c r="F28758" s="203"/>
    </row>
    <row r="28759" spans="1:6" x14ac:dyDescent="0.25">
      <c r="A28759" s="203"/>
      <c r="B28759" s="203"/>
      <c r="C28759" s="203"/>
      <c r="D28759" s="203"/>
      <c r="E28759" s="203"/>
      <c r="F28759" s="203"/>
    </row>
    <row r="28760" spans="1:6" x14ac:dyDescent="0.25">
      <c r="A28760" s="203"/>
      <c r="B28760" s="203"/>
      <c r="C28760" s="203"/>
      <c r="D28760" s="203"/>
      <c r="E28760" s="203"/>
      <c r="F28760" s="203"/>
    </row>
    <row r="28761" spans="1:6" x14ac:dyDescent="0.25">
      <c r="A28761" s="203"/>
      <c r="B28761" s="203"/>
      <c r="C28761" s="203"/>
      <c r="D28761" s="203"/>
      <c r="E28761" s="203"/>
      <c r="F28761" s="203"/>
    </row>
    <row r="28762" spans="1:6" x14ac:dyDescent="0.25">
      <c r="A28762" s="203"/>
      <c r="B28762" s="203"/>
      <c r="C28762" s="203"/>
      <c r="D28762" s="203"/>
      <c r="E28762" s="203"/>
      <c r="F28762" s="203"/>
    </row>
    <row r="28763" spans="1:6" x14ac:dyDescent="0.25">
      <c r="A28763" s="203"/>
      <c r="B28763" s="203"/>
      <c r="C28763" s="203"/>
      <c r="D28763" s="203"/>
      <c r="E28763" s="203"/>
      <c r="F28763" s="203"/>
    </row>
    <row r="28764" spans="1:6" x14ac:dyDescent="0.25">
      <c r="A28764" s="203"/>
      <c r="B28764" s="203"/>
      <c r="C28764" s="203"/>
      <c r="D28764" s="203"/>
      <c r="E28764" s="203"/>
      <c r="F28764" s="203"/>
    </row>
    <row r="28765" spans="1:6" x14ac:dyDescent="0.25">
      <c r="A28765" s="203"/>
      <c r="B28765" s="203"/>
      <c r="C28765" s="203"/>
      <c r="D28765" s="203"/>
      <c r="E28765" s="203"/>
      <c r="F28765" s="203"/>
    </row>
    <row r="28766" spans="1:6" x14ac:dyDescent="0.25">
      <c r="A28766" s="203"/>
      <c r="B28766" s="203"/>
      <c r="C28766" s="203"/>
      <c r="D28766" s="203"/>
      <c r="E28766" s="203"/>
      <c r="F28766" s="203"/>
    </row>
    <row r="28767" spans="1:6" x14ac:dyDescent="0.25">
      <c r="A28767" s="203"/>
      <c r="B28767" s="203"/>
      <c r="C28767" s="203"/>
      <c r="D28767" s="203"/>
      <c r="E28767" s="203"/>
      <c r="F28767" s="203"/>
    </row>
    <row r="28768" spans="1:6" x14ac:dyDescent="0.25">
      <c r="A28768" s="203"/>
      <c r="B28768" s="203"/>
      <c r="C28768" s="203"/>
      <c r="D28768" s="203"/>
      <c r="E28768" s="203"/>
      <c r="F28768" s="203"/>
    </row>
    <row r="28769" spans="1:6" x14ac:dyDescent="0.25">
      <c r="A28769" s="203"/>
      <c r="B28769" s="203"/>
      <c r="C28769" s="203"/>
      <c r="D28769" s="203"/>
      <c r="E28769" s="203"/>
      <c r="F28769" s="203"/>
    </row>
    <row r="28770" spans="1:6" x14ac:dyDescent="0.25">
      <c r="A28770" s="203"/>
      <c r="B28770" s="203"/>
      <c r="C28770" s="203"/>
      <c r="D28770" s="203"/>
      <c r="E28770" s="203"/>
      <c r="F28770" s="203"/>
    </row>
    <row r="28771" spans="1:6" x14ac:dyDescent="0.25">
      <c r="A28771" s="203"/>
      <c r="B28771" s="203"/>
      <c r="C28771" s="203"/>
      <c r="D28771" s="203"/>
      <c r="E28771" s="203"/>
      <c r="F28771" s="203"/>
    </row>
    <row r="28772" spans="1:6" x14ac:dyDescent="0.25">
      <c r="A28772" s="203"/>
      <c r="B28772" s="203"/>
      <c r="C28772" s="203"/>
      <c r="D28772" s="203"/>
      <c r="E28772" s="203"/>
      <c r="F28772" s="203"/>
    </row>
    <row r="28773" spans="1:6" x14ac:dyDescent="0.25">
      <c r="A28773" s="203"/>
      <c r="B28773" s="203"/>
      <c r="C28773" s="203"/>
      <c r="D28773" s="203"/>
      <c r="E28773" s="203"/>
      <c r="F28773" s="203"/>
    </row>
    <row r="28774" spans="1:6" x14ac:dyDescent="0.25">
      <c r="A28774" s="203"/>
      <c r="B28774" s="203"/>
      <c r="C28774" s="203"/>
      <c r="D28774" s="203"/>
      <c r="E28774" s="203"/>
      <c r="F28774" s="203"/>
    </row>
    <row r="28775" spans="1:6" x14ac:dyDescent="0.25">
      <c r="A28775" s="203"/>
      <c r="B28775" s="203"/>
      <c r="C28775" s="203"/>
      <c r="D28775" s="203"/>
      <c r="E28775" s="203"/>
      <c r="F28775" s="203"/>
    </row>
    <row r="28776" spans="1:6" x14ac:dyDescent="0.25">
      <c r="A28776" s="203"/>
      <c r="B28776" s="203"/>
      <c r="C28776" s="203"/>
      <c r="D28776" s="203"/>
      <c r="E28776" s="203"/>
      <c r="F28776" s="203"/>
    </row>
    <row r="28777" spans="1:6" x14ac:dyDescent="0.25">
      <c r="A28777" s="203"/>
      <c r="B28777" s="203"/>
      <c r="C28777" s="203"/>
      <c r="D28777" s="203"/>
      <c r="E28777" s="203"/>
      <c r="F28777" s="203"/>
    </row>
    <row r="28778" spans="1:6" x14ac:dyDescent="0.25">
      <c r="A28778" s="203"/>
      <c r="B28778" s="203"/>
      <c r="C28778" s="203"/>
      <c r="D28778" s="203"/>
      <c r="E28778" s="203"/>
      <c r="F28778" s="203"/>
    </row>
    <row r="28779" spans="1:6" x14ac:dyDescent="0.25">
      <c r="A28779" s="203"/>
      <c r="B28779" s="203"/>
      <c r="C28779" s="203"/>
      <c r="D28779" s="203"/>
      <c r="E28779" s="203"/>
      <c r="F28779" s="203"/>
    </row>
    <row r="28780" spans="1:6" x14ac:dyDescent="0.25">
      <c r="A28780" s="203"/>
      <c r="B28780" s="203"/>
      <c r="C28780" s="203"/>
      <c r="D28780" s="203"/>
      <c r="E28780" s="203"/>
      <c r="F28780" s="203"/>
    </row>
    <row r="28781" spans="1:6" x14ac:dyDescent="0.25">
      <c r="A28781" s="203"/>
      <c r="B28781" s="203"/>
      <c r="C28781" s="203"/>
      <c r="D28781" s="203"/>
      <c r="E28781" s="203"/>
      <c r="F28781" s="203"/>
    </row>
    <row r="28782" spans="1:6" x14ac:dyDescent="0.25">
      <c r="A28782" s="203"/>
      <c r="B28782" s="203"/>
      <c r="C28782" s="203"/>
      <c r="D28782" s="203"/>
      <c r="E28782" s="203"/>
      <c r="F28782" s="203"/>
    </row>
    <row r="28783" spans="1:6" x14ac:dyDescent="0.25">
      <c r="A28783" s="203"/>
      <c r="B28783" s="203"/>
      <c r="C28783" s="203"/>
      <c r="D28783" s="203"/>
      <c r="E28783" s="203"/>
      <c r="F28783" s="203"/>
    </row>
    <row r="28784" spans="1:6" x14ac:dyDescent="0.25">
      <c r="A28784" s="203"/>
      <c r="B28784" s="203"/>
      <c r="C28784" s="203"/>
      <c r="D28784" s="203"/>
      <c r="E28784" s="203"/>
      <c r="F28784" s="203"/>
    </row>
    <row r="28785" spans="1:6" x14ac:dyDescent="0.25">
      <c r="A28785" s="203"/>
      <c r="B28785" s="203"/>
      <c r="C28785" s="203"/>
      <c r="D28785" s="203"/>
      <c r="E28785" s="203"/>
      <c r="F28785" s="203"/>
    </row>
    <row r="28786" spans="1:6" x14ac:dyDescent="0.25">
      <c r="A28786" s="203"/>
      <c r="B28786" s="203"/>
      <c r="C28786" s="203"/>
      <c r="D28786" s="203"/>
      <c r="E28786" s="203"/>
      <c r="F28786" s="203"/>
    </row>
    <row r="28787" spans="1:6" x14ac:dyDescent="0.25">
      <c r="A28787" s="203"/>
      <c r="B28787" s="203"/>
      <c r="C28787" s="203"/>
      <c r="D28787" s="203"/>
      <c r="E28787" s="203"/>
      <c r="F28787" s="203"/>
    </row>
    <row r="28788" spans="1:6" x14ac:dyDescent="0.25">
      <c r="A28788" s="203"/>
      <c r="B28788" s="203"/>
      <c r="C28788" s="203"/>
      <c r="D28788" s="203"/>
      <c r="E28788" s="203"/>
      <c r="F28788" s="203"/>
    </row>
    <row r="28789" spans="1:6" x14ac:dyDescent="0.25">
      <c r="A28789" s="203"/>
      <c r="B28789" s="203"/>
      <c r="C28789" s="203"/>
      <c r="D28789" s="203"/>
      <c r="E28789" s="203"/>
      <c r="F28789" s="203"/>
    </row>
    <row r="28790" spans="1:6" x14ac:dyDescent="0.25">
      <c r="A28790" s="203"/>
      <c r="B28790" s="203"/>
      <c r="C28790" s="203"/>
      <c r="D28790" s="203"/>
      <c r="E28790" s="203"/>
      <c r="F28790" s="203"/>
    </row>
    <row r="28791" spans="1:6" x14ac:dyDescent="0.25">
      <c r="A28791" s="203"/>
      <c r="B28791" s="203"/>
      <c r="C28791" s="203"/>
      <c r="D28791" s="203"/>
      <c r="E28791" s="203"/>
      <c r="F28791" s="203"/>
    </row>
    <row r="28792" spans="1:6" x14ac:dyDescent="0.25">
      <c r="A28792" s="203"/>
      <c r="B28792" s="203"/>
      <c r="C28792" s="203"/>
      <c r="D28792" s="203"/>
      <c r="E28792" s="203"/>
      <c r="F28792" s="203"/>
    </row>
    <row r="28793" spans="1:6" x14ac:dyDescent="0.25">
      <c r="A28793" s="203"/>
      <c r="B28793" s="203"/>
      <c r="C28793" s="203"/>
      <c r="D28793" s="203"/>
      <c r="E28793" s="203"/>
      <c r="F28793" s="203"/>
    </row>
    <row r="28794" spans="1:6" x14ac:dyDescent="0.25">
      <c r="A28794" s="203"/>
      <c r="B28794" s="203"/>
      <c r="C28794" s="203"/>
      <c r="D28794" s="203"/>
      <c r="E28794" s="203"/>
      <c r="F28794" s="203"/>
    </row>
    <row r="28795" spans="1:6" x14ac:dyDescent="0.25">
      <c r="A28795" s="203"/>
      <c r="B28795" s="203"/>
      <c r="C28795" s="203"/>
      <c r="D28795" s="203"/>
      <c r="E28795" s="203"/>
      <c r="F28795" s="203"/>
    </row>
    <row r="28796" spans="1:6" x14ac:dyDescent="0.25">
      <c r="A28796" s="203"/>
      <c r="B28796" s="203"/>
      <c r="C28796" s="203"/>
      <c r="D28796" s="203"/>
      <c r="E28796" s="203"/>
      <c r="F28796" s="203"/>
    </row>
    <row r="28797" spans="1:6" x14ac:dyDescent="0.25">
      <c r="A28797" s="203"/>
      <c r="B28797" s="203"/>
      <c r="C28797" s="203"/>
      <c r="D28797" s="203"/>
      <c r="E28797" s="203"/>
      <c r="F28797" s="203"/>
    </row>
    <row r="28798" spans="1:6" x14ac:dyDescent="0.25">
      <c r="A28798" s="203"/>
      <c r="B28798" s="203"/>
      <c r="C28798" s="203"/>
      <c r="D28798" s="203"/>
      <c r="E28798" s="203"/>
      <c r="F28798" s="203"/>
    </row>
    <row r="28799" spans="1:6" x14ac:dyDescent="0.25">
      <c r="A28799" s="203"/>
      <c r="B28799" s="203"/>
      <c r="C28799" s="203"/>
      <c r="D28799" s="203"/>
      <c r="E28799" s="203"/>
      <c r="F28799" s="203"/>
    </row>
    <row r="28800" spans="1:6" x14ac:dyDescent="0.25">
      <c r="A28800" s="203"/>
      <c r="B28800" s="203"/>
      <c r="C28800" s="203"/>
      <c r="D28800" s="203"/>
      <c r="E28800" s="203"/>
      <c r="F28800" s="203"/>
    </row>
    <row r="28801" spans="1:6" x14ac:dyDescent="0.25">
      <c r="A28801" s="203"/>
      <c r="B28801" s="203"/>
      <c r="C28801" s="203"/>
      <c r="D28801" s="203"/>
      <c r="E28801" s="203"/>
      <c r="F28801" s="203"/>
    </row>
    <row r="28802" spans="1:6" x14ac:dyDescent="0.25">
      <c r="A28802" s="203"/>
      <c r="B28802" s="203"/>
      <c r="C28802" s="203"/>
      <c r="D28802" s="203"/>
      <c r="E28802" s="203"/>
      <c r="F28802" s="203"/>
    </row>
    <row r="28803" spans="1:6" x14ac:dyDescent="0.25">
      <c r="A28803" s="203"/>
      <c r="B28803" s="203"/>
      <c r="C28803" s="203"/>
      <c r="D28803" s="203"/>
      <c r="E28803" s="203"/>
      <c r="F28803" s="203"/>
    </row>
    <row r="28804" spans="1:6" x14ac:dyDescent="0.25">
      <c r="A28804" s="203"/>
      <c r="B28804" s="203"/>
      <c r="C28804" s="203"/>
      <c r="D28804" s="203"/>
      <c r="E28804" s="203"/>
      <c r="F28804" s="203"/>
    </row>
    <row r="28805" spans="1:6" x14ac:dyDescent="0.25">
      <c r="A28805" s="203"/>
      <c r="B28805" s="203"/>
      <c r="C28805" s="203"/>
      <c r="D28805" s="203"/>
      <c r="E28805" s="203"/>
      <c r="F28805" s="203"/>
    </row>
    <row r="28806" spans="1:6" x14ac:dyDescent="0.25">
      <c r="A28806" s="203"/>
      <c r="B28806" s="203"/>
      <c r="C28806" s="203"/>
      <c r="D28806" s="203"/>
      <c r="E28806" s="203"/>
      <c r="F28806" s="203"/>
    </row>
    <row r="28807" spans="1:6" x14ac:dyDescent="0.25">
      <c r="A28807" s="203"/>
      <c r="B28807" s="203"/>
      <c r="C28807" s="203"/>
      <c r="D28807" s="203"/>
      <c r="E28807" s="203"/>
      <c r="F28807" s="203"/>
    </row>
    <row r="28808" spans="1:6" x14ac:dyDescent="0.25">
      <c r="A28808" s="203"/>
      <c r="B28808" s="203"/>
      <c r="C28808" s="203"/>
      <c r="D28808" s="203"/>
      <c r="E28808" s="203"/>
      <c r="F28808" s="203"/>
    </row>
    <row r="28809" spans="1:6" x14ac:dyDescent="0.25">
      <c r="A28809" s="203"/>
      <c r="B28809" s="203"/>
      <c r="C28809" s="203"/>
      <c r="D28809" s="203"/>
      <c r="E28809" s="203"/>
      <c r="F28809" s="203"/>
    </row>
    <row r="28810" spans="1:6" x14ac:dyDescent="0.25">
      <c r="A28810" s="203"/>
      <c r="B28810" s="203"/>
      <c r="C28810" s="203"/>
      <c r="D28810" s="203"/>
      <c r="E28810" s="203"/>
      <c r="F28810" s="203"/>
    </row>
    <row r="28811" spans="1:6" x14ac:dyDescent="0.25">
      <c r="A28811" s="203"/>
      <c r="B28811" s="203"/>
      <c r="C28811" s="203"/>
      <c r="D28811" s="203"/>
      <c r="E28811" s="203"/>
      <c r="F28811" s="203"/>
    </row>
    <row r="28812" spans="1:6" x14ac:dyDescent="0.25">
      <c r="A28812" s="203"/>
      <c r="B28812" s="203"/>
      <c r="C28812" s="203"/>
      <c r="D28812" s="203"/>
      <c r="E28812" s="203"/>
      <c r="F28812" s="203"/>
    </row>
    <row r="28813" spans="1:6" x14ac:dyDescent="0.25">
      <c r="A28813" s="203"/>
      <c r="B28813" s="203"/>
      <c r="C28813" s="203"/>
      <c r="D28813" s="203"/>
      <c r="E28813" s="203"/>
      <c r="F28813" s="203"/>
    </row>
    <row r="28814" spans="1:6" x14ac:dyDescent="0.25">
      <c r="A28814" s="203"/>
      <c r="B28814" s="203"/>
      <c r="C28814" s="203"/>
      <c r="D28814" s="203"/>
      <c r="E28814" s="203"/>
      <c r="F28814" s="203"/>
    </row>
    <row r="28815" spans="1:6" x14ac:dyDescent="0.25">
      <c r="A28815" s="203"/>
      <c r="B28815" s="203"/>
      <c r="C28815" s="203"/>
      <c r="D28815" s="203"/>
      <c r="E28815" s="203"/>
      <c r="F28815" s="203"/>
    </row>
    <row r="28816" spans="1:6" x14ac:dyDescent="0.25">
      <c r="A28816" s="203"/>
      <c r="B28816" s="203"/>
      <c r="C28816" s="203"/>
      <c r="D28816" s="203"/>
      <c r="E28816" s="203"/>
      <c r="F28816" s="203"/>
    </row>
    <row r="28817" spans="1:6" x14ac:dyDescent="0.25">
      <c r="A28817" s="203"/>
      <c r="B28817" s="203"/>
      <c r="C28817" s="203"/>
      <c r="D28817" s="203"/>
      <c r="E28817" s="203"/>
      <c r="F28817" s="203"/>
    </row>
    <row r="28818" spans="1:6" x14ac:dyDescent="0.25">
      <c r="A28818" s="203"/>
      <c r="B28818" s="203"/>
      <c r="C28818" s="203"/>
      <c r="D28818" s="203"/>
      <c r="E28818" s="203"/>
      <c r="F28818" s="203"/>
    </row>
    <row r="28819" spans="1:6" x14ac:dyDescent="0.25">
      <c r="A28819" s="203"/>
      <c r="B28819" s="203"/>
      <c r="C28819" s="203"/>
      <c r="D28819" s="203"/>
      <c r="E28819" s="203"/>
      <c r="F28819" s="203"/>
    </row>
    <row r="28820" spans="1:6" x14ac:dyDescent="0.25">
      <c r="A28820" s="203"/>
      <c r="B28820" s="203"/>
      <c r="C28820" s="203"/>
      <c r="D28820" s="203"/>
      <c r="E28820" s="203"/>
      <c r="F28820" s="203"/>
    </row>
    <row r="28821" spans="1:6" x14ac:dyDescent="0.25">
      <c r="A28821" s="203"/>
      <c r="B28821" s="203"/>
      <c r="C28821" s="203"/>
      <c r="D28821" s="203"/>
      <c r="E28821" s="203"/>
      <c r="F28821" s="203"/>
    </row>
    <row r="28822" spans="1:6" x14ac:dyDescent="0.25">
      <c r="A28822" s="203"/>
      <c r="B28822" s="203"/>
      <c r="C28822" s="203"/>
      <c r="D28822" s="203"/>
      <c r="E28822" s="203"/>
      <c r="F28822" s="203"/>
    </row>
    <row r="28823" spans="1:6" x14ac:dyDescent="0.25">
      <c r="A28823" s="203"/>
      <c r="B28823" s="203"/>
      <c r="C28823" s="203"/>
      <c r="D28823" s="203"/>
      <c r="E28823" s="203"/>
      <c r="F28823" s="203"/>
    </row>
    <row r="28824" spans="1:6" x14ac:dyDescent="0.25">
      <c r="A28824" s="203"/>
      <c r="B28824" s="203"/>
      <c r="C28824" s="203"/>
      <c r="D28824" s="203"/>
      <c r="E28824" s="203"/>
      <c r="F28824" s="203"/>
    </row>
    <row r="28825" spans="1:6" x14ac:dyDescent="0.25">
      <c r="A28825" s="203"/>
      <c r="B28825" s="203"/>
      <c r="C28825" s="203"/>
      <c r="D28825" s="203"/>
      <c r="E28825" s="203"/>
      <c r="F28825" s="203"/>
    </row>
    <row r="28826" spans="1:6" x14ac:dyDescent="0.25">
      <c r="A28826" s="203"/>
      <c r="B28826" s="203"/>
      <c r="C28826" s="203"/>
      <c r="D28826" s="203"/>
      <c r="E28826" s="203"/>
      <c r="F28826" s="203"/>
    </row>
    <row r="28827" spans="1:6" x14ac:dyDescent="0.25">
      <c r="A28827" s="203"/>
      <c r="B28827" s="203"/>
      <c r="C28827" s="203"/>
      <c r="D28827" s="203"/>
      <c r="E28827" s="203"/>
      <c r="F28827" s="203"/>
    </row>
    <row r="28828" spans="1:6" x14ac:dyDescent="0.25">
      <c r="A28828" s="203"/>
      <c r="B28828" s="203"/>
      <c r="C28828" s="203"/>
      <c r="D28828" s="203"/>
      <c r="E28828" s="203"/>
      <c r="F28828" s="203"/>
    </row>
    <row r="28829" spans="1:6" x14ac:dyDescent="0.25">
      <c r="A28829" s="203"/>
      <c r="B28829" s="203"/>
      <c r="C28829" s="203"/>
      <c r="D28829" s="203"/>
      <c r="E28829" s="203"/>
      <c r="F28829" s="203"/>
    </row>
    <row r="28830" spans="1:6" x14ac:dyDescent="0.25">
      <c r="A28830" s="203"/>
      <c r="B28830" s="203"/>
      <c r="C28830" s="203"/>
      <c r="D28830" s="203"/>
      <c r="E28830" s="203"/>
      <c r="F28830" s="203"/>
    </row>
    <row r="28831" spans="1:6" x14ac:dyDescent="0.25">
      <c r="A28831" s="203"/>
      <c r="B28831" s="203"/>
      <c r="C28831" s="203"/>
      <c r="D28831" s="203"/>
      <c r="E28831" s="203"/>
      <c r="F28831" s="203"/>
    </row>
    <row r="28832" spans="1:6" x14ac:dyDescent="0.25">
      <c r="A28832" s="203"/>
      <c r="B28832" s="203"/>
      <c r="C28832" s="203"/>
      <c r="D28832" s="203"/>
      <c r="E28832" s="203"/>
      <c r="F28832" s="203"/>
    </row>
    <row r="28833" spans="1:6" x14ac:dyDescent="0.25">
      <c r="A28833" s="203"/>
      <c r="B28833" s="203"/>
      <c r="C28833" s="203"/>
      <c r="D28833" s="203"/>
      <c r="E28833" s="203"/>
      <c r="F28833" s="203"/>
    </row>
    <row r="28834" spans="1:6" x14ac:dyDescent="0.25">
      <c r="A28834" s="203"/>
      <c r="B28834" s="203"/>
      <c r="C28834" s="203"/>
      <c r="D28834" s="203"/>
      <c r="E28834" s="203"/>
      <c r="F28834" s="203"/>
    </row>
    <row r="28835" spans="1:6" x14ac:dyDescent="0.25">
      <c r="A28835" s="203"/>
      <c r="B28835" s="203"/>
      <c r="C28835" s="203"/>
      <c r="D28835" s="203"/>
      <c r="E28835" s="203"/>
      <c r="F28835" s="203"/>
    </row>
    <row r="28836" spans="1:6" x14ac:dyDescent="0.25">
      <c r="A28836" s="203"/>
      <c r="B28836" s="203"/>
      <c r="C28836" s="203"/>
      <c r="D28836" s="203"/>
      <c r="E28836" s="203"/>
      <c r="F28836" s="203"/>
    </row>
    <row r="28837" spans="1:6" x14ac:dyDescent="0.25">
      <c r="A28837" s="203"/>
      <c r="B28837" s="203"/>
      <c r="C28837" s="203"/>
      <c r="D28837" s="203"/>
      <c r="E28837" s="203"/>
      <c r="F28837" s="203"/>
    </row>
    <row r="28838" spans="1:6" x14ac:dyDescent="0.25">
      <c r="A28838" s="203"/>
      <c r="B28838" s="203"/>
      <c r="C28838" s="203"/>
      <c r="D28838" s="203"/>
      <c r="E28838" s="203"/>
      <c r="F28838" s="203"/>
    </row>
    <row r="28839" spans="1:6" x14ac:dyDescent="0.25">
      <c r="A28839" s="203"/>
      <c r="B28839" s="203"/>
      <c r="C28839" s="203"/>
      <c r="D28839" s="203"/>
      <c r="E28839" s="203"/>
      <c r="F28839" s="203"/>
    </row>
    <row r="28840" spans="1:6" x14ac:dyDescent="0.25">
      <c r="A28840" s="203"/>
      <c r="B28840" s="203"/>
      <c r="C28840" s="203"/>
      <c r="D28840" s="203"/>
      <c r="E28840" s="203"/>
      <c r="F28840" s="203"/>
    </row>
    <row r="28841" spans="1:6" x14ac:dyDescent="0.25">
      <c r="A28841" s="203"/>
      <c r="B28841" s="203"/>
      <c r="C28841" s="203"/>
      <c r="D28841" s="203"/>
      <c r="E28841" s="203"/>
      <c r="F28841" s="203"/>
    </row>
    <row r="28842" spans="1:6" x14ac:dyDescent="0.25">
      <c r="A28842" s="203"/>
      <c r="B28842" s="203"/>
      <c r="C28842" s="203"/>
      <c r="D28842" s="203"/>
      <c r="E28842" s="203"/>
      <c r="F28842" s="203"/>
    </row>
    <row r="28843" spans="1:6" x14ac:dyDescent="0.25">
      <c r="A28843" s="203"/>
      <c r="B28843" s="203"/>
      <c r="C28843" s="203"/>
      <c r="D28843" s="203"/>
      <c r="E28843" s="203"/>
      <c r="F28843" s="203"/>
    </row>
    <row r="28844" spans="1:6" x14ac:dyDescent="0.25">
      <c r="A28844" s="203"/>
      <c r="B28844" s="203"/>
      <c r="C28844" s="203"/>
      <c r="D28844" s="203"/>
      <c r="E28844" s="203"/>
      <c r="F28844" s="203"/>
    </row>
    <row r="28845" spans="1:6" x14ac:dyDescent="0.25">
      <c r="A28845" s="203"/>
      <c r="B28845" s="203"/>
      <c r="C28845" s="203"/>
      <c r="D28845" s="203"/>
      <c r="E28845" s="203"/>
      <c r="F28845" s="203"/>
    </row>
    <row r="28846" spans="1:6" x14ac:dyDescent="0.25">
      <c r="A28846" s="203"/>
      <c r="B28846" s="203"/>
      <c r="C28846" s="203"/>
      <c r="D28846" s="203"/>
      <c r="E28846" s="203"/>
      <c r="F28846" s="203"/>
    </row>
    <row r="28847" spans="1:6" x14ac:dyDescent="0.25">
      <c r="A28847" s="203"/>
      <c r="B28847" s="203"/>
      <c r="C28847" s="203"/>
      <c r="D28847" s="203"/>
      <c r="E28847" s="203"/>
      <c r="F28847" s="203"/>
    </row>
    <row r="28848" spans="1:6" x14ac:dyDescent="0.25">
      <c r="A28848" s="203"/>
      <c r="B28848" s="203"/>
      <c r="C28848" s="203"/>
      <c r="D28848" s="203"/>
      <c r="E28848" s="203"/>
      <c r="F28848" s="203"/>
    </row>
    <row r="28849" spans="1:6" x14ac:dyDescent="0.25">
      <c r="A28849" s="203"/>
      <c r="B28849" s="203"/>
      <c r="C28849" s="203"/>
      <c r="D28849" s="203"/>
      <c r="E28849" s="203"/>
      <c r="F28849" s="203"/>
    </row>
    <row r="28850" spans="1:6" x14ac:dyDescent="0.25">
      <c r="A28850" s="203"/>
      <c r="B28850" s="203"/>
      <c r="C28850" s="203"/>
      <c r="D28850" s="203"/>
      <c r="E28850" s="203"/>
      <c r="F28850" s="203"/>
    </row>
    <row r="28851" spans="1:6" x14ac:dyDescent="0.25">
      <c r="A28851" s="203"/>
      <c r="B28851" s="203"/>
      <c r="C28851" s="203"/>
      <c r="D28851" s="203"/>
      <c r="E28851" s="203"/>
      <c r="F28851" s="203"/>
    </row>
    <row r="28852" spans="1:6" x14ac:dyDescent="0.25">
      <c r="A28852" s="203"/>
      <c r="B28852" s="203"/>
      <c r="C28852" s="203"/>
      <c r="D28852" s="203"/>
      <c r="E28852" s="203"/>
      <c r="F28852" s="203"/>
    </row>
    <row r="28853" spans="1:6" x14ac:dyDescent="0.25">
      <c r="A28853" s="203"/>
      <c r="B28853" s="203"/>
      <c r="C28853" s="203"/>
      <c r="D28853" s="203"/>
      <c r="E28853" s="203"/>
      <c r="F28853" s="203"/>
    </row>
    <row r="28854" spans="1:6" x14ac:dyDescent="0.25">
      <c r="A28854" s="203"/>
      <c r="B28854" s="203"/>
      <c r="C28854" s="203"/>
      <c r="D28854" s="203"/>
      <c r="E28854" s="203"/>
      <c r="F28854" s="203"/>
    </row>
    <row r="28855" spans="1:6" x14ac:dyDescent="0.25">
      <c r="A28855" s="203"/>
      <c r="B28855" s="203"/>
      <c r="C28855" s="203"/>
      <c r="D28855" s="203"/>
      <c r="E28855" s="203"/>
      <c r="F28855" s="203"/>
    </row>
    <row r="28856" spans="1:6" x14ac:dyDescent="0.25">
      <c r="A28856" s="203"/>
      <c r="B28856" s="203"/>
      <c r="C28856" s="203"/>
      <c r="D28856" s="203"/>
      <c r="E28856" s="203"/>
      <c r="F28856" s="203"/>
    </row>
    <row r="28857" spans="1:6" x14ac:dyDescent="0.25">
      <c r="A28857" s="203"/>
      <c r="B28857" s="203"/>
      <c r="C28857" s="203"/>
      <c r="D28857" s="203"/>
      <c r="E28857" s="203"/>
      <c r="F28857" s="203"/>
    </row>
    <row r="28858" spans="1:6" x14ac:dyDescent="0.25">
      <c r="A28858" s="203"/>
      <c r="B28858" s="203"/>
      <c r="C28858" s="203"/>
      <c r="D28858" s="203"/>
      <c r="E28858" s="203"/>
      <c r="F28858" s="203"/>
    </row>
    <row r="28859" spans="1:6" x14ac:dyDescent="0.25">
      <c r="A28859" s="203"/>
      <c r="B28859" s="203"/>
      <c r="C28859" s="203"/>
      <c r="D28859" s="203"/>
      <c r="E28859" s="203"/>
      <c r="F28859" s="203"/>
    </row>
    <row r="28860" spans="1:6" x14ac:dyDescent="0.25">
      <c r="A28860" s="203"/>
      <c r="B28860" s="203"/>
      <c r="C28860" s="203"/>
      <c r="D28860" s="203"/>
      <c r="E28860" s="203"/>
      <c r="F28860" s="203"/>
    </row>
    <row r="28861" spans="1:6" x14ac:dyDescent="0.25">
      <c r="A28861" s="203"/>
      <c r="B28861" s="203"/>
      <c r="C28861" s="203"/>
      <c r="D28861" s="203"/>
      <c r="E28861" s="203"/>
      <c r="F28861" s="203"/>
    </row>
    <row r="28862" spans="1:6" x14ac:dyDescent="0.25">
      <c r="A28862" s="203"/>
      <c r="B28862" s="203"/>
      <c r="C28862" s="203"/>
      <c r="D28862" s="203"/>
      <c r="E28862" s="203"/>
      <c r="F28862" s="203"/>
    </row>
    <row r="28863" spans="1:6" x14ac:dyDescent="0.25">
      <c r="A28863" s="203"/>
      <c r="B28863" s="203"/>
      <c r="C28863" s="203"/>
      <c r="D28863" s="203"/>
      <c r="E28863" s="203"/>
      <c r="F28863" s="203"/>
    </row>
    <row r="28864" spans="1:6" x14ac:dyDescent="0.25">
      <c r="A28864" s="203"/>
      <c r="B28864" s="203"/>
      <c r="C28864" s="203"/>
      <c r="D28864" s="203"/>
      <c r="E28864" s="203"/>
      <c r="F28864" s="203"/>
    </row>
    <row r="28865" spans="1:6" x14ac:dyDescent="0.25">
      <c r="A28865" s="203"/>
      <c r="B28865" s="203"/>
      <c r="C28865" s="203"/>
      <c r="D28865" s="203"/>
      <c r="E28865" s="203"/>
      <c r="F28865" s="203"/>
    </row>
    <row r="28866" spans="1:6" x14ac:dyDescent="0.25">
      <c r="A28866" s="203"/>
      <c r="B28866" s="203"/>
      <c r="C28866" s="203"/>
      <c r="D28866" s="203"/>
      <c r="E28866" s="203"/>
      <c r="F28866" s="203"/>
    </row>
    <row r="28867" spans="1:6" x14ac:dyDescent="0.25">
      <c r="A28867" s="203"/>
      <c r="B28867" s="203"/>
      <c r="C28867" s="203"/>
      <c r="D28867" s="203"/>
      <c r="E28867" s="203"/>
      <c r="F28867" s="203"/>
    </row>
    <row r="28868" spans="1:6" x14ac:dyDescent="0.25">
      <c r="A28868" s="203"/>
      <c r="B28868" s="203"/>
      <c r="C28868" s="203"/>
      <c r="D28868" s="203"/>
      <c r="E28868" s="203"/>
      <c r="F28868" s="203"/>
    </row>
    <row r="28869" spans="1:6" x14ac:dyDescent="0.25">
      <c r="A28869" s="203"/>
      <c r="B28869" s="203"/>
      <c r="C28869" s="203"/>
      <c r="D28869" s="203"/>
      <c r="E28869" s="203"/>
      <c r="F28869" s="203"/>
    </row>
    <row r="28870" spans="1:6" x14ac:dyDescent="0.25">
      <c r="A28870" s="203"/>
      <c r="B28870" s="203"/>
      <c r="C28870" s="203"/>
      <c r="D28870" s="203"/>
      <c r="E28870" s="203"/>
      <c r="F28870" s="203"/>
    </row>
    <row r="28871" spans="1:6" x14ac:dyDescent="0.25">
      <c r="A28871" s="203"/>
      <c r="B28871" s="203"/>
      <c r="C28871" s="203"/>
      <c r="D28871" s="203"/>
      <c r="E28871" s="203"/>
      <c r="F28871" s="203"/>
    </row>
    <row r="28872" spans="1:6" x14ac:dyDescent="0.25">
      <c r="A28872" s="203"/>
      <c r="B28872" s="203"/>
      <c r="C28872" s="203"/>
      <c r="D28872" s="203"/>
      <c r="E28872" s="203"/>
      <c r="F28872" s="203"/>
    </row>
    <row r="28873" spans="1:6" x14ac:dyDescent="0.25">
      <c r="A28873" s="203"/>
      <c r="B28873" s="203"/>
      <c r="C28873" s="203"/>
      <c r="D28873" s="203"/>
      <c r="E28873" s="203"/>
      <c r="F28873" s="203"/>
    </row>
    <row r="28874" spans="1:6" x14ac:dyDescent="0.25">
      <c r="A28874" s="203"/>
      <c r="B28874" s="203"/>
      <c r="C28874" s="203"/>
      <c r="D28874" s="203"/>
      <c r="E28874" s="203"/>
      <c r="F28874" s="203"/>
    </row>
    <row r="28875" spans="1:6" x14ac:dyDescent="0.25">
      <c r="A28875" s="203"/>
      <c r="B28875" s="203"/>
      <c r="C28875" s="203"/>
      <c r="D28875" s="203"/>
      <c r="E28875" s="203"/>
      <c r="F28875" s="203"/>
    </row>
    <row r="28876" spans="1:6" x14ac:dyDescent="0.25">
      <c r="A28876" s="203"/>
      <c r="B28876" s="203"/>
      <c r="C28876" s="203"/>
      <c r="D28876" s="203"/>
      <c r="E28876" s="203"/>
      <c r="F28876" s="203"/>
    </row>
    <row r="28877" spans="1:6" x14ac:dyDescent="0.25">
      <c r="A28877" s="203"/>
      <c r="B28877" s="203"/>
      <c r="C28877" s="203"/>
      <c r="D28877" s="203"/>
      <c r="E28877" s="203"/>
      <c r="F28877" s="203"/>
    </row>
    <row r="28878" spans="1:6" x14ac:dyDescent="0.25">
      <c r="A28878" s="203"/>
      <c r="B28878" s="203"/>
      <c r="C28878" s="203"/>
      <c r="D28878" s="203"/>
      <c r="E28878" s="203"/>
      <c r="F28878" s="203"/>
    </row>
    <row r="28879" spans="1:6" x14ac:dyDescent="0.25">
      <c r="A28879" s="203"/>
      <c r="B28879" s="203"/>
      <c r="C28879" s="203"/>
      <c r="D28879" s="203"/>
      <c r="E28879" s="203"/>
      <c r="F28879" s="203"/>
    </row>
    <row r="28880" spans="1:6" x14ac:dyDescent="0.25">
      <c r="A28880" s="203"/>
      <c r="B28880" s="203"/>
      <c r="C28880" s="203"/>
      <c r="D28880" s="203"/>
      <c r="E28880" s="203"/>
      <c r="F28880" s="203"/>
    </row>
    <row r="28881" spans="1:6" x14ac:dyDescent="0.25">
      <c r="A28881" s="203"/>
      <c r="B28881" s="203"/>
      <c r="C28881" s="203"/>
      <c r="D28881" s="203"/>
      <c r="E28881" s="203"/>
      <c r="F28881" s="203"/>
    </row>
    <row r="28882" spans="1:6" x14ac:dyDescent="0.25">
      <c r="A28882" s="203"/>
      <c r="B28882" s="203"/>
      <c r="C28882" s="203"/>
      <c r="D28882" s="203"/>
      <c r="E28882" s="203"/>
      <c r="F28882" s="203"/>
    </row>
    <row r="28883" spans="1:6" x14ac:dyDescent="0.25">
      <c r="A28883" s="203"/>
      <c r="B28883" s="203"/>
      <c r="C28883" s="203"/>
      <c r="D28883" s="203"/>
      <c r="E28883" s="203"/>
      <c r="F28883" s="203"/>
    </row>
    <row r="28884" spans="1:6" x14ac:dyDescent="0.25">
      <c r="A28884" s="203"/>
      <c r="B28884" s="203"/>
      <c r="C28884" s="203"/>
      <c r="D28884" s="203"/>
      <c r="E28884" s="203"/>
      <c r="F28884" s="203"/>
    </row>
    <row r="28885" spans="1:6" x14ac:dyDescent="0.25">
      <c r="A28885" s="203"/>
      <c r="B28885" s="203"/>
      <c r="C28885" s="203"/>
      <c r="D28885" s="203"/>
      <c r="E28885" s="203"/>
      <c r="F28885" s="203"/>
    </row>
    <row r="28886" spans="1:6" x14ac:dyDescent="0.25">
      <c r="A28886" s="203"/>
      <c r="B28886" s="203"/>
      <c r="C28886" s="203"/>
      <c r="D28886" s="203"/>
      <c r="E28886" s="203"/>
      <c r="F28886" s="203"/>
    </row>
    <row r="28887" spans="1:6" x14ac:dyDescent="0.25">
      <c r="A28887" s="203"/>
      <c r="B28887" s="203"/>
      <c r="C28887" s="203"/>
      <c r="D28887" s="203"/>
      <c r="E28887" s="203"/>
      <c r="F28887" s="203"/>
    </row>
    <row r="28888" spans="1:6" x14ac:dyDescent="0.25">
      <c r="A28888" s="203"/>
      <c r="B28888" s="203"/>
      <c r="C28888" s="203"/>
      <c r="D28888" s="203"/>
      <c r="E28888" s="203"/>
      <c r="F28888" s="203"/>
    </row>
    <row r="28889" spans="1:6" x14ac:dyDescent="0.25">
      <c r="A28889" s="203"/>
      <c r="B28889" s="203"/>
      <c r="C28889" s="203"/>
      <c r="D28889" s="203"/>
      <c r="E28889" s="203"/>
      <c r="F28889" s="203"/>
    </row>
    <row r="28890" spans="1:6" x14ac:dyDescent="0.25">
      <c r="A28890" s="203"/>
      <c r="B28890" s="203"/>
      <c r="C28890" s="203"/>
      <c r="D28890" s="203"/>
      <c r="E28890" s="203"/>
      <c r="F28890" s="203"/>
    </row>
    <row r="28891" spans="1:6" x14ac:dyDescent="0.25">
      <c r="A28891" s="203"/>
      <c r="B28891" s="203"/>
      <c r="C28891" s="203"/>
      <c r="D28891" s="203"/>
      <c r="E28891" s="203"/>
      <c r="F28891" s="203"/>
    </row>
    <row r="28892" spans="1:6" x14ac:dyDescent="0.25">
      <c r="A28892" s="203"/>
      <c r="B28892" s="203"/>
      <c r="C28892" s="203"/>
      <c r="D28892" s="203"/>
      <c r="E28892" s="203"/>
      <c r="F28892" s="203"/>
    </row>
    <row r="28893" spans="1:6" x14ac:dyDescent="0.25">
      <c r="A28893" s="203"/>
      <c r="B28893" s="203"/>
      <c r="C28893" s="203"/>
      <c r="D28893" s="203"/>
      <c r="E28893" s="203"/>
      <c r="F28893" s="203"/>
    </row>
    <row r="28894" spans="1:6" x14ac:dyDescent="0.25">
      <c r="A28894" s="203"/>
      <c r="B28894" s="203"/>
      <c r="C28894" s="203"/>
      <c r="D28894" s="203"/>
      <c r="E28894" s="203"/>
      <c r="F28894" s="203"/>
    </row>
    <row r="28895" spans="1:6" x14ac:dyDescent="0.25">
      <c r="A28895" s="203"/>
      <c r="B28895" s="203"/>
      <c r="C28895" s="203"/>
      <c r="D28895" s="203"/>
      <c r="E28895" s="203"/>
      <c r="F28895" s="203"/>
    </row>
    <row r="28896" spans="1:6" x14ac:dyDescent="0.25">
      <c r="A28896" s="203"/>
      <c r="B28896" s="203"/>
      <c r="C28896" s="203"/>
      <c r="D28896" s="203"/>
      <c r="E28896" s="203"/>
      <c r="F28896" s="203"/>
    </row>
    <row r="28897" spans="1:6" x14ac:dyDescent="0.25">
      <c r="A28897" s="203"/>
      <c r="B28897" s="203"/>
      <c r="C28897" s="203"/>
      <c r="D28897" s="203"/>
      <c r="E28897" s="203"/>
      <c r="F28897" s="203"/>
    </row>
    <row r="28898" spans="1:6" x14ac:dyDescent="0.25">
      <c r="A28898" s="203"/>
      <c r="B28898" s="203"/>
      <c r="C28898" s="203"/>
      <c r="D28898" s="203"/>
      <c r="E28898" s="203"/>
      <c r="F28898" s="203"/>
    </row>
    <row r="28899" spans="1:6" x14ac:dyDescent="0.25">
      <c r="A28899" s="203"/>
      <c r="B28899" s="203"/>
      <c r="C28899" s="203"/>
      <c r="D28899" s="203"/>
      <c r="E28899" s="203"/>
      <c r="F28899" s="203"/>
    </row>
    <row r="28900" spans="1:6" x14ac:dyDescent="0.25">
      <c r="A28900" s="203"/>
      <c r="B28900" s="203"/>
      <c r="C28900" s="203"/>
      <c r="D28900" s="203"/>
      <c r="E28900" s="203"/>
      <c r="F28900" s="203"/>
    </row>
    <row r="28901" spans="1:6" x14ac:dyDescent="0.25">
      <c r="A28901" s="203"/>
      <c r="B28901" s="203"/>
      <c r="C28901" s="203"/>
      <c r="D28901" s="203"/>
      <c r="E28901" s="203"/>
      <c r="F28901" s="203"/>
    </row>
    <row r="28902" spans="1:6" x14ac:dyDescent="0.25">
      <c r="A28902" s="203"/>
      <c r="B28902" s="203"/>
      <c r="C28902" s="203"/>
      <c r="D28902" s="203"/>
      <c r="E28902" s="203"/>
      <c r="F28902" s="203"/>
    </row>
    <row r="28903" spans="1:6" x14ac:dyDescent="0.25">
      <c r="A28903" s="203"/>
      <c r="B28903" s="203"/>
      <c r="C28903" s="203"/>
      <c r="D28903" s="203"/>
      <c r="E28903" s="203"/>
      <c r="F28903" s="203"/>
    </row>
    <row r="28904" spans="1:6" x14ac:dyDescent="0.25">
      <c r="A28904" s="203"/>
      <c r="B28904" s="203"/>
      <c r="C28904" s="203"/>
      <c r="D28904" s="203"/>
      <c r="E28904" s="203"/>
      <c r="F28904" s="203"/>
    </row>
    <row r="28905" spans="1:6" x14ac:dyDescent="0.25">
      <c r="A28905" s="203"/>
      <c r="B28905" s="203"/>
      <c r="C28905" s="203"/>
      <c r="D28905" s="203"/>
      <c r="E28905" s="203"/>
      <c r="F28905" s="203"/>
    </row>
    <row r="28906" spans="1:6" x14ac:dyDescent="0.25">
      <c r="A28906" s="203"/>
      <c r="B28906" s="203"/>
      <c r="C28906" s="203"/>
      <c r="D28906" s="203"/>
      <c r="E28906" s="203"/>
      <c r="F28906" s="203"/>
    </row>
    <row r="28907" spans="1:6" x14ac:dyDescent="0.25">
      <c r="A28907" s="203"/>
      <c r="B28907" s="203"/>
      <c r="C28907" s="203"/>
      <c r="D28907" s="203"/>
      <c r="E28907" s="203"/>
      <c r="F28907" s="203"/>
    </row>
    <row r="28908" spans="1:6" x14ac:dyDescent="0.25">
      <c r="A28908" s="203"/>
      <c r="B28908" s="203"/>
      <c r="C28908" s="203"/>
      <c r="D28908" s="203"/>
      <c r="E28908" s="203"/>
      <c r="F28908" s="203"/>
    </row>
    <row r="28909" spans="1:6" x14ac:dyDescent="0.25">
      <c r="A28909" s="203"/>
      <c r="B28909" s="203"/>
      <c r="C28909" s="203"/>
      <c r="D28909" s="203"/>
      <c r="E28909" s="203"/>
      <c r="F28909" s="203"/>
    </row>
    <row r="28910" spans="1:6" x14ac:dyDescent="0.25">
      <c r="A28910" s="203"/>
      <c r="B28910" s="203"/>
      <c r="C28910" s="203"/>
      <c r="D28910" s="203"/>
      <c r="E28910" s="203"/>
      <c r="F28910" s="203"/>
    </row>
    <row r="28911" spans="1:6" x14ac:dyDescent="0.25">
      <c r="A28911" s="203"/>
      <c r="B28911" s="203"/>
      <c r="C28911" s="203"/>
      <c r="D28911" s="203"/>
      <c r="E28911" s="203"/>
      <c r="F28911" s="203"/>
    </row>
    <row r="28912" spans="1:6" x14ac:dyDescent="0.25">
      <c r="A28912" s="203"/>
      <c r="B28912" s="203"/>
      <c r="C28912" s="203"/>
      <c r="D28912" s="203"/>
      <c r="E28912" s="203"/>
      <c r="F28912" s="203"/>
    </row>
    <row r="28913" spans="1:6" x14ac:dyDescent="0.25">
      <c r="A28913" s="203"/>
      <c r="B28913" s="203"/>
      <c r="C28913" s="203"/>
      <c r="D28913" s="203"/>
      <c r="E28913" s="203"/>
      <c r="F28913" s="203"/>
    </row>
    <row r="28914" spans="1:6" x14ac:dyDescent="0.25">
      <c r="A28914" s="203"/>
      <c r="B28914" s="203"/>
      <c r="C28914" s="203"/>
      <c r="D28914" s="203"/>
      <c r="E28914" s="203"/>
      <c r="F28914" s="203"/>
    </row>
    <row r="28915" spans="1:6" x14ac:dyDescent="0.25">
      <c r="A28915" s="203"/>
      <c r="B28915" s="203"/>
      <c r="C28915" s="203"/>
      <c r="D28915" s="203"/>
      <c r="E28915" s="203"/>
      <c r="F28915" s="203"/>
    </row>
    <row r="28916" spans="1:6" x14ac:dyDescent="0.25">
      <c r="A28916" s="203"/>
      <c r="B28916" s="203"/>
      <c r="C28916" s="203"/>
      <c r="D28916" s="203"/>
      <c r="E28916" s="203"/>
      <c r="F28916" s="203"/>
    </row>
    <row r="28917" spans="1:6" x14ac:dyDescent="0.25">
      <c r="A28917" s="203"/>
      <c r="B28917" s="203"/>
      <c r="C28917" s="203"/>
      <c r="D28917" s="203"/>
      <c r="E28917" s="203"/>
      <c r="F28917" s="203"/>
    </row>
    <row r="28918" spans="1:6" x14ac:dyDescent="0.25">
      <c r="A28918" s="203"/>
      <c r="B28918" s="203"/>
      <c r="C28918" s="203"/>
      <c r="D28918" s="203"/>
      <c r="E28918" s="203"/>
      <c r="F28918" s="203"/>
    </row>
    <row r="28919" spans="1:6" x14ac:dyDescent="0.25">
      <c r="A28919" s="203"/>
      <c r="B28919" s="203"/>
      <c r="C28919" s="203"/>
      <c r="D28919" s="203"/>
      <c r="E28919" s="203"/>
      <c r="F28919" s="203"/>
    </row>
    <row r="28920" spans="1:6" x14ac:dyDescent="0.25">
      <c r="A28920" s="203"/>
      <c r="B28920" s="203"/>
      <c r="C28920" s="203"/>
      <c r="D28920" s="203"/>
      <c r="E28920" s="203"/>
      <c r="F28920" s="203"/>
    </row>
    <row r="28921" spans="1:6" x14ac:dyDescent="0.25">
      <c r="A28921" s="203"/>
      <c r="B28921" s="203"/>
      <c r="C28921" s="203"/>
      <c r="D28921" s="203"/>
      <c r="E28921" s="203"/>
      <c r="F28921" s="203"/>
    </row>
    <row r="28922" spans="1:6" x14ac:dyDescent="0.25">
      <c r="A28922" s="203"/>
      <c r="B28922" s="203"/>
      <c r="C28922" s="203"/>
      <c r="D28922" s="203"/>
      <c r="E28922" s="203"/>
      <c r="F28922" s="203"/>
    </row>
    <row r="28923" spans="1:6" x14ac:dyDescent="0.25">
      <c r="A28923" s="203"/>
      <c r="B28923" s="203"/>
      <c r="C28923" s="203"/>
      <c r="D28923" s="203"/>
      <c r="E28923" s="203"/>
      <c r="F28923" s="203"/>
    </row>
    <row r="28924" spans="1:6" x14ac:dyDescent="0.25">
      <c r="A28924" s="203"/>
      <c r="B28924" s="203"/>
      <c r="C28924" s="203"/>
      <c r="D28924" s="203"/>
      <c r="E28924" s="203"/>
      <c r="F28924" s="203"/>
    </row>
    <row r="28925" spans="1:6" x14ac:dyDescent="0.25">
      <c r="A28925" s="203"/>
      <c r="B28925" s="203"/>
      <c r="C28925" s="203"/>
      <c r="D28925" s="203"/>
      <c r="E28925" s="203"/>
      <c r="F28925" s="203"/>
    </row>
    <row r="28926" spans="1:6" x14ac:dyDescent="0.25">
      <c r="A28926" s="203"/>
      <c r="B28926" s="203"/>
      <c r="C28926" s="203"/>
      <c r="D28926" s="203"/>
      <c r="E28926" s="203"/>
      <c r="F28926" s="203"/>
    </row>
    <row r="28927" spans="1:6" x14ac:dyDescent="0.25">
      <c r="A28927" s="203"/>
      <c r="B28927" s="203"/>
      <c r="C28927" s="203"/>
      <c r="D28927" s="203"/>
      <c r="E28927" s="203"/>
      <c r="F28927" s="203"/>
    </row>
    <row r="28928" spans="1:6" x14ac:dyDescent="0.25">
      <c r="A28928" s="203"/>
      <c r="B28928" s="203"/>
      <c r="C28928" s="203"/>
      <c r="D28928" s="203"/>
      <c r="E28928" s="203"/>
      <c r="F28928" s="203"/>
    </row>
    <row r="28929" spans="1:6" x14ac:dyDescent="0.25">
      <c r="A28929" s="203"/>
      <c r="B28929" s="203"/>
      <c r="C28929" s="203"/>
      <c r="D28929" s="203"/>
      <c r="E28929" s="203"/>
      <c r="F28929" s="203"/>
    </row>
    <row r="28930" spans="1:6" x14ac:dyDescent="0.25">
      <c r="A28930" s="203"/>
      <c r="B28930" s="203"/>
      <c r="C28930" s="203"/>
      <c r="D28930" s="203"/>
      <c r="E28930" s="203"/>
      <c r="F28930" s="203"/>
    </row>
    <row r="28931" spans="1:6" x14ac:dyDescent="0.25">
      <c r="A28931" s="203"/>
      <c r="B28931" s="203"/>
      <c r="C28931" s="203"/>
      <c r="D28931" s="203"/>
      <c r="E28931" s="203"/>
      <c r="F28931" s="203"/>
    </row>
    <row r="28932" spans="1:6" x14ac:dyDescent="0.25">
      <c r="A28932" s="203"/>
      <c r="B28932" s="203"/>
      <c r="C28932" s="203"/>
      <c r="D28932" s="203"/>
      <c r="E28932" s="203"/>
      <c r="F28932" s="203"/>
    </row>
    <row r="28933" spans="1:6" x14ac:dyDescent="0.25">
      <c r="A28933" s="203"/>
      <c r="B28933" s="203"/>
      <c r="C28933" s="203"/>
      <c r="D28933" s="203"/>
      <c r="E28933" s="203"/>
      <c r="F28933" s="203"/>
    </row>
    <row r="28934" spans="1:6" x14ac:dyDescent="0.25">
      <c r="A28934" s="203"/>
      <c r="B28934" s="203"/>
      <c r="C28934" s="203"/>
      <c r="D28934" s="203"/>
      <c r="E28934" s="203"/>
      <c r="F28934" s="203"/>
    </row>
    <row r="28935" spans="1:6" x14ac:dyDescent="0.25">
      <c r="A28935" s="203"/>
      <c r="B28935" s="203"/>
      <c r="C28935" s="203"/>
      <c r="D28935" s="203"/>
      <c r="E28935" s="203"/>
      <c r="F28935" s="203"/>
    </row>
    <row r="28936" spans="1:6" x14ac:dyDescent="0.25">
      <c r="A28936" s="203"/>
      <c r="B28936" s="203"/>
      <c r="C28936" s="203"/>
      <c r="D28936" s="203"/>
      <c r="E28936" s="203"/>
      <c r="F28936" s="203"/>
    </row>
    <row r="28937" spans="1:6" x14ac:dyDescent="0.25">
      <c r="A28937" s="203"/>
      <c r="B28937" s="203"/>
      <c r="C28937" s="203"/>
      <c r="D28937" s="203"/>
      <c r="E28937" s="203"/>
      <c r="F28937" s="203"/>
    </row>
    <row r="28938" spans="1:6" x14ac:dyDescent="0.25">
      <c r="A28938" s="203"/>
      <c r="B28938" s="203"/>
      <c r="C28938" s="203"/>
      <c r="D28938" s="203"/>
      <c r="E28938" s="203"/>
      <c r="F28938" s="203"/>
    </row>
    <row r="28939" spans="1:6" x14ac:dyDescent="0.25">
      <c r="A28939" s="203"/>
      <c r="B28939" s="203"/>
      <c r="C28939" s="203"/>
      <c r="D28939" s="203"/>
      <c r="E28939" s="203"/>
      <c r="F28939" s="203"/>
    </row>
    <row r="28940" spans="1:6" x14ac:dyDescent="0.25">
      <c r="A28940" s="203"/>
      <c r="B28940" s="203"/>
      <c r="C28940" s="203"/>
      <c r="D28940" s="203"/>
      <c r="E28940" s="203"/>
      <c r="F28940" s="203"/>
    </row>
    <row r="28941" spans="1:6" x14ac:dyDescent="0.25">
      <c r="A28941" s="203"/>
      <c r="B28941" s="203"/>
      <c r="C28941" s="203"/>
      <c r="D28941" s="203"/>
      <c r="E28941" s="203"/>
      <c r="F28941" s="203"/>
    </row>
    <row r="28942" spans="1:6" x14ac:dyDescent="0.25">
      <c r="A28942" s="203"/>
      <c r="B28942" s="203"/>
      <c r="C28942" s="203"/>
      <c r="D28942" s="203"/>
      <c r="E28942" s="203"/>
      <c r="F28942" s="203"/>
    </row>
    <row r="28943" spans="1:6" x14ac:dyDescent="0.25">
      <c r="A28943" s="203"/>
      <c r="B28943" s="203"/>
      <c r="C28943" s="203"/>
      <c r="D28943" s="203"/>
      <c r="E28943" s="203"/>
      <c r="F28943" s="203"/>
    </row>
    <row r="28944" spans="1:6" x14ac:dyDescent="0.25">
      <c r="A28944" s="203"/>
      <c r="B28944" s="203"/>
      <c r="C28944" s="203"/>
      <c r="D28944" s="203"/>
      <c r="E28944" s="203"/>
      <c r="F28944" s="203"/>
    </row>
    <row r="28945" spans="1:6" x14ac:dyDescent="0.25">
      <c r="A28945" s="203"/>
      <c r="B28945" s="203"/>
      <c r="C28945" s="203"/>
      <c r="D28945" s="203"/>
      <c r="E28945" s="203"/>
      <c r="F28945" s="203"/>
    </row>
    <row r="28946" spans="1:6" x14ac:dyDescent="0.25">
      <c r="A28946" s="203"/>
      <c r="B28946" s="203"/>
      <c r="C28946" s="203"/>
      <c r="D28946" s="203"/>
      <c r="E28946" s="203"/>
      <c r="F28946" s="203"/>
    </row>
    <row r="28947" spans="1:6" x14ac:dyDescent="0.25">
      <c r="A28947" s="203"/>
      <c r="B28947" s="203"/>
      <c r="C28947" s="203"/>
      <c r="D28947" s="203"/>
      <c r="E28947" s="203"/>
      <c r="F28947" s="203"/>
    </row>
    <row r="28948" spans="1:6" x14ac:dyDescent="0.25">
      <c r="A28948" s="203"/>
      <c r="B28948" s="203"/>
      <c r="C28948" s="203"/>
      <c r="D28948" s="203"/>
      <c r="E28948" s="203"/>
      <c r="F28948" s="203"/>
    </row>
    <row r="28949" spans="1:6" x14ac:dyDescent="0.25">
      <c r="A28949" s="203"/>
      <c r="B28949" s="203"/>
      <c r="C28949" s="203"/>
      <c r="D28949" s="203"/>
      <c r="E28949" s="203"/>
      <c r="F28949" s="203"/>
    </row>
    <row r="28950" spans="1:6" x14ac:dyDescent="0.25">
      <c r="A28950" s="203"/>
      <c r="B28950" s="203"/>
      <c r="C28950" s="203"/>
      <c r="D28950" s="203"/>
      <c r="E28950" s="203"/>
      <c r="F28950" s="203"/>
    </row>
    <row r="28951" spans="1:6" x14ac:dyDescent="0.25">
      <c r="A28951" s="203"/>
      <c r="B28951" s="203"/>
      <c r="C28951" s="203"/>
      <c r="D28951" s="203"/>
      <c r="E28951" s="203"/>
      <c r="F28951" s="203"/>
    </row>
    <row r="28952" spans="1:6" x14ac:dyDescent="0.25">
      <c r="A28952" s="203"/>
      <c r="B28952" s="203"/>
      <c r="C28952" s="203"/>
      <c r="D28952" s="203"/>
      <c r="E28952" s="203"/>
      <c r="F28952" s="203"/>
    </row>
    <row r="28953" spans="1:6" x14ac:dyDescent="0.25">
      <c r="A28953" s="203"/>
      <c r="B28953" s="203"/>
      <c r="C28953" s="203"/>
      <c r="D28953" s="203"/>
      <c r="E28953" s="203"/>
      <c r="F28953" s="203"/>
    </row>
    <row r="28954" spans="1:6" x14ac:dyDescent="0.25">
      <c r="A28954" s="203"/>
      <c r="B28954" s="203"/>
      <c r="C28954" s="203"/>
      <c r="D28954" s="203"/>
      <c r="E28954" s="203"/>
      <c r="F28954" s="203"/>
    </row>
    <row r="28955" spans="1:6" x14ac:dyDescent="0.25">
      <c r="A28955" s="203"/>
      <c r="B28955" s="203"/>
      <c r="C28955" s="203"/>
      <c r="D28955" s="203"/>
      <c r="E28955" s="203"/>
      <c r="F28955" s="203"/>
    </row>
    <row r="28956" spans="1:6" x14ac:dyDescent="0.25">
      <c r="A28956" s="203"/>
      <c r="B28956" s="203"/>
      <c r="C28956" s="203"/>
      <c r="D28956" s="203"/>
      <c r="E28956" s="203"/>
      <c r="F28956" s="203"/>
    </row>
    <row r="28957" spans="1:6" x14ac:dyDescent="0.25">
      <c r="A28957" s="203"/>
      <c r="B28957" s="203"/>
      <c r="C28957" s="203"/>
      <c r="D28957" s="203"/>
      <c r="E28957" s="203"/>
      <c r="F28957" s="203"/>
    </row>
    <row r="28958" spans="1:6" x14ac:dyDescent="0.25">
      <c r="A28958" s="203"/>
      <c r="B28958" s="203"/>
      <c r="C28958" s="203"/>
      <c r="D28958" s="203"/>
      <c r="E28958" s="203"/>
      <c r="F28958" s="203"/>
    </row>
    <row r="28959" spans="1:6" x14ac:dyDescent="0.25">
      <c r="A28959" s="203"/>
      <c r="B28959" s="203"/>
      <c r="C28959" s="203"/>
      <c r="D28959" s="203"/>
      <c r="E28959" s="203"/>
      <c r="F28959" s="203"/>
    </row>
    <row r="28960" spans="1:6" x14ac:dyDescent="0.25">
      <c r="A28960" s="203"/>
      <c r="B28960" s="203"/>
      <c r="C28960" s="203"/>
      <c r="D28960" s="203"/>
      <c r="E28960" s="203"/>
      <c r="F28960" s="203"/>
    </row>
    <row r="28961" spans="1:6" x14ac:dyDescent="0.25">
      <c r="A28961" s="203"/>
      <c r="B28961" s="203"/>
      <c r="C28961" s="203"/>
      <c r="D28961" s="203"/>
      <c r="E28961" s="203"/>
      <c r="F28961" s="203"/>
    </row>
    <row r="28962" spans="1:6" x14ac:dyDescent="0.25">
      <c r="A28962" s="203"/>
      <c r="B28962" s="203"/>
      <c r="C28962" s="203"/>
      <c r="D28962" s="203"/>
      <c r="E28962" s="203"/>
      <c r="F28962" s="203"/>
    </row>
    <row r="28963" spans="1:6" x14ac:dyDescent="0.25">
      <c r="A28963" s="203"/>
      <c r="B28963" s="203"/>
      <c r="C28963" s="203"/>
      <c r="D28963" s="203"/>
      <c r="E28963" s="203"/>
      <c r="F28963" s="203"/>
    </row>
    <row r="28964" spans="1:6" x14ac:dyDescent="0.25">
      <c r="A28964" s="203"/>
      <c r="B28964" s="203"/>
      <c r="C28964" s="203"/>
      <c r="D28964" s="203"/>
      <c r="E28964" s="203"/>
      <c r="F28964" s="203"/>
    </row>
    <row r="28965" spans="1:6" x14ac:dyDescent="0.25">
      <c r="A28965" s="203"/>
      <c r="B28965" s="203"/>
      <c r="C28965" s="203"/>
      <c r="D28965" s="203"/>
      <c r="E28965" s="203"/>
      <c r="F28965" s="203"/>
    </row>
    <row r="28966" spans="1:6" x14ac:dyDescent="0.25">
      <c r="A28966" s="203"/>
      <c r="B28966" s="203"/>
      <c r="C28966" s="203"/>
      <c r="D28966" s="203"/>
      <c r="E28966" s="203"/>
      <c r="F28966" s="203"/>
    </row>
    <row r="28967" spans="1:6" x14ac:dyDescent="0.25">
      <c r="A28967" s="203"/>
      <c r="B28967" s="203"/>
      <c r="C28967" s="203"/>
      <c r="D28967" s="203"/>
      <c r="E28967" s="203"/>
      <c r="F28967" s="203"/>
    </row>
    <row r="28968" spans="1:6" x14ac:dyDescent="0.25">
      <c r="A28968" s="203"/>
      <c r="B28968" s="203"/>
      <c r="C28968" s="203"/>
      <c r="D28968" s="203"/>
      <c r="E28968" s="203"/>
      <c r="F28968" s="203"/>
    </row>
    <row r="28969" spans="1:6" x14ac:dyDescent="0.25">
      <c r="A28969" s="203"/>
      <c r="B28969" s="203"/>
      <c r="C28969" s="203"/>
      <c r="D28969" s="203"/>
      <c r="E28969" s="203"/>
      <c r="F28969" s="203"/>
    </row>
    <row r="28970" spans="1:6" x14ac:dyDescent="0.25">
      <c r="A28970" s="203"/>
      <c r="B28970" s="203"/>
      <c r="C28970" s="203"/>
      <c r="D28970" s="203"/>
      <c r="E28970" s="203"/>
      <c r="F28970" s="203"/>
    </row>
    <row r="28971" spans="1:6" x14ac:dyDescent="0.25">
      <c r="A28971" s="203"/>
      <c r="B28971" s="203"/>
      <c r="C28971" s="203"/>
      <c r="D28971" s="203"/>
      <c r="E28971" s="203"/>
      <c r="F28971" s="203"/>
    </row>
    <row r="28972" spans="1:6" x14ac:dyDescent="0.25">
      <c r="A28972" s="203"/>
      <c r="B28972" s="203"/>
      <c r="C28972" s="203"/>
      <c r="D28972" s="203"/>
      <c r="E28972" s="203"/>
      <c r="F28972" s="203"/>
    </row>
    <row r="28973" spans="1:6" x14ac:dyDescent="0.25">
      <c r="A28973" s="203"/>
      <c r="B28973" s="203"/>
      <c r="C28973" s="203"/>
      <c r="D28973" s="203"/>
      <c r="E28973" s="203"/>
      <c r="F28973" s="203"/>
    </row>
    <row r="28974" spans="1:6" x14ac:dyDescent="0.25">
      <c r="A28974" s="203"/>
      <c r="B28974" s="203"/>
      <c r="C28974" s="203"/>
      <c r="D28974" s="203"/>
      <c r="E28974" s="203"/>
      <c r="F28974" s="203"/>
    </row>
    <row r="28975" spans="1:6" x14ac:dyDescent="0.25">
      <c r="A28975" s="203"/>
      <c r="B28975" s="203"/>
      <c r="C28975" s="203"/>
      <c r="D28975" s="203"/>
      <c r="E28975" s="203"/>
      <c r="F28975" s="203"/>
    </row>
    <row r="28976" spans="1:6" x14ac:dyDescent="0.25">
      <c r="A28976" s="203"/>
      <c r="B28976" s="203"/>
      <c r="C28976" s="203"/>
      <c r="D28976" s="203"/>
      <c r="E28976" s="203"/>
      <c r="F28976" s="203"/>
    </row>
    <row r="28977" spans="1:6" x14ac:dyDescent="0.25">
      <c r="A28977" s="203"/>
      <c r="B28977" s="203"/>
      <c r="C28977" s="203"/>
      <c r="D28977" s="203"/>
      <c r="E28977" s="203"/>
      <c r="F28977" s="203"/>
    </row>
    <row r="28978" spans="1:6" x14ac:dyDescent="0.25">
      <c r="A28978" s="203"/>
      <c r="B28978" s="203"/>
      <c r="C28978" s="203"/>
      <c r="D28978" s="203"/>
      <c r="E28978" s="203"/>
      <c r="F28978" s="203"/>
    </row>
    <row r="28979" spans="1:6" x14ac:dyDescent="0.25">
      <c r="A28979" s="203"/>
      <c r="B28979" s="203"/>
      <c r="C28979" s="203"/>
      <c r="D28979" s="203"/>
      <c r="E28979" s="203"/>
      <c r="F28979" s="203"/>
    </row>
    <row r="28980" spans="1:6" x14ac:dyDescent="0.25">
      <c r="A28980" s="203"/>
      <c r="B28980" s="203"/>
      <c r="C28980" s="203"/>
      <c r="D28980" s="203"/>
      <c r="E28980" s="203"/>
      <c r="F28980" s="203"/>
    </row>
    <row r="28981" spans="1:6" x14ac:dyDescent="0.25">
      <c r="A28981" s="203"/>
      <c r="B28981" s="203"/>
      <c r="C28981" s="203"/>
      <c r="D28981" s="203"/>
      <c r="E28981" s="203"/>
      <c r="F28981" s="203"/>
    </row>
    <row r="28982" spans="1:6" x14ac:dyDescent="0.25">
      <c r="A28982" s="203"/>
      <c r="B28982" s="203"/>
      <c r="C28982" s="203"/>
      <c r="D28982" s="203"/>
      <c r="E28982" s="203"/>
      <c r="F28982" s="203"/>
    </row>
    <row r="28983" spans="1:6" x14ac:dyDescent="0.25">
      <c r="A28983" s="203"/>
      <c r="B28983" s="203"/>
      <c r="C28983" s="203"/>
      <c r="D28983" s="203"/>
      <c r="E28983" s="203"/>
      <c r="F28983" s="203"/>
    </row>
    <row r="28984" spans="1:6" x14ac:dyDescent="0.25">
      <c r="A28984" s="203"/>
      <c r="B28984" s="203"/>
      <c r="C28984" s="203"/>
      <c r="D28984" s="203"/>
      <c r="E28984" s="203"/>
      <c r="F28984" s="203"/>
    </row>
    <row r="28985" spans="1:6" x14ac:dyDescent="0.25">
      <c r="A28985" s="203"/>
      <c r="B28985" s="203"/>
      <c r="C28985" s="203"/>
      <c r="D28985" s="203"/>
      <c r="E28985" s="203"/>
      <c r="F28985" s="203"/>
    </row>
    <row r="28986" spans="1:6" x14ac:dyDescent="0.25">
      <c r="A28986" s="203"/>
      <c r="B28986" s="203"/>
      <c r="C28986" s="203"/>
      <c r="D28986" s="203"/>
      <c r="E28986" s="203"/>
      <c r="F28986" s="203"/>
    </row>
    <row r="28987" spans="1:6" x14ac:dyDescent="0.25">
      <c r="A28987" s="203"/>
      <c r="B28987" s="203"/>
      <c r="C28987" s="203"/>
      <c r="D28987" s="203"/>
      <c r="E28987" s="203"/>
      <c r="F28987" s="203"/>
    </row>
    <row r="28988" spans="1:6" x14ac:dyDescent="0.25">
      <c r="A28988" s="203"/>
      <c r="B28988" s="203"/>
      <c r="C28988" s="203"/>
      <c r="D28988" s="203"/>
      <c r="E28988" s="203"/>
      <c r="F28988" s="203"/>
    </row>
    <row r="28989" spans="1:6" x14ac:dyDescent="0.25">
      <c r="A28989" s="203"/>
      <c r="B28989" s="203"/>
      <c r="C28989" s="203"/>
      <c r="D28989" s="203"/>
      <c r="E28989" s="203"/>
      <c r="F28989" s="203"/>
    </row>
    <row r="28990" spans="1:6" x14ac:dyDescent="0.25">
      <c r="A28990" s="203"/>
      <c r="B28990" s="203"/>
      <c r="C28990" s="203"/>
      <c r="D28990" s="203"/>
      <c r="E28990" s="203"/>
      <c r="F28990" s="203"/>
    </row>
    <row r="28991" spans="1:6" x14ac:dyDescent="0.25">
      <c r="A28991" s="203"/>
      <c r="B28991" s="203"/>
      <c r="C28991" s="203"/>
      <c r="D28991" s="203"/>
      <c r="E28991" s="203"/>
      <c r="F28991" s="203"/>
    </row>
    <row r="28992" spans="1:6" x14ac:dyDescent="0.25">
      <c r="A28992" s="203"/>
      <c r="B28992" s="203"/>
      <c r="C28992" s="203"/>
      <c r="D28992" s="203"/>
      <c r="E28992" s="203"/>
      <c r="F28992" s="203"/>
    </row>
    <row r="28993" spans="1:6" x14ac:dyDescent="0.25">
      <c r="A28993" s="203"/>
      <c r="B28993" s="203"/>
      <c r="C28993" s="203"/>
      <c r="D28993" s="203"/>
      <c r="E28993" s="203"/>
      <c r="F28993" s="203"/>
    </row>
    <row r="28994" spans="1:6" x14ac:dyDescent="0.25">
      <c r="A28994" s="203"/>
      <c r="B28994" s="203"/>
      <c r="C28994" s="203"/>
      <c r="D28994" s="203"/>
      <c r="E28994" s="203"/>
      <c r="F28994" s="203"/>
    </row>
    <row r="28995" spans="1:6" x14ac:dyDescent="0.25">
      <c r="A28995" s="203"/>
      <c r="B28995" s="203"/>
      <c r="C28995" s="203"/>
      <c r="D28995" s="203"/>
      <c r="E28995" s="203"/>
      <c r="F28995" s="203"/>
    </row>
    <row r="28996" spans="1:6" x14ac:dyDescent="0.25">
      <c r="A28996" s="203"/>
      <c r="B28996" s="203"/>
      <c r="C28996" s="203"/>
      <c r="D28996" s="203"/>
      <c r="E28996" s="203"/>
      <c r="F28996" s="203"/>
    </row>
    <row r="28997" spans="1:6" x14ac:dyDescent="0.25">
      <c r="A28997" s="203"/>
      <c r="B28997" s="203"/>
      <c r="C28997" s="203"/>
      <c r="D28997" s="203"/>
      <c r="E28997" s="203"/>
      <c r="F28997" s="203"/>
    </row>
    <row r="28998" spans="1:6" x14ac:dyDescent="0.25">
      <c r="A28998" s="203"/>
      <c r="B28998" s="203"/>
      <c r="C28998" s="203"/>
      <c r="D28998" s="203"/>
      <c r="E28998" s="203"/>
      <c r="F28998" s="203"/>
    </row>
    <row r="28999" spans="1:6" x14ac:dyDescent="0.25">
      <c r="A28999" s="203"/>
      <c r="B28999" s="203"/>
      <c r="C28999" s="203"/>
      <c r="D28999" s="203"/>
      <c r="E28999" s="203"/>
      <c r="F28999" s="203"/>
    </row>
    <row r="29000" spans="1:6" x14ac:dyDescent="0.25">
      <c r="A29000" s="203"/>
      <c r="B29000" s="203"/>
      <c r="C29000" s="203"/>
      <c r="D29000" s="203"/>
      <c r="E29000" s="203"/>
      <c r="F29000" s="203"/>
    </row>
    <row r="29001" spans="1:6" x14ac:dyDescent="0.25">
      <c r="A29001" s="203"/>
      <c r="B29001" s="203"/>
      <c r="C29001" s="203"/>
      <c r="D29001" s="203"/>
      <c r="E29001" s="203"/>
      <c r="F29001" s="203"/>
    </row>
    <row r="29002" spans="1:6" x14ac:dyDescent="0.25">
      <c r="A29002" s="203"/>
      <c r="B29002" s="203"/>
      <c r="C29002" s="203"/>
      <c r="D29002" s="203"/>
      <c r="E29002" s="203"/>
      <c r="F29002" s="203"/>
    </row>
    <row r="29003" spans="1:6" x14ac:dyDescent="0.25">
      <c r="A29003" s="203"/>
      <c r="B29003" s="203"/>
      <c r="C29003" s="203"/>
      <c r="D29003" s="203"/>
      <c r="E29003" s="203"/>
      <c r="F29003" s="203"/>
    </row>
    <row r="29004" spans="1:6" x14ac:dyDescent="0.25">
      <c r="A29004" s="203"/>
      <c r="B29004" s="203"/>
      <c r="C29004" s="203"/>
      <c r="D29004" s="203"/>
      <c r="E29004" s="203"/>
      <c r="F29004" s="203"/>
    </row>
    <row r="29005" spans="1:6" x14ac:dyDescent="0.25">
      <c r="A29005" s="203"/>
      <c r="B29005" s="203"/>
      <c r="C29005" s="203"/>
      <c r="D29005" s="203"/>
      <c r="E29005" s="203"/>
      <c r="F29005" s="203"/>
    </row>
    <row r="29006" spans="1:6" x14ac:dyDescent="0.25">
      <c r="A29006" s="203"/>
      <c r="B29006" s="203"/>
      <c r="C29006" s="203"/>
      <c r="D29006" s="203"/>
      <c r="E29006" s="203"/>
      <c r="F29006" s="203"/>
    </row>
    <row r="29007" spans="1:6" x14ac:dyDescent="0.25">
      <c r="A29007" s="203"/>
      <c r="B29007" s="203"/>
      <c r="C29007" s="203"/>
      <c r="D29007" s="203"/>
      <c r="E29007" s="203"/>
      <c r="F29007" s="203"/>
    </row>
    <row r="29008" spans="1:6" x14ac:dyDescent="0.25">
      <c r="A29008" s="203"/>
      <c r="B29008" s="203"/>
      <c r="C29008" s="203"/>
      <c r="D29008" s="203"/>
      <c r="E29008" s="203"/>
      <c r="F29008" s="203"/>
    </row>
    <row r="29009" spans="1:6" x14ac:dyDescent="0.25">
      <c r="A29009" s="203"/>
      <c r="B29009" s="203"/>
      <c r="C29009" s="203"/>
      <c r="D29009" s="203"/>
      <c r="E29009" s="203"/>
      <c r="F29009" s="203"/>
    </row>
    <row r="29010" spans="1:6" x14ac:dyDescent="0.25">
      <c r="A29010" s="203"/>
      <c r="B29010" s="203"/>
      <c r="C29010" s="203"/>
      <c r="D29010" s="203"/>
      <c r="E29010" s="203"/>
      <c r="F29010" s="203"/>
    </row>
    <row r="29011" spans="1:6" x14ac:dyDescent="0.25">
      <c r="A29011" s="203"/>
      <c r="B29011" s="203"/>
      <c r="C29011" s="203"/>
      <c r="D29011" s="203"/>
      <c r="E29011" s="203"/>
      <c r="F29011" s="203"/>
    </row>
    <row r="29012" spans="1:6" x14ac:dyDescent="0.25">
      <c r="A29012" s="203"/>
      <c r="B29012" s="203"/>
      <c r="C29012" s="203"/>
      <c r="D29012" s="203"/>
      <c r="E29012" s="203"/>
      <c r="F29012" s="203"/>
    </row>
    <row r="29013" spans="1:6" x14ac:dyDescent="0.25">
      <c r="A29013" s="203"/>
      <c r="B29013" s="203"/>
      <c r="C29013" s="203"/>
      <c r="D29013" s="203"/>
      <c r="E29013" s="203"/>
      <c r="F29013" s="203"/>
    </row>
    <row r="29014" spans="1:6" x14ac:dyDescent="0.25">
      <c r="A29014" s="203"/>
      <c r="B29014" s="203"/>
      <c r="C29014" s="203"/>
      <c r="D29014" s="203"/>
      <c r="E29014" s="203"/>
      <c r="F29014" s="203"/>
    </row>
    <row r="29015" spans="1:6" x14ac:dyDescent="0.25">
      <c r="A29015" s="203"/>
      <c r="B29015" s="203"/>
      <c r="C29015" s="203"/>
      <c r="D29015" s="203"/>
      <c r="E29015" s="203"/>
      <c r="F29015" s="203"/>
    </row>
    <row r="29016" spans="1:6" x14ac:dyDescent="0.25">
      <c r="A29016" s="203"/>
      <c r="B29016" s="203"/>
      <c r="C29016" s="203"/>
      <c r="D29016" s="203"/>
      <c r="E29016" s="203"/>
      <c r="F29016" s="203"/>
    </row>
    <row r="29017" spans="1:6" x14ac:dyDescent="0.25">
      <c r="A29017" s="203"/>
      <c r="B29017" s="203"/>
      <c r="C29017" s="203"/>
      <c r="D29017" s="203"/>
      <c r="E29017" s="203"/>
      <c r="F29017" s="203"/>
    </row>
    <row r="29018" spans="1:6" x14ac:dyDescent="0.25">
      <c r="A29018" s="203"/>
      <c r="B29018" s="203"/>
      <c r="C29018" s="203"/>
      <c r="D29018" s="203"/>
      <c r="E29018" s="203"/>
      <c r="F29018" s="203"/>
    </row>
    <row r="29019" spans="1:6" x14ac:dyDescent="0.25">
      <c r="A29019" s="203"/>
      <c r="B29019" s="203"/>
      <c r="C29019" s="203"/>
      <c r="D29019" s="203"/>
      <c r="E29019" s="203"/>
      <c r="F29019" s="203"/>
    </row>
    <row r="29020" spans="1:6" x14ac:dyDescent="0.25">
      <c r="A29020" s="203"/>
      <c r="B29020" s="203"/>
      <c r="C29020" s="203"/>
      <c r="D29020" s="203"/>
      <c r="E29020" s="203"/>
      <c r="F29020" s="203"/>
    </row>
    <row r="29021" spans="1:6" x14ac:dyDescent="0.25">
      <c r="A29021" s="203"/>
      <c r="B29021" s="203"/>
      <c r="C29021" s="203"/>
      <c r="D29021" s="203"/>
      <c r="E29021" s="203"/>
      <c r="F29021" s="203"/>
    </row>
    <row r="29022" spans="1:6" x14ac:dyDescent="0.25">
      <c r="A29022" s="203"/>
      <c r="B29022" s="203"/>
      <c r="C29022" s="203"/>
      <c r="D29022" s="203"/>
      <c r="E29022" s="203"/>
      <c r="F29022" s="203"/>
    </row>
    <row r="29023" spans="1:6" x14ac:dyDescent="0.25">
      <c r="A29023" s="203"/>
      <c r="B29023" s="203"/>
      <c r="C29023" s="203"/>
      <c r="D29023" s="203"/>
      <c r="E29023" s="203"/>
      <c r="F29023" s="203"/>
    </row>
    <row r="29024" spans="1:6" x14ac:dyDescent="0.25">
      <c r="A29024" s="203"/>
      <c r="B29024" s="203"/>
      <c r="C29024" s="203"/>
      <c r="D29024" s="203"/>
      <c r="E29024" s="203"/>
      <c r="F29024" s="203"/>
    </row>
    <row r="29025" spans="1:6" x14ac:dyDescent="0.25">
      <c r="A29025" s="203"/>
      <c r="B29025" s="203"/>
      <c r="C29025" s="203"/>
      <c r="D29025" s="203"/>
      <c r="E29025" s="203"/>
      <c r="F29025" s="203"/>
    </row>
    <row r="29026" spans="1:6" x14ac:dyDescent="0.25">
      <c r="A29026" s="203"/>
      <c r="B29026" s="203"/>
      <c r="C29026" s="203"/>
      <c r="D29026" s="203"/>
      <c r="E29026" s="203"/>
      <c r="F29026" s="203"/>
    </row>
    <row r="29027" spans="1:6" x14ac:dyDescent="0.25">
      <c r="A29027" s="203"/>
      <c r="B29027" s="203"/>
      <c r="C29027" s="203"/>
      <c r="D29027" s="203"/>
      <c r="E29027" s="203"/>
      <c r="F29027" s="203"/>
    </row>
    <row r="29028" spans="1:6" x14ac:dyDescent="0.25">
      <c r="A29028" s="203"/>
      <c r="B29028" s="203"/>
      <c r="C29028" s="203"/>
      <c r="D29028" s="203"/>
      <c r="E29028" s="203"/>
      <c r="F29028" s="203"/>
    </row>
    <row r="29029" spans="1:6" x14ac:dyDescent="0.25">
      <c r="A29029" s="203"/>
      <c r="B29029" s="203"/>
      <c r="C29029" s="203"/>
      <c r="D29029" s="203"/>
      <c r="E29029" s="203"/>
      <c r="F29029" s="203"/>
    </row>
    <row r="29030" spans="1:6" x14ac:dyDescent="0.25">
      <c r="A29030" s="203"/>
      <c r="B29030" s="203"/>
      <c r="C29030" s="203"/>
      <c r="D29030" s="203"/>
      <c r="E29030" s="203"/>
      <c r="F29030" s="203"/>
    </row>
    <row r="29031" spans="1:6" x14ac:dyDescent="0.25">
      <c r="A29031" s="203"/>
      <c r="B29031" s="203"/>
      <c r="C29031" s="203"/>
      <c r="D29031" s="203"/>
      <c r="E29031" s="203"/>
      <c r="F29031" s="203"/>
    </row>
    <row r="29032" spans="1:6" x14ac:dyDescent="0.25">
      <c r="A29032" s="203"/>
      <c r="B29032" s="203"/>
      <c r="C29032" s="203"/>
      <c r="D29032" s="203"/>
      <c r="E29032" s="203"/>
      <c r="F29032" s="203"/>
    </row>
    <row r="29033" spans="1:6" x14ac:dyDescent="0.25">
      <c r="A29033" s="203"/>
      <c r="B29033" s="203"/>
      <c r="C29033" s="203"/>
      <c r="D29033" s="203"/>
      <c r="E29033" s="203"/>
      <c r="F29033" s="203"/>
    </row>
    <row r="29034" spans="1:6" x14ac:dyDescent="0.25">
      <c r="A29034" s="203"/>
      <c r="B29034" s="203"/>
      <c r="C29034" s="203"/>
      <c r="D29034" s="203"/>
      <c r="E29034" s="203"/>
      <c r="F29034" s="203"/>
    </row>
    <row r="29035" spans="1:6" x14ac:dyDescent="0.25">
      <c r="A29035" s="203"/>
      <c r="B29035" s="203"/>
      <c r="C29035" s="203"/>
      <c r="D29035" s="203"/>
      <c r="E29035" s="203"/>
      <c r="F29035" s="203"/>
    </row>
    <row r="29036" spans="1:6" x14ac:dyDescent="0.25">
      <c r="A29036" s="203"/>
      <c r="B29036" s="203"/>
      <c r="C29036" s="203"/>
      <c r="D29036" s="203"/>
      <c r="E29036" s="203"/>
      <c r="F29036" s="203"/>
    </row>
    <row r="29037" spans="1:6" x14ac:dyDescent="0.25">
      <c r="A29037" s="203"/>
      <c r="B29037" s="203"/>
      <c r="C29037" s="203"/>
      <c r="D29037" s="203"/>
      <c r="E29037" s="203"/>
      <c r="F29037" s="203"/>
    </row>
    <row r="29038" spans="1:6" x14ac:dyDescent="0.25">
      <c r="A29038" s="203"/>
      <c r="B29038" s="203"/>
      <c r="C29038" s="203"/>
      <c r="D29038" s="203"/>
      <c r="E29038" s="203"/>
      <c r="F29038" s="203"/>
    </row>
    <row r="29039" spans="1:6" x14ac:dyDescent="0.25">
      <c r="A29039" s="203"/>
      <c r="B29039" s="203"/>
      <c r="C29039" s="203"/>
      <c r="D29039" s="203"/>
      <c r="E29039" s="203"/>
      <c r="F29039" s="203"/>
    </row>
    <row r="29040" spans="1:6" x14ac:dyDescent="0.25">
      <c r="A29040" s="203"/>
      <c r="B29040" s="203"/>
      <c r="C29040" s="203"/>
      <c r="D29040" s="203"/>
      <c r="E29040" s="203"/>
      <c r="F29040" s="203"/>
    </row>
    <row r="29041" spans="1:6" x14ac:dyDescent="0.25">
      <c r="A29041" s="203"/>
      <c r="B29041" s="203"/>
      <c r="C29041" s="203"/>
      <c r="D29041" s="203"/>
      <c r="E29041" s="203"/>
      <c r="F29041" s="203"/>
    </row>
    <row r="29042" spans="1:6" x14ac:dyDescent="0.25">
      <c r="A29042" s="203"/>
      <c r="B29042" s="203"/>
      <c r="C29042" s="203"/>
      <c r="D29042" s="203"/>
      <c r="E29042" s="203"/>
      <c r="F29042" s="203"/>
    </row>
    <row r="29043" spans="1:6" x14ac:dyDescent="0.25">
      <c r="A29043" s="203"/>
      <c r="B29043" s="203"/>
      <c r="C29043" s="203"/>
      <c r="D29043" s="203"/>
      <c r="E29043" s="203"/>
      <c r="F29043" s="203"/>
    </row>
    <row r="29044" spans="1:6" x14ac:dyDescent="0.25">
      <c r="A29044" s="203"/>
      <c r="B29044" s="203"/>
      <c r="C29044" s="203"/>
      <c r="D29044" s="203"/>
      <c r="E29044" s="203"/>
      <c r="F29044" s="203"/>
    </row>
    <row r="29045" spans="1:6" x14ac:dyDescent="0.25">
      <c r="A29045" s="203"/>
      <c r="B29045" s="203"/>
      <c r="C29045" s="203"/>
      <c r="D29045" s="203"/>
      <c r="E29045" s="203"/>
      <c r="F29045" s="203"/>
    </row>
    <row r="29046" spans="1:6" x14ac:dyDescent="0.25">
      <c r="A29046" s="203"/>
      <c r="B29046" s="203"/>
      <c r="C29046" s="203"/>
      <c r="D29046" s="203"/>
      <c r="E29046" s="203"/>
      <c r="F29046" s="203"/>
    </row>
    <row r="29047" spans="1:6" x14ac:dyDescent="0.25">
      <c r="A29047" s="203"/>
      <c r="B29047" s="203"/>
      <c r="C29047" s="203"/>
      <c r="D29047" s="203"/>
      <c r="E29047" s="203"/>
      <c r="F29047" s="203"/>
    </row>
    <row r="29048" spans="1:6" x14ac:dyDescent="0.25">
      <c r="A29048" s="203"/>
      <c r="B29048" s="203"/>
      <c r="C29048" s="203"/>
      <c r="D29048" s="203"/>
      <c r="E29048" s="203"/>
      <c r="F29048" s="203"/>
    </row>
    <row r="29049" spans="1:6" x14ac:dyDescent="0.25">
      <c r="A29049" s="203"/>
      <c r="B29049" s="203"/>
      <c r="C29049" s="203"/>
      <c r="D29049" s="203"/>
      <c r="E29049" s="203"/>
      <c r="F29049" s="203"/>
    </row>
    <row r="29050" spans="1:6" x14ac:dyDescent="0.25">
      <c r="A29050" s="203"/>
      <c r="B29050" s="203"/>
      <c r="C29050" s="203"/>
      <c r="D29050" s="203"/>
      <c r="E29050" s="203"/>
      <c r="F29050" s="203"/>
    </row>
    <row r="29051" spans="1:6" x14ac:dyDescent="0.25">
      <c r="A29051" s="203"/>
      <c r="B29051" s="203"/>
      <c r="C29051" s="203"/>
      <c r="D29051" s="203"/>
      <c r="E29051" s="203"/>
      <c r="F29051" s="203"/>
    </row>
    <row r="29052" spans="1:6" x14ac:dyDescent="0.25">
      <c r="A29052" s="203"/>
      <c r="B29052" s="203"/>
      <c r="C29052" s="203"/>
      <c r="D29052" s="203"/>
      <c r="E29052" s="203"/>
      <c r="F29052" s="203"/>
    </row>
    <row r="29053" spans="1:6" x14ac:dyDescent="0.25">
      <c r="A29053" s="203"/>
      <c r="B29053" s="203"/>
      <c r="C29053" s="203"/>
      <c r="D29053" s="203"/>
      <c r="E29053" s="203"/>
      <c r="F29053" s="203"/>
    </row>
    <row r="29054" spans="1:6" x14ac:dyDescent="0.25">
      <c r="A29054" s="203"/>
      <c r="B29054" s="203"/>
      <c r="C29054" s="203"/>
      <c r="D29054" s="203"/>
      <c r="E29054" s="203"/>
      <c r="F29054" s="203"/>
    </row>
    <row r="29055" spans="1:6" x14ac:dyDescent="0.25">
      <c r="A29055" s="203"/>
      <c r="B29055" s="203"/>
      <c r="C29055" s="203"/>
      <c r="D29055" s="203"/>
      <c r="E29055" s="203"/>
      <c r="F29055" s="203"/>
    </row>
    <row r="29056" spans="1:6" x14ac:dyDescent="0.25">
      <c r="A29056" s="203"/>
      <c r="B29056" s="203"/>
      <c r="C29056" s="203"/>
      <c r="D29056" s="203"/>
      <c r="E29056" s="203"/>
      <c r="F29056" s="203"/>
    </row>
    <row r="29057" spans="1:6" x14ac:dyDescent="0.25">
      <c r="A29057" s="203"/>
      <c r="B29057" s="203"/>
      <c r="C29057" s="203"/>
      <c r="D29057" s="203"/>
      <c r="E29057" s="203"/>
      <c r="F29057" s="203"/>
    </row>
    <row r="29058" spans="1:6" x14ac:dyDescent="0.25">
      <c r="A29058" s="203"/>
      <c r="B29058" s="203"/>
      <c r="C29058" s="203"/>
      <c r="D29058" s="203"/>
      <c r="E29058" s="203"/>
      <c r="F29058" s="203"/>
    </row>
    <row r="29059" spans="1:6" x14ac:dyDescent="0.25">
      <c r="A29059" s="203"/>
      <c r="B29059" s="203"/>
      <c r="C29059" s="203"/>
      <c r="D29059" s="203"/>
      <c r="E29059" s="203"/>
      <c r="F29059" s="203"/>
    </row>
    <row r="29060" spans="1:6" x14ac:dyDescent="0.25">
      <c r="A29060" s="203"/>
      <c r="B29060" s="203"/>
      <c r="C29060" s="203"/>
      <c r="D29060" s="203"/>
      <c r="E29060" s="203"/>
      <c r="F29060" s="203"/>
    </row>
    <row r="29061" spans="1:6" x14ac:dyDescent="0.25">
      <c r="A29061" s="203"/>
      <c r="B29061" s="203"/>
      <c r="C29061" s="203"/>
      <c r="D29061" s="203"/>
      <c r="E29061" s="203"/>
      <c r="F29061" s="203"/>
    </row>
    <row r="29062" spans="1:6" x14ac:dyDescent="0.25">
      <c r="A29062" s="203"/>
      <c r="B29062" s="203"/>
      <c r="C29062" s="203"/>
      <c r="D29062" s="203"/>
      <c r="E29062" s="203"/>
      <c r="F29062" s="203"/>
    </row>
    <row r="29063" spans="1:6" x14ac:dyDescent="0.25">
      <c r="A29063" s="203"/>
      <c r="B29063" s="203"/>
      <c r="C29063" s="203"/>
      <c r="D29063" s="203"/>
      <c r="E29063" s="203"/>
      <c r="F29063" s="203"/>
    </row>
    <row r="29064" spans="1:6" x14ac:dyDescent="0.25">
      <c r="A29064" s="203"/>
      <c r="B29064" s="203"/>
      <c r="C29064" s="203"/>
      <c r="D29064" s="203"/>
      <c r="E29064" s="203"/>
      <c r="F29064" s="203"/>
    </row>
    <row r="29065" spans="1:6" x14ac:dyDescent="0.25">
      <c r="A29065" s="203"/>
      <c r="B29065" s="203"/>
      <c r="C29065" s="203"/>
      <c r="D29065" s="203"/>
      <c r="E29065" s="203"/>
      <c r="F29065" s="203"/>
    </row>
    <row r="29066" spans="1:6" x14ac:dyDescent="0.25">
      <c r="A29066" s="203"/>
      <c r="B29066" s="203"/>
      <c r="C29066" s="203"/>
      <c r="D29066" s="203"/>
      <c r="E29066" s="203"/>
      <c r="F29066" s="203"/>
    </row>
    <row r="29067" spans="1:6" x14ac:dyDescent="0.25">
      <c r="A29067" s="203"/>
      <c r="B29067" s="203"/>
      <c r="C29067" s="203"/>
      <c r="D29067" s="203"/>
      <c r="E29067" s="203"/>
      <c r="F29067" s="203"/>
    </row>
    <row r="29068" spans="1:6" x14ac:dyDescent="0.25">
      <c r="A29068" s="203"/>
      <c r="B29068" s="203"/>
      <c r="C29068" s="203"/>
      <c r="D29068" s="203"/>
      <c r="E29068" s="203"/>
      <c r="F29068" s="203"/>
    </row>
    <row r="29069" spans="1:6" x14ac:dyDescent="0.25">
      <c r="A29069" s="203"/>
      <c r="B29069" s="203"/>
      <c r="C29069" s="203"/>
      <c r="D29069" s="203"/>
      <c r="E29069" s="203"/>
      <c r="F29069" s="203"/>
    </row>
    <row r="29070" spans="1:6" x14ac:dyDescent="0.25">
      <c r="A29070" s="203"/>
      <c r="B29070" s="203"/>
      <c r="C29070" s="203"/>
      <c r="D29070" s="203"/>
      <c r="E29070" s="203"/>
      <c r="F29070" s="203"/>
    </row>
    <row r="29071" spans="1:6" x14ac:dyDescent="0.25">
      <c r="A29071" s="203"/>
      <c r="B29071" s="203"/>
      <c r="C29071" s="203"/>
      <c r="D29071" s="203"/>
      <c r="E29071" s="203"/>
      <c r="F29071" s="203"/>
    </row>
    <row r="29072" spans="1:6" x14ac:dyDescent="0.25">
      <c r="A29072" s="203"/>
      <c r="B29072" s="203"/>
      <c r="C29072" s="203"/>
      <c r="D29072" s="203"/>
      <c r="E29072" s="203"/>
      <c r="F29072" s="203"/>
    </row>
    <row r="29073" spans="1:6" x14ac:dyDescent="0.25">
      <c r="A29073" s="203"/>
      <c r="B29073" s="203"/>
      <c r="C29073" s="203"/>
      <c r="D29073" s="203"/>
      <c r="E29073" s="203"/>
      <c r="F29073" s="203"/>
    </row>
    <row r="29074" spans="1:6" x14ac:dyDescent="0.25">
      <c r="A29074" s="203"/>
      <c r="B29074" s="203"/>
      <c r="C29074" s="203"/>
      <c r="D29074" s="203"/>
      <c r="E29074" s="203"/>
      <c r="F29074" s="203"/>
    </row>
    <row r="29075" spans="1:6" x14ac:dyDescent="0.25">
      <c r="A29075" s="203"/>
      <c r="B29075" s="203"/>
      <c r="C29075" s="203"/>
      <c r="D29075" s="203"/>
      <c r="E29075" s="203"/>
      <c r="F29075" s="203"/>
    </row>
    <row r="29076" spans="1:6" x14ac:dyDescent="0.25">
      <c r="A29076" s="203"/>
      <c r="B29076" s="203"/>
      <c r="C29076" s="203"/>
      <c r="D29076" s="203"/>
      <c r="E29076" s="203"/>
      <c r="F29076" s="203"/>
    </row>
    <row r="29077" spans="1:6" x14ac:dyDescent="0.25">
      <c r="A29077" s="203"/>
      <c r="B29077" s="203"/>
      <c r="C29077" s="203"/>
      <c r="D29077" s="203"/>
      <c r="E29077" s="203"/>
      <c r="F29077" s="203"/>
    </row>
    <row r="29078" spans="1:6" x14ac:dyDescent="0.25">
      <c r="A29078" s="203"/>
      <c r="B29078" s="203"/>
      <c r="C29078" s="203"/>
      <c r="D29078" s="203"/>
      <c r="E29078" s="203"/>
      <c r="F29078" s="203"/>
    </row>
    <row r="29079" spans="1:6" x14ac:dyDescent="0.25">
      <c r="A29079" s="203"/>
      <c r="B29079" s="203"/>
      <c r="C29079" s="203"/>
      <c r="D29079" s="203"/>
      <c r="E29079" s="203"/>
      <c r="F29079" s="203"/>
    </row>
    <row r="29080" spans="1:6" x14ac:dyDescent="0.25">
      <c r="A29080" s="203"/>
      <c r="B29080" s="203"/>
      <c r="C29080" s="203"/>
      <c r="D29080" s="203"/>
      <c r="E29080" s="203"/>
      <c r="F29080" s="203"/>
    </row>
    <row r="29081" spans="1:6" x14ac:dyDescent="0.25">
      <c r="A29081" s="203"/>
      <c r="B29081" s="203"/>
      <c r="C29081" s="203"/>
      <c r="D29081" s="203"/>
      <c r="E29081" s="203"/>
      <c r="F29081" s="203"/>
    </row>
    <row r="29082" spans="1:6" x14ac:dyDescent="0.25">
      <c r="A29082" s="203"/>
      <c r="B29082" s="203"/>
      <c r="C29082" s="203"/>
      <c r="D29082" s="203"/>
      <c r="E29082" s="203"/>
      <c r="F29082" s="203"/>
    </row>
    <row r="29083" spans="1:6" x14ac:dyDescent="0.25">
      <c r="A29083" s="203"/>
      <c r="B29083" s="203"/>
      <c r="C29083" s="203"/>
      <c r="D29083" s="203"/>
      <c r="E29083" s="203"/>
      <c r="F29083" s="203"/>
    </row>
    <row r="29084" spans="1:6" x14ac:dyDescent="0.25">
      <c r="A29084" s="203"/>
      <c r="B29084" s="203"/>
      <c r="C29084" s="203"/>
      <c r="D29084" s="203"/>
      <c r="E29084" s="203"/>
      <c r="F29084" s="203"/>
    </row>
    <row r="29085" spans="1:6" x14ac:dyDescent="0.25">
      <c r="A29085" s="203"/>
      <c r="B29085" s="203"/>
      <c r="C29085" s="203"/>
      <c r="D29085" s="203"/>
      <c r="E29085" s="203"/>
      <c r="F29085" s="203"/>
    </row>
    <row r="29086" spans="1:6" x14ac:dyDescent="0.25">
      <c r="A29086" s="203"/>
      <c r="B29086" s="203"/>
      <c r="C29086" s="203"/>
      <c r="D29086" s="203"/>
      <c r="E29086" s="203"/>
      <c r="F29086" s="203"/>
    </row>
    <row r="29087" spans="1:6" x14ac:dyDescent="0.25">
      <c r="A29087" s="203"/>
      <c r="B29087" s="203"/>
      <c r="C29087" s="203"/>
      <c r="D29087" s="203"/>
      <c r="E29087" s="203"/>
      <c r="F29087" s="203"/>
    </row>
    <row r="29088" spans="1:6" x14ac:dyDescent="0.25">
      <c r="A29088" s="203"/>
      <c r="B29088" s="203"/>
      <c r="C29088" s="203"/>
      <c r="D29088" s="203"/>
      <c r="E29088" s="203"/>
      <c r="F29088" s="203"/>
    </row>
    <row r="29089" spans="1:6" x14ac:dyDescent="0.25">
      <c r="A29089" s="203"/>
      <c r="B29089" s="203"/>
      <c r="C29089" s="203"/>
      <c r="D29089" s="203"/>
      <c r="E29089" s="203"/>
      <c r="F29089" s="203"/>
    </row>
    <row r="29090" spans="1:6" x14ac:dyDescent="0.25">
      <c r="A29090" s="203"/>
      <c r="B29090" s="203"/>
      <c r="C29090" s="203"/>
      <c r="D29090" s="203"/>
      <c r="E29090" s="203"/>
      <c r="F29090" s="203"/>
    </row>
    <row r="29091" spans="1:6" x14ac:dyDescent="0.25">
      <c r="A29091" s="203"/>
      <c r="B29091" s="203"/>
      <c r="C29091" s="203"/>
      <c r="D29091" s="203"/>
      <c r="E29091" s="203"/>
      <c r="F29091" s="203"/>
    </row>
    <row r="29092" spans="1:6" x14ac:dyDescent="0.25">
      <c r="A29092" s="203"/>
      <c r="B29092" s="203"/>
      <c r="C29092" s="203"/>
      <c r="D29092" s="203"/>
      <c r="E29092" s="203"/>
      <c r="F29092" s="203"/>
    </row>
    <row r="29093" spans="1:6" x14ac:dyDescent="0.25">
      <c r="A29093" s="203"/>
      <c r="B29093" s="203"/>
      <c r="C29093" s="203"/>
      <c r="D29093" s="203"/>
      <c r="E29093" s="203"/>
      <c r="F29093" s="203"/>
    </row>
    <row r="29094" spans="1:6" x14ac:dyDescent="0.25">
      <c r="A29094" s="203"/>
      <c r="B29094" s="203"/>
      <c r="C29094" s="203"/>
      <c r="D29094" s="203"/>
      <c r="E29094" s="203"/>
      <c r="F29094" s="203"/>
    </row>
    <row r="29095" spans="1:6" x14ac:dyDescent="0.25">
      <c r="A29095" s="203"/>
      <c r="B29095" s="203"/>
      <c r="C29095" s="203"/>
      <c r="D29095" s="203"/>
      <c r="E29095" s="203"/>
      <c r="F29095" s="203"/>
    </row>
    <row r="29096" spans="1:6" x14ac:dyDescent="0.25">
      <c r="A29096" s="203"/>
      <c r="B29096" s="203"/>
      <c r="C29096" s="203"/>
      <c r="D29096" s="203"/>
      <c r="E29096" s="203"/>
      <c r="F29096" s="203"/>
    </row>
    <row r="29097" spans="1:6" x14ac:dyDescent="0.25">
      <c r="A29097" s="203"/>
      <c r="B29097" s="203"/>
      <c r="C29097" s="203"/>
      <c r="D29097" s="203"/>
      <c r="E29097" s="203"/>
      <c r="F29097" s="203"/>
    </row>
    <row r="29098" spans="1:6" x14ac:dyDescent="0.25">
      <c r="A29098" s="203"/>
      <c r="B29098" s="203"/>
      <c r="C29098" s="203"/>
      <c r="D29098" s="203"/>
      <c r="E29098" s="203"/>
      <c r="F29098" s="203"/>
    </row>
    <row r="29099" spans="1:6" x14ac:dyDescent="0.25">
      <c r="A29099" s="203"/>
      <c r="B29099" s="203"/>
      <c r="C29099" s="203"/>
      <c r="D29099" s="203"/>
      <c r="E29099" s="203"/>
      <c r="F29099" s="203"/>
    </row>
    <row r="29100" spans="1:6" x14ac:dyDescent="0.25">
      <c r="A29100" s="203"/>
      <c r="B29100" s="203"/>
      <c r="C29100" s="203"/>
      <c r="D29100" s="203"/>
      <c r="E29100" s="203"/>
      <c r="F29100" s="203"/>
    </row>
    <row r="29101" spans="1:6" x14ac:dyDescent="0.25">
      <c r="A29101" s="203"/>
      <c r="B29101" s="203"/>
      <c r="C29101" s="203"/>
      <c r="D29101" s="203"/>
      <c r="E29101" s="203"/>
      <c r="F29101" s="203"/>
    </row>
    <row r="29102" spans="1:6" x14ac:dyDescent="0.25">
      <c r="A29102" s="203"/>
      <c r="B29102" s="203"/>
      <c r="C29102" s="203"/>
      <c r="D29102" s="203"/>
      <c r="E29102" s="203"/>
      <c r="F29102" s="203"/>
    </row>
    <row r="29103" spans="1:6" x14ac:dyDescent="0.25">
      <c r="A29103" s="203"/>
      <c r="B29103" s="203"/>
      <c r="C29103" s="203"/>
      <c r="D29103" s="203"/>
      <c r="E29103" s="203"/>
      <c r="F29103" s="203"/>
    </row>
    <row r="29104" spans="1:6" x14ac:dyDescent="0.25">
      <c r="A29104" s="203"/>
      <c r="B29104" s="203"/>
      <c r="C29104" s="203"/>
      <c r="D29104" s="203"/>
      <c r="E29104" s="203"/>
      <c r="F29104" s="203"/>
    </row>
    <row r="29105" spans="1:6" x14ac:dyDescent="0.25">
      <c r="A29105" s="203"/>
      <c r="B29105" s="203"/>
      <c r="C29105" s="203"/>
      <c r="D29105" s="203"/>
      <c r="E29105" s="203"/>
      <c r="F29105" s="203"/>
    </row>
    <row r="29106" spans="1:6" x14ac:dyDescent="0.25">
      <c r="A29106" s="203"/>
      <c r="B29106" s="203"/>
      <c r="C29106" s="203"/>
      <c r="D29106" s="203"/>
      <c r="E29106" s="203"/>
      <c r="F29106" s="203"/>
    </row>
    <row r="29107" spans="1:6" x14ac:dyDescent="0.25">
      <c r="A29107" s="203"/>
      <c r="B29107" s="203"/>
      <c r="C29107" s="203"/>
      <c r="D29107" s="203"/>
      <c r="E29107" s="203"/>
      <c r="F29107" s="203"/>
    </row>
    <row r="29108" spans="1:6" x14ac:dyDescent="0.25">
      <c r="A29108" s="203"/>
      <c r="B29108" s="203"/>
      <c r="C29108" s="203"/>
      <c r="D29108" s="203"/>
      <c r="E29108" s="203"/>
      <c r="F29108" s="203"/>
    </row>
    <row r="29109" spans="1:6" x14ac:dyDescent="0.25">
      <c r="A29109" s="203"/>
      <c r="B29109" s="203"/>
      <c r="C29109" s="203"/>
      <c r="D29109" s="203"/>
      <c r="E29109" s="203"/>
      <c r="F29109" s="203"/>
    </row>
    <row r="29110" spans="1:6" x14ac:dyDescent="0.25">
      <c r="A29110" s="203"/>
      <c r="B29110" s="203"/>
      <c r="C29110" s="203"/>
      <c r="D29110" s="203"/>
      <c r="E29110" s="203"/>
      <c r="F29110" s="203"/>
    </row>
    <row r="29111" spans="1:6" x14ac:dyDescent="0.25">
      <c r="A29111" s="203"/>
      <c r="B29111" s="203"/>
      <c r="C29111" s="203"/>
      <c r="D29111" s="203"/>
      <c r="E29111" s="203"/>
      <c r="F29111" s="203"/>
    </row>
    <row r="29112" spans="1:6" x14ac:dyDescent="0.25">
      <c r="A29112" s="203"/>
      <c r="B29112" s="203"/>
      <c r="C29112" s="203"/>
      <c r="D29112" s="203"/>
      <c r="E29112" s="203"/>
      <c r="F29112" s="203"/>
    </row>
    <row r="29113" spans="1:6" x14ac:dyDescent="0.25">
      <c r="A29113" s="203"/>
      <c r="B29113" s="203"/>
      <c r="C29113" s="203"/>
      <c r="D29113" s="203"/>
      <c r="E29113" s="203"/>
      <c r="F29113" s="203"/>
    </row>
    <row r="29114" spans="1:6" x14ac:dyDescent="0.25">
      <c r="A29114" s="203"/>
      <c r="B29114" s="203"/>
      <c r="C29114" s="203"/>
      <c r="D29114" s="203"/>
      <c r="E29114" s="203"/>
      <c r="F29114" s="203"/>
    </row>
    <row r="29115" spans="1:6" x14ac:dyDescent="0.25">
      <c r="A29115" s="203"/>
      <c r="B29115" s="203"/>
      <c r="C29115" s="203"/>
      <c r="D29115" s="203"/>
      <c r="E29115" s="203"/>
      <c r="F29115" s="203"/>
    </row>
    <row r="29116" spans="1:6" x14ac:dyDescent="0.25">
      <c r="A29116" s="203"/>
      <c r="B29116" s="203"/>
      <c r="C29116" s="203"/>
      <c r="D29116" s="203"/>
      <c r="E29116" s="203"/>
      <c r="F29116" s="203"/>
    </row>
    <row r="29117" spans="1:6" x14ac:dyDescent="0.25">
      <c r="A29117" s="203"/>
      <c r="B29117" s="203"/>
      <c r="C29117" s="203"/>
      <c r="D29117" s="203"/>
      <c r="E29117" s="203"/>
      <c r="F29117" s="203"/>
    </row>
    <row r="29118" spans="1:6" x14ac:dyDescent="0.25">
      <c r="A29118" s="203"/>
      <c r="B29118" s="203"/>
      <c r="C29118" s="203"/>
      <c r="D29118" s="203"/>
      <c r="E29118" s="203"/>
      <c r="F29118" s="203"/>
    </row>
    <row r="29119" spans="1:6" x14ac:dyDescent="0.25">
      <c r="A29119" s="203"/>
      <c r="B29119" s="203"/>
      <c r="C29119" s="203"/>
      <c r="D29119" s="203"/>
      <c r="E29119" s="203"/>
      <c r="F29119" s="203"/>
    </row>
    <row r="29120" spans="1:6" x14ac:dyDescent="0.25">
      <c r="A29120" s="203"/>
      <c r="B29120" s="203"/>
      <c r="C29120" s="203"/>
      <c r="D29120" s="203"/>
      <c r="E29120" s="203"/>
      <c r="F29120" s="203"/>
    </row>
    <row r="29121" spans="1:6" x14ac:dyDescent="0.25">
      <c r="A29121" s="203"/>
      <c r="B29121" s="203"/>
      <c r="C29121" s="203"/>
      <c r="D29121" s="203"/>
      <c r="E29121" s="203"/>
      <c r="F29121" s="203"/>
    </row>
    <row r="29122" spans="1:6" x14ac:dyDescent="0.25">
      <c r="A29122" s="203"/>
      <c r="B29122" s="203"/>
      <c r="C29122" s="203"/>
      <c r="D29122" s="203"/>
      <c r="E29122" s="203"/>
      <c r="F29122" s="203"/>
    </row>
    <row r="29123" spans="1:6" x14ac:dyDescent="0.25">
      <c r="A29123" s="203"/>
      <c r="B29123" s="203"/>
      <c r="C29123" s="203"/>
      <c r="D29123" s="203"/>
      <c r="E29123" s="203"/>
      <c r="F29123" s="203"/>
    </row>
    <row r="29124" spans="1:6" x14ac:dyDescent="0.25">
      <c r="A29124" s="203"/>
      <c r="B29124" s="203"/>
      <c r="C29124" s="203"/>
      <c r="D29124" s="203"/>
      <c r="E29124" s="203"/>
      <c r="F29124" s="203"/>
    </row>
    <row r="29125" spans="1:6" x14ac:dyDescent="0.25">
      <c r="A29125" s="203"/>
      <c r="B29125" s="203"/>
      <c r="C29125" s="203"/>
      <c r="D29125" s="203"/>
      <c r="E29125" s="203"/>
      <c r="F29125" s="203"/>
    </row>
    <row r="29126" spans="1:6" x14ac:dyDescent="0.25">
      <c r="A29126" s="203"/>
      <c r="B29126" s="203"/>
      <c r="C29126" s="203"/>
      <c r="D29126" s="203"/>
      <c r="E29126" s="203"/>
      <c r="F29126" s="203"/>
    </row>
    <row r="29127" spans="1:6" x14ac:dyDescent="0.25">
      <c r="A29127" s="203"/>
      <c r="B29127" s="203"/>
      <c r="C29127" s="203"/>
      <c r="D29127" s="203"/>
      <c r="E29127" s="203"/>
      <c r="F29127" s="203"/>
    </row>
    <row r="29128" spans="1:6" x14ac:dyDescent="0.25">
      <c r="A29128" s="203"/>
      <c r="B29128" s="203"/>
      <c r="C29128" s="203"/>
      <c r="D29128" s="203"/>
      <c r="E29128" s="203"/>
      <c r="F29128" s="203"/>
    </row>
    <row r="29129" spans="1:6" x14ac:dyDescent="0.25">
      <c r="A29129" s="203"/>
      <c r="B29129" s="203"/>
      <c r="C29129" s="203"/>
      <c r="D29129" s="203"/>
      <c r="E29129" s="203"/>
      <c r="F29129" s="203"/>
    </row>
    <row r="29130" spans="1:6" x14ac:dyDescent="0.25">
      <c r="A29130" s="203"/>
      <c r="B29130" s="203"/>
      <c r="C29130" s="203"/>
      <c r="D29130" s="203"/>
      <c r="E29130" s="203"/>
      <c r="F29130" s="203"/>
    </row>
    <row r="29131" spans="1:6" x14ac:dyDescent="0.25">
      <c r="A29131" s="203"/>
      <c r="B29131" s="203"/>
      <c r="C29131" s="203"/>
      <c r="D29131" s="203"/>
      <c r="E29131" s="203"/>
      <c r="F29131" s="203"/>
    </row>
    <row r="29132" spans="1:6" x14ac:dyDescent="0.25">
      <c r="A29132" s="203"/>
      <c r="B29132" s="203"/>
      <c r="C29132" s="203"/>
      <c r="D29132" s="203"/>
      <c r="E29132" s="203"/>
      <c r="F29132" s="203"/>
    </row>
    <row r="29133" spans="1:6" x14ac:dyDescent="0.25">
      <c r="A29133" s="203"/>
      <c r="B29133" s="203"/>
      <c r="C29133" s="203"/>
      <c r="D29133" s="203"/>
      <c r="E29133" s="203"/>
      <c r="F29133" s="203"/>
    </row>
    <row r="29134" spans="1:6" x14ac:dyDescent="0.25">
      <c r="A29134" s="203"/>
      <c r="B29134" s="203"/>
      <c r="C29134" s="203"/>
      <c r="D29134" s="203"/>
      <c r="E29134" s="203"/>
      <c r="F29134" s="203"/>
    </row>
    <row r="29135" spans="1:6" x14ac:dyDescent="0.25">
      <c r="A29135" s="203"/>
      <c r="B29135" s="203"/>
      <c r="C29135" s="203"/>
      <c r="D29135" s="203"/>
      <c r="E29135" s="203"/>
      <c r="F29135" s="203"/>
    </row>
    <row r="29136" spans="1:6" x14ac:dyDescent="0.25">
      <c r="A29136" s="203"/>
      <c r="B29136" s="203"/>
      <c r="C29136" s="203"/>
      <c r="D29136" s="203"/>
      <c r="E29136" s="203"/>
      <c r="F29136" s="203"/>
    </row>
    <row r="29137" spans="1:6" x14ac:dyDescent="0.25">
      <c r="A29137" s="203"/>
      <c r="B29137" s="203"/>
      <c r="C29137" s="203"/>
      <c r="D29137" s="203"/>
      <c r="E29137" s="203"/>
      <c r="F29137" s="203"/>
    </row>
    <row r="29138" spans="1:6" x14ac:dyDescent="0.25">
      <c r="A29138" s="203"/>
      <c r="B29138" s="203"/>
      <c r="C29138" s="203"/>
      <c r="D29138" s="203"/>
      <c r="E29138" s="203"/>
      <c r="F29138" s="203"/>
    </row>
    <row r="29139" spans="1:6" x14ac:dyDescent="0.25">
      <c r="A29139" s="203"/>
      <c r="B29139" s="203"/>
      <c r="C29139" s="203"/>
      <c r="D29139" s="203"/>
      <c r="E29139" s="203"/>
      <c r="F29139" s="203"/>
    </row>
    <row r="29140" spans="1:6" x14ac:dyDescent="0.25">
      <c r="A29140" s="203"/>
      <c r="B29140" s="203"/>
      <c r="C29140" s="203"/>
      <c r="D29140" s="203"/>
      <c r="E29140" s="203"/>
      <c r="F29140" s="203"/>
    </row>
    <row r="29141" spans="1:6" x14ac:dyDescent="0.25">
      <c r="A29141" s="203"/>
      <c r="B29141" s="203"/>
      <c r="C29141" s="203"/>
      <c r="D29141" s="203"/>
      <c r="E29141" s="203"/>
      <c r="F29141" s="203"/>
    </row>
    <row r="29142" spans="1:6" x14ac:dyDescent="0.25">
      <c r="A29142" s="203"/>
      <c r="B29142" s="203"/>
      <c r="C29142" s="203"/>
      <c r="D29142" s="203"/>
      <c r="E29142" s="203"/>
      <c r="F29142" s="203"/>
    </row>
    <row r="29143" spans="1:6" x14ac:dyDescent="0.25">
      <c r="A29143" s="203"/>
      <c r="B29143" s="203"/>
      <c r="C29143" s="203"/>
      <c r="D29143" s="203"/>
      <c r="E29143" s="203"/>
      <c r="F29143" s="203"/>
    </row>
    <row r="29144" spans="1:6" x14ac:dyDescent="0.25">
      <c r="A29144" s="203"/>
      <c r="B29144" s="203"/>
      <c r="C29144" s="203"/>
      <c r="D29144" s="203"/>
      <c r="E29144" s="203"/>
      <c r="F29144" s="203"/>
    </row>
    <row r="29145" spans="1:6" x14ac:dyDescent="0.25">
      <c r="A29145" s="203"/>
      <c r="B29145" s="203"/>
      <c r="C29145" s="203"/>
      <c r="D29145" s="203"/>
      <c r="E29145" s="203"/>
      <c r="F29145" s="203"/>
    </row>
    <row r="29146" spans="1:6" x14ac:dyDescent="0.25">
      <c r="A29146" s="203"/>
      <c r="B29146" s="203"/>
      <c r="C29146" s="203"/>
      <c r="D29146" s="203"/>
      <c r="E29146" s="203"/>
      <c r="F29146" s="203"/>
    </row>
    <row r="29147" spans="1:6" x14ac:dyDescent="0.25">
      <c r="A29147" s="203"/>
      <c r="B29147" s="203"/>
      <c r="C29147" s="203"/>
      <c r="D29147" s="203"/>
      <c r="E29147" s="203"/>
      <c r="F29147" s="203"/>
    </row>
    <row r="29148" spans="1:6" x14ac:dyDescent="0.25">
      <c r="A29148" s="203"/>
      <c r="B29148" s="203"/>
      <c r="C29148" s="203"/>
      <c r="D29148" s="203"/>
      <c r="E29148" s="203"/>
      <c r="F29148" s="203"/>
    </row>
    <row r="29149" spans="1:6" x14ac:dyDescent="0.25">
      <c r="A29149" s="203"/>
      <c r="B29149" s="203"/>
      <c r="C29149" s="203"/>
      <c r="D29149" s="203"/>
      <c r="E29149" s="203"/>
      <c r="F29149" s="203"/>
    </row>
    <row r="29150" spans="1:6" x14ac:dyDescent="0.25">
      <c r="A29150" s="203"/>
      <c r="B29150" s="203"/>
      <c r="C29150" s="203"/>
      <c r="D29150" s="203"/>
      <c r="E29150" s="203"/>
      <c r="F29150" s="203"/>
    </row>
    <row r="29151" spans="1:6" x14ac:dyDescent="0.25">
      <c r="A29151" s="203"/>
      <c r="B29151" s="203"/>
      <c r="C29151" s="203"/>
      <c r="D29151" s="203"/>
      <c r="E29151" s="203"/>
      <c r="F29151" s="203"/>
    </row>
    <row r="29152" spans="1:6" x14ac:dyDescent="0.25">
      <c r="A29152" s="203"/>
      <c r="B29152" s="203"/>
      <c r="C29152" s="203"/>
      <c r="D29152" s="203"/>
      <c r="E29152" s="203"/>
      <c r="F29152" s="203"/>
    </row>
    <row r="29153" spans="1:6" x14ac:dyDescent="0.25">
      <c r="A29153" s="203"/>
      <c r="B29153" s="203"/>
      <c r="C29153" s="203"/>
      <c r="D29153" s="203"/>
      <c r="E29153" s="203"/>
      <c r="F29153" s="203"/>
    </row>
    <row r="29154" spans="1:6" x14ac:dyDescent="0.25">
      <c r="A29154" s="203"/>
      <c r="B29154" s="203"/>
      <c r="C29154" s="203"/>
      <c r="D29154" s="203"/>
      <c r="E29154" s="203"/>
      <c r="F29154" s="203"/>
    </row>
    <row r="29155" spans="1:6" x14ac:dyDescent="0.25">
      <c r="A29155" s="203"/>
      <c r="B29155" s="203"/>
      <c r="C29155" s="203"/>
      <c r="D29155" s="203"/>
      <c r="E29155" s="203"/>
      <c r="F29155" s="203"/>
    </row>
    <row r="29156" spans="1:6" x14ac:dyDescent="0.25">
      <c r="A29156" s="203"/>
      <c r="B29156" s="203"/>
      <c r="C29156" s="203"/>
      <c r="D29156" s="203"/>
      <c r="E29156" s="203"/>
      <c r="F29156" s="203"/>
    </row>
    <row r="29157" spans="1:6" x14ac:dyDescent="0.25">
      <c r="A29157" s="203"/>
      <c r="B29157" s="203"/>
      <c r="C29157" s="203"/>
      <c r="D29157" s="203"/>
      <c r="E29157" s="203"/>
      <c r="F29157" s="203"/>
    </row>
    <row r="29158" spans="1:6" x14ac:dyDescent="0.25">
      <c r="A29158" s="203"/>
      <c r="B29158" s="203"/>
      <c r="C29158" s="203"/>
      <c r="D29158" s="203"/>
      <c r="E29158" s="203"/>
      <c r="F29158" s="203"/>
    </row>
    <row r="29159" spans="1:6" x14ac:dyDescent="0.25">
      <c r="A29159" s="203"/>
      <c r="B29159" s="203"/>
      <c r="C29159" s="203"/>
      <c r="D29159" s="203"/>
      <c r="E29159" s="203"/>
      <c r="F29159" s="203"/>
    </row>
    <row r="29160" spans="1:6" x14ac:dyDescent="0.25">
      <c r="A29160" s="203"/>
      <c r="B29160" s="203"/>
      <c r="C29160" s="203"/>
      <c r="D29160" s="203"/>
      <c r="E29160" s="203"/>
      <c r="F29160" s="203"/>
    </row>
    <row r="29161" spans="1:6" x14ac:dyDescent="0.25">
      <c r="A29161" s="203"/>
      <c r="B29161" s="203"/>
      <c r="C29161" s="203"/>
      <c r="D29161" s="203"/>
      <c r="E29161" s="203"/>
      <c r="F29161" s="203"/>
    </row>
    <row r="29162" spans="1:6" x14ac:dyDescent="0.25">
      <c r="A29162" s="203"/>
      <c r="B29162" s="203"/>
      <c r="C29162" s="203"/>
      <c r="D29162" s="203"/>
      <c r="E29162" s="203"/>
      <c r="F29162" s="203"/>
    </row>
    <row r="29163" spans="1:6" x14ac:dyDescent="0.25">
      <c r="A29163" s="203"/>
      <c r="B29163" s="203"/>
      <c r="C29163" s="203"/>
      <c r="D29163" s="203"/>
      <c r="E29163" s="203"/>
      <c r="F29163" s="203"/>
    </row>
    <row r="29164" spans="1:6" x14ac:dyDescent="0.25">
      <c r="A29164" s="203"/>
      <c r="B29164" s="203"/>
      <c r="C29164" s="203"/>
      <c r="D29164" s="203"/>
      <c r="E29164" s="203"/>
      <c r="F29164" s="203"/>
    </row>
    <row r="29165" spans="1:6" x14ac:dyDescent="0.25">
      <c r="A29165" s="203"/>
      <c r="B29165" s="203"/>
      <c r="C29165" s="203"/>
      <c r="D29165" s="203"/>
      <c r="E29165" s="203"/>
      <c r="F29165" s="203"/>
    </row>
    <row r="29166" spans="1:6" x14ac:dyDescent="0.25">
      <c r="A29166" s="203"/>
      <c r="B29166" s="203"/>
      <c r="C29166" s="203"/>
      <c r="D29166" s="203"/>
      <c r="E29166" s="203"/>
      <c r="F29166" s="203"/>
    </row>
    <row r="29167" spans="1:6" x14ac:dyDescent="0.25">
      <c r="A29167" s="203"/>
      <c r="B29167" s="203"/>
      <c r="C29167" s="203"/>
      <c r="D29167" s="203"/>
      <c r="E29167" s="203"/>
      <c r="F29167" s="203"/>
    </row>
    <row r="29168" spans="1:6" x14ac:dyDescent="0.25">
      <c r="A29168" s="203"/>
      <c r="B29168" s="203"/>
      <c r="C29168" s="203"/>
      <c r="D29168" s="203"/>
      <c r="E29168" s="203"/>
      <c r="F29168" s="203"/>
    </row>
    <row r="29169" spans="1:6" x14ac:dyDescent="0.25">
      <c r="A29169" s="203"/>
      <c r="B29169" s="203"/>
      <c r="C29169" s="203"/>
      <c r="D29169" s="203"/>
      <c r="E29169" s="203"/>
      <c r="F29169" s="203"/>
    </row>
    <row r="29170" spans="1:6" x14ac:dyDescent="0.25">
      <c r="A29170" s="203"/>
      <c r="B29170" s="203"/>
      <c r="C29170" s="203"/>
      <c r="D29170" s="203"/>
      <c r="E29170" s="203"/>
      <c r="F29170" s="203"/>
    </row>
    <row r="29171" spans="1:6" x14ac:dyDescent="0.25">
      <c r="A29171" s="203"/>
      <c r="B29171" s="203"/>
      <c r="C29171" s="203"/>
      <c r="D29171" s="203"/>
      <c r="E29171" s="203"/>
      <c r="F29171" s="203"/>
    </row>
    <row r="29172" spans="1:6" x14ac:dyDescent="0.25">
      <c r="A29172" s="203"/>
      <c r="B29172" s="203"/>
      <c r="C29172" s="203"/>
      <c r="D29172" s="203"/>
      <c r="E29172" s="203"/>
      <c r="F29172" s="203"/>
    </row>
    <row r="29173" spans="1:6" x14ac:dyDescent="0.25">
      <c r="A29173" s="203"/>
      <c r="B29173" s="203"/>
      <c r="C29173" s="203"/>
      <c r="D29173" s="203"/>
      <c r="E29173" s="203"/>
      <c r="F29173" s="203"/>
    </row>
    <row r="29174" spans="1:6" x14ac:dyDescent="0.25">
      <c r="A29174" s="203"/>
      <c r="B29174" s="203"/>
      <c r="C29174" s="203"/>
      <c r="D29174" s="203"/>
      <c r="E29174" s="203"/>
      <c r="F29174" s="203"/>
    </row>
    <row r="29175" spans="1:6" x14ac:dyDescent="0.25">
      <c r="A29175" s="203"/>
      <c r="B29175" s="203"/>
      <c r="C29175" s="203"/>
      <c r="D29175" s="203"/>
      <c r="E29175" s="203"/>
      <c r="F29175" s="203"/>
    </row>
    <row r="29176" spans="1:6" x14ac:dyDescent="0.25">
      <c r="A29176" s="203"/>
      <c r="B29176" s="203"/>
      <c r="C29176" s="203"/>
      <c r="D29176" s="203"/>
      <c r="E29176" s="203"/>
      <c r="F29176" s="203"/>
    </row>
    <row r="29177" spans="1:6" x14ac:dyDescent="0.25">
      <c r="A29177" s="203"/>
      <c r="B29177" s="203"/>
      <c r="C29177" s="203"/>
      <c r="D29177" s="203"/>
      <c r="E29177" s="203"/>
      <c r="F29177" s="203"/>
    </row>
    <row r="29178" spans="1:6" x14ac:dyDescent="0.25">
      <c r="A29178" s="203"/>
      <c r="B29178" s="203"/>
      <c r="C29178" s="203"/>
      <c r="D29178" s="203"/>
      <c r="E29178" s="203"/>
      <c r="F29178" s="203"/>
    </row>
    <row r="29179" spans="1:6" x14ac:dyDescent="0.25">
      <c r="A29179" s="203"/>
      <c r="B29179" s="203"/>
      <c r="C29179" s="203"/>
      <c r="D29179" s="203"/>
      <c r="E29179" s="203"/>
      <c r="F29179" s="203"/>
    </row>
    <row r="29180" spans="1:6" x14ac:dyDescent="0.25">
      <c r="A29180" s="203"/>
      <c r="B29180" s="203"/>
      <c r="C29180" s="203"/>
      <c r="D29180" s="203"/>
      <c r="E29180" s="203"/>
      <c r="F29180" s="203"/>
    </row>
    <row r="29181" spans="1:6" x14ac:dyDescent="0.25">
      <c r="A29181" s="203"/>
      <c r="B29181" s="203"/>
      <c r="C29181" s="203"/>
      <c r="D29181" s="203"/>
      <c r="E29181" s="203"/>
      <c r="F29181" s="203"/>
    </row>
    <row r="29182" spans="1:6" x14ac:dyDescent="0.25">
      <c r="A29182" s="203"/>
      <c r="B29182" s="203"/>
      <c r="C29182" s="203"/>
      <c r="D29182" s="203"/>
      <c r="E29182" s="203"/>
      <c r="F29182" s="203"/>
    </row>
    <row r="29183" spans="1:6" x14ac:dyDescent="0.25">
      <c r="A29183" s="203"/>
      <c r="B29183" s="203"/>
      <c r="C29183" s="203"/>
      <c r="D29183" s="203"/>
      <c r="E29183" s="203"/>
      <c r="F29183" s="203"/>
    </row>
    <row r="29184" spans="1:6" x14ac:dyDescent="0.25">
      <c r="A29184" s="203"/>
      <c r="B29184" s="203"/>
      <c r="C29184" s="203"/>
      <c r="D29184" s="203"/>
      <c r="E29184" s="203"/>
      <c r="F29184" s="203"/>
    </row>
    <row r="29185" spans="1:6" x14ac:dyDescent="0.25">
      <c r="A29185" s="203"/>
      <c r="B29185" s="203"/>
      <c r="C29185" s="203"/>
      <c r="D29185" s="203"/>
      <c r="E29185" s="203"/>
      <c r="F29185" s="203"/>
    </row>
    <row r="29186" spans="1:6" x14ac:dyDescent="0.25">
      <c r="A29186" s="203"/>
      <c r="B29186" s="203"/>
      <c r="C29186" s="203"/>
      <c r="D29186" s="203"/>
      <c r="E29186" s="203"/>
      <c r="F29186" s="203"/>
    </row>
    <row r="29187" spans="1:6" x14ac:dyDescent="0.25">
      <c r="A29187" s="203"/>
      <c r="B29187" s="203"/>
      <c r="C29187" s="203"/>
      <c r="D29187" s="203"/>
      <c r="E29187" s="203"/>
      <c r="F29187" s="203"/>
    </row>
    <row r="29188" spans="1:6" x14ac:dyDescent="0.25">
      <c r="A29188" s="203"/>
      <c r="B29188" s="203"/>
      <c r="C29188" s="203"/>
      <c r="D29188" s="203"/>
      <c r="E29188" s="203"/>
      <c r="F29188" s="203"/>
    </row>
    <row r="29189" spans="1:6" x14ac:dyDescent="0.25">
      <c r="A29189" s="203"/>
      <c r="B29189" s="203"/>
      <c r="C29189" s="203"/>
      <c r="D29189" s="203"/>
      <c r="E29189" s="203"/>
      <c r="F29189" s="203"/>
    </row>
    <row r="29190" spans="1:6" x14ac:dyDescent="0.25">
      <c r="A29190" s="203"/>
      <c r="B29190" s="203"/>
      <c r="C29190" s="203"/>
      <c r="D29190" s="203"/>
      <c r="E29190" s="203"/>
      <c r="F29190" s="203"/>
    </row>
    <row r="29191" spans="1:6" x14ac:dyDescent="0.25">
      <c r="A29191" s="203"/>
      <c r="B29191" s="203"/>
      <c r="C29191" s="203"/>
      <c r="D29191" s="203"/>
      <c r="E29191" s="203"/>
      <c r="F29191" s="203"/>
    </row>
    <row r="29192" spans="1:6" x14ac:dyDescent="0.25">
      <c r="A29192" s="203"/>
      <c r="B29192" s="203"/>
      <c r="C29192" s="203"/>
      <c r="D29192" s="203"/>
      <c r="E29192" s="203"/>
      <c r="F29192" s="203"/>
    </row>
    <row r="29193" spans="1:6" x14ac:dyDescent="0.25">
      <c r="A29193" s="203"/>
      <c r="B29193" s="203"/>
      <c r="C29193" s="203"/>
      <c r="D29193" s="203"/>
      <c r="E29193" s="203"/>
      <c r="F29193" s="203"/>
    </row>
    <row r="29194" spans="1:6" x14ac:dyDescent="0.25">
      <c r="A29194" s="203"/>
      <c r="B29194" s="203"/>
      <c r="C29194" s="203"/>
      <c r="D29194" s="203"/>
      <c r="E29194" s="203"/>
      <c r="F29194" s="203"/>
    </row>
    <row r="29195" spans="1:6" x14ac:dyDescent="0.25">
      <c r="A29195" s="203"/>
      <c r="B29195" s="203"/>
      <c r="C29195" s="203"/>
      <c r="D29195" s="203"/>
      <c r="E29195" s="203"/>
      <c r="F29195" s="203"/>
    </row>
    <row r="29196" spans="1:6" x14ac:dyDescent="0.25">
      <c r="A29196" s="203"/>
      <c r="B29196" s="203"/>
      <c r="C29196" s="203"/>
      <c r="D29196" s="203"/>
      <c r="E29196" s="203"/>
      <c r="F29196" s="203"/>
    </row>
    <row r="29197" spans="1:6" x14ac:dyDescent="0.25">
      <c r="A29197" s="203"/>
      <c r="B29197" s="203"/>
      <c r="C29197" s="203"/>
      <c r="D29197" s="203"/>
      <c r="E29197" s="203"/>
      <c r="F29197" s="203"/>
    </row>
    <row r="29198" spans="1:6" x14ac:dyDescent="0.25">
      <c r="A29198" s="203"/>
      <c r="B29198" s="203"/>
      <c r="C29198" s="203"/>
      <c r="D29198" s="203"/>
      <c r="E29198" s="203"/>
      <c r="F29198" s="203"/>
    </row>
    <row r="29199" spans="1:6" x14ac:dyDescent="0.25">
      <c r="A29199" s="203"/>
      <c r="B29199" s="203"/>
      <c r="C29199" s="203"/>
      <c r="D29199" s="203"/>
      <c r="E29199" s="203"/>
      <c r="F29199" s="203"/>
    </row>
    <row r="29200" spans="1:6" x14ac:dyDescent="0.25">
      <c r="A29200" s="203"/>
      <c r="B29200" s="203"/>
      <c r="C29200" s="203"/>
      <c r="D29200" s="203"/>
      <c r="E29200" s="203"/>
      <c r="F29200" s="203"/>
    </row>
    <row r="29201" spans="1:6" x14ac:dyDescent="0.25">
      <c r="A29201" s="203"/>
      <c r="B29201" s="203"/>
      <c r="C29201" s="203"/>
      <c r="D29201" s="203"/>
      <c r="E29201" s="203"/>
      <c r="F29201" s="203"/>
    </row>
    <row r="29202" spans="1:6" x14ac:dyDescent="0.25">
      <c r="A29202" s="203"/>
      <c r="B29202" s="203"/>
      <c r="C29202" s="203"/>
      <c r="D29202" s="203"/>
      <c r="E29202" s="203"/>
      <c r="F29202" s="203"/>
    </row>
    <row r="29203" spans="1:6" x14ac:dyDescent="0.25">
      <c r="A29203" s="203"/>
      <c r="B29203" s="203"/>
      <c r="C29203" s="203"/>
      <c r="D29203" s="203"/>
      <c r="E29203" s="203"/>
      <c r="F29203" s="203"/>
    </row>
    <row r="29204" spans="1:6" x14ac:dyDescent="0.25">
      <c r="A29204" s="203"/>
      <c r="B29204" s="203"/>
      <c r="C29204" s="203"/>
      <c r="D29204" s="203"/>
      <c r="E29204" s="203"/>
      <c r="F29204" s="203"/>
    </row>
    <row r="29205" spans="1:6" x14ac:dyDescent="0.25">
      <c r="A29205" s="203"/>
      <c r="B29205" s="203"/>
      <c r="C29205" s="203"/>
      <c r="D29205" s="203"/>
      <c r="E29205" s="203"/>
      <c r="F29205" s="203"/>
    </row>
    <row r="29206" spans="1:6" x14ac:dyDescent="0.25">
      <c r="A29206" s="203"/>
      <c r="B29206" s="203"/>
      <c r="C29206" s="203"/>
      <c r="D29206" s="203"/>
      <c r="E29206" s="203"/>
      <c r="F29206" s="203"/>
    </row>
    <row r="29207" spans="1:6" x14ac:dyDescent="0.25">
      <c r="A29207" s="203"/>
      <c r="B29207" s="203"/>
      <c r="C29207" s="203"/>
      <c r="D29207" s="203"/>
      <c r="E29207" s="203"/>
      <c r="F29207" s="203"/>
    </row>
    <row r="29208" spans="1:6" x14ac:dyDescent="0.25">
      <c r="A29208" s="203"/>
      <c r="B29208" s="203"/>
      <c r="C29208" s="203"/>
      <c r="D29208" s="203"/>
      <c r="E29208" s="203"/>
      <c r="F29208" s="203"/>
    </row>
    <row r="29209" spans="1:6" x14ac:dyDescent="0.25">
      <c r="A29209" s="203"/>
      <c r="B29209" s="203"/>
      <c r="C29209" s="203"/>
      <c r="D29209" s="203"/>
      <c r="E29209" s="203"/>
      <c r="F29209" s="203"/>
    </row>
    <row r="29210" spans="1:6" x14ac:dyDescent="0.25">
      <c r="A29210" s="203"/>
      <c r="B29210" s="203"/>
      <c r="C29210" s="203"/>
      <c r="D29210" s="203"/>
      <c r="E29210" s="203"/>
      <c r="F29210" s="203"/>
    </row>
    <row r="29211" spans="1:6" x14ac:dyDescent="0.25">
      <c r="A29211" s="203"/>
      <c r="B29211" s="203"/>
      <c r="C29211" s="203"/>
      <c r="D29211" s="203"/>
      <c r="E29211" s="203"/>
      <c r="F29211" s="203"/>
    </row>
    <row r="29212" spans="1:6" x14ac:dyDescent="0.25">
      <c r="A29212" s="203"/>
      <c r="B29212" s="203"/>
      <c r="C29212" s="203"/>
      <c r="D29212" s="203"/>
      <c r="E29212" s="203"/>
      <c r="F29212" s="203"/>
    </row>
    <row r="29213" spans="1:6" x14ac:dyDescent="0.25">
      <c r="A29213" s="203"/>
      <c r="B29213" s="203"/>
      <c r="C29213" s="203"/>
      <c r="D29213" s="203"/>
      <c r="E29213" s="203"/>
      <c r="F29213" s="203"/>
    </row>
    <row r="29214" spans="1:6" x14ac:dyDescent="0.25">
      <c r="A29214" s="203"/>
      <c r="B29214" s="203"/>
      <c r="C29214" s="203"/>
      <c r="D29214" s="203"/>
      <c r="E29214" s="203"/>
      <c r="F29214" s="203"/>
    </row>
    <row r="29215" spans="1:6" x14ac:dyDescent="0.25">
      <c r="A29215" s="203"/>
      <c r="B29215" s="203"/>
      <c r="C29215" s="203"/>
      <c r="D29215" s="203"/>
      <c r="E29215" s="203"/>
      <c r="F29215" s="203"/>
    </row>
    <row r="29216" spans="1:6" x14ac:dyDescent="0.25">
      <c r="A29216" s="203"/>
      <c r="B29216" s="203"/>
      <c r="C29216" s="203"/>
      <c r="D29216" s="203"/>
      <c r="E29216" s="203"/>
      <c r="F29216" s="203"/>
    </row>
    <row r="29217" spans="1:6" x14ac:dyDescent="0.25">
      <c r="A29217" s="203"/>
      <c r="B29217" s="203"/>
      <c r="C29217" s="203"/>
      <c r="D29217" s="203"/>
      <c r="E29217" s="203"/>
      <c r="F29217" s="203"/>
    </row>
    <row r="29218" spans="1:6" x14ac:dyDescent="0.25">
      <c r="A29218" s="203"/>
      <c r="B29218" s="203"/>
      <c r="C29218" s="203"/>
      <c r="D29218" s="203"/>
      <c r="E29218" s="203"/>
      <c r="F29218" s="203"/>
    </row>
    <row r="29219" spans="1:6" x14ac:dyDescent="0.25">
      <c r="A29219" s="203"/>
      <c r="B29219" s="203"/>
      <c r="C29219" s="203"/>
      <c r="D29219" s="203"/>
      <c r="E29219" s="203"/>
      <c r="F29219" s="203"/>
    </row>
    <row r="29220" spans="1:6" x14ac:dyDescent="0.25">
      <c r="A29220" s="203"/>
      <c r="B29220" s="203"/>
      <c r="C29220" s="203"/>
      <c r="D29220" s="203"/>
      <c r="E29220" s="203"/>
      <c r="F29220" s="203"/>
    </row>
    <row r="29221" spans="1:6" x14ac:dyDescent="0.25">
      <c r="A29221" s="203"/>
      <c r="B29221" s="203"/>
      <c r="C29221" s="203"/>
      <c r="D29221" s="203"/>
      <c r="E29221" s="203"/>
      <c r="F29221" s="203"/>
    </row>
    <row r="29222" spans="1:6" x14ac:dyDescent="0.25">
      <c r="A29222" s="203"/>
      <c r="B29222" s="203"/>
      <c r="C29222" s="203"/>
      <c r="D29222" s="203"/>
      <c r="E29222" s="203"/>
      <c r="F29222" s="203"/>
    </row>
    <row r="29223" spans="1:6" x14ac:dyDescent="0.25">
      <c r="A29223" s="203"/>
      <c r="B29223" s="203"/>
      <c r="C29223" s="203"/>
      <c r="D29223" s="203"/>
      <c r="E29223" s="203"/>
      <c r="F29223" s="203"/>
    </row>
    <row r="29224" spans="1:6" x14ac:dyDescent="0.25">
      <c r="A29224" s="203"/>
      <c r="B29224" s="203"/>
      <c r="C29224" s="203"/>
      <c r="D29224" s="203"/>
      <c r="E29224" s="203"/>
      <c r="F29224" s="203"/>
    </row>
    <row r="29225" spans="1:6" x14ac:dyDescent="0.25">
      <c r="A29225" s="203"/>
      <c r="B29225" s="203"/>
      <c r="C29225" s="203"/>
      <c r="D29225" s="203"/>
      <c r="E29225" s="203"/>
      <c r="F29225" s="203"/>
    </row>
    <row r="29226" spans="1:6" x14ac:dyDescent="0.25">
      <c r="A29226" s="203"/>
      <c r="B29226" s="203"/>
      <c r="C29226" s="203"/>
      <c r="D29226" s="203"/>
      <c r="E29226" s="203"/>
      <c r="F29226" s="203"/>
    </row>
    <row r="29227" spans="1:6" x14ac:dyDescent="0.25">
      <c r="A29227" s="203"/>
      <c r="B29227" s="203"/>
      <c r="C29227" s="203"/>
      <c r="D29227" s="203"/>
      <c r="E29227" s="203"/>
      <c r="F29227" s="203"/>
    </row>
    <row r="29228" spans="1:6" x14ac:dyDescent="0.25">
      <c r="A29228" s="203"/>
      <c r="B29228" s="203"/>
      <c r="C29228" s="203"/>
      <c r="D29228" s="203"/>
      <c r="E29228" s="203"/>
      <c r="F29228" s="203"/>
    </row>
    <row r="29229" spans="1:6" x14ac:dyDescent="0.25">
      <c r="A29229" s="203"/>
      <c r="B29229" s="203"/>
      <c r="C29229" s="203"/>
      <c r="D29229" s="203"/>
      <c r="E29229" s="203"/>
      <c r="F29229" s="203"/>
    </row>
    <row r="29230" spans="1:6" x14ac:dyDescent="0.25">
      <c r="A29230" s="203"/>
      <c r="B29230" s="203"/>
      <c r="C29230" s="203"/>
      <c r="D29230" s="203"/>
      <c r="E29230" s="203"/>
      <c r="F29230" s="203"/>
    </row>
    <row r="29231" spans="1:6" x14ac:dyDescent="0.25">
      <c r="A29231" s="203"/>
      <c r="B29231" s="203"/>
      <c r="C29231" s="203"/>
      <c r="D29231" s="203"/>
      <c r="E29231" s="203"/>
      <c r="F29231" s="203"/>
    </row>
    <row r="29232" spans="1:6" x14ac:dyDescent="0.25">
      <c r="A29232" s="203"/>
      <c r="B29232" s="203"/>
      <c r="C29232" s="203"/>
      <c r="D29232" s="203"/>
      <c r="E29232" s="203"/>
      <c r="F29232" s="203"/>
    </row>
    <row r="29233" spans="1:6" x14ac:dyDescent="0.25">
      <c r="A29233" s="203"/>
      <c r="B29233" s="203"/>
      <c r="C29233" s="203"/>
      <c r="D29233" s="203"/>
      <c r="E29233" s="203"/>
      <c r="F29233" s="203"/>
    </row>
    <row r="29234" spans="1:6" x14ac:dyDescent="0.25">
      <c r="A29234" s="203"/>
      <c r="B29234" s="203"/>
      <c r="C29234" s="203"/>
      <c r="D29234" s="203"/>
      <c r="E29234" s="203"/>
      <c r="F29234" s="203"/>
    </row>
    <row r="29235" spans="1:6" x14ac:dyDescent="0.25">
      <c r="A29235" s="203"/>
      <c r="B29235" s="203"/>
      <c r="C29235" s="203"/>
      <c r="D29235" s="203"/>
      <c r="E29235" s="203"/>
      <c r="F29235" s="203"/>
    </row>
    <row r="29236" spans="1:6" x14ac:dyDescent="0.25">
      <c r="A29236" s="203"/>
      <c r="B29236" s="203"/>
      <c r="C29236" s="203"/>
      <c r="D29236" s="203"/>
      <c r="E29236" s="203"/>
      <c r="F29236" s="203"/>
    </row>
    <row r="29237" spans="1:6" x14ac:dyDescent="0.25">
      <c r="A29237" s="203"/>
      <c r="B29237" s="203"/>
      <c r="C29237" s="203"/>
      <c r="D29237" s="203"/>
      <c r="E29237" s="203"/>
      <c r="F29237" s="203"/>
    </row>
    <row r="29238" spans="1:6" x14ac:dyDescent="0.25">
      <c r="A29238" s="203"/>
      <c r="B29238" s="203"/>
      <c r="C29238" s="203"/>
      <c r="D29238" s="203"/>
      <c r="E29238" s="203"/>
      <c r="F29238" s="203"/>
    </row>
    <row r="29239" spans="1:6" x14ac:dyDescent="0.25">
      <c r="A29239" s="203"/>
      <c r="B29239" s="203"/>
      <c r="C29239" s="203"/>
      <c r="D29239" s="203"/>
      <c r="E29239" s="203"/>
      <c r="F29239" s="203"/>
    </row>
    <row r="29240" spans="1:6" x14ac:dyDescent="0.25">
      <c r="A29240" s="203"/>
      <c r="B29240" s="203"/>
      <c r="C29240" s="203"/>
      <c r="D29240" s="203"/>
      <c r="E29240" s="203"/>
      <c r="F29240" s="203"/>
    </row>
    <row r="29241" spans="1:6" x14ac:dyDescent="0.25">
      <c r="A29241" s="203"/>
      <c r="B29241" s="203"/>
      <c r="C29241" s="203"/>
      <c r="D29241" s="203"/>
      <c r="E29241" s="203"/>
      <c r="F29241" s="203"/>
    </row>
    <row r="29242" spans="1:6" x14ac:dyDescent="0.25">
      <c r="A29242" s="203"/>
      <c r="B29242" s="203"/>
      <c r="C29242" s="203"/>
      <c r="D29242" s="203"/>
      <c r="E29242" s="203"/>
      <c r="F29242" s="203"/>
    </row>
    <row r="29243" spans="1:6" x14ac:dyDescent="0.25">
      <c r="A29243" s="203"/>
      <c r="B29243" s="203"/>
      <c r="C29243" s="203"/>
      <c r="D29243" s="203"/>
      <c r="E29243" s="203"/>
      <c r="F29243" s="203"/>
    </row>
    <row r="29244" spans="1:6" x14ac:dyDescent="0.25">
      <c r="A29244" s="203"/>
      <c r="B29244" s="203"/>
      <c r="C29244" s="203"/>
      <c r="D29244" s="203"/>
      <c r="E29244" s="203"/>
      <c r="F29244" s="203"/>
    </row>
    <row r="29245" spans="1:6" x14ac:dyDescent="0.25">
      <c r="A29245" s="203"/>
      <c r="B29245" s="203"/>
      <c r="C29245" s="203"/>
      <c r="D29245" s="203"/>
      <c r="E29245" s="203"/>
      <c r="F29245" s="203"/>
    </row>
    <row r="29246" spans="1:6" x14ac:dyDescent="0.25">
      <c r="A29246" s="203"/>
      <c r="B29246" s="203"/>
      <c r="C29246" s="203"/>
      <c r="D29246" s="203"/>
      <c r="E29246" s="203"/>
      <c r="F29246" s="203"/>
    </row>
    <row r="29247" spans="1:6" x14ac:dyDescent="0.25">
      <c r="A29247" s="203"/>
      <c r="B29247" s="203"/>
      <c r="C29247" s="203"/>
      <c r="D29247" s="203"/>
      <c r="E29247" s="203"/>
      <c r="F29247" s="203"/>
    </row>
    <row r="29248" spans="1:6" x14ac:dyDescent="0.25">
      <c r="A29248" s="203"/>
      <c r="B29248" s="203"/>
      <c r="C29248" s="203"/>
      <c r="D29248" s="203"/>
      <c r="E29248" s="203"/>
      <c r="F29248" s="203"/>
    </row>
    <row r="29249" spans="1:6" x14ac:dyDescent="0.25">
      <c r="A29249" s="203"/>
      <c r="B29249" s="203"/>
      <c r="C29249" s="203"/>
      <c r="D29249" s="203"/>
      <c r="E29249" s="203"/>
      <c r="F29249" s="203"/>
    </row>
    <row r="29250" spans="1:6" x14ac:dyDescent="0.25">
      <c r="A29250" s="203"/>
      <c r="B29250" s="203"/>
      <c r="C29250" s="203"/>
      <c r="D29250" s="203"/>
      <c r="E29250" s="203"/>
      <c r="F29250" s="203"/>
    </row>
    <row r="29251" spans="1:6" x14ac:dyDescent="0.25">
      <c r="A29251" s="203"/>
      <c r="B29251" s="203"/>
      <c r="C29251" s="203"/>
      <c r="D29251" s="203"/>
      <c r="E29251" s="203"/>
      <c r="F29251" s="203"/>
    </row>
    <row r="29252" spans="1:6" x14ac:dyDescent="0.25">
      <c r="A29252" s="203"/>
      <c r="B29252" s="203"/>
      <c r="C29252" s="203"/>
      <c r="D29252" s="203"/>
      <c r="E29252" s="203"/>
      <c r="F29252" s="203"/>
    </row>
    <row r="29253" spans="1:6" x14ac:dyDescent="0.25">
      <c r="A29253" s="203"/>
      <c r="B29253" s="203"/>
      <c r="C29253" s="203"/>
      <c r="D29253" s="203"/>
      <c r="E29253" s="203"/>
      <c r="F29253" s="203"/>
    </row>
    <row r="29254" spans="1:6" x14ac:dyDescent="0.25">
      <c r="A29254" s="203"/>
      <c r="B29254" s="203"/>
      <c r="C29254" s="203"/>
      <c r="D29254" s="203"/>
      <c r="E29254" s="203"/>
      <c r="F29254" s="203"/>
    </row>
    <row r="29255" spans="1:6" x14ac:dyDescent="0.25">
      <c r="A29255" s="203"/>
      <c r="B29255" s="203"/>
      <c r="C29255" s="203"/>
      <c r="D29255" s="203"/>
      <c r="E29255" s="203"/>
      <c r="F29255" s="203"/>
    </row>
    <row r="29256" spans="1:6" x14ac:dyDescent="0.25">
      <c r="A29256" s="203"/>
      <c r="B29256" s="203"/>
      <c r="C29256" s="203"/>
      <c r="D29256" s="203"/>
      <c r="E29256" s="203"/>
      <c r="F29256" s="203"/>
    </row>
    <row r="29257" spans="1:6" x14ac:dyDescent="0.25">
      <c r="A29257" s="203"/>
      <c r="B29257" s="203"/>
      <c r="C29257" s="203"/>
      <c r="D29257" s="203"/>
      <c r="E29257" s="203"/>
      <c r="F29257" s="203"/>
    </row>
    <row r="29258" spans="1:6" x14ac:dyDescent="0.25">
      <c r="A29258" s="203"/>
      <c r="B29258" s="203"/>
      <c r="C29258" s="203"/>
      <c r="D29258" s="203"/>
      <c r="E29258" s="203"/>
      <c r="F29258" s="203"/>
    </row>
    <row r="29259" spans="1:6" x14ac:dyDescent="0.25">
      <c r="A29259" s="203"/>
      <c r="B29259" s="203"/>
      <c r="C29259" s="203"/>
      <c r="D29259" s="203"/>
      <c r="E29259" s="203"/>
      <c r="F29259" s="203"/>
    </row>
    <row r="29260" spans="1:6" x14ac:dyDescent="0.25">
      <c r="A29260" s="203"/>
      <c r="B29260" s="203"/>
      <c r="C29260" s="203"/>
      <c r="D29260" s="203"/>
      <c r="E29260" s="203"/>
      <c r="F29260" s="203"/>
    </row>
    <row r="29261" spans="1:6" x14ac:dyDescent="0.25">
      <c r="A29261" s="203"/>
      <c r="B29261" s="203"/>
      <c r="C29261" s="203"/>
      <c r="D29261" s="203"/>
      <c r="E29261" s="203"/>
      <c r="F29261" s="203"/>
    </row>
    <row r="29262" spans="1:6" x14ac:dyDescent="0.25">
      <c r="A29262" s="203"/>
      <c r="B29262" s="203"/>
      <c r="C29262" s="203"/>
      <c r="D29262" s="203"/>
      <c r="E29262" s="203"/>
      <c r="F29262" s="203"/>
    </row>
    <row r="29263" spans="1:6" x14ac:dyDescent="0.25">
      <c r="A29263" s="203"/>
      <c r="B29263" s="203"/>
      <c r="C29263" s="203"/>
      <c r="D29263" s="203"/>
      <c r="E29263" s="203"/>
      <c r="F29263" s="203"/>
    </row>
    <row r="29264" spans="1:6" x14ac:dyDescent="0.25">
      <c r="A29264" s="203"/>
      <c r="B29264" s="203"/>
      <c r="C29264" s="203"/>
      <c r="D29264" s="203"/>
      <c r="E29264" s="203"/>
      <c r="F29264" s="203"/>
    </row>
    <row r="29265" spans="1:6" x14ac:dyDescent="0.25">
      <c r="A29265" s="203"/>
      <c r="B29265" s="203"/>
      <c r="C29265" s="203"/>
      <c r="D29265" s="203"/>
      <c r="E29265" s="203"/>
      <c r="F29265" s="203"/>
    </row>
    <row r="29266" spans="1:6" x14ac:dyDescent="0.25">
      <c r="A29266" s="203"/>
      <c r="B29266" s="203"/>
      <c r="C29266" s="203"/>
      <c r="D29266" s="203"/>
      <c r="E29266" s="203"/>
      <c r="F29266" s="203"/>
    </row>
    <row r="29267" spans="1:6" x14ac:dyDescent="0.25">
      <c r="A29267" s="203"/>
      <c r="B29267" s="203"/>
      <c r="C29267" s="203"/>
      <c r="D29267" s="203"/>
      <c r="E29267" s="203"/>
      <c r="F29267" s="203"/>
    </row>
    <row r="29268" spans="1:6" x14ac:dyDescent="0.25">
      <c r="A29268" s="203"/>
      <c r="B29268" s="203"/>
      <c r="C29268" s="203"/>
      <c r="D29268" s="203"/>
      <c r="E29268" s="203"/>
      <c r="F29268" s="203"/>
    </row>
    <row r="29269" spans="1:6" x14ac:dyDescent="0.25">
      <c r="A29269" s="203"/>
      <c r="B29269" s="203"/>
      <c r="C29269" s="203"/>
      <c r="D29269" s="203"/>
      <c r="E29269" s="203"/>
      <c r="F29269" s="203"/>
    </row>
    <row r="29270" spans="1:6" x14ac:dyDescent="0.25">
      <c r="A29270" s="203"/>
      <c r="B29270" s="203"/>
      <c r="C29270" s="203"/>
      <c r="D29270" s="203"/>
      <c r="E29270" s="203"/>
      <c r="F29270" s="203"/>
    </row>
    <row r="29271" spans="1:6" x14ac:dyDescent="0.25">
      <c r="A29271" s="203"/>
      <c r="B29271" s="203"/>
      <c r="C29271" s="203"/>
      <c r="D29271" s="203"/>
      <c r="E29271" s="203"/>
      <c r="F29271" s="203"/>
    </row>
    <row r="29272" spans="1:6" x14ac:dyDescent="0.25">
      <c r="A29272" s="203"/>
      <c r="B29272" s="203"/>
      <c r="C29272" s="203"/>
      <c r="D29272" s="203"/>
      <c r="E29272" s="203"/>
      <c r="F29272" s="203"/>
    </row>
    <row r="29273" spans="1:6" x14ac:dyDescent="0.25">
      <c r="A29273" s="203"/>
      <c r="B29273" s="203"/>
      <c r="C29273" s="203"/>
      <c r="D29273" s="203"/>
      <c r="E29273" s="203"/>
      <c r="F29273" s="203"/>
    </row>
    <row r="29274" spans="1:6" x14ac:dyDescent="0.25">
      <c r="A29274" s="203"/>
      <c r="B29274" s="203"/>
      <c r="C29274" s="203"/>
      <c r="D29274" s="203"/>
      <c r="E29274" s="203"/>
      <c r="F29274" s="203"/>
    </row>
    <row r="29275" spans="1:6" x14ac:dyDescent="0.25">
      <c r="A29275" s="203"/>
      <c r="B29275" s="203"/>
      <c r="C29275" s="203"/>
      <c r="D29275" s="203"/>
      <c r="E29275" s="203"/>
      <c r="F29275" s="203"/>
    </row>
    <row r="29276" spans="1:6" x14ac:dyDescent="0.25">
      <c r="A29276" s="203"/>
      <c r="B29276" s="203"/>
      <c r="C29276" s="203"/>
      <c r="D29276" s="203"/>
      <c r="E29276" s="203"/>
      <c r="F29276" s="203"/>
    </row>
    <row r="29277" spans="1:6" x14ac:dyDescent="0.25">
      <c r="A29277" s="203"/>
      <c r="B29277" s="203"/>
      <c r="C29277" s="203"/>
      <c r="D29277" s="203"/>
      <c r="E29277" s="203"/>
      <c r="F29277" s="203"/>
    </row>
    <row r="29278" spans="1:6" x14ac:dyDescent="0.25">
      <c r="A29278" s="203"/>
      <c r="B29278" s="203"/>
      <c r="C29278" s="203"/>
      <c r="D29278" s="203"/>
      <c r="E29278" s="203"/>
      <c r="F29278" s="203"/>
    </row>
    <row r="29279" spans="1:6" x14ac:dyDescent="0.25">
      <c r="A29279" s="203"/>
      <c r="B29279" s="203"/>
      <c r="C29279" s="203"/>
      <c r="D29279" s="203"/>
      <c r="E29279" s="203"/>
      <c r="F29279" s="203"/>
    </row>
    <row r="29280" spans="1:6" x14ac:dyDescent="0.25">
      <c r="A29280" s="203"/>
      <c r="B29280" s="203"/>
      <c r="C29280" s="203"/>
      <c r="D29280" s="203"/>
      <c r="E29280" s="203"/>
      <c r="F29280" s="203"/>
    </row>
    <row r="29281" spans="1:6" x14ac:dyDescent="0.25">
      <c r="A29281" s="203"/>
      <c r="B29281" s="203"/>
      <c r="C29281" s="203"/>
      <c r="D29281" s="203"/>
      <c r="E29281" s="203"/>
      <c r="F29281" s="203"/>
    </row>
    <row r="29282" spans="1:6" x14ac:dyDescent="0.25">
      <c r="A29282" s="203"/>
      <c r="B29282" s="203"/>
      <c r="C29282" s="203"/>
      <c r="D29282" s="203"/>
      <c r="E29282" s="203"/>
      <c r="F29282" s="203"/>
    </row>
    <row r="29283" spans="1:6" x14ac:dyDescent="0.25">
      <c r="A29283" s="203"/>
      <c r="B29283" s="203"/>
      <c r="C29283" s="203"/>
      <c r="D29283" s="203"/>
      <c r="E29283" s="203"/>
      <c r="F29283" s="203"/>
    </row>
    <row r="29284" spans="1:6" x14ac:dyDescent="0.25">
      <c r="A29284" s="203"/>
      <c r="B29284" s="203"/>
      <c r="C29284" s="203"/>
      <c r="D29284" s="203"/>
      <c r="E29284" s="203"/>
      <c r="F29284" s="203"/>
    </row>
    <row r="29285" spans="1:6" x14ac:dyDescent="0.25">
      <c r="A29285" s="203"/>
      <c r="B29285" s="203"/>
      <c r="C29285" s="203"/>
      <c r="D29285" s="203"/>
      <c r="E29285" s="203"/>
      <c r="F29285" s="203"/>
    </row>
    <row r="29286" spans="1:6" x14ac:dyDescent="0.25">
      <c r="A29286" s="203"/>
      <c r="B29286" s="203"/>
      <c r="C29286" s="203"/>
      <c r="D29286" s="203"/>
      <c r="E29286" s="203"/>
      <c r="F29286" s="203"/>
    </row>
    <row r="29287" spans="1:6" x14ac:dyDescent="0.25">
      <c r="A29287" s="203"/>
      <c r="B29287" s="203"/>
      <c r="C29287" s="203"/>
      <c r="D29287" s="203"/>
      <c r="E29287" s="203"/>
      <c r="F29287" s="203"/>
    </row>
    <row r="29288" spans="1:6" x14ac:dyDescent="0.25">
      <c r="A29288" s="203"/>
      <c r="B29288" s="203"/>
      <c r="C29288" s="203"/>
      <c r="D29288" s="203"/>
      <c r="E29288" s="203"/>
      <c r="F29288" s="203"/>
    </row>
    <row r="29289" spans="1:6" x14ac:dyDescent="0.25">
      <c r="A29289" s="203"/>
      <c r="B29289" s="203"/>
      <c r="C29289" s="203"/>
      <c r="D29289" s="203"/>
      <c r="E29289" s="203"/>
      <c r="F29289" s="203"/>
    </row>
    <row r="29290" spans="1:6" x14ac:dyDescent="0.25">
      <c r="A29290" s="203"/>
      <c r="B29290" s="203"/>
      <c r="C29290" s="203"/>
      <c r="D29290" s="203"/>
      <c r="E29290" s="203"/>
      <c r="F29290" s="203"/>
    </row>
    <row r="29291" spans="1:6" x14ac:dyDescent="0.25">
      <c r="A29291" s="203"/>
      <c r="B29291" s="203"/>
      <c r="C29291" s="203"/>
      <c r="D29291" s="203"/>
      <c r="E29291" s="203"/>
      <c r="F29291" s="203"/>
    </row>
    <row r="29292" spans="1:6" x14ac:dyDescent="0.25">
      <c r="A29292" s="203"/>
      <c r="B29292" s="203"/>
      <c r="C29292" s="203"/>
      <c r="D29292" s="203"/>
      <c r="E29292" s="203"/>
      <c r="F29292" s="203"/>
    </row>
    <row r="29293" spans="1:6" x14ac:dyDescent="0.25">
      <c r="A29293" s="203"/>
      <c r="B29293" s="203"/>
      <c r="C29293" s="203"/>
      <c r="D29293" s="203"/>
      <c r="E29293" s="203"/>
      <c r="F29293" s="203"/>
    </row>
    <row r="29294" spans="1:6" x14ac:dyDescent="0.25">
      <c r="A29294" s="203"/>
      <c r="B29294" s="203"/>
      <c r="C29294" s="203"/>
      <c r="D29294" s="203"/>
      <c r="E29294" s="203"/>
      <c r="F29294" s="203"/>
    </row>
    <row r="29295" spans="1:6" x14ac:dyDescent="0.25">
      <c r="A29295" s="203"/>
      <c r="B29295" s="203"/>
      <c r="C29295" s="203"/>
      <c r="D29295" s="203"/>
      <c r="E29295" s="203"/>
      <c r="F29295" s="203"/>
    </row>
    <row r="29296" spans="1:6" x14ac:dyDescent="0.25">
      <c r="A29296" s="203"/>
      <c r="B29296" s="203"/>
      <c r="C29296" s="203"/>
      <c r="D29296" s="203"/>
      <c r="E29296" s="203"/>
      <c r="F29296" s="203"/>
    </row>
    <row r="29297" spans="1:6" x14ac:dyDescent="0.25">
      <c r="A29297" s="203"/>
      <c r="B29297" s="203"/>
      <c r="C29297" s="203"/>
      <c r="D29297" s="203"/>
      <c r="E29297" s="203"/>
      <c r="F29297" s="203"/>
    </row>
    <row r="29298" spans="1:6" x14ac:dyDescent="0.25">
      <c r="A29298" s="203"/>
      <c r="B29298" s="203"/>
      <c r="C29298" s="203"/>
      <c r="D29298" s="203"/>
      <c r="E29298" s="203"/>
      <c r="F29298" s="203"/>
    </row>
    <row r="29299" spans="1:6" x14ac:dyDescent="0.25">
      <c r="A29299" s="203"/>
      <c r="B29299" s="203"/>
      <c r="C29299" s="203"/>
      <c r="D29299" s="203"/>
      <c r="E29299" s="203"/>
      <c r="F29299" s="203"/>
    </row>
    <row r="29300" spans="1:6" x14ac:dyDescent="0.25">
      <c r="A29300" s="203"/>
      <c r="B29300" s="203"/>
      <c r="C29300" s="203"/>
      <c r="D29300" s="203"/>
      <c r="E29300" s="203"/>
      <c r="F29300" s="203"/>
    </row>
    <row r="29301" spans="1:6" x14ac:dyDescent="0.25">
      <c r="A29301" s="203"/>
      <c r="B29301" s="203"/>
      <c r="C29301" s="203"/>
      <c r="D29301" s="203"/>
      <c r="E29301" s="203"/>
      <c r="F29301" s="203"/>
    </row>
    <row r="29302" spans="1:6" x14ac:dyDescent="0.25">
      <c r="A29302" s="203"/>
      <c r="B29302" s="203"/>
      <c r="C29302" s="203"/>
      <c r="D29302" s="203"/>
      <c r="E29302" s="203"/>
      <c r="F29302" s="203"/>
    </row>
    <row r="29303" spans="1:6" x14ac:dyDescent="0.25">
      <c r="A29303" s="203"/>
      <c r="B29303" s="203"/>
      <c r="C29303" s="203"/>
      <c r="D29303" s="203"/>
      <c r="E29303" s="203"/>
      <c r="F29303" s="203"/>
    </row>
    <row r="29304" spans="1:6" x14ac:dyDescent="0.25">
      <c r="A29304" s="203"/>
      <c r="B29304" s="203"/>
      <c r="C29304" s="203"/>
      <c r="D29304" s="203"/>
      <c r="E29304" s="203"/>
      <c r="F29304" s="203"/>
    </row>
    <row r="29305" spans="1:6" x14ac:dyDescent="0.25">
      <c r="A29305" s="203"/>
      <c r="B29305" s="203"/>
      <c r="C29305" s="203"/>
      <c r="D29305" s="203"/>
      <c r="E29305" s="203"/>
      <c r="F29305" s="203"/>
    </row>
    <row r="29306" spans="1:6" x14ac:dyDescent="0.25">
      <c r="A29306" s="203"/>
      <c r="B29306" s="203"/>
      <c r="C29306" s="203"/>
      <c r="D29306" s="203"/>
      <c r="E29306" s="203"/>
      <c r="F29306" s="203"/>
    </row>
    <row r="29307" spans="1:6" x14ac:dyDescent="0.25">
      <c r="A29307" s="203"/>
      <c r="B29307" s="203"/>
      <c r="C29307" s="203"/>
      <c r="D29307" s="203"/>
      <c r="E29307" s="203"/>
      <c r="F29307" s="203"/>
    </row>
    <row r="29308" spans="1:6" x14ac:dyDescent="0.25">
      <c r="A29308" s="203"/>
      <c r="B29308" s="203"/>
      <c r="C29308" s="203"/>
      <c r="D29308" s="203"/>
      <c r="E29308" s="203"/>
      <c r="F29308" s="203"/>
    </row>
    <row r="29309" spans="1:6" x14ac:dyDescent="0.25">
      <c r="A29309" s="203"/>
      <c r="B29309" s="203"/>
      <c r="C29309" s="203"/>
      <c r="D29309" s="203"/>
      <c r="E29309" s="203"/>
      <c r="F29309" s="203"/>
    </row>
    <row r="29310" spans="1:6" x14ac:dyDescent="0.25">
      <c r="A29310" s="203"/>
      <c r="B29310" s="203"/>
      <c r="C29310" s="203"/>
      <c r="D29310" s="203"/>
      <c r="E29310" s="203"/>
      <c r="F29310" s="203"/>
    </row>
    <row r="29311" spans="1:6" x14ac:dyDescent="0.25">
      <c r="A29311" s="203"/>
      <c r="B29311" s="203"/>
      <c r="C29311" s="203"/>
      <c r="D29311" s="203"/>
      <c r="E29311" s="203"/>
      <c r="F29311" s="203"/>
    </row>
    <row r="29312" spans="1:6" x14ac:dyDescent="0.25">
      <c r="A29312" s="203"/>
      <c r="B29312" s="203"/>
      <c r="C29312" s="203"/>
      <c r="D29312" s="203"/>
      <c r="E29312" s="203"/>
      <c r="F29312" s="203"/>
    </row>
    <row r="29313" spans="1:6" x14ac:dyDescent="0.25">
      <c r="A29313" s="203"/>
      <c r="B29313" s="203"/>
      <c r="C29313" s="203"/>
      <c r="D29313" s="203"/>
      <c r="E29313" s="203"/>
      <c r="F29313" s="203"/>
    </row>
    <row r="29314" spans="1:6" x14ac:dyDescent="0.25">
      <c r="A29314" s="203"/>
      <c r="B29314" s="203"/>
      <c r="C29314" s="203"/>
      <c r="D29314" s="203"/>
      <c r="E29314" s="203"/>
      <c r="F29314" s="203"/>
    </row>
    <row r="29315" spans="1:6" x14ac:dyDescent="0.25">
      <c r="A29315" s="203"/>
      <c r="B29315" s="203"/>
      <c r="C29315" s="203"/>
      <c r="D29315" s="203"/>
      <c r="E29315" s="203"/>
      <c r="F29315" s="203"/>
    </row>
    <row r="29316" spans="1:6" x14ac:dyDescent="0.25">
      <c r="A29316" s="203"/>
      <c r="B29316" s="203"/>
      <c r="C29316" s="203"/>
      <c r="D29316" s="203"/>
      <c r="E29316" s="203"/>
      <c r="F29316" s="203"/>
    </row>
    <row r="29317" spans="1:6" x14ac:dyDescent="0.25">
      <c r="A29317" s="203"/>
      <c r="B29317" s="203"/>
      <c r="C29317" s="203"/>
      <c r="D29317" s="203"/>
      <c r="E29317" s="203"/>
      <c r="F29317" s="203"/>
    </row>
    <row r="29318" spans="1:6" x14ac:dyDescent="0.25">
      <c r="A29318" s="203"/>
      <c r="B29318" s="203"/>
      <c r="C29318" s="203"/>
      <c r="D29318" s="203"/>
      <c r="E29318" s="203"/>
      <c r="F29318" s="203"/>
    </row>
    <row r="29319" spans="1:6" x14ac:dyDescent="0.25">
      <c r="A29319" s="203"/>
      <c r="B29319" s="203"/>
      <c r="C29319" s="203"/>
      <c r="D29319" s="203"/>
      <c r="E29319" s="203"/>
      <c r="F29319" s="203"/>
    </row>
    <row r="29320" spans="1:6" x14ac:dyDescent="0.25">
      <c r="A29320" s="203"/>
      <c r="B29320" s="203"/>
      <c r="C29320" s="203"/>
      <c r="D29320" s="203"/>
      <c r="E29320" s="203"/>
      <c r="F29320" s="203"/>
    </row>
    <row r="29321" spans="1:6" x14ac:dyDescent="0.25">
      <c r="A29321" s="203"/>
      <c r="B29321" s="203"/>
      <c r="C29321" s="203"/>
      <c r="D29321" s="203"/>
      <c r="E29321" s="203"/>
      <c r="F29321" s="203"/>
    </row>
    <row r="29322" spans="1:6" x14ac:dyDescent="0.25">
      <c r="A29322" s="203"/>
      <c r="B29322" s="203"/>
      <c r="C29322" s="203"/>
      <c r="D29322" s="203"/>
      <c r="E29322" s="203"/>
      <c r="F29322" s="203"/>
    </row>
    <row r="29323" spans="1:6" x14ac:dyDescent="0.25">
      <c r="A29323" s="203"/>
      <c r="B29323" s="203"/>
      <c r="C29323" s="203"/>
      <c r="D29323" s="203"/>
      <c r="E29323" s="203"/>
      <c r="F29323" s="203"/>
    </row>
    <row r="29324" spans="1:6" x14ac:dyDescent="0.25">
      <c r="A29324" s="203"/>
      <c r="B29324" s="203"/>
      <c r="C29324" s="203"/>
      <c r="D29324" s="203"/>
      <c r="E29324" s="203"/>
      <c r="F29324" s="203"/>
    </row>
    <row r="29325" spans="1:6" x14ac:dyDescent="0.25">
      <c r="A29325" s="203"/>
      <c r="B29325" s="203"/>
      <c r="C29325" s="203"/>
      <c r="D29325" s="203"/>
      <c r="E29325" s="203"/>
      <c r="F29325" s="203"/>
    </row>
    <row r="29326" spans="1:6" x14ac:dyDescent="0.25">
      <c r="A29326" s="203"/>
      <c r="B29326" s="203"/>
      <c r="C29326" s="203"/>
      <c r="D29326" s="203"/>
      <c r="E29326" s="203"/>
      <c r="F29326" s="203"/>
    </row>
    <row r="29327" spans="1:6" x14ac:dyDescent="0.25">
      <c r="A29327" s="203"/>
      <c r="B29327" s="203"/>
      <c r="C29327" s="203"/>
      <c r="D29327" s="203"/>
      <c r="E29327" s="203"/>
      <c r="F29327" s="203"/>
    </row>
    <row r="29328" spans="1:6" x14ac:dyDescent="0.25">
      <c r="A29328" s="203"/>
      <c r="B29328" s="203"/>
      <c r="C29328" s="203"/>
      <c r="D29328" s="203"/>
      <c r="E29328" s="203"/>
      <c r="F29328" s="203"/>
    </row>
    <row r="29329" spans="1:6" x14ac:dyDescent="0.25">
      <c r="A29329" s="203"/>
      <c r="B29329" s="203"/>
      <c r="C29329" s="203"/>
      <c r="D29329" s="203"/>
      <c r="E29329" s="203"/>
      <c r="F29329" s="203"/>
    </row>
    <row r="29330" spans="1:6" x14ac:dyDescent="0.25">
      <c r="A29330" s="203"/>
      <c r="B29330" s="203"/>
      <c r="C29330" s="203"/>
      <c r="D29330" s="203"/>
      <c r="E29330" s="203"/>
      <c r="F29330" s="203"/>
    </row>
    <row r="29331" spans="1:6" x14ac:dyDescent="0.25">
      <c r="A29331" s="203"/>
      <c r="B29331" s="203"/>
      <c r="C29331" s="203"/>
      <c r="D29331" s="203"/>
      <c r="E29331" s="203"/>
      <c r="F29331" s="203"/>
    </row>
    <row r="29332" spans="1:6" x14ac:dyDescent="0.25">
      <c r="A29332" s="203"/>
      <c r="B29332" s="203"/>
      <c r="C29332" s="203"/>
      <c r="D29332" s="203"/>
      <c r="E29332" s="203"/>
      <c r="F29332" s="203"/>
    </row>
    <row r="29333" spans="1:6" x14ac:dyDescent="0.25">
      <c r="A29333" s="203"/>
      <c r="B29333" s="203"/>
      <c r="C29333" s="203"/>
      <c r="D29333" s="203"/>
      <c r="E29333" s="203"/>
      <c r="F29333" s="203"/>
    </row>
    <row r="29334" spans="1:6" x14ac:dyDescent="0.25">
      <c r="A29334" s="203"/>
      <c r="B29334" s="203"/>
      <c r="C29334" s="203"/>
      <c r="D29334" s="203"/>
      <c r="E29334" s="203"/>
      <c r="F29334" s="203"/>
    </row>
    <row r="29335" spans="1:6" x14ac:dyDescent="0.25">
      <c r="A29335" s="203"/>
      <c r="B29335" s="203"/>
      <c r="C29335" s="203"/>
      <c r="D29335" s="203"/>
      <c r="E29335" s="203"/>
      <c r="F29335" s="203"/>
    </row>
    <row r="29336" spans="1:6" x14ac:dyDescent="0.25">
      <c r="A29336" s="203"/>
      <c r="B29336" s="203"/>
      <c r="C29336" s="203"/>
      <c r="D29336" s="203"/>
      <c r="E29336" s="203"/>
      <c r="F29336" s="203"/>
    </row>
    <row r="29337" spans="1:6" x14ac:dyDescent="0.25">
      <c r="A29337" s="203"/>
      <c r="B29337" s="203"/>
      <c r="C29337" s="203"/>
      <c r="D29337" s="203"/>
      <c r="E29337" s="203"/>
      <c r="F29337" s="203"/>
    </row>
    <row r="29338" spans="1:6" x14ac:dyDescent="0.25">
      <c r="A29338" s="203"/>
      <c r="B29338" s="203"/>
      <c r="C29338" s="203"/>
      <c r="D29338" s="203"/>
      <c r="E29338" s="203"/>
      <c r="F29338" s="203"/>
    </row>
    <row r="29339" spans="1:6" x14ac:dyDescent="0.25">
      <c r="A29339" s="203"/>
      <c r="B29339" s="203"/>
      <c r="C29339" s="203"/>
      <c r="D29339" s="203"/>
      <c r="E29339" s="203"/>
      <c r="F29339" s="203"/>
    </row>
    <row r="29340" spans="1:6" x14ac:dyDescent="0.25">
      <c r="A29340" s="203"/>
      <c r="B29340" s="203"/>
      <c r="C29340" s="203"/>
      <c r="D29340" s="203"/>
      <c r="E29340" s="203"/>
      <c r="F29340" s="203"/>
    </row>
    <row r="29341" spans="1:6" x14ac:dyDescent="0.25">
      <c r="A29341" s="203"/>
      <c r="B29341" s="203"/>
      <c r="C29341" s="203"/>
      <c r="D29341" s="203"/>
      <c r="E29341" s="203"/>
      <c r="F29341" s="203"/>
    </row>
    <row r="29342" spans="1:6" x14ac:dyDescent="0.25">
      <c r="A29342" s="203"/>
      <c r="B29342" s="203"/>
      <c r="C29342" s="203"/>
      <c r="D29342" s="203"/>
      <c r="E29342" s="203"/>
      <c r="F29342" s="203"/>
    </row>
    <row r="29343" spans="1:6" x14ac:dyDescent="0.25">
      <c r="A29343" s="203"/>
      <c r="B29343" s="203"/>
      <c r="C29343" s="203"/>
      <c r="D29343" s="203"/>
      <c r="E29343" s="203"/>
      <c r="F29343" s="203"/>
    </row>
    <row r="29344" spans="1:6" x14ac:dyDescent="0.25">
      <c r="A29344" s="203"/>
      <c r="B29344" s="203"/>
      <c r="C29344" s="203"/>
      <c r="D29344" s="203"/>
      <c r="E29344" s="203"/>
      <c r="F29344" s="203"/>
    </row>
    <row r="29345" spans="1:6" x14ac:dyDescent="0.25">
      <c r="A29345" s="203"/>
      <c r="B29345" s="203"/>
      <c r="C29345" s="203"/>
      <c r="D29345" s="203"/>
      <c r="E29345" s="203"/>
      <c r="F29345" s="203"/>
    </row>
    <row r="29346" spans="1:6" x14ac:dyDescent="0.25">
      <c r="A29346" s="203"/>
      <c r="B29346" s="203"/>
      <c r="C29346" s="203"/>
      <c r="D29346" s="203"/>
      <c r="E29346" s="203"/>
      <c r="F29346" s="203"/>
    </row>
    <row r="29347" spans="1:6" x14ac:dyDescent="0.25">
      <c r="A29347" s="203"/>
      <c r="B29347" s="203"/>
      <c r="C29347" s="203"/>
      <c r="D29347" s="203"/>
      <c r="E29347" s="203"/>
      <c r="F29347" s="203"/>
    </row>
    <row r="29348" spans="1:6" x14ac:dyDescent="0.25">
      <c r="A29348" s="203"/>
      <c r="B29348" s="203"/>
      <c r="C29348" s="203"/>
      <c r="D29348" s="203"/>
      <c r="E29348" s="203"/>
      <c r="F29348" s="203"/>
    </row>
    <row r="29349" spans="1:6" x14ac:dyDescent="0.25">
      <c r="A29349" s="203"/>
      <c r="B29349" s="203"/>
      <c r="C29349" s="203"/>
      <c r="D29349" s="203"/>
      <c r="E29349" s="203"/>
      <c r="F29349" s="203"/>
    </row>
    <row r="29350" spans="1:6" x14ac:dyDescent="0.25">
      <c r="A29350" s="203"/>
      <c r="B29350" s="203"/>
      <c r="C29350" s="203"/>
      <c r="D29350" s="203"/>
      <c r="E29350" s="203"/>
      <c r="F29350" s="203"/>
    </row>
    <row r="29351" spans="1:6" x14ac:dyDescent="0.25">
      <c r="A29351" s="203"/>
      <c r="B29351" s="203"/>
      <c r="C29351" s="203"/>
      <c r="D29351" s="203"/>
      <c r="E29351" s="203"/>
      <c r="F29351" s="203"/>
    </row>
    <row r="29352" spans="1:6" x14ac:dyDescent="0.25">
      <c r="A29352" s="203"/>
      <c r="B29352" s="203"/>
      <c r="C29352" s="203"/>
      <c r="D29352" s="203"/>
      <c r="E29352" s="203"/>
      <c r="F29352" s="203"/>
    </row>
    <row r="29353" spans="1:6" x14ac:dyDescent="0.25">
      <c r="A29353" s="203"/>
      <c r="B29353" s="203"/>
      <c r="C29353" s="203"/>
      <c r="D29353" s="203"/>
      <c r="E29353" s="203"/>
      <c r="F29353" s="203"/>
    </row>
    <row r="29354" spans="1:6" x14ac:dyDescent="0.25">
      <c r="A29354" s="203"/>
      <c r="B29354" s="203"/>
      <c r="C29354" s="203"/>
      <c r="D29354" s="203"/>
      <c r="E29354" s="203"/>
      <c r="F29354" s="203"/>
    </row>
    <row r="29355" spans="1:6" x14ac:dyDescent="0.25">
      <c r="A29355" s="203"/>
      <c r="B29355" s="203"/>
      <c r="C29355" s="203"/>
      <c r="D29355" s="203"/>
      <c r="E29355" s="203"/>
      <c r="F29355" s="203"/>
    </row>
    <row r="29356" spans="1:6" x14ac:dyDescent="0.25">
      <c r="A29356" s="203"/>
      <c r="B29356" s="203"/>
      <c r="C29356" s="203"/>
      <c r="D29356" s="203"/>
      <c r="E29356" s="203"/>
      <c r="F29356" s="203"/>
    </row>
    <row r="29357" spans="1:6" x14ac:dyDescent="0.25">
      <c r="A29357" s="203"/>
      <c r="B29357" s="203"/>
      <c r="C29357" s="203"/>
      <c r="D29357" s="203"/>
      <c r="E29357" s="203"/>
      <c r="F29357" s="203"/>
    </row>
    <row r="29358" spans="1:6" x14ac:dyDescent="0.25">
      <c r="A29358" s="203"/>
      <c r="B29358" s="203"/>
      <c r="C29358" s="203"/>
      <c r="D29358" s="203"/>
      <c r="E29358" s="203"/>
      <c r="F29358" s="203"/>
    </row>
    <row r="29359" spans="1:6" x14ac:dyDescent="0.25">
      <c r="A29359" s="203"/>
      <c r="B29359" s="203"/>
      <c r="C29359" s="203"/>
      <c r="D29359" s="203"/>
      <c r="E29359" s="203"/>
      <c r="F29359" s="203"/>
    </row>
    <row r="29360" spans="1:6" x14ac:dyDescent="0.25">
      <c r="A29360" s="203"/>
      <c r="B29360" s="203"/>
      <c r="C29360" s="203"/>
      <c r="D29360" s="203"/>
      <c r="E29360" s="203"/>
      <c r="F29360" s="203"/>
    </row>
    <row r="29361" spans="1:6" x14ac:dyDescent="0.25">
      <c r="A29361" s="203"/>
      <c r="B29361" s="203"/>
      <c r="C29361" s="203"/>
      <c r="D29361" s="203"/>
      <c r="E29361" s="203"/>
      <c r="F29361" s="203"/>
    </row>
    <row r="29362" spans="1:6" x14ac:dyDescent="0.25">
      <c r="A29362" s="203"/>
      <c r="B29362" s="203"/>
      <c r="C29362" s="203"/>
      <c r="D29362" s="203"/>
      <c r="E29362" s="203"/>
      <c r="F29362" s="203"/>
    </row>
    <row r="29363" spans="1:6" x14ac:dyDescent="0.25">
      <c r="A29363" s="203"/>
      <c r="B29363" s="203"/>
      <c r="C29363" s="203"/>
      <c r="D29363" s="203"/>
      <c r="E29363" s="203"/>
      <c r="F29363" s="203"/>
    </row>
    <row r="29364" spans="1:6" x14ac:dyDescent="0.25">
      <c r="A29364" s="203"/>
      <c r="B29364" s="203"/>
      <c r="C29364" s="203"/>
      <c r="D29364" s="203"/>
      <c r="E29364" s="203"/>
      <c r="F29364" s="203"/>
    </row>
    <row r="29365" spans="1:6" x14ac:dyDescent="0.25">
      <c r="A29365" s="203"/>
      <c r="B29365" s="203"/>
      <c r="C29365" s="203"/>
      <c r="D29365" s="203"/>
      <c r="E29365" s="203"/>
      <c r="F29365" s="203"/>
    </row>
    <row r="29366" spans="1:6" x14ac:dyDescent="0.25">
      <c r="A29366" s="203"/>
      <c r="B29366" s="203"/>
      <c r="C29366" s="203"/>
      <c r="D29366" s="203"/>
      <c r="E29366" s="203"/>
      <c r="F29366" s="203"/>
    </row>
    <row r="29367" spans="1:6" x14ac:dyDescent="0.25">
      <c r="A29367" s="203"/>
      <c r="B29367" s="203"/>
      <c r="C29367" s="203"/>
      <c r="D29367" s="203"/>
      <c r="E29367" s="203"/>
      <c r="F29367" s="203"/>
    </row>
    <row r="29368" spans="1:6" x14ac:dyDescent="0.25">
      <c r="A29368" s="203"/>
      <c r="B29368" s="203"/>
      <c r="C29368" s="203"/>
      <c r="D29368" s="203"/>
      <c r="E29368" s="203"/>
      <c r="F29368" s="203"/>
    </row>
    <row r="29369" spans="1:6" x14ac:dyDescent="0.25">
      <c r="A29369" s="203"/>
      <c r="B29369" s="203"/>
      <c r="C29369" s="203"/>
      <c r="D29369" s="203"/>
      <c r="E29369" s="203"/>
      <c r="F29369" s="203"/>
    </row>
    <row r="29370" spans="1:6" x14ac:dyDescent="0.25">
      <c r="A29370" s="203"/>
      <c r="B29370" s="203"/>
      <c r="C29370" s="203"/>
      <c r="D29370" s="203"/>
      <c r="E29370" s="203"/>
      <c r="F29370" s="203"/>
    </row>
    <row r="29371" spans="1:6" x14ac:dyDescent="0.25">
      <c r="A29371" s="203"/>
      <c r="B29371" s="203"/>
      <c r="C29371" s="203"/>
      <c r="D29371" s="203"/>
      <c r="E29371" s="203"/>
      <c r="F29371" s="203"/>
    </row>
    <row r="29372" spans="1:6" x14ac:dyDescent="0.25">
      <c r="A29372" s="203"/>
      <c r="B29372" s="203"/>
      <c r="C29372" s="203"/>
      <c r="D29372" s="203"/>
      <c r="E29372" s="203"/>
      <c r="F29372" s="203"/>
    </row>
    <row r="29373" spans="1:6" x14ac:dyDescent="0.25">
      <c r="A29373" s="203"/>
      <c r="B29373" s="203"/>
      <c r="C29373" s="203"/>
      <c r="D29373" s="203"/>
      <c r="E29373" s="203"/>
      <c r="F29373" s="203"/>
    </row>
    <row r="29374" spans="1:6" x14ac:dyDescent="0.25">
      <c r="A29374" s="203"/>
      <c r="B29374" s="203"/>
      <c r="C29374" s="203"/>
      <c r="D29374" s="203"/>
      <c r="E29374" s="203"/>
      <c r="F29374" s="203"/>
    </row>
    <row r="29375" spans="1:6" x14ac:dyDescent="0.25">
      <c r="A29375" s="203"/>
      <c r="B29375" s="203"/>
      <c r="C29375" s="203"/>
      <c r="D29375" s="203"/>
      <c r="E29375" s="203"/>
      <c r="F29375" s="203"/>
    </row>
    <row r="29376" spans="1:6" x14ac:dyDescent="0.25">
      <c r="A29376" s="203"/>
      <c r="B29376" s="203"/>
      <c r="C29376" s="203"/>
      <c r="D29376" s="203"/>
      <c r="E29376" s="203"/>
      <c r="F29376" s="203"/>
    </row>
    <row r="29377" spans="1:6" x14ac:dyDescent="0.25">
      <c r="A29377" s="203"/>
      <c r="B29377" s="203"/>
      <c r="C29377" s="203"/>
      <c r="D29377" s="203"/>
      <c r="E29377" s="203"/>
      <c r="F29377" s="203"/>
    </row>
    <row r="29378" spans="1:6" x14ac:dyDescent="0.25">
      <c r="A29378" s="203"/>
      <c r="B29378" s="203"/>
      <c r="C29378" s="203"/>
      <c r="D29378" s="203"/>
      <c r="E29378" s="203"/>
      <c r="F29378" s="203"/>
    </row>
    <row r="29379" spans="1:6" x14ac:dyDescent="0.25">
      <c r="A29379" s="203"/>
      <c r="B29379" s="203"/>
      <c r="C29379" s="203"/>
      <c r="D29379" s="203"/>
      <c r="E29379" s="203"/>
      <c r="F29379" s="203"/>
    </row>
    <row r="29380" spans="1:6" x14ac:dyDescent="0.25">
      <c r="A29380" s="203"/>
      <c r="B29380" s="203"/>
      <c r="C29380" s="203"/>
      <c r="D29380" s="203"/>
      <c r="E29380" s="203"/>
      <c r="F29380" s="203"/>
    </row>
    <row r="29381" spans="1:6" x14ac:dyDescent="0.25">
      <c r="A29381" s="203"/>
      <c r="B29381" s="203"/>
      <c r="C29381" s="203"/>
      <c r="D29381" s="203"/>
      <c r="E29381" s="203"/>
      <c r="F29381" s="203"/>
    </row>
    <row r="29382" spans="1:6" x14ac:dyDescent="0.25">
      <c r="A29382" s="203"/>
      <c r="B29382" s="203"/>
      <c r="C29382" s="203"/>
      <c r="D29382" s="203"/>
      <c r="E29382" s="203"/>
      <c r="F29382" s="203"/>
    </row>
    <row r="29383" spans="1:6" x14ac:dyDescent="0.25">
      <c r="A29383" s="203"/>
      <c r="B29383" s="203"/>
      <c r="C29383" s="203"/>
      <c r="D29383" s="203"/>
      <c r="E29383" s="203"/>
      <c r="F29383" s="203"/>
    </row>
    <row r="29384" spans="1:6" x14ac:dyDescent="0.25">
      <c r="A29384" s="203"/>
      <c r="B29384" s="203"/>
      <c r="C29384" s="203"/>
      <c r="D29384" s="203"/>
      <c r="E29384" s="203"/>
      <c r="F29384" s="203"/>
    </row>
    <row r="29385" spans="1:6" x14ac:dyDescent="0.25">
      <c r="A29385" s="203"/>
      <c r="B29385" s="203"/>
      <c r="C29385" s="203"/>
      <c r="D29385" s="203"/>
      <c r="E29385" s="203"/>
      <c r="F29385" s="203"/>
    </row>
    <row r="29386" spans="1:6" x14ac:dyDescent="0.25">
      <c r="A29386" s="203"/>
      <c r="B29386" s="203"/>
      <c r="C29386" s="203"/>
      <c r="D29386" s="203"/>
      <c r="E29386" s="203"/>
      <c r="F29386" s="203"/>
    </row>
    <row r="29387" spans="1:6" x14ac:dyDescent="0.25">
      <c r="A29387" s="203"/>
      <c r="B29387" s="203"/>
      <c r="C29387" s="203"/>
      <c r="D29387" s="203"/>
      <c r="E29387" s="203"/>
      <c r="F29387" s="203"/>
    </row>
    <row r="29388" spans="1:6" x14ac:dyDescent="0.25">
      <c r="A29388" s="203"/>
      <c r="B29388" s="203"/>
      <c r="C29388" s="203"/>
      <c r="D29388" s="203"/>
      <c r="E29388" s="203"/>
      <c r="F29388" s="203"/>
    </row>
    <row r="29389" spans="1:6" x14ac:dyDescent="0.25">
      <c r="A29389" s="203"/>
      <c r="B29389" s="203"/>
      <c r="C29389" s="203"/>
      <c r="D29389" s="203"/>
      <c r="E29389" s="203"/>
      <c r="F29389" s="203"/>
    </row>
    <row r="29390" spans="1:6" x14ac:dyDescent="0.25">
      <c r="A29390" s="203"/>
      <c r="B29390" s="203"/>
      <c r="C29390" s="203"/>
      <c r="D29390" s="203"/>
      <c r="E29390" s="203"/>
      <c r="F29390" s="203"/>
    </row>
    <row r="29391" spans="1:6" x14ac:dyDescent="0.25">
      <c r="A29391" s="203"/>
      <c r="B29391" s="203"/>
      <c r="C29391" s="203"/>
      <c r="D29391" s="203"/>
      <c r="E29391" s="203"/>
      <c r="F29391" s="203"/>
    </row>
    <row r="29392" spans="1:6" x14ac:dyDescent="0.25">
      <c r="A29392" s="203"/>
      <c r="B29392" s="203"/>
      <c r="C29392" s="203"/>
      <c r="D29392" s="203"/>
      <c r="E29392" s="203"/>
      <c r="F29392" s="203"/>
    </row>
    <row r="29393" spans="1:6" x14ac:dyDescent="0.25">
      <c r="A29393" s="203"/>
      <c r="B29393" s="203"/>
      <c r="C29393" s="203"/>
      <c r="D29393" s="203"/>
      <c r="E29393" s="203"/>
      <c r="F29393" s="203"/>
    </row>
    <row r="29394" spans="1:6" x14ac:dyDescent="0.25">
      <c r="A29394" s="203"/>
      <c r="B29394" s="203"/>
      <c r="C29394" s="203"/>
      <c r="D29394" s="203"/>
      <c r="E29394" s="203"/>
      <c r="F29394" s="203"/>
    </row>
    <row r="29395" spans="1:6" x14ac:dyDescent="0.25">
      <c r="A29395" s="203"/>
      <c r="B29395" s="203"/>
      <c r="C29395" s="203"/>
      <c r="D29395" s="203"/>
      <c r="E29395" s="203"/>
      <c r="F29395" s="203"/>
    </row>
    <row r="29396" spans="1:6" x14ac:dyDescent="0.25">
      <c r="A29396" s="203"/>
      <c r="B29396" s="203"/>
      <c r="C29396" s="203"/>
      <c r="D29396" s="203"/>
      <c r="E29396" s="203"/>
      <c r="F29396" s="203"/>
    </row>
    <row r="29397" spans="1:6" x14ac:dyDescent="0.25">
      <c r="A29397" s="203"/>
      <c r="B29397" s="203"/>
      <c r="C29397" s="203"/>
      <c r="D29397" s="203"/>
      <c r="E29397" s="203"/>
      <c r="F29397" s="203"/>
    </row>
    <row r="29398" spans="1:6" x14ac:dyDescent="0.25">
      <c r="A29398" s="203"/>
      <c r="B29398" s="203"/>
      <c r="C29398" s="203"/>
      <c r="D29398" s="203"/>
      <c r="E29398" s="203"/>
      <c r="F29398" s="203"/>
    </row>
    <row r="29399" spans="1:6" x14ac:dyDescent="0.25">
      <c r="A29399" s="203"/>
      <c r="B29399" s="203"/>
      <c r="C29399" s="203"/>
      <c r="D29399" s="203"/>
      <c r="E29399" s="203"/>
      <c r="F29399" s="203"/>
    </row>
    <row r="29400" spans="1:6" x14ac:dyDescent="0.25">
      <c r="A29400" s="203"/>
      <c r="B29400" s="203"/>
      <c r="C29400" s="203"/>
      <c r="D29400" s="203"/>
      <c r="E29400" s="203"/>
      <c r="F29400" s="203"/>
    </row>
    <row r="29401" spans="1:6" x14ac:dyDescent="0.25">
      <c r="A29401" s="203"/>
      <c r="B29401" s="203"/>
      <c r="C29401" s="203"/>
      <c r="D29401" s="203"/>
      <c r="E29401" s="203"/>
      <c r="F29401" s="203"/>
    </row>
    <row r="29402" spans="1:6" x14ac:dyDescent="0.25">
      <c r="A29402" s="203"/>
      <c r="B29402" s="203"/>
      <c r="C29402" s="203"/>
      <c r="D29402" s="203"/>
      <c r="E29402" s="203"/>
      <c r="F29402" s="203"/>
    </row>
    <row r="29403" spans="1:6" x14ac:dyDescent="0.25">
      <c r="A29403" s="203"/>
      <c r="B29403" s="203"/>
      <c r="C29403" s="203"/>
      <c r="D29403" s="203"/>
      <c r="E29403" s="203"/>
      <c r="F29403" s="203"/>
    </row>
    <row r="29404" spans="1:6" x14ac:dyDescent="0.25">
      <c r="A29404" s="203"/>
      <c r="B29404" s="203"/>
      <c r="C29404" s="203"/>
      <c r="D29404" s="203"/>
      <c r="E29404" s="203"/>
      <c r="F29404" s="203"/>
    </row>
    <row r="29405" spans="1:6" x14ac:dyDescent="0.25">
      <c r="A29405" s="203"/>
      <c r="B29405" s="203"/>
      <c r="C29405" s="203"/>
      <c r="D29405" s="203"/>
      <c r="E29405" s="203"/>
      <c r="F29405" s="203"/>
    </row>
    <row r="29406" spans="1:6" x14ac:dyDescent="0.25">
      <c r="A29406" s="203"/>
      <c r="B29406" s="203"/>
      <c r="C29406" s="203"/>
      <c r="D29406" s="203"/>
      <c r="E29406" s="203"/>
      <c r="F29406" s="203"/>
    </row>
    <row r="29407" spans="1:6" x14ac:dyDescent="0.25">
      <c r="A29407" s="203"/>
      <c r="B29407" s="203"/>
      <c r="C29407" s="203"/>
      <c r="D29407" s="203"/>
      <c r="E29407" s="203"/>
      <c r="F29407" s="203"/>
    </row>
    <row r="29408" spans="1:6" x14ac:dyDescent="0.25">
      <c r="A29408" s="203"/>
      <c r="B29408" s="203"/>
      <c r="C29408" s="203"/>
      <c r="D29408" s="203"/>
      <c r="E29408" s="203"/>
      <c r="F29408" s="203"/>
    </row>
    <row r="29409" spans="1:6" x14ac:dyDescent="0.25">
      <c r="A29409" s="203"/>
      <c r="B29409" s="203"/>
      <c r="C29409" s="203"/>
      <c r="D29409" s="203"/>
      <c r="E29409" s="203"/>
      <c r="F29409" s="203"/>
    </row>
    <row r="29410" spans="1:6" x14ac:dyDescent="0.25">
      <c r="A29410" s="203"/>
      <c r="B29410" s="203"/>
      <c r="C29410" s="203"/>
      <c r="D29410" s="203"/>
      <c r="E29410" s="203"/>
      <c r="F29410" s="203"/>
    </row>
    <row r="29411" spans="1:6" x14ac:dyDescent="0.25">
      <c r="A29411" s="203"/>
      <c r="B29411" s="203"/>
      <c r="C29411" s="203"/>
      <c r="D29411" s="203"/>
      <c r="E29411" s="203"/>
      <c r="F29411" s="203"/>
    </row>
    <row r="29412" spans="1:6" x14ac:dyDescent="0.25">
      <c r="A29412" s="203"/>
      <c r="B29412" s="203"/>
      <c r="C29412" s="203"/>
      <c r="D29412" s="203"/>
      <c r="E29412" s="203"/>
      <c r="F29412" s="203"/>
    </row>
    <row r="29413" spans="1:6" x14ac:dyDescent="0.25">
      <c r="A29413" s="203"/>
      <c r="B29413" s="203"/>
      <c r="C29413" s="203"/>
      <c r="D29413" s="203"/>
      <c r="E29413" s="203"/>
      <c r="F29413" s="203"/>
    </row>
    <row r="29414" spans="1:6" x14ac:dyDescent="0.25">
      <c r="A29414" s="203"/>
      <c r="B29414" s="203"/>
      <c r="C29414" s="203"/>
      <c r="D29414" s="203"/>
      <c r="E29414" s="203"/>
      <c r="F29414" s="203"/>
    </row>
    <row r="29415" spans="1:6" x14ac:dyDescent="0.25">
      <c r="A29415" s="203"/>
      <c r="B29415" s="203"/>
      <c r="C29415" s="203"/>
      <c r="D29415" s="203"/>
      <c r="E29415" s="203"/>
      <c r="F29415" s="203"/>
    </row>
    <row r="29416" spans="1:6" x14ac:dyDescent="0.25">
      <c r="A29416" s="203"/>
      <c r="B29416" s="203"/>
      <c r="C29416" s="203"/>
      <c r="D29416" s="203"/>
      <c r="E29416" s="203"/>
      <c r="F29416" s="203"/>
    </row>
    <row r="29417" spans="1:6" x14ac:dyDescent="0.25">
      <c r="A29417" s="203"/>
      <c r="B29417" s="203"/>
      <c r="C29417" s="203"/>
      <c r="D29417" s="203"/>
      <c r="E29417" s="203"/>
      <c r="F29417" s="203"/>
    </row>
    <row r="29418" spans="1:6" x14ac:dyDescent="0.25">
      <c r="A29418" s="203"/>
      <c r="B29418" s="203"/>
      <c r="C29418" s="203"/>
      <c r="D29418" s="203"/>
      <c r="E29418" s="203"/>
      <c r="F29418" s="203"/>
    </row>
    <row r="29419" spans="1:6" x14ac:dyDescent="0.25">
      <c r="A29419" s="203"/>
      <c r="B29419" s="203"/>
      <c r="C29419" s="203"/>
      <c r="D29419" s="203"/>
      <c r="E29419" s="203"/>
      <c r="F29419" s="203"/>
    </row>
    <row r="29420" spans="1:6" x14ac:dyDescent="0.25">
      <c r="A29420" s="203"/>
      <c r="B29420" s="203"/>
      <c r="C29420" s="203"/>
      <c r="D29420" s="203"/>
      <c r="E29420" s="203"/>
      <c r="F29420" s="203"/>
    </row>
    <row r="29421" spans="1:6" x14ac:dyDescent="0.25">
      <c r="A29421" s="203"/>
      <c r="B29421" s="203"/>
      <c r="C29421" s="203"/>
      <c r="D29421" s="203"/>
      <c r="E29421" s="203"/>
      <c r="F29421" s="203"/>
    </row>
    <row r="29422" spans="1:6" x14ac:dyDescent="0.25">
      <c r="A29422" s="203"/>
      <c r="B29422" s="203"/>
      <c r="C29422" s="203"/>
      <c r="D29422" s="203"/>
      <c r="E29422" s="203"/>
      <c r="F29422" s="203"/>
    </row>
    <row r="29423" spans="1:6" x14ac:dyDescent="0.25">
      <c r="A29423" s="203"/>
      <c r="B29423" s="203"/>
      <c r="C29423" s="203"/>
      <c r="D29423" s="203"/>
      <c r="E29423" s="203"/>
      <c r="F29423" s="203"/>
    </row>
    <row r="29424" spans="1:6" x14ac:dyDescent="0.25">
      <c r="A29424" s="203"/>
      <c r="B29424" s="203"/>
      <c r="C29424" s="203"/>
      <c r="D29424" s="203"/>
      <c r="E29424" s="203"/>
      <c r="F29424" s="203"/>
    </row>
    <row r="29425" spans="1:6" x14ac:dyDescent="0.25">
      <c r="A29425" s="203"/>
      <c r="B29425" s="203"/>
      <c r="C29425" s="203"/>
      <c r="D29425" s="203"/>
      <c r="E29425" s="203"/>
      <c r="F29425" s="203"/>
    </row>
    <row r="29426" spans="1:6" x14ac:dyDescent="0.25">
      <c r="A29426" s="203"/>
      <c r="B29426" s="203"/>
      <c r="C29426" s="203"/>
      <c r="D29426" s="203"/>
      <c r="E29426" s="203"/>
      <c r="F29426" s="203"/>
    </row>
    <row r="29427" spans="1:6" x14ac:dyDescent="0.25">
      <c r="A29427" s="203"/>
      <c r="B29427" s="203"/>
      <c r="C29427" s="203"/>
      <c r="D29427" s="203"/>
      <c r="E29427" s="203"/>
      <c r="F29427" s="203"/>
    </row>
    <row r="29428" spans="1:6" x14ac:dyDescent="0.25">
      <c r="A29428" s="203"/>
      <c r="B29428" s="203"/>
      <c r="C29428" s="203"/>
      <c r="D29428" s="203"/>
      <c r="E29428" s="203"/>
      <c r="F29428" s="203"/>
    </row>
    <row r="29429" spans="1:6" x14ac:dyDescent="0.25">
      <c r="A29429" s="203"/>
      <c r="B29429" s="203"/>
      <c r="C29429" s="203"/>
      <c r="D29429" s="203"/>
      <c r="E29429" s="203"/>
      <c r="F29429" s="203"/>
    </row>
    <row r="29430" spans="1:6" x14ac:dyDescent="0.25">
      <c r="A29430" s="203"/>
      <c r="B29430" s="203"/>
      <c r="C29430" s="203"/>
      <c r="D29430" s="203"/>
      <c r="E29430" s="203"/>
      <c r="F29430" s="203"/>
    </row>
    <row r="29431" spans="1:6" x14ac:dyDescent="0.25">
      <c r="A29431" s="203"/>
      <c r="B29431" s="203"/>
      <c r="C29431" s="203"/>
      <c r="D29431" s="203"/>
      <c r="E29431" s="203"/>
      <c r="F29431" s="203"/>
    </row>
    <row r="29432" spans="1:6" x14ac:dyDescent="0.25">
      <c r="A29432" s="203"/>
      <c r="B29432" s="203"/>
      <c r="C29432" s="203"/>
      <c r="D29432" s="203"/>
      <c r="E29432" s="203"/>
      <c r="F29432" s="203"/>
    </row>
    <row r="29433" spans="1:6" x14ac:dyDescent="0.25">
      <c r="A29433" s="203"/>
      <c r="B29433" s="203"/>
      <c r="C29433" s="203"/>
      <c r="D29433" s="203"/>
      <c r="E29433" s="203"/>
      <c r="F29433" s="203"/>
    </row>
    <row r="29434" spans="1:6" x14ac:dyDescent="0.25">
      <c r="A29434" s="203"/>
      <c r="B29434" s="203"/>
      <c r="C29434" s="203"/>
      <c r="D29434" s="203"/>
      <c r="E29434" s="203"/>
      <c r="F29434" s="203"/>
    </row>
    <row r="29435" spans="1:6" x14ac:dyDescent="0.25">
      <c r="A29435" s="203"/>
      <c r="B29435" s="203"/>
      <c r="C29435" s="203"/>
      <c r="D29435" s="203"/>
      <c r="E29435" s="203"/>
      <c r="F29435" s="203"/>
    </row>
    <row r="29436" spans="1:6" x14ac:dyDescent="0.25">
      <c r="A29436" s="203"/>
      <c r="B29436" s="203"/>
      <c r="C29436" s="203"/>
      <c r="D29436" s="203"/>
      <c r="E29436" s="203"/>
      <c r="F29436" s="203"/>
    </row>
    <row r="29437" spans="1:6" x14ac:dyDescent="0.25">
      <c r="A29437" s="203"/>
      <c r="B29437" s="203"/>
      <c r="C29437" s="203"/>
      <c r="D29437" s="203"/>
      <c r="E29437" s="203"/>
      <c r="F29437" s="203"/>
    </row>
    <row r="29438" spans="1:6" x14ac:dyDescent="0.25">
      <c r="A29438" s="203"/>
      <c r="B29438" s="203"/>
      <c r="C29438" s="203"/>
      <c r="D29438" s="203"/>
      <c r="E29438" s="203"/>
      <c r="F29438" s="203"/>
    </row>
    <row r="29439" spans="1:6" x14ac:dyDescent="0.25">
      <c r="A29439" s="203"/>
      <c r="B29439" s="203"/>
      <c r="C29439" s="203"/>
      <c r="D29439" s="203"/>
      <c r="E29439" s="203"/>
      <c r="F29439" s="203"/>
    </row>
    <row r="29440" spans="1:6" x14ac:dyDescent="0.25">
      <c r="A29440" s="203"/>
      <c r="B29440" s="203"/>
      <c r="C29440" s="203"/>
      <c r="D29440" s="203"/>
      <c r="E29440" s="203"/>
      <c r="F29440" s="203"/>
    </row>
    <row r="29441" spans="1:6" x14ac:dyDescent="0.25">
      <c r="A29441" s="203"/>
      <c r="B29441" s="203"/>
      <c r="C29441" s="203"/>
      <c r="D29441" s="203"/>
      <c r="E29441" s="203"/>
      <c r="F29441" s="203"/>
    </row>
    <row r="29442" spans="1:6" x14ac:dyDescent="0.25">
      <c r="A29442" s="203"/>
      <c r="B29442" s="203"/>
      <c r="C29442" s="203"/>
      <c r="D29442" s="203"/>
      <c r="E29442" s="203"/>
      <c r="F29442" s="203"/>
    </row>
    <row r="29443" spans="1:6" x14ac:dyDescent="0.25">
      <c r="A29443" s="203"/>
      <c r="B29443" s="203"/>
      <c r="C29443" s="203"/>
      <c r="D29443" s="203"/>
      <c r="E29443" s="203"/>
      <c r="F29443" s="203"/>
    </row>
    <row r="29444" spans="1:6" x14ac:dyDescent="0.25">
      <c r="A29444" s="203"/>
      <c r="B29444" s="203"/>
      <c r="C29444" s="203"/>
      <c r="D29444" s="203"/>
      <c r="E29444" s="203"/>
      <c r="F29444" s="203"/>
    </row>
    <row r="29445" spans="1:6" x14ac:dyDescent="0.25">
      <c r="A29445" s="203"/>
      <c r="B29445" s="203"/>
      <c r="C29445" s="203"/>
      <c r="D29445" s="203"/>
      <c r="E29445" s="203"/>
      <c r="F29445" s="203"/>
    </row>
    <row r="29446" spans="1:6" x14ac:dyDescent="0.25">
      <c r="A29446" s="203"/>
      <c r="B29446" s="203"/>
      <c r="C29446" s="203"/>
      <c r="D29446" s="203"/>
      <c r="E29446" s="203"/>
      <c r="F29446" s="203"/>
    </row>
    <row r="29447" spans="1:6" x14ac:dyDescent="0.25">
      <c r="A29447" s="203"/>
      <c r="B29447" s="203"/>
      <c r="C29447" s="203"/>
      <c r="D29447" s="203"/>
      <c r="E29447" s="203"/>
      <c r="F29447" s="203"/>
    </row>
    <row r="29448" spans="1:6" x14ac:dyDescent="0.25">
      <c r="A29448" s="203"/>
      <c r="B29448" s="203"/>
      <c r="C29448" s="203"/>
      <c r="D29448" s="203"/>
      <c r="E29448" s="203"/>
      <c r="F29448" s="203"/>
    </row>
    <row r="29449" spans="1:6" x14ac:dyDescent="0.25">
      <c r="A29449" s="203"/>
      <c r="B29449" s="203"/>
      <c r="C29449" s="203"/>
      <c r="D29449" s="203"/>
      <c r="E29449" s="203"/>
      <c r="F29449" s="203"/>
    </row>
    <row r="29450" spans="1:6" x14ac:dyDescent="0.25">
      <c r="A29450" s="203"/>
      <c r="B29450" s="203"/>
      <c r="C29450" s="203"/>
      <c r="D29450" s="203"/>
      <c r="E29450" s="203"/>
      <c r="F29450" s="203"/>
    </row>
    <row r="29451" spans="1:6" x14ac:dyDescent="0.25">
      <c r="A29451" s="203"/>
      <c r="B29451" s="203"/>
      <c r="C29451" s="203"/>
      <c r="D29451" s="203"/>
      <c r="E29451" s="203"/>
      <c r="F29451" s="203"/>
    </row>
    <row r="29452" spans="1:6" x14ac:dyDescent="0.25">
      <c r="A29452" s="203"/>
      <c r="B29452" s="203"/>
      <c r="C29452" s="203"/>
      <c r="D29452" s="203"/>
      <c r="E29452" s="203"/>
      <c r="F29452" s="203"/>
    </row>
    <row r="29453" spans="1:6" x14ac:dyDescent="0.25">
      <c r="A29453" s="203"/>
      <c r="B29453" s="203"/>
      <c r="C29453" s="203"/>
      <c r="D29453" s="203"/>
      <c r="E29453" s="203"/>
      <c r="F29453" s="203"/>
    </row>
    <row r="29454" spans="1:6" x14ac:dyDescent="0.25">
      <c r="A29454" s="203"/>
      <c r="B29454" s="203"/>
      <c r="C29454" s="203"/>
      <c r="D29454" s="203"/>
      <c r="E29454" s="203"/>
      <c r="F29454" s="203"/>
    </row>
    <row r="29455" spans="1:6" x14ac:dyDescent="0.25">
      <c r="A29455" s="203"/>
      <c r="B29455" s="203"/>
      <c r="C29455" s="203"/>
      <c r="D29455" s="203"/>
      <c r="E29455" s="203"/>
      <c r="F29455" s="203"/>
    </row>
    <row r="29456" spans="1:6" x14ac:dyDescent="0.25">
      <c r="A29456" s="203"/>
      <c r="B29456" s="203"/>
      <c r="C29456" s="203"/>
      <c r="D29456" s="203"/>
      <c r="E29456" s="203"/>
      <c r="F29456" s="203"/>
    </row>
    <row r="29457" spans="1:6" x14ac:dyDescent="0.25">
      <c r="A29457" s="203"/>
      <c r="B29457" s="203"/>
      <c r="C29457" s="203"/>
      <c r="D29457" s="203"/>
      <c r="E29457" s="203"/>
      <c r="F29457" s="203"/>
    </row>
    <row r="29458" spans="1:6" x14ac:dyDescent="0.25">
      <c r="A29458" s="203"/>
      <c r="B29458" s="203"/>
      <c r="C29458" s="203"/>
      <c r="D29458" s="203"/>
      <c r="E29458" s="203"/>
      <c r="F29458" s="203"/>
    </row>
    <row r="29459" spans="1:6" x14ac:dyDescent="0.25">
      <c r="A29459" s="203"/>
      <c r="B29459" s="203"/>
      <c r="C29459" s="203"/>
      <c r="D29459" s="203"/>
      <c r="E29459" s="203"/>
      <c r="F29459" s="203"/>
    </row>
    <row r="29460" spans="1:6" x14ac:dyDescent="0.25">
      <c r="A29460" s="203"/>
      <c r="B29460" s="203"/>
      <c r="C29460" s="203"/>
      <c r="D29460" s="203"/>
      <c r="E29460" s="203"/>
      <c r="F29460" s="203"/>
    </row>
    <row r="29461" spans="1:6" x14ac:dyDescent="0.25">
      <c r="A29461" s="203"/>
      <c r="B29461" s="203"/>
      <c r="C29461" s="203"/>
      <c r="D29461" s="203"/>
      <c r="E29461" s="203"/>
      <c r="F29461" s="203"/>
    </row>
    <row r="29462" spans="1:6" x14ac:dyDescent="0.25">
      <c r="A29462" s="203"/>
      <c r="B29462" s="203"/>
      <c r="C29462" s="203"/>
      <c r="D29462" s="203"/>
      <c r="E29462" s="203"/>
      <c r="F29462" s="203"/>
    </row>
    <row r="29463" spans="1:6" x14ac:dyDescent="0.25">
      <c r="A29463" s="203"/>
      <c r="B29463" s="203"/>
      <c r="C29463" s="203"/>
      <c r="D29463" s="203"/>
      <c r="E29463" s="203"/>
      <c r="F29463" s="203"/>
    </row>
    <row r="29464" spans="1:6" x14ac:dyDescent="0.25">
      <c r="A29464" s="203"/>
      <c r="B29464" s="203"/>
      <c r="C29464" s="203"/>
      <c r="D29464" s="203"/>
      <c r="E29464" s="203"/>
      <c r="F29464" s="203"/>
    </row>
    <row r="29465" spans="1:6" x14ac:dyDescent="0.25">
      <c r="A29465" s="203"/>
      <c r="B29465" s="203"/>
      <c r="C29465" s="203"/>
      <c r="D29465" s="203"/>
      <c r="E29465" s="203"/>
      <c r="F29465" s="203"/>
    </row>
    <row r="29466" spans="1:6" x14ac:dyDescent="0.25">
      <c r="A29466" s="203"/>
      <c r="B29466" s="203"/>
      <c r="C29466" s="203"/>
      <c r="D29466" s="203"/>
      <c r="E29466" s="203"/>
      <c r="F29466" s="203"/>
    </row>
    <row r="29467" spans="1:6" x14ac:dyDescent="0.25">
      <c r="A29467" s="203"/>
      <c r="B29467" s="203"/>
      <c r="C29467" s="203"/>
      <c r="D29467" s="203"/>
      <c r="E29467" s="203"/>
      <c r="F29467" s="203"/>
    </row>
    <row r="29468" spans="1:6" x14ac:dyDescent="0.25">
      <c r="A29468" s="203"/>
      <c r="B29468" s="203"/>
      <c r="C29468" s="203"/>
      <c r="D29468" s="203"/>
      <c r="E29468" s="203"/>
      <c r="F29468" s="203"/>
    </row>
    <row r="29469" spans="1:6" x14ac:dyDescent="0.25">
      <c r="A29469" s="203"/>
      <c r="B29469" s="203"/>
      <c r="C29469" s="203"/>
      <c r="D29469" s="203"/>
      <c r="E29469" s="203"/>
      <c r="F29469" s="203"/>
    </row>
    <row r="29470" spans="1:6" x14ac:dyDescent="0.25">
      <c r="A29470" s="203"/>
      <c r="B29470" s="203"/>
      <c r="C29470" s="203"/>
      <c r="D29470" s="203"/>
      <c r="E29470" s="203"/>
      <c r="F29470" s="203"/>
    </row>
    <row r="29471" spans="1:6" x14ac:dyDescent="0.25">
      <c r="A29471" s="203"/>
      <c r="B29471" s="203"/>
      <c r="C29471" s="203"/>
      <c r="D29471" s="203"/>
      <c r="E29471" s="203"/>
      <c r="F29471" s="203"/>
    </row>
    <row r="29472" spans="1:6" x14ac:dyDescent="0.25">
      <c r="A29472" s="203"/>
      <c r="B29472" s="203"/>
      <c r="C29472" s="203"/>
      <c r="D29472" s="203"/>
      <c r="E29472" s="203"/>
      <c r="F29472" s="203"/>
    </row>
    <row r="29473" spans="1:6" x14ac:dyDescent="0.25">
      <c r="A29473" s="203"/>
      <c r="B29473" s="203"/>
      <c r="C29473" s="203"/>
      <c r="D29473" s="203"/>
      <c r="E29473" s="203"/>
      <c r="F29473" s="203"/>
    </row>
    <row r="29474" spans="1:6" x14ac:dyDescent="0.25">
      <c r="A29474" s="203"/>
      <c r="B29474" s="203"/>
      <c r="C29474" s="203"/>
      <c r="D29474" s="203"/>
      <c r="E29474" s="203"/>
      <c r="F29474" s="203"/>
    </row>
    <row r="29475" spans="1:6" x14ac:dyDescent="0.25">
      <c r="A29475" s="203"/>
      <c r="B29475" s="203"/>
      <c r="C29475" s="203"/>
      <c r="D29475" s="203"/>
      <c r="E29475" s="203"/>
      <c r="F29475" s="203"/>
    </row>
    <row r="29476" spans="1:6" x14ac:dyDescent="0.25">
      <c r="A29476" s="203"/>
      <c r="B29476" s="203"/>
      <c r="C29476" s="203"/>
      <c r="D29476" s="203"/>
      <c r="E29476" s="203"/>
      <c r="F29476" s="203"/>
    </row>
    <row r="29477" spans="1:6" x14ac:dyDescent="0.25">
      <c r="A29477" s="203"/>
      <c r="B29477" s="203"/>
      <c r="C29477" s="203"/>
      <c r="D29477" s="203"/>
      <c r="E29477" s="203"/>
      <c r="F29477" s="203"/>
    </row>
    <row r="29478" spans="1:6" x14ac:dyDescent="0.25">
      <c r="A29478" s="203"/>
      <c r="B29478" s="203"/>
      <c r="C29478" s="203"/>
      <c r="D29478" s="203"/>
      <c r="E29478" s="203"/>
      <c r="F29478" s="203"/>
    </row>
    <row r="29479" spans="1:6" x14ac:dyDescent="0.25">
      <c r="A29479" s="203"/>
      <c r="B29479" s="203"/>
      <c r="C29479" s="203"/>
      <c r="D29479" s="203"/>
      <c r="E29479" s="203"/>
      <c r="F29479" s="203"/>
    </row>
    <row r="29480" spans="1:6" x14ac:dyDescent="0.25">
      <c r="A29480" s="203"/>
      <c r="B29480" s="203"/>
      <c r="C29480" s="203"/>
      <c r="D29480" s="203"/>
      <c r="E29480" s="203"/>
      <c r="F29480" s="203"/>
    </row>
    <row r="29481" spans="1:6" x14ac:dyDescent="0.25">
      <c r="A29481" s="203"/>
      <c r="B29481" s="203"/>
      <c r="C29481" s="203"/>
      <c r="D29481" s="203"/>
      <c r="E29481" s="203"/>
      <c r="F29481" s="203"/>
    </row>
    <row r="29482" spans="1:6" x14ac:dyDescent="0.25">
      <c r="A29482" s="203"/>
      <c r="B29482" s="203"/>
      <c r="C29482" s="203"/>
      <c r="D29482" s="203"/>
      <c r="E29482" s="203"/>
      <c r="F29482" s="203"/>
    </row>
    <row r="29483" spans="1:6" x14ac:dyDescent="0.25">
      <c r="A29483" s="203"/>
      <c r="B29483" s="203"/>
      <c r="C29483" s="203"/>
      <c r="D29483" s="203"/>
      <c r="E29483" s="203"/>
      <c r="F29483" s="203"/>
    </row>
    <row r="29484" spans="1:6" x14ac:dyDescent="0.25">
      <c r="A29484" s="203"/>
      <c r="B29484" s="203"/>
      <c r="C29484" s="203"/>
      <c r="D29484" s="203"/>
      <c r="E29484" s="203"/>
      <c r="F29484" s="203"/>
    </row>
    <row r="29485" spans="1:6" x14ac:dyDescent="0.25">
      <c r="A29485" s="203"/>
      <c r="B29485" s="203"/>
      <c r="C29485" s="203"/>
      <c r="D29485" s="203"/>
      <c r="E29485" s="203"/>
      <c r="F29485" s="203"/>
    </row>
    <row r="29486" spans="1:6" x14ac:dyDescent="0.25">
      <c r="A29486" s="203"/>
      <c r="B29486" s="203"/>
      <c r="C29486" s="203"/>
      <c r="D29486" s="203"/>
      <c r="E29486" s="203"/>
      <c r="F29486" s="203"/>
    </row>
    <row r="29487" spans="1:6" x14ac:dyDescent="0.25">
      <c r="A29487" s="203"/>
      <c r="B29487" s="203"/>
      <c r="C29487" s="203"/>
      <c r="D29487" s="203"/>
      <c r="E29487" s="203"/>
      <c r="F29487" s="203"/>
    </row>
    <row r="29488" spans="1:6" x14ac:dyDescent="0.25">
      <c r="A29488" s="203"/>
      <c r="B29488" s="203"/>
      <c r="C29488" s="203"/>
      <c r="D29488" s="203"/>
      <c r="E29488" s="203"/>
      <c r="F29488" s="203"/>
    </row>
    <row r="29489" spans="1:6" x14ac:dyDescent="0.25">
      <c r="A29489" s="203"/>
      <c r="B29489" s="203"/>
      <c r="C29489" s="203"/>
      <c r="D29489" s="203"/>
      <c r="E29489" s="203"/>
      <c r="F29489" s="203"/>
    </row>
    <row r="29490" spans="1:6" x14ac:dyDescent="0.25">
      <c r="A29490" s="203"/>
      <c r="B29490" s="203"/>
      <c r="C29490" s="203"/>
      <c r="D29490" s="203"/>
      <c r="E29490" s="203"/>
      <c r="F29490" s="203"/>
    </row>
    <row r="29491" spans="1:6" x14ac:dyDescent="0.25">
      <c r="A29491" s="203"/>
      <c r="B29491" s="203"/>
      <c r="C29491" s="203"/>
      <c r="D29491" s="203"/>
      <c r="E29491" s="203"/>
      <c r="F29491" s="203"/>
    </row>
    <row r="29492" spans="1:6" x14ac:dyDescent="0.25">
      <c r="A29492" s="203"/>
      <c r="B29492" s="203"/>
      <c r="C29492" s="203"/>
      <c r="D29492" s="203"/>
      <c r="E29492" s="203"/>
      <c r="F29492" s="203"/>
    </row>
    <row r="29493" spans="1:6" x14ac:dyDescent="0.25">
      <c r="A29493" s="203"/>
      <c r="B29493" s="203"/>
      <c r="C29493" s="203"/>
      <c r="D29493" s="203"/>
      <c r="E29493" s="203"/>
      <c r="F29493" s="203"/>
    </row>
    <row r="29494" spans="1:6" x14ac:dyDescent="0.25">
      <c r="A29494" s="203"/>
      <c r="B29494" s="203"/>
      <c r="C29494" s="203"/>
      <c r="D29494" s="203"/>
      <c r="E29494" s="203"/>
      <c r="F29494" s="203"/>
    </row>
    <row r="29495" spans="1:6" x14ac:dyDescent="0.25">
      <c r="A29495" s="203"/>
      <c r="B29495" s="203"/>
      <c r="C29495" s="203"/>
      <c r="D29495" s="203"/>
      <c r="E29495" s="203"/>
      <c r="F29495" s="203"/>
    </row>
    <row r="29496" spans="1:6" x14ac:dyDescent="0.25">
      <c r="A29496" s="203"/>
      <c r="B29496" s="203"/>
      <c r="C29496" s="203"/>
      <c r="D29496" s="203"/>
      <c r="E29496" s="203"/>
      <c r="F29496" s="203"/>
    </row>
    <row r="29497" spans="1:6" x14ac:dyDescent="0.25">
      <c r="A29497" s="203"/>
      <c r="B29497" s="203"/>
      <c r="C29497" s="203"/>
      <c r="D29497" s="203"/>
      <c r="E29497" s="203"/>
      <c r="F29497" s="203"/>
    </row>
    <row r="29498" spans="1:6" x14ac:dyDescent="0.25">
      <c r="A29498" s="203"/>
      <c r="B29498" s="203"/>
      <c r="C29498" s="203"/>
      <c r="D29498" s="203"/>
      <c r="E29498" s="203"/>
      <c r="F29498" s="203"/>
    </row>
    <row r="29499" spans="1:6" x14ac:dyDescent="0.25">
      <c r="A29499" s="203"/>
      <c r="B29499" s="203"/>
      <c r="C29499" s="203"/>
      <c r="D29499" s="203"/>
      <c r="E29499" s="203"/>
      <c r="F29499" s="203"/>
    </row>
    <row r="29500" spans="1:6" x14ac:dyDescent="0.25">
      <c r="A29500" s="203"/>
      <c r="B29500" s="203"/>
      <c r="C29500" s="203"/>
      <c r="D29500" s="203"/>
      <c r="E29500" s="203"/>
      <c r="F29500" s="203"/>
    </row>
    <row r="29501" spans="1:6" x14ac:dyDescent="0.25">
      <c r="A29501" s="203"/>
      <c r="B29501" s="203"/>
      <c r="C29501" s="203"/>
      <c r="D29501" s="203"/>
      <c r="E29501" s="203"/>
      <c r="F29501" s="203"/>
    </row>
    <row r="29502" spans="1:6" x14ac:dyDescent="0.25">
      <c r="A29502" s="203"/>
      <c r="B29502" s="203"/>
      <c r="C29502" s="203"/>
      <c r="D29502" s="203"/>
      <c r="E29502" s="203"/>
      <c r="F29502" s="203"/>
    </row>
    <row r="29503" spans="1:6" x14ac:dyDescent="0.25">
      <c r="A29503" s="203"/>
      <c r="B29503" s="203"/>
      <c r="C29503" s="203"/>
      <c r="D29503" s="203"/>
      <c r="E29503" s="203"/>
      <c r="F29503" s="203"/>
    </row>
    <row r="29504" spans="1:6" x14ac:dyDescent="0.25">
      <c r="A29504" s="203"/>
      <c r="B29504" s="203"/>
      <c r="C29504" s="203"/>
      <c r="D29504" s="203"/>
      <c r="E29504" s="203"/>
      <c r="F29504" s="203"/>
    </row>
    <row r="29505" spans="1:6" x14ac:dyDescent="0.25">
      <c r="A29505" s="203"/>
      <c r="B29505" s="203"/>
      <c r="C29505" s="203"/>
      <c r="D29505" s="203"/>
      <c r="E29505" s="203"/>
      <c r="F29505" s="203"/>
    </row>
    <row r="29506" spans="1:6" x14ac:dyDescent="0.25">
      <c r="A29506" s="203"/>
      <c r="B29506" s="203"/>
      <c r="C29506" s="203"/>
      <c r="D29506" s="203"/>
      <c r="E29506" s="203"/>
      <c r="F29506" s="203"/>
    </row>
    <row r="29507" spans="1:6" x14ac:dyDescent="0.25">
      <c r="A29507" s="203"/>
      <c r="B29507" s="203"/>
      <c r="C29507" s="203"/>
      <c r="D29507" s="203"/>
      <c r="E29507" s="203"/>
      <c r="F29507" s="203"/>
    </row>
    <row r="29508" spans="1:6" x14ac:dyDescent="0.25">
      <c r="A29508" s="203"/>
      <c r="B29508" s="203"/>
      <c r="C29508" s="203"/>
      <c r="D29508" s="203"/>
      <c r="E29508" s="203"/>
      <c r="F29508" s="203"/>
    </row>
    <row r="29509" spans="1:6" x14ac:dyDescent="0.25">
      <c r="A29509" s="203"/>
      <c r="B29509" s="203"/>
      <c r="C29509" s="203"/>
      <c r="D29509" s="203"/>
      <c r="E29509" s="203"/>
      <c r="F29509" s="203"/>
    </row>
    <row r="29510" spans="1:6" x14ac:dyDescent="0.25">
      <c r="A29510" s="203"/>
      <c r="B29510" s="203"/>
      <c r="C29510" s="203"/>
      <c r="D29510" s="203"/>
      <c r="E29510" s="203"/>
      <c r="F29510" s="203"/>
    </row>
    <row r="29511" spans="1:6" x14ac:dyDescent="0.25">
      <c r="A29511" s="203"/>
      <c r="B29511" s="203"/>
      <c r="C29511" s="203"/>
      <c r="D29511" s="203"/>
      <c r="E29511" s="203"/>
      <c r="F29511" s="203"/>
    </row>
    <row r="29512" spans="1:6" x14ac:dyDescent="0.25">
      <c r="A29512" s="203"/>
      <c r="B29512" s="203"/>
      <c r="C29512" s="203"/>
      <c r="D29512" s="203"/>
      <c r="E29512" s="203"/>
      <c r="F29512" s="203"/>
    </row>
    <row r="29513" spans="1:6" x14ac:dyDescent="0.25">
      <c r="A29513" s="203"/>
      <c r="B29513" s="203"/>
      <c r="C29513" s="203"/>
      <c r="D29513" s="203"/>
      <c r="E29513" s="203"/>
      <c r="F29513" s="203"/>
    </row>
    <row r="29514" spans="1:6" x14ac:dyDescent="0.25">
      <c r="A29514" s="203"/>
      <c r="B29514" s="203"/>
      <c r="C29514" s="203"/>
      <c r="D29514" s="203"/>
      <c r="E29514" s="203"/>
      <c r="F29514" s="203"/>
    </row>
    <row r="29515" spans="1:6" x14ac:dyDescent="0.25">
      <c r="A29515" s="203"/>
      <c r="B29515" s="203"/>
      <c r="C29515" s="203"/>
      <c r="D29515" s="203"/>
      <c r="E29515" s="203"/>
      <c r="F29515" s="203"/>
    </row>
    <row r="29516" spans="1:6" x14ac:dyDescent="0.25">
      <c r="A29516" s="203"/>
      <c r="B29516" s="203"/>
      <c r="C29516" s="203"/>
      <c r="D29516" s="203"/>
      <c r="E29516" s="203"/>
      <c r="F29516" s="203"/>
    </row>
    <row r="29517" spans="1:6" x14ac:dyDescent="0.25">
      <c r="A29517" s="203"/>
      <c r="B29517" s="203"/>
      <c r="C29517" s="203"/>
      <c r="D29517" s="203"/>
      <c r="E29517" s="203"/>
      <c r="F29517" s="203"/>
    </row>
    <row r="29518" spans="1:6" x14ac:dyDescent="0.25">
      <c r="A29518" s="203"/>
      <c r="B29518" s="203"/>
      <c r="C29518" s="203"/>
      <c r="D29518" s="203"/>
      <c r="E29518" s="203"/>
      <c r="F29518" s="203"/>
    </row>
    <row r="29519" spans="1:6" x14ac:dyDescent="0.25">
      <c r="A29519" s="203"/>
      <c r="B29519" s="203"/>
      <c r="C29519" s="203"/>
      <c r="D29519" s="203"/>
      <c r="E29519" s="203"/>
      <c r="F29519" s="203"/>
    </row>
    <row r="29520" spans="1:6" x14ac:dyDescent="0.25">
      <c r="A29520" s="203"/>
      <c r="B29520" s="203"/>
      <c r="C29520" s="203"/>
      <c r="D29520" s="203"/>
      <c r="E29520" s="203"/>
      <c r="F29520" s="203"/>
    </row>
    <row r="29521" spans="1:6" x14ac:dyDescent="0.25">
      <c r="A29521" s="203"/>
      <c r="B29521" s="203"/>
      <c r="C29521" s="203"/>
      <c r="D29521" s="203"/>
      <c r="E29521" s="203"/>
      <c r="F29521" s="203"/>
    </row>
    <row r="29522" spans="1:6" x14ac:dyDescent="0.25">
      <c r="A29522" s="203"/>
      <c r="B29522" s="203"/>
      <c r="C29522" s="203"/>
      <c r="D29522" s="203"/>
      <c r="E29522" s="203"/>
      <c r="F29522" s="203"/>
    </row>
    <row r="29523" spans="1:6" x14ac:dyDescent="0.25">
      <c r="A29523" s="203"/>
      <c r="B29523" s="203"/>
      <c r="C29523" s="203"/>
      <c r="D29523" s="203"/>
      <c r="E29523" s="203"/>
      <c r="F29523" s="203"/>
    </row>
    <row r="29524" spans="1:6" x14ac:dyDescent="0.25">
      <c r="A29524" s="203"/>
      <c r="B29524" s="203"/>
      <c r="C29524" s="203"/>
      <c r="D29524" s="203"/>
      <c r="E29524" s="203"/>
      <c r="F29524" s="203"/>
    </row>
    <row r="29525" spans="1:6" x14ac:dyDescent="0.25">
      <c r="A29525" s="203"/>
      <c r="B29525" s="203"/>
      <c r="C29525" s="203"/>
      <c r="D29525" s="203"/>
      <c r="E29525" s="203"/>
      <c r="F29525" s="203"/>
    </row>
    <row r="29526" spans="1:6" x14ac:dyDescent="0.25">
      <c r="A29526" s="203"/>
      <c r="B29526" s="203"/>
      <c r="C29526" s="203"/>
      <c r="D29526" s="203"/>
      <c r="E29526" s="203"/>
      <c r="F29526" s="203"/>
    </row>
    <row r="29527" spans="1:6" x14ac:dyDescent="0.25">
      <c r="A29527" s="203"/>
      <c r="B29527" s="203"/>
      <c r="C29527" s="203"/>
      <c r="D29527" s="203"/>
      <c r="E29527" s="203"/>
      <c r="F29527" s="203"/>
    </row>
    <row r="29528" spans="1:6" x14ac:dyDescent="0.25">
      <c r="A29528" s="203"/>
      <c r="B29528" s="203"/>
      <c r="C29528" s="203"/>
      <c r="D29528" s="203"/>
      <c r="E29528" s="203"/>
      <c r="F29528" s="203"/>
    </row>
    <row r="29529" spans="1:6" x14ac:dyDescent="0.25">
      <c r="A29529" s="203"/>
      <c r="B29529" s="203"/>
      <c r="C29529" s="203"/>
      <c r="D29529" s="203"/>
      <c r="E29529" s="203"/>
      <c r="F29529" s="203"/>
    </row>
    <row r="29530" spans="1:6" x14ac:dyDescent="0.25">
      <c r="A29530" s="203"/>
      <c r="B29530" s="203"/>
      <c r="C29530" s="203"/>
      <c r="D29530" s="203"/>
      <c r="E29530" s="203"/>
      <c r="F29530" s="203"/>
    </row>
    <row r="29531" spans="1:6" x14ac:dyDescent="0.25">
      <c r="A29531" s="203"/>
      <c r="B29531" s="203"/>
      <c r="C29531" s="203"/>
      <c r="D29531" s="203"/>
      <c r="E29531" s="203"/>
      <c r="F29531" s="203"/>
    </row>
    <row r="29532" spans="1:6" x14ac:dyDescent="0.25">
      <c r="A29532" s="203"/>
      <c r="B29532" s="203"/>
      <c r="C29532" s="203"/>
      <c r="D29532" s="203"/>
      <c r="E29532" s="203"/>
      <c r="F29532" s="203"/>
    </row>
    <row r="29533" spans="1:6" x14ac:dyDescent="0.25">
      <c r="A29533" s="203"/>
      <c r="B29533" s="203"/>
      <c r="C29533" s="203"/>
      <c r="D29533" s="203"/>
      <c r="E29533" s="203"/>
      <c r="F29533" s="203"/>
    </row>
    <row r="29534" spans="1:6" x14ac:dyDescent="0.25">
      <c r="A29534" s="203"/>
      <c r="B29534" s="203"/>
      <c r="C29534" s="203"/>
      <c r="D29534" s="203"/>
      <c r="E29534" s="203"/>
      <c r="F29534" s="203"/>
    </row>
    <row r="29535" spans="1:6" x14ac:dyDescent="0.25">
      <c r="A29535" s="203"/>
      <c r="B29535" s="203"/>
      <c r="C29535" s="203"/>
      <c r="D29535" s="203"/>
      <c r="E29535" s="203"/>
      <c r="F29535" s="203"/>
    </row>
    <row r="29536" spans="1:6" x14ac:dyDescent="0.25">
      <c r="A29536" s="203"/>
      <c r="B29536" s="203"/>
      <c r="C29536" s="203"/>
      <c r="D29536" s="203"/>
      <c r="E29536" s="203"/>
      <c r="F29536" s="203"/>
    </row>
    <row r="29537" spans="1:6" x14ac:dyDescent="0.25">
      <c r="A29537" s="203"/>
      <c r="B29537" s="203"/>
      <c r="C29537" s="203"/>
      <c r="D29537" s="203"/>
      <c r="E29537" s="203"/>
      <c r="F29537" s="203"/>
    </row>
    <row r="29538" spans="1:6" x14ac:dyDescent="0.25">
      <c r="A29538" s="203"/>
      <c r="B29538" s="203"/>
      <c r="C29538" s="203"/>
      <c r="D29538" s="203"/>
      <c r="E29538" s="203"/>
      <c r="F29538" s="203"/>
    </row>
    <row r="29539" spans="1:6" x14ac:dyDescent="0.25">
      <c r="A29539" s="203"/>
      <c r="B29539" s="203"/>
      <c r="C29539" s="203"/>
      <c r="D29539" s="203"/>
      <c r="E29539" s="203"/>
      <c r="F29539" s="203"/>
    </row>
    <row r="29540" spans="1:6" x14ac:dyDescent="0.25">
      <c r="A29540" s="203"/>
      <c r="B29540" s="203"/>
      <c r="C29540" s="203"/>
      <c r="D29540" s="203"/>
      <c r="E29540" s="203"/>
      <c r="F29540" s="203"/>
    </row>
    <row r="29541" spans="1:6" x14ac:dyDescent="0.25">
      <c r="A29541" s="203"/>
      <c r="B29541" s="203"/>
      <c r="C29541" s="203"/>
      <c r="D29541" s="203"/>
      <c r="E29541" s="203"/>
      <c r="F29541" s="203"/>
    </row>
    <row r="29542" spans="1:6" x14ac:dyDescent="0.25">
      <c r="A29542" s="203"/>
      <c r="B29542" s="203"/>
      <c r="C29542" s="203"/>
      <c r="D29542" s="203"/>
      <c r="E29542" s="203"/>
      <c r="F29542" s="203"/>
    </row>
    <row r="29543" spans="1:6" x14ac:dyDescent="0.25">
      <c r="A29543" s="203"/>
      <c r="B29543" s="203"/>
      <c r="C29543" s="203"/>
      <c r="D29543" s="203"/>
      <c r="E29543" s="203"/>
      <c r="F29543" s="203"/>
    </row>
    <row r="29544" spans="1:6" x14ac:dyDescent="0.25">
      <c r="A29544" s="203"/>
      <c r="B29544" s="203"/>
      <c r="C29544" s="203"/>
      <c r="D29544" s="203"/>
      <c r="E29544" s="203"/>
      <c r="F29544" s="203"/>
    </row>
    <row r="29545" spans="1:6" x14ac:dyDescent="0.25">
      <c r="A29545" s="203"/>
      <c r="B29545" s="203"/>
      <c r="C29545" s="203"/>
      <c r="D29545" s="203"/>
      <c r="E29545" s="203"/>
      <c r="F29545" s="203"/>
    </row>
    <row r="29546" spans="1:6" x14ac:dyDescent="0.25">
      <c r="A29546" s="203"/>
      <c r="B29546" s="203"/>
      <c r="C29546" s="203"/>
      <c r="D29546" s="203"/>
      <c r="E29546" s="203"/>
      <c r="F29546" s="203"/>
    </row>
    <row r="29547" spans="1:6" x14ac:dyDescent="0.25">
      <c r="A29547" s="203"/>
      <c r="B29547" s="203"/>
      <c r="C29547" s="203"/>
      <c r="D29547" s="203"/>
      <c r="E29547" s="203"/>
      <c r="F29547" s="203"/>
    </row>
    <row r="29548" spans="1:6" x14ac:dyDescent="0.25">
      <c r="A29548" s="203"/>
      <c r="B29548" s="203"/>
      <c r="C29548" s="203"/>
      <c r="D29548" s="203"/>
      <c r="E29548" s="203"/>
      <c r="F29548" s="203"/>
    </row>
    <row r="29549" spans="1:6" x14ac:dyDescent="0.25">
      <c r="A29549" s="203"/>
      <c r="B29549" s="203"/>
      <c r="C29549" s="203"/>
      <c r="D29549" s="203"/>
      <c r="E29549" s="203"/>
      <c r="F29549" s="203"/>
    </row>
    <row r="29550" spans="1:6" x14ac:dyDescent="0.25">
      <c r="A29550" s="203"/>
      <c r="B29550" s="203"/>
      <c r="C29550" s="203"/>
      <c r="D29550" s="203"/>
      <c r="E29550" s="203"/>
      <c r="F29550" s="203"/>
    </row>
    <row r="29551" spans="1:6" x14ac:dyDescent="0.25">
      <c r="A29551" s="203"/>
      <c r="B29551" s="203"/>
      <c r="C29551" s="203"/>
      <c r="D29551" s="203"/>
      <c r="E29551" s="203"/>
      <c r="F29551" s="203"/>
    </row>
    <row r="29552" spans="1:6" x14ac:dyDescent="0.25">
      <c r="A29552" s="203"/>
      <c r="B29552" s="203"/>
      <c r="C29552" s="203"/>
      <c r="D29552" s="203"/>
      <c r="E29552" s="203"/>
      <c r="F29552" s="203"/>
    </row>
    <row r="29553" spans="1:6" x14ac:dyDescent="0.25">
      <c r="A29553" s="203"/>
      <c r="B29553" s="203"/>
      <c r="C29553" s="203"/>
      <c r="D29553" s="203"/>
      <c r="E29553" s="203"/>
      <c r="F29553" s="203"/>
    </row>
    <row r="29554" spans="1:6" x14ac:dyDescent="0.25">
      <c r="A29554" s="203"/>
      <c r="B29554" s="203"/>
      <c r="C29554" s="203"/>
      <c r="D29554" s="203"/>
      <c r="E29554" s="203"/>
      <c r="F29554" s="203"/>
    </row>
    <row r="29555" spans="1:6" x14ac:dyDescent="0.25">
      <c r="A29555" s="203"/>
      <c r="B29555" s="203"/>
      <c r="C29555" s="203"/>
      <c r="D29555" s="203"/>
      <c r="E29555" s="203"/>
      <c r="F29555" s="203"/>
    </row>
    <row r="29556" spans="1:6" x14ac:dyDescent="0.25">
      <c r="A29556" s="203"/>
      <c r="B29556" s="203"/>
      <c r="C29556" s="203"/>
      <c r="D29556" s="203"/>
      <c r="E29556" s="203"/>
      <c r="F29556" s="203"/>
    </row>
    <row r="29557" spans="1:6" x14ac:dyDescent="0.25">
      <c r="A29557" s="203"/>
      <c r="B29557" s="203"/>
      <c r="C29557" s="203"/>
      <c r="D29557" s="203"/>
      <c r="E29557" s="203"/>
      <c r="F29557" s="203"/>
    </row>
    <row r="29558" spans="1:6" x14ac:dyDescent="0.25">
      <c r="A29558" s="203"/>
      <c r="B29558" s="203"/>
      <c r="C29558" s="203"/>
      <c r="D29558" s="203"/>
      <c r="E29558" s="203"/>
      <c r="F29558" s="203"/>
    </row>
    <row r="29559" spans="1:6" x14ac:dyDescent="0.25">
      <c r="A29559" s="203"/>
      <c r="B29559" s="203"/>
      <c r="C29559" s="203"/>
      <c r="D29559" s="203"/>
      <c r="E29559" s="203"/>
      <c r="F29559" s="203"/>
    </row>
    <row r="29560" spans="1:6" x14ac:dyDescent="0.25">
      <c r="A29560" s="203"/>
      <c r="B29560" s="203"/>
      <c r="C29560" s="203"/>
      <c r="D29560" s="203"/>
      <c r="E29560" s="203"/>
      <c r="F29560" s="203"/>
    </row>
    <row r="29561" spans="1:6" x14ac:dyDescent="0.25">
      <c r="A29561" s="203"/>
      <c r="B29561" s="203"/>
      <c r="C29561" s="203"/>
      <c r="D29561" s="203"/>
      <c r="E29561" s="203"/>
      <c r="F29561" s="203"/>
    </row>
    <row r="29562" spans="1:6" x14ac:dyDescent="0.25">
      <c r="A29562" s="203"/>
      <c r="B29562" s="203"/>
      <c r="C29562" s="203"/>
      <c r="D29562" s="203"/>
      <c r="E29562" s="203"/>
      <c r="F29562" s="203"/>
    </row>
    <row r="29563" spans="1:6" x14ac:dyDescent="0.25">
      <c r="A29563" s="203"/>
      <c r="B29563" s="203"/>
      <c r="C29563" s="203"/>
      <c r="D29563" s="203"/>
      <c r="E29563" s="203"/>
      <c r="F29563" s="203"/>
    </row>
    <row r="29564" spans="1:6" x14ac:dyDescent="0.25">
      <c r="A29564" s="203"/>
      <c r="B29564" s="203"/>
      <c r="C29564" s="203"/>
      <c r="D29564" s="203"/>
      <c r="E29564" s="203"/>
      <c r="F29564" s="203"/>
    </row>
    <row r="29565" spans="1:6" x14ac:dyDescent="0.25">
      <c r="A29565" s="203"/>
      <c r="B29565" s="203"/>
      <c r="C29565" s="203"/>
      <c r="D29565" s="203"/>
      <c r="E29565" s="203"/>
      <c r="F29565" s="203"/>
    </row>
    <row r="29566" spans="1:6" x14ac:dyDescent="0.25">
      <c r="A29566" s="203"/>
      <c r="B29566" s="203"/>
      <c r="C29566" s="203"/>
      <c r="D29566" s="203"/>
      <c r="E29566" s="203"/>
      <c r="F29566" s="203"/>
    </row>
    <row r="29567" spans="1:6" x14ac:dyDescent="0.25">
      <c r="A29567" s="203"/>
      <c r="B29567" s="203"/>
      <c r="C29567" s="203"/>
      <c r="D29567" s="203"/>
      <c r="E29567" s="203"/>
      <c r="F29567" s="203"/>
    </row>
    <row r="29568" spans="1:6" x14ac:dyDescent="0.25">
      <c r="A29568" s="203"/>
      <c r="B29568" s="203"/>
      <c r="C29568" s="203"/>
      <c r="D29568" s="203"/>
      <c r="E29568" s="203"/>
      <c r="F29568" s="203"/>
    </row>
    <row r="29569" spans="1:6" x14ac:dyDescent="0.25">
      <c r="A29569" s="203"/>
      <c r="B29569" s="203"/>
      <c r="C29569" s="203"/>
      <c r="D29569" s="203"/>
      <c r="E29569" s="203"/>
      <c r="F29569" s="203"/>
    </row>
    <row r="29570" spans="1:6" x14ac:dyDescent="0.25">
      <c r="A29570" s="203"/>
      <c r="B29570" s="203"/>
      <c r="C29570" s="203"/>
      <c r="D29570" s="203"/>
      <c r="E29570" s="203"/>
      <c r="F29570" s="203"/>
    </row>
    <row r="29571" spans="1:6" x14ac:dyDescent="0.25">
      <c r="A29571" s="203"/>
      <c r="B29571" s="203"/>
      <c r="C29571" s="203"/>
      <c r="D29571" s="203"/>
      <c r="E29571" s="203"/>
      <c r="F29571" s="203"/>
    </row>
    <row r="29572" spans="1:6" x14ac:dyDescent="0.25">
      <c r="A29572" s="203"/>
      <c r="B29572" s="203"/>
      <c r="C29572" s="203"/>
      <c r="D29572" s="203"/>
      <c r="E29572" s="203"/>
      <c r="F29572" s="203"/>
    </row>
    <row r="29573" spans="1:6" x14ac:dyDescent="0.25">
      <c r="A29573" s="203"/>
      <c r="B29573" s="203"/>
      <c r="C29573" s="203"/>
      <c r="D29573" s="203"/>
      <c r="E29573" s="203"/>
      <c r="F29573" s="203"/>
    </row>
    <row r="29574" spans="1:6" x14ac:dyDescent="0.25">
      <c r="A29574" s="203"/>
      <c r="B29574" s="203"/>
      <c r="C29574" s="203"/>
      <c r="D29574" s="203"/>
      <c r="E29574" s="203"/>
      <c r="F29574" s="203"/>
    </row>
    <row r="29575" spans="1:6" x14ac:dyDescent="0.25">
      <c r="A29575" s="203"/>
      <c r="B29575" s="203"/>
      <c r="C29575" s="203"/>
      <c r="D29575" s="203"/>
      <c r="E29575" s="203"/>
      <c r="F29575" s="203"/>
    </row>
    <row r="29576" spans="1:6" x14ac:dyDescent="0.25">
      <c r="A29576" s="203"/>
      <c r="B29576" s="203"/>
      <c r="C29576" s="203"/>
      <c r="D29576" s="203"/>
      <c r="E29576" s="203"/>
      <c r="F29576" s="203"/>
    </row>
    <row r="29577" spans="1:6" x14ac:dyDescent="0.25">
      <c r="A29577" s="203"/>
      <c r="B29577" s="203"/>
      <c r="C29577" s="203"/>
      <c r="D29577" s="203"/>
      <c r="E29577" s="203"/>
      <c r="F29577" s="203"/>
    </row>
    <row r="29578" spans="1:6" x14ac:dyDescent="0.25">
      <c r="A29578" s="203"/>
      <c r="B29578" s="203"/>
      <c r="C29578" s="203"/>
      <c r="D29578" s="203"/>
      <c r="E29578" s="203"/>
      <c r="F29578" s="203"/>
    </row>
    <row r="29579" spans="1:6" x14ac:dyDescent="0.25">
      <c r="A29579" s="203"/>
      <c r="B29579" s="203"/>
      <c r="C29579" s="203"/>
      <c r="D29579" s="203"/>
      <c r="E29579" s="203"/>
      <c r="F29579" s="203"/>
    </row>
    <row r="29580" spans="1:6" x14ac:dyDescent="0.25">
      <c r="A29580" s="203"/>
      <c r="B29580" s="203"/>
      <c r="C29580" s="203"/>
      <c r="D29580" s="203"/>
      <c r="E29580" s="203"/>
      <c r="F29580" s="203"/>
    </row>
    <row r="29581" spans="1:6" x14ac:dyDescent="0.25">
      <c r="A29581" s="203"/>
      <c r="B29581" s="203"/>
      <c r="C29581" s="203"/>
      <c r="D29581" s="203"/>
      <c r="E29581" s="203"/>
      <c r="F29581" s="203"/>
    </row>
    <row r="29582" spans="1:6" x14ac:dyDescent="0.25">
      <c r="A29582" s="203"/>
      <c r="B29582" s="203"/>
      <c r="C29582" s="203"/>
      <c r="D29582" s="203"/>
      <c r="E29582" s="203"/>
      <c r="F29582" s="203"/>
    </row>
    <row r="29583" spans="1:6" x14ac:dyDescent="0.25">
      <c r="A29583" s="203"/>
      <c r="B29583" s="203"/>
      <c r="C29583" s="203"/>
      <c r="D29583" s="203"/>
      <c r="E29583" s="203"/>
      <c r="F29583" s="203"/>
    </row>
    <row r="29584" spans="1:6" x14ac:dyDescent="0.25">
      <c r="A29584" s="203"/>
      <c r="B29584" s="203"/>
      <c r="C29584" s="203"/>
      <c r="D29584" s="203"/>
      <c r="E29584" s="203"/>
      <c r="F29584" s="203"/>
    </row>
    <row r="29585" spans="1:6" x14ac:dyDescent="0.25">
      <c r="A29585" s="203"/>
      <c r="B29585" s="203"/>
      <c r="C29585" s="203"/>
      <c r="D29585" s="203"/>
      <c r="E29585" s="203"/>
      <c r="F29585" s="203"/>
    </row>
    <row r="29586" spans="1:6" x14ac:dyDescent="0.25">
      <c r="A29586" s="203"/>
      <c r="B29586" s="203"/>
      <c r="C29586" s="203"/>
      <c r="D29586" s="203"/>
      <c r="E29586" s="203"/>
      <c r="F29586" s="203"/>
    </row>
    <row r="29587" spans="1:6" x14ac:dyDescent="0.25">
      <c r="A29587" s="203"/>
      <c r="B29587" s="203"/>
      <c r="C29587" s="203"/>
      <c r="D29587" s="203"/>
      <c r="E29587" s="203"/>
      <c r="F29587" s="203"/>
    </row>
    <row r="29588" spans="1:6" x14ac:dyDescent="0.25">
      <c r="A29588" s="203"/>
      <c r="B29588" s="203"/>
      <c r="C29588" s="203"/>
      <c r="D29588" s="203"/>
      <c r="E29588" s="203"/>
      <c r="F29588" s="203"/>
    </row>
    <row r="29589" spans="1:6" x14ac:dyDescent="0.25">
      <c r="A29589" s="203"/>
      <c r="B29589" s="203"/>
      <c r="C29589" s="203"/>
      <c r="D29589" s="203"/>
      <c r="E29589" s="203"/>
      <c r="F29589" s="203"/>
    </row>
    <row r="29590" spans="1:6" x14ac:dyDescent="0.25">
      <c r="A29590" s="203"/>
      <c r="B29590" s="203"/>
      <c r="C29590" s="203"/>
      <c r="D29590" s="203"/>
      <c r="E29590" s="203"/>
      <c r="F29590" s="203"/>
    </row>
    <row r="29591" spans="1:6" x14ac:dyDescent="0.25">
      <c r="A29591" s="203"/>
      <c r="B29591" s="203"/>
      <c r="C29591" s="203"/>
      <c r="D29591" s="203"/>
      <c r="E29591" s="203"/>
      <c r="F29591" s="203"/>
    </row>
    <row r="29592" spans="1:6" x14ac:dyDescent="0.25">
      <c r="A29592" s="203"/>
      <c r="B29592" s="203"/>
      <c r="C29592" s="203"/>
      <c r="D29592" s="203"/>
      <c r="E29592" s="203"/>
      <c r="F29592" s="203"/>
    </row>
    <row r="29593" spans="1:6" x14ac:dyDescent="0.25">
      <c r="A29593" s="203"/>
      <c r="B29593" s="203"/>
      <c r="C29593" s="203"/>
      <c r="D29593" s="203"/>
      <c r="E29593" s="203"/>
      <c r="F29593" s="203"/>
    </row>
    <row r="29594" spans="1:6" x14ac:dyDescent="0.25">
      <c r="A29594" s="203"/>
      <c r="B29594" s="203"/>
      <c r="C29594" s="203"/>
      <c r="D29594" s="203"/>
      <c r="E29594" s="203"/>
      <c r="F29594" s="203"/>
    </row>
    <row r="29595" spans="1:6" x14ac:dyDescent="0.25">
      <c r="A29595" s="203"/>
      <c r="B29595" s="203"/>
      <c r="C29595" s="203"/>
      <c r="D29595" s="203"/>
      <c r="E29595" s="203"/>
      <c r="F29595" s="203"/>
    </row>
    <row r="29596" spans="1:6" x14ac:dyDescent="0.25">
      <c r="A29596" s="203"/>
      <c r="B29596" s="203"/>
      <c r="C29596" s="203"/>
      <c r="D29596" s="203"/>
      <c r="E29596" s="203"/>
      <c r="F29596" s="203"/>
    </row>
    <row r="29597" spans="1:6" x14ac:dyDescent="0.25">
      <c r="A29597" s="203"/>
      <c r="B29597" s="203"/>
      <c r="C29597" s="203"/>
      <c r="D29597" s="203"/>
      <c r="E29597" s="203"/>
      <c r="F29597" s="203"/>
    </row>
    <row r="29598" spans="1:6" x14ac:dyDescent="0.25">
      <c r="A29598" s="203"/>
      <c r="B29598" s="203"/>
      <c r="C29598" s="203"/>
      <c r="D29598" s="203"/>
      <c r="E29598" s="203"/>
      <c r="F29598" s="203"/>
    </row>
    <row r="29599" spans="1:6" x14ac:dyDescent="0.25">
      <c r="A29599" s="203"/>
      <c r="B29599" s="203"/>
      <c r="C29599" s="203"/>
      <c r="D29599" s="203"/>
      <c r="E29599" s="203"/>
      <c r="F29599" s="203"/>
    </row>
    <row r="29600" spans="1:6" x14ac:dyDescent="0.25">
      <c r="A29600" s="203"/>
      <c r="B29600" s="203"/>
      <c r="C29600" s="203"/>
      <c r="D29600" s="203"/>
      <c r="E29600" s="203"/>
      <c r="F29600" s="203"/>
    </row>
    <row r="29601" spans="1:6" x14ac:dyDescent="0.25">
      <c r="A29601" s="203"/>
      <c r="B29601" s="203"/>
      <c r="C29601" s="203"/>
      <c r="D29601" s="203"/>
      <c r="E29601" s="203"/>
      <c r="F29601" s="203"/>
    </row>
    <row r="29602" spans="1:6" x14ac:dyDescent="0.25">
      <c r="A29602" s="203"/>
      <c r="B29602" s="203"/>
      <c r="C29602" s="203"/>
      <c r="D29602" s="203"/>
      <c r="E29602" s="203"/>
      <c r="F29602" s="203"/>
    </row>
    <row r="29603" spans="1:6" x14ac:dyDescent="0.25">
      <c r="A29603" s="203"/>
      <c r="B29603" s="203"/>
      <c r="C29603" s="203"/>
      <c r="D29603" s="203"/>
      <c r="E29603" s="203"/>
      <c r="F29603" s="203"/>
    </row>
    <row r="29604" spans="1:6" x14ac:dyDescent="0.25">
      <c r="A29604" s="203"/>
      <c r="B29604" s="203"/>
      <c r="C29604" s="203"/>
      <c r="D29604" s="203"/>
      <c r="E29604" s="203"/>
      <c r="F29604" s="203"/>
    </row>
    <row r="29605" spans="1:6" x14ac:dyDescent="0.25">
      <c r="A29605" s="203"/>
      <c r="B29605" s="203"/>
      <c r="C29605" s="203"/>
      <c r="D29605" s="203"/>
      <c r="E29605" s="203"/>
      <c r="F29605" s="203"/>
    </row>
    <row r="29606" spans="1:6" x14ac:dyDescent="0.25">
      <c r="A29606" s="203"/>
      <c r="B29606" s="203"/>
      <c r="C29606" s="203"/>
      <c r="D29606" s="203"/>
      <c r="E29606" s="203"/>
      <c r="F29606" s="203"/>
    </row>
    <row r="29607" spans="1:6" x14ac:dyDescent="0.25">
      <c r="A29607" s="203"/>
      <c r="B29607" s="203"/>
      <c r="C29607" s="203"/>
      <c r="D29607" s="203"/>
      <c r="E29607" s="203"/>
      <c r="F29607" s="203"/>
    </row>
    <row r="29608" spans="1:6" x14ac:dyDescent="0.25">
      <c r="A29608" s="203"/>
      <c r="B29608" s="203"/>
      <c r="C29608" s="203"/>
      <c r="D29608" s="203"/>
      <c r="E29608" s="203"/>
      <c r="F29608" s="203"/>
    </row>
    <row r="29609" spans="1:6" x14ac:dyDescent="0.25">
      <c r="A29609" s="203"/>
      <c r="B29609" s="203"/>
      <c r="C29609" s="203"/>
      <c r="D29609" s="203"/>
      <c r="E29609" s="203"/>
      <c r="F29609" s="203"/>
    </row>
    <row r="29610" spans="1:6" x14ac:dyDescent="0.25">
      <c r="A29610" s="203"/>
      <c r="B29610" s="203"/>
      <c r="C29610" s="203"/>
      <c r="D29610" s="203"/>
      <c r="E29610" s="203"/>
      <c r="F29610" s="203"/>
    </row>
    <row r="29611" spans="1:6" x14ac:dyDescent="0.25">
      <c r="A29611" s="203"/>
      <c r="B29611" s="203"/>
      <c r="C29611" s="203"/>
      <c r="D29611" s="203"/>
      <c r="E29611" s="203"/>
      <c r="F29611" s="203"/>
    </row>
    <row r="29612" spans="1:6" x14ac:dyDescent="0.25">
      <c r="A29612" s="203"/>
      <c r="B29612" s="203"/>
      <c r="C29612" s="203"/>
      <c r="D29612" s="203"/>
      <c r="E29612" s="203"/>
      <c r="F29612" s="203"/>
    </row>
    <row r="29613" spans="1:6" x14ac:dyDescent="0.25">
      <c r="A29613" s="203"/>
      <c r="B29613" s="203"/>
      <c r="C29613" s="203"/>
      <c r="D29613" s="203"/>
      <c r="E29613" s="203"/>
      <c r="F29613" s="203"/>
    </row>
    <row r="29614" spans="1:6" x14ac:dyDescent="0.25">
      <c r="A29614" s="203"/>
      <c r="B29614" s="203"/>
      <c r="C29614" s="203"/>
      <c r="D29614" s="203"/>
      <c r="E29614" s="203"/>
      <c r="F29614" s="203"/>
    </row>
    <row r="29615" spans="1:6" x14ac:dyDescent="0.25">
      <c r="A29615" s="203"/>
      <c r="B29615" s="203"/>
      <c r="C29615" s="203"/>
      <c r="D29615" s="203"/>
      <c r="E29615" s="203"/>
      <c r="F29615" s="203"/>
    </row>
    <row r="29616" spans="1:6" x14ac:dyDescent="0.25">
      <c r="A29616" s="203"/>
      <c r="B29616" s="203"/>
      <c r="C29616" s="203"/>
      <c r="D29616" s="203"/>
      <c r="E29616" s="203"/>
      <c r="F29616" s="203"/>
    </row>
    <row r="29617" spans="1:6" x14ac:dyDescent="0.25">
      <c r="A29617" s="203"/>
      <c r="B29617" s="203"/>
      <c r="C29617" s="203"/>
      <c r="D29617" s="203"/>
      <c r="E29617" s="203"/>
      <c r="F29617" s="203"/>
    </row>
    <row r="29618" spans="1:6" x14ac:dyDescent="0.25">
      <c r="A29618" s="203"/>
      <c r="B29618" s="203"/>
      <c r="C29618" s="203"/>
      <c r="D29618" s="203"/>
      <c r="E29618" s="203"/>
      <c r="F29618" s="203"/>
    </row>
    <row r="29619" spans="1:6" x14ac:dyDescent="0.25">
      <c r="A29619" s="203"/>
      <c r="B29619" s="203"/>
      <c r="C29619" s="203"/>
      <c r="D29619" s="203"/>
      <c r="E29619" s="203"/>
      <c r="F29619" s="203"/>
    </row>
    <row r="29620" spans="1:6" x14ac:dyDescent="0.25">
      <c r="A29620" s="203"/>
      <c r="B29620" s="203"/>
      <c r="C29620" s="203"/>
      <c r="D29620" s="203"/>
      <c r="E29620" s="203"/>
      <c r="F29620" s="203"/>
    </row>
    <row r="29621" spans="1:6" x14ac:dyDescent="0.25">
      <c r="A29621" s="203"/>
      <c r="B29621" s="203"/>
      <c r="C29621" s="203"/>
      <c r="D29621" s="203"/>
      <c r="E29621" s="203"/>
      <c r="F29621" s="203"/>
    </row>
    <row r="29622" spans="1:6" x14ac:dyDescent="0.25">
      <c r="A29622" s="203"/>
      <c r="B29622" s="203"/>
      <c r="C29622" s="203"/>
      <c r="D29622" s="203"/>
      <c r="E29622" s="203"/>
      <c r="F29622" s="203"/>
    </row>
    <row r="29623" spans="1:6" x14ac:dyDescent="0.25">
      <c r="A29623" s="203"/>
      <c r="B29623" s="203"/>
      <c r="C29623" s="203"/>
      <c r="D29623" s="203"/>
      <c r="E29623" s="203"/>
      <c r="F29623" s="203"/>
    </row>
    <row r="29624" spans="1:6" x14ac:dyDescent="0.25">
      <c r="A29624" s="203"/>
      <c r="B29624" s="203"/>
      <c r="C29624" s="203"/>
      <c r="D29624" s="203"/>
      <c r="E29624" s="203"/>
      <c r="F29624" s="203"/>
    </row>
    <row r="29625" spans="1:6" x14ac:dyDescent="0.25">
      <c r="A29625" s="203"/>
      <c r="B29625" s="203"/>
      <c r="C29625" s="203"/>
      <c r="D29625" s="203"/>
      <c r="E29625" s="203"/>
      <c r="F29625" s="203"/>
    </row>
    <row r="29626" spans="1:6" x14ac:dyDescent="0.25">
      <c r="A29626" s="203"/>
      <c r="B29626" s="203"/>
      <c r="C29626" s="203"/>
      <c r="D29626" s="203"/>
      <c r="E29626" s="203"/>
      <c r="F29626" s="203"/>
    </row>
    <row r="29627" spans="1:6" x14ac:dyDescent="0.25">
      <c r="A29627" s="203"/>
      <c r="B29627" s="203"/>
      <c r="C29627" s="203"/>
      <c r="D29627" s="203"/>
      <c r="E29627" s="203"/>
      <c r="F29627" s="203"/>
    </row>
    <row r="29628" spans="1:6" x14ac:dyDescent="0.25">
      <c r="A29628" s="203"/>
      <c r="B29628" s="203"/>
      <c r="C29628" s="203"/>
      <c r="D29628" s="203"/>
      <c r="E29628" s="203"/>
      <c r="F29628" s="203"/>
    </row>
    <row r="29629" spans="1:6" x14ac:dyDescent="0.25">
      <c r="A29629" s="203"/>
      <c r="B29629" s="203"/>
      <c r="C29629" s="203"/>
      <c r="D29629" s="203"/>
      <c r="E29629" s="203"/>
      <c r="F29629" s="203"/>
    </row>
    <row r="29630" spans="1:6" x14ac:dyDescent="0.25">
      <c r="A29630" s="203"/>
      <c r="B29630" s="203"/>
      <c r="C29630" s="203"/>
      <c r="D29630" s="203"/>
      <c r="E29630" s="203"/>
      <c r="F29630" s="203"/>
    </row>
    <row r="29631" spans="1:6" x14ac:dyDescent="0.25">
      <c r="A29631" s="203"/>
      <c r="B29631" s="203"/>
      <c r="C29631" s="203"/>
      <c r="D29631" s="203"/>
      <c r="E29631" s="203"/>
      <c r="F29631" s="203"/>
    </row>
    <row r="29632" spans="1:6" x14ac:dyDescent="0.25">
      <c r="A29632" s="203"/>
      <c r="B29632" s="203"/>
      <c r="C29632" s="203"/>
      <c r="D29632" s="203"/>
      <c r="E29632" s="203"/>
      <c r="F29632" s="203"/>
    </row>
    <row r="29633" spans="1:6" x14ac:dyDescent="0.25">
      <c r="A29633" s="203"/>
      <c r="B29633" s="203"/>
      <c r="C29633" s="203"/>
      <c r="D29633" s="203"/>
      <c r="E29633" s="203"/>
      <c r="F29633" s="203"/>
    </row>
    <row r="29634" spans="1:6" x14ac:dyDescent="0.25">
      <c r="A29634" s="203"/>
      <c r="B29634" s="203"/>
      <c r="C29634" s="203"/>
      <c r="D29634" s="203"/>
      <c r="E29634" s="203"/>
      <c r="F29634" s="203"/>
    </row>
    <row r="29635" spans="1:6" x14ac:dyDescent="0.25">
      <c r="A29635" s="203"/>
      <c r="B29635" s="203"/>
      <c r="C29635" s="203"/>
      <c r="D29635" s="203"/>
      <c r="E29635" s="203"/>
      <c r="F29635" s="203"/>
    </row>
    <row r="29636" spans="1:6" x14ac:dyDescent="0.25">
      <c r="A29636" s="203"/>
      <c r="B29636" s="203"/>
      <c r="C29636" s="203"/>
      <c r="D29636" s="203"/>
      <c r="E29636" s="203"/>
      <c r="F29636" s="203"/>
    </row>
    <row r="29637" spans="1:6" x14ac:dyDescent="0.25">
      <c r="A29637" s="203"/>
      <c r="B29637" s="203"/>
      <c r="C29637" s="203"/>
      <c r="D29637" s="203"/>
      <c r="E29637" s="203"/>
      <c r="F29637" s="203"/>
    </row>
    <row r="29638" spans="1:6" x14ac:dyDescent="0.25">
      <c r="A29638" s="203"/>
      <c r="B29638" s="203"/>
      <c r="C29638" s="203"/>
      <c r="D29638" s="203"/>
      <c r="E29638" s="203"/>
      <c r="F29638" s="203"/>
    </row>
    <row r="29639" spans="1:6" x14ac:dyDescent="0.25">
      <c r="A29639" s="203"/>
      <c r="B29639" s="203"/>
      <c r="C29639" s="203"/>
      <c r="D29639" s="203"/>
      <c r="E29639" s="203"/>
      <c r="F29639" s="203"/>
    </row>
    <row r="29640" spans="1:6" x14ac:dyDescent="0.25">
      <c r="A29640" s="203"/>
      <c r="B29640" s="203"/>
      <c r="C29640" s="203"/>
      <c r="D29640" s="203"/>
      <c r="E29640" s="203"/>
      <c r="F29640" s="203"/>
    </row>
    <row r="29641" spans="1:6" x14ac:dyDescent="0.25">
      <c r="A29641" s="203"/>
      <c r="B29641" s="203"/>
      <c r="C29641" s="203"/>
      <c r="D29641" s="203"/>
      <c r="E29641" s="203"/>
      <c r="F29641" s="203"/>
    </row>
    <row r="29642" spans="1:6" x14ac:dyDescent="0.25">
      <c r="A29642" s="203"/>
      <c r="B29642" s="203"/>
      <c r="C29642" s="203"/>
      <c r="D29642" s="203"/>
      <c r="E29642" s="203"/>
      <c r="F29642" s="203"/>
    </row>
    <row r="29643" spans="1:6" x14ac:dyDescent="0.25">
      <c r="A29643" s="203"/>
      <c r="B29643" s="203"/>
      <c r="C29643" s="203"/>
      <c r="D29643" s="203"/>
      <c r="E29643" s="203"/>
      <c r="F29643" s="203"/>
    </row>
    <row r="29644" spans="1:6" x14ac:dyDescent="0.25">
      <c r="A29644" s="203"/>
      <c r="B29644" s="203"/>
      <c r="C29644" s="203"/>
      <c r="D29644" s="203"/>
      <c r="E29644" s="203"/>
      <c r="F29644" s="203"/>
    </row>
    <row r="29645" spans="1:6" x14ac:dyDescent="0.25">
      <c r="A29645" s="203"/>
      <c r="B29645" s="203"/>
      <c r="C29645" s="203"/>
      <c r="D29645" s="203"/>
      <c r="E29645" s="203"/>
      <c r="F29645" s="203"/>
    </row>
    <row r="29646" spans="1:6" x14ac:dyDescent="0.25">
      <c r="A29646" s="203"/>
      <c r="B29646" s="203"/>
      <c r="C29646" s="203"/>
      <c r="D29646" s="203"/>
      <c r="E29646" s="203"/>
      <c r="F29646" s="203"/>
    </row>
    <row r="29647" spans="1:6" x14ac:dyDescent="0.25">
      <c r="A29647" s="203"/>
      <c r="B29647" s="203"/>
      <c r="C29647" s="203"/>
      <c r="D29647" s="203"/>
      <c r="E29647" s="203"/>
      <c r="F29647" s="203"/>
    </row>
    <row r="29648" spans="1:6" x14ac:dyDescent="0.25">
      <c r="A29648" s="203"/>
      <c r="B29648" s="203"/>
      <c r="C29648" s="203"/>
      <c r="D29648" s="203"/>
      <c r="E29648" s="203"/>
      <c r="F29648" s="203"/>
    </row>
    <row r="29649" spans="1:6" x14ac:dyDescent="0.25">
      <c r="A29649" s="203"/>
      <c r="B29649" s="203"/>
      <c r="C29649" s="203"/>
      <c r="D29649" s="203"/>
      <c r="E29649" s="203"/>
      <c r="F29649" s="203"/>
    </row>
    <row r="29650" spans="1:6" x14ac:dyDescent="0.25">
      <c r="A29650" s="203"/>
      <c r="B29650" s="203"/>
      <c r="C29650" s="203"/>
      <c r="D29650" s="203"/>
      <c r="E29650" s="203"/>
      <c r="F29650" s="203"/>
    </row>
    <row r="29651" spans="1:6" x14ac:dyDescent="0.25">
      <c r="A29651" s="203"/>
      <c r="B29651" s="203"/>
      <c r="C29651" s="203"/>
      <c r="D29651" s="203"/>
      <c r="E29651" s="203"/>
      <c r="F29651" s="203"/>
    </row>
    <row r="29652" spans="1:6" x14ac:dyDescent="0.25">
      <c r="A29652" s="203"/>
      <c r="B29652" s="203"/>
      <c r="C29652" s="203"/>
      <c r="D29652" s="203"/>
      <c r="E29652" s="203"/>
      <c r="F29652" s="203"/>
    </row>
    <row r="29653" spans="1:6" x14ac:dyDescent="0.25">
      <c r="A29653" s="203"/>
      <c r="B29653" s="203"/>
      <c r="C29653" s="203"/>
      <c r="D29653" s="203"/>
      <c r="E29653" s="203"/>
      <c r="F29653" s="203"/>
    </row>
    <row r="29654" spans="1:6" x14ac:dyDescent="0.25">
      <c r="A29654" s="203"/>
      <c r="B29654" s="203"/>
      <c r="C29654" s="203"/>
      <c r="D29654" s="203"/>
      <c r="E29654" s="203"/>
      <c r="F29654" s="203"/>
    </row>
    <row r="29655" spans="1:6" x14ac:dyDescent="0.25">
      <c r="A29655" s="203"/>
      <c r="B29655" s="203"/>
      <c r="C29655" s="203"/>
      <c r="D29655" s="203"/>
      <c r="E29655" s="203"/>
      <c r="F29655" s="203"/>
    </row>
    <row r="29656" spans="1:6" x14ac:dyDescent="0.25">
      <c r="A29656" s="203"/>
      <c r="B29656" s="203"/>
      <c r="C29656" s="203"/>
      <c r="D29656" s="203"/>
      <c r="E29656" s="203"/>
      <c r="F29656" s="203"/>
    </row>
    <row r="29657" spans="1:6" x14ac:dyDescent="0.25">
      <c r="A29657" s="203"/>
      <c r="B29657" s="203"/>
      <c r="C29657" s="203"/>
      <c r="D29657" s="203"/>
      <c r="E29657" s="203"/>
      <c r="F29657" s="203"/>
    </row>
    <row r="29658" spans="1:6" x14ac:dyDescent="0.25">
      <c r="A29658" s="203"/>
      <c r="B29658" s="203"/>
      <c r="C29658" s="203"/>
      <c r="D29658" s="203"/>
      <c r="E29658" s="203"/>
      <c r="F29658" s="203"/>
    </row>
    <row r="29659" spans="1:6" x14ac:dyDescent="0.25">
      <c r="A29659" s="203"/>
      <c r="B29659" s="203"/>
      <c r="C29659" s="203"/>
      <c r="D29659" s="203"/>
      <c r="E29659" s="203"/>
      <c r="F29659" s="203"/>
    </row>
    <row r="29660" spans="1:6" x14ac:dyDescent="0.25">
      <c r="A29660" s="203"/>
      <c r="B29660" s="203"/>
      <c r="C29660" s="203"/>
      <c r="D29660" s="203"/>
      <c r="E29660" s="203"/>
      <c r="F29660" s="203"/>
    </row>
    <row r="29661" spans="1:6" x14ac:dyDescent="0.25">
      <c r="A29661" s="203"/>
      <c r="B29661" s="203"/>
      <c r="C29661" s="203"/>
      <c r="D29661" s="203"/>
      <c r="E29661" s="203"/>
      <c r="F29661" s="203"/>
    </row>
    <row r="29662" spans="1:6" x14ac:dyDescent="0.25">
      <c r="A29662" s="203"/>
      <c r="B29662" s="203"/>
      <c r="C29662" s="203"/>
      <c r="D29662" s="203"/>
      <c r="E29662" s="203"/>
      <c r="F29662" s="203"/>
    </row>
    <row r="29663" spans="1:6" x14ac:dyDescent="0.25">
      <c r="A29663" s="203"/>
      <c r="B29663" s="203"/>
      <c r="C29663" s="203"/>
      <c r="D29663" s="203"/>
      <c r="E29663" s="203"/>
      <c r="F29663" s="203"/>
    </row>
    <row r="29664" spans="1:6" x14ac:dyDescent="0.25">
      <c r="A29664" s="203"/>
      <c r="B29664" s="203"/>
      <c r="C29664" s="203"/>
      <c r="D29664" s="203"/>
      <c r="E29664" s="203"/>
      <c r="F29664" s="203"/>
    </row>
    <row r="29665" spans="1:6" x14ac:dyDescent="0.25">
      <c r="A29665" s="203"/>
      <c r="B29665" s="203"/>
      <c r="C29665" s="203"/>
      <c r="D29665" s="203"/>
      <c r="E29665" s="203"/>
      <c r="F29665" s="203"/>
    </row>
    <row r="29666" spans="1:6" x14ac:dyDescent="0.25">
      <c r="A29666" s="203"/>
      <c r="B29666" s="203"/>
      <c r="C29666" s="203"/>
      <c r="D29666" s="203"/>
      <c r="E29666" s="203"/>
      <c r="F29666" s="203"/>
    </row>
    <row r="29667" spans="1:6" x14ac:dyDescent="0.25">
      <c r="A29667" s="203"/>
      <c r="B29667" s="203"/>
      <c r="C29667" s="203"/>
      <c r="D29667" s="203"/>
      <c r="E29667" s="203"/>
      <c r="F29667" s="203"/>
    </row>
    <row r="29668" spans="1:6" x14ac:dyDescent="0.25">
      <c r="A29668" s="203"/>
      <c r="B29668" s="203"/>
      <c r="C29668" s="203"/>
      <c r="D29668" s="203"/>
      <c r="E29668" s="203"/>
      <c r="F29668" s="203"/>
    </row>
    <row r="29669" spans="1:6" x14ac:dyDescent="0.25">
      <c r="A29669" s="203"/>
      <c r="B29669" s="203"/>
      <c r="C29669" s="203"/>
      <c r="D29669" s="203"/>
      <c r="E29669" s="203"/>
      <c r="F29669" s="203"/>
    </row>
    <row r="29670" spans="1:6" x14ac:dyDescent="0.25">
      <c r="A29670" s="203"/>
      <c r="B29670" s="203"/>
      <c r="C29670" s="203"/>
      <c r="D29670" s="203"/>
      <c r="E29670" s="203"/>
      <c r="F29670" s="203"/>
    </row>
    <row r="29671" spans="1:6" x14ac:dyDescent="0.25">
      <c r="A29671" s="203"/>
      <c r="B29671" s="203"/>
      <c r="C29671" s="203"/>
      <c r="D29671" s="203"/>
      <c r="E29671" s="203"/>
      <c r="F29671" s="203"/>
    </row>
    <row r="29672" spans="1:6" x14ac:dyDescent="0.25">
      <c r="A29672" s="203"/>
      <c r="B29672" s="203"/>
      <c r="C29672" s="203"/>
      <c r="D29672" s="203"/>
      <c r="E29672" s="203"/>
      <c r="F29672" s="203"/>
    </row>
    <row r="29673" spans="1:6" x14ac:dyDescent="0.25">
      <c r="A29673" s="203"/>
      <c r="B29673" s="203"/>
      <c r="C29673" s="203"/>
      <c r="D29673" s="203"/>
      <c r="E29673" s="203"/>
      <c r="F29673" s="203"/>
    </row>
    <row r="29674" spans="1:6" x14ac:dyDescent="0.25">
      <c r="A29674" s="203"/>
      <c r="B29674" s="203"/>
      <c r="C29674" s="203"/>
      <c r="D29674" s="203"/>
      <c r="E29674" s="203"/>
      <c r="F29674" s="203"/>
    </row>
    <row r="29675" spans="1:6" x14ac:dyDescent="0.25">
      <c r="A29675" s="203"/>
      <c r="B29675" s="203"/>
      <c r="C29675" s="203"/>
      <c r="D29675" s="203"/>
      <c r="E29675" s="203"/>
      <c r="F29675" s="203"/>
    </row>
    <row r="29676" spans="1:6" x14ac:dyDescent="0.25">
      <c r="A29676" s="203"/>
      <c r="B29676" s="203"/>
      <c r="C29676" s="203"/>
      <c r="D29676" s="203"/>
      <c r="E29676" s="203"/>
      <c r="F29676" s="203"/>
    </row>
    <row r="29677" spans="1:6" x14ac:dyDescent="0.25">
      <c r="A29677" s="203"/>
      <c r="B29677" s="203"/>
      <c r="C29677" s="203"/>
      <c r="D29677" s="203"/>
      <c r="E29677" s="203"/>
      <c r="F29677" s="203"/>
    </row>
    <row r="29678" spans="1:6" x14ac:dyDescent="0.25">
      <c r="A29678" s="203"/>
      <c r="B29678" s="203"/>
      <c r="C29678" s="203"/>
      <c r="D29678" s="203"/>
      <c r="E29678" s="203"/>
      <c r="F29678" s="203"/>
    </row>
    <row r="29679" spans="1:6" x14ac:dyDescent="0.25">
      <c r="A29679" s="203"/>
      <c r="B29679" s="203"/>
      <c r="C29679" s="203"/>
      <c r="D29679" s="203"/>
      <c r="E29679" s="203"/>
      <c r="F29679" s="203"/>
    </row>
    <row r="29680" spans="1:6" x14ac:dyDescent="0.25">
      <c r="A29680" s="203"/>
      <c r="B29680" s="203"/>
      <c r="C29680" s="203"/>
      <c r="D29680" s="203"/>
      <c r="E29680" s="203"/>
      <c r="F29680" s="203"/>
    </row>
    <row r="29681" spans="1:6" x14ac:dyDescent="0.25">
      <c r="A29681" s="203"/>
      <c r="B29681" s="203"/>
      <c r="C29681" s="203"/>
      <c r="D29681" s="203"/>
      <c r="E29681" s="203"/>
      <c r="F29681" s="203"/>
    </row>
    <row r="29682" spans="1:6" x14ac:dyDescent="0.25">
      <c r="A29682" s="203"/>
      <c r="B29682" s="203"/>
      <c r="C29682" s="203"/>
      <c r="D29682" s="203"/>
      <c r="E29682" s="203"/>
      <c r="F29682" s="203"/>
    </row>
    <row r="29683" spans="1:6" x14ac:dyDescent="0.25">
      <c r="A29683" s="203"/>
      <c r="B29683" s="203"/>
      <c r="C29683" s="203"/>
      <c r="D29683" s="203"/>
      <c r="E29683" s="203"/>
      <c r="F29683" s="203"/>
    </row>
    <row r="29684" spans="1:6" x14ac:dyDescent="0.25">
      <c r="A29684" s="203"/>
      <c r="B29684" s="203"/>
      <c r="C29684" s="203"/>
      <c r="D29684" s="203"/>
      <c r="E29684" s="203"/>
      <c r="F29684" s="203"/>
    </row>
    <row r="29685" spans="1:6" x14ac:dyDescent="0.25">
      <c r="A29685" s="203"/>
      <c r="B29685" s="203"/>
      <c r="C29685" s="203"/>
      <c r="D29685" s="203"/>
      <c r="E29685" s="203"/>
      <c r="F29685" s="203"/>
    </row>
    <row r="29686" spans="1:6" x14ac:dyDescent="0.25">
      <c r="A29686" s="203"/>
      <c r="B29686" s="203"/>
      <c r="C29686" s="203"/>
      <c r="D29686" s="203"/>
      <c r="E29686" s="203"/>
      <c r="F29686" s="203"/>
    </row>
    <row r="29687" spans="1:6" x14ac:dyDescent="0.25">
      <c r="A29687" s="203"/>
      <c r="B29687" s="203"/>
      <c r="C29687" s="203"/>
      <c r="D29687" s="203"/>
      <c r="E29687" s="203"/>
      <c r="F29687" s="203"/>
    </row>
    <row r="29688" spans="1:6" x14ac:dyDescent="0.25">
      <c r="A29688" s="203"/>
      <c r="B29688" s="203"/>
      <c r="C29688" s="203"/>
      <c r="D29688" s="203"/>
      <c r="E29688" s="203"/>
      <c r="F29688" s="203"/>
    </row>
    <row r="29689" spans="1:6" x14ac:dyDescent="0.25">
      <c r="A29689" s="203"/>
      <c r="B29689" s="203"/>
      <c r="C29689" s="203"/>
      <c r="D29689" s="203"/>
      <c r="E29689" s="203"/>
      <c r="F29689" s="203"/>
    </row>
    <row r="29690" spans="1:6" x14ac:dyDescent="0.25">
      <c r="A29690" s="203"/>
      <c r="B29690" s="203"/>
      <c r="C29690" s="203"/>
      <c r="D29690" s="203"/>
      <c r="E29690" s="203"/>
      <c r="F29690" s="203"/>
    </row>
    <row r="29691" spans="1:6" x14ac:dyDescent="0.25">
      <c r="A29691" s="203"/>
      <c r="B29691" s="203"/>
      <c r="C29691" s="203"/>
      <c r="D29691" s="203"/>
      <c r="E29691" s="203"/>
      <c r="F29691" s="203"/>
    </row>
    <row r="29692" spans="1:6" x14ac:dyDescent="0.25">
      <c r="A29692" s="203"/>
      <c r="B29692" s="203"/>
      <c r="C29692" s="203"/>
      <c r="D29692" s="203"/>
      <c r="E29692" s="203"/>
      <c r="F29692" s="203"/>
    </row>
    <row r="29693" spans="1:6" x14ac:dyDescent="0.25">
      <c r="A29693" s="203"/>
      <c r="B29693" s="203"/>
      <c r="C29693" s="203"/>
      <c r="D29693" s="203"/>
      <c r="E29693" s="203"/>
      <c r="F29693" s="203"/>
    </row>
    <row r="29694" spans="1:6" x14ac:dyDescent="0.25">
      <c r="A29694" s="203"/>
      <c r="B29694" s="203"/>
      <c r="C29694" s="203"/>
      <c r="D29694" s="203"/>
      <c r="E29694" s="203"/>
      <c r="F29694" s="203"/>
    </row>
    <row r="29695" spans="1:6" x14ac:dyDescent="0.25">
      <c r="A29695" s="203"/>
      <c r="B29695" s="203"/>
      <c r="C29695" s="203"/>
      <c r="D29695" s="203"/>
      <c r="E29695" s="203"/>
      <c r="F29695" s="203"/>
    </row>
    <row r="29696" spans="1:6" x14ac:dyDescent="0.25">
      <c r="A29696" s="203"/>
      <c r="B29696" s="203"/>
      <c r="C29696" s="203"/>
      <c r="D29696" s="203"/>
      <c r="E29696" s="203"/>
      <c r="F29696" s="203"/>
    </row>
    <row r="29697" spans="1:6" x14ac:dyDescent="0.25">
      <c r="A29697" s="203"/>
      <c r="B29697" s="203"/>
      <c r="C29697" s="203"/>
      <c r="D29697" s="203"/>
      <c r="E29697" s="203"/>
      <c r="F29697" s="203"/>
    </row>
    <row r="29698" spans="1:6" x14ac:dyDescent="0.25">
      <c r="A29698" s="203"/>
      <c r="B29698" s="203"/>
      <c r="C29698" s="203"/>
      <c r="D29698" s="203"/>
      <c r="E29698" s="203"/>
      <c r="F29698" s="203"/>
    </row>
    <row r="29699" spans="1:6" x14ac:dyDescent="0.25">
      <c r="A29699" s="203"/>
      <c r="B29699" s="203"/>
      <c r="C29699" s="203"/>
      <c r="D29699" s="203"/>
      <c r="E29699" s="203"/>
      <c r="F29699" s="203"/>
    </row>
    <row r="29700" spans="1:6" x14ac:dyDescent="0.25">
      <c r="A29700" s="203"/>
      <c r="B29700" s="203"/>
      <c r="C29700" s="203"/>
      <c r="D29700" s="203"/>
      <c r="E29700" s="203"/>
      <c r="F29700" s="203"/>
    </row>
    <row r="29701" spans="1:6" x14ac:dyDescent="0.25">
      <c r="A29701" s="203"/>
      <c r="B29701" s="203"/>
      <c r="C29701" s="203"/>
      <c r="D29701" s="203"/>
      <c r="E29701" s="203"/>
      <c r="F29701" s="203"/>
    </row>
    <row r="29702" spans="1:6" x14ac:dyDescent="0.25">
      <c r="A29702" s="203"/>
      <c r="B29702" s="203"/>
      <c r="C29702" s="203"/>
      <c r="D29702" s="203"/>
      <c r="E29702" s="203"/>
      <c r="F29702" s="203"/>
    </row>
    <row r="29703" spans="1:6" x14ac:dyDescent="0.25">
      <c r="A29703" s="203"/>
      <c r="B29703" s="203"/>
      <c r="C29703" s="203"/>
      <c r="D29703" s="203"/>
      <c r="E29703" s="203"/>
      <c r="F29703" s="203"/>
    </row>
    <row r="29704" spans="1:6" x14ac:dyDescent="0.25">
      <c r="A29704" s="203"/>
      <c r="B29704" s="203"/>
      <c r="C29704" s="203"/>
      <c r="D29704" s="203"/>
      <c r="E29704" s="203"/>
      <c r="F29704" s="203"/>
    </row>
    <row r="29705" spans="1:6" x14ac:dyDescent="0.25">
      <c r="A29705" s="203"/>
      <c r="B29705" s="203"/>
      <c r="C29705" s="203"/>
      <c r="D29705" s="203"/>
      <c r="E29705" s="203"/>
      <c r="F29705" s="203"/>
    </row>
    <row r="29706" spans="1:6" x14ac:dyDescent="0.25">
      <c r="A29706" s="203"/>
      <c r="B29706" s="203"/>
      <c r="C29706" s="203"/>
      <c r="D29706" s="203"/>
      <c r="E29706" s="203"/>
      <c r="F29706" s="203"/>
    </row>
    <row r="29707" spans="1:6" x14ac:dyDescent="0.25">
      <c r="A29707" s="203"/>
      <c r="B29707" s="203"/>
      <c r="C29707" s="203"/>
      <c r="D29707" s="203"/>
      <c r="E29707" s="203"/>
      <c r="F29707" s="203"/>
    </row>
    <row r="29708" spans="1:6" x14ac:dyDescent="0.25">
      <c r="A29708" s="203"/>
      <c r="B29708" s="203"/>
      <c r="C29708" s="203"/>
      <c r="D29708" s="203"/>
      <c r="E29708" s="203"/>
      <c r="F29708" s="203"/>
    </row>
    <row r="29709" spans="1:6" x14ac:dyDescent="0.25">
      <c r="A29709" s="203"/>
      <c r="B29709" s="203"/>
      <c r="C29709" s="203"/>
      <c r="D29709" s="203"/>
      <c r="E29709" s="203"/>
      <c r="F29709" s="203"/>
    </row>
    <row r="29710" spans="1:6" x14ac:dyDescent="0.25">
      <c r="A29710" s="203"/>
      <c r="B29710" s="203"/>
      <c r="C29710" s="203"/>
      <c r="D29710" s="203"/>
      <c r="E29710" s="203"/>
      <c r="F29710" s="203"/>
    </row>
    <row r="29711" spans="1:6" x14ac:dyDescent="0.25">
      <c r="A29711" s="203"/>
      <c r="B29711" s="203"/>
      <c r="C29711" s="203"/>
      <c r="D29711" s="203"/>
      <c r="E29711" s="203"/>
      <c r="F29711" s="203"/>
    </row>
    <row r="29712" spans="1:6" x14ac:dyDescent="0.25">
      <c r="A29712" s="203"/>
      <c r="B29712" s="203"/>
      <c r="C29712" s="203"/>
      <c r="D29712" s="203"/>
      <c r="E29712" s="203"/>
      <c r="F29712" s="203"/>
    </row>
    <row r="29713" spans="1:6" x14ac:dyDescent="0.25">
      <c r="A29713" s="203"/>
      <c r="B29713" s="203"/>
      <c r="C29713" s="203"/>
      <c r="D29713" s="203"/>
      <c r="E29713" s="203"/>
      <c r="F29713" s="203"/>
    </row>
    <row r="29714" spans="1:6" x14ac:dyDescent="0.25">
      <c r="A29714" s="203"/>
      <c r="B29714" s="203"/>
      <c r="C29714" s="203"/>
      <c r="D29714" s="203"/>
      <c r="E29714" s="203"/>
      <c r="F29714" s="203"/>
    </row>
    <row r="29715" spans="1:6" x14ac:dyDescent="0.25">
      <c r="A29715" s="203"/>
      <c r="B29715" s="203"/>
      <c r="C29715" s="203"/>
      <c r="D29715" s="203"/>
      <c r="E29715" s="203"/>
      <c r="F29715" s="203"/>
    </row>
    <row r="29716" spans="1:6" x14ac:dyDescent="0.25">
      <c r="A29716" s="203"/>
      <c r="B29716" s="203"/>
      <c r="C29716" s="203"/>
      <c r="D29716" s="203"/>
      <c r="E29716" s="203"/>
      <c r="F29716" s="203"/>
    </row>
    <row r="29717" spans="1:6" x14ac:dyDescent="0.25">
      <c r="A29717" s="203"/>
      <c r="B29717" s="203"/>
      <c r="C29717" s="203"/>
      <c r="D29717" s="203"/>
      <c r="E29717" s="203"/>
      <c r="F29717" s="203"/>
    </row>
    <row r="29718" spans="1:6" x14ac:dyDescent="0.25">
      <c r="A29718" s="203"/>
      <c r="B29718" s="203"/>
      <c r="C29718" s="203"/>
      <c r="D29718" s="203"/>
      <c r="E29718" s="203"/>
      <c r="F29718" s="203"/>
    </row>
    <row r="29719" spans="1:6" x14ac:dyDescent="0.25">
      <c r="A29719" s="203"/>
      <c r="B29719" s="203"/>
      <c r="C29719" s="203"/>
      <c r="D29719" s="203"/>
      <c r="E29719" s="203"/>
      <c r="F29719" s="203"/>
    </row>
    <row r="29720" spans="1:6" x14ac:dyDescent="0.25">
      <c r="A29720" s="203"/>
      <c r="B29720" s="203"/>
      <c r="C29720" s="203"/>
      <c r="D29720" s="203"/>
      <c r="E29720" s="203"/>
      <c r="F29720" s="203"/>
    </row>
    <row r="29721" spans="1:6" x14ac:dyDescent="0.25">
      <c r="A29721" s="203"/>
      <c r="B29721" s="203"/>
      <c r="C29721" s="203"/>
      <c r="D29721" s="203"/>
      <c r="E29721" s="203"/>
      <c r="F29721" s="203"/>
    </row>
    <row r="29722" spans="1:6" x14ac:dyDescent="0.25">
      <c r="A29722" s="203"/>
      <c r="B29722" s="203"/>
      <c r="C29722" s="203"/>
      <c r="D29722" s="203"/>
      <c r="E29722" s="203"/>
      <c r="F29722" s="203"/>
    </row>
    <row r="29723" spans="1:6" x14ac:dyDescent="0.25">
      <c r="A29723" s="203"/>
      <c r="B29723" s="203"/>
      <c r="C29723" s="203"/>
      <c r="D29723" s="203"/>
      <c r="E29723" s="203"/>
      <c r="F29723" s="203"/>
    </row>
    <row r="29724" spans="1:6" x14ac:dyDescent="0.25">
      <c r="A29724" s="203"/>
      <c r="B29724" s="203"/>
      <c r="C29724" s="203"/>
      <c r="D29724" s="203"/>
      <c r="E29724" s="203"/>
      <c r="F29724" s="203"/>
    </row>
    <row r="29725" spans="1:6" x14ac:dyDescent="0.25">
      <c r="A29725" s="203"/>
      <c r="B29725" s="203"/>
      <c r="C29725" s="203"/>
      <c r="D29725" s="203"/>
      <c r="E29725" s="203"/>
      <c r="F29725" s="203"/>
    </row>
    <row r="29726" spans="1:6" x14ac:dyDescent="0.25">
      <c r="A29726" s="203"/>
      <c r="B29726" s="203"/>
      <c r="C29726" s="203"/>
      <c r="D29726" s="203"/>
      <c r="E29726" s="203"/>
      <c r="F29726" s="203"/>
    </row>
    <row r="29727" spans="1:6" x14ac:dyDescent="0.25">
      <c r="A29727" s="203"/>
      <c r="B29727" s="203"/>
      <c r="C29727" s="203"/>
      <c r="D29727" s="203"/>
      <c r="E29727" s="203"/>
      <c r="F29727" s="203"/>
    </row>
    <row r="29728" spans="1:6" x14ac:dyDescent="0.25">
      <c r="A29728" s="203"/>
      <c r="B29728" s="203"/>
      <c r="C29728" s="203"/>
      <c r="D29728" s="203"/>
      <c r="E29728" s="203"/>
      <c r="F29728" s="203"/>
    </row>
    <row r="29729" spans="1:6" x14ac:dyDescent="0.25">
      <c r="A29729" s="203"/>
      <c r="B29729" s="203"/>
      <c r="C29729" s="203"/>
      <c r="D29729" s="203"/>
      <c r="E29729" s="203"/>
      <c r="F29729" s="203"/>
    </row>
    <row r="29730" spans="1:6" x14ac:dyDescent="0.25">
      <c r="A29730" s="203"/>
      <c r="B29730" s="203"/>
      <c r="C29730" s="203"/>
      <c r="D29730" s="203"/>
      <c r="E29730" s="203"/>
      <c r="F29730" s="203"/>
    </row>
    <row r="29731" spans="1:6" x14ac:dyDescent="0.25">
      <c r="A29731" s="203"/>
      <c r="B29731" s="203"/>
      <c r="C29731" s="203"/>
      <c r="D29731" s="203"/>
      <c r="E29731" s="203"/>
      <c r="F29731" s="203"/>
    </row>
    <row r="29732" spans="1:6" x14ac:dyDescent="0.25">
      <c r="A29732" s="203"/>
      <c r="B29732" s="203"/>
      <c r="C29732" s="203"/>
      <c r="D29732" s="203"/>
      <c r="E29732" s="203"/>
      <c r="F29732" s="203"/>
    </row>
    <row r="29733" spans="1:6" x14ac:dyDescent="0.25">
      <c r="A29733" s="203"/>
      <c r="B29733" s="203"/>
      <c r="C29733" s="203"/>
      <c r="D29733" s="203"/>
      <c r="E29733" s="203"/>
      <c r="F29733" s="203"/>
    </row>
    <row r="29734" spans="1:6" x14ac:dyDescent="0.25">
      <c r="A29734" s="203"/>
      <c r="B29734" s="203"/>
      <c r="C29734" s="203"/>
      <c r="D29734" s="203"/>
      <c r="E29734" s="203"/>
      <c r="F29734" s="203"/>
    </row>
    <row r="29735" spans="1:6" x14ac:dyDescent="0.25">
      <c r="A29735" s="203"/>
      <c r="B29735" s="203"/>
      <c r="C29735" s="203"/>
      <c r="D29735" s="203"/>
      <c r="E29735" s="203"/>
      <c r="F29735" s="203"/>
    </row>
    <row r="29736" spans="1:6" x14ac:dyDescent="0.25">
      <c r="A29736" s="203"/>
      <c r="B29736" s="203"/>
      <c r="C29736" s="203"/>
      <c r="D29736" s="203"/>
      <c r="E29736" s="203"/>
      <c r="F29736" s="203"/>
    </row>
    <row r="29737" spans="1:6" x14ac:dyDescent="0.25">
      <c r="A29737" s="203"/>
      <c r="B29737" s="203"/>
      <c r="C29737" s="203"/>
      <c r="D29737" s="203"/>
      <c r="E29737" s="203"/>
      <c r="F29737" s="203"/>
    </row>
    <row r="29738" spans="1:6" x14ac:dyDescent="0.25">
      <c r="A29738" s="203"/>
      <c r="B29738" s="203"/>
      <c r="C29738" s="203"/>
      <c r="D29738" s="203"/>
      <c r="E29738" s="203"/>
      <c r="F29738" s="203"/>
    </row>
    <row r="29739" spans="1:6" x14ac:dyDescent="0.25">
      <c r="A29739" s="203"/>
      <c r="B29739" s="203"/>
      <c r="C29739" s="203"/>
      <c r="D29739" s="203"/>
      <c r="E29739" s="203"/>
      <c r="F29739" s="203"/>
    </row>
    <row r="29740" spans="1:6" x14ac:dyDescent="0.25">
      <c r="A29740" s="203"/>
      <c r="B29740" s="203"/>
      <c r="C29740" s="203"/>
      <c r="D29740" s="203"/>
      <c r="E29740" s="203"/>
      <c r="F29740" s="203"/>
    </row>
    <row r="29741" spans="1:6" x14ac:dyDescent="0.25">
      <c r="A29741" s="203"/>
      <c r="B29741" s="203"/>
      <c r="C29741" s="203"/>
      <c r="D29741" s="203"/>
      <c r="E29741" s="203"/>
      <c r="F29741" s="203"/>
    </row>
    <row r="29742" spans="1:6" x14ac:dyDescent="0.25">
      <c r="A29742" s="203"/>
      <c r="B29742" s="203"/>
      <c r="C29742" s="203"/>
      <c r="D29742" s="203"/>
      <c r="E29742" s="203"/>
      <c r="F29742" s="203"/>
    </row>
    <row r="29743" spans="1:6" x14ac:dyDescent="0.25">
      <c r="A29743" s="203"/>
      <c r="B29743" s="203"/>
      <c r="C29743" s="203"/>
      <c r="D29743" s="203"/>
      <c r="E29743" s="203"/>
      <c r="F29743" s="203"/>
    </row>
    <row r="29744" spans="1:6" x14ac:dyDescent="0.25">
      <c r="A29744" s="203"/>
      <c r="B29744" s="203"/>
      <c r="C29744" s="203"/>
      <c r="D29744" s="203"/>
      <c r="E29744" s="203"/>
      <c r="F29744" s="203"/>
    </row>
    <row r="29745" spans="1:6" x14ac:dyDescent="0.25">
      <c r="A29745" s="203"/>
      <c r="B29745" s="203"/>
      <c r="C29745" s="203"/>
      <c r="D29745" s="203"/>
      <c r="E29745" s="203"/>
      <c r="F29745" s="203"/>
    </row>
    <row r="29746" spans="1:6" x14ac:dyDescent="0.25">
      <c r="A29746" s="203"/>
      <c r="B29746" s="203"/>
      <c r="C29746" s="203"/>
      <c r="D29746" s="203"/>
      <c r="E29746" s="203"/>
      <c r="F29746" s="203"/>
    </row>
    <row r="29747" spans="1:6" x14ac:dyDescent="0.25">
      <c r="A29747" s="203"/>
      <c r="B29747" s="203"/>
      <c r="C29747" s="203"/>
      <c r="D29747" s="203"/>
      <c r="E29747" s="203"/>
      <c r="F29747" s="203"/>
    </row>
    <row r="29748" spans="1:6" x14ac:dyDescent="0.25">
      <c r="A29748" s="203"/>
      <c r="B29748" s="203"/>
      <c r="C29748" s="203"/>
      <c r="D29748" s="203"/>
      <c r="E29748" s="203"/>
      <c r="F29748" s="203"/>
    </row>
    <row r="29749" spans="1:6" x14ac:dyDescent="0.25">
      <c r="A29749" s="203"/>
      <c r="B29749" s="203"/>
      <c r="C29749" s="203"/>
      <c r="D29749" s="203"/>
      <c r="E29749" s="203"/>
      <c r="F29749" s="203"/>
    </row>
    <row r="29750" spans="1:6" x14ac:dyDescent="0.25">
      <c r="A29750" s="203"/>
      <c r="B29750" s="203"/>
      <c r="C29750" s="203"/>
      <c r="D29750" s="203"/>
      <c r="E29750" s="203"/>
      <c r="F29750" s="203"/>
    </row>
    <row r="29751" spans="1:6" x14ac:dyDescent="0.25">
      <c r="A29751" s="203"/>
      <c r="B29751" s="203"/>
      <c r="C29751" s="203"/>
      <c r="D29751" s="203"/>
      <c r="E29751" s="203"/>
      <c r="F29751" s="203"/>
    </row>
    <row r="29752" spans="1:6" x14ac:dyDescent="0.25">
      <c r="A29752" s="203"/>
      <c r="B29752" s="203"/>
      <c r="C29752" s="203"/>
      <c r="D29752" s="203"/>
      <c r="E29752" s="203"/>
      <c r="F29752" s="203"/>
    </row>
    <row r="29753" spans="1:6" x14ac:dyDescent="0.25">
      <c r="A29753" s="203"/>
      <c r="B29753" s="203"/>
      <c r="C29753" s="203"/>
      <c r="D29753" s="203"/>
      <c r="E29753" s="203"/>
      <c r="F29753" s="203"/>
    </row>
    <row r="29754" spans="1:6" x14ac:dyDescent="0.25">
      <c r="A29754" s="203"/>
      <c r="B29754" s="203"/>
      <c r="C29754" s="203"/>
      <c r="D29754" s="203"/>
      <c r="E29754" s="203"/>
      <c r="F29754" s="203"/>
    </row>
    <row r="29755" spans="1:6" x14ac:dyDescent="0.25">
      <c r="A29755" s="203"/>
      <c r="B29755" s="203"/>
      <c r="C29755" s="203"/>
      <c r="D29755" s="203"/>
      <c r="E29755" s="203"/>
      <c r="F29755" s="203"/>
    </row>
    <row r="29756" spans="1:6" x14ac:dyDescent="0.25">
      <c r="A29756" s="203"/>
      <c r="B29756" s="203"/>
      <c r="C29756" s="203"/>
      <c r="D29756" s="203"/>
      <c r="E29756" s="203"/>
      <c r="F29756" s="203"/>
    </row>
    <row r="29757" spans="1:6" x14ac:dyDescent="0.25">
      <c r="A29757" s="203"/>
      <c r="B29757" s="203"/>
      <c r="C29757" s="203"/>
      <c r="D29757" s="203"/>
      <c r="E29757" s="203"/>
      <c r="F29757" s="203"/>
    </row>
    <row r="29758" spans="1:6" x14ac:dyDescent="0.25">
      <c r="A29758" s="203"/>
      <c r="B29758" s="203"/>
      <c r="C29758" s="203"/>
      <c r="D29758" s="203"/>
      <c r="E29758" s="203"/>
      <c r="F29758" s="203"/>
    </row>
    <row r="29759" spans="1:6" x14ac:dyDescent="0.25">
      <c r="A29759" s="203"/>
      <c r="B29759" s="203"/>
      <c r="C29759" s="203"/>
      <c r="D29759" s="203"/>
      <c r="E29759" s="203"/>
      <c r="F29759" s="203"/>
    </row>
    <row r="29760" spans="1:6" x14ac:dyDescent="0.25">
      <c r="A29760" s="203"/>
      <c r="B29760" s="203"/>
      <c r="C29760" s="203"/>
      <c r="D29760" s="203"/>
      <c r="E29760" s="203"/>
      <c r="F29760" s="203"/>
    </row>
    <row r="29761" spans="1:6" x14ac:dyDescent="0.25">
      <c r="A29761" s="203"/>
      <c r="B29761" s="203"/>
      <c r="C29761" s="203"/>
      <c r="D29761" s="203"/>
      <c r="E29761" s="203"/>
      <c r="F29761" s="203"/>
    </row>
    <row r="29762" spans="1:6" x14ac:dyDescent="0.25">
      <c r="A29762" s="203"/>
      <c r="B29762" s="203"/>
      <c r="C29762" s="203"/>
      <c r="D29762" s="203"/>
      <c r="E29762" s="203"/>
      <c r="F29762" s="203"/>
    </row>
    <row r="29763" spans="1:6" x14ac:dyDescent="0.25">
      <c r="A29763" s="203"/>
      <c r="B29763" s="203"/>
      <c r="C29763" s="203"/>
      <c r="D29763" s="203"/>
      <c r="E29763" s="203"/>
      <c r="F29763" s="203"/>
    </row>
    <row r="29764" spans="1:6" x14ac:dyDescent="0.25">
      <c r="A29764" s="203"/>
      <c r="B29764" s="203"/>
      <c r="C29764" s="203"/>
      <c r="D29764" s="203"/>
      <c r="E29764" s="203"/>
      <c r="F29764" s="203"/>
    </row>
    <row r="29765" spans="1:6" x14ac:dyDescent="0.25">
      <c r="A29765" s="203"/>
      <c r="B29765" s="203"/>
      <c r="C29765" s="203"/>
      <c r="D29765" s="203"/>
      <c r="E29765" s="203"/>
      <c r="F29765" s="203"/>
    </row>
    <row r="29766" spans="1:6" x14ac:dyDescent="0.25">
      <c r="A29766" s="203"/>
      <c r="B29766" s="203"/>
      <c r="C29766" s="203"/>
      <c r="D29766" s="203"/>
      <c r="E29766" s="203"/>
      <c r="F29766" s="203"/>
    </row>
    <row r="29767" spans="1:6" x14ac:dyDescent="0.25">
      <c r="A29767" s="203"/>
      <c r="B29767" s="203"/>
      <c r="C29767" s="203"/>
      <c r="D29767" s="203"/>
      <c r="E29767" s="203"/>
      <c r="F29767" s="203"/>
    </row>
    <row r="29768" spans="1:6" x14ac:dyDescent="0.25">
      <c r="A29768" s="203"/>
      <c r="B29768" s="203"/>
      <c r="C29768" s="203"/>
      <c r="D29768" s="203"/>
      <c r="E29768" s="203"/>
      <c r="F29768" s="203"/>
    </row>
    <row r="29769" spans="1:6" x14ac:dyDescent="0.25">
      <c r="A29769" s="203"/>
      <c r="B29769" s="203"/>
      <c r="C29769" s="203"/>
      <c r="D29769" s="203"/>
      <c r="E29769" s="203"/>
      <c r="F29769" s="203"/>
    </row>
    <row r="29770" spans="1:6" x14ac:dyDescent="0.25">
      <c r="A29770" s="203"/>
      <c r="B29770" s="203"/>
      <c r="C29770" s="203"/>
      <c r="D29770" s="203"/>
      <c r="E29770" s="203"/>
      <c r="F29770" s="203"/>
    </row>
    <row r="29771" spans="1:6" x14ac:dyDescent="0.25">
      <c r="A29771" s="203"/>
      <c r="B29771" s="203"/>
      <c r="C29771" s="203"/>
      <c r="D29771" s="203"/>
      <c r="E29771" s="203"/>
      <c r="F29771" s="203"/>
    </row>
    <row r="29772" spans="1:6" x14ac:dyDescent="0.25">
      <c r="A29772" s="203"/>
      <c r="B29772" s="203"/>
      <c r="C29772" s="203"/>
      <c r="D29772" s="203"/>
      <c r="E29772" s="203"/>
      <c r="F29772" s="203"/>
    </row>
    <row r="29773" spans="1:6" x14ac:dyDescent="0.25">
      <c r="A29773" s="203"/>
      <c r="B29773" s="203"/>
      <c r="C29773" s="203"/>
      <c r="D29773" s="203"/>
      <c r="E29773" s="203"/>
      <c r="F29773" s="203"/>
    </row>
    <row r="29774" spans="1:6" x14ac:dyDescent="0.25">
      <c r="A29774" s="203"/>
      <c r="B29774" s="203"/>
      <c r="C29774" s="203"/>
      <c r="D29774" s="203"/>
      <c r="E29774" s="203"/>
      <c r="F29774" s="203"/>
    </row>
    <row r="29775" spans="1:6" x14ac:dyDescent="0.25">
      <c r="A29775" s="203"/>
      <c r="B29775" s="203"/>
      <c r="C29775" s="203"/>
      <c r="D29775" s="203"/>
      <c r="E29775" s="203"/>
      <c r="F29775" s="203"/>
    </row>
    <row r="29776" spans="1:6" x14ac:dyDescent="0.25">
      <c r="A29776" s="203"/>
      <c r="B29776" s="203"/>
      <c r="C29776" s="203"/>
      <c r="D29776" s="203"/>
      <c r="E29776" s="203"/>
      <c r="F29776" s="203"/>
    </row>
    <row r="29777" spans="1:6" x14ac:dyDescent="0.25">
      <c r="A29777" s="203"/>
      <c r="B29777" s="203"/>
      <c r="C29777" s="203"/>
      <c r="D29777" s="203"/>
      <c r="E29777" s="203"/>
      <c r="F29777" s="203"/>
    </row>
    <row r="29778" spans="1:6" x14ac:dyDescent="0.25">
      <c r="A29778" s="203"/>
      <c r="B29778" s="203"/>
      <c r="C29778" s="203"/>
      <c r="D29778" s="203"/>
      <c r="E29778" s="203"/>
      <c r="F29778" s="203"/>
    </row>
    <row r="29779" spans="1:6" x14ac:dyDescent="0.25">
      <c r="A29779" s="203"/>
      <c r="B29779" s="203"/>
      <c r="C29779" s="203"/>
      <c r="D29779" s="203"/>
      <c r="E29779" s="203"/>
      <c r="F29779" s="203"/>
    </row>
    <row r="29780" spans="1:6" x14ac:dyDescent="0.25">
      <c r="A29780" s="203"/>
      <c r="B29780" s="203"/>
      <c r="C29780" s="203"/>
      <c r="D29780" s="203"/>
      <c r="E29780" s="203"/>
      <c r="F29780" s="203"/>
    </row>
    <row r="29781" spans="1:6" x14ac:dyDescent="0.25">
      <c r="A29781" s="203"/>
      <c r="B29781" s="203"/>
      <c r="C29781" s="203"/>
      <c r="D29781" s="203"/>
      <c r="E29781" s="203"/>
      <c r="F29781" s="203"/>
    </row>
    <row r="29782" spans="1:6" x14ac:dyDescent="0.25">
      <c r="A29782" s="203"/>
      <c r="B29782" s="203"/>
      <c r="C29782" s="203"/>
      <c r="D29782" s="203"/>
      <c r="E29782" s="203"/>
      <c r="F29782" s="203"/>
    </row>
    <row r="29783" spans="1:6" x14ac:dyDescent="0.25">
      <c r="A29783" s="203"/>
      <c r="B29783" s="203"/>
      <c r="C29783" s="203"/>
      <c r="D29783" s="203"/>
      <c r="E29783" s="203"/>
      <c r="F29783" s="203"/>
    </row>
    <row r="29784" spans="1:6" x14ac:dyDescent="0.25">
      <c r="A29784" s="203"/>
      <c r="B29784" s="203"/>
      <c r="C29784" s="203"/>
      <c r="D29784" s="203"/>
      <c r="E29784" s="203"/>
      <c r="F29784" s="203"/>
    </row>
    <row r="29785" spans="1:6" x14ac:dyDescent="0.25">
      <c r="A29785" s="203"/>
      <c r="B29785" s="203"/>
      <c r="C29785" s="203"/>
      <c r="D29785" s="203"/>
      <c r="E29785" s="203"/>
      <c r="F29785" s="203"/>
    </row>
    <row r="29786" spans="1:6" x14ac:dyDescent="0.25">
      <c r="A29786" s="203"/>
      <c r="B29786" s="203"/>
      <c r="C29786" s="203"/>
      <c r="D29786" s="203"/>
      <c r="E29786" s="203"/>
      <c r="F29786" s="203"/>
    </row>
    <row r="29787" spans="1:6" x14ac:dyDescent="0.25">
      <c r="A29787" s="203"/>
      <c r="B29787" s="203"/>
      <c r="C29787" s="203"/>
      <c r="D29787" s="203"/>
      <c r="E29787" s="203"/>
      <c r="F29787" s="203"/>
    </row>
    <row r="29788" spans="1:6" x14ac:dyDescent="0.25">
      <c r="A29788" s="203"/>
      <c r="B29788" s="203"/>
      <c r="C29788" s="203"/>
      <c r="D29788" s="203"/>
      <c r="E29788" s="203"/>
      <c r="F29788" s="203"/>
    </row>
    <row r="29789" spans="1:6" x14ac:dyDescent="0.25">
      <c r="A29789" s="203"/>
      <c r="B29789" s="203"/>
      <c r="C29789" s="203"/>
      <c r="D29789" s="203"/>
      <c r="E29789" s="203"/>
      <c r="F29789" s="203"/>
    </row>
    <row r="29790" spans="1:6" x14ac:dyDescent="0.25">
      <c r="A29790" s="203"/>
      <c r="B29790" s="203"/>
      <c r="C29790" s="203"/>
      <c r="D29790" s="203"/>
      <c r="E29790" s="203"/>
      <c r="F29790" s="203"/>
    </row>
    <row r="29791" spans="1:6" x14ac:dyDescent="0.25">
      <c r="A29791" s="203"/>
      <c r="B29791" s="203"/>
      <c r="C29791" s="203"/>
      <c r="D29791" s="203"/>
      <c r="E29791" s="203"/>
      <c r="F29791" s="203"/>
    </row>
    <row r="29792" spans="1:6" x14ac:dyDescent="0.25">
      <c r="A29792" s="203"/>
      <c r="B29792" s="203"/>
      <c r="C29792" s="203"/>
      <c r="D29792" s="203"/>
      <c r="E29792" s="203"/>
      <c r="F29792" s="203"/>
    </row>
    <row r="29793" spans="1:6" x14ac:dyDescent="0.25">
      <c r="A29793" s="203"/>
      <c r="B29793" s="203"/>
      <c r="C29793" s="203"/>
      <c r="D29793" s="203"/>
      <c r="E29793" s="203"/>
      <c r="F29793" s="203"/>
    </row>
    <row r="29794" spans="1:6" x14ac:dyDescent="0.25">
      <c r="A29794" s="203"/>
      <c r="B29794" s="203"/>
      <c r="C29794" s="203"/>
      <c r="D29794" s="203"/>
      <c r="E29794" s="203"/>
      <c r="F29794" s="203"/>
    </row>
    <row r="29795" spans="1:6" x14ac:dyDescent="0.25">
      <c r="A29795" s="203"/>
      <c r="B29795" s="203"/>
      <c r="C29795" s="203"/>
      <c r="D29795" s="203"/>
      <c r="E29795" s="203"/>
      <c r="F29795" s="203"/>
    </row>
    <row r="29796" spans="1:6" x14ac:dyDescent="0.25">
      <c r="A29796" s="203"/>
      <c r="B29796" s="203"/>
      <c r="C29796" s="203"/>
      <c r="D29796" s="203"/>
      <c r="E29796" s="203"/>
      <c r="F29796" s="203"/>
    </row>
    <row r="29797" spans="1:6" x14ac:dyDescent="0.25">
      <c r="A29797" s="203"/>
      <c r="B29797" s="203"/>
      <c r="C29797" s="203"/>
      <c r="D29797" s="203"/>
      <c r="E29797" s="203"/>
      <c r="F29797" s="203"/>
    </row>
    <row r="29798" spans="1:6" x14ac:dyDescent="0.25">
      <c r="A29798" s="203"/>
      <c r="B29798" s="203"/>
      <c r="C29798" s="203"/>
      <c r="D29798" s="203"/>
      <c r="E29798" s="203"/>
      <c r="F29798" s="203"/>
    </row>
    <row r="29799" spans="1:6" x14ac:dyDescent="0.25">
      <c r="A29799" s="203"/>
      <c r="B29799" s="203"/>
      <c r="C29799" s="203"/>
      <c r="D29799" s="203"/>
      <c r="E29799" s="203"/>
      <c r="F29799" s="203"/>
    </row>
    <row r="29800" spans="1:6" x14ac:dyDescent="0.25">
      <c r="A29800" s="203"/>
      <c r="B29800" s="203"/>
      <c r="C29800" s="203"/>
      <c r="D29800" s="203"/>
      <c r="E29800" s="203"/>
      <c r="F29800" s="203"/>
    </row>
    <row r="29801" spans="1:6" x14ac:dyDescent="0.25">
      <c r="A29801" s="203"/>
      <c r="B29801" s="203"/>
      <c r="C29801" s="203"/>
      <c r="D29801" s="203"/>
      <c r="E29801" s="203"/>
      <c r="F29801" s="203"/>
    </row>
    <row r="29802" spans="1:6" x14ac:dyDescent="0.25">
      <c r="A29802" s="203"/>
      <c r="B29802" s="203"/>
      <c r="C29802" s="203"/>
      <c r="D29802" s="203"/>
      <c r="E29802" s="203"/>
      <c r="F29802" s="203"/>
    </row>
    <row r="29803" spans="1:6" x14ac:dyDescent="0.25">
      <c r="A29803" s="203"/>
      <c r="B29803" s="203"/>
      <c r="C29803" s="203"/>
      <c r="D29803" s="203"/>
      <c r="E29803" s="203"/>
      <c r="F29803" s="203"/>
    </row>
    <row r="29804" spans="1:6" x14ac:dyDescent="0.25">
      <c r="A29804" s="203"/>
      <c r="B29804" s="203"/>
      <c r="C29804" s="203"/>
      <c r="D29804" s="203"/>
      <c r="E29804" s="203"/>
      <c r="F29804" s="203"/>
    </row>
    <row r="29805" spans="1:6" x14ac:dyDescent="0.25">
      <c r="A29805" s="203"/>
      <c r="B29805" s="203"/>
      <c r="C29805" s="203"/>
      <c r="D29805" s="203"/>
      <c r="E29805" s="203"/>
      <c r="F29805" s="203"/>
    </row>
    <row r="29806" spans="1:6" x14ac:dyDescent="0.25">
      <c r="A29806" s="203"/>
      <c r="B29806" s="203"/>
      <c r="C29806" s="203"/>
      <c r="D29806" s="203"/>
      <c r="E29806" s="203"/>
      <c r="F29806" s="203"/>
    </row>
    <row r="29807" spans="1:6" x14ac:dyDescent="0.25">
      <c r="A29807" s="203"/>
      <c r="B29807" s="203"/>
      <c r="C29807" s="203"/>
      <c r="D29807" s="203"/>
      <c r="E29807" s="203"/>
      <c r="F29807" s="203"/>
    </row>
    <row r="29808" spans="1:6" x14ac:dyDescent="0.25">
      <c r="A29808" s="203"/>
      <c r="B29808" s="203"/>
      <c r="C29808" s="203"/>
      <c r="D29808" s="203"/>
      <c r="E29808" s="203"/>
      <c r="F29808" s="203"/>
    </row>
    <row r="29809" spans="1:6" x14ac:dyDescent="0.25">
      <c r="A29809" s="203"/>
      <c r="B29809" s="203"/>
      <c r="C29809" s="203"/>
      <c r="D29809" s="203"/>
      <c r="E29809" s="203"/>
      <c r="F29809" s="203"/>
    </row>
    <row r="29810" spans="1:6" x14ac:dyDescent="0.25">
      <c r="A29810" s="203"/>
      <c r="B29810" s="203"/>
      <c r="C29810" s="203"/>
      <c r="D29810" s="203"/>
      <c r="E29810" s="203"/>
      <c r="F29810" s="203"/>
    </row>
    <row r="29811" spans="1:6" x14ac:dyDescent="0.25">
      <c r="A29811" s="203"/>
      <c r="B29811" s="203"/>
      <c r="C29811" s="203"/>
      <c r="D29811" s="203"/>
      <c r="E29811" s="203"/>
      <c r="F29811" s="203"/>
    </row>
    <row r="29812" spans="1:6" x14ac:dyDescent="0.25">
      <c r="A29812" s="203"/>
      <c r="B29812" s="203"/>
      <c r="C29812" s="203"/>
      <c r="D29812" s="203"/>
      <c r="E29812" s="203"/>
      <c r="F29812" s="203"/>
    </row>
    <row r="29813" spans="1:6" x14ac:dyDescent="0.25">
      <c r="A29813" s="203"/>
      <c r="B29813" s="203"/>
      <c r="C29813" s="203"/>
      <c r="D29813" s="203"/>
      <c r="E29813" s="203"/>
      <c r="F29813" s="203"/>
    </row>
    <row r="29814" spans="1:6" x14ac:dyDescent="0.25">
      <c r="A29814" s="203"/>
      <c r="B29814" s="203"/>
      <c r="C29814" s="203"/>
      <c r="D29814" s="203"/>
      <c r="E29814" s="203"/>
      <c r="F29814" s="203"/>
    </row>
    <row r="29815" spans="1:6" x14ac:dyDescent="0.25">
      <c r="A29815" s="203"/>
      <c r="B29815" s="203"/>
      <c r="C29815" s="203"/>
      <c r="D29815" s="203"/>
      <c r="E29815" s="203"/>
      <c r="F29815" s="203"/>
    </row>
    <row r="29816" spans="1:6" x14ac:dyDescent="0.25">
      <c r="A29816" s="203"/>
      <c r="B29816" s="203"/>
      <c r="C29816" s="203"/>
      <c r="D29816" s="203"/>
      <c r="E29816" s="203"/>
      <c r="F29816" s="203"/>
    </row>
    <row r="29817" spans="1:6" x14ac:dyDescent="0.25">
      <c r="A29817" s="203"/>
      <c r="B29817" s="203"/>
      <c r="C29817" s="203"/>
      <c r="D29817" s="203"/>
      <c r="E29817" s="203"/>
      <c r="F29817" s="203"/>
    </row>
    <row r="29818" spans="1:6" x14ac:dyDescent="0.25">
      <c r="A29818" s="203"/>
      <c r="B29818" s="203"/>
      <c r="C29818" s="203"/>
      <c r="D29818" s="203"/>
      <c r="E29818" s="203"/>
      <c r="F29818" s="203"/>
    </row>
    <row r="29819" spans="1:6" x14ac:dyDescent="0.25">
      <c r="A29819" s="203"/>
      <c r="B29819" s="203"/>
      <c r="C29819" s="203"/>
      <c r="D29819" s="203"/>
      <c r="E29819" s="203"/>
      <c r="F29819" s="203"/>
    </row>
    <row r="29820" spans="1:6" x14ac:dyDescent="0.25">
      <c r="A29820" s="203"/>
      <c r="B29820" s="203"/>
      <c r="C29820" s="203"/>
      <c r="D29820" s="203"/>
      <c r="E29820" s="203"/>
      <c r="F29820" s="203"/>
    </row>
    <row r="29821" spans="1:6" x14ac:dyDescent="0.25">
      <c r="A29821" s="203"/>
      <c r="B29821" s="203"/>
      <c r="C29821" s="203"/>
      <c r="D29821" s="203"/>
      <c r="E29821" s="203"/>
      <c r="F29821" s="203"/>
    </row>
    <row r="29822" spans="1:6" x14ac:dyDescent="0.25">
      <c r="A29822" s="203"/>
      <c r="B29822" s="203"/>
      <c r="C29822" s="203"/>
      <c r="D29822" s="203"/>
      <c r="E29822" s="203"/>
      <c r="F29822" s="203"/>
    </row>
    <row r="29823" spans="1:6" x14ac:dyDescent="0.25">
      <c r="A29823" s="203"/>
      <c r="B29823" s="203"/>
      <c r="C29823" s="203"/>
      <c r="D29823" s="203"/>
      <c r="E29823" s="203"/>
      <c r="F29823" s="203"/>
    </row>
    <row r="29824" spans="1:6" x14ac:dyDescent="0.25">
      <c r="A29824" s="203"/>
      <c r="B29824" s="203"/>
      <c r="C29824" s="203"/>
      <c r="D29824" s="203"/>
      <c r="E29824" s="203"/>
      <c r="F29824" s="203"/>
    </row>
    <row r="29825" spans="1:6" x14ac:dyDescent="0.25">
      <c r="A29825" s="203"/>
      <c r="B29825" s="203"/>
      <c r="C29825" s="203"/>
      <c r="D29825" s="203"/>
      <c r="E29825" s="203"/>
      <c r="F29825" s="203"/>
    </row>
    <row r="29826" spans="1:6" x14ac:dyDescent="0.25">
      <c r="A29826" s="203"/>
      <c r="B29826" s="203"/>
      <c r="C29826" s="203"/>
      <c r="D29826" s="203"/>
      <c r="E29826" s="203"/>
      <c r="F29826" s="203"/>
    </row>
    <row r="29827" spans="1:6" x14ac:dyDescent="0.25">
      <c r="A29827" s="203"/>
      <c r="B29827" s="203"/>
      <c r="C29827" s="203"/>
      <c r="D29827" s="203"/>
      <c r="E29827" s="203"/>
      <c r="F29827" s="203"/>
    </row>
    <row r="29828" spans="1:6" x14ac:dyDescent="0.25">
      <c r="A29828" s="203"/>
      <c r="B29828" s="203"/>
      <c r="C29828" s="203"/>
      <c r="D29828" s="203"/>
      <c r="E29828" s="203"/>
      <c r="F29828" s="203"/>
    </row>
    <row r="29829" spans="1:6" x14ac:dyDescent="0.25">
      <c r="A29829" s="203"/>
      <c r="B29829" s="203"/>
      <c r="C29829" s="203"/>
      <c r="D29829" s="203"/>
      <c r="E29829" s="203"/>
      <c r="F29829" s="203"/>
    </row>
    <row r="29830" spans="1:6" x14ac:dyDescent="0.25">
      <c r="A29830" s="203"/>
      <c r="B29830" s="203"/>
      <c r="C29830" s="203"/>
      <c r="D29830" s="203"/>
      <c r="E29830" s="203"/>
      <c r="F29830" s="203"/>
    </row>
    <row r="29831" spans="1:6" x14ac:dyDescent="0.25">
      <c r="A29831" s="203"/>
      <c r="B29831" s="203"/>
      <c r="C29831" s="203"/>
      <c r="D29831" s="203"/>
      <c r="E29831" s="203"/>
      <c r="F29831" s="203"/>
    </row>
    <row r="29832" spans="1:6" x14ac:dyDescent="0.25">
      <c r="A29832" s="203"/>
      <c r="B29832" s="203"/>
      <c r="C29832" s="203"/>
      <c r="D29832" s="203"/>
      <c r="E29832" s="203"/>
      <c r="F29832" s="203"/>
    </row>
    <row r="29833" spans="1:6" x14ac:dyDescent="0.25">
      <c r="A29833" s="203"/>
      <c r="B29833" s="203"/>
      <c r="C29833" s="203"/>
      <c r="D29833" s="203"/>
      <c r="E29833" s="203"/>
      <c r="F29833" s="203"/>
    </row>
    <row r="29834" spans="1:6" x14ac:dyDescent="0.25">
      <c r="A29834" s="203"/>
      <c r="B29834" s="203"/>
      <c r="C29834" s="203"/>
      <c r="D29834" s="203"/>
      <c r="E29834" s="203"/>
      <c r="F29834" s="203"/>
    </row>
    <row r="29835" spans="1:6" x14ac:dyDescent="0.25">
      <c r="A29835" s="203"/>
      <c r="B29835" s="203"/>
      <c r="C29835" s="203"/>
      <c r="D29835" s="203"/>
      <c r="E29835" s="203"/>
      <c r="F29835" s="203"/>
    </row>
    <row r="29836" spans="1:6" x14ac:dyDescent="0.25">
      <c r="A29836" s="203"/>
      <c r="B29836" s="203"/>
      <c r="C29836" s="203"/>
      <c r="D29836" s="203"/>
      <c r="E29836" s="203"/>
      <c r="F29836" s="203"/>
    </row>
    <row r="29837" spans="1:6" x14ac:dyDescent="0.25">
      <c r="A29837" s="203"/>
      <c r="B29837" s="203"/>
      <c r="C29837" s="203"/>
      <c r="D29837" s="203"/>
      <c r="E29837" s="203"/>
      <c r="F29837" s="203"/>
    </row>
    <row r="29838" spans="1:6" x14ac:dyDescent="0.25">
      <c r="A29838" s="203"/>
      <c r="B29838" s="203"/>
      <c r="C29838" s="203"/>
      <c r="D29838" s="203"/>
      <c r="E29838" s="203"/>
      <c r="F29838" s="203"/>
    </row>
    <row r="29839" spans="1:6" x14ac:dyDescent="0.25">
      <c r="A29839" s="203"/>
      <c r="B29839" s="203"/>
      <c r="C29839" s="203"/>
      <c r="D29839" s="203"/>
      <c r="E29839" s="203"/>
      <c r="F29839" s="203"/>
    </row>
    <row r="29840" spans="1:6" x14ac:dyDescent="0.25">
      <c r="A29840" s="203"/>
      <c r="B29840" s="203"/>
      <c r="C29840" s="203"/>
      <c r="D29840" s="203"/>
      <c r="E29840" s="203"/>
      <c r="F29840" s="203"/>
    </row>
    <row r="29841" spans="1:6" x14ac:dyDescent="0.25">
      <c r="A29841" s="203"/>
      <c r="B29841" s="203"/>
      <c r="C29841" s="203"/>
      <c r="D29841" s="203"/>
      <c r="E29841" s="203"/>
      <c r="F29841" s="203"/>
    </row>
    <row r="29842" spans="1:6" x14ac:dyDescent="0.25">
      <c r="A29842" s="203"/>
      <c r="B29842" s="203"/>
      <c r="C29842" s="203"/>
      <c r="D29842" s="203"/>
      <c r="E29842" s="203"/>
      <c r="F29842" s="203"/>
    </row>
    <row r="29843" spans="1:6" x14ac:dyDescent="0.25">
      <c r="A29843" s="203"/>
      <c r="B29843" s="203"/>
      <c r="C29843" s="203"/>
      <c r="D29843" s="203"/>
      <c r="E29843" s="203"/>
      <c r="F29843" s="203"/>
    </row>
    <row r="29844" spans="1:6" x14ac:dyDescent="0.25">
      <c r="A29844" s="203"/>
      <c r="B29844" s="203"/>
      <c r="C29844" s="203"/>
      <c r="D29844" s="203"/>
      <c r="E29844" s="203"/>
      <c r="F29844" s="203"/>
    </row>
    <row r="29845" spans="1:6" x14ac:dyDescent="0.25">
      <c r="A29845" s="203"/>
      <c r="B29845" s="203"/>
      <c r="C29845" s="203"/>
      <c r="D29845" s="203"/>
      <c r="E29845" s="203"/>
      <c r="F29845" s="203"/>
    </row>
    <row r="29846" spans="1:6" x14ac:dyDescent="0.25">
      <c r="A29846" s="203"/>
      <c r="B29846" s="203"/>
      <c r="C29846" s="203"/>
      <c r="D29846" s="203"/>
      <c r="E29846" s="203"/>
      <c r="F29846" s="203"/>
    </row>
    <row r="29847" spans="1:6" x14ac:dyDescent="0.25">
      <c r="A29847" s="203"/>
      <c r="B29847" s="203"/>
      <c r="C29847" s="203"/>
      <c r="D29847" s="203"/>
      <c r="E29847" s="203"/>
      <c r="F29847" s="203"/>
    </row>
    <row r="29848" spans="1:6" x14ac:dyDescent="0.25">
      <c r="A29848" s="203"/>
      <c r="B29848" s="203"/>
      <c r="C29848" s="203"/>
      <c r="D29848" s="203"/>
      <c r="E29848" s="203"/>
      <c r="F29848" s="203"/>
    </row>
    <row r="29849" spans="1:6" x14ac:dyDescent="0.25">
      <c r="A29849" s="203"/>
      <c r="B29849" s="203"/>
      <c r="C29849" s="203"/>
      <c r="D29849" s="203"/>
      <c r="E29849" s="203"/>
      <c r="F29849" s="203"/>
    </row>
    <row r="29850" spans="1:6" x14ac:dyDescent="0.25">
      <c r="A29850" s="203"/>
      <c r="B29850" s="203"/>
      <c r="C29850" s="203"/>
      <c r="D29850" s="203"/>
      <c r="E29850" s="203"/>
      <c r="F29850" s="203"/>
    </row>
    <row r="29851" spans="1:6" x14ac:dyDescent="0.25">
      <c r="A29851" s="203"/>
      <c r="B29851" s="203"/>
      <c r="C29851" s="203"/>
      <c r="D29851" s="203"/>
      <c r="E29851" s="203"/>
      <c r="F29851" s="203"/>
    </row>
    <row r="29852" spans="1:6" x14ac:dyDescent="0.25">
      <c r="A29852" s="203"/>
      <c r="B29852" s="203"/>
      <c r="C29852" s="203"/>
      <c r="D29852" s="203"/>
      <c r="E29852" s="203"/>
      <c r="F29852" s="203"/>
    </row>
    <row r="29853" spans="1:6" x14ac:dyDescent="0.25">
      <c r="A29853" s="203"/>
      <c r="B29853" s="203"/>
      <c r="C29853" s="203"/>
      <c r="D29853" s="203"/>
      <c r="E29853" s="203"/>
      <c r="F29853" s="203"/>
    </row>
    <row r="29854" spans="1:6" x14ac:dyDescent="0.25">
      <c r="A29854" s="203"/>
      <c r="B29854" s="203"/>
      <c r="C29854" s="203"/>
      <c r="D29854" s="203"/>
      <c r="E29854" s="203"/>
      <c r="F29854" s="203"/>
    </row>
    <row r="29855" spans="1:6" x14ac:dyDescent="0.25">
      <c r="A29855" s="203"/>
      <c r="B29855" s="203"/>
      <c r="C29855" s="203"/>
      <c r="D29855" s="203"/>
      <c r="E29855" s="203"/>
      <c r="F29855" s="203"/>
    </row>
    <row r="29856" spans="1:6" x14ac:dyDescent="0.25">
      <c r="A29856" s="203"/>
      <c r="B29856" s="203"/>
      <c r="C29856" s="203"/>
      <c r="D29856" s="203"/>
      <c r="E29856" s="203"/>
      <c r="F29856" s="203"/>
    </row>
    <row r="29857" spans="1:6" x14ac:dyDescent="0.25">
      <c r="A29857" s="203"/>
      <c r="B29857" s="203"/>
      <c r="C29857" s="203"/>
      <c r="D29857" s="203"/>
      <c r="E29857" s="203"/>
      <c r="F29857" s="203"/>
    </row>
    <row r="29858" spans="1:6" x14ac:dyDescent="0.25">
      <c r="A29858" s="203"/>
      <c r="B29858" s="203"/>
      <c r="C29858" s="203"/>
      <c r="D29858" s="203"/>
      <c r="E29858" s="203"/>
      <c r="F29858" s="203"/>
    </row>
    <row r="29859" spans="1:6" x14ac:dyDescent="0.25">
      <c r="A29859" s="203"/>
      <c r="B29859" s="203"/>
      <c r="C29859" s="203"/>
      <c r="D29859" s="203"/>
      <c r="E29859" s="203"/>
      <c r="F29859" s="203"/>
    </row>
    <row r="29860" spans="1:6" x14ac:dyDescent="0.25">
      <c r="A29860" s="203"/>
      <c r="B29860" s="203"/>
      <c r="C29860" s="203"/>
      <c r="D29860" s="203"/>
      <c r="E29860" s="203"/>
      <c r="F29860" s="203"/>
    </row>
    <row r="29861" spans="1:6" x14ac:dyDescent="0.25">
      <c r="A29861" s="203"/>
      <c r="B29861" s="203"/>
      <c r="C29861" s="203"/>
      <c r="D29861" s="203"/>
      <c r="E29861" s="203"/>
      <c r="F29861" s="203"/>
    </row>
    <row r="29862" spans="1:6" x14ac:dyDescent="0.25">
      <c r="A29862" s="203"/>
      <c r="B29862" s="203"/>
      <c r="C29862" s="203"/>
      <c r="D29862" s="203"/>
      <c r="E29862" s="203"/>
      <c r="F29862" s="203"/>
    </row>
    <row r="29863" spans="1:6" x14ac:dyDescent="0.25">
      <c r="A29863" s="203"/>
      <c r="B29863" s="203"/>
      <c r="C29863" s="203"/>
      <c r="D29863" s="203"/>
      <c r="E29863" s="203"/>
      <c r="F29863" s="203"/>
    </row>
    <row r="29864" spans="1:6" x14ac:dyDescent="0.25">
      <c r="A29864" s="203"/>
      <c r="B29864" s="203"/>
      <c r="C29864" s="203"/>
      <c r="D29864" s="203"/>
      <c r="E29864" s="203"/>
      <c r="F29864" s="203"/>
    </row>
    <row r="29865" spans="1:6" x14ac:dyDescent="0.25">
      <c r="A29865" s="203"/>
      <c r="B29865" s="203"/>
      <c r="C29865" s="203"/>
      <c r="D29865" s="203"/>
      <c r="E29865" s="203"/>
      <c r="F29865" s="203"/>
    </row>
    <row r="29866" spans="1:6" x14ac:dyDescent="0.25">
      <c r="A29866" s="203"/>
      <c r="B29866" s="203"/>
      <c r="C29866" s="203"/>
      <c r="D29866" s="203"/>
      <c r="E29866" s="203"/>
      <c r="F29866" s="203"/>
    </row>
    <row r="29867" spans="1:6" x14ac:dyDescent="0.25">
      <c r="A29867" s="203"/>
      <c r="B29867" s="203"/>
      <c r="C29867" s="203"/>
      <c r="D29867" s="203"/>
      <c r="E29867" s="203"/>
      <c r="F29867" s="203"/>
    </row>
    <row r="29868" spans="1:6" x14ac:dyDescent="0.25">
      <c r="A29868" s="203"/>
      <c r="B29868" s="203"/>
      <c r="C29868" s="203"/>
      <c r="D29868" s="203"/>
      <c r="E29868" s="203"/>
      <c r="F29868" s="203"/>
    </row>
    <row r="29869" spans="1:6" x14ac:dyDescent="0.25">
      <c r="A29869" s="203"/>
      <c r="B29869" s="203"/>
      <c r="C29869" s="203"/>
      <c r="D29869" s="203"/>
      <c r="E29869" s="203"/>
      <c r="F29869" s="203"/>
    </row>
    <row r="29870" spans="1:6" x14ac:dyDescent="0.25">
      <c r="A29870" s="203"/>
      <c r="B29870" s="203"/>
      <c r="C29870" s="203"/>
      <c r="D29870" s="203"/>
      <c r="E29870" s="203"/>
      <c r="F29870" s="203"/>
    </row>
    <row r="29871" spans="1:6" x14ac:dyDescent="0.25">
      <c r="A29871" s="203"/>
      <c r="B29871" s="203"/>
      <c r="C29871" s="203"/>
      <c r="D29871" s="203"/>
      <c r="E29871" s="203"/>
      <c r="F29871" s="203"/>
    </row>
    <row r="29872" spans="1:6" x14ac:dyDescent="0.25">
      <c r="A29872" s="203"/>
      <c r="B29872" s="203"/>
      <c r="C29872" s="203"/>
      <c r="D29872" s="203"/>
      <c r="E29872" s="203"/>
      <c r="F29872" s="203"/>
    </row>
    <row r="29873" spans="1:6" x14ac:dyDescent="0.25">
      <c r="A29873" s="203"/>
      <c r="B29873" s="203"/>
      <c r="C29873" s="203"/>
      <c r="D29873" s="203"/>
      <c r="E29873" s="203"/>
      <c r="F29873" s="203"/>
    </row>
    <row r="29874" spans="1:6" x14ac:dyDescent="0.25">
      <c r="A29874" s="203"/>
      <c r="B29874" s="203"/>
      <c r="C29874" s="203"/>
      <c r="D29874" s="203"/>
      <c r="E29874" s="203"/>
      <c r="F29874" s="203"/>
    </row>
    <row r="29875" spans="1:6" x14ac:dyDescent="0.25">
      <c r="A29875" s="203"/>
      <c r="B29875" s="203"/>
      <c r="C29875" s="203"/>
      <c r="D29875" s="203"/>
      <c r="E29875" s="203"/>
      <c r="F29875" s="203"/>
    </row>
    <row r="29876" spans="1:6" x14ac:dyDescent="0.25">
      <c r="A29876" s="203"/>
      <c r="B29876" s="203"/>
      <c r="C29876" s="203"/>
      <c r="D29876" s="203"/>
      <c r="E29876" s="203"/>
      <c r="F29876" s="203"/>
    </row>
    <row r="29877" spans="1:6" x14ac:dyDescent="0.25">
      <c r="A29877" s="203"/>
      <c r="B29877" s="203"/>
      <c r="C29877" s="203"/>
      <c r="D29877" s="203"/>
      <c r="E29877" s="203"/>
      <c r="F29877" s="203"/>
    </row>
    <row r="29878" spans="1:6" x14ac:dyDescent="0.25">
      <c r="A29878" s="203"/>
      <c r="B29878" s="203"/>
      <c r="C29878" s="203"/>
      <c r="D29878" s="203"/>
      <c r="E29878" s="203"/>
      <c r="F29878" s="203"/>
    </row>
    <row r="29879" spans="1:6" x14ac:dyDescent="0.25">
      <c r="A29879" s="203"/>
      <c r="B29879" s="203"/>
      <c r="C29879" s="203"/>
      <c r="D29879" s="203"/>
      <c r="E29879" s="203"/>
      <c r="F29879" s="203"/>
    </row>
    <row r="29880" spans="1:6" x14ac:dyDescent="0.25">
      <c r="A29880" s="203"/>
      <c r="B29880" s="203"/>
      <c r="C29880" s="203"/>
      <c r="D29880" s="203"/>
      <c r="E29880" s="203"/>
      <c r="F29880" s="203"/>
    </row>
    <row r="29881" spans="1:6" x14ac:dyDescent="0.25">
      <c r="A29881" s="203"/>
      <c r="B29881" s="203"/>
      <c r="C29881" s="203"/>
      <c r="D29881" s="203"/>
      <c r="E29881" s="203"/>
      <c r="F29881" s="203"/>
    </row>
    <row r="29882" spans="1:6" x14ac:dyDescent="0.25">
      <c r="A29882" s="203"/>
      <c r="B29882" s="203"/>
      <c r="C29882" s="203"/>
      <c r="D29882" s="203"/>
      <c r="E29882" s="203"/>
      <c r="F29882" s="203"/>
    </row>
    <row r="29883" spans="1:6" x14ac:dyDescent="0.25">
      <c r="A29883" s="203"/>
      <c r="B29883" s="203"/>
      <c r="C29883" s="203"/>
      <c r="D29883" s="203"/>
      <c r="E29883" s="203"/>
      <c r="F29883" s="203"/>
    </row>
    <row r="29884" spans="1:6" x14ac:dyDescent="0.25">
      <c r="A29884" s="203"/>
      <c r="B29884" s="203"/>
      <c r="C29884" s="203"/>
      <c r="D29884" s="203"/>
      <c r="E29884" s="203"/>
      <c r="F29884" s="203"/>
    </row>
    <row r="29885" spans="1:6" x14ac:dyDescent="0.25">
      <c r="A29885" s="203"/>
      <c r="B29885" s="203"/>
      <c r="C29885" s="203"/>
      <c r="D29885" s="203"/>
      <c r="E29885" s="203"/>
      <c r="F29885" s="203"/>
    </row>
    <row r="29886" spans="1:6" x14ac:dyDescent="0.25">
      <c r="A29886" s="203"/>
      <c r="B29886" s="203"/>
      <c r="C29886" s="203"/>
      <c r="D29886" s="203"/>
      <c r="E29886" s="203"/>
      <c r="F29886" s="203"/>
    </row>
    <row r="29887" spans="1:6" x14ac:dyDescent="0.25">
      <c r="A29887" s="203"/>
      <c r="B29887" s="203"/>
      <c r="C29887" s="203"/>
      <c r="D29887" s="203"/>
      <c r="E29887" s="203"/>
      <c r="F29887" s="203"/>
    </row>
    <row r="29888" spans="1:6" x14ac:dyDescent="0.25">
      <c r="A29888" s="203"/>
      <c r="B29888" s="203"/>
      <c r="C29888" s="203"/>
      <c r="D29888" s="203"/>
      <c r="E29888" s="203"/>
      <c r="F29888" s="203"/>
    </row>
    <row r="29889" spans="1:6" x14ac:dyDescent="0.25">
      <c r="A29889" s="203"/>
      <c r="B29889" s="203"/>
      <c r="C29889" s="203"/>
      <c r="D29889" s="203"/>
      <c r="E29889" s="203"/>
      <c r="F29889" s="203"/>
    </row>
    <row r="29890" spans="1:6" x14ac:dyDescent="0.25">
      <c r="A29890" s="203"/>
      <c r="B29890" s="203"/>
      <c r="C29890" s="203"/>
      <c r="D29890" s="203"/>
      <c r="E29890" s="203"/>
      <c r="F29890" s="203"/>
    </row>
    <row r="29891" spans="1:6" x14ac:dyDescent="0.25">
      <c r="A29891" s="203"/>
      <c r="B29891" s="203"/>
      <c r="C29891" s="203"/>
      <c r="D29891" s="203"/>
      <c r="E29891" s="203"/>
      <c r="F29891" s="203"/>
    </row>
    <row r="29892" spans="1:6" x14ac:dyDescent="0.25">
      <c r="A29892" s="203"/>
      <c r="B29892" s="203"/>
      <c r="C29892" s="203"/>
      <c r="D29892" s="203"/>
      <c r="E29892" s="203"/>
      <c r="F29892" s="203"/>
    </row>
    <row r="29893" spans="1:6" x14ac:dyDescent="0.25">
      <c r="A29893" s="203"/>
      <c r="B29893" s="203"/>
      <c r="C29893" s="203"/>
      <c r="D29893" s="203"/>
      <c r="E29893" s="203"/>
      <c r="F29893" s="203"/>
    </row>
    <row r="29894" spans="1:6" x14ac:dyDescent="0.25">
      <c r="A29894" s="203"/>
      <c r="B29894" s="203"/>
      <c r="C29894" s="203"/>
      <c r="D29894" s="203"/>
      <c r="E29894" s="203"/>
      <c r="F29894" s="203"/>
    </row>
    <row r="29895" spans="1:6" x14ac:dyDescent="0.25">
      <c r="A29895" s="203"/>
      <c r="B29895" s="203"/>
      <c r="C29895" s="203"/>
      <c r="D29895" s="203"/>
      <c r="E29895" s="203"/>
      <c r="F29895" s="203"/>
    </row>
    <row r="29896" spans="1:6" x14ac:dyDescent="0.25">
      <c r="A29896" s="203"/>
      <c r="B29896" s="203"/>
      <c r="C29896" s="203"/>
      <c r="D29896" s="203"/>
      <c r="E29896" s="203"/>
      <c r="F29896" s="203"/>
    </row>
    <row r="29897" spans="1:6" x14ac:dyDescent="0.25">
      <c r="A29897" s="203"/>
      <c r="B29897" s="203"/>
      <c r="C29897" s="203"/>
      <c r="D29897" s="203"/>
      <c r="E29897" s="203"/>
      <c r="F29897" s="203"/>
    </row>
    <row r="29898" spans="1:6" x14ac:dyDescent="0.25">
      <c r="A29898" s="203"/>
      <c r="B29898" s="203"/>
      <c r="C29898" s="203"/>
      <c r="D29898" s="203"/>
      <c r="E29898" s="203"/>
      <c r="F29898" s="203"/>
    </row>
    <row r="29899" spans="1:6" x14ac:dyDescent="0.25">
      <c r="A29899" s="203"/>
      <c r="B29899" s="203"/>
      <c r="C29899" s="203"/>
      <c r="D29899" s="203"/>
      <c r="E29899" s="203"/>
      <c r="F29899" s="203"/>
    </row>
    <row r="29900" spans="1:6" x14ac:dyDescent="0.25">
      <c r="A29900" s="203"/>
      <c r="B29900" s="203"/>
      <c r="C29900" s="203"/>
      <c r="D29900" s="203"/>
      <c r="E29900" s="203"/>
      <c r="F29900" s="203"/>
    </row>
    <row r="29901" spans="1:6" x14ac:dyDescent="0.25">
      <c r="A29901" s="203"/>
      <c r="B29901" s="203"/>
      <c r="C29901" s="203"/>
      <c r="D29901" s="203"/>
      <c r="E29901" s="203"/>
      <c r="F29901" s="203"/>
    </row>
    <row r="29902" spans="1:6" x14ac:dyDescent="0.25">
      <c r="A29902" s="203"/>
      <c r="B29902" s="203"/>
      <c r="C29902" s="203"/>
      <c r="D29902" s="203"/>
      <c r="E29902" s="203"/>
      <c r="F29902" s="203"/>
    </row>
    <row r="29903" spans="1:6" x14ac:dyDescent="0.25">
      <c r="A29903" s="203"/>
      <c r="B29903" s="203"/>
      <c r="C29903" s="203"/>
      <c r="D29903" s="203"/>
      <c r="E29903" s="203"/>
      <c r="F29903" s="203"/>
    </row>
    <row r="29904" spans="1:6" x14ac:dyDescent="0.25">
      <c r="A29904" s="203"/>
      <c r="B29904" s="203"/>
      <c r="C29904" s="203"/>
      <c r="D29904" s="203"/>
      <c r="E29904" s="203"/>
      <c r="F29904" s="203"/>
    </row>
    <row r="29905" spans="1:6" x14ac:dyDescent="0.25">
      <c r="A29905" s="203"/>
      <c r="B29905" s="203"/>
      <c r="C29905" s="203"/>
      <c r="D29905" s="203"/>
      <c r="E29905" s="203"/>
      <c r="F29905" s="203"/>
    </row>
    <row r="29906" spans="1:6" x14ac:dyDescent="0.25">
      <c r="A29906" s="203"/>
      <c r="B29906" s="203"/>
      <c r="C29906" s="203"/>
      <c r="D29906" s="203"/>
      <c r="E29906" s="203"/>
      <c r="F29906" s="203"/>
    </row>
    <row r="29907" spans="1:6" x14ac:dyDescent="0.25">
      <c r="A29907" s="203"/>
      <c r="B29907" s="203"/>
      <c r="C29907" s="203"/>
      <c r="D29907" s="203"/>
      <c r="E29907" s="203"/>
      <c r="F29907" s="203"/>
    </row>
    <row r="29908" spans="1:6" x14ac:dyDescent="0.25">
      <c r="A29908" s="203"/>
      <c r="B29908" s="203"/>
      <c r="C29908" s="203"/>
      <c r="D29908" s="203"/>
      <c r="E29908" s="203"/>
      <c r="F29908" s="203"/>
    </row>
    <row r="29909" spans="1:6" x14ac:dyDescent="0.25">
      <c r="A29909" s="203"/>
      <c r="B29909" s="203"/>
      <c r="C29909" s="203"/>
      <c r="D29909" s="203"/>
      <c r="E29909" s="203"/>
      <c r="F29909" s="203"/>
    </row>
    <row r="29910" spans="1:6" x14ac:dyDescent="0.25">
      <c r="A29910" s="203"/>
      <c r="B29910" s="203"/>
      <c r="C29910" s="203"/>
      <c r="D29910" s="203"/>
      <c r="E29910" s="203"/>
      <c r="F29910" s="203"/>
    </row>
    <row r="29911" spans="1:6" x14ac:dyDescent="0.25">
      <c r="A29911" s="203"/>
      <c r="B29911" s="203"/>
      <c r="C29911" s="203"/>
      <c r="D29911" s="203"/>
      <c r="E29911" s="203"/>
      <c r="F29911" s="203"/>
    </row>
    <row r="29912" spans="1:6" x14ac:dyDescent="0.25">
      <c r="A29912" s="203"/>
      <c r="B29912" s="203"/>
      <c r="C29912" s="203"/>
      <c r="D29912" s="203"/>
      <c r="E29912" s="203"/>
      <c r="F29912" s="203"/>
    </row>
    <row r="29913" spans="1:6" x14ac:dyDescent="0.25">
      <c r="A29913" s="203"/>
      <c r="B29913" s="203"/>
      <c r="C29913" s="203"/>
      <c r="D29913" s="203"/>
      <c r="E29913" s="203"/>
      <c r="F29913" s="203"/>
    </row>
    <row r="29914" spans="1:6" x14ac:dyDescent="0.25">
      <c r="A29914" s="203"/>
      <c r="B29914" s="203"/>
      <c r="C29914" s="203"/>
      <c r="D29914" s="203"/>
      <c r="E29914" s="203"/>
      <c r="F29914" s="203"/>
    </row>
    <row r="29915" spans="1:6" x14ac:dyDescent="0.25">
      <c r="A29915" s="203"/>
      <c r="B29915" s="203"/>
      <c r="C29915" s="203"/>
      <c r="D29915" s="203"/>
      <c r="E29915" s="203"/>
      <c r="F29915" s="203"/>
    </row>
    <row r="29916" spans="1:6" x14ac:dyDescent="0.25">
      <c r="A29916" s="203"/>
      <c r="B29916" s="203"/>
      <c r="C29916" s="203"/>
      <c r="D29916" s="203"/>
      <c r="E29916" s="203"/>
      <c r="F29916" s="203"/>
    </row>
    <row r="29917" spans="1:6" x14ac:dyDescent="0.25">
      <c r="A29917" s="203"/>
      <c r="B29917" s="203"/>
      <c r="C29917" s="203"/>
      <c r="D29917" s="203"/>
      <c r="E29917" s="203"/>
      <c r="F29917" s="203"/>
    </row>
    <row r="29918" spans="1:6" x14ac:dyDescent="0.25">
      <c r="A29918" s="203"/>
      <c r="B29918" s="203"/>
      <c r="C29918" s="203"/>
      <c r="D29918" s="203"/>
      <c r="E29918" s="203"/>
      <c r="F29918" s="203"/>
    </row>
    <row r="29919" spans="1:6" x14ac:dyDescent="0.25">
      <c r="A29919" s="203"/>
      <c r="B29919" s="203"/>
      <c r="C29919" s="203"/>
      <c r="D29919" s="203"/>
      <c r="E29919" s="203"/>
      <c r="F29919" s="203"/>
    </row>
    <row r="29920" spans="1:6" x14ac:dyDescent="0.25">
      <c r="A29920" s="203"/>
      <c r="B29920" s="203"/>
      <c r="C29920" s="203"/>
      <c r="D29920" s="203"/>
      <c r="E29920" s="203"/>
      <c r="F29920" s="203"/>
    </row>
    <row r="29921" spans="1:6" x14ac:dyDescent="0.25">
      <c r="A29921" s="203"/>
      <c r="B29921" s="203"/>
      <c r="C29921" s="203"/>
      <c r="D29921" s="203"/>
      <c r="E29921" s="203"/>
      <c r="F29921" s="203"/>
    </row>
    <row r="29922" spans="1:6" x14ac:dyDescent="0.25">
      <c r="A29922" s="203"/>
      <c r="B29922" s="203"/>
      <c r="C29922" s="203"/>
      <c r="D29922" s="203"/>
      <c r="E29922" s="203"/>
      <c r="F29922" s="203"/>
    </row>
    <row r="29923" spans="1:6" x14ac:dyDescent="0.25">
      <c r="A29923" s="203"/>
      <c r="B29923" s="203"/>
      <c r="C29923" s="203"/>
      <c r="D29923" s="203"/>
      <c r="E29923" s="203"/>
      <c r="F29923" s="203"/>
    </row>
    <row r="29924" spans="1:6" x14ac:dyDescent="0.25">
      <c r="A29924" s="203"/>
      <c r="B29924" s="203"/>
      <c r="C29924" s="203"/>
      <c r="D29924" s="203"/>
      <c r="E29924" s="203"/>
      <c r="F29924" s="203"/>
    </row>
    <row r="29925" spans="1:6" x14ac:dyDescent="0.25">
      <c r="A29925" s="203"/>
      <c r="B29925" s="203"/>
      <c r="C29925" s="203"/>
      <c r="D29925" s="203"/>
      <c r="E29925" s="203"/>
      <c r="F29925" s="203"/>
    </row>
    <row r="29926" spans="1:6" x14ac:dyDescent="0.25">
      <c r="A29926" s="203"/>
      <c r="B29926" s="203"/>
      <c r="C29926" s="203"/>
      <c r="D29926" s="203"/>
      <c r="E29926" s="203"/>
      <c r="F29926" s="203"/>
    </row>
    <row r="29927" spans="1:6" x14ac:dyDescent="0.25">
      <c r="A29927" s="203"/>
      <c r="B29927" s="203"/>
      <c r="C29927" s="203"/>
      <c r="D29927" s="203"/>
      <c r="E29927" s="203"/>
      <c r="F29927" s="203"/>
    </row>
    <row r="29928" spans="1:6" x14ac:dyDescent="0.25">
      <c r="A29928" s="203"/>
      <c r="B29928" s="203"/>
      <c r="C29928" s="203"/>
      <c r="D29928" s="203"/>
      <c r="E29928" s="203"/>
      <c r="F29928" s="203"/>
    </row>
    <row r="29929" spans="1:6" x14ac:dyDescent="0.25">
      <c r="A29929" s="203"/>
      <c r="B29929" s="203"/>
      <c r="C29929" s="203"/>
      <c r="D29929" s="203"/>
      <c r="E29929" s="203"/>
      <c r="F29929" s="203"/>
    </row>
    <row r="29930" spans="1:6" x14ac:dyDescent="0.25">
      <c r="A29930" s="203"/>
      <c r="B29930" s="203"/>
      <c r="C29930" s="203"/>
      <c r="D29930" s="203"/>
      <c r="E29930" s="203"/>
      <c r="F29930" s="203"/>
    </row>
    <row r="29931" spans="1:6" x14ac:dyDescent="0.25">
      <c r="A29931" s="203"/>
      <c r="B29931" s="203"/>
      <c r="C29931" s="203"/>
      <c r="D29931" s="203"/>
      <c r="E29931" s="203"/>
      <c r="F29931" s="203"/>
    </row>
    <row r="29932" spans="1:6" x14ac:dyDescent="0.25">
      <c r="A29932" s="203"/>
      <c r="B29932" s="203"/>
      <c r="C29932" s="203"/>
      <c r="D29932" s="203"/>
      <c r="E29932" s="203"/>
      <c r="F29932" s="203"/>
    </row>
    <row r="29933" spans="1:6" x14ac:dyDescent="0.25">
      <c r="A29933" s="203"/>
      <c r="B29933" s="203"/>
      <c r="C29933" s="203"/>
      <c r="D29933" s="203"/>
      <c r="E29933" s="203"/>
      <c r="F29933" s="203"/>
    </row>
    <row r="29934" spans="1:6" x14ac:dyDescent="0.25">
      <c r="A29934" s="203"/>
      <c r="B29934" s="203"/>
      <c r="C29934" s="203"/>
      <c r="D29934" s="203"/>
      <c r="E29934" s="203"/>
      <c r="F29934" s="203"/>
    </row>
    <row r="29935" spans="1:6" x14ac:dyDescent="0.25">
      <c r="A29935" s="203"/>
      <c r="B29935" s="203"/>
      <c r="C29935" s="203"/>
      <c r="D29935" s="203"/>
      <c r="E29935" s="203"/>
      <c r="F29935" s="203"/>
    </row>
    <row r="29936" spans="1:6" x14ac:dyDescent="0.25">
      <c r="A29936" s="203"/>
      <c r="B29936" s="203"/>
      <c r="C29936" s="203"/>
      <c r="D29936" s="203"/>
      <c r="E29936" s="203"/>
      <c r="F29936" s="203"/>
    </row>
    <row r="29937" spans="1:6" x14ac:dyDescent="0.25">
      <c r="A29937" s="203"/>
      <c r="B29937" s="203"/>
      <c r="C29937" s="203"/>
      <c r="D29937" s="203"/>
      <c r="E29937" s="203"/>
      <c r="F29937" s="203"/>
    </row>
    <row r="29938" spans="1:6" x14ac:dyDescent="0.25">
      <c r="A29938" s="203"/>
      <c r="B29938" s="203"/>
      <c r="C29938" s="203"/>
      <c r="D29938" s="203"/>
      <c r="E29938" s="203"/>
      <c r="F29938" s="203"/>
    </row>
    <row r="29939" spans="1:6" x14ac:dyDescent="0.25">
      <c r="A29939" s="203"/>
      <c r="B29939" s="203"/>
      <c r="C29939" s="203"/>
      <c r="D29939" s="203"/>
      <c r="E29939" s="203"/>
      <c r="F29939" s="203"/>
    </row>
    <row r="29940" spans="1:6" x14ac:dyDescent="0.25">
      <c r="A29940" s="203"/>
      <c r="B29940" s="203"/>
      <c r="C29940" s="203"/>
      <c r="D29940" s="203"/>
      <c r="E29940" s="203"/>
      <c r="F29940" s="203"/>
    </row>
    <row r="29941" spans="1:6" x14ac:dyDescent="0.25">
      <c r="A29941" s="203"/>
      <c r="B29941" s="203"/>
      <c r="C29941" s="203"/>
      <c r="D29941" s="203"/>
      <c r="E29941" s="203"/>
      <c r="F29941" s="203"/>
    </row>
    <row r="29942" spans="1:6" x14ac:dyDescent="0.25">
      <c r="A29942" s="203"/>
      <c r="B29942" s="203"/>
      <c r="C29942" s="203"/>
      <c r="D29942" s="203"/>
      <c r="E29942" s="203"/>
      <c r="F29942" s="203"/>
    </row>
    <row r="29943" spans="1:6" x14ac:dyDescent="0.25">
      <c r="A29943" s="203"/>
      <c r="B29943" s="203"/>
      <c r="C29943" s="203"/>
      <c r="D29943" s="203"/>
      <c r="E29943" s="203"/>
      <c r="F29943" s="203"/>
    </row>
    <row r="29944" spans="1:6" x14ac:dyDescent="0.25">
      <c r="A29944" s="203"/>
      <c r="B29944" s="203"/>
      <c r="C29944" s="203"/>
      <c r="D29944" s="203"/>
      <c r="E29944" s="203"/>
      <c r="F29944" s="203"/>
    </row>
    <row r="29945" spans="1:6" x14ac:dyDescent="0.25">
      <c r="A29945" s="203"/>
      <c r="B29945" s="203"/>
      <c r="C29945" s="203"/>
      <c r="D29945" s="203"/>
      <c r="E29945" s="203"/>
      <c r="F29945" s="203"/>
    </row>
    <row r="29946" spans="1:6" x14ac:dyDescent="0.25">
      <c r="A29946" s="203"/>
      <c r="B29946" s="203"/>
      <c r="C29946" s="203"/>
      <c r="D29946" s="203"/>
      <c r="E29946" s="203"/>
      <c r="F29946" s="203"/>
    </row>
    <row r="29947" spans="1:6" x14ac:dyDescent="0.25">
      <c r="A29947" s="203"/>
      <c r="B29947" s="203"/>
      <c r="C29947" s="203"/>
      <c r="D29947" s="203"/>
      <c r="E29947" s="203"/>
      <c r="F29947" s="203"/>
    </row>
    <row r="29948" spans="1:6" x14ac:dyDescent="0.25">
      <c r="A29948" s="203"/>
      <c r="B29948" s="203"/>
      <c r="C29948" s="203"/>
      <c r="D29948" s="203"/>
      <c r="E29948" s="203"/>
      <c r="F29948" s="203"/>
    </row>
    <row r="29949" spans="1:6" x14ac:dyDescent="0.25">
      <c r="A29949" s="203"/>
      <c r="B29949" s="203"/>
      <c r="C29949" s="203"/>
      <c r="D29949" s="203"/>
      <c r="E29949" s="203"/>
      <c r="F29949" s="203"/>
    </row>
    <row r="29950" spans="1:6" x14ac:dyDescent="0.25">
      <c r="A29950" s="203"/>
      <c r="B29950" s="203"/>
      <c r="C29950" s="203"/>
      <c r="D29950" s="203"/>
      <c r="E29950" s="203"/>
      <c r="F29950" s="203"/>
    </row>
    <row r="29951" spans="1:6" x14ac:dyDescent="0.25">
      <c r="A29951" s="203"/>
      <c r="B29951" s="203"/>
      <c r="C29951" s="203"/>
      <c r="D29951" s="203"/>
      <c r="E29951" s="203"/>
      <c r="F29951" s="203"/>
    </row>
    <row r="29952" spans="1:6" x14ac:dyDescent="0.25">
      <c r="A29952" s="203"/>
      <c r="B29952" s="203"/>
      <c r="C29952" s="203"/>
      <c r="D29952" s="203"/>
      <c r="E29952" s="203"/>
      <c r="F29952" s="203"/>
    </row>
    <row r="29953" spans="1:6" x14ac:dyDescent="0.25">
      <c r="A29953" s="203"/>
      <c r="B29953" s="203"/>
      <c r="C29953" s="203"/>
      <c r="D29953" s="203"/>
      <c r="E29953" s="203"/>
      <c r="F29953" s="203"/>
    </row>
    <row r="29954" spans="1:6" x14ac:dyDescent="0.25">
      <c r="A29954" s="203"/>
      <c r="B29954" s="203"/>
      <c r="C29954" s="203"/>
      <c r="D29954" s="203"/>
      <c r="E29954" s="203"/>
      <c r="F29954" s="203"/>
    </row>
    <row r="29955" spans="1:6" x14ac:dyDescent="0.25">
      <c r="A29955" s="203"/>
      <c r="B29955" s="203"/>
      <c r="C29955" s="203"/>
      <c r="D29955" s="203"/>
      <c r="E29955" s="203"/>
      <c r="F29955" s="203"/>
    </row>
    <row r="29956" spans="1:6" x14ac:dyDescent="0.25">
      <c r="A29956" s="203"/>
      <c r="B29956" s="203"/>
      <c r="C29956" s="203"/>
      <c r="D29956" s="203"/>
      <c r="E29956" s="203"/>
      <c r="F29956" s="203"/>
    </row>
    <row r="29957" spans="1:6" x14ac:dyDescent="0.25">
      <c r="A29957" s="203"/>
      <c r="B29957" s="203"/>
      <c r="C29957" s="203"/>
      <c r="D29957" s="203"/>
      <c r="E29957" s="203"/>
      <c r="F29957" s="203"/>
    </row>
    <row r="29958" spans="1:6" x14ac:dyDescent="0.25">
      <c r="A29958" s="203"/>
      <c r="B29958" s="203"/>
      <c r="C29958" s="203"/>
      <c r="D29958" s="203"/>
      <c r="E29958" s="203"/>
      <c r="F29958" s="203"/>
    </row>
    <row r="29959" spans="1:6" x14ac:dyDescent="0.25">
      <c r="A29959" s="203"/>
      <c r="B29959" s="203"/>
      <c r="C29959" s="203"/>
      <c r="D29959" s="203"/>
      <c r="E29959" s="203"/>
      <c r="F29959" s="203"/>
    </row>
    <row r="29960" spans="1:6" x14ac:dyDescent="0.25">
      <c r="A29960" s="203"/>
      <c r="B29960" s="203"/>
      <c r="C29960" s="203"/>
      <c r="D29960" s="203"/>
      <c r="E29960" s="203"/>
      <c r="F29960" s="203"/>
    </row>
    <row r="29961" spans="1:6" x14ac:dyDescent="0.25">
      <c r="A29961" s="203"/>
      <c r="B29961" s="203"/>
      <c r="C29961" s="203"/>
      <c r="D29961" s="203"/>
      <c r="E29961" s="203"/>
      <c r="F29961" s="203"/>
    </row>
    <row r="29962" spans="1:6" x14ac:dyDescent="0.25">
      <c r="A29962" s="203"/>
      <c r="B29962" s="203"/>
      <c r="C29962" s="203"/>
      <c r="D29962" s="203"/>
      <c r="E29962" s="203"/>
      <c r="F29962" s="203"/>
    </row>
    <row r="29963" spans="1:6" x14ac:dyDescent="0.25">
      <c r="A29963" s="203"/>
      <c r="B29963" s="203"/>
      <c r="C29963" s="203"/>
      <c r="D29963" s="203"/>
      <c r="E29963" s="203"/>
      <c r="F29963" s="203"/>
    </row>
    <row r="29964" spans="1:6" x14ac:dyDescent="0.25">
      <c r="A29964" s="203"/>
      <c r="B29964" s="203"/>
      <c r="C29964" s="203"/>
      <c r="D29964" s="203"/>
      <c r="E29964" s="203"/>
      <c r="F29964" s="203"/>
    </row>
    <row r="29965" spans="1:6" x14ac:dyDescent="0.25">
      <c r="A29965" s="203"/>
      <c r="B29965" s="203"/>
      <c r="C29965" s="203"/>
      <c r="D29965" s="203"/>
      <c r="E29965" s="203"/>
      <c r="F29965" s="203"/>
    </row>
    <row r="29966" spans="1:6" x14ac:dyDescent="0.25">
      <c r="A29966" s="203"/>
      <c r="B29966" s="203"/>
      <c r="C29966" s="203"/>
      <c r="D29966" s="203"/>
      <c r="E29966" s="203"/>
      <c r="F29966" s="203"/>
    </row>
    <row r="29967" spans="1:6" x14ac:dyDescent="0.25">
      <c r="A29967" s="203"/>
      <c r="B29967" s="203"/>
      <c r="C29967" s="203"/>
      <c r="D29967" s="203"/>
      <c r="E29967" s="203"/>
      <c r="F29967" s="203"/>
    </row>
    <row r="29968" spans="1:6" x14ac:dyDescent="0.25">
      <c r="A29968" s="203"/>
      <c r="B29968" s="203"/>
      <c r="C29968" s="203"/>
      <c r="D29968" s="203"/>
      <c r="E29968" s="203"/>
      <c r="F29968" s="203"/>
    </row>
    <row r="29969" spans="1:6" x14ac:dyDescent="0.25">
      <c r="A29969" s="203"/>
      <c r="B29969" s="203"/>
      <c r="C29969" s="203"/>
      <c r="D29969" s="203"/>
      <c r="E29969" s="203"/>
      <c r="F29969" s="203"/>
    </row>
    <row r="29970" spans="1:6" x14ac:dyDescent="0.25">
      <c r="A29970" s="203"/>
      <c r="B29970" s="203"/>
      <c r="C29970" s="203"/>
      <c r="D29970" s="203"/>
      <c r="E29970" s="203"/>
      <c r="F29970" s="203"/>
    </row>
    <row r="29971" spans="1:6" x14ac:dyDescent="0.25">
      <c r="A29971" s="203"/>
      <c r="B29971" s="203"/>
      <c r="C29971" s="203"/>
      <c r="D29971" s="203"/>
      <c r="E29971" s="203"/>
      <c r="F29971" s="203"/>
    </row>
    <row r="29972" spans="1:6" x14ac:dyDescent="0.25">
      <c r="A29972" s="203"/>
      <c r="B29972" s="203"/>
      <c r="C29972" s="203"/>
      <c r="D29972" s="203"/>
      <c r="E29972" s="203"/>
      <c r="F29972" s="203"/>
    </row>
    <row r="29973" spans="1:6" x14ac:dyDescent="0.25">
      <c r="A29973" s="203"/>
      <c r="B29973" s="203"/>
      <c r="C29973" s="203"/>
      <c r="D29973" s="203"/>
      <c r="E29973" s="203"/>
      <c r="F29973" s="203"/>
    </row>
    <row r="29974" spans="1:6" x14ac:dyDescent="0.25">
      <c r="A29974" s="203"/>
      <c r="B29974" s="203"/>
      <c r="C29974" s="203"/>
      <c r="D29974" s="203"/>
      <c r="E29974" s="203"/>
      <c r="F29974" s="203"/>
    </row>
    <row r="29975" spans="1:6" x14ac:dyDescent="0.25">
      <c r="A29975" s="203"/>
      <c r="B29975" s="203"/>
      <c r="C29975" s="203"/>
      <c r="D29975" s="203"/>
      <c r="E29975" s="203"/>
      <c r="F29975" s="203"/>
    </row>
    <row r="29976" spans="1:6" x14ac:dyDescent="0.25">
      <c r="A29976" s="203"/>
      <c r="B29976" s="203"/>
      <c r="C29976" s="203"/>
      <c r="D29976" s="203"/>
      <c r="E29976" s="203"/>
      <c r="F29976" s="203"/>
    </row>
    <row r="29977" spans="1:6" x14ac:dyDescent="0.25">
      <c r="A29977" s="203"/>
      <c r="B29977" s="203"/>
      <c r="C29977" s="203"/>
      <c r="D29977" s="203"/>
      <c r="E29977" s="203"/>
      <c r="F29977" s="203"/>
    </row>
    <row r="29978" spans="1:6" x14ac:dyDescent="0.25">
      <c r="A29978" s="203"/>
      <c r="B29978" s="203"/>
      <c r="C29978" s="203"/>
      <c r="D29978" s="203"/>
      <c r="E29978" s="203"/>
      <c r="F29978" s="203"/>
    </row>
    <row r="29979" spans="1:6" x14ac:dyDescent="0.25">
      <c r="A29979" s="203"/>
      <c r="B29979" s="203"/>
      <c r="C29979" s="203"/>
      <c r="D29979" s="203"/>
      <c r="E29979" s="203"/>
      <c r="F29979" s="203"/>
    </row>
    <row r="29980" spans="1:6" x14ac:dyDescent="0.25">
      <c r="A29980" s="203"/>
      <c r="B29980" s="203"/>
      <c r="C29980" s="203"/>
      <c r="D29980" s="203"/>
      <c r="E29980" s="203"/>
      <c r="F29980" s="203"/>
    </row>
    <row r="29981" spans="1:6" x14ac:dyDescent="0.25">
      <c r="A29981" s="203"/>
      <c r="B29981" s="203"/>
      <c r="C29981" s="203"/>
      <c r="D29981" s="203"/>
      <c r="E29981" s="203"/>
      <c r="F29981" s="203"/>
    </row>
    <row r="29982" spans="1:6" x14ac:dyDescent="0.25">
      <c r="A29982" s="203"/>
      <c r="B29982" s="203"/>
      <c r="C29982" s="203"/>
      <c r="D29982" s="203"/>
      <c r="E29982" s="203"/>
      <c r="F29982" s="203"/>
    </row>
    <row r="29983" spans="1:6" x14ac:dyDescent="0.25">
      <c r="A29983" s="203"/>
      <c r="B29983" s="203"/>
      <c r="C29983" s="203"/>
      <c r="D29983" s="203"/>
      <c r="E29983" s="203"/>
      <c r="F29983" s="203"/>
    </row>
    <row r="29984" spans="1:6" x14ac:dyDescent="0.25">
      <c r="A29984" s="203"/>
      <c r="B29984" s="203"/>
      <c r="C29984" s="203"/>
      <c r="D29984" s="203"/>
      <c r="E29984" s="203"/>
      <c r="F29984" s="203"/>
    </row>
    <row r="29985" spans="1:6" x14ac:dyDescent="0.25">
      <c r="A29985" s="203"/>
      <c r="B29985" s="203"/>
      <c r="C29985" s="203"/>
      <c r="D29985" s="203"/>
      <c r="E29985" s="203"/>
      <c r="F29985" s="203"/>
    </row>
    <row r="29986" spans="1:6" x14ac:dyDescent="0.25">
      <c r="A29986" s="203"/>
      <c r="B29986" s="203"/>
      <c r="C29986" s="203"/>
      <c r="D29986" s="203"/>
      <c r="E29986" s="203"/>
      <c r="F29986" s="203"/>
    </row>
    <row r="29987" spans="1:6" x14ac:dyDescent="0.25">
      <c r="A29987" s="203"/>
      <c r="B29987" s="203"/>
      <c r="C29987" s="203"/>
      <c r="D29987" s="203"/>
      <c r="E29987" s="203"/>
      <c r="F29987" s="203"/>
    </row>
    <row r="29988" spans="1:6" x14ac:dyDescent="0.25">
      <c r="A29988" s="203"/>
      <c r="B29988" s="203"/>
      <c r="C29988" s="203"/>
      <c r="D29988" s="203"/>
      <c r="E29988" s="203"/>
      <c r="F29988" s="203"/>
    </row>
    <row r="29989" spans="1:6" x14ac:dyDescent="0.25">
      <c r="A29989" s="203"/>
      <c r="B29989" s="203"/>
      <c r="C29989" s="203"/>
      <c r="D29989" s="203"/>
      <c r="E29989" s="203"/>
      <c r="F29989" s="203"/>
    </row>
    <row r="29990" spans="1:6" x14ac:dyDescent="0.25">
      <c r="A29990" s="203"/>
      <c r="B29990" s="203"/>
      <c r="C29990" s="203"/>
      <c r="D29990" s="203"/>
      <c r="E29990" s="203"/>
      <c r="F29990" s="203"/>
    </row>
    <row r="29991" spans="1:6" x14ac:dyDescent="0.25">
      <c r="A29991" s="203"/>
      <c r="B29991" s="203"/>
      <c r="C29991" s="203"/>
      <c r="D29991" s="203"/>
      <c r="E29991" s="203"/>
      <c r="F29991" s="203"/>
    </row>
    <row r="29992" spans="1:6" x14ac:dyDescent="0.25">
      <c r="A29992" s="203"/>
      <c r="B29992" s="203"/>
      <c r="C29992" s="203"/>
      <c r="D29992" s="203"/>
      <c r="E29992" s="203"/>
      <c r="F29992" s="203"/>
    </row>
    <row r="29993" spans="1:6" x14ac:dyDescent="0.25">
      <c r="A29993" s="203"/>
      <c r="B29993" s="203"/>
      <c r="C29993" s="203"/>
      <c r="D29993" s="203"/>
      <c r="E29993" s="203"/>
      <c r="F29993" s="203"/>
    </row>
    <row r="29994" spans="1:6" x14ac:dyDescent="0.25">
      <c r="A29994" s="203"/>
      <c r="B29994" s="203"/>
      <c r="C29994" s="203"/>
      <c r="D29994" s="203"/>
      <c r="E29994" s="203"/>
      <c r="F29994" s="203"/>
    </row>
    <row r="29995" spans="1:6" x14ac:dyDescent="0.25">
      <c r="A29995" s="203"/>
      <c r="B29995" s="203"/>
      <c r="C29995" s="203"/>
      <c r="D29995" s="203"/>
      <c r="E29995" s="203"/>
      <c r="F29995" s="203"/>
    </row>
    <row r="29996" spans="1:6" x14ac:dyDescent="0.25">
      <c r="A29996" s="203"/>
      <c r="B29996" s="203"/>
      <c r="C29996" s="203"/>
      <c r="D29996" s="203"/>
      <c r="E29996" s="203"/>
      <c r="F29996" s="203"/>
    </row>
    <row r="29997" spans="1:6" x14ac:dyDescent="0.25">
      <c r="A29997" s="203"/>
      <c r="B29997" s="203"/>
      <c r="C29997" s="203"/>
      <c r="D29997" s="203"/>
      <c r="E29997" s="203"/>
      <c r="F29997" s="203"/>
    </row>
    <row r="29998" spans="1:6" x14ac:dyDescent="0.25">
      <c r="A29998" s="203"/>
      <c r="B29998" s="203"/>
      <c r="C29998" s="203"/>
      <c r="D29998" s="203"/>
      <c r="E29998" s="203"/>
      <c r="F29998" s="203"/>
    </row>
    <row r="29999" spans="1:6" x14ac:dyDescent="0.25">
      <c r="A29999" s="203"/>
      <c r="B29999" s="203"/>
      <c r="C29999" s="203"/>
      <c r="D29999" s="203"/>
      <c r="E29999" s="203"/>
      <c r="F29999" s="203"/>
    </row>
    <row r="30000" spans="1:6" x14ac:dyDescent="0.25">
      <c r="A30000" s="203"/>
      <c r="B30000" s="203"/>
      <c r="C30000" s="203"/>
      <c r="D30000" s="203"/>
      <c r="E30000" s="203"/>
      <c r="F30000" s="203"/>
    </row>
    <row r="30001" spans="1:6" x14ac:dyDescent="0.25">
      <c r="A30001" s="203"/>
      <c r="B30001" s="203"/>
      <c r="C30001" s="203"/>
      <c r="D30001" s="203"/>
      <c r="E30001" s="203"/>
      <c r="F30001" s="203"/>
    </row>
    <row r="30002" spans="1:6" x14ac:dyDescent="0.25">
      <c r="A30002" s="203"/>
      <c r="B30002" s="203"/>
      <c r="C30002" s="203"/>
      <c r="D30002" s="203"/>
      <c r="E30002" s="203"/>
      <c r="F30002" s="203"/>
    </row>
    <row r="30003" spans="1:6" x14ac:dyDescent="0.25">
      <c r="A30003" s="203"/>
      <c r="B30003" s="203"/>
      <c r="C30003" s="203"/>
      <c r="D30003" s="203"/>
      <c r="E30003" s="203"/>
      <c r="F30003" s="203"/>
    </row>
    <row r="30004" spans="1:6" x14ac:dyDescent="0.25">
      <c r="A30004" s="203"/>
      <c r="B30004" s="203"/>
      <c r="C30004" s="203"/>
      <c r="D30004" s="203"/>
      <c r="E30004" s="203"/>
      <c r="F30004" s="203"/>
    </row>
    <row r="30005" spans="1:6" x14ac:dyDescent="0.25">
      <c r="A30005" s="203"/>
      <c r="B30005" s="203"/>
      <c r="C30005" s="203"/>
      <c r="D30005" s="203"/>
      <c r="E30005" s="203"/>
      <c r="F30005" s="203"/>
    </row>
    <row r="30006" spans="1:6" x14ac:dyDescent="0.25">
      <c r="A30006" s="203"/>
      <c r="B30006" s="203"/>
      <c r="C30006" s="203"/>
      <c r="D30006" s="203"/>
      <c r="E30006" s="203"/>
      <c r="F30006" s="203"/>
    </row>
    <row r="30007" spans="1:6" x14ac:dyDescent="0.25">
      <c r="A30007" s="203"/>
      <c r="B30007" s="203"/>
      <c r="C30007" s="203"/>
      <c r="D30007" s="203"/>
      <c r="E30007" s="203"/>
      <c r="F30007" s="203"/>
    </row>
    <row r="30008" spans="1:6" x14ac:dyDescent="0.25">
      <c r="A30008" s="203"/>
      <c r="B30008" s="203"/>
      <c r="C30008" s="203"/>
      <c r="D30008" s="203"/>
      <c r="E30008" s="203"/>
      <c r="F30008" s="203"/>
    </row>
    <row r="30009" spans="1:6" x14ac:dyDescent="0.25">
      <c r="A30009" s="203"/>
      <c r="B30009" s="203"/>
      <c r="C30009" s="203"/>
      <c r="D30009" s="203"/>
      <c r="E30009" s="203"/>
      <c r="F30009" s="203"/>
    </row>
    <row r="30010" spans="1:6" x14ac:dyDescent="0.25">
      <c r="A30010" s="203"/>
      <c r="B30010" s="203"/>
      <c r="C30010" s="203"/>
      <c r="D30010" s="203"/>
      <c r="E30010" s="203"/>
      <c r="F30010" s="203"/>
    </row>
    <row r="30011" spans="1:6" x14ac:dyDescent="0.25">
      <c r="A30011" s="203"/>
      <c r="B30011" s="203"/>
      <c r="C30011" s="203"/>
      <c r="D30011" s="203"/>
      <c r="E30011" s="203"/>
      <c r="F30011" s="203"/>
    </row>
    <row r="30012" spans="1:6" x14ac:dyDescent="0.25">
      <c r="A30012" s="203"/>
      <c r="B30012" s="203"/>
      <c r="C30012" s="203"/>
      <c r="D30012" s="203"/>
      <c r="E30012" s="203"/>
      <c r="F30012" s="203"/>
    </row>
    <row r="30013" spans="1:6" x14ac:dyDescent="0.25">
      <c r="A30013" s="203"/>
      <c r="B30013" s="203"/>
      <c r="C30013" s="203"/>
      <c r="D30013" s="203"/>
      <c r="E30013" s="203"/>
      <c r="F30013" s="203"/>
    </row>
    <row r="30014" spans="1:6" x14ac:dyDescent="0.25">
      <c r="A30014" s="203"/>
      <c r="B30014" s="203"/>
      <c r="C30014" s="203"/>
      <c r="D30014" s="203"/>
      <c r="E30014" s="203"/>
      <c r="F30014" s="203"/>
    </row>
    <row r="30015" spans="1:6" x14ac:dyDescent="0.25">
      <c r="A30015" s="203"/>
      <c r="B30015" s="203"/>
      <c r="C30015" s="203"/>
      <c r="D30015" s="203"/>
      <c r="E30015" s="203"/>
      <c r="F30015" s="203"/>
    </row>
    <row r="30016" spans="1:6" x14ac:dyDescent="0.25">
      <c r="A30016" s="203"/>
      <c r="B30016" s="203"/>
      <c r="C30016" s="203"/>
      <c r="D30016" s="203"/>
      <c r="E30016" s="203"/>
      <c r="F30016" s="203"/>
    </row>
    <row r="30017" spans="1:6" x14ac:dyDescent="0.25">
      <c r="A30017" s="203"/>
      <c r="B30017" s="203"/>
      <c r="C30017" s="203"/>
      <c r="D30017" s="203"/>
      <c r="E30017" s="203"/>
      <c r="F30017" s="203"/>
    </row>
    <row r="30018" spans="1:6" x14ac:dyDescent="0.25">
      <c r="A30018" s="203"/>
      <c r="B30018" s="203"/>
      <c r="C30018" s="203"/>
      <c r="D30018" s="203"/>
      <c r="E30018" s="203"/>
      <c r="F30018" s="203"/>
    </row>
    <row r="30019" spans="1:6" x14ac:dyDescent="0.25">
      <c r="A30019" s="203"/>
      <c r="B30019" s="203"/>
      <c r="C30019" s="203"/>
      <c r="D30019" s="203"/>
      <c r="E30019" s="203"/>
      <c r="F30019" s="203"/>
    </row>
    <row r="30020" spans="1:6" x14ac:dyDescent="0.25">
      <c r="A30020" s="203"/>
      <c r="B30020" s="203"/>
      <c r="C30020" s="203"/>
      <c r="D30020" s="203"/>
      <c r="E30020" s="203"/>
      <c r="F30020" s="203"/>
    </row>
    <row r="30021" spans="1:6" x14ac:dyDescent="0.25">
      <c r="A30021" s="203"/>
      <c r="B30021" s="203"/>
      <c r="C30021" s="203"/>
      <c r="D30021" s="203"/>
      <c r="E30021" s="203"/>
      <c r="F30021" s="203"/>
    </row>
    <row r="30022" spans="1:6" x14ac:dyDescent="0.25">
      <c r="A30022" s="203"/>
      <c r="B30022" s="203"/>
      <c r="C30022" s="203"/>
      <c r="D30022" s="203"/>
      <c r="E30022" s="203"/>
      <c r="F30022" s="203"/>
    </row>
    <row r="30023" spans="1:6" x14ac:dyDescent="0.25">
      <c r="A30023" s="203"/>
      <c r="B30023" s="203"/>
      <c r="C30023" s="203"/>
      <c r="D30023" s="203"/>
      <c r="E30023" s="203"/>
      <c r="F30023" s="203"/>
    </row>
    <row r="30024" spans="1:6" x14ac:dyDescent="0.25">
      <c r="A30024" s="203"/>
      <c r="B30024" s="203"/>
      <c r="C30024" s="203"/>
      <c r="D30024" s="203"/>
      <c r="E30024" s="203"/>
      <c r="F30024" s="203"/>
    </row>
    <row r="30025" spans="1:6" x14ac:dyDescent="0.25">
      <c r="A30025" s="203"/>
      <c r="B30025" s="203"/>
      <c r="C30025" s="203"/>
      <c r="D30025" s="203"/>
      <c r="E30025" s="203"/>
      <c r="F30025" s="203"/>
    </row>
    <row r="30026" spans="1:6" x14ac:dyDescent="0.25">
      <c r="A30026" s="203"/>
      <c r="B30026" s="203"/>
      <c r="C30026" s="203"/>
      <c r="D30026" s="203"/>
      <c r="E30026" s="203"/>
      <c r="F30026" s="203"/>
    </row>
    <row r="30027" spans="1:6" x14ac:dyDescent="0.25">
      <c r="A30027" s="203"/>
      <c r="B30027" s="203"/>
      <c r="C30027" s="203"/>
      <c r="D30027" s="203"/>
      <c r="E30027" s="203"/>
      <c r="F30027" s="203"/>
    </row>
    <row r="30028" spans="1:6" x14ac:dyDescent="0.25">
      <c r="A30028" s="203"/>
      <c r="B30028" s="203"/>
      <c r="C30028" s="203"/>
      <c r="D30028" s="203"/>
      <c r="E30028" s="203"/>
      <c r="F30028" s="203"/>
    </row>
    <row r="30029" spans="1:6" x14ac:dyDescent="0.25">
      <c r="A30029" s="203"/>
      <c r="B30029" s="203"/>
      <c r="C30029" s="203"/>
      <c r="D30029" s="203"/>
      <c r="E30029" s="203"/>
      <c r="F30029" s="203"/>
    </row>
    <row r="30030" spans="1:6" x14ac:dyDescent="0.25">
      <c r="A30030" s="203"/>
      <c r="B30030" s="203"/>
      <c r="C30030" s="203"/>
      <c r="D30030" s="203"/>
      <c r="E30030" s="203"/>
      <c r="F30030" s="203"/>
    </row>
    <row r="30031" spans="1:6" x14ac:dyDescent="0.25">
      <c r="A30031" s="203"/>
      <c r="B30031" s="203"/>
      <c r="C30031" s="203"/>
      <c r="D30031" s="203"/>
      <c r="E30031" s="203"/>
      <c r="F30031" s="203"/>
    </row>
    <row r="30032" spans="1:6" x14ac:dyDescent="0.25">
      <c r="A30032" s="203"/>
      <c r="B30032" s="203"/>
      <c r="C30032" s="203"/>
      <c r="D30032" s="203"/>
      <c r="E30032" s="203"/>
      <c r="F30032" s="203"/>
    </row>
    <row r="30033" spans="1:6" x14ac:dyDescent="0.25">
      <c r="A30033" s="203"/>
      <c r="B30033" s="203"/>
      <c r="C30033" s="203"/>
      <c r="D30033" s="203"/>
      <c r="E30033" s="203"/>
      <c r="F30033" s="203"/>
    </row>
    <row r="30034" spans="1:6" x14ac:dyDescent="0.25">
      <c r="A30034" s="203"/>
      <c r="B30034" s="203"/>
      <c r="C30034" s="203"/>
      <c r="D30034" s="203"/>
      <c r="E30034" s="203"/>
      <c r="F30034" s="203"/>
    </row>
    <row r="30035" spans="1:6" x14ac:dyDescent="0.25">
      <c r="A30035" s="203"/>
      <c r="B30035" s="203"/>
      <c r="C30035" s="203"/>
      <c r="D30035" s="203"/>
      <c r="E30035" s="203"/>
      <c r="F30035" s="203"/>
    </row>
    <row r="30036" spans="1:6" x14ac:dyDescent="0.25">
      <c r="A30036" s="203"/>
      <c r="B30036" s="203"/>
      <c r="C30036" s="203"/>
      <c r="D30036" s="203"/>
      <c r="E30036" s="203"/>
      <c r="F30036" s="203"/>
    </row>
    <row r="30037" spans="1:6" x14ac:dyDescent="0.25">
      <c r="A30037" s="203"/>
      <c r="B30037" s="203"/>
      <c r="C30037" s="203"/>
      <c r="D30037" s="203"/>
      <c r="E30037" s="203"/>
      <c r="F30037" s="203"/>
    </row>
    <row r="30038" spans="1:6" x14ac:dyDescent="0.25">
      <c r="A30038" s="203"/>
      <c r="B30038" s="203"/>
      <c r="C30038" s="203"/>
      <c r="D30038" s="203"/>
      <c r="E30038" s="203"/>
      <c r="F30038" s="203"/>
    </row>
    <row r="30039" spans="1:6" x14ac:dyDescent="0.25">
      <c r="A30039" s="203"/>
      <c r="B30039" s="203"/>
      <c r="C30039" s="203"/>
      <c r="D30039" s="203"/>
      <c r="E30039" s="203"/>
      <c r="F30039" s="203"/>
    </row>
    <row r="30040" spans="1:6" x14ac:dyDescent="0.25">
      <c r="A30040" s="203"/>
      <c r="B30040" s="203"/>
      <c r="C30040" s="203"/>
      <c r="D30040" s="203"/>
      <c r="E30040" s="203"/>
      <c r="F30040" s="203"/>
    </row>
    <row r="30041" spans="1:6" x14ac:dyDescent="0.25">
      <c r="A30041" s="203"/>
      <c r="B30041" s="203"/>
      <c r="C30041" s="203"/>
      <c r="D30041" s="203"/>
      <c r="E30041" s="203"/>
      <c r="F30041" s="203"/>
    </row>
    <row r="30042" spans="1:6" x14ac:dyDescent="0.25">
      <c r="A30042" s="203"/>
      <c r="B30042" s="203"/>
      <c r="C30042" s="203"/>
      <c r="D30042" s="203"/>
      <c r="E30042" s="203"/>
      <c r="F30042" s="203"/>
    </row>
    <row r="30043" spans="1:6" x14ac:dyDescent="0.25">
      <c r="A30043" s="203"/>
      <c r="B30043" s="203"/>
      <c r="C30043" s="203"/>
      <c r="D30043" s="203"/>
      <c r="E30043" s="203"/>
      <c r="F30043" s="203"/>
    </row>
    <row r="30044" spans="1:6" x14ac:dyDescent="0.25">
      <c r="A30044" s="203"/>
      <c r="B30044" s="203"/>
      <c r="C30044" s="203"/>
      <c r="D30044" s="203"/>
      <c r="E30044" s="203"/>
      <c r="F30044" s="203"/>
    </row>
    <row r="30045" spans="1:6" x14ac:dyDescent="0.25">
      <c r="A30045" s="203"/>
      <c r="B30045" s="203"/>
      <c r="C30045" s="203"/>
      <c r="D30045" s="203"/>
      <c r="E30045" s="203"/>
      <c r="F30045" s="203"/>
    </row>
    <row r="30046" spans="1:6" x14ac:dyDescent="0.25">
      <c r="A30046" s="203"/>
      <c r="B30046" s="203"/>
      <c r="C30046" s="203"/>
      <c r="D30046" s="203"/>
      <c r="E30046" s="203"/>
      <c r="F30046" s="203"/>
    </row>
    <row r="30047" spans="1:6" x14ac:dyDescent="0.25">
      <c r="A30047" s="203"/>
      <c r="B30047" s="203"/>
      <c r="C30047" s="203"/>
      <c r="D30047" s="203"/>
      <c r="E30047" s="203"/>
      <c r="F30047" s="203"/>
    </row>
    <row r="30048" spans="1:6" x14ac:dyDescent="0.25">
      <c r="A30048" s="203"/>
      <c r="B30048" s="203"/>
      <c r="C30048" s="203"/>
      <c r="D30048" s="203"/>
      <c r="E30048" s="203"/>
      <c r="F30048" s="203"/>
    </row>
    <row r="30049" spans="1:6" x14ac:dyDescent="0.25">
      <c r="A30049" s="203"/>
      <c r="B30049" s="203"/>
      <c r="C30049" s="203"/>
      <c r="D30049" s="203"/>
      <c r="E30049" s="203"/>
      <c r="F30049" s="203"/>
    </row>
    <row r="30050" spans="1:6" x14ac:dyDescent="0.25">
      <c r="A30050" s="203"/>
      <c r="B30050" s="203"/>
      <c r="C30050" s="203"/>
      <c r="D30050" s="203"/>
      <c r="E30050" s="203"/>
      <c r="F30050" s="203"/>
    </row>
    <row r="30051" spans="1:6" x14ac:dyDescent="0.25">
      <c r="A30051" s="203"/>
      <c r="B30051" s="203"/>
      <c r="C30051" s="203"/>
      <c r="D30051" s="203"/>
      <c r="E30051" s="203"/>
      <c r="F30051" s="203"/>
    </row>
    <row r="30052" spans="1:6" x14ac:dyDescent="0.25">
      <c r="A30052" s="203"/>
      <c r="B30052" s="203"/>
      <c r="C30052" s="203"/>
      <c r="D30052" s="203"/>
      <c r="E30052" s="203"/>
      <c r="F30052" s="203"/>
    </row>
    <row r="30053" spans="1:6" x14ac:dyDescent="0.25">
      <c r="A30053" s="203"/>
      <c r="B30053" s="203"/>
      <c r="C30053" s="203"/>
      <c r="D30053" s="203"/>
      <c r="E30053" s="203"/>
      <c r="F30053" s="203"/>
    </row>
    <row r="30054" spans="1:6" x14ac:dyDescent="0.25">
      <c r="A30054" s="203"/>
      <c r="B30054" s="203"/>
      <c r="C30054" s="203"/>
      <c r="D30054" s="203"/>
      <c r="E30054" s="203"/>
      <c r="F30054" s="203"/>
    </row>
    <row r="30055" spans="1:6" x14ac:dyDescent="0.25">
      <c r="A30055" s="203"/>
      <c r="B30055" s="203"/>
      <c r="C30055" s="203"/>
      <c r="D30055" s="203"/>
      <c r="E30055" s="203"/>
      <c r="F30055" s="203"/>
    </row>
    <row r="30056" spans="1:6" x14ac:dyDescent="0.25">
      <c r="A30056" s="203"/>
      <c r="B30056" s="203"/>
      <c r="C30056" s="203"/>
      <c r="D30056" s="203"/>
      <c r="E30056" s="203"/>
      <c r="F30056" s="203"/>
    </row>
    <row r="30057" spans="1:6" x14ac:dyDescent="0.25">
      <c r="A30057" s="203"/>
      <c r="B30057" s="203"/>
      <c r="C30057" s="203"/>
      <c r="D30057" s="203"/>
      <c r="E30057" s="203"/>
      <c r="F30057" s="203"/>
    </row>
    <row r="30058" spans="1:6" x14ac:dyDescent="0.25">
      <c r="A30058" s="203"/>
      <c r="B30058" s="203"/>
      <c r="C30058" s="203"/>
      <c r="D30058" s="203"/>
      <c r="E30058" s="203"/>
      <c r="F30058" s="203"/>
    </row>
    <row r="30059" spans="1:6" x14ac:dyDescent="0.25">
      <c r="A30059" s="203"/>
      <c r="B30059" s="203"/>
      <c r="C30059" s="203"/>
      <c r="D30059" s="203"/>
      <c r="E30059" s="203"/>
      <c r="F30059" s="203"/>
    </row>
    <row r="30060" spans="1:6" x14ac:dyDescent="0.25">
      <c r="A30060" s="203"/>
      <c r="B30060" s="203"/>
      <c r="C30060" s="203"/>
      <c r="D30060" s="203"/>
      <c r="E30060" s="203"/>
      <c r="F30060" s="203"/>
    </row>
    <row r="30061" spans="1:6" x14ac:dyDescent="0.25">
      <c r="A30061" s="203"/>
      <c r="B30061" s="203"/>
      <c r="C30061" s="203"/>
      <c r="D30061" s="203"/>
      <c r="E30061" s="203"/>
      <c r="F30061" s="203"/>
    </row>
    <row r="30062" spans="1:6" x14ac:dyDescent="0.25">
      <c r="A30062" s="203"/>
      <c r="B30062" s="203"/>
      <c r="C30062" s="203"/>
      <c r="D30062" s="203"/>
      <c r="E30062" s="203"/>
      <c r="F30062" s="203"/>
    </row>
    <row r="30063" spans="1:6" x14ac:dyDescent="0.25">
      <c r="A30063" s="203"/>
      <c r="B30063" s="203"/>
      <c r="C30063" s="203"/>
      <c r="D30063" s="203"/>
      <c r="E30063" s="203"/>
      <c r="F30063" s="203"/>
    </row>
    <row r="30064" spans="1:6" x14ac:dyDescent="0.25">
      <c r="A30064" s="203"/>
      <c r="B30064" s="203"/>
      <c r="C30064" s="203"/>
      <c r="D30064" s="203"/>
      <c r="E30064" s="203"/>
      <c r="F30064" s="203"/>
    </row>
    <row r="30065" spans="1:6" x14ac:dyDescent="0.25">
      <c r="A30065" s="203"/>
      <c r="B30065" s="203"/>
      <c r="C30065" s="203"/>
      <c r="D30065" s="203"/>
      <c r="E30065" s="203"/>
      <c r="F30065" s="203"/>
    </row>
    <row r="30066" spans="1:6" x14ac:dyDescent="0.25">
      <c r="A30066" s="203"/>
      <c r="B30066" s="203"/>
      <c r="C30066" s="203"/>
      <c r="D30066" s="203"/>
      <c r="E30066" s="203"/>
      <c r="F30066" s="203"/>
    </row>
    <row r="30067" spans="1:6" x14ac:dyDescent="0.25">
      <c r="A30067" s="203"/>
      <c r="B30067" s="203"/>
      <c r="C30067" s="203"/>
      <c r="D30067" s="203"/>
      <c r="E30067" s="203"/>
      <c r="F30067" s="203"/>
    </row>
    <row r="30068" spans="1:6" x14ac:dyDescent="0.25">
      <c r="A30068" s="203"/>
      <c r="B30068" s="203"/>
      <c r="C30068" s="203"/>
      <c r="D30068" s="203"/>
      <c r="E30068" s="203"/>
      <c r="F30068" s="203"/>
    </row>
    <row r="30069" spans="1:6" x14ac:dyDescent="0.25">
      <c r="A30069" s="203"/>
      <c r="B30069" s="203"/>
      <c r="C30069" s="203"/>
      <c r="D30069" s="203"/>
      <c r="E30069" s="203"/>
      <c r="F30069" s="203"/>
    </row>
    <row r="30070" spans="1:6" x14ac:dyDescent="0.25">
      <c r="A30070" s="203"/>
      <c r="B30070" s="203"/>
      <c r="C30070" s="203"/>
      <c r="D30070" s="203"/>
      <c r="E30070" s="203"/>
      <c r="F30070" s="203"/>
    </row>
    <row r="30071" spans="1:6" x14ac:dyDescent="0.25">
      <c r="A30071" s="203"/>
      <c r="B30071" s="203"/>
      <c r="C30071" s="203"/>
      <c r="D30071" s="203"/>
      <c r="E30071" s="203"/>
      <c r="F30071" s="203"/>
    </row>
    <row r="30072" spans="1:6" x14ac:dyDescent="0.25">
      <c r="A30072" s="203"/>
      <c r="B30072" s="203"/>
      <c r="C30072" s="203"/>
      <c r="D30072" s="203"/>
      <c r="E30072" s="203"/>
      <c r="F30072" s="203"/>
    </row>
    <row r="30073" spans="1:6" x14ac:dyDescent="0.25">
      <c r="A30073" s="203"/>
      <c r="B30073" s="203"/>
      <c r="C30073" s="203"/>
      <c r="D30073" s="203"/>
      <c r="E30073" s="203"/>
      <c r="F30073" s="203"/>
    </row>
    <row r="30074" spans="1:6" x14ac:dyDescent="0.25">
      <c r="A30074" s="203"/>
      <c r="B30074" s="203"/>
      <c r="C30074" s="203"/>
      <c r="D30074" s="203"/>
      <c r="E30074" s="203"/>
      <c r="F30074" s="203"/>
    </row>
    <row r="30075" spans="1:6" x14ac:dyDescent="0.25">
      <c r="A30075" s="203"/>
      <c r="B30075" s="203"/>
      <c r="C30075" s="203"/>
      <c r="D30075" s="203"/>
      <c r="E30075" s="203"/>
      <c r="F30075" s="203"/>
    </row>
    <row r="30076" spans="1:6" x14ac:dyDescent="0.25">
      <c r="A30076" s="203"/>
      <c r="B30076" s="203"/>
      <c r="C30076" s="203"/>
      <c r="D30076" s="203"/>
      <c r="E30076" s="203"/>
      <c r="F30076" s="203"/>
    </row>
    <row r="30077" spans="1:6" x14ac:dyDescent="0.25">
      <c r="A30077" s="203"/>
      <c r="B30077" s="203"/>
      <c r="C30077" s="203"/>
      <c r="D30077" s="203"/>
      <c r="E30077" s="203"/>
      <c r="F30077" s="203"/>
    </row>
    <row r="30078" spans="1:6" x14ac:dyDescent="0.25">
      <c r="A30078" s="203"/>
      <c r="B30078" s="203"/>
      <c r="C30078" s="203"/>
      <c r="D30078" s="203"/>
      <c r="E30078" s="203"/>
      <c r="F30078" s="203"/>
    </row>
    <row r="30079" spans="1:6" x14ac:dyDescent="0.25">
      <c r="A30079" s="203"/>
      <c r="B30079" s="203"/>
      <c r="C30079" s="203"/>
      <c r="D30079" s="203"/>
      <c r="E30079" s="203"/>
      <c r="F30079" s="203"/>
    </row>
    <row r="30080" spans="1:6" x14ac:dyDescent="0.25">
      <c r="A30080" s="203"/>
      <c r="B30080" s="203"/>
      <c r="C30080" s="203"/>
      <c r="D30080" s="203"/>
      <c r="E30080" s="203"/>
      <c r="F30080" s="203"/>
    </row>
    <row r="30081" spans="1:6" x14ac:dyDescent="0.25">
      <c r="A30081" s="203"/>
      <c r="B30081" s="203"/>
      <c r="C30081" s="203"/>
      <c r="D30081" s="203"/>
      <c r="E30081" s="203"/>
      <c r="F30081" s="203"/>
    </row>
    <row r="30082" spans="1:6" x14ac:dyDescent="0.25">
      <c r="A30082" s="203"/>
      <c r="B30082" s="203"/>
      <c r="C30082" s="203"/>
      <c r="D30082" s="203"/>
      <c r="E30082" s="203"/>
      <c r="F30082" s="203"/>
    </row>
    <row r="30083" spans="1:6" x14ac:dyDescent="0.25">
      <c r="A30083" s="203"/>
      <c r="B30083" s="203"/>
      <c r="C30083" s="203"/>
      <c r="D30083" s="203"/>
      <c r="E30083" s="203"/>
      <c r="F30083" s="203"/>
    </row>
    <row r="30084" spans="1:6" x14ac:dyDescent="0.25">
      <c r="A30084" s="203"/>
      <c r="B30084" s="203"/>
      <c r="C30084" s="203"/>
      <c r="D30084" s="203"/>
      <c r="E30084" s="203"/>
      <c r="F30084" s="203"/>
    </row>
    <row r="30085" spans="1:6" x14ac:dyDescent="0.25">
      <c r="A30085" s="203"/>
      <c r="B30085" s="203"/>
      <c r="C30085" s="203"/>
      <c r="D30085" s="203"/>
      <c r="E30085" s="203"/>
      <c r="F30085" s="203"/>
    </row>
    <row r="30086" spans="1:6" x14ac:dyDescent="0.25">
      <c r="A30086" s="203"/>
      <c r="B30086" s="203"/>
      <c r="C30086" s="203"/>
      <c r="D30086" s="203"/>
      <c r="E30086" s="203"/>
      <c r="F30086" s="203"/>
    </row>
    <row r="30087" spans="1:6" x14ac:dyDescent="0.25">
      <c r="A30087" s="203"/>
      <c r="B30087" s="203"/>
      <c r="C30087" s="203"/>
      <c r="D30087" s="203"/>
      <c r="E30087" s="203"/>
      <c r="F30087" s="203"/>
    </row>
    <row r="30088" spans="1:6" x14ac:dyDescent="0.25">
      <c r="A30088" s="203"/>
      <c r="B30088" s="203"/>
      <c r="C30088" s="203"/>
      <c r="D30088" s="203"/>
      <c r="E30088" s="203"/>
      <c r="F30088" s="203"/>
    </row>
    <row r="30089" spans="1:6" x14ac:dyDescent="0.25">
      <c r="A30089" s="203"/>
      <c r="B30089" s="203"/>
      <c r="C30089" s="203"/>
      <c r="D30089" s="203"/>
      <c r="E30089" s="203"/>
      <c r="F30089" s="203"/>
    </row>
    <row r="30090" spans="1:6" x14ac:dyDescent="0.25">
      <c r="A30090" s="203"/>
      <c r="B30090" s="203"/>
      <c r="C30090" s="203"/>
      <c r="D30090" s="203"/>
      <c r="E30090" s="203"/>
      <c r="F30090" s="203"/>
    </row>
    <row r="30091" spans="1:6" x14ac:dyDescent="0.25">
      <c r="A30091" s="203"/>
      <c r="B30091" s="203"/>
      <c r="C30091" s="203"/>
      <c r="D30091" s="203"/>
      <c r="E30091" s="203"/>
      <c r="F30091" s="203"/>
    </row>
    <row r="30092" spans="1:6" x14ac:dyDescent="0.25">
      <c r="A30092" s="203"/>
      <c r="B30092" s="203"/>
      <c r="C30092" s="203"/>
      <c r="D30092" s="203"/>
      <c r="E30092" s="203"/>
      <c r="F30092" s="203"/>
    </row>
    <row r="30093" spans="1:6" x14ac:dyDescent="0.25">
      <c r="A30093" s="203"/>
      <c r="B30093" s="203"/>
      <c r="C30093" s="203"/>
      <c r="D30093" s="203"/>
      <c r="E30093" s="203"/>
      <c r="F30093" s="203"/>
    </row>
    <row r="30094" spans="1:6" x14ac:dyDescent="0.25">
      <c r="A30094" s="203"/>
      <c r="B30094" s="203"/>
      <c r="C30094" s="203"/>
      <c r="D30094" s="203"/>
      <c r="E30094" s="203"/>
      <c r="F30094" s="203"/>
    </row>
    <row r="30095" spans="1:6" x14ac:dyDescent="0.25">
      <c r="A30095" s="203"/>
      <c r="B30095" s="203"/>
      <c r="C30095" s="203"/>
      <c r="D30095" s="203"/>
      <c r="E30095" s="203"/>
      <c r="F30095" s="203"/>
    </row>
    <row r="30096" spans="1:6" x14ac:dyDescent="0.25">
      <c r="A30096" s="203"/>
      <c r="B30096" s="203"/>
      <c r="C30096" s="203"/>
      <c r="D30096" s="203"/>
      <c r="E30096" s="203"/>
      <c r="F30096" s="203"/>
    </row>
    <row r="30097" spans="1:6" x14ac:dyDescent="0.25">
      <c r="A30097" s="203"/>
      <c r="B30097" s="203"/>
      <c r="C30097" s="203"/>
      <c r="D30097" s="203"/>
      <c r="E30097" s="203"/>
      <c r="F30097" s="203"/>
    </row>
    <row r="30098" spans="1:6" x14ac:dyDescent="0.25">
      <c r="A30098" s="203"/>
      <c r="B30098" s="203"/>
      <c r="C30098" s="203"/>
      <c r="D30098" s="203"/>
      <c r="E30098" s="203"/>
      <c r="F30098" s="203"/>
    </row>
    <row r="30099" spans="1:6" x14ac:dyDescent="0.25">
      <c r="A30099" s="203"/>
      <c r="B30099" s="203"/>
      <c r="C30099" s="203"/>
      <c r="D30099" s="203"/>
      <c r="E30099" s="203"/>
      <c r="F30099" s="203"/>
    </row>
    <row r="30100" spans="1:6" x14ac:dyDescent="0.25">
      <c r="A30100" s="203"/>
      <c r="B30100" s="203"/>
      <c r="C30100" s="203"/>
      <c r="D30100" s="203"/>
      <c r="E30100" s="203"/>
      <c r="F30100" s="203"/>
    </row>
    <row r="30101" spans="1:6" x14ac:dyDescent="0.25">
      <c r="A30101" s="203"/>
      <c r="B30101" s="203"/>
      <c r="C30101" s="203"/>
      <c r="D30101" s="203"/>
      <c r="E30101" s="203"/>
      <c r="F30101" s="203"/>
    </row>
    <row r="30102" spans="1:6" x14ac:dyDescent="0.25">
      <c r="A30102" s="203"/>
      <c r="B30102" s="203"/>
      <c r="C30102" s="203"/>
      <c r="D30102" s="203"/>
      <c r="E30102" s="203"/>
      <c r="F30102" s="203"/>
    </row>
    <row r="30103" spans="1:6" x14ac:dyDescent="0.25">
      <c r="A30103" s="203"/>
      <c r="B30103" s="203"/>
      <c r="C30103" s="203"/>
      <c r="D30103" s="203"/>
      <c r="E30103" s="203"/>
      <c r="F30103" s="203"/>
    </row>
    <row r="30104" spans="1:6" x14ac:dyDescent="0.25">
      <c r="A30104" s="203"/>
      <c r="B30104" s="203"/>
      <c r="C30104" s="203"/>
      <c r="D30104" s="203"/>
      <c r="E30104" s="203"/>
      <c r="F30104" s="203"/>
    </row>
    <row r="30105" spans="1:6" x14ac:dyDescent="0.25">
      <c r="A30105" s="203"/>
      <c r="B30105" s="203"/>
      <c r="C30105" s="203"/>
      <c r="D30105" s="203"/>
      <c r="E30105" s="203"/>
      <c r="F30105" s="203"/>
    </row>
    <row r="30106" spans="1:6" x14ac:dyDescent="0.25">
      <c r="A30106" s="203"/>
      <c r="B30106" s="203"/>
      <c r="C30106" s="203"/>
      <c r="D30106" s="203"/>
      <c r="E30106" s="203"/>
      <c r="F30106" s="203"/>
    </row>
    <row r="30107" spans="1:6" x14ac:dyDescent="0.25">
      <c r="A30107" s="203"/>
      <c r="B30107" s="203"/>
      <c r="C30107" s="203"/>
      <c r="D30107" s="203"/>
      <c r="E30107" s="203"/>
      <c r="F30107" s="203"/>
    </row>
    <row r="30108" spans="1:6" x14ac:dyDescent="0.25">
      <c r="A30108" s="203"/>
      <c r="B30108" s="203"/>
      <c r="C30108" s="203"/>
      <c r="D30108" s="203"/>
      <c r="E30108" s="203"/>
      <c r="F30108" s="203"/>
    </row>
    <row r="30109" spans="1:6" x14ac:dyDescent="0.25">
      <c r="A30109" s="203"/>
      <c r="B30109" s="203"/>
      <c r="C30109" s="203"/>
      <c r="D30109" s="203"/>
      <c r="E30109" s="203"/>
      <c r="F30109" s="203"/>
    </row>
    <row r="30110" spans="1:6" x14ac:dyDescent="0.25">
      <c r="A30110" s="203"/>
      <c r="B30110" s="203"/>
      <c r="C30110" s="203"/>
      <c r="D30110" s="203"/>
      <c r="E30110" s="203"/>
      <c r="F30110" s="203"/>
    </row>
    <row r="30111" spans="1:6" x14ac:dyDescent="0.25">
      <c r="A30111" s="203"/>
      <c r="B30111" s="203"/>
      <c r="C30111" s="203"/>
      <c r="D30111" s="203"/>
      <c r="E30111" s="203"/>
      <c r="F30111" s="203"/>
    </row>
    <row r="30112" spans="1:6" x14ac:dyDescent="0.25">
      <c r="A30112" s="203"/>
      <c r="B30112" s="203"/>
      <c r="C30112" s="203"/>
      <c r="D30112" s="203"/>
      <c r="E30112" s="203"/>
      <c r="F30112" s="203"/>
    </row>
    <row r="30113" spans="1:6" x14ac:dyDescent="0.25">
      <c r="A30113" s="203"/>
      <c r="B30113" s="203"/>
      <c r="C30113" s="203"/>
      <c r="D30113" s="203"/>
      <c r="E30113" s="203"/>
      <c r="F30113" s="203"/>
    </row>
    <row r="30114" spans="1:6" x14ac:dyDescent="0.25">
      <c r="A30114" s="203"/>
      <c r="B30114" s="203"/>
      <c r="C30114" s="203"/>
      <c r="D30114" s="203"/>
      <c r="E30114" s="203"/>
      <c r="F30114" s="203"/>
    </row>
    <row r="30115" spans="1:6" x14ac:dyDescent="0.25">
      <c r="A30115" s="203"/>
      <c r="B30115" s="203"/>
      <c r="C30115" s="203"/>
      <c r="D30115" s="203"/>
      <c r="E30115" s="203"/>
      <c r="F30115" s="203"/>
    </row>
    <row r="30116" spans="1:6" x14ac:dyDescent="0.25">
      <c r="A30116" s="203"/>
      <c r="B30116" s="203"/>
      <c r="C30116" s="203"/>
      <c r="D30116" s="203"/>
      <c r="E30116" s="203"/>
      <c r="F30116" s="203"/>
    </row>
    <row r="30117" spans="1:6" x14ac:dyDescent="0.25">
      <c r="A30117" s="203"/>
      <c r="B30117" s="203"/>
      <c r="C30117" s="203"/>
      <c r="D30117" s="203"/>
      <c r="E30117" s="203"/>
      <c r="F30117" s="203"/>
    </row>
    <row r="30118" spans="1:6" x14ac:dyDescent="0.25">
      <c r="A30118" s="203"/>
      <c r="B30118" s="203"/>
      <c r="C30118" s="203"/>
      <c r="D30118" s="203"/>
      <c r="E30118" s="203"/>
      <c r="F30118" s="203"/>
    </row>
    <row r="30119" spans="1:6" x14ac:dyDescent="0.25">
      <c r="A30119" s="203"/>
      <c r="B30119" s="203"/>
      <c r="C30119" s="203"/>
      <c r="D30119" s="203"/>
      <c r="E30119" s="203"/>
      <c r="F30119" s="203"/>
    </row>
    <row r="30120" spans="1:6" x14ac:dyDescent="0.25">
      <c r="A30120" s="203"/>
      <c r="B30120" s="203"/>
      <c r="C30120" s="203"/>
      <c r="D30120" s="203"/>
      <c r="E30120" s="203"/>
      <c r="F30120" s="203"/>
    </row>
    <row r="30121" spans="1:6" x14ac:dyDescent="0.25">
      <c r="A30121" s="203"/>
      <c r="B30121" s="203"/>
      <c r="C30121" s="203"/>
      <c r="D30121" s="203"/>
      <c r="E30121" s="203"/>
      <c r="F30121" s="203"/>
    </row>
    <row r="30122" spans="1:6" x14ac:dyDescent="0.25">
      <c r="A30122" s="203"/>
      <c r="B30122" s="203"/>
      <c r="C30122" s="203"/>
      <c r="D30122" s="203"/>
      <c r="E30122" s="203"/>
      <c r="F30122" s="203"/>
    </row>
    <row r="30123" spans="1:6" x14ac:dyDescent="0.25">
      <c r="A30123" s="203"/>
      <c r="B30123" s="203"/>
      <c r="C30123" s="203"/>
      <c r="D30123" s="203"/>
      <c r="E30123" s="203"/>
      <c r="F30123" s="203"/>
    </row>
    <row r="30124" spans="1:6" x14ac:dyDescent="0.25">
      <c r="A30124" s="203"/>
      <c r="B30124" s="203"/>
      <c r="C30124" s="203"/>
      <c r="D30124" s="203"/>
      <c r="E30124" s="203"/>
      <c r="F30124" s="203"/>
    </row>
    <row r="30125" spans="1:6" x14ac:dyDescent="0.25">
      <c r="A30125" s="203"/>
      <c r="B30125" s="203"/>
      <c r="C30125" s="203"/>
      <c r="D30125" s="203"/>
      <c r="E30125" s="203"/>
      <c r="F30125" s="203"/>
    </row>
    <row r="30126" spans="1:6" x14ac:dyDescent="0.25">
      <c r="A30126" s="203"/>
      <c r="B30126" s="203"/>
      <c r="C30126" s="203"/>
      <c r="D30126" s="203"/>
      <c r="E30126" s="203"/>
      <c r="F30126" s="203"/>
    </row>
    <row r="30127" spans="1:6" x14ac:dyDescent="0.25">
      <c r="A30127" s="203"/>
      <c r="B30127" s="203"/>
      <c r="C30127" s="203"/>
      <c r="D30127" s="203"/>
      <c r="E30127" s="203"/>
      <c r="F30127" s="203"/>
    </row>
    <row r="30128" spans="1:6" x14ac:dyDescent="0.25">
      <c r="A30128" s="203"/>
      <c r="B30128" s="203"/>
      <c r="C30128" s="203"/>
      <c r="D30128" s="203"/>
      <c r="E30128" s="203"/>
      <c r="F30128" s="203"/>
    </row>
    <row r="30129" spans="1:6" x14ac:dyDescent="0.25">
      <c r="A30129" s="203"/>
      <c r="B30129" s="203"/>
      <c r="C30129" s="203"/>
      <c r="D30129" s="203"/>
      <c r="E30129" s="203"/>
      <c r="F30129" s="203"/>
    </row>
    <row r="30130" spans="1:6" x14ac:dyDescent="0.25">
      <c r="A30130" s="203"/>
      <c r="B30130" s="203"/>
      <c r="C30130" s="203"/>
      <c r="D30130" s="203"/>
      <c r="E30130" s="203"/>
      <c r="F30130" s="203"/>
    </row>
    <row r="30131" spans="1:6" x14ac:dyDescent="0.25">
      <c r="A30131" s="203"/>
      <c r="B30131" s="203"/>
      <c r="C30131" s="203"/>
      <c r="D30131" s="203"/>
      <c r="E30131" s="203"/>
      <c r="F30131" s="203"/>
    </row>
    <row r="30132" spans="1:6" x14ac:dyDescent="0.25">
      <c r="A30132" s="203"/>
      <c r="B30132" s="203"/>
      <c r="C30132" s="203"/>
      <c r="D30132" s="203"/>
      <c r="E30132" s="203"/>
      <c r="F30132" s="203"/>
    </row>
    <row r="30133" spans="1:6" x14ac:dyDescent="0.25">
      <c r="A30133" s="203"/>
      <c r="B30133" s="203"/>
      <c r="C30133" s="203"/>
      <c r="D30133" s="203"/>
      <c r="E30133" s="203"/>
      <c r="F30133" s="203"/>
    </row>
    <row r="30134" spans="1:6" x14ac:dyDescent="0.25">
      <c r="A30134" s="203"/>
      <c r="B30134" s="203"/>
      <c r="C30134" s="203"/>
      <c r="D30134" s="203"/>
      <c r="E30134" s="203"/>
      <c r="F30134" s="203"/>
    </row>
    <row r="30135" spans="1:6" x14ac:dyDescent="0.25">
      <c r="A30135" s="203"/>
      <c r="B30135" s="203"/>
      <c r="C30135" s="203"/>
      <c r="D30135" s="203"/>
      <c r="E30135" s="203"/>
      <c r="F30135" s="203"/>
    </row>
    <row r="30136" spans="1:6" x14ac:dyDescent="0.25">
      <c r="A30136" s="203"/>
      <c r="B30136" s="203"/>
      <c r="C30136" s="203"/>
      <c r="D30136" s="203"/>
      <c r="E30136" s="203"/>
      <c r="F30136" s="203"/>
    </row>
    <row r="30137" spans="1:6" x14ac:dyDescent="0.25">
      <c r="A30137" s="203"/>
      <c r="B30137" s="203"/>
      <c r="C30137" s="203"/>
      <c r="D30137" s="203"/>
      <c r="E30137" s="203"/>
      <c r="F30137" s="203"/>
    </row>
    <row r="30138" spans="1:6" x14ac:dyDescent="0.25">
      <c r="A30138" s="203"/>
      <c r="B30138" s="203"/>
      <c r="C30138" s="203"/>
      <c r="D30138" s="203"/>
      <c r="E30138" s="203"/>
      <c r="F30138" s="203"/>
    </row>
    <row r="30139" spans="1:6" x14ac:dyDescent="0.25">
      <c r="A30139" s="203"/>
      <c r="B30139" s="203"/>
      <c r="C30139" s="203"/>
      <c r="D30139" s="203"/>
      <c r="E30139" s="203"/>
      <c r="F30139" s="203"/>
    </row>
    <row r="30140" spans="1:6" x14ac:dyDescent="0.25">
      <c r="A30140" s="203"/>
      <c r="B30140" s="203"/>
      <c r="C30140" s="203"/>
      <c r="D30140" s="203"/>
      <c r="E30140" s="203"/>
      <c r="F30140" s="203"/>
    </row>
    <row r="30141" spans="1:6" x14ac:dyDescent="0.25">
      <c r="A30141" s="203"/>
      <c r="B30141" s="203"/>
      <c r="C30141" s="203"/>
      <c r="D30141" s="203"/>
      <c r="E30141" s="203"/>
      <c r="F30141" s="203"/>
    </row>
    <row r="30142" spans="1:6" x14ac:dyDescent="0.25">
      <c r="A30142" s="203"/>
      <c r="B30142" s="203"/>
      <c r="C30142" s="203"/>
      <c r="D30142" s="203"/>
      <c r="E30142" s="203"/>
      <c r="F30142" s="203"/>
    </row>
    <row r="30143" spans="1:6" x14ac:dyDescent="0.25">
      <c r="A30143" s="203"/>
      <c r="B30143" s="203"/>
      <c r="C30143" s="203"/>
      <c r="D30143" s="203"/>
      <c r="E30143" s="203"/>
      <c r="F30143" s="203"/>
    </row>
    <row r="30144" spans="1:6" x14ac:dyDescent="0.25">
      <c r="A30144" s="203"/>
      <c r="B30144" s="203"/>
      <c r="C30144" s="203"/>
      <c r="D30144" s="203"/>
      <c r="E30144" s="203"/>
      <c r="F30144" s="203"/>
    </row>
    <row r="30145" spans="1:6" x14ac:dyDescent="0.25">
      <c r="A30145" s="203"/>
      <c r="B30145" s="203"/>
      <c r="C30145" s="203"/>
      <c r="D30145" s="203"/>
      <c r="E30145" s="203"/>
      <c r="F30145" s="203"/>
    </row>
    <row r="30146" spans="1:6" x14ac:dyDescent="0.25">
      <c r="A30146" s="203"/>
      <c r="B30146" s="203"/>
      <c r="C30146" s="203"/>
      <c r="D30146" s="203"/>
      <c r="E30146" s="203"/>
      <c r="F30146" s="203"/>
    </row>
    <row r="30147" spans="1:6" x14ac:dyDescent="0.25">
      <c r="A30147" s="203"/>
      <c r="B30147" s="203"/>
      <c r="C30147" s="203"/>
      <c r="D30147" s="203"/>
      <c r="E30147" s="203"/>
      <c r="F30147" s="203"/>
    </row>
    <row r="30148" spans="1:6" x14ac:dyDescent="0.25">
      <c r="A30148" s="203"/>
      <c r="B30148" s="203"/>
      <c r="C30148" s="203"/>
      <c r="D30148" s="203"/>
      <c r="E30148" s="203"/>
      <c r="F30148" s="203"/>
    </row>
    <row r="30149" spans="1:6" x14ac:dyDescent="0.25">
      <c r="A30149" s="203"/>
      <c r="B30149" s="203"/>
      <c r="C30149" s="203"/>
      <c r="D30149" s="203"/>
      <c r="E30149" s="203"/>
      <c r="F30149" s="203"/>
    </row>
    <row r="30150" spans="1:6" x14ac:dyDescent="0.25">
      <c r="A30150" s="203"/>
      <c r="B30150" s="203"/>
      <c r="C30150" s="203"/>
      <c r="D30150" s="203"/>
      <c r="E30150" s="203"/>
      <c r="F30150" s="203"/>
    </row>
    <row r="30151" spans="1:6" x14ac:dyDescent="0.25">
      <c r="A30151" s="203"/>
      <c r="B30151" s="203"/>
      <c r="C30151" s="203"/>
      <c r="D30151" s="203"/>
      <c r="E30151" s="203"/>
      <c r="F30151" s="203"/>
    </row>
    <row r="30152" spans="1:6" x14ac:dyDescent="0.25">
      <c r="A30152" s="203"/>
      <c r="B30152" s="203"/>
      <c r="C30152" s="203"/>
      <c r="D30152" s="203"/>
      <c r="E30152" s="203"/>
      <c r="F30152" s="203"/>
    </row>
    <row r="30153" spans="1:6" x14ac:dyDescent="0.25">
      <c r="A30153" s="203"/>
      <c r="B30153" s="203"/>
      <c r="C30153" s="203"/>
      <c r="D30153" s="203"/>
      <c r="E30153" s="203"/>
      <c r="F30153" s="203"/>
    </row>
    <row r="30154" spans="1:6" x14ac:dyDescent="0.25">
      <c r="A30154" s="203"/>
      <c r="B30154" s="203"/>
      <c r="C30154" s="203"/>
      <c r="D30154" s="203"/>
      <c r="E30154" s="203"/>
      <c r="F30154" s="203"/>
    </row>
    <row r="30155" spans="1:6" x14ac:dyDescent="0.25">
      <c r="A30155" s="203"/>
      <c r="B30155" s="203"/>
      <c r="C30155" s="203"/>
      <c r="D30155" s="203"/>
      <c r="E30155" s="203"/>
      <c r="F30155" s="203"/>
    </row>
    <row r="30156" spans="1:6" x14ac:dyDescent="0.25">
      <c r="A30156" s="203"/>
      <c r="B30156" s="203"/>
      <c r="C30156" s="203"/>
      <c r="D30156" s="203"/>
      <c r="E30156" s="203"/>
      <c r="F30156" s="203"/>
    </row>
    <row r="30157" spans="1:6" x14ac:dyDescent="0.25">
      <c r="A30157" s="203"/>
      <c r="B30157" s="203"/>
      <c r="C30157" s="203"/>
      <c r="D30157" s="203"/>
      <c r="E30157" s="203"/>
      <c r="F30157" s="203"/>
    </row>
    <row r="30158" spans="1:6" x14ac:dyDescent="0.25">
      <c r="A30158" s="203"/>
      <c r="B30158" s="203"/>
      <c r="C30158" s="203"/>
      <c r="D30158" s="203"/>
      <c r="E30158" s="203"/>
      <c r="F30158" s="203"/>
    </row>
    <row r="30159" spans="1:6" x14ac:dyDescent="0.25">
      <c r="A30159" s="203"/>
      <c r="B30159" s="203"/>
      <c r="C30159" s="203"/>
      <c r="D30159" s="203"/>
      <c r="E30159" s="203"/>
      <c r="F30159" s="203"/>
    </row>
    <row r="30160" spans="1:6" x14ac:dyDescent="0.25">
      <c r="A30160" s="203"/>
      <c r="B30160" s="203"/>
      <c r="C30160" s="203"/>
      <c r="D30160" s="203"/>
      <c r="E30160" s="203"/>
      <c r="F30160" s="203"/>
    </row>
    <row r="30161" spans="1:6" x14ac:dyDescent="0.25">
      <c r="A30161" s="203"/>
      <c r="B30161" s="203"/>
      <c r="C30161" s="203"/>
      <c r="D30161" s="203"/>
      <c r="E30161" s="203"/>
      <c r="F30161" s="203"/>
    </row>
    <row r="30162" spans="1:6" x14ac:dyDescent="0.25">
      <c r="A30162" s="203"/>
      <c r="B30162" s="203"/>
      <c r="C30162" s="203"/>
      <c r="D30162" s="203"/>
      <c r="E30162" s="203"/>
      <c r="F30162" s="203"/>
    </row>
    <row r="30163" spans="1:6" x14ac:dyDescent="0.25">
      <c r="A30163" s="203"/>
      <c r="B30163" s="203"/>
      <c r="C30163" s="203"/>
      <c r="D30163" s="203"/>
      <c r="E30163" s="203"/>
      <c r="F30163" s="203"/>
    </row>
    <row r="30164" spans="1:6" x14ac:dyDescent="0.25">
      <c r="A30164" s="203"/>
      <c r="B30164" s="203"/>
      <c r="C30164" s="203"/>
      <c r="D30164" s="203"/>
      <c r="E30164" s="203"/>
      <c r="F30164" s="203"/>
    </row>
    <row r="30165" spans="1:6" x14ac:dyDescent="0.25">
      <c r="A30165" s="203"/>
      <c r="B30165" s="203"/>
      <c r="C30165" s="203"/>
      <c r="D30165" s="203"/>
      <c r="E30165" s="203"/>
      <c r="F30165" s="203"/>
    </row>
    <row r="30166" spans="1:6" x14ac:dyDescent="0.25">
      <c r="A30166" s="203"/>
      <c r="B30166" s="203"/>
      <c r="C30166" s="203"/>
      <c r="D30166" s="203"/>
      <c r="E30166" s="203"/>
      <c r="F30166" s="203"/>
    </row>
    <row r="30167" spans="1:6" x14ac:dyDescent="0.25">
      <c r="A30167" s="203"/>
      <c r="B30167" s="203"/>
      <c r="C30167" s="203"/>
      <c r="D30167" s="203"/>
      <c r="E30167" s="203"/>
      <c r="F30167" s="203"/>
    </row>
    <row r="30168" spans="1:6" x14ac:dyDescent="0.25">
      <c r="A30168" s="203"/>
      <c r="B30168" s="203"/>
      <c r="C30168" s="203"/>
      <c r="D30168" s="203"/>
      <c r="E30168" s="203"/>
      <c r="F30168" s="203"/>
    </row>
    <row r="30169" spans="1:6" x14ac:dyDescent="0.25">
      <c r="A30169" s="203"/>
      <c r="B30169" s="203"/>
      <c r="C30169" s="203"/>
      <c r="D30169" s="203"/>
      <c r="E30169" s="203"/>
      <c r="F30169" s="203"/>
    </row>
    <row r="30170" spans="1:6" x14ac:dyDescent="0.25">
      <c r="A30170" s="203"/>
      <c r="B30170" s="203"/>
      <c r="C30170" s="203"/>
      <c r="D30170" s="203"/>
      <c r="E30170" s="203"/>
      <c r="F30170" s="203"/>
    </row>
    <row r="30171" spans="1:6" x14ac:dyDescent="0.25">
      <c r="A30171" s="203"/>
      <c r="B30171" s="203"/>
      <c r="C30171" s="203"/>
      <c r="D30171" s="203"/>
      <c r="E30171" s="203"/>
      <c r="F30171" s="203"/>
    </row>
    <row r="30172" spans="1:6" x14ac:dyDescent="0.25">
      <c r="A30172" s="203"/>
      <c r="B30172" s="203"/>
      <c r="C30172" s="203"/>
      <c r="D30172" s="203"/>
      <c r="E30172" s="203"/>
      <c r="F30172" s="203"/>
    </row>
    <row r="30173" spans="1:6" x14ac:dyDescent="0.25">
      <c r="A30173" s="203"/>
      <c r="B30173" s="203"/>
      <c r="C30173" s="203"/>
      <c r="D30173" s="203"/>
      <c r="E30173" s="203"/>
      <c r="F30173" s="203"/>
    </row>
    <row r="30174" spans="1:6" x14ac:dyDescent="0.25">
      <c r="A30174" s="203"/>
      <c r="B30174" s="203"/>
      <c r="C30174" s="203"/>
      <c r="D30174" s="203"/>
      <c r="E30174" s="203"/>
      <c r="F30174" s="203"/>
    </row>
    <row r="30175" spans="1:6" x14ac:dyDescent="0.25">
      <c r="A30175" s="203"/>
      <c r="B30175" s="203"/>
      <c r="C30175" s="203"/>
      <c r="D30175" s="203"/>
      <c r="E30175" s="203"/>
      <c r="F30175" s="203"/>
    </row>
    <row r="30176" spans="1:6" x14ac:dyDescent="0.25">
      <c r="A30176" s="203"/>
      <c r="B30176" s="203"/>
      <c r="C30176" s="203"/>
      <c r="D30176" s="203"/>
      <c r="E30176" s="203"/>
      <c r="F30176" s="203"/>
    </row>
    <row r="30177" spans="1:6" x14ac:dyDescent="0.25">
      <c r="A30177" s="203"/>
      <c r="B30177" s="203"/>
      <c r="C30177" s="203"/>
      <c r="D30177" s="203"/>
      <c r="E30177" s="203"/>
      <c r="F30177" s="203"/>
    </row>
    <row r="30178" spans="1:6" x14ac:dyDescent="0.25">
      <c r="A30178" s="203"/>
      <c r="B30178" s="203"/>
      <c r="C30178" s="203"/>
      <c r="D30178" s="203"/>
      <c r="E30178" s="203"/>
      <c r="F30178" s="203"/>
    </row>
    <row r="30179" spans="1:6" x14ac:dyDescent="0.25">
      <c r="A30179" s="203"/>
      <c r="B30179" s="203"/>
      <c r="C30179" s="203"/>
      <c r="D30179" s="203"/>
      <c r="E30179" s="203"/>
      <c r="F30179" s="203"/>
    </row>
    <row r="30180" spans="1:6" x14ac:dyDescent="0.25">
      <c r="A30180" s="203"/>
      <c r="B30180" s="203"/>
      <c r="C30180" s="203"/>
      <c r="D30180" s="203"/>
      <c r="E30180" s="203"/>
      <c r="F30180" s="203"/>
    </row>
    <row r="30181" spans="1:6" x14ac:dyDescent="0.25">
      <c r="A30181" s="203"/>
      <c r="B30181" s="203"/>
      <c r="C30181" s="203"/>
      <c r="D30181" s="203"/>
      <c r="E30181" s="203"/>
      <c r="F30181" s="203"/>
    </row>
    <row r="30182" spans="1:6" x14ac:dyDescent="0.25">
      <c r="A30182" s="203"/>
      <c r="B30182" s="203"/>
      <c r="C30182" s="203"/>
      <c r="D30182" s="203"/>
      <c r="E30182" s="203"/>
      <c r="F30182" s="203"/>
    </row>
    <row r="30183" spans="1:6" x14ac:dyDescent="0.25">
      <c r="A30183" s="203"/>
      <c r="B30183" s="203"/>
      <c r="C30183" s="203"/>
      <c r="D30183" s="203"/>
      <c r="E30183" s="203"/>
      <c r="F30183" s="203"/>
    </row>
    <row r="30184" spans="1:6" x14ac:dyDescent="0.25">
      <c r="A30184" s="203"/>
      <c r="B30184" s="203"/>
      <c r="C30184" s="203"/>
      <c r="D30184" s="203"/>
      <c r="E30184" s="203"/>
      <c r="F30184" s="203"/>
    </row>
    <row r="30185" spans="1:6" x14ac:dyDescent="0.25">
      <c r="A30185" s="203"/>
      <c r="B30185" s="203"/>
      <c r="C30185" s="203"/>
      <c r="D30185" s="203"/>
      <c r="E30185" s="203"/>
      <c r="F30185" s="203"/>
    </row>
    <row r="30186" spans="1:6" x14ac:dyDescent="0.25">
      <c r="A30186" s="203"/>
      <c r="B30186" s="203"/>
      <c r="C30186" s="203"/>
      <c r="D30186" s="203"/>
      <c r="E30186" s="203"/>
      <c r="F30186" s="203"/>
    </row>
    <row r="30187" spans="1:6" x14ac:dyDescent="0.25">
      <c r="A30187" s="203"/>
      <c r="B30187" s="203"/>
      <c r="C30187" s="203"/>
      <c r="D30187" s="203"/>
      <c r="E30187" s="203"/>
      <c r="F30187" s="203"/>
    </row>
    <row r="30188" spans="1:6" x14ac:dyDescent="0.25">
      <c r="A30188" s="203"/>
      <c r="B30188" s="203"/>
      <c r="C30188" s="203"/>
      <c r="D30188" s="203"/>
      <c r="E30188" s="203"/>
      <c r="F30188" s="203"/>
    </row>
    <row r="30189" spans="1:6" x14ac:dyDescent="0.25">
      <c r="A30189" s="203"/>
      <c r="B30189" s="203"/>
      <c r="C30189" s="203"/>
      <c r="D30189" s="203"/>
      <c r="E30189" s="203"/>
      <c r="F30189" s="203"/>
    </row>
    <row r="30190" spans="1:6" x14ac:dyDescent="0.25">
      <c r="A30190" s="203"/>
      <c r="B30190" s="203"/>
      <c r="C30190" s="203"/>
      <c r="D30190" s="203"/>
      <c r="E30190" s="203"/>
      <c r="F30190" s="203"/>
    </row>
    <row r="30191" spans="1:6" x14ac:dyDescent="0.25">
      <c r="A30191" s="203"/>
      <c r="B30191" s="203"/>
      <c r="C30191" s="203"/>
      <c r="D30191" s="203"/>
      <c r="E30191" s="203"/>
      <c r="F30191" s="203"/>
    </row>
    <row r="30192" spans="1:6" x14ac:dyDescent="0.25">
      <c r="A30192" s="203"/>
      <c r="B30192" s="203"/>
      <c r="C30192" s="203"/>
      <c r="D30192" s="203"/>
      <c r="E30192" s="203"/>
      <c r="F30192" s="203"/>
    </row>
    <row r="30193" spans="1:6" x14ac:dyDescent="0.25">
      <c r="A30193" s="203"/>
      <c r="B30193" s="203"/>
      <c r="C30193" s="203"/>
      <c r="D30193" s="203"/>
      <c r="E30193" s="203"/>
      <c r="F30193" s="203"/>
    </row>
    <row r="30194" spans="1:6" x14ac:dyDescent="0.25">
      <c r="A30194" s="203"/>
      <c r="B30194" s="203"/>
      <c r="C30194" s="203"/>
      <c r="D30194" s="203"/>
      <c r="E30194" s="203"/>
      <c r="F30194" s="203"/>
    </row>
    <row r="30195" spans="1:6" x14ac:dyDescent="0.25">
      <c r="A30195" s="203"/>
      <c r="B30195" s="203"/>
      <c r="C30195" s="203"/>
      <c r="D30195" s="203"/>
      <c r="E30195" s="203"/>
      <c r="F30195" s="203"/>
    </row>
    <row r="30196" spans="1:6" x14ac:dyDescent="0.25">
      <c r="A30196" s="203"/>
      <c r="B30196" s="203"/>
      <c r="C30196" s="203"/>
      <c r="D30196" s="203"/>
      <c r="E30196" s="203"/>
      <c r="F30196" s="203"/>
    </row>
    <row r="30197" spans="1:6" x14ac:dyDescent="0.25">
      <c r="A30197" s="203"/>
      <c r="B30197" s="203"/>
      <c r="C30197" s="203"/>
      <c r="D30197" s="203"/>
      <c r="E30197" s="203"/>
      <c r="F30197" s="203"/>
    </row>
    <row r="30198" spans="1:6" x14ac:dyDescent="0.25">
      <c r="A30198" s="203"/>
      <c r="B30198" s="203"/>
      <c r="C30198" s="203"/>
      <c r="D30198" s="203"/>
      <c r="E30198" s="203"/>
      <c r="F30198" s="203"/>
    </row>
    <row r="30199" spans="1:6" x14ac:dyDescent="0.25">
      <c r="A30199" s="203"/>
      <c r="B30199" s="203"/>
      <c r="C30199" s="203"/>
      <c r="D30199" s="203"/>
      <c r="E30199" s="203"/>
      <c r="F30199" s="203"/>
    </row>
    <row r="30200" spans="1:6" x14ac:dyDescent="0.25">
      <c r="A30200" s="203"/>
      <c r="B30200" s="203"/>
      <c r="C30200" s="203"/>
      <c r="D30200" s="203"/>
      <c r="E30200" s="203"/>
      <c r="F30200" s="203"/>
    </row>
    <row r="30201" spans="1:6" x14ac:dyDescent="0.25">
      <c r="A30201" s="203"/>
      <c r="B30201" s="203"/>
      <c r="C30201" s="203"/>
      <c r="D30201" s="203"/>
      <c r="E30201" s="203"/>
      <c r="F30201" s="203"/>
    </row>
    <row r="30202" spans="1:6" x14ac:dyDescent="0.25">
      <c r="A30202" s="203"/>
      <c r="B30202" s="203"/>
      <c r="C30202" s="203"/>
      <c r="D30202" s="203"/>
      <c r="E30202" s="203"/>
      <c r="F30202" s="203"/>
    </row>
    <row r="30203" spans="1:6" x14ac:dyDescent="0.25">
      <c r="A30203" s="203"/>
      <c r="B30203" s="203"/>
      <c r="C30203" s="203"/>
      <c r="D30203" s="203"/>
      <c r="E30203" s="203"/>
      <c r="F30203" s="203"/>
    </row>
    <row r="30204" spans="1:6" x14ac:dyDescent="0.25">
      <c r="A30204" s="203"/>
      <c r="B30204" s="203"/>
      <c r="C30204" s="203"/>
      <c r="D30204" s="203"/>
      <c r="E30204" s="203"/>
      <c r="F30204" s="203"/>
    </row>
    <row r="30205" spans="1:6" x14ac:dyDescent="0.25">
      <c r="A30205" s="203"/>
      <c r="B30205" s="203"/>
      <c r="C30205" s="203"/>
      <c r="D30205" s="203"/>
      <c r="E30205" s="203"/>
      <c r="F30205" s="203"/>
    </row>
    <row r="30206" spans="1:6" x14ac:dyDescent="0.25">
      <c r="A30206" s="203"/>
      <c r="B30206" s="203"/>
      <c r="C30206" s="203"/>
      <c r="D30206" s="203"/>
      <c r="E30206" s="203"/>
      <c r="F30206" s="203"/>
    </row>
    <row r="30207" spans="1:6" x14ac:dyDescent="0.25">
      <c r="A30207" s="203"/>
      <c r="B30207" s="203"/>
      <c r="C30207" s="203"/>
      <c r="D30207" s="203"/>
      <c r="E30207" s="203"/>
      <c r="F30207" s="203"/>
    </row>
    <row r="30208" spans="1:6" x14ac:dyDescent="0.25">
      <c r="A30208" s="203"/>
      <c r="B30208" s="203"/>
      <c r="C30208" s="203"/>
      <c r="D30208" s="203"/>
      <c r="E30208" s="203"/>
      <c r="F30208" s="203"/>
    </row>
    <row r="30209" spans="1:6" x14ac:dyDescent="0.25">
      <c r="A30209" s="203"/>
      <c r="B30209" s="203"/>
      <c r="C30209" s="203"/>
      <c r="D30209" s="203"/>
      <c r="E30209" s="203"/>
      <c r="F30209" s="203"/>
    </row>
    <row r="30210" spans="1:6" x14ac:dyDescent="0.25">
      <c r="A30210" s="203"/>
      <c r="B30210" s="203"/>
      <c r="C30210" s="203"/>
      <c r="D30210" s="203"/>
      <c r="E30210" s="203"/>
      <c r="F30210" s="203"/>
    </row>
    <row r="30211" spans="1:6" x14ac:dyDescent="0.25">
      <c r="A30211" s="203"/>
      <c r="B30211" s="203"/>
      <c r="C30211" s="203"/>
      <c r="D30211" s="203"/>
      <c r="E30211" s="203"/>
      <c r="F30211" s="203"/>
    </row>
    <row r="30212" spans="1:6" x14ac:dyDescent="0.25">
      <c r="A30212" s="203"/>
      <c r="B30212" s="203"/>
      <c r="C30212" s="203"/>
      <c r="D30212" s="203"/>
      <c r="E30212" s="203"/>
      <c r="F30212" s="203"/>
    </row>
    <row r="30213" spans="1:6" x14ac:dyDescent="0.25">
      <c r="A30213" s="203"/>
      <c r="B30213" s="203"/>
      <c r="C30213" s="203"/>
      <c r="D30213" s="203"/>
      <c r="E30213" s="203"/>
      <c r="F30213" s="203"/>
    </row>
    <row r="30214" spans="1:6" x14ac:dyDescent="0.25">
      <c r="A30214" s="203"/>
      <c r="B30214" s="203"/>
      <c r="C30214" s="203"/>
      <c r="D30214" s="203"/>
      <c r="E30214" s="203"/>
      <c r="F30214" s="203"/>
    </row>
    <row r="30215" spans="1:6" x14ac:dyDescent="0.25">
      <c r="A30215" s="203"/>
      <c r="B30215" s="203"/>
      <c r="C30215" s="203"/>
      <c r="D30215" s="203"/>
      <c r="E30215" s="203"/>
      <c r="F30215" s="203"/>
    </row>
    <row r="30216" spans="1:6" x14ac:dyDescent="0.25">
      <c r="A30216" s="203"/>
      <c r="B30216" s="203"/>
      <c r="C30216" s="203"/>
      <c r="D30216" s="203"/>
      <c r="E30216" s="203"/>
      <c r="F30216" s="203"/>
    </row>
    <row r="30217" spans="1:6" x14ac:dyDescent="0.25">
      <c r="A30217" s="203"/>
      <c r="B30217" s="203"/>
      <c r="C30217" s="203"/>
      <c r="D30217" s="203"/>
      <c r="E30217" s="203"/>
      <c r="F30217" s="203"/>
    </row>
    <row r="30218" spans="1:6" x14ac:dyDescent="0.25">
      <c r="A30218" s="203"/>
      <c r="B30218" s="203"/>
      <c r="C30218" s="203"/>
      <c r="D30218" s="203"/>
      <c r="E30218" s="203"/>
      <c r="F30218" s="203"/>
    </row>
    <row r="30219" spans="1:6" x14ac:dyDescent="0.25">
      <c r="A30219" s="203"/>
      <c r="B30219" s="203"/>
      <c r="C30219" s="203"/>
      <c r="D30219" s="203"/>
      <c r="E30219" s="203"/>
      <c r="F30219" s="203"/>
    </row>
    <row r="30220" spans="1:6" x14ac:dyDescent="0.25">
      <c r="A30220" s="203"/>
      <c r="B30220" s="203"/>
      <c r="C30220" s="203"/>
      <c r="D30220" s="203"/>
      <c r="E30220" s="203"/>
      <c r="F30220" s="203"/>
    </row>
    <row r="30221" spans="1:6" x14ac:dyDescent="0.25">
      <c r="A30221" s="203"/>
      <c r="B30221" s="203"/>
      <c r="C30221" s="203"/>
      <c r="D30221" s="203"/>
      <c r="E30221" s="203"/>
      <c r="F30221" s="203"/>
    </row>
    <row r="30222" spans="1:6" x14ac:dyDescent="0.25">
      <c r="A30222" s="203"/>
      <c r="B30222" s="203"/>
      <c r="C30222" s="203"/>
      <c r="D30222" s="203"/>
      <c r="E30222" s="203"/>
      <c r="F30222" s="203"/>
    </row>
    <row r="30223" spans="1:6" x14ac:dyDescent="0.25">
      <c r="A30223" s="203"/>
      <c r="B30223" s="203"/>
      <c r="C30223" s="203"/>
      <c r="D30223" s="203"/>
      <c r="E30223" s="203"/>
      <c r="F30223" s="203"/>
    </row>
    <row r="30224" spans="1:6" x14ac:dyDescent="0.25">
      <c r="A30224" s="203"/>
      <c r="B30224" s="203"/>
      <c r="C30224" s="203"/>
      <c r="D30224" s="203"/>
      <c r="E30224" s="203"/>
      <c r="F30224" s="203"/>
    </row>
    <row r="30225" spans="1:6" x14ac:dyDescent="0.25">
      <c r="A30225" s="203"/>
      <c r="B30225" s="203"/>
      <c r="C30225" s="203"/>
      <c r="D30225" s="203"/>
      <c r="E30225" s="203"/>
      <c r="F30225" s="203"/>
    </row>
    <row r="30226" spans="1:6" x14ac:dyDescent="0.25">
      <c r="A30226" s="203"/>
      <c r="B30226" s="203"/>
      <c r="C30226" s="203"/>
      <c r="D30226" s="203"/>
      <c r="E30226" s="203"/>
      <c r="F30226" s="203"/>
    </row>
    <row r="30227" spans="1:6" x14ac:dyDescent="0.25">
      <c r="A30227" s="203"/>
      <c r="B30227" s="203"/>
      <c r="C30227" s="203"/>
      <c r="D30227" s="203"/>
      <c r="E30227" s="203"/>
      <c r="F30227" s="203"/>
    </row>
    <row r="30228" spans="1:6" x14ac:dyDescent="0.25">
      <c r="A30228" s="203"/>
      <c r="B30228" s="203"/>
      <c r="C30228" s="203"/>
      <c r="D30228" s="203"/>
      <c r="E30228" s="203"/>
      <c r="F30228" s="203"/>
    </row>
    <row r="30229" spans="1:6" x14ac:dyDescent="0.25">
      <c r="A30229" s="203"/>
      <c r="B30229" s="203"/>
      <c r="C30229" s="203"/>
      <c r="D30229" s="203"/>
      <c r="E30229" s="203"/>
      <c r="F30229" s="203"/>
    </row>
    <row r="30230" spans="1:6" x14ac:dyDescent="0.25">
      <c r="A30230" s="203"/>
      <c r="B30230" s="203"/>
      <c r="C30230" s="203"/>
      <c r="D30230" s="203"/>
      <c r="E30230" s="203"/>
      <c r="F30230" s="203"/>
    </row>
    <row r="30231" spans="1:6" x14ac:dyDescent="0.25">
      <c r="A30231" s="203"/>
      <c r="B30231" s="203"/>
      <c r="C30231" s="203"/>
      <c r="D30231" s="203"/>
      <c r="E30231" s="203"/>
      <c r="F30231" s="203"/>
    </row>
    <row r="30232" spans="1:6" x14ac:dyDescent="0.25">
      <c r="A30232" s="203"/>
      <c r="B30232" s="203"/>
      <c r="C30232" s="203"/>
      <c r="D30232" s="203"/>
      <c r="E30232" s="203"/>
      <c r="F30232" s="203"/>
    </row>
    <row r="30233" spans="1:6" x14ac:dyDescent="0.25">
      <c r="A30233" s="203"/>
      <c r="B30233" s="203"/>
      <c r="C30233" s="203"/>
      <c r="D30233" s="203"/>
      <c r="E30233" s="203"/>
      <c r="F30233" s="203"/>
    </row>
    <row r="30234" spans="1:6" x14ac:dyDescent="0.25">
      <c r="A30234" s="203"/>
      <c r="B30234" s="203"/>
      <c r="C30234" s="203"/>
      <c r="D30234" s="203"/>
      <c r="E30234" s="203"/>
      <c r="F30234" s="203"/>
    </row>
    <row r="30235" spans="1:6" x14ac:dyDescent="0.25">
      <c r="A30235" s="203"/>
      <c r="B30235" s="203"/>
      <c r="C30235" s="203"/>
      <c r="D30235" s="203"/>
      <c r="E30235" s="203"/>
      <c r="F30235" s="203"/>
    </row>
    <row r="30236" spans="1:6" x14ac:dyDescent="0.25">
      <c r="A30236" s="203"/>
      <c r="B30236" s="203"/>
      <c r="C30236" s="203"/>
      <c r="D30236" s="203"/>
      <c r="E30236" s="203"/>
      <c r="F30236" s="203"/>
    </row>
    <row r="30237" spans="1:6" x14ac:dyDescent="0.25">
      <c r="A30237" s="203"/>
      <c r="B30237" s="203"/>
      <c r="C30237" s="203"/>
      <c r="D30237" s="203"/>
      <c r="E30237" s="203"/>
      <c r="F30237" s="203"/>
    </row>
    <row r="30238" spans="1:6" x14ac:dyDescent="0.25">
      <c r="A30238" s="203"/>
      <c r="B30238" s="203"/>
      <c r="C30238" s="203"/>
      <c r="D30238" s="203"/>
      <c r="E30238" s="203"/>
      <c r="F30238" s="203"/>
    </row>
    <row r="30239" spans="1:6" x14ac:dyDescent="0.25">
      <c r="A30239" s="203"/>
      <c r="B30239" s="203"/>
      <c r="C30239" s="203"/>
      <c r="D30239" s="203"/>
      <c r="E30239" s="203"/>
      <c r="F30239" s="203"/>
    </row>
    <row r="30240" spans="1:6" x14ac:dyDescent="0.25">
      <c r="A30240" s="203"/>
      <c r="B30240" s="203"/>
      <c r="C30240" s="203"/>
      <c r="D30240" s="203"/>
      <c r="E30240" s="203"/>
      <c r="F30240" s="203"/>
    </row>
    <row r="30241" spans="1:6" x14ac:dyDescent="0.25">
      <c r="A30241" s="203"/>
      <c r="B30241" s="203"/>
      <c r="C30241" s="203"/>
      <c r="D30241" s="203"/>
      <c r="E30241" s="203"/>
      <c r="F30241" s="203"/>
    </row>
    <row r="30242" spans="1:6" x14ac:dyDescent="0.25">
      <c r="A30242" s="203"/>
      <c r="B30242" s="203"/>
      <c r="C30242" s="203"/>
      <c r="D30242" s="203"/>
      <c r="E30242" s="203"/>
      <c r="F30242" s="203"/>
    </row>
    <row r="30243" spans="1:6" x14ac:dyDescent="0.25">
      <c r="A30243" s="203"/>
      <c r="B30243" s="203"/>
      <c r="C30243" s="203"/>
      <c r="D30243" s="203"/>
      <c r="E30243" s="203"/>
      <c r="F30243" s="203"/>
    </row>
    <row r="30244" spans="1:6" x14ac:dyDescent="0.25">
      <c r="A30244" s="203"/>
      <c r="B30244" s="203"/>
      <c r="C30244" s="203"/>
      <c r="D30244" s="203"/>
      <c r="E30244" s="203"/>
      <c r="F30244" s="203"/>
    </row>
    <row r="30245" spans="1:6" x14ac:dyDescent="0.25">
      <c r="A30245" s="203"/>
      <c r="B30245" s="203"/>
      <c r="C30245" s="203"/>
      <c r="D30245" s="203"/>
      <c r="E30245" s="203"/>
      <c r="F30245" s="203"/>
    </row>
    <row r="30246" spans="1:6" x14ac:dyDescent="0.25">
      <c r="A30246" s="203"/>
      <c r="B30246" s="203"/>
      <c r="C30246" s="203"/>
      <c r="D30246" s="203"/>
      <c r="E30246" s="203"/>
      <c r="F30246" s="203"/>
    </row>
    <row r="30247" spans="1:6" x14ac:dyDescent="0.25">
      <c r="A30247" s="203"/>
      <c r="B30247" s="203"/>
      <c r="C30247" s="203"/>
      <c r="D30247" s="203"/>
      <c r="E30247" s="203"/>
      <c r="F30247" s="203"/>
    </row>
    <row r="30248" spans="1:6" x14ac:dyDescent="0.25">
      <c r="A30248" s="203"/>
      <c r="B30248" s="203"/>
      <c r="C30248" s="203"/>
      <c r="D30248" s="203"/>
      <c r="E30248" s="203"/>
      <c r="F30248" s="203"/>
    </row>
    <row r="30249" spans="1:6" x14ac:dyDescent="0.25">
      <c r="A30249" s="203"/>
      <c r="B30249" s="203"/>
      <c r="C30249" s="203"/>
      <c r="D30249" s="203"/>
      <c r="E30249" s="203"/>
      <c r="F30249" s="203"/>
    </row>
    <row r="30250" spans="1:6" x14ac:dyDescent="0.25">
      <c r="A30250" s="203"/>
      <c r="B30250" s="203"/>
      <c r="C30250" s="203"/>
      <c r="D30250" s="203"/>
      <c r="E30250" s="203"/>
      <c r="F30250" s="203"/>
    </row>
    <row r="30251" spans="1:6" x14ac:dyDescent="0.25">
      <c r="A30251" s="203"/>
      <c r="B30251" s="203"/>
      <c r="C30251" s="203"/>
      <c r="D30251" s="203"/>
      <c r="E30251" s="203"/>
      <c r="F30251" s="203"/>
    </row>
    <row r="30252" spans="1:6" x14ac:dyDescent="0.25">
      <c r="A30252" s="203"/>
      <c r="B30252" s="203"/>
      <c r="C30252" s="203"/>
      <c r="D30252" s="203"/>
      <c r="E30252" s="203"/>
      <c r="F30252" s="203"/>
    </row>
    <row r="30253" spans="1:6" x14ac:dyDescent="0.25">
      <c r="A30253" s="203"/>
      <c r="B30253" s="203"/>
      <c r="C30253" s="203"/>
      <c r="D30253" s="203"/>
      <c r="E30253" s="203"/>
      <c r="F30253" s="203"/>
    </row>
    <row r="30254" spans="1:6" x14ac:dyDescent="0.25">
      <c r="A30254" s="203"/>
      <c r="B30254" s="203"/>
      <c r="C30254" s="203"/>
      <c r="D30254" s="203"/>
      <c r="E30254" s="203"/>
      <c r="F30254" s="203"/>
    </row>
    <row r="30255" spans="1:6" x14ac:dyDescent="0.25">
      <c r="A30255" s="203"/>
      <c r="B30255" s="203"/>
      <c r="C30255" s="203"/>
      <c r="D30255" s="203"/>
      <c r="E30255" s="203"/>
      <c r="F30255" s="203"/>
    </row>
    <row r="30256" spans="1:6" x14ac:dyDescent="0.25">
      <c r="A30256" s="203"/>
      <c r="B30256" s="203"/>
      <c r="C30256" s="203"/>
      <c r="D30256" s="203"/>
      <c r="E30256" s="203"/>
      <c r="F30256" s="203"/>
    </row>
    <row r="30257" spans="1:6" x14ac:dyDescent="0.25">
      <c r="A30257" s="203"/>
      <c r="B30257" s="203"/>
      <c r="C30257" s="203"/>
      <c r="D30257" s="203"/>
      <c r="E30257" s="203"/>
      <c r="F30257" s="203"/>
    </row>
    <row r="30258" spans="1:6" x14ac:dyDescent="0.25">
      <c r="A30258" s="203"/>
      <c r="B30258" s="203"/>
      <c r="C30258" s="203"/>
      <c r="D30258" s="203"/>
      <c r="E30258" s="203"/>
      <c r="F30258" s="203"/>
    </row>
    <row r="30259" spans="1:6" x14ac:dyDescent="0.25">
      <c r="A30259" s="203"/>
      <c r="B30259" s="203"/>
      <c r="C30259" s="203"/>
      <c r="D30259" s="203"/>
      <c r="E30259" s="203"/>
      <c r="F30259" s="203"/>
    </row>
    <row r="30260" spans="1:6" x14ac:dyDescent="0.25">
      <c r="A30260" s="203"/>
      <c r="B30260" s="203"/>
      <c r="C30260" s="203"/>
      <c r="D30260" s="203"/>
      <c r="E30260" s="203"/>
      <c r="F30260" s="203"/>
    </row>
    <row r="30261" spans="1:6" x14ac:dyDescent="0.25">
      <c r="A30261" s="203"/>
      <c r="B30261" s="203"/>
      <c r="C30261" s="203"/>
      <c r="D30261" s="203"/>
      <c r="E30261" s="203"/>
      <c r="F30261" s="203"/>
    </row>
    <row r="30262" spans="1:6" x14ac:dyDescent="0.25">
      <c r="A30262" s="203"/>
      <c r="B30262" s="203"/>
      <c r="C30262" s="203"/>
      <c r="D30262" s="203"/>
      <c r="E30262" s="203"/>
      <c r="F30262" s="203"/>
    </row>
    <row r="30263" spans="1:6" x14ac:dyDescent="0.25">
      <c r="A30263" s="203"/>
      <c r="B30263" s="203"/>
      <c r="C30263" s="203"/>
      <c r="D30263" s="203"/>
      <c r="E30263" s="203"/>
      <c r="F30263" s="203"/>
    </row>
    <row r="30264" spans="1:6" x14ac:dyDescent="0.25">
      <c r="A30264" s="203"/>
      <c r="B30264" s="203"/>
      <c r="C30264" s="203"/>
      <c r="D30264" s="203"/>
      <c r="E30264" s="203"/>
      <c r="F30264" s="203"/>
    </row>
    <row r="30265" spans="1:6" x14ac:dyDescent="0.25">
      <c r="A30265" s="203"/>
      <c r="B30265" s="203"/>
      <c r="C30265" s="203"/>
      <c r="D30265" s="203"/>
      <c r="E30265" s="203"/>
      <c r="F30265" s="203"/>
    </row>
    <row r="30266" spans="1:6" x14ac:dyDescent="0.25">
      <c r="A30266" s="203"/>
      <c r="B30266" s="203"/>
      <c r="C30266" s="203"/>
      <c r="D30266" s="203"/>
      <c r="E30266" s="203"/>
      <c r="F30266" s="203"/>
    </row>
    <row r="30267" spans="1:6" x14ac:dyDescent="0.25">
      <c r="A30267" s="203"/>
      <c r="B30267" s="203"/>
      <c r="C30267" s="203"/>
      <c r="D30267" s="203"/>
      <c r="E30267" s="203"/>
      <c r="F30267" s="203"/>
    </row>
    <row r="30268" spans="1:6" x14ac:dyDescent="0.25">
      <c r="A30268" s="203"/>
      <c r="B30268" s="203"/>
      <c r="C30268" s="203"/>
      <c r="D30268" s="203"/>
      <c r="E30268" s="203"/>
      <c r="F30268" s="203"/>
    </row>
    <row r="30269" spans="1:6" x14ac:dyDescent="0.25">
      <c r="A30269" s="203"/>
      <c r="B30269" s="203"/>
      <c r="C30269" s="203"/>
      <c r="D30269" s="203"/>
      <c r="E30269" s="203"/>
      <c r="F30269" s="203"/>
    </row>
    <row r="30270" spans="1:6" x14ac:dyDescent="0.25">
      <c r="A30270" s="203"/>
      <c r="B30270" s="203"/>
      <c r="C30270" s="203"/>
      <c r="D30270" s="203"/>
      <c r="E30270" s="203"/>
      <c r="F30270" s="203"/>
    </row>
    <row r="30271" spans="1:6" x14ac:dyDescent="0.25">
      <c r="A30271" s="203"/>
      <c r="B30271" s="203"/>
      <c r="C30271" s="203"/>
      <c r="D30271" s="203"/>
      <c r="E30271" s="203"/>
      <c r="F30271" s="203"/>
    </row>
    <row r="30272" spans="1:6" x14ac:dyDescent="0.25">
      <c r="A30272" s="203"/>
      <c r="B30272" s="203"/>
      <c r="C30272" s="203"/>
      <c r="D30272" s="203"/>
      <c r="E30272" s="203"/>
      <c r="F30272" s="203"/>
    </row>
    <row r="30273" spans="1:6" x14ac:dyDescent="0.25">
      <c r="A30273" s="203"/>
      <c r="B30273" s="203"/>
      <c r="C30273" s="203"/>
      <c r="D30273" s="203"/>
      <c r="E30273" s="203"/>
      <c r="F30273" s="203"/>
    </row>
    <row r="30274" spans="1:6" x14ac:dyDescent="0.25">
      <c r="A30274" s="203"/>
      <c r="B30274" s="203"/>
      <c r="C30274" s="203"/>
      <c r="D30274" s="203"/>
      <c r="E30274" s="203"/>
      <c r="F30274" s="203"/>
    </row>
    <row r="30275" spans="1:6" x14ac:dyDescent="0.25">
      <c r="A30275" s="203"/>
      <c r="B30275" s="203"/>
      <c r="C30275" s="203"/>
      <c r="D30275" s="203"/>
      <c r="E30275" s="203"/>
      <c r="F30275" s="203"/>
    </row>
    <row r="30276" spans="1:6" x14ac:dyDescent="0.25">
      <c r="A30276" s="203"/>
      <c r="B30276" s="203"/>
      <c r="C30276" s="203"/>
      <c r="D30276" s="203"/>
      <c r="E30276" s="203"/>
      <c r="F30276" s="203"/>
    </row>
    <row r="30277" spans="1:6" x14ac:dyDescent="0.25">
      <c r="A30277" s="203"/>
      <c r="B30277" s="203"/>
      <c r="C30277" s="203"/>
      <c r="D30277" s="203"/>
      <c r="E30277" s="203"/>
      <c r="F30277" s="203"/>
    </row>
    <row r="30278" spans="1:6" x14ac:dyDescent="0.25">
      <c r="A30278" s="203"/>
      <c r="B30278" s="203"/>
      <c r="C30278" s="203"/>
      <c r="D30278" s="203"/>
      <c r="E30278" s="203"/>
      <c r="F30278" s="203"/>
    </row>
    <row r="30279" spans="1:6" x14ac:dyDescent="0.25">
      <c r="A30279" s="203"/>
      <c r="B30279" s="203"/>
      <c r="C30279" s="203"/>
      <c r="D30279" s="203"/>
      <c r="E30279" s="203"/>
      <c r="F30279" s="203"/>
    </row>
    <row r="30280" spans="1:6" x14ac:dyDescent="0.25">
      <c r="A30280" s="203"/>
      <c r="B30280" s="203"/>
      <c r="C30280" s="203"/>
      <c r="D30280" s="203"/>
      <c r="E30280" s="203"/>
      <c r="F30280" s="203"/>
    </row>
    <row r="30281" spans="1:6" x14ac:dyDescent="0.25">
      <c r="A30281" s="203"/>
      <c r="B30281" s="203"/>
      <c r="C30281" s="203"/>
      <c r="D30281" s="203"/>
      <c r="E30281" s="203"/>
      <c r="F30281" s="203"/>
    </row>
    <row r="30282" spans="1:6" x14ac:dyDescent="0.25">
      <c r="A30282" s="203"/>
      <c r="B30282" s="203"/>
      <c r="C30282" s="203"/>
      <c r="D30282" s="203"/>
      <c r="E30282" s="203"/>
      <c r="F30282" s="203"/>
    </row>
    <row r="30283" spans="1:6" x14ac:dyDescent="0.25">
      <c r="A30283" s="203"/>
      <c r="B30283" s="203"/>
      <c r="C30283" s="203"/>
      <c r="D30283" s="203"/>
      <c r="E30283" s="203"/>
      <c r="F30283" s="203"/>
    </row>
    <row r="30284" spans="1:6" x14ac:dyDescent="0.25">
      <c r="A30284" s="203"/>
      <c r="B30284" s="203"/>
      <c r="C30284" s="203"/>
      <c r="D30284" s="203"/>
      <c r="E30284" s="203"/>
      <c r="F30284" s="203"/>
    </row>
    <row r="30285" spans="1:6" x14ac:dyDescent="0.25">
      <c r="A30285" s="203"/>
      <c r="B30285" s="203"/>
      <c r="C30285" s="203"/>
      <c r="D30285" s="203"/>
      <c r="E30285" s="203"/>
      <c r="F30285" s="203"/>
    </row>
    <row r="30286" spans="1:6" x14ac:dyDescent="0.25">
      <c r="A30286" s="203"/>
      <c r="B30286" s="203"/>
      <c r="C30286" s="203"/>
      <c r="D30286" s="203"/>
      <c r="E30286" s="203"/>
      <c r="F30286" s="203"/>
    </row>
    <row r="30287" spans="1:6" x14ac:dyDescent="0.25">
      <c r="A30287" s="203"/>
      <c r="B30287" s="203"/>
      <c r="C30287" s="203"/>
      <c r="D30287" s="203"/>
      <c r="E30287" s="203"/>
      <c r="F30287" s="203"/>
    </row>
    <row r="30288" spans="1:6" x14ac:dyDescent="0.25">
      <c r="A30288" s="203"/>
      <c r="B30288" s="203"/>
      <c r="C30288" s="203"/>
      <c r="D30288" s="203"/>
      <c r="E30288" s="203"/>
      <c r="F30288" s="203"/>
    </row>
    <row r="30289" spans="1:6" x14ac:dyDescent="0.25">
      <c r="A30289" s="203"/>
      <c r="B30289" s="203"/>
      <c r="C30289" s="203"/>
      <c r="D30289" s="203"/>
      <c r="E30289" s="203"/>
      <c r="F30289" s="203"/>
    </row>
    <row r="30290" spans="1:6" x14ac:dyDescent="0.25">
      <c r="A30290" s="203"/>
      <c r="B30290" s="203"/>
      <c r="C30290" s="203"/>
      <c r="D30290" s="203"/>
      <c r="E30290" s="203"/>
      <c r="F30290" s="203"/>
    </row>
    <row r="30291" spans="1:6" x14ac:dyDescent="0.25">
      <c r="A30291" s="203"/>
      <c r="B30291" s="203"/>
      <c r="C30291" s="203"/>
      <c r="D30291" s="203"/>
      <c r="E30291" s="203"/>
      <c r="F30291" s="203"/>
    </row>
    <row r="30292" spans="1:6" x14ac:dyDescent="0.25">
      <c r="A30292" s="203"/>
      <c r="B30292" s="203"/>
      <c r="C30292" s="203"/>
      <c r="D30292" s="203"/>
      <c r="E30292" s="203"/>
      <c r="F30292" s="203"/>
    </row>
    <row r="30293" spans="1:6" x14ac:dyDescent="0.25">
      <c r="A30293" s="203"/>
      <c r="B30293" s="203"/>
      <c r="C30293" s="203"/>
      <c r="D30293" s="203"/>
      <c r="E30293" s="203"/>
      <c r="F30293" s="203"/>
    </row>
    <row r="30294" spans="1:6" x14ac:dyDescent="0.25">
      <c r="A30294" s="203"/>
      <c r="B30294" s="203"/>
      <c r="C30294" s="203"/>
      <c r="D30294" s="203"/>
      <c r="E30294" s="203"/>
      <c r="F30294" s="203"/>
    </row>
    <row r="30295" spans="1:6" x14ac:dyDescent="0.25">
      <c r="A30295" s="203"/>
      <c r="B30295" s="203"/>
      <c r="C30295" s="203"/>
      <c r="D30295" s="203"/>
      <c r="E30295" s="203"/>
      <c r="F30295" s="203"/>
    </row>
    <row r="30296" spans="1:6" x14ac:dyDescent="0.25">
      <c r="A30296" s="203"/>
      <c r="B30296" s="203"/>
      <c r="C30296" s="203"/>
      <c r="D30296" s="203"/>
      <c r="E30296" s="203"/>
      <c r="F30296" s="203"/>
    </row>
    <row r="30297" spans="1:6" x14ac:dyDescent="0.25">
      <c r="A30297" s="203"/>
      <c r="B30297" s="203"/>
      <c r="C30297" s="203"/>
      <c r="D30297" s="203"/>
      <c r="E30297" s="203"/>
      <c r="F30297" s="203"/>
    </row>
    <row r="30298" spans="1:6" x14ac:dyDescent="0.25">
      <c r="A30298" s="203"/>
      <c r="B30298" s="203"/>
      <c r="C30298" s="203"/>
      <c r="D30298" s="203"/>
      <c r="E30298" s="203"/>
      <c r="F30298" s="203"/>
    </row>
    <row r="30299" spans="1:6" x14ac:dyDescent="0.25">
      <c r="A30299" s="203"/>
      <c r="B30299" s="203"/>
      <c r="C30299" s="203"/>
      <c r="D30299" s="203"/>
      <c r="E30299" s="203"/>
      <c r="F30299" s="203"/>
    </row>
    <row r="30300" spans="1:6" x14ac:dyDescent="0.25">
      <c r="A30300" s="203"/>
      <c r="B30300" s="203"/>
      <c r="C30300" s="203"/>
      <c r="D30300" s="203"/>
      <c r="E30300" s="203"/>
      <c r="F30300" s="203"/>
    </row>
    <row r="30301" spans="1:6" x14ac:dyDescent="0.25">
      <c r="A30301" s="203"/>
      <c r="B30301" s="203"/>
      <c r="C30301" s="203"/>
      <c r="D30301" s="203"/>
      <c r="E30301" s="203"/>
      <c r="F30301" s="203"/>
    </row>
    <row r="30302" spans="1:6" x14ac:dyDescent="0.25">
      <c r="A30302" s="203"/>
      <c r="B30302" s="203"/>
      <c r="C30302" s="203"/>
      <c r="D30302" s="203"/>
      <c r="E30302" s="203"/>
      <c r="F30302" s="203"/>
    </row>
    <row r="30303" spans="1:6" x14ac:dyDescent="0.25">
      <c r="A30303" s="203"/>
      <c r="B30303" s="203"/>
      <c r="C30303" s="203"/>
      <c r="D30303" s="203"/>
      <c r="E30303" s="203"/>
      <c r="F30303" s="203"/>
    </row>
    <row r="30304" spans="1:6" x14ac:dyDescent="0.25">
      <c r="A30304" s="203"/>
      <c r="B30304" s="203"/>
      <c r="C30304" s="203"/>
      <c r="D30304" s="203"/>
      <c r="E30304" s="203"/>
      <c r="F30304" s="203"/>
    </row>
    <row r="30305" spans="1:6" x14ac:dyDescent="0.25">
      <c r="A30305" s="203"/>
      <c r="B30305" s="203"/>
      <c r="C30305" s="203"/>
      <c r="D30305" s="203"/>
      <c r="E30305" s="203"/>
      <c r="F30305" s="203"/>
    </row>
    <row r="30306" spans="1:6" x14ac:dyDescent="0.25">
      <c r="A30306" s="203"/>
      <c r="B30306" s="203"/>
      <c r="C30306" s="203"/>
      <c r="D30306" s="203"/>
      <c r="E30306" s="203"/>
      <c r="F30306" s="203"/>
    </row>
    <row r="30307" spans="1:6" x14ac:dyDescent="0.25">
      <c r="A30307" s="203"/>
      <c r="B30307" s="203"/>
      <c r="C30307" s="203"/>
      <c r="D30307" s="203"/>
      <c r="E30307" s="203"/>
      <c r="F30307" s="203"/>
    </row>
    <row r="30308" spans="1:6" x14ac:dyDescent="0.25">
      <c r="A30308" s="203"/>
      <c r="B30308" s="203"/>
      <c r="C30308" s="203"/>
      <c r="D30308" s="203"/>
      <c r="E30308" s="203"/>
      <c r="F30308" s="203"/>
    </row>
    <row r="30309" spans="1:6" x14ac:dyDescent="0.25">
      <c r="A30309" s="203"/>
      <c r="B30309" s="203"/>
      <c r="C30309" s="203"/>
      <c r="D30309" s="203"/>
      <c r="E30309" s="203"/>
      <c r="F30309" s="203"/>
    </row>
    <row r="30310" spans="1:6" x14ac:dyDescent="0.25">
      <c r="A30310" s="203"/>
      <c r="B30310" s="203"/>
      <c r="C30310" s="203"/>
      <c r="D30310" s="203"/>
      <c r="E30310" s="203"/>
      <c r="F30310" s="203"/>
    </row>
    <row r="30311" spans="1:6" x14ac:dyDescent="0.25">
      <c r="A30311" s="203"/>
      <c r="B30311" s="203"/>
      <c r="C30311" s="203"/>
      <c r="D30311" s="203"/>
      <c r="E30311" s="203"/>
      <c r="F30311" s="203"/>
    </row>
    <row r="30312" spans="1:6" x14ac:dyDescent="0.25">
      <c r="A30312" s="203"/>
      <c r="B30312" s="203"/>
      <c r="C30312" s="203"/>
      <c r="D30312" s="203"/>
      <c r="E30312" s="203"/>
      <c r="F30312" s="203"/>
    </row>
    <row r="30313" spans="1:6" x14ac:dyDescent="0.25">
      <c r="A30313" s="203"/>
      <c r="B30313" s="203"/>
      <c r="C30313" s="203"/>
      <c r="D30313" s="203"/>
      <c r="E30313" s="203"/>
      <c r="F30313" s="203"/>
    </row>
    <row r="30314" spans="1:6" x14ac:dyDescent="0.25">
      <c r="A30314" s="203"/>
      <c r="B30314" s="203"/>
      <c r="C30314" s="203"/>
      <c r="D30314" s="203"/>
      <c r="E30314" s="203"/>
      <c r="F30314" s="203"/>
    </row>
    <row r="30315" spans="1:6" x14ac:dyDescent="0.25">
      <c r="A30315" s="203"/>
      <c r="B30315" s="203"/>
      <c r="C30315" s="203"/>
      <c r="D30315" s="203"/>
      <c r="E30315" s="203"/>
      <c r="F30315" s="203"/>
    </row>
    <row r="30316" spans="1:6" x14ac:dyDescent="0.25">
      <c r="A30316" s="203"/>
      <c r="B30316" s="203"/>
      <c r="C30316" s="203"/>
      <c r="D30316" s="203"/>
      <c r="E30316" s="203"/>
      <c r="F30316" s="203"/>
    </row>
    <row r="30317" spans="1:6" x14ac:dyDescent="0.25">
      <c r="A30317" s="203"/>
      <c r="B30317" s="203"/>
      <c r="C30317" s="203"/>
      <c r="D30317" s="203"/>
      <c r="E30317" s="203"/>
      <c r="F30317" s="203"/>
    </row>
    <row r="30318" spans="1:6" x14ac:dyDescent="0.25">
      <c r="A30318" s="203"/>
      <c r="B30318" s="203"/>
      <c r="C30318" s="203"/>
      <c r="D30318" s="203"/>
      <c r="E30318" s="203"/>
      <c r="F30318" s="203"/>
    </row>
    <row r="30319" spans="1:6" x14ac:dyDescent="0.25">
      <c r="A30319" s="203"/>
      <c r="B30319" s="203"/>
      <c r="C30319" s="203"/>
      <c r="D30319" s="203"/>
      <c r="E30319" s="203"/>
      <c r="F30319" s="203"/>
    </row>
    <row r="30320" spans="1:6" x14ac:dyDescent="0.25">
      <c r="A30320" s="203"/>
      <c r="B30320" s="203"/>
      <c r="C30320" s="203"/>
      <c r="D30320" s="203"/>
      <c r="E30320" s="203"/>
      <c r="F30320" s="203"/>
    </row>
    <row r="30321" spans="1:6" x14ac:dyDescent="0.25">
      <c r="A30321" s="203"/>
      <c r="B30321" s="203"/>
      <c r="C30321" s="203"/>
      <c r="D30321" s="203"/>
      <c r="E30321" s="203"/>
      <c r="F30321" s="203"/>
    </row>
    <row r="30322" spans="1:6" x14ac:dyDescent="0.25">
      <c r="A30322" s="203"/>
      <c r="B30322" s="203"/>
      <c r="C30322" s="203"/>
      <c r="D30322" s="203"/>
      <c r="E30322" s="203"/>
      <c r="F30322" s="203"/>
    </row>
    <row r="30323" spans="1:6" x14ac:dyDescent="0.25">
      <c r="A30323" s="203"/>
      <c r="B30323" s="203"/>
      <c r="C30323" s="203"/>
      <c r="D30323" s="203"/>
      <c r="E30323" s="203"/>
      <c r="F30323" s="203"/>
    </row>
    <row r="30324" spans="1:6" x14ac:dyDescent="0.25">
      <c r="A30324" s="203"/>
      <c r="B30324" s="203"/>
      <c r="C30324" s="203"/>
      <c r="D30324" s="203"/>
      <c r="E30324" s="203"/>
      <c r="F30324" s="203"/>
    </row>
    <row r="30325" spans="1:6" x14ac:dyDescent="0.25">
      <c r="A30325" s="203"/>
      <c r="B30325" s="203"/>
      <c r="C30325" s="203"/>
      <c r="D30325" s="203"/>
      <c r="E30325" s="203"/>
      <c r="F30325" s="203"/>
    </row>
    <row r="30326" spans="1:6" x14ac:dyDescent="0.25">
      <c r="A30326" s="203"/>
      <c r="B30326" s="203"/>
      <c r="C30326" s="203"/>
      <c r="D30326" s="203"/>
      <c r="E30326" s="203"/>
      <c r="F30326" s="203"/>
    </row>
    <row r="30327" spans="1:6" x14ac:dyDescent="0.25">
      <c r="A30327" s="203"/>
      <c r="B30327" s="203"/>
      <c r="C30327" s="203"/>
      <c r="D30327" s="203"/>
      <c r="E30327" s="203"/>
      <c r="F30327" s="203"/>
    </row>
    <row r="30328" spans="1:6" x14ac:dyDescent="0.25">
      <c r="A30328" s="203"/>
      <c r="B30328" s="203"/>
      <c r="C30328" s="203"/>
      <c r="D30328" s="203"/>
      <c r="E30328" s="203"/>
      <c r="F30328" s="203"/>
    </row>
    <row r="30329" spans="1:6" x14ac:dyDescent="0.25">
      <c r="A30329" s="203"/>
      <c r="B30329" s="203"/>
      <c r="C30329" s="203"/>
      <c r="D30329" s="203"/>
      <c r="E30329" s="203"/>
      <c r="F30329" s="203"/>
    </row>
    <row r="30330" spans="1:6" x14ac:dyDescent="0.25">
      <c r="A30330" s="203"/>
      <c r="B30330" s="203"/>
      <c r="C30330" s="203"/>
      <c r="D30330" s="203"/>
      <c r="E30330" s="203"/>
      <c r="F30330" s="203"/>
    </row>
    <row r="30331" spans="1:6" x14ac:dyDescent="0.25">
      <c r="A30331" s="203"/>
      <c r="B30331" s="203"/>
      <c r="C30331" s="203"/>
      <c r="D30331" s="203"/>
      <c r="E30331" s="203"/>
      <c r="F30331" s="203"/>
    </row>
    <row r="30332" spans="1:6" x14ac:dyDescent="0.25">
      <c r="A30332" s="203"/>
      <c r="B30332" s="203"/>
      <c r="C30332" s="203"/>
      <c r="D30332" s="203"/>
      <c r="E30332" s="203"/>
      <c r="F30332" s="203"/>
    </row>
    <row r="30333" spans="1:6" x14ac:dyDescent="0.25">
      <c r="A30333" s="203"/>
      <c r="B30333" s="203"/>
      <c r="C30333" s="203"/>
      <c r="D30333" s="203"/>
      <c r="E30333" s="203"/>
      <c r="F30333" s="203"/>
    </row>
    <row r="30334" spans="1:6" x14ac:dyDescent="0.25">
      <c r="A30334" s="203"/>
      <c r="B30334" s="203"/>
      <c r="C30334" s="203"/>
      <c r="D30334" s="203"/>
      <c r="E30334" s="203"/>
      <c r="F30334" s="203"/>
    </row>
    <row r="30335" spans="1:6" x14ac:dyDescent="0.25">
      <c r="A30335" s="203"/>
      <c r="B30335" s="203"/>
      <c r="C30335" s="203"/>
      <c r="D30335" s="203"/>
      <c r="E30335" s="203"/>
      <c r="F30335" s="203"/>
    </row>
    <row r="30336" spans="1:6" x14ac:dyDescent="0.25">
      <c r="A30336" s="203"/>
      <c r="B30336" s="203"/>
      <c r="C30336" s="203"/>
      <c r="D30336" s="203"/>
      <c r="E30336" s="203"/>
      <c r="F30336" s="203"/>
    </row>
    <row r="30337" spans="1:6" x14ac:dyDescent="0.25">
      <c r="A30337" s="203"/>
      <c r="B30337" s="203"/>
      <c r="C30337" s="203"/>
      <c r="D30337" s="203"/>
      <c r="E30337" s="203"/>
      <c r="F30337" s="203"/>
    </row>
    <row r="30338" spans="1:6" x14ac:dyDescent="0.25">
      <c r="A30338" s="203"/>
      <c r="B30338" s="203"/>
      <c r="C30338" s="203"/>
      <c r="D30338" s="203"/>
      <c r="E30338" s="203"/>
      <c r="F30338" s="203"/>
    </row>
    <row r="30339" spans="1:6" x14ac:dyDescent="0.25">
      <c r="A30339" s="203"/>
      <c r="B30339" s="203"/>
      <c r="C30339" s="203"/>
      <c r="D30339" s="203"/>
      <c r="E30339" s="203"/>
      <c r="F30339" s="203"/>
    </row>
    <row r="30340" spans="1:6" x14ac:dyDescent="0.25">
      <c r="A30340" s="203"/>
      <c r="B30340" s="203"/>
      <c r="C30340" s="203"/>
      <c r="D30340" s="203"/>
      <c r="E30340" s="203"/>
      <c r="F30340" s="203"/>
    </row>
    <row r="30341" spans="1:6" x14ac:dyDescent="0.25">
      <c r="A30341" s="203"/>
      <c r="B30341" s="203"/>
      <c r="C30341" s="203"/>
      <c r="D30341" s="203"/>
      <c r="E30341" s="203"/>
      <c r="F30341" s="203"/>
    </row>
    <row r="30342" spans="1:6" x14ac:dyDescent="0.25">
      <c r="A30342" s="203"/>
      <c r="B30342" s="203"/>
      <c r="C30342" s="203"/>
      <c r="D30342" s="203"/>
      <c r="E30342" s="203"/>
      <c r="F30342" s="203"/>
    </row>
    <row r="30343" spans="1:6" x14ac:dyDescent="0.25">
      <c r="A30343" s="203"/>
      <c r="B30343" s="203"/>
      <c r="C30343" s="203"/>
      <c r="D30343" s="203"/>
      <c r="E30343" s="203"/>
      <c r="F30343" s="203"/>
    </row>
    <row r="30344" spans="1:6" x14ac:dyDescent="0.25">
      <c r="A30344" s="203"/>
      <c r="B30344" s="203"/>
      <c r="C30344" s="203"/>
      <c r="D30344" s="203"/>
      <c r="E30344" s="203"/>
      <c r="F30344" s="203"/>
    </row>
    <row r="30345" spans="1:6" x14ac:dyDescent="0.25">
      <c r="A30345" s="203"/>
      <c r="B30345" s="203"/>
      <c r="C30345" s="203"/>
      <c r="D30345" s="203"/>
      <c r="E30345" s="203"/>
      <c r="F30345" s="203"/>
    </row>
    <row r="30346" spans="1:6" x14ac:dyDescent="0.25">
      <c r="A30346" s="203"/>
      <c r="B30346" s="203"/>
      <c r="C30346" s="203"/>
      <c r="D30346" s="203"/>
      <c r="E30346" s="203"/>
      <c r="F30346" s="203"/>
    </row>
    <row r="30347" spans="1:6" x14ac:dyDescent="0.25">
      <c r="A30347" s="203"/>
      <c r="B30347" s="203"/>
      <c r="C30347" s="203"/>
      <c r="D30347" s="203"/>
      <c r="E30347" s="203"/>
      <c r="F30347" s="203"/>
    </row>
    <row r="30348" spans="1:6" x14ac:dyDescent="0.25">
      <c r="A30348" s="203"/>
      <c r="B30348" s="203"/>
      <c r="C30348" s="203"/>
      <c r="D30348" s="203"/>
      <c r="E30348" s="203"/>
      <c r="F30348" s="203"/>
    </row>
    <row r="30349" spans="1:6" x14ac:dyDescent="0.25">
      <c r="A30349" s="203"/>
      <c r="B30349" s="203"/>
      <c r="C30349" s="203"/>
      <c r="D30349" s="203"/>
      <c r="E30349" s="203"/>
      <c r="F30349" s="203"/>
    </row>
    <row r="30350" spans="1:6" x14ac:dyDescent="0.25">
      <c r="A30350" s="203"/>
      <c r="B30350" s="203"/>
      <c r="C30350" s="203"/>
      <c r="D30350" s="203"/>
      <c r="E30350" s="203"/>
      <c r="F30350" s="203"/>
    </row>
    <row r="30351" spans="1:6" x14ac:dyDescent="0.25">
      <c r="A30351" s="203"/>
      <c r="B30351" s="203"/>
      <c r="C30351" s="203"/>
      <c r="D30351" s="203"/>
      <c r="E30351" s="203"/>
      <c r="F30351" s="203"/>
    </row>
    <row r="30352" spans="1:6" x14ac:dyDescent="0.25">
      <c r="A30352" s="203"/>
      <c r="B30352" s="203"/>
      <c r="C30352" s="203"/>
      <c r="D30352" s="203"/>
      <c r="E30352" s="203"/>
      <c r="F30352" s="203"/>
    </row>
    <row r="30353" spans="1:6" x14ac:dyDescent="0.25">
      <c r="A30353" s="203"/>
      <c r="B30353" s="203"/>
      <c r="C30353" s="203"/>
      <c r="D30353" s="203"/>
      <c r="E30353" s="203"/>
      <c r="F30353" s="203"/>
    </row>
    <row r="30354" spans="1:6" x14ac:dyDescent="0.25">
      <c r="A30354" s="203"/>
      <c r="B30354" s="203"/>
      <c r="C30354" s="203"/>
      <c r="D30354" s="203"/>
      <c r="E30354" s="203"/>
      <c r="F30354" s="203"/>
    </row>
    <row r="30355" spans="1:6" x14ac:dyDescent="0.25">
      <c r="A30355" s="203"/>
      <c r="B30355" s="203"/>
      <c r="C30355" s="203"/>
      <c r="D30355" s="203"/>
      <c r="E30355" s="203"/>
      <c r="F30355" s="203"/>
    </row>
    <row r="30356" spans="1:6" x14ac:dyDescent="0.25">
      <c r="A30356" s="203"/>
      <c r="B30356" s="203"/>
      <c r="C30356" s="203"/>
      <c r="D30356" s="203"/>
      <c r="E30356" s="203"/>
      <c r="F30356" s="203"/>
    </row>
    <row r="30357" spans="1:6" x14ac:dyDescent="0.25">
      <c r="A30357" s="203"/>
      <c r="B30357" s="203"/>
      <c r="C30357" s="203"/>
      <c r="D30357" s="203"/>
      <c r="E30357" s="203"/>
      <c r="F30357" s="203"/>
    </row>
    <row r="30358" spans="1:6" x14ac:dyDescent="0.25">
      <c r="A30358" s="203"/>
      <c r="B30358" s="203"/>
      <c r="C30358" s="203"/>
      <c r="D30358" s="203"/>
      <c r="E30358" s="203"/>
      <c r="F30358" s="203"/>
    </row>
    <row r="30359" spans="1:6" x14ac:dyDescent="0.25">
      <c r="A30359" s="203"/>
      <c r="B30359" s="203"/>
      <c r="C30359" s="203"/>
      <c r="D30359" s="203"/>
      <c r="E30359" s="203"/>
      <c r="F30359" s="203"/>
    </row>
    <row r="30360" spans="1:6" x14ac:dyDescent="0.25">
      <c r="A30360" s="203"/>
      <c r="B30360" s="203"/>
      <c r="C30360" s="203"/>
      <c r="D30360" s="203"/>
      <c r="E30360" s="203"/>
      <c r="F30360" s="203"/>
    </row>
    <row r="30361" spans="1:6" x14ac:dyDescent="0.25">
      <c r="A30361" s="203"/>
      <c r="B30361" s="203"/>
      <c r="C30361" s="203"/>
      <c r="D30361" s="203"/>
      <c r="E30361" s="203"/>
      <c r="F30361" s="203"/>
    </row>
    <row r="30362" spans="1:6" x14ac:dyDescent="0.25">
      <c r="A30362" s="203"/>
      <c r="B30362" s="203"/>
      <c r="C30362" s="203"/>
      <c r="D30362" s="203"/>
      <c r="E30362" s="203"/>
      <c r="F30362" s="203"/>
    </row>
    <row r="30363" spans="1:6" x14ac:dyDescent="0.25">
      <c r="A30363" s="203"/>
      <c r="B30363" s="203"/>
      <c r="C30363" s="203"/>
      <c r="D30363" s="203"/>
      <c r="E30363" s="203"/>
      <c r="F30363" s="203"/>
    </row>
    <row r="30364" spans="1:6" x14ac:dyDescent="0.25">
      <c r="A30364" s="203"/>
      <c r="B30364" s="203"/>
      <c r="C30364" s="203"/>
      <c r="D30364" s="203"/>
      <c r="E30364" s="203"/>
      <c r="F30364" s="203"/>
    </row>
    <row r="30365" spans="1:6" x14ac:dyDescent="0.25">
      <c r="A30365" s="203"/>
      <c r="B30365" s="203"/>
      <c r="C30365" s="203"/>
      <c r="D30365" s="203"/>
      <c r="E30365" s="203"/>
      <c r="F30365" s="203"/>
    </row>
    <row r="30366" spans="1:6" x14ac:dyDescent="0.25">
      <c r="A30366" s="203"/>
      <c r="B30366" s="203"/>
      <c r="C30366" s="203"/>
      <c r="D30366" s="203"/>
      <c r="E30366" s="203"/>
      <c r="F30366" s="203"/>
    </row>
    <row r="30367" spans="1:6" x14ac:dyDescent="0.25">
      <c r="A30367" s="203"/>
      <c r="B30367" s="203"/>
      <c r="C30367" s="203"/>
      <c r="D30367" s="203"/>
      <c r="E30367" s="203"/>
      <c r="F30367" s="203"/>
    </row>
    <row r="30368" spans="1:6" x14ac:dyDescent="0.25">
      <c r="A30368" s="203"/>
      <c r="B30368" s="203"/>
      <c r="C30368" s="203"/>
      <c r="D30368" s="203"/>
      <c r="E30368" s="203"/>
      <c r="F30368" s="203"/>
    </row>
    <row r="30369" spans="1:6" x14ac:dyDescent="0.25">
      <c r="A30369" s="203"/>
      <c r="B30369" s="203"/>
      <c r="C30369" s="203"/>
      <c r="D30369" s="203"/>
      <c r="E30369" s="203"/>
      <c r="F30369" s="203"/>
    </row>
    <row r="30370" spans="1:6" x14ac:dyDescent="0.25">
      <c r="A30370" s="203"/>
      <c r="B30370" s="203"/>
      <c r="C30370" s="203"/>
      <c r="D30370" s="203"/>
      <c r="E30370" s="203"/>
      <c r="F30370" s="203"/>
    </row>
    <row r="30371" spans="1:6" x14ac:dyDescent="0.25">
      <c r="A30371" s="203"/>
      <c r="B30371" s="203"/>
      <c r="C30371" s="203"/>
      <c r="D30371" s="203"/>
      <c r="E30371" s="203"/>
      <c r="F30371" s="203"/>
    </row>
    <row r="30372" spans="1:6" x14ac:dyDescent="0.25">
      <c r="A30372" s="203"/>
      <c r="B30372" s="203"/>
      <c r="C30372" s="203"/>
      <c r="D30372" s="203"/>
      <c r="E30372" s="203"/>
      <c r="F30372" s="203"/>
    </row>
    <row r="30373" spans="1:6" x14ac:dyDescent="0.25">
      <c r="A30373" s="203"/>
      <c r="B30373" s="203"/>
      <c r="C30373" s="203"/>
      <c r="D30373" s="203"/>
      <c r="E30373" s="203"/>
      <c r="F30373" s="203"/>
    </row>
    <row r="30374" spans="1:6" x14ac:dyDescent="0.25">
      <c r="A30374" s="203"/>
      <c r="B30374" s="203"/>
      <c r="C30374" s="203"/>
      <c r="D30374" s="203"/>
      <c r="E30374" s="203"/>
      <c r="F30374" s="203"/>
    </row>
    <row r="30375" spans="1:6" x14ac:dyDescent="0.25">
      <c r="A30375" s="203"/>
      <c r="B30375" s="203"/>
      <c r="C30375" s="203"/>
      <c r="D30375" s="203"/>
      <c r="E30375" s="203"/>
      <c r="F30375" s="203"/>
    </row>
    <row r="30376" spans="1:6" x14ac:dyDescent="0.25">
      <c r="A30376" s="203"/>
      <c r="B30376" s="203"/>
      <c r="C30376" s="203"/>
      <c r="D30376" s="203"/>
      <c r="E30376" s="203"/>
      <c r="F30376" s="203"/>
    </row>
    <row r="30377" spans="1:6" x14ac:dyDescent="0.25">
      <c r="A30377" s="203"/>
      <c r="B30377" s="203"/>
      <c r="C30377" s="203"/>
      <c r="D30377" s="203"/>
      <c r="E30377" s="203"/>
      <c r="F30377" s="203"/>
    </row>
    <row r="30378" spans="1:6" x14ac:dyDescent="0.25">
      <c r="A30378" s="203"/>
      <c r="B30378" s="203"/>
      <c r="C30378" s="203"/>
      <c r="D30378" s="203"/>
      <c r="E30378" s="203"/>
      <c r="F30378" s="203"/>
    </row>
    <row r="30379" spans="1:6" x14ac:dyDescent="0.25">
      <c r="A30379" s="203"/>
      <c r="B30379" s="203"/>
      <c r="C30379" s="203"/>
      <c r="D30379" s="203"/>
      <c r="E30379" s="203"/>
      <c r="F30379" s="203"/>
    </row>
    <row r="30380" spans="1:6" x14ac:dyDescent="0.25">
      <c r="A30380" s="203"/>
      <c r="B30380" s="203"/>
      <c r="C30380" s="203"/>
      <c r="D30380" s="203"/>
      <c r="E30380" s="203"/>
      <c r="F30380" s="203"/>
    </row>
    <row r="30381" spans="1:6" x14ac:dyDescent="0.25">
      <c r="A30381" s="203"/>
      <c r="B30381" s="203"/>
      <c r="C30381" s="203"/>
      <c r="D30381" s="203"/>
      <c r="E30381" s="203"/>
      <c r="F30381" s="203"/>
    </row>
    <row r="30382" spans="1:6" x14ac:dyDescent="0.25">
      <c r="A30382" s="203"/>
      <c r="B30382" s="203"/>
      <c r="C30382" s="203"/>
      <c r="D30382" s="203"/>
      <c r="E30382" s="203"/>
      <c r="F30382" s="203"/>
    </row>
    <row r="30383" spans="1:6" x14ac:dyDescent="0.25">
      <c r="A30383" s="203"/>
      <c r="B30383" s="203"/>
      <c r="C30383" s="203"/>
      <c r="D30383" s="203"/>
      <c r="E30383" s="203"/>
      <c r="F30383" s="203"/>
    </row>
    <row r="30384" spans="1:6" x14ac:dyDescent="0.25">
      <c r="A30384" s="203"/>
      <c r="B30384" s="203"/>
      <c r="C30384" s="203"/>
      <c r="D30384" s="203"/>
      <c r="E30384" s="203"/>
      <c r="F30384" s="203"/>
    </row>
    <row r="30385" spans="1:6" x14ac:dyDescent="0.25">
      <c r="A30385" s="203"/>
      <c r="B30385" s="203"/>
      <c r="C30385" s="203"/>
      <c r="D30385" s="203"/>
      <c r="E30385" s="203"/>
      <c r="F30385" s="203"/>
    </row>
    <row r="30386" spans="1:6" x14ac:dyDescent="0.25">
      <c r="A30386" s="203"/>
      <c r="B30386" s="203"/>
      <c r="C30386" s="203"/>
      <c r="D30386" s="203"/>
      <c r="E30386" s="203"/>
      <c r="F30386" s="203"/>
    </row>
    <row r="30387" spans="1:6" x14ac:dyDescent="0.25">
      <c r="A30387" s="203"/>
      <c r="B30387" s="203"/>
      <c r="C30387" s="203"/>
      <c r="D30387" s="203"/>
      <c r="E30387" s="203"/>
      <c r="F30387" s="203"/>
    </row>
    <row r="30388" spans="1:6" x14ac:dyDescent="0.25">
      <c r="A30388" s="203"/>
      <c r="B30388" s="203"/>
      <c r="C30388" s="203"/>
      <c r="D30388" s="203"/>
      <c r="E30388" s="203"/>
      <c r="F30388" s="203"/>
    </row>
    <row r="30389" spans="1:6" x14ac:dyDescent="0.25">
      <c r="A30389" s="203"/>
      <c r="B30389" s="203"/>
      <c r="C30389" s="203"/>
      <c r="D30389" s="203"/>
      <c r="E30389" s="203"/>
      <c r="F30389" s="203"/>
    </row>
    <row r="30390" spans="1:6" x14ac:dyDescent="0.25">
      <c r="A30390" s="203"/>
      <c r="B30390" s="203"/>
      <c r="C30390" s="203"/>
      <c r="D30390" s="203"/>
      <c r="E30390" s="203"/>
      <c r="F30390" s="203"/>
    </row>
    <row r="30391" spans="1:6" x14ac:dyDescent="0.25">
      <c r="A30391" s="203"/>
      <c r="B30391" s="203"/>
      <c r="C30391" s="203"/>
      <c r="D30391" s="203"/>
      <c r="E30391" s="203"/>
      <c r="F30391" s="203"/>
    </row>
    <row r="30392" spans="1:6" x14ac:dyDescent="0.25">
      <c r="A30392" s="203"/>
      <c r="B30392" s="203"/>
      <c r="C30392" s="203"/>
      <c r="D30392" s="203"/>
      <c r="E30392" s="203"/>
      <c r="F30392" s="203"/>
    </row>
    <row r="30393" spans="1:6" x14ac:dyDescent="0.25">
      <c r="A30393" s="203"/>
      <c r="B30393" s="203"/>
      <c r="C30393" s="203"/>
      <c r="D30393" s="203"/>
      <c r="E30393" s="203"/>
      <c r="F30393" s="203"/>
    </row>
    <row r="30394" spans="1:6" x14ac:dyDescent="0.25">
      <c r="A30394" s="203"/>
      <c r="B30394" s="203"/>
      <c r="C30394" s="203"/>
      <c r="D30394" s="203"/>
      <c r="E30394" s="203"/>
      <c r="F30394" s="203"/>
    </row>
    <row r="30395" spans="1:6" x14ac:dyDescent="0.25">
      <c r="A30395" s="203"/>
      <c r="B30395" s="203"/>
      <c r="C30395" s="203"/>
      <c r="D30395" s="203"/>
      <c r="E30395" s="203"/>
      <c r="F30395" s="203"/>
    </row>
    <row r="30396" spans="1:6" x14ac:dyDescent="0.25">
      <c r="A30396" s="203"/>
      <c r="B30396" s="203"/>
      <c r="C30396" s="203"/>
      <c r="D30396" s="203"/>
      <c r="E30396" s="203"/>
      <c r="F30396" s="203"/>
    </row>
    <row r="30397" spans="1:6" x14ac:dyDescent="0.25">
      <c r="A30397" s="203"/>
      <c r="B30397" s="203"/>
      <c r="C30397" s="203"/>
      <c r="D30397" s="203"/>
      <c r="E30397" s="203"/>
      <c r="F30397" s="203"/>
    </row>
    <row r="30398" spans="1:6" x14ac:dyDescent="0.25">
      <c r="A30398" s="203"/>
      <c r="B30398" s="203"/>
      <c r="C30398" s="203"/>
      <c r="D30398" s="203"/>
      <c r="E30398" s="203"/>
      <c r="F30398" s="203"/>
    </row>
    <row r="30399" spans="1:6" x14ac:dyDescent="0.25">
      <c r="A30399" s="203"/>
      <c r="B30399" s="203"/>
      <c r="C30399" s="203"/>
      <c r="D30399" s="203"/>
      <c r="E30399" s="203"/>
      <c r="F30399" s="203"/>
    </row>
    <row r="30400" spans="1:6" x14ac:dyDescent="0.25">
      <c r="A30400" s="203"/>
      <c r="B30400" s="203"/>
      <c r="C30400" s="203"/>
      <c r="D30400" s="203"/>
      <c r="E30400" s="203"/>
      <c r="F30400" s="203"/>
    </row>
    <row r="30401" spans="1:6" x14ac:dyDescent="0.25">
      <c r="A30401" s="203"/>
      <c r="B30401" s="203"/>
      <c r="C30401" s="203"/>
      <c r="D30401" s="203"/>
      <c r="E30401" s="203"/>
      <c r="F30401" s="203"/>
    </row>
    <row r="30402" spans="1:6" x14ac:dyDescent="0.25">
      <c r="A30402" s="203"/>
      <c r="B30402" s="203"/>
      <c r="C30402" s="203"/>
      <c r="D30402" s="203"/>
      <c r="E30402" s="203"/>
      <c r="F30402" s="203"/>
    </row>
    <row r="30403" spans="1:6" x14ac:dyDescent="0.25">
      <c r="A30403" s="203"/>
      <c r="B30403" s="203"/>
      <c r="C30403" s="203"/>
      <c r="D30403" s="203"/>
      <c r="E30403" s="203"/>
      <c r="F30403" s="203"/>
    </row>
    <row r="30404" spans="1:6" x14ac:dyDescent="0.25">
      <c r="A30404" s="203"/>
      <c r="B30404" s="203"/>
      <c r="C30404" s="203"/>
      <c r="D30404" s="203"/>
      <c r="E30404" s="203"/>
      <c r="F30404" s="203"/>
    </row>
    <row r="30405" spans="1:6" x14ac:dyDescent="0.25">
      <c r="A30405" s="203"/>
      <c r="B30405" s="203"/>
      <c r="C30405" s="203"/>
      <c r="D30405" s="203"/>
      <c r="E30405" s="203"/>
      <c r="F30405" s="203"/>
    </row>
    <row r="30406" spans="1:6" x14ac:dyDescent="0.25">
      <c r="A30406" s="203"/>
      <c r="B30406" s="203"/>
      <c r="C30406" s="203"/>
      <c r="D30406" s="203"/>
      <c r="E30406" s="203"/>
      <c r="F30406" s="203"/>
    </row>
    <row r="30407" spans="1:6" x14ac:dyDescent="0.25">
      <c r="A30407" s="203"/>
      <c r="B30407" s="203"/>
      <c r="C30407" s="203"/>
      <c r="D30407" s="203"/>
      <c r="E30407" s="203"/>
      <c r="F30407" s="203"/>
    </row>
    <row r="30408" spans="1:6" x14ac:dyDescent="0.25">
      <c r="A30408" s="203"/>
      <c r="B30408" s="203"/>
      <c r="C30408" s="203"/>
      <c r="D30408" s="203"/>
      <c r="E30408" s="203"/>
      <c r="F30408" s="203"/>
    </row>
    <row r="30409" spans="1:6" x14ac:dyDescent="0.25">
      <c r="A30409" s="203"/>
      <c r="B30409" s="203"/>
      <c r="C30409" s="203"/>
      <c r="D30409" s="203"/>
      <c r="E30409" s="203"/>
      <c r="F30409" s="203"/>
    </row>
    <row r="30410" spans="1:6" x14ac:dyDescent="0.25">
      <c r="A30410" s="203"/>
      <c r="B30410" s="203"/>
      <c r="C30410" s="203"/>
      <c r="D30410" s="203"/>
      <c r="E30410" s="203"/>
      <c r="F30410" s="203"/>
    </row>
    <row r="30411" spans="1:6" x14ac:dyDescent="0.25">
      <c r="A30411" s="203"/>
      <c r="B30411" s="203"/>
      <c r="C30411" s="203"/>
      <c r="D30411" s="203"/>
      <c r="E30411" s="203"/>
      <c r="F30411" s="203"/>
    </row>
    <row r="30412" spans="1:6" x14ac:dyDescent="0.25">
      <c r="A30412" s="203"/>
      <c r="B30412" s="203"/>
      <c r="C30412" s="203"/>
      <c r="D30412" s="203"/>
      <c r="E30412" s="203"/>
      <c r="F30412" s="203"/>
    </row>
    <row r="30413" spans="1:6" x14ac:dyDescent="0.25">
      <c r="A30413" s="203"/>
      <c r="B30413" s="203"/>
      <c r="C30413" s="203"/>
      <c r="D30413" s="203"/>
      <c r="E30413" s="203"/>
      <c r="F30413" s="203"/>
    </row>
    <row r="30414" spans="1:6" x14ac:dyDescent="0.25">
      <c r="A30414" s="203"/>
      <c r="B30414" s="203"/>
      <c r="C30414" s="203"/>
      <c r="D30414" s="203"/>
      <c r="E30414" s="203"/>
      <c r="F30414" s="203"/>
    </row>
    <row r="30415" spans="1:6" x14ac:dyDescent="0.25">
      <c r="A30415" s="203"/>
      <c r="B30415" s="203"/>
      <c r="C30415" s="203"/>
      <c r="D30415" s="203"/>
      <c r="E30415" s="203"/>
      <c r="F30415" s="203"/>
    </row>
    <row r="30416" spans="1:6" x14ac:dyDescent="0.25">
      <c r="A30416" s="203"/>
      <c r="B30416" s="203"/>
      <c r="C30416" s="203"/>
      <c r="D30416" s="203"/>
      <c r="E30416" s="203"/>
      <c r="F30416" s="203"/>
    </row>
    <row r="30417" spans="1:6" x14ac:dyDescent="0.25">
      <c r="A30417" s="203"/>
      <c r="B30417" s="203"/>
      <c r="C30417" s="203"/>
      <c r="D30417" s="203"/>
      <c r="E30417" s="203"/>
      <c r="F30417" s="203"/>
    </row>
    <row r="30418" spans="1:6" x14ac:dyDescent="0.25">
      <c r="A30418" s="203"/>
      <c r="B30418" s="203"/>
      <c r="C30418" s="203"/>
      <c r="D30418" s="203"/>
      <c r="E30418" s="203"/>
      <c r="F30418" s="203"/>
    </row>
    <row r="30419" spans="1:6" x14ac:dyDescent="0.25">
      <c r="A30419" s="203"/>
      <c r="B30419" s="203"/>
      <c r="C30419" s="203"/>
      <c r="D30419" s="203"/>
      <c r="E30419" s="203"/>
      <c r="F30419" s="203"/>
    </row>
    <row r="30420" spans="1:6" x14ac:dyDescent="0.25">
      <c r="A30420" s="203"/>
      <c r="B30420" s="203"/>
      <c r="C30420" s="203"/>
      <c r="D30420" s="203"/>
      <c r="E30420" s="203"/>
      <c r="F30420" s="203"/>
    </row>
    <row r="30421" spans="1:6" x14ac:dyDescent="0.25">
      <c r="A30421" s="203"/>
      <c r="B30421" s="203"/>
      <c r="C30421" s="203"/>
      <c r="D30421" s="203"/>
      <c r="E30421" s="203"/>
      <c r="F30421" s="203"/>
    </row>
    <row r="30422" spans="1:6" x14ac:dyDescent="0.25">
      <c r="A30422" s="203"/>
      <c r="B30422" s="203"/>
      <c r="C30422" s="203"/>
      <c r="D30422" s="203"/>
      <c r="E30422" s="203"/>
      <c r="F30422" s="203"/>
    </row>
    <row r="30423" spans="1:6" x14ac:dyDescent="0.25">
      <c r="A30423" s="203"/>
      <c r="B30423" s="203"/>
      <c r="C30423" s="203"/>
      <c r="D30423" s="203"/>
      <c r="E30423" s="203"/>
      <c r="F30423" s="203"/>
    </row>
    <row r="30424" spans="1:6" x14ac:dyDescent="0.25">
      <c r="A30424" s="203"/>
      <c r="B30424" s="203"/>
      <c r="C30424" s="203"/>
      <c r="D30424" s="203"/>
      <c r="E30424" s="203"/>
      <c r="F30424" s="203"/>
    </row>
    <row r="30425" spans="1:6" x14ac:dyDescent="0.25">
      <c r="A30425" s="203"/>
      <c r="B30425" s="203"/>
      <c r="C30425" s="203"/>
      <c r="D30425" s="203"/>
      <c r="E30425" s="203"/>
      <c r="F30425" s="203"/>
    </row>
    <row r="30426" spans="1:6" x14ac:dyDescent="0.25">
      <c r="A30426" s="203"/>
      <c r="B30426" s="203"/>
      <c r="C30426" s="203"/>
      <c r="D30426" s="203"/>
      <c r="E30426" s="203"/>
      <c r="F30426" s="203"/>
    </row>
    <row r="30427" spans="1:6" x14ac:dyDescent="0.25">
      <c r="A30427" s="203"/>
      <c r="B30427" s="203"/>
      <c r="C30427" s="203"/>
      <c r="D30427" s="203"/>
      <c r="E30427" s="203"/>
      <c r="F30427" s="203"/>
    </row>
    <row r="30428" spans="1:6" x14ac:dyDescent="0.25">
      <c r="A30428" s="203"/>
      <c r="B30428" s="203"/>
      <c r="C30428" s="203"/>
      <c r="D30428" s="203"/>
      <c r="E30428" s="203"/>
      <c r="F30428" s="203"/>
    </row>
    <row r="30429" spans="1:6" x14ac:dyDescent="0.25">
      <c r="A30429" s="203"/>
      <c r="B30429" s="203"/>
      <c r="C30429" s="203"/>
      <c r="D30429" s="203"/>
      <c r="E30429" s="203"/>
      <c r="F30429" s="203"/>
    </row>
    <row r="30430" spans="1:6" x14ac:dyDescent="0.25">
      <c r="A30430" s="203"/>
      <c r="B30430" s="203"/>
      <c r="C30430" s="203"/>
      <c r="D30430" s="203"/>
      <c r="E30430" s="203"/>
      <c r="F30430" s="203"/>
    </row>
    <row r="30431" spans="1:6" x14ac:dyDescent="0.25">
      <c r="A30431" s="203"/>
      <c r="B30431" s="203"/>
      <c r="C30431" s="203"/>
      <c r="D30431" s="203"/>
      <c r="E30431" s="203"/>
      <c r="F30431" s="203"/>
    </row>
    <row r="30432" spans="1:6" x14ac:dyDescent="0.25">
      <c r="A30432" s="203"/>
      <c r="B30432" s="203"/>
      <c r="C30432" s="203"/>
      <c r="D30432" s="203"/>
      <c r="E30432" s="203"/>
      <c r="F30432" s="203"/>
    </row>
    <row r="30433" spans="1:6" x14ac:dyDescent="0.25">
      <c r="A30433" s="203"/>
      <c r="B30433" s="203"/>
      <c r="C30433" s="203"/>
      <c r="D30433" s="203"/>
      <c r="E30433" s="203"/>
      <c r="F30433" s="203"/>
    </row>
    <row r="30434" spans="1:6" x14ac:dyDescent="0.25">
      <c r="A30434" s="203"/>
      <c r="B30434" s="203"/>
      <c r="C30434" s="203"/>
      <c r="D30434" s="203"/>
      <c r="E30434" s="203"/>
      <c r="F30434" s="203"/>
    </row>
    <row r="30435" spans="1:6" x14ac:dyDescent="0.25">
      <c r="A30435" s="203"/>
      <c r="B30435" s="203"/>
      <c r="C30435" s="203"/>
      <c r="D30435" s="203"/>
      <c r="E30435" s="203"/>
      <c r="F30435" s="203"/>
    </row>
    <row r="30436" spans="1:6" x14ac:dyDescent="0.25">
      <c r="A30436" s="203"/>
      <c r="B30436" s="203"/>
      <c r="C30436" s="203"/>
      <c r="D30436" s="203"/>
      <c r="E30436" s="203"/>
      <c r="F30436" s="203"/>
    </row>
    <row r="30437" spans="1:6" x14ac:dyDescent="0.25">
      <c r="A30437" s="203"/>
      <c r="B30437" s="203"/>
      <c r="C30437" s="203"/>
      <c r="D30437" s="203"/>
      <c r="E30437" s="203"/>
      <c r="F30437" s="203"/>
    </row>
    <row r="30438" spans="1:6" x14ac:dyDescent="0.25">
      <c r="A30438" s="203"/>
      <c r="B30438" s="203"/>
      <c r="C30438" s="203"/>
      <c r="D30438" s="203"/>
      <c r="E30438" s="203"/>
      <c r="F30438" s="203"/>
    </row>
    <row r="30439" spans="1:6" x14ac:dyDescent="0.25">
      <c r="A30439" s="203"/>
      <c r="B30439" s="203"/>
      <c r="C30439" s="203"/>
      <c r="D30439" s="203"/>
      <c r="E30439" s="203"/>
      <c r="F30439" s="203"/>
    </row>
    <row r="30440" spans="1:6" x14ac:dyDescent="0.25">
      <c r="A30440" s="203"/>
      <c r="B30440" s="203"/>
      <c r="C30440" s="203"/>
      <c r="D30440" s="203"/>
      <c r="E30440" s="203"/>
      <c r="F30440" s="203"/>
    </row>
    <row r="30441" spans="1:6" x14ac:dyDescent="0.25">
      <c r="A30441" s="203"/>
      <c r="B30441" s="203"/>
      <c r="C30441" s="203"/>
      <c r="D30441" s="203"/>
      <c r="E30441" s="203"/>
      <c r="F30441" s="203"/>
    </row>
    <row r="30442" spans="1:6" x14ac:dyDescent="0.25">
      <c r="A30442" s="203"/>
      <c r="B30442" s="203"/>
      <c r="C30442" s="203"/>
      <c r="D30442" s="203"/>
      <c r="E30442" s="203"/>
      <c r="F30442" s="203"/>
    </row>
    <row r="30443" spans="1:6" x14ac:dyDescent="0.25">
      <c r="A30443" s="203"/>
      <c r="B30443" s="203"/>
      <c r="C30443" s="203"/>
      <c r="D30443" s="203"/>
      <c r="E30443" s="203"/>
      <c r="F30443" s="203"/>
    </row>
    <row r="30444" spans="1:6" x14ac:dyDescent="0.25">
      <c r="A30444" s="203"/>
      <c r="B30444" s="203"/>
      <c r="C30444" s="203"/>
      <c r="D30444" s="203"/>
      <c r="E30444" s="203"/>
      <c r="F30444" s="203"/>
    </row>
    <row r="30445" spans="1:6" x14ac:dyDescent="0.25">
      <c r="A30445" s="203"/>
      <c r="B30445" s="203"/>
      <c r="C30445" s="203"/>
      <c r="D30445" s="203"/>
      <c r="E30445" s="203"/>
      <c r="F30445" s="203"/>
    </row>
    <row r="30446" spans="1:6" x14ac:dyDescent="0.25">
      <c r="A30446" s="203"/>
      <c r="B30446" s="203"/>
      <c r="C30446" s="203"/>
      <c r="D30446" s="203"/>
      <c r="E30446" s="203"/>
      <c r="F30446" s="203"/>
    </row>
    <row r="30447" spans="1:6" x14ac:dyDescent="0.25">
      <c r="A30447" s="203"/>
      <c r="B30447" s="203"/>
      <c r="C30447" s="203"/>
      <c r="D30447" s="203"/>
      <c r="E30447" s="203"/>
      <c r="F30447" s="203"/>
    </row>
    <row r="30448" spans="1:6" x14ac:dyDescent="0.25">
      <c r="A30448" s="203"/>
      <c r="B30448" s="203"/>
      <c r="C30448" s="203"/>
      <c r="D30448" s="203"/>
      <c r="E30448" s="203"/>
      <c r="F30448" s="203"/>
    </row>
    <row r="30449" spans="1:6" x14ac:dyDescent="0.25">
      <c r="A30449" s="203"/>
      <c r="B30449" s="203"/>
      <c r="C30449" s="203"/>
      <c r="D30449" s="203"/>
      <c r="E30449" s="203"/>
      <c r="F30449" s="203"/>
    </row>
    <row r="30450" spans="1:6" x14ac:dyDescent="0.25">
      <c r="A30450" s="203"/>
      <c r="B30450" s="203"/>
      <c r="C30450" s="203"/>
      <c r="D30450" s="203"/>
      <c r="E30450" s="203"/>
      <c r="F30450" s="203"/>
    </row>
    <row r="30451" spans="1:6" x14ac:dyDescent="0.25">
      <c r="A30451" s="203"/>
      <c r="B30451" s="203"/>
      <c r="C30451" s="203"/>
      <c r="D30451" s="203"/>
      <c r="E30451" s="203"/>
      <c r="F30451" s="203"/>
    </row>
    <row r="30452" spans="1:6" x14ac:dyDescent="0.25">
      <c r="A30452" s="203"/>
      <c r="B30452" s="203"/>
      <c r="C30452" s="203"/>
      <c r="D30452" s="203"/>
      <c r="E30452" s="203"/>
      <c r="F30452" s="203"/>
    </row>
    <row r="30453" spans="1:6" x14ac:dyDescent="0.25">
      <c r="A30453" s="203"/>
      <c r="B30453" s="203"/>
      <c r="C30453" s="203"/>
      <c r="D30453" s="203"/>
      <c r="E30453" s="203"/>
      <c r="F30453" s="203"/>
    </row>
    <row r="30454" spans="1:6" x14ac:dyDescent="0.25">
      <c r="A30454" s="203"/>
      <c r="B30454" s="203"/>
      <c r="C30454" s="203"/>
      <c r="D30454" s="203"/>
      <c r="E30454" s="203"/>
      <c r="F30454" s="203"/>
    </row>
    <row r="30455" spans="1:6" x14ac:dyDescent="0.25">
      <c r="A30455" s="203"/>
      <c r="B30455" s="203"/>
      <c r="C30455" s="203"/>
      <c r="D30455" s="203"/>
      <c r="E30455" s="203"/>
      <c r="F30455" s="203"/>
    </row>
    <row r="30456" spans="1:6" x14ac:dyDescent="0.25">
      <c r="A30456" s="203"/>
      <c r="B30456" s="203"/>
      <c r="C30456" s="203"/>
      <c r="D30456" s="203"/>
      <c r="E30456" s="203"/>
      <c r="F30456" s="203"/>
    </row>
    <row r="30457" spans="1:6" x14ac:dyDescent="0.25">
      <c r="A30457" s="203"/>
      <c r="B30457" s="203"/>
      <c r="C30457" s="203"/>
      <c r="D30457" s="203"/>
      <c r="E30457" s="203"/>
      <c r="F30457" s="203"/>
    </row>
    <row r="30458" spans="1:6" x14ac:dyDescent="0.25">
      <c r="A30458" s="203"/>
      <c r="B30458" s="203"/>
      <c r="C30458" s="203"/>
      <c r="D30458" s="203"/>
      <c r="E30458" s="203"/>
      <c r="F30458" s="203"/>
    </row>
    <row r="30459" spans="1:6" x14ac:dyDescent="0.25">
      <c r="A30459" s="203"/>
      <c r="B30459" s="203"/>
      <c r="C30459" s="203"/>
      <c r="D30459" s="203"/>
      <c r="E30459" s="203"/>
      <c r="F30459" s="203"/>
    </row>
    <row r="30460" spans="1:6" x14ac:dyDescent="0.25">
      <c r="A30460" s="203"/>
      <c r="B30460" s="203"/>
      <c r="C30460" s="203"/>
      <c r="D30460" s="203"/>
      <c r="E30460" s="203"/>
      <c r="F30460" s="203"/>
    </row>
    <row r="30461" spans="1:6" x14ac:dyDescent="0.25">
      <c r="A30461" s="203"/>
      <c r="B30461" s="203"/>
      <c r="C30461" s="203"/>
      <c r="D30461" s="203"/>
      <c r="E30461" s="203"/>
      <c r="F30461" s="203"/>
    </row>
    <row r="30462" spans="1:6" x14ac:dyDescent="0.25">
      <c r="A30462" s="203"/>
      <c r="B30462" s="203"/>
      <c r="C30462" s="203"/>
      <c r="D30462" s="203"/>
      <c r="E30462" s="203"/>
      <c r="F30462" s="203"/>
    </row>
    <row r="30463" spans="1:6" x14ac:dyDescent="0.25">
      <c r="A30463" s="203"/>
      <c r="B30463" s="203"/>
      <c r="C30463" s="203"/>
      <c r="D30463" s="203"/>
      <c r="E30463" s="203"/>
      <c r="F30463" s="203"/>
    </row>
    <row r="30464" spans="1:6" x14ac:dyDescent="0.25">
      <c r="A30464" s="203"/>
      <c r="B30464" s="203"/>
      <c r="C30464" s="203"/>
      <c r="D30464" s="203"/>
      <c r="E30464" s="203"/>
      <c r="F30464" s="203"/>
    </row>
    <row r="30465" spans="1:6" x14ac:dyDescent="0.25">
      <c r="A30465" s="203"/>
      <c r="B30465" s="203"/>
      <c r="C30465" s="203"/>
      <c r="D30465" s="203"/>
      <c r="E30465" s="203"/>
      <c r="F30465" s="203"/>
    </row>
    <row r="30466" spans="1:6" x14ac:dyDescent="0.25">
      <c r="A30466" s="203"/>
      <c r="B30466" s="203"/>
      <c r="C30466" s="203"/>
      <c r="D30466" s="203"/>
      <c r="E30466" s="203"/>
      <c r="F30466" s="203"/>
    </row>
    <row r="30467" spans="1:6" x14ac:dyDescent="0.25">
      <c r="A30467" s="203"/>
      <c r="B30467" s="203"/>
      <c r="C30467" s="203"/>
      <c r="D30467" s="203"/>
      <c r="E30467" s="203"/>
      <c r="F30467" s="203"/>
    </row>
    <row r="30468" spans="1:6" x14ac:dyDescent="0.25">
      <c r="A30468" s="203"/>
      <c r="B30468" s="203"/>
      <c r="C30468" s="203"/>
      <c r="D30468" s="203"/>
      <c r="E30468" s="203"/>
      <c r="F30468" s="203"/>
    </row>
    <row r="30469" spans="1:6" x14ac:dyDescent="0.25">
      <c r="A30469" s="203"/>
      <c r="B30469" s="203"/>
      <c r="C30469" s="203"/>
      <c r="D30469" s="203"/>
      <c r="E30469" s="203"/>
      <c r="F30469" s="203"/>
    </row>
    <row r="30470" spans="1:6" x14ac:dyDescent="0.25">
      <c r="A30470" s="203"/>
      <c r="B30470" s="203"/>
      <c r="C30470" s="203"/>
      <c r="D30470" s="203"/>
      <c r="E30470" s="203"/>
      <c r="F30470" s="203"/>
    </row>
    <row r="30471" spans="1:6" x14ac:dyDescent="0.25">
      <c r="A30471" s="203"/>
      <c r="B30471" s="203"/>
      <c r="C30471" s="203"/>
      <c r="D30471" s="203"/>
      <c r="E30471" s="203"/>
      <c r="F30471" s="203"/>
    </row>
    <row r="30472" spans="1:6" x14ac:dyDescent="0.25">
      <c r="A30472" s="203"/>
      <c r="B30472" s="203"/>
      <c r="C30472" s="203"/>
      <c r="D30472" s="203"/>
      <c r="E30472" s="203"/>
      <c r="F30472" s="203"/>
    </row>
    <row r="30473" spans="1:6" x14ac:dyDescent="0.25">
      <c r="A30473" s="203"/>
      <c r="B30473" s="203"/>
      <c r="C30473" s="203"/>
      <c r="D30473" s="203"/>
      <c r="E30473" s="203"/>
      <c r="F30473" s="203"/>
    </row>
    <row r="30474" spans="1:6" x14ac:dyDescent="0.25">
      <c r="A30474" s="203"/>
      <c r="B30474" s="203"/>
      <c r="C30474" s="203"/>
      <c r="D30474" s="203"/>
      <c r="E30474" s="203"/>
      <c r="F30474" s="203"/>
    </row>
    <row r="30475" spans="1:6" x14ac:dyDescent="0.25">
      <c r="A30475" s="203"/>
      <c r="B30475" s="203"/>
      <c r="C30475" s="203"/>
      <c r="D30475" s="203"/>
      <c r="E30475" s="203"/>
      <c r="F30475" s="203"/>
    </row>
    <row r="30476" spans="1:6" x14ac:dyDescent="0.25">
      <c r="A30476" s="203"/>
      <c r="B30476" s="203"/>
      <c r="C30476" s="203"/>
      <c r="D30476" s="203"/>
      <c r="E30476" s="203"/>
      <c r="F30476" s="203"/>
    </row>
    <row r="30477" spans="1:6" x14ac:dyDescent="0.25">
      <c r="A30477" s="203"/>
      <c r="B30477" s="203"/>
      <c r="C30477" s="203"/>
      <c r="D30477" s="203"/>
      <c r="E30477" s="203"/>
      <c r="F30477" s="203"/>
    </row>
    <row r="30478" spans="1:6" x14ac:dyDescent="0.25">
      <c r="A30478" s="203"/>
      <c r="B30478" s="203"/>
      <c r="C30478" s="203"/>
      <c r="D30478" s="203"/>
      <c r="E30478" s="203"/>
      <c r="F30478" s="203"/>
    </row>
    <row r="30479" spans="1:6" x14ac:dyDescent="0.25">
      <c r="A30479" s="203"/>
      <c r="B30479" s="203"/>
      <c r="C30479" s="203"/>
      <c r="D30479" s="203"/>
      <c r="E30479" s="203"/>
      <c r="F30479" s="203"/>
    </row>
    <row r="30480" spans="1:6" x14ac:dyDescent="0.25">
      <c r="A30480" s="203"/>
      <c r="B30480" s="203"/>
      <c r="C30480" s="203"/>
      <c r="D30480" s="203"/>
      <c r="E30480" s="203"/>
      <c r="F30480" s="203"/>
    </row>
    <row r="30481" spans="1:6" x14ac:dyDescent="0.25">
      <c r="A30481" s="203"/>
      <c r="B30481" s="203"/>
      <c r="C30481" s="203"/>
      <c r="D30481" s="203"/>
      <c r="E30481" s="203"/>
      <c r="F30481" s="203"/>
    </row>
    <row r="30482" spans="1:6" x14ac:dyDescent="0.25">
      <c r="A30482" s="203"/>
      <c r="B30482" s="203"/>
      <c r="C30482" s="203"/>
      <c r="D30482" s="203"/>
      <c r="E30482" s="203"/>
      <c r="F30482" s="203"/>
    </row>
    <row r="30483" spans="1:6" x14ac:dyDescent="0.25">
      <c r="A30483" s="203"/>
      <c r="B30483" s="203"/>
      <c r="C30483" s="203"/>
      <c r="D30483" s="203"/>
      <c r="E30483" s="203"/>
      <c r="F30483" s="203"/>
    </row>
    <row r="30484" spans="1:6" x14ac:dyDescent="0.25">
      <c r="A30484" s="203"/>
      <c r="B30484" s="203"/>
      <c r="C30484" s="203"/>
      <c r="D30484" s="203"/>
      <c r="E30484" s="203"/>
      <c r="F30484" s="203"/>
    </row>
    <row r="30485" spans="1:6" x14ac:dyDescent="0.25">
      <c r="A30485" s="203"/>
      <c r="B30485" s="203"/>
      <c r="C30485" s="203"/>
      <c r="D30485" s="203"/>
      <c r="E30485" s="203"/>
      <c r="F30485" s="203"/>
    </row>
    <row r="30486" spans="1:6" x14ac:dyDescent="0.25">
      <c r="A30486" s="203"/>
      <c r="B30486" s="203"/>
      <c r="C30486" s="203"/>
      <c r="D30486" s="203"/>
      <c r="E30486" s="203"/>
      <c r="F30486" s="203"/>
    </row>
    <row r="30487" spans="1:6" x14ac:dyDescent="0.25">
      <c r="A30487" s="203"/>
      <c r="B30487" s="203"/>
      <c r="C30487" s="203"/>
      <c r="D30487" s="203"/>
      <c r="E30487" s="203"/>
      <c r="F30487" s="203"/>
    </row>
    <row r="30488" spans="1:6" x14ac:dyDescent="0.25">
      <c r="A30488" s="203"/>
      <c r="B30488" s="203"/>
      <c r="C30488" s="203"/>
      <c r="D30488" s="203"/>
      <c r="E30488" s="203"/>
      <c r="F30488" s="203"/>
    </row>
    <row r="30489" spans="1:6" x14ac:dyDescent="0.25">
      <c r="A30489" s="203"/>
      <c r="B30489" s="203"/>
      <c r="C30489" s="203"/>
      <c r="D30489" s="203"/>
      <c r="E30489" s="203"/>
      <c r="F30489" s="203"/>
    </row>
    <row r="30490" spans="1:6" x14ac:dyDescent="0.25">
      <c r="A30490" s="203"/>
      <c r="B30490" s="203"/>
      <c r="C30490" s="203"/>
      <c r="D30490" s="203"/>
      <c r="E30490" s="203"/>
      <c r="F30490" s="203"/>
    </row>
    <row r="30491" spans="1:6" x14ac:dyDescent="0.25">
      <c r="A30491" s="203"/>
      <c r="B30491" s="203"/>
      <c r="C30491" s="203"/>
      <c r="D30491" s="203"/>
      <c r="E30491" s="203"/>
      <c r="F30491" s="203"/>
    </row>
    <row r="30492" spans="1:6" x14ac:dyDescent="0.25">
      <c r="A30492" s="203"/>
      <c r="B30492" s="203"/>
      <c r="C30492" s="203"/>
      <c r="D30492" s="203"/>
      <c r="E30492" s="203"/>
      <c r="F30492" s="203"/>
    </row>
    <row r="30493" spans="1:6" x14ac:dyDescent="0.25">
      <c r="A30493" s="203"/>
      <c r="B30493" s="203"/>
      <c r="C30493" s="203"/>
      <c r="D30493" s="203"/>
      <c r="E30493" s="203"/>
      <c r="F30493" s="203"/>
    </row>
    <row r="30494" spans="1:6" x14ac:dyDescent="0.25">
      <c r="A30494" s="203"/>
      <c r="B30494" s="203"/>
      <c r="C30494" s="203"/>
      <c r="D30494" s="203"/>
      <c r="E30494" s="203"/>
      <c r="F30494" s="203"/>
    </row>
    <row r="30495" spans="1:6" x14ac:dyDescent="0.25">
      <c r="A30495" s="203"/>
      <c r="B30495" s="203"/>
      <c r="C30495" s="203"/>
      <c r="D30495" s="203"/>
      <c r="E30495" s="203"/>
      <c r="F30495" s="203"/>
    </row>
    <row r="30496" spans="1:6" x14ac:dyDescent="0.25">
      <c r="A30496" s="203"/>
      <c r="B30496" s="203"/>
      <c r="C30496" s="203"/>
      <c r="D30496" s="203"/>
      <c r="E30496" s="203"/>
      <c r="F30496" s="203"/>
    </row>
    <row r="30497" spans="1:6" x14ac:dyDescent="0.25">
      <c r="A30497" s="203"/>
      <c r="B30497" s="203"/>
      <c r="C30497" s="203"/>
      <c r="D30497" s="203"/>
      <c r="E30497" s="203"/>
      <c r="F30497" s="203"/>
    </row>
    <row r="30498" spans="1:6" x14ac:dyDescent="0.25">
      <c r="A30498" s="203"/>
      <c r="B30498" s="203"/>
      <c r="C30498" s="203"/>
      <c r="D30498" s="203"/>
      <c r="E30498" s="203"/>
      <c r="F30498" s="203"/>
    </row>
    <row r="30499" spans="1:6" x14ac:dyDescent="0.25">
      <c r="A30499" s="203"/>
      <c r="B30499" s="203"/>
      <c r="C30499" s="203"/>
      <c r="D30499" s="203"/>
      <c r="E30499" s="203"/>
      <c r="F30499" s="203"/>
    </row>
    <row r="30500" spans="1:6" x14ac:dyDescent="0.25">
      <c r="A30500" s="203"/>
      <c r="B30500" s="203"/>
      <c r="C30500" s="203"/>
      <c r="D30500" s="203"/>
      <c r="E30500" s="203"/>
      <c r="F30500" s="203"/>
    </row>
    <row r="30501" spans="1:6" x14ac:dyDescent="0.25">
      <c r="A30501" s="203"/>
      <c r="B30501" s="203"/>
      <c r="C30501" s="203"/>
      <c r="D30501" s="203"/>
      <c r="E30501" s="203"/>
      <c r="F30501" s="203"/>
    </row>
    <row r="30502" spans="1:6" x14ac:dyDescent="0.25">
      <c r="A30502" s="203"/>
      <c r="B30502" s="203"/>
      <c r="C30502" s="203"/>
      <c r="D30502" s="203"/>
      <c r="E30502" s="203"/>
      <c r="F30502" s="203"/>
    </row>
    <row r="30503" spans="1:6" x14ac:dyDescent="0.25">
      <c r="A30503" s="203"/>
      <c r="B30503" s="203"/>
      <c r="C30503" s="203"/>
      <c r="D30503" s="203"/>
      <c r="E30503" s="203"/>
      <c r="F30503" s="203"/>
    </row>
    <row r="30504" spans="1:6" x14ac:dyDescent="0.25">
      <c r="A30504" s="203"/>
      <c r="B30504" s="203"/>
      <c r="C30504" s="203"/>
      <c r="D30504" s="203"/>
      <c r="E30504" s="203"/>
      <c r="F30504" s="203"/>
    </row>
    <row r="30505" spans="1:6" x14ac:dyDescent="0.25">
      <c r="A30505" s="203"/>
      <c r="B30505" s="203"/>
      <c r="C30505" s="203"/>
      <c r="D30505" s="203"/>
      <c r="E30505" s="203"/>
      <c r="F30505" s="203"/>
    </row>
    <row r="30506" spans="1:6" x14ac:dyDescent="0.25">
      <c r="A30506" s="203"/>
      <c r="B30506" s="203"/>
      <c r="C30506" s="203"/>
      <c r="D30506" s="203"/>
      <c r="E30506" s="203"/>
      <c r="F30506" s="203"/>
    </row>
    <row r="30507" spans="1:6" x14ac:dyDescent="0.25">
      <c r="A30507" s="203"/>
      <c r="B30507" s="203"/>
      <c r="C30507" s="203"/>
      <c r="D30507" s="203"/>
      <c r="E30507" s="203"/>
      <c r="F30507" s="203"/>
    </row>
    <row r="30508" spans="1:6" x14ac:dyDescent="0.25">
      <c r="A30508" s="203"/>
      <c r="B30508" s="203"/>
      <c r="C30508" s="203"/>
      <c r="D30508" s="203"/>
      <c r="E30508" s="203"/>
      <c r="F30508" s="203"/>
    </row>
    <row r="30509" spans="1:6" x14ac:dyDescent="0.25">
      <c r="A30509" s="203"/>
      <c r="B30509" s="203"/>
      <c r="C30509" s="203"/>
      <c r="D30509" s="203"/>
      <c r="E30509" s="203"/>
      <c r="F30509" s="203"/>
    </row>
    <row r="30510" spans="1:6" x14ac:dyDescent="0.25">
      <c r="A30510" s="203"/>
      <c r="B30510" s="203"/>
      <c r="C30510" s="203"/>
      <c r="D30510" s="203"/>
      <c r="E30510" s="203"/>
      <c r="F30510" s="203"/>
    </row>
    <row r="30511" spans="1:6" x14ac:dyDescent="0.25">
      <c r="A30511" s="203"/>
      <c r="B30511" s="203"/>
      <c r="C30511" s="203"/>
      <c r="D30511" s="203"/>
      <c r="E30511" s="203"/>
      <c r="F30511" s="203"/>
    </row>
    <row r="30512" spans="1:6" x14ac:dyDescent="0.25">
      <c r="A30512" s="203"/>
      <c r="B30512" s="203"/>
      <c r="C30512" s="203"/>
      <c r="D30512" s="203"/>
      <c r="E30512" s="203"/>
      <c r="F30512" s="203"/>
    </row>
    <row r="30513" spans="1:6" x14ac:dyDescent="0.25">
      <c r="A30513" s="203"/>
      <c r="B30513" s="203"/>
      <c r="C30513" s="203"/>
      <c r="D30513" s="203"/>
      <c r="E30513" s="203"/>
      <c r="F30513" s="203"/>
    </row>
    <row r="30514" spans="1:6" x14ac:dyDescent="0.25">
      <c r="A30514" s="203"/>
      <c r="B30514" s="203"/>
      <c r="C30514" s="203"/>
      <c r="D30514" s="203"/>
      <c r="E30514" s="203"/>
      <c r="F30514" s="203"/>
    </row>
    <row r="30515" spans="1:6" x14ac:dyDescent="0.25">
      <c r="A30515" s="203"/>
      <c r="B30515" s="203"/>
      <c r="C30515" s="203"/>
      <c r="D30515" s="203"/>
      <c r="E30515" s="203"/>
      <c r="F30515" s="203"/>
    </row>
    <row r="30516" spans="1:6" x14ac:dyDescent="0.25">
      <c r="A30516" s="203"/>
      <c r="B30516" s="203"/>
      <c r="C30516" s="203"/>
      <c r="D30516" s="203"/>
      <c r="E30516" s="203"/>
      <c r="F30516" s="203"/>
    </row>
    <row r="30517" spans="1:6" x14ac:dyDescent="0.25">
      <c r="A30517" s="203"/>
      <c r="B30517" s="203"/>
      <c r="C30517" s="203"/>
      <c r="D30517" s="203"/>
      <c r="E30517" s="203"/>
      <c r="F30517" s="203"/>
    </row>
    <row r="30518" spans="1:6" x14ac:dyDescent="0.25">
      <c r="A30518" s="203"/>
      <c r="B30518" s="203"/>
      <c r="C30518" s="203"/>
      <c r="D30518" s="203"/>
      <c r="E30518" s="203"/>
      <c r="F30518" s="203"/>
    </row>
    <row r="30519" spans="1:6" x14ac:dyDescent="0.25">
      <c r="A30519" s="203"/>
      <c r="B30519" s="203"/>
      <c r="C30519" s="203"/>
      <c r="D30519" s="203"/>
      <c r="E30519" s="203"/>
      <c r="F30519" s="203"/>
    </row>
    <row r="30520" spans="1:6" x14ac:dyDescent="0.25">
      <c r="A30520" s="203"/>
      <c r="B30520" s="203"/>
      <c r="C30520" s="203"/>
      <c r="D30520" s="203"/>
      <c r="E30520" s="203"/>
      <c r="F30520" s="203"/>
    </row>
    <row r="30521" spans="1:6" x14ac:dyDescent="0.25">
      <c r="A30521" s="203"/>
      <c r="B30521" s="203"/>
      <c r="C30521" s="203"/>
      <c r="D30521" s="203"/>
      <c r="E30521" s="203"/>
      <c r="F30521" s="203"/>
    </row>
    <row r="30522" spans="1:6" x14ac:dyDescent="0.25">
      <c r="A30522" s="203"/>
      <c r="B30522" s="203"/>
      <c r="C30522" s="203"/>
      <c r="D30522" s="203"/>
      <c r="E30522" s="203"/>
      <c r="F30522" s="203"/>
    </row>
    <row r="30523" spans="1:6" x14ac:dyDescent="0.25">
      <c r="A30523" s="203"/>
      <c r="B30523" s="203"/>
      <c r="C30523" s="203"/>
      <c r="D30523" s="203"/>
      <c r="E30523" s="203"/>
      <c r="F30523" s="203"/>
    </row>
    <row r="30524" spans="1:6" x14ac:dyDescent="0.25">
      <c r="A30524" s="203"/>
      <c r="B30524" s="203"/>
      <c r="C30524" s="203"/>
      <c r="D30524" s="203"/>
      <c r="E30524" s="203"/>
      <c r="F30524" s="203"/>
    </row>
    <row r="30525" spans="1:6" x14ac:dyDescent="0.25">
      <c r="A30525" s="203"/>
      <c r="B30525" s="203"/>
      <c r="C30525" s="203"/>
      <c r="D30525" s="203"/>
      <c r="E30525" s="203"/>
      <c r="F30525" s="203"/>
    </row>
    <row r="30526" spans="1:6" x14ac:dyDescent="0.25">
      <c r="A30526" s="203"/>
      <c r="B30526" s="203"/>
      <c r="C30526" s="203"/>
      <c r="D30526" s="203"/>
      <c r="E30526" s="203"/>
      <c r="F30526" s="203"/>
    </row>
    <row r="30527" spans="1:6" x14ac:dyDescent="0.25">
      <c r="A30527" s="203"/>
      <c r="B30527" s="203"/>
      <c r="C30527" s="203"/>
      <c r="D30527" s="203"/>
      <c r="E30527" s="203"/>
      <c r="F30527" s="203"/>
    </row>
    <row r="30528" spans="1:6" x14ac:dyDescent="0.25">
      <c r="A30528" s="203"/>
      <c r="B30528" s="203"/>
      <c r="C30528" s="203"/>
      <c r="D30528" s="203"/>
      <c r="E30528" s="203"/>
      <c r="F30528" s="203"/>
    </row>
    <row r="30529" spans="1:6" x14ac:dyDescent="0.25">
      <c r="A30529" s="203"/>
      <c r="B30529" s="203"/>
      <c r="C30529" s="203"/>
      <c r="D30529" s="203"/>
      <c r="E30529" s="203"/>
      <c r="F30529" s="203"/>
    </row>
    <row r="30530" spans="1:6" x14ac:dyDescent="0.25">
      <c r="A30530" s="203"/>
      <c r="B30530" s="203"/>
      <c r="C30530" s="203"/>
      <c r="D30530" s="203"/>
      <c r="E30530" s="203"/>
      <c r="F30530" s="203"/>
    </row>
    <row r="30531" spans="1:6" x14ac:dyDescent="0.25">
      <c r="A30531" s="203"/>
      <c r="B30531" s="203"/>
      <c r="C30531" s="203"/>
      <c r="D30531" s="203"/>
      <c r="E30531" s="203"/>
      <c r="F30531" s="203"/>
    </row>
    <row r="30532" spans="1:6" x14ac:dyDescent="0.25">
      <c r="A30532" s="203"/>
      <c r="B30532" s="203"/>
      <c r="C30532" s="203"/>
      <c r="D30532" s="203"/>
      <c r="E30532" s="203"/>
      <c r="F30532" s="203"/>
    </row>
    <row r="30533" spans="1:6" x14ac:dyDescent="0.25">
      <c r="A30533" s="203"/>
      <c r="B30533" s="203"/>
      <c r="C30533" s="203"/>
      <c r="D30533" s="203"/>
      <c r="E30533" s="203"/>
      <c r="F30533" s="203"/>
    </row>
    <row r="30534" spans="1:6" x14ac:dyDescent="0.25">
      <c r="A30534" s="203"/>
      <c r="B30534" s="203"/>
      <c r="C30534" s="203"/>
      <c r="D30534" s="203"/>
      <c r="E30534" s="203"/>
      <c r="F30534" s="203"/>
    </row>
    <row r="30535" spans="1:6" x14ac:dyDescent="0.25">
      <c r="A30535" s="203"/>
      <c r="B30535" s="203"/>
      <c r="C30535" s="203"/>
      <c r="D30535" s="203"/>
      <c r="E30535" s="203"/>
      <c r="F30535" s="203"/>
    </row>
    <row r="30536" spans="1:6" x14ac:dyDescent="0.25">
      <c r="A30536" s="203"/>
      <c r="B30536" s="203"/>
      <c r="C30536" s="203"/>
      <c r="D30536" s="203"/>
      <c r="E30536" s="203"/>
      <c r="F30536" s="203"/>
    </row>
    <row r="30537" spans="1:6" x14ac:dyDescent="0.25">
      <c r="A30537" s="203"/>
      <c r="B30537" s="203"/>
      <c r="C30537" s="203"/>
      <c r="D30537" s="203"/>
      <c r="E30537" s="203"/>
      <c r="F30537" s="203"/>
    </row>
    <row r="30538" spans="1:6" x14ac:dyDescent="0.25">
      <c r="A30538" s="203"/>
      <c r="B30538" s="203"/>
      <c r="C30538" s="203"/>
      <c r="D30538" s="203"/>
      <c r="E30538" s="203"/>
      <c r="F30538" s="203"/>
    </row>
    <row r="30539" spans="1:6" x14ac:dyDescent="0.25">
      <c r="A30539" s="203"/>
      <c r="B30539" s="203"/>
      <c r="C30539" s="203"/>
      <c r="D30539" s="203"/>
      <c r="E30539" s="203"/>
      <c r="F30539" s="203"/>
    </row>
    <row r="30540" spans="1:6" x14ac:dyDescent="0.25">
      <c r="A30540" s="203"/>
      <c r="B30540" s="203"/>
      <c r="C30540" s="203"/>
      <c r="D30540" s="203"/>
      <c r="E30540" s="203"/>
      <c r="F30540" s="203"/>
    </row>
    <row r="30541" spans="1:6" x14ac:dyDescent="0.25">
      <c r="A30541" s="203"/>
      <c r="B30541" s="203"/>
      <c r="C30541" s="203"/>
      <c r="D30541" s="203"/>
      <c r="E30541" s="203"/>
      <c r="F30541" s="203"/>
    </row>
    <row r="30542" spans="1:6" x14ac:dyDescent="0.25">
      <c r="A30542" s="203"/>
      <c r="B30542" s="203"/>
      <c r="C30542" s="203"/>
      <c r="D30542" s="203"/>
      <c r="E30542" s="203"/>
      <c r="F30542" s="203"/>
    </row>
    <row r="30543" spans="1:6" x14ac:dyDescent="0.25">
      <c r="A30543" s="203"/>
      <c r="B30543" s="203"/>
      <c r="C30543" s="203"/>
      <c r="D30543" s="203"/>
      <c r="E30543" s="203"/>
      <c r="F30543" s="203"/>
    </row>
    <row r="30544" spans="1:6" x14ac:dyDescent="0.25">
      <c r="A30544" s="203"/>
      <c r="B30544" s="203"/>
      <c r="C30544" s="203"/>
      <c r="D30544" s="203"/>
      <c r="E30544" s="203"/>
      <c r="F30544" s="203"/>
    </row>
    <row r="30545" spans="1:6" x14ac:dyDescent="0.25">
      <c r="A30545" s="203"/>
      <c r="B30545" s="203"/>
      <c r="C30545" s="203"/>
      <c r="D30545" s="203"/>
      <c r="E30545" s="203"/>
      <c r="F30545" s="203"/>
    </row>
    <row r="30546" spans="1:6" x14ac:dyDescent="0.25">
      <c r="A30546" s="203"/>
      <c r="B30546" s="203"/>
      <c r="C30546" s="203"/>
      <c r="D30546" s="203"/>
      <c r="E30546" s="203"/>
      <c r="F30546" s="203"/>
    </row>
    <row r="30547" spans="1:6" x14ac:dyDescent="0.25">
      <c r="A30547" s="203"/>
      <c r="B30547" s="203"/>
      <c r="C30547" s="203"/>
      <c r="D30547" s="203"/>
      <c r="E30547" s="203"/>
      <c r="F30547" s="203"/>
    </row>
    <row r="30548" spans="1:6" x14ac:dyDescent="0.25">
      <c r="A30548" s="203"/>
      <c r="B30548" s="203"/>
      <c r="C30548" s="203"/>
      <c r="D30548" s="203"/>
      <c r="E30548" s="203"/>
      <c r="F30548" s="203"/>
    </row>
    <row r="30549" spans="1:6" x14ac:dyDescent="0.25">
      <c r="A30549" s="203"/>
      <c r="B30549" s="203"/>
      <c r="C30549" s="203"/>
      <c r="D30549" s="203"/>
      <c r="E30549" s="203"/>
      <c r="F30549" s="203"/>
    </row>
    <row r="30550" spans="1:6" x14ac:dyDescent="0.25">
      <c r="A30550" s="203"/>
      <c r="B30550" s="203"/>
      <c r="C30550" s="203"/>
      <c r="D30550" s="203"/>
      <c r="E30550" s="203"/>
      <c r="F30550" s="203"/>
    </row>
    <row r="30551" spans="1:6" x14ac:dyDescent="0.25">
      <c r="A30551" s="203"/>
      <c r="B30551" s="203"/>
      <c r="C30551" s="203"/>
      <c r="D30551" s="203"/>
      <c r="E30551" s="203"/>
      <c r="F30551" s="203"/>
    </row>
    <row r="30552" spans="1:6" x14ac:dyDescent="0.25">
      <c r="A30552" s="203"/>
      <c r="B30552" s="203"/>
      <c r="C30552" s="203"/>
      <c r="D30552" s="203"/>
      <c r="E30552" s="203"/>
      <c r="F30552" s="203"/>
    </row>
    <row r="30553" spans="1:6" x14ac:dyDescent="0.25">
      <c r="A30553" s="203"/>
      <c r="B30553" s="203"/>
      <c r="C30553" s="203"/>
      <c r="D30553" s="203"/>
      <c r="E30553" s="203"/>
      <c r="F30553" s="203"/>
    </row>
    <row r="30554" spans="1:6" x14ac:dyDescent="0.25">
      <c r="A30554" s="203"/>
      <c r="B30554" s="203"/>
      <c r="C30554" s="203"/>
      <c r="D30554" s="203"/>
      <c r="E30554" s="203"/>
      <c r="F30554" s="203"/>
    </row>
    <row r="30555" spans="1:6" x14ac:dyDescent="0.25">
      <c r="A30555" s="203"/>
      <c r="B30555" s="203"/>
      <c r="C30555" s="203"/>
      <c r="D30555" s="203"/>
      <c r="E30555" s="203"/>
      <c r="F30555" s="203"/>
    </row>
    <row r="30556" spans="1:6" x14ac:dyDescent="0.25">
      <c r="A30556" s="203"/>
      <c r="B30556" s="203"/>
      <c r="C30556" s="203"/>
      <c r="D30556" s="203"/>
      <c r="E30556" s="203"/>
      <c r="F30556" s="203"/>
    </row>
    <row r="30557" spans="1:6" x14ac:dyDescent="0.25">
      <c r="A30557" s="203"/>
      <c r="B30557" s="203"/>
      <c r="C30557" s="203"/>
      <c r="D30557" s="203"/>
      <c r="E30557" s="203"/>
      <c r="F30557" s="203"/>
    </row>
    <row r="30558" spans="1:6" x14ac:dyDescent="0.25">
      <c r="A30558" s="203"/>
      <c r="B30558" s="203"/>
      <c r="C30558" s="203"/>
      <c r="D30558" s="203"/>
      <c r="E30558" s="203"/>
      <c r="F30558" s="203"/>
    </row>
    <row r="30559" spans="1:6" x14ac:dyDescent="0.25">
      <c r="A30559" s="203"/>
      <c r="B30559" s="203"/>
      <c r="C30559" s="203"/>
      <c r="D30559" s="203"/>
      <c r="E30559" s="203"/>
      <c r="F30559" s="203"/>
    </row>
    <row r="30560" spans="1:6" x14ac:dyDescent="0.25">
      <c r="A30560" s="203"/>
      <c r="B30560" s="203"/>
      <c r="C30560" s="203"/>
      <c r="D30560" s="203"/>
      <c r="E30560" s="203"/>
      <c r="F30560" s="203"/>
    </row>
    <row r="30561" spans="1:6" x14ac:dyDescent="0.25">
      <c r="A30561" s="203"/>
      <c r="B30561" s="203"/>
      <c r="C30561" s="203"/>
      <c r="D30561" s="203"/>
      <c r="E30561" s="203"/>
      <c r="F30561" s="203"/>
    </row>
    <row r="30562" spans="1:6" x14ac:dyDescent="0.25">
      <c r="A30562" s="203"/>
      <c r="B30562" s="203"/>
      <c r="C30562" s="203"/>
      <c r="D30562" s="203"/>
      <c r="E30562" s="203"/>
      <c r="F30562" s="203"/>
    </row>
    <row r="30563" spans="1:6" x14ac:dyDescent="0.25">
      <c r="A30563" s="203"/>
      <c r="B30563" s="203"/>
      <c r="C30563" s="203"/>
      <c r="D30563" s="203"/>
      <c r="E30563" s="203"/>
      <c r="F30563" s="203"/>
    </row>
    <row r="30564" spans="1:6" x14ac:dyDescent="0.25">
      <c r="A30564" s="203"/>
      <c r="B30564" s="203"/>
      <c r="C30564" s="203"/>
      <c r="D30564" s="203"/>
      <c r="E30564" s="203"/>
      <c r="F30564" s="203"/>
    </row>
    <row r="30565" spans="1:6" x14ac:dyDescent="0.25">
      <c r="A30565" s="203"/>
      <c r="B30565" s="203"/>
      <c r="C30565" s="203"/>
      <c r="D30565" s="203"/>
      <c r="E30565" s="203"/>
      <c r="F30565" s="203"/>
    </row>
    <row r="30566" spans="1:6" x14ac:dyDescent="0.25">
      <c r="A30566" s="203"/>
      <c r="B30566" s="203"/>
      <c r="C30566" s="203"/>
      <c r="D30566" s="203"/>
      <c r="E30566" s="203"/>
      <c r="F30566" s="203"/>
    </row>
    <row r="30567" spans="1:6" x14ac:dyDescent="0.25">
      <c r="A30567" s="203"/>
      <c r="B30567" s="203"/>
      <c r="C30567" s="203"/>
      <c r="D30567" s="203"/>
      <c r="E30567" s="203"/>
      <c r="F30567" s="203"/>
    </row>
    <row r="30568" spans="1:6" x14ac:dyDescent="0.25">
      <c r="A30568" s="203"/>
      <c r="B30568" s="203"/>
      <c r="C30568" s="203"/>
      <c r="D30568" s="203"/>
      <c r="E30568" s="203"/>
      <c r="F30568" s="203"/>
    </row>
    <row r="30569" spans="1:6" x14ac:dyDescent="0.25">
      <c r="A30569" s="203"/>
      <c r="B30569" s="203"/>
      <c r="C30569" s="203"/>
      <c r="D30569" s="203"/>
      <c r="E30569" s="203"/>
      <c r="F30569" s="203"/>
    </row>
    <row r="30570" spans="1:6" x14ac:dyDescent="0.25">
      <c r="A30570" s="203"/>
      <c r="B30570" s="203"/>
      <c r="C30570" s="203"/>
      <c r="D30570" s="203"/>
      <c r="E30570" s="203"/>
      <c r="F30570" s="203"/>
    </row>
    <row r="30571" spans="1:6" x14ac:dyDescent="0.25">
      <c r="A30571" s="203"/>
      <c r="B30571" s="203"/>
      <c r="C30571" s="203"/>
      <c r="D30571" s="203"/>
      <c r="E30571" s="203"/>
      <c r="F30571" s="203"/>
    </row>
    <row r="30572" spans="1:6" x14ac:dyDescent="0.25">
      <c r="A30572" s="203"/>
      <c r="B30572" s="203"/>
      <c r="C30572" s="203"/>
      <c r="D30572" s="203"/>
      <c r="E30572" s="203"/>
      <c r="F30572" s="203"/>
    </row>
    <row r="30573" spans="1:6" x14ac:dyDescent="0.25">
      <c r="A30573" s="203"/>
      <c r="B30573" s="203"/>
      <c r="C30573" s="203"/>
      <c r="D30573" s="203"/>
      <c r="E30573" s="203"/>
      <c r="F30573" s="203"/>
    </row>
    <row r="30574" spans="1:6" x14ac:dyDescent="0.25">
      <c r="A30574" s="203"/>
      <c r="B30574" s="203"/>
      <c r="C30574" s="203"/>
      <c r="D30574" s="203"/>
      <c r="E30574" s="203"/>
      <c r="F30574" s="203"/>
    </row>
    <row r="30575" spans="1:6" x14ac:dyDescent="0.25">
      <c r="A30575" s="203"/>
      <c r="B30575" s="203"/>
      <c r="C30575" s="203"/>
      <c r="D30575" s="203"/>
      <c r="E30575" s="203"/>
      <c r="F30575" s="203"/>
    </row>
    <row r="30576" spans="1:6" x14ac:dyDescent="0.25">
      <c r="A30576" s="203"/>
      <c r="B30576" s="203"/>
      <c r="C30576" s="203"/>
      <c r="D30576" s="203"/>
      <c r="E30576" s="203"/>
      <c r="F30576" s="203"/>
    </row>
    <row r="30577" spans="1:6" x14ac:dyDescent="0.25">
      <c r="A30577" s="203"/>
      <c r="B30577" s="203"/>
      <c r="C30577" s="203"/>
      <c r="D30577" s="203"/>
      <c r="E30577" s="203"/>
      <c r="F30577" s="203"/>
    </row>
    <row r="30578" spans="1:6" x14ac:dyDescent="0.25">
      <c r="A30578" s="203"/>
      <c r="B30578" s="203"/>
      <c r="C30578" s="203"/>
      <c r="D30578" s="203"/>
      <c r="E30578" s="203"/>
      <c r="F30578" s="203"/>
    </row>
    <row r="30579" spans="1:6" x14ac:dyDescent="0.25">
      <c r="A30579" s="203"/>
      <c r="B30579" s="203"/>
      <c r="C30579" s="203"/>
      <c r="D30579" s="203"/>
      <c r="E30579" s="203"/>
      <c r="F30579" s="203"/>
    </row>
    <row r="30580" spans="1:6" x14ac:dyDescent="0.25">
      <c r="A30580" s="203"/>
      <c r="B30580" s="203"/>
      <c r="C30580" s="203"/>
      <c r="D30580" s="203"/>
      <c r="E30580" s="203"/>
      <c r="F30580" s="203"/>
    </row>
    <row r="30581" spans="1:6" x14ac:dyDescent="0.25">
      <c r="A30581" s="203"/>
      <c r="B30581" s="203"/>
      <c r="C30581" s="203"/>
      <c r="D30581" s="203"/>
      <c r="E30581" s="203"/>
      <c r="F30581" s="203"/>
    </row>
    <row r="30582" spans="1:6" x14ac:dyDescent="0.25">
      <c r="A30582" s="203"/>
      <c r="B30582" s="203"/>
      <c r="C30582" s="203"/>
      <c r="D30582" s="203"/>
      <c r="E30582" s="203"/>
      <c r="F30582" s="203"/>
    </row>
    <row r="30583" spans="1:6" x14ac:dyDescent="0.25">
      <c r="A30583" s="203"/>
      <c r="B30583" s="203"/>
      <c r="C30583" s="203"/>
      <c r="D30583" s="203"/>
      <c r="E30583" s="203"/>
      <c r="F30583" s="203"/>
    </row>
    <row r="30584" spans="1:6" x14ac:dyDescent="0.25">
      <c r="A30584" s="203"/>
      <c r="B30584" s="203"/>
      <c r="C30584" s="203"/>
      <c r="D30584" s="203"/>
      <c r="E30584" s="203"/>
      <c r="F30584" s="203"/>
    </row>
    <row r="30585" spans="1:6" x14ac:dyDescent="0.25">
      <c r="A30585" s="203"/>
      <c r="B30585" s="203"/>
      <c r="C30585" s="203"/>
      <c r="D30585" s="203"/>
      <c r="E30585" s="203"/>
      <c r="F30585" s="203"/>
    </row>
    <row r="30586" spans="1:6" x14ac:dyDescent="0.25">
      <c r="A30586" s="203"/>
      <c r="B30586" s="203"/>
      <c r="C30586" s="203"/>
      <c r="D30586" s="203"/>
      <c r="E30586" s="203"/>
      <c r="F30586" s="203"/>
    </row>
    <row r="30587" spans="1:6" x14ac:dyDescent="0.25">
      <c r="A30587" s="203"/>
      <c r="B30587" s="203"/>
      <c r="C30587" s="203"/>
      <c r="D30587" s="203"/>
      <c r="E30587" s="203"/>
      <c r="F30587" s="203"/>
    </row>
    <row r="30588" spans="1:6" x14ac:dyDescent="0.25">
      <c r="A30588" s="203"/>
      <c r="B30588" s="203"/>
      <c r="C30588" s="203"/>
      <c r="D30588" s="203"/>
      <c r="E30588" s="203"/>
      <c r="F30588" s="203"/>
    </row>
    <row r="30589" spans="1:6" x14ac:dyDescent="0.25">
      <c r="A30589" s="203"/>
      <c r="B30589" s="203"/>
      <c r="C30589" s="203"/>
      <c r="D30589" s="203"/>
      <c r="E30589" s="203"/>
      <c r="F30589" s="203"/>
    </row>
    <row r="30590" spans="1:6" x14ac:dyDescent="0.25">
      <c r="A30590" s="203"/>
      <c r="B30590" s="203"/>
      <c r="C30590" s="203"/>
      <c r="D30590" s="203"/>
      <c r="E30590" s="203"/>
      <c r="F30590" s="203"/>
    </row>
    <row r="30591" spans="1:6" x14ac:dyDescent="0.25">
      <c r="A30591" s="203"/>
      <c r="B30591" s="203"/>
      <c r="C30591" s="203"/>
      <c r="D30591" s="203"/>
      <c r="E30591" s="203"/>
      <c r="F30591" s="203"/>
    </row>
    <row r="30592" spans="1:6" x14ac:dyDescent="0.25">
      <c r="A30592" s="203"/>
      <c r="B30592" s="203"/>
      <c r="C30592" s="203"/>
      <c r="D30592" s="203"/>
      <c r="E30592" s="203"/>
      <c r="F30592" s="203"/>
    </row>
    <row r="30593" spans="1:6" x14ac:dyDescent="0.25">
      <c r="A30593" s="203"/>
      <c r="B30593" s="203"/>
      <c r="C30593" s="203"/>
      <c r="D30593" s="203"/>
      <c r="E30593" s="203"/>
      <c r="F30593" s="203"/>
    </row>
    <row r="30594" spans="1:6" x14ac:dyDescent="0.25">
      <c r="A30594" s="203"/>
      <c r="B30594" s="203"/>
      <c r="C30594" s="203"/>
      <c r="D30594" s="203"/>
      <c r="E30594" s="203"/>
      <c r="F30594" s="203"/>
    </row>
    <row r="30595" spans="1:6" x14ac:dyDescent="0.25">
      <c r="A30595" s="203"/>
      <c r="B30595" s="203"/>
      <c r="C30595" s="203"/>
      <c r="D30595" s="203"/>
      <c r="E30595" s="203"/>
      <c r="F30595" s="203"/>
    </row>
    <row r="30596" spans="1:6" x14ac:dyDescent="0.25">
      <c r="A30596" s="203"/>
      <c r="B30596" s="203"/>
      <c r="C30596" s="203"/>
      <c r="D30596" s="203"/>
      <c r="E30596" s="203"/>
      <c r="F30596" s="203"/>
    </row>
    <row r="30597" spans="1:6" x14ac:dyDescent="0.25">
      <c r="A30597" s="203"/>
      <c r="B30597" s="203"/>
      <c r="C30597" s="203"/>
      <c r="D30597" s="203"/>
      <c r="E30597" s="203"/>
      <c r="F30597" s="203"/>
    </row>
    <row r="30598" spans="1:6" x14ac:dyDescent="0.25">
      <c r="A30598" s="203"/>
      <c r="B30598" s="203"/>
      <c r="C30598" s="203"/>
      <c r="D30598" s="203"/>
      <c r="E30598" s="203"/>
      <c r="F30598" s="203"/>
    </row>
    <row r="30599" spans="1:6" x14ac:dyDescent="0.25">
      <c r="A30599" s="203"/>
      <c r="B30599" s="203"/>
      <c r="C30599" s="203"/>
      <c r="D30599" s="203"/>
      <c r="E30599" s="203"/>
      <c r="F30599" s="203"/>
    </row>
    <row r="30600" spans="1:6" x14ac:dyDescent="0.25">
      <c r="A30600" s="203"/>
      <c r="B30600" s="203"/>
      <c r="C30600" s="203"/>
      <c r="D30600" s="203"/>
      <c r="E30600" s="203"/>
      <c r="F30600" s="203"/>
    </row>
    <row r="30601" spans="1:6" x14ac:dyDescent="0.25">
      <c r="A30601" s="203"/>
      <c r="B30601" s="203"/>
      <c r="C30601" s="203"/>
      <c r="D30601" s="203"/>
      <c r="E30601" s="203"/>
      <c r="F30601" s="203"/>
    </row>
    <row r="30602" spans="1:6" x14ac:dyDescent="0.25">
      <c r="A30602" s="203"/>
      <c r="B30602" s="203"/>
      <c r="C30602" s="203"/>
      <c r="D30602" s="203"/>
      <c r="E30602" s="203"/>
      <c r="F30602" s="203"/>
    </row>
    <row r="30603" spans="1:6" x14ac:dyDescent="0.25">
      <c r="A30603" s="203"/>
      <c r="B30603" s="203"/>
      <c r="C30603" s="203"/>
      <c r="D30603" s="203"/>
      <c r="E30603" s="203"/>
      <c r="F30603" s="203"/>
    </row>
    <row r="30604" spans="1:6" x14ac:dyDescent="0.25">
      <c r="A30604" s="203"/>
      <c r="B30604" s="203"/>
      <c r="C30604" s="203"/>
      <c r="D30604" s="203"/>
      <c r="E30604" s="203"/>
      <c r="F30604" s="203"/>
    </row>
    <row r="30605" spans="1:6" x14ac:dyDescent="0.25">
      <c r="A30605" s="203"/>
      <c r="B30605" s="203"/>
      <c r="C30605" s="203"/>
      <c r="D30605" s="203"/>
      <c r="E30605" s="203"/>
      <c r="F30605" s="203"/>
    </row>
    <row r="30606" spans="1:6" x14ac:dyDescent="0.25">
      <c r="A30606" s="203"/>
      <c r="B30606" s="203"/>
      <c r="C30606" s="203"/>
      <c r="D30606" s="203"/>
      <c r="E30606" s="203"/>
      <c r="F30606" s="203"/>
    </row>
    <row r="30607" spans="1:6" x14ac:dyDescent="0.25">
      <c r="A30607" s="203"/>
      <c r="B30607" s="203"/>
      <c r="C30607" s="203"/>
      <c r="D30607" s="203"/>
      <c r="E30607" s="203"/>
      <c r="F30607" s="203"/>
    </row>
    <row r="30608" spans="1:6" x14ac:dyDescent="0.25">
      <c r="A30608" s="203"/>
      <c r="B30608" s="203"/>
      <c r="C30608" s="203"/>
      <c r="D30608" s="203"/>
      <c r="E30608" s="203"/>
      <c r="F30608" s="203"/>
    </row>
    <row r="30609" spans="1:6" x14ac:dyDescent="0.25">
      <c r="A30609" s="203"/>
      <c r="B30609" s="203"/>
      <c r="C30609" s="203"/>
      <c r="D30609" s="203"/>
      <c r="E30609" s="203"/>
      <c r="F30609" s="203"/>
    </row>
    <row r="30610" spans="1:6" x14ac:dyDescent="0.25">
      <c r="A30610" s="203"/>
      <c r="B30610" s="203"/>
      <c r="C30610" s="203"/>
      <c r="D30610" s="203"/>
      <c r="E30610" s="203"/>
      <c r="F30610" s="203"/>
    </row>
    <row r="30611" spans="1:6" x14ac:dyDescent="0.25">
      <c r="A30611" s="203"/>
      <c r="B30611" s="203"/>
      <c r="C30611" s="203"/>
      <c r="D30611" s="203"/>
      <c r="E30611" s="203"/>
      <c r="F30611" s="203"/>
    </row>
    <row r="30612" spans="1:6" x14ac:dyDescent="0.25">
      <c r="A30612" s="203"/>
      <c r="B30612" s="203"/>
      <c r="C30612" s="203"/>
      <c r="D30612" s="203"/>
      <c r="E30612" s="203"/>
      <c r="F30612" s="203"/>
    </row>
    <row r="30613" spans="1:6" x14ac:dyDescent="0.25">
      <c r="A30613" s="203"/>
      <c r="B30613" s="203"/>
      <c r="C30613" s="203"/>
      <c r="D30613" s="203"/>
      <c r="E30613" s="203"/>
      <c r="F30613" s="203"/>
    </row>
    <row r="30614" spans="1:6" x14ac:dyDescent="0.25">
      <c r="A30614" s="203"/>
      <c r="B30614" s="203"/>
      <c r="C30614" s="203"/>
      <c r="D30614" s="203"/>
      <c r="E30614" s="203"/>
      <c r="F30614" s="203"/>
    </row>
    <row r="30615" spans="1:6" x14ac:dyDescent="0.25">
      <c r="A30615" s="203"/>
      <c r="B30615" s="203"/>
      <c r="C30615" s="203"/>
      <c r="D30615" s="203"/>
      <c r="E30615" s="203"/>
      <c r="F30615" s="203"/>
    </row>
    <row r="30616" spans="1:6" x14ac:dyDescent="0.25">
      <c r="A30616" s="203"/>
      <c r="B30616" s="203"/>
      <c r="C30616" s="203"/>
      <c r="D30616" s="203"/>
      <c r="E30616" s="203"/>
      <c r="F30616" s="203"/>
    </row>
    <row r="30617" spans="1:6" x14ac:dyDescent="0.25">
      <c r="A30617" s="203"/>
      <c r="B30617" s="203"/>
      <c r="C30617" s="203"/>
      <c r="D30617" s="203"/>
      <c r="E30617" s="203"/>
      <c r="F30617" s="203"/>
    </row>
    <row r="30618" spans="1:6" x14ac:dyDescent="0.25">
      <c r="A30618" s="203"/>
      <c r="B30618" s="203"/>
      <c r="C30618" s="203"/>
      <c r="D30618" s="203"/>
      <c r="E30618" s="203"/>
      <c r="F30618" s="203"/>
    </row>
    <row r="30619" spans="1:6" x14ac:dyDescent="0.25">
      <c r="A30619" s="203"/>
      <c r="B30619" s="203"/>
      <c r="C30619" s="203"/>
      <c r="D30619" s="203"/>
      <c r="E30619" s="203"/>
      <c r="F30619" s="203"/>
    </row>
    <row r="30620" spans="1:6" x14ac:dyDescent="0.25">
      <c r="A30620" s="203"/>
      <c r="B30620" s="203"/>
      <c r="C30620" s="203"/>
      <c r="D30620" s="203"/>
      <c r="E30620" s="203"/>
      <c r="F30620" s="203"/>
    </row>
    <row r="30621" spans="1:6" x14ac:dyDescent="0.25">
      <c r="A30621" s="203"/>
      <c r="B30621" s="203"/>
      <c r="C30621" s="203"/>
      <c r="D30621" s="203"/>
      <c r="E30621" s="203"/>
      <c r="F30621" s="203"/>
    </row>
    <row r="30622" spans="1:6" x14ac:dyDescent="0.25">
      <c r="A30622" s="203"/>
      <c r="B30622" s="203"/>
      <c r="C30622" s="203"/>
      <c r="D30622" s="203"/>
      <c r="E30622" s="203"/>
      <c r="F30622" s="203"/>
    </row>
    <row r="30623" spans="1:6" x14ac:dyDescent="0.25">
      <c r="A30623" s="203"/>
      <c r="B30623" s="203"/>
      <c r="C30623" s="203"/>
      <c r="D30623" s="203"/>
      <c r="E30623" s="203"/>
      <c r="F30623" s="203"/>
    </row>
    <row r="30624" spans="1:6" x14ac:dyDescent="0.25">
      <c r="A30624" s="203"/>
      <c r="B30624" s="203"/>
      <c r="C30624" s="203"/>
      <c r="D30624" s="203"/>
      <c r="E30624" s="203"/>
      <c r="F30624" s="203"/>
    </row>
    <row r="30625" spans="1:6" x14ac:dyDescent="0.25">
      <c r="A30625" s="203"/>
      <c r="B30625" s="203"/>
      <c r="C30625" s="203"/>
      <c r="D30625" s="203"/>
      <c r="E30625" s="203"/>
      <c r="F30625" s="203"/>
    </row>
    <row r="30626" spans="1:6" x14ac:dyDescent="0.25">
      <c r="A30626" s="203"/>
      <c r="B30626" s="203"/>
      <c r="C30626" s="203"/>
      <c r="D30626" s="203"/>
      <c r="E30626" s="203"/>
      <c r="F30626" s="203"/>
    </row>
    <row r="30627" spans="1:6" x14ac:dyDescent="0.25">
      <c r="A30627" s="203"/>
      <c r="B30627" s="203"/>
      <c r="C30627" s="203"/>
      <c r="D30627" s="203"/>
      <c r="E30627" s="203"/>
      <c r="F30627" s="203"/>
    </row>
    <row r="30628" spans="1:6" x14ac:dyDescent="0.25">
      <c r="A30628" s="203"/>
      <c r="B30628" s="203"/>
      <c r="C30628" s="203"/>
      <c r="D30628" s="203"/>
      <c r="E30628" s="203"/>
      <c r="F30628" s="203"/>
    </row>
    <row r="30629" spans="1:6" x14ac:dyDescent="0.25">
      <c r="A30629" s="203"/>
      <c r="B30629" s="203"/>
      <c r="C30629" s="203"/>
      <c r="D30629" s="203"/>
      <c r="E30629" s="203"/>
      <c r="F30629" s="203"/>
    </row>
    <row r="30630" spans="1:6" x14ac:dyDescent="0.25">
      <c r="A30630" s="203"/>
      <c r="B30630" s="203"/>
      <c r="C30630" s="203"/>
      <c r="D30630" s="203"/>
      <c r="E30630" s="203"/>
      <c r="F30630" s="203"/>
    </row>
    <row r="30631" spans="1:6" x14ac:dyDescent="0.25">
      <c r="A30631" s="203"/>
      <c r="B30631" s="203"/>
      <c r="C30631" s="203"/>
      <c r="D30631" s="203"/>
      <c r="E30631" s="203"/>
      <c r="F30631" s="203"/>
    </row>
    <row r="30632" spans="1:6" x14ac:dyDescent="0.25">
      <c r="A30632" s="203"/>
      <c r="B30632" s="203"/>
      <c r="C30632" s="203"/>
      <c r="D30632" s="203"/>
      <c r="E30632" s="203"/>
      <c r="F30632" s="203"/>
    </row>
    <row r="30633" spans="1:6" x14ac:dyDescent="0.25">
      <c r="A30633" s="203"/>
      <c r="B30633" s="203"/>
      <c r="C30633" s="203"/>
      <c r="D30633" s="203"/>
      <c r="E30633" s="203"/>
      <c r="F30633" s="203"/>
    </row>
    <row r="30634" spans="1:6" x14ac:dyDescent="0.25">
      <c r="A30634" s="203"/>
      <c r="B30634" s="203"/>
      <c r="C30634" s="203"/>
      <c r="D30634" s="203"/>
      <c r="E30634" s="203"/>
      <c r="F30634" s="203"/>
    </row>
    <row r="30635" spans="1:6" x14ac:dyDescent="0.25">
      <c r="A30635" s="203"/>
      <c r="B30635" s="203"/>
      <c r="C30635" s="203"/>
      <c r="D30635" s="203"/>
      <c r="E30635" s="203"/>
      <c r="F30635" s="203"/>
    </row>
    <row r="30636" spans="1:6" x14ac:dyDescent="0.25">
      <c r="A30636" s="203"/>
      <c r="B30636" s="203"/>
      <c r="C30636" s="203"/>
      <c r="D30636" s="203"/>
      <c r="E30636" s="203"/>
      <c r="F30636" s="203"/>
    </row>
    <row r="30637" spans="1:6" x14ac:dyDescent="0.25">
      <c r="A30637" s="203"/>
      <c r="B30637" s="203"/>
      <c r="C30637" s="203"/>
      <c r="D30637" s="203"/>
      <c r="E30637" s="203"/>
      <c r="F30637" s="203"/>
    </row>
    <row r="30638" spans="1:6" x14ac:dyDescent="0.25">
      <c r="A30638" s="203"/>
      <c r="B30638" s="203"/>
      <c r="C30638" s="203"/>
      <c r="D30638" s="203"/>
      <c r="E30638" s="203"/>
      <c r="F30638" s="203"/>
    </row>
    <row r="30639" spans="1:6" x14ac:dyDescent="0.25">
      <c r="A30639" s="203"/>
      <c r="B30639" s="203"/>
      <c r="C30639" s="203"/>
      <c r="D30639" s="203"/>
      <c r="E30639" s="203"/>
      <c r="F30639" s="203"/>
    </row>
    <row r="30640" spans="1:6" x14ac:dyDescent="0.25">
      <c r="A30640" s="203"/>
      <c r="B30640" s="203"/>
      <c r="C30640" s="203"/>
      <c r="D30640" s="203"/>
      <c r="E30640" s="203"/>
      <c r="F30640" s="203"/>
    </row>
    <row r="30641" spans="1:6" x14ac:dyDescent="0.25">
      <c r="A30641" s="203"/>
      <c r="B30641" s="203"/>
      <c r="C30641" s="203"/>
      <c r="D30641" s="203"/>
      <c r="E30641" s="203"/>
      <c r="F30641" s="203"/>
    </row>
    <row r="30642" spans="1:6" x14ac:dyDescent="0.25">
      <c r="A30642" s="203"/>
      <c r="B30642" s="203"/>
      <c r="C30642" s="203"/>
      <c r="D30642" s="203"/>
      <c r="E30642" s="203"/>
      <c r="F30642" s="203"/>
    </row>
    <row r="30643" spans="1:6" x14ac:dyDescent="0.25">
      <c r="A30643" s="203"/>
      <c r="B30643" s="203"/>
      <c r="C30643" s="203"/>
      <c r="D30643" s="203"/>
      <c r="E30643" s="203"/>
      <c r="F30643" s="203"/>
    </row>
    <row r="30644" spans="1:6" x14ac:dyDescent="0.25">
      <c r="A30644" s="203"/>
      <c r="B30644" s="203"/>
      <c r="C30644" s="203"/>
      <c r="D30644" s="203"/>
      <c r="E30644" s="203"/>
      <c r="F30644" s="203"/>
    </row>
    <row r="30645" spans="1:6" x14ac:dyDescent="0.25">
      <c r="A30645" s="203"/>
      <c r="B30645" s="203"/>
      <c r="C30645" s="203"/>
      <c r="D30645" s="203"/>
      <c r="E30645" s="203"/>
      <c r="F30645" s="203"/>
    </row>
    <row r="30646" spans="1:6" x14ac:dyDescent="0.25">
      <c r="A30646" s="203"/>
      <c r="B30646" s="203"/>
      <c r="C30646" s="203"/>
      <c r="D30646" s="203"/>
      <c r="E30646" s="203"/>
      <c r="F30646" s="203"/>
    </row>
    <row r="30647" spans="1:6" x14ac:dyDescent="0.25">
      <c r="A30647" s="203"/>
      <c r="B30647" s="203"/>
      <c r="C30647" s="203"/>
      <c r="D30647" s="203"/>
      <c r="E30647" s="203"/>
      <c r="F30647" s="203"/>
    </row>
    <row r="30648" spans="1:6" x14ac:dyDescent="0.25">
      <c r="A30648" s="203"/>
      <c r="B30648" s="203"/>
      <c r="C30648" s="203"/>
      <c r="D30648" s="203"/>
      <c r="E30648" s="203"/>
      <c r="F30648" s="203"/>
    </row>
    <row r="30649" spans="1:6" x14ac:dyDescent="0.25">
      <c r="A30649" s="203"/>
      <c r="B30649" s="203"/>
      <c r="C30649" s="203"/>
      <c r="D30649" s="203"/>
      <c r="E30649" s="203"/>
      <c r="F30649" s="203"/>
    </row>
    <row r="30650" spans="1:6" x14ac:dyDescent="0.25">
      <c r="A30650" s="203"/>
      <c r="B30650" s="203"/>
      <c r="C30650" s="203"/>
      <c r="D30650" s="203"/>
      <c r="E30650" s="203"/>
      <c r="F30650" s="203"/>
    </row>
    <row r="30651" spans="1:6" x14ac:dyDescent="0.25">
      <c r="A30651" s="203"/>
      <c r="B30651" s="203"/>
      <c r="C30651" s="203"/>
      <c r="D30651" s="203"/>
      <c r="E30651" s="203"/>
      <c r="F30651" s="203"/>
    </row>
    <row r="30652" spans="1:6" x14ac:dyDescent="0.25">
      <c r="A30652" s="203"/>
      <c r="B30652" s="203"/>
      <c r="C30652" s="203"/>
      <c r="D30652" s="203"/>
      <c r="E30652" s="203"/>
      <c r="F30652" s="203"/>
    </row>
    <row r="30653" spans="1:6" x14ac:dyDescent="0.25">
      <c r="A30653" s="203"/>
      <c r="B30653" s="203"/>
      <c r="C30653" s="203"/>
      <c r="D30653" s="203"/>
      <c r="E30653" s="203"/>
      <c r="F30653" s="203"/>
    </row>
    <row r="30654" spans="1:6" x14ac:dyDescent="0.25">
      <c r="A30654" s="203"/>
      <c r="B30654" s="203"/>
      <c r="C30654" s="203"/>
      <c r="D30654" s="203"/>
      <c r="E30654" s="203"/>
      <c r="F30654" s="203"/>
    </row>
    <row r="30655" spans="1:6" x14ac:dyDescent="0.25">
      <c r="A30655" s="203"/>
      <c r="B30655" s="203"/>
      <c r="C30655" s="203"/>
      <c r="D30655" s="203"/>
      <c r="E30655" s="203"/>
      <c r="F30655" s="203"/>
    </row>
    <row r="30656" spans="1:6" x14ac:dyDescent="0.25">
      <c r="A30656" s="203"/>
      <c r="B30656" s="203"/>
      <c r="C30656" s="203"/>
      <c r="D30656" s="203"/>
      <c r="E30656" s="203"/>
      <c r="F30656" s="203"/>
    </row>
    <row r="30657" spans="1:6" x14ac:dyDescent="0.25">
      <c r="A30657" s="203"/>
      <c r="B30657" s="203"/>
      <c r="C30657" s="203"/>
      <c r="D30657" s="203"/>
      <c r="E30657" s="203"/>
      <c r="F30657" s="203"/>
    </row>
    <row r="30658" spans="1:6" x14ac:dyDescent="0.25">
      <c r="A30658" s="203"/>
      <c r="B30658" s="203"/>
      <c r="C30658" s="203"/>
      <c r="D30658" s="203"/>
      <c r="E30658" s="203"/>
      <c r="F30658" s="203"/>
    </row>
    <row r="30659" spans="1:6" x14ac:dyDescent="0.25">
      <c r="A30659" s="203"/>
      <c r="B30659" s="203"/>
      <c r="C30659" s="203"/>
      <c r="D30659" s="203"/>
      <c r="E30659" s="203"/>
      <c r="F30659" s="203"/>
    </row>
    <row r="30660" spans="1:6" x14ac:dyDescent="0.25">
      <c r="A30660" s="203"/>
      <c r="B30660" s="203"/>
      <c r="C30660" s="203"/>
      <c r="D30660" s="203"/>
      <c r="E30660" s="203"/>
      <c r="F30660" s="203"/>
    </row>
    <row r="30661" spans="1:6" x14ac:dyDescent="0.25">
      <c r="A30661" s="203"/>
      <c r="B30661" s="203"/>
      <c r="C30661" s="203"/>
      <c r="D30661" s="203"/>
      <c r="E30661" s="203"/>
      <c r="F30661" s="203"/>
    </row>
    <row r="30662" spans="1:6" x14ac:dyDescent="0.25">
      <c r="A30662" s="203"/>
      <c r="B30662" s="203"/>
      <c r="C30662" s="203"/>
      <c r="D30662" s="203"/>
      <c r="E30662" s="203"/>
      <c r="F30662" s="203"/>
    </row>
    <row r="30663" spans="1:6" x14ac:dyDescent="0.25">
      <c r="A30663" s="203"/>
      <c r="B30663" s="203"/>
      <c r="C30663" s="203"/>
      <c r="D30663" s="203"/>
      <c r="E30663" s="203"/>
      <c r="F30663" s="203"/>
    </row>
    <row r="30664" spans="1:6" x14ac:dyDescent="0.25">
      <c r="A30664" s="203"/>
      <c r="B30664" s="203"/>
      <c r="C30664" s="203"/>
      <c r="D30664" s="203"/>
      <c r="E30664" s="203"/>
      <c r="F30664" s="203"/>
    </row>
    <row r="30665" spans="1:6" x14ac:dyDescent="0.25">
      <c r="A30665" s="203"/>
      <c r="B30665" s="203"/>
      <c r="C30665" s="203"/>
      <c r="D30665" s="203"/>
      <c r="E30665" s="203"/>
      <c r="F30665" s="203"/>
    </row>
    <row r="30666" spans="1:6" x14ac:dyDescent="0.25">
      <c r="A30666" s="203"/>
      <c r="B30666" s="203"/>
      <c r="C30666" s="203"/>
      <c r="D30666" s="203"/>
      <c r="E30666" s="203"/>
      <c r="F30666" s="203"/>
    </row>
    <row r="30667" spans="1:6" x14ac:dyDescent="0.25">
      <c r="A30667" s="203"/>
      <c r="B30667" s="203"/>
      <c r="C30667" s="203"/>
      <c r="D30667" s="203"/>
      <c r="E30667" s="203"/>
      <c r="F30667" s="203"/>
    </row>
    <row r="30668" spans="1:6" x14ac:dyDescent="0.25">
      <c r="A30668" s="203"/>
      <c r="B30668" s="203"/>
      <c r="C30668" s="203"/>
      <c r="D30668" s="203"/>
      <c r="E30668" s="203"/>
      <c r="F30668" s="203"/>
    </row>
    <row r="30669" spans="1:6" x14ac:dyDescent="0.25">
      <c r="A30669" s="203"/>
      <c r="B30669" s="203"/>
      <c r="C30669" s="203"/>
      <c r="D30669" s="203"/>
      <c r="E30669" s="203"/>
      <c r="F30669" s="203"/>
    </row>
    <row r="30670" spans="1:6" x14ac:dyDescent="0.25">
      <c r="A30670" s="203"/>
      <c r="B30670" s="203"/>
      <c r="C30670" s="203"/>
      <c r="D30670" s="203"/>
      <c r="E30670" s="203"/>
      <c r="F30670" s="203"/>
    </row>
    <row r="30671" spans="1:6" x14ac:dyDescent="0.25">
      <c r="A30671" s="203"/>
      <c r="B30671" s="203"/>
      <c r="C30671" s="203"/>
      <c r="D30671" s="203"/>
      <c r="E30671" s="203"/>
      <c r="F30671" s="203"/>
    </row>
    <row r="30672" spans="1:6" x14ac:dyDescent="0.25">
      <c r="A30672" s="203"/>
      <c r="B30672" s="203"/>
      <c r="C30672" s="203"/>
      <c r="D30672" s="203"/>
      <c r="E30672" s="203"/>
      <c r="F30672" s="203"/>
    </row>
    <row r="30673" spans="1:6" x14ac:dyDescent="0.25">
      <c r="A30673" s="203"/>
      <c r="B30673" s="203"/>
      <c r="C30673" s="203"/>
      <c r="D30673" s="203"/>
      <c r="E30673" s="203"/>
      <c r="F30673" s="203"/>
    </row>
    <row r="30674" spans="1:6" x14ac:dyDescent="0.25">
      <c r="A30674" s="203"/>
      <c r="B30674" s="203"/>
      <c r="C30674" s="203"/>
      <c r="D30674" s="203"/>
      <c r="E30674" s="203"/>
      <c r="F30674" s="203"/>
    </row>
    <row r="30675" spans="1:6" x14ac:dyDescent="0.25">
      <c r="A30675" s="203"/>
      <c r="B30675" s="203"/>
      <c r="C30675" s="203"/>
      <c r="D30675" s="203"/>
      <c r="E30675" s="203"/>
      <c r="F30675" s="203"/>
    </row>
    <row r="30676" spans="1:6" x14ac:dyDescent="0.25">
      <c r="A30676" s="203"/>
      <c r="B30676" s="203"/>
      <c r="C30676" s="203"/>
      <c r="D30676" s="203"/>
      <c r="E30676" s="203"/>
      <c r="F30676" s="203"/>
    </row>
    <row r="30677" spans="1:6" x14ac:dyDescent="0.25">
      <c r="A30677" s="203"/>
      <c r="B30677" s="203"/>
      <c r="C30677" s="203"/>
      <c r="D30677" s="203"/>
      <c r="E30677" s="203"/>
      <c r="F30677" s="203"/>
    </row>
    <row r="30678" spans="1:6" x14ac:dyDescent="0.25">
      <c r="A30678" s="203"/>
      <c r="B30678" s="203"/>
      <c r="C30678" s="203"/>
      <c r="D30678" s="203"/>
      <c r="E30678" s="203"/>
      <c r="F30678" s="203"/>
    </row>
    <row r="30679" spans="1:6" x14ac:dyDescent="0.25">
      <c r="A30679" s="203"/>
      <c r="B30679" s="203"/>
      <c r="C30679" s="203"/>
      <c r="D30679" s="203"/>
      <c r="E30679" s="203"/>
      <c r="F30679" s="203"/>
    </row>
    <row r="30680" spans="1:6" x14ac:dyDescent="0.25">
      <c r="A30680" s="203"/>
      <c r="B30680" s="203"/>
      <c r="C30680" s="203"/>
      <c r="D30680" s="203"/>
      <c r="E30680" s="203"/>
      <c r="F30680" s="203"/>
    </row>
    <row r="30681" spans="1:6" x14ac:dyDescent="0.25">
      <c r="A30681" s="203"/>
      <c r="B30681" s="203"/>
      <c r="C30681" s="203"/>
      <c r="D30681" s="203"/>
      <c r="E30681" s="203"/>
      <c r="F30681" s="203"/>
    </row>
    <row r="30682" spans="1:6" x14ac:dyDescent="0.25">
      <c r="A30682" s="203"/>
      <c r="B30682" s="203"/>
      <c r="C30682" s="203"/>
      <c r="D30682" s="203"/>
      <c r="E30682" s="203"/>
      <c r="F30682" s="203"/>
    </row>
    <row r="30683" spans="1:6" x14ac:dyDescent="0.25">
      <c r="A30683" s="203"/>
      <c r="B30683" s="203"/>
      <c r="C30683" s="203"/>
      <c r="D30683" s="203"/>
      <c r="E30683" s="203"/>
      <c r="F30683" s="203"/>
    </row>
    <row r="30684" spans="1:6" x14ac:dyDescent="0.25">
      <c r="A30684" s="203"/>
      <c r="B30684" s="203"/>
      <c r="C30684" s="203"/>
      <c r="D30684" s="203"/>
      <c r="E30684" s="203"/>
      <c r="F30684" s="203"/>
    </row>
    <row r="30685" spans="1:6" x14ac:dyDescent="0.25">
      <c r="A30685" s="203"/>
      <c r="B30685" s="203"/>
      <c r="C30685" s="203"/>
      <c r="D30685" s="203"/>
      <c r="E30685" s="203"/>
      <c r="F30685" s="203"/>
    </row>
    <row r="30686" spans="1:6" x14ac:dyDescent="0.25">
      <c r="A30686" s="203"/>
      <c r="B30686" s="203"/>
      <c r="C30686" s="203"/>
      <c r="D30686" s="203"/>
      <c r="E30686" s="203"/>
      <c r="F30686" s="203"/>
    </row>
    <row r="30687" spans="1:6" x14ac:dyDescent="0.25">
      <c r="A30687" s="203"/>
      <c r="B30687" s="203"/>
      <c r="C30687" s="203"/>
      <c r="D30687" s="203"/>
      <c r="E30687" s="203"/>
      <c r="F30687" s="203"/>
    </row>
    <row r="30688" spans="1:6" x14ac:dyDescent="0.25">
      <c r="A30688" s="203"/>
      <c r="B30688" s="203"/>
      <c r="C30688" s="203"/>
      <c r="D30688" s="203"/>
      <c r="E30688" s="203"/>
      <c r="F30688" s="203"/>
    </row>
    <row r="30689" spans="1:6" x14ac:dyDescent="0.25">
      <c r="A30689" s="203"/>
      <c r="B30689" s="203"/>
      <c r="C30689" s="203"/>
      <c r="D30689" s="203"/>
      <c r="E30689" s="203"/>
      <c r="F30689" s="203"/>
    </row>
    <row r="30690" spans="1:6" x14ac:dyDescent="0.25">
      <c r="A30690" s="203"/>
      <c r="B30690" s="203"/>
      <c r="C30690" s="203"/>
      <c r="D30690" s="203"/>
      <c r="E30690" s="203"/>
      <c r="F30690" s="203"/>
    </row>
    <row r="30691" spans="1:6" x14ac:dyDescent="0.25">
      <c r="A30691" s="203"/>
      <c r="B30691" s="203"/>
      <c r="C30691" s="203"/>
      <c r="D30691" s="203"/>
      <c r="E30691" s="203"/>
      <c r="F30691" s="203"/>
    </row>
    <row r="30692" spans="1:6" x14ac:dyDescent="0.25">
      <c r="A30692" s="203"/>
      <c r="B30692" s="203"/>
      <c r="C30692" s="203"/>
      <c r="D30692" s="203"/>
      <c r="E30692" s="203"/>
      <c r="F30692" s="203"/>
    </row>
    <row r="30693" spans="1:6" x14ac:dyDescent="0.25">
      <c r="A30693" s="203"/>
      <c r="B30693" s="203"/>
      <c r="C30693" s="203"/>
      <c r="D30693" s="203"/>
      <c r="E30693" s="203"/>
      <c r="F30693" s="203"/>
    </row>
    <row r="30694" spans="1:6" x14ac:dyDescent="0.25">
      <c r="A30694" s="203"/>
      <c r="B30694" s="203"/>
      <c r="C30694" s="203"/>
      <c r="D30694" s="203"/>
      <c r="E30694" s="203"/>
      <c r="F30694" s="203"/>
    </row>
    <row r="30695" spans="1:6" x14ac:dyDescent="0.25">
      <c r="A30695" s="203"/>
      <c r="B30695" s="203"/>
      <c r="C30695" s="203"/>
      <c r="D30695" s="203"/>
      <c r="E30695" s="203"/>
      <c r="F30695" s="203"/>
    </row>
    <row r="30696" spans="1:6" x14ac:dyDescent="0.25">
      <c r="A30696" s="203"/>
      <c r="B30696" s="203"/>
      <c r="C30696" s="203"/>
      <c r="D30696" s="203"/>
      <c r="E30696" s="203"/>
      <c r="F30696" s="203"/>
    </row>
    <row r="30697" spans="1:6" x14ac:dyDescent="0.25">
      <c r="A30697" s="203"/>
      <c r="B30697" s="203"/>
      <c r="C30697" s="203"/>
      <c r="D30697" s="203"/>
      <c r="E30697" s="203"/>
      <c r="F30697" s="203"/>
    </row>
    <row r="30698" spans="1:6" x14ac:dyDescent="0.25">
      <c r="A30698" s="203"/>
      <c r="B30698" s="203"/>
      <c r="C30698" s="203"/>
      <c r="D30698" s="203"/>
      <c r="E30698" s="203"/>
      <c r="F30698" s="203"/>
    </row>
    <row r="30699" spans="1:6" x14ac:dyDescent="0.25">
      <c r="A30699" s="203"/>
      <c r="B30699" s="203"/>
      <c r="C30699" s="203"/>
      <c r="D30699" s="203"/>
      <c r="E30699" s="203"/>
      <c r="F30699" s="203"/>
    </row>
    <row r="30700" spans="1:6" x14ac:dyDescent="0.25">
      <c r="A30700" s="203"/>
      <c r="B30700" s="203"/>
      <c r="C30700" s="203"/>
      <c r="D30700" s="203"/>
      <c r="E30700" s="203"/>
      <c r="F30700" s="203"/>
    </row>
    <row r="30701" spans="1:6" x14ac:dyDescent="0.25">
      <c r="A30701" s="203"/>
      <c r="B30701" s="203"/>
      <c r="C30701" s="203"/>
      <c r="D30701" s="203"/>
      <c r="E30701" s="203"/>
      <c r="F30701" s="203"/>
    </row>
    <row r="30702" spans="1:6" x14ac:dyDescent="0.25">
      <c r="A30702" s="203"/>
      <c r="B30702" s="203"/>
      <c r="C30702" s="203"/>
      <c r="D30702" s="203"/>
      <c r="E30702" s="203"/>
      <c r="F30702" s="203"/>
    </row>
    <row r="30703" spans="1:6" x14ac:dyDescent="0.25">
      <c r="A30703" s="203"/>
      <c r="B30703" s="203"/>
      <c r="C30703" s="203"/>
      <c r="D30703" s="203"/>
      <c r="E30703" s="203"/>
      <c r="F30703" s="203"/>
    </row>
    <row r="30704" spans="1:6" x14ac:dyDescent="0.25">
      <c r="A30704" s="203"/>
      <c r="B30704" s="203"/>
      <c r="C30704" s="203"/>
      <c r="D30704" s="203"/>
      <c r="E30704" s="203"/>
      <c r="F30704" s="203"/>
    </row>
    <row r="30705" spans="1:6" x14ac:dyDescent="0.25">
      <c r="A30705" s="203"/>
      <c r="B30705" s="203"/>
      <c r="C30705" s="203"/>
      <c r="D30705" s="203"/>
      <c r="E30705" s="203"/>
      <c r="F30705" s="203"/>
    </row>
    <row r="30706" spans="1:6" x14ac:dyDescent="0.25">
      <c r="A30706" s="203"/>
      <c r="B30706" s="203"/>
      <c r="C30706" s="203"/>
      <c r="D30706" s="203"/>
      <c r="E30706" s="203"/>
      <c r="F30706" s="203"/>
    </row>
    <row r="30707" spans="1:6" x14ac:dyDescent="0.25">
      <c r="A30707" s="203"/>
      <c r="B30707" s="203"/>
      <c r="C30707" s="203"/>
      <c r="D30707" s="203"/>
      <c r="E30707" s="203"/>
      <c r="F30707" s="203"/>
    </row>
    <row r="30708" spans="1:6" x14ac:dyDescent="0.25">
      <c r="A30708" s="203"/>
      <c r="B30708" s="203"/>
      <c r="C30708" s="203"/>
      <c r="D30708" s="203"/>
      <c r="E30708" s="203"/>
      <c r="F30708" s="203"/>
    </row>
    <row r="30709" spans="1:6" x14ac:dyDescent="0.25">
      <c r="A30709" s="203"/>
      <c r="B30709" s="203"/>
      <c r="C30709" s="203"/>
      <c r="D30709" s="203"/>
      <c r="E30709" s="203"/>
      <c r="F30709" s="203"/>
    </row>
    <row r="30710" spans="1:6" x14ac:dyDescent="0.25">
      <c r="A30710" s="203"/>
      <c r="B30710" s="203"/>
      <c r="C30710" s="203"/>
      <c r="D30710" s="203"/>
      <c r="E30710" s="203"/>
      <c r="F30710" s="203"/>
    </row>
    <row r="30711" spans="1:6" x14ac:dyDescent="0.25">
      <c r="A30711" s="203"/>
      <c r="B30711" s="203"/>
      <c r="C30711" s="203"/>
      <c r="D30711" s="203"/>
      <c r="E30711" s="203"/>
      <c r="F30711" s="203"/>
    </row>
    <row r="30712" spans="1:6" x14ac:dyDescent="0.25">
      <c r="A30712" s="203"/>
      <c r="B30712" s="203"/>
      <c r="C30712" s="203"/>
      <c r="D30712" s="203"/>
      <c r="E30712" s="203"/>
      <c r="F30712" s="203"/>
    </row>
    <row r="30713" spans="1:6" x14ac:dyDescent="0.25">
      <c r="A30713" s="203"/>
      <c r="B30713" s="203"/>
      <c r="C30713" s="203"/>
      <c r="D30713" s="203"/>
      <c r="E30713" s="203"/>
      <c r="F30713" s="203"/>
    </row>
    <row r="30714" spans="1:6" x14ac:dyDescent="0.25">
      <c r="A30714" s="203"/>
      <c r="B30714" s="203"/>
      <c r="C30714" s="203"/>
      <c r="D30714" s="203"/>
      <c r="E30714" s="203"/>
      <c r="F30714" s="203"/>
    </row>
    <row r="30715" spans="1:6" x14ac:dyDescent="0.25">
      <c r="A30715" s="203"/>
      <c r="B30715" s="203"/>
      <c r="C30715" s="203"/>
      <c r="D30715" s="203"/>
      <c r="E30715" s="203"/>
      <c r="F30715" s="203"/>
    </row>
    <row r="30716" spans="1:6" x14ac:dyDescent="0.25">
      <c r="A30716" s="203"/>
      <c r="B30716" s="203"/>
      <c r="C30716" s="203"/>
      <c r="D30716" s="203"/>
      <c r="E30716" s="203"/>
      <c r="F30716" s="203"/>
    </row>
    <row r="30717" spans="1:6" x14ac:dyDescent="0.25">
      <c r="A30717" s="203"/>
      <c r="B30717" s="203"/>
      <c r="C30717" s="203"/>
      <c r="D30717" s="203"/>
      <c r="E30717" s="203"/>
      <c r="F30717" s="203"/>
    </row>
    <row r="30718" spans="1:6" x14ac:dyDescent="0.25">
      <c r="A30718" s="203"/>
      <c r="B30718" s="203"/>
      <c r="C30718" s="203"/>
      <c r="D30718" s="203"/>
      <c r="E30718" s="203"/>
      <c r="F30718" s="203"/>
    </row>
    <row r="30719" spans="1:6" x14ac:dyDescent="0.25">
      <c r="A30719" s="203"/>
      <c r="B30719" s="203"/>
      <c r="C30719" s="203"/>
      <c r="D30719" s="203"/>
      <c r="E30719" s="203"/>
      <c r="F30719" s="203"/>
    </row>
    <row r="30720" spans="1:6" x14ac:dyDescent="0.25">
      <c r="A30720" s="203"/>
      <c r="B30720" s="203"/>
      <c r="C30720" s="203"/>
      <c r="D30720" s="203"/>
      <c r="E30720" s="203"/>
      <c r="F30720" s="203"/>
    </row>
    <row r="30721" spans="1:6" x14ac:dyDescent="0.25">
      <c r="A30721" s="203"/>
      <c r="B30721" s="203"/>
      <c r="C30721" s="203"/>
      <c r="D30721" s="203"/>
      <c r="E30721" s="203"/>
      <c r="F30721" s="203"/>
    </row>
    <row r="30722" spans="1:6" x14ac:dyDescent="0.25">
      <c r="A30722" s="203"/>
      <c r="B30722" s="203"/>
      <c r="C30722" s="203"/>
      <c r="D30722" s="203"/>
      <c r="E30722" s="203"/>
      <c r="F30722" s="203"/>
    </row>
    <row r="30723" spans="1:6" x14ac:dyDescent="0.25">
      <c r="A30723" s="203"/>
      <c r="B30723" s="203"/>
      <c r="C30723" s="203"/>
      <c r="D30723" s="203"/>
      <c r="E30723" s="203"/>
      <c r="F30723" s="203"/>
    </row>
    <row r="30724" spans="1:6" x14ac:dyDescent="0.25">
      <c r="A30724" s="203"/>
      <c r="B30724" s="203"/>
      <c r="C30724" s="203"/>
      <c r="D30724" s="203"/>
      <c r="E30724" s="203"/>
      <c r="F30724" s="203"/>
    </row>
    <row r="30725" spans="1:6" x14ac:dyDescent="0.25">
      <c r="A30725" s="203"/>
      <c r="B30725" s="203"/>
      <c r="C30725" s="203"/>
      <c r="D30725" s="203"/>
      <c r="E30725" s="203"/>
      <c r="F30725" s="203"/>
    </row>
    <row r="30726" spans="1:6" x14ac:dyDescent="0.25">
      <c r="A30726" s="203"/>
      <c r="B30726" s="203"/>
      <c r="C30726" s="203"/>
      <c r="D30726" s="203"/>
      <c r="E30726" s="203"/>
      <c r="F30726" s="203"/>
    </row>
    <row r="30727" spans="1:6" x14ac:dyDescent="0.25">
      <c r="A30727" s="203"/>
      <c r="B30727" s="203"/>
      <c r="C30727" s="203"/>
      <c r="D30727" s="203"/>
      <c r="E30727" s="203"/>
      <c r="F30727" s="203"/>
    </row>
    <row r="30728" spans="1:6" x14ac:dyDescent="0.25">
      <c r="A30728" s="203"/>
      <c r="B30728" s="203"/>
      <c r="C30728" s="203"/>
      <c r="D30728" s="203"/>
      <c r="E30728" s="203"/>
      <c r="F30728" s="203"/>
    </row>
    <row r="30729" spans="1:6" x14ac:dyDescent="0.25">
      <c r="A30729" s="203"/>
      <c r="B30729" s="203"/>
      <c r="C30729" s="203"/>
      <c r="D30729" s="203"/>
      <c r="E30729" s="203"/>
      <c r="F30729" s="203"/>
    </row>
    <row r="30730" spans="1:6" x14ac:dyDescent="0.25">
      <c r="A30730" s="203"/>
      <c r="B30730" s="203"/>
      <c r="C30730" s="203"/>
      <c r="D30730" s="203"/>
      <c r="E30730" s="203"/>
      <c r="F30730" s="203"/>
    </row>
    <row r="30731" spans="1:6" x14ac:dyDescent="0.25">
      <c r="A30731" s="203"/>
      <c r="B30731" s="203"/>
      <c r="C30731" s="203"/>
      <c r="D30731" s="203"/>
      <c r="E30731" s="203"/>
      <c r="F30731" s="203"/>
    </row>
    <row r="30732" spans="1:6" x14ac:dyDescent="0.25">
      <c r="A30732" s="203"/>
      <c r="B30732" s="203"/>
      <c r="C30732" s="203"/>
      <c r="D30732" s="203"/>
      <c r="E30732" s="203"/>
      <c r="F30732" s="203"/>
    </row>
    <row r="30733" spans="1:6" x14ac:dyDescent="0.25">
      <c r="A30733" s="203"/>
      <c r="B30733" s="203"/>
      <c r="C30733" s="203"/>
      <c r="D30733" s="203"/>
      <c r="E30733" s="203"/>
      <c r="F30733" s="203"/>
    </row>
    <row r="30734" spans="1:6" x14ac:dyDescent="0.25">
      <c r="A30734" s="203"/>
      <c r="B30734" s="203"/>
      <c r="C30734" s="203"/>
      <c r="D30734" s="203"/>
      <c r="E30734" s="203"/>
      <c r="F30734" s="203"/>
    </row>
    <row r="30735" spans="1:6" x14ac:dyDescent="0.25">
      <c r="A30735" s="203"/>
      <c r="B30735" s="203"/>
      <c r="C30735" s="203"/>
      <c r="D30735" s="203"/>
      <c r="E30735" s="203"/>
      <c r="F30735" s="203"/>
    </row>
    <row r="30736" spans="1:6" x14ac:dyDescent="0.25">
      <c r="A30736" s="203"/>
      <c r="B30736" s="203"/>
      <c r="C30736" s="203"/>
      <c r="D30736" s="203"/>
      <c r="E30736" s="203"/>
      <c r="F30736" s="203"/>
    </row>
    <row r="30737" spans="1:6" x14ac:dyDescent="0.25">
      <c r="A30737" s="203"/>
      <c r="B30737" s="203"/>
      <c r="C30737" s="203"/>
      <c r="D30737" s="203"/>
      <c r="E30737" s="203"/>
      <c r="F30737" s="203"/>
    </row>
    <row r="30738" spans="1:6" x14ac:dyDescent="0.25">
      <c r="A30738" s="203"/>
      <c r="B30738" s="203"/>
      <c r="C30738" s="203"/>
      <c r="D30738" s="203"/>
      <c r="E30738" s="203"/>
      <c r="F30738" s="203"/>
    </row>
    <row r="30739" spans="1:6" x14ac:dyDescent="0.25">
      <c r="A30739" s="203"/>
      <c r="B30739" s="203"/>
      <c r="C30739" s="203"/>
      <c r="D30739" s="203"/>
      <c r="E30739" s="203"/>
      <c r="F30739" s="203"/>
    </row>
    <row r="30740" spans="1:6" x14ac:dyDescent="0.25">
      <c r="A30740" s="203"/>
      <c r="B30740" s="203"/>
      <c r="C30740" s="203"/>
      <c r="D30740" s="203"/>
      <c r="E30740" s="203"/>
      <c r="F30740" s="203"/>
    </row>
    <row r="30741" spans="1:6" x14ac:dyDescent="0.25">
      <c r="A30741" s="203"/>
      <c r="B30741" s="203"/>
      <c r="C30741" s="203"/>
      <c r="D30741" s="203"/>
      <c r="E30741" s="203"/>
      <c r="F30741" s="203"/>
    </row>
    <row r="30742" spans="1:6" x14ac:dyDescent="0.25">
      <c r="A30742" s="203"/>
      <c r="B30742" s="203"/>
      <c r="C30742" s="203"/>
      <c r="D30742" s="203"/>
      <c r="E30742" s="203"/>
      <c r="F30742" s="203"/>
    </row>
    <row r="30743" spans="1:6" x14ac:dyDescent="0.25">
      <c r="A30743" s="203"/>
      <c r="B30743" s="203"/>
      <c r="C30743" s="203"/>
      <c r="D30743" s="203"/>
      <c r="E30743" s="203"/>
      <c r="F30743" s="203"/>
    </row>
    <row r="30744" spans="1:6" x14ac:dyDescent="0.25">
      <c r="A30744" s="203"/>
      <c r="B30744" s="203"/>
      <c r="C30744" s="203"/>
      <c r="D30744" s="203"/>
      <c r="E30744" s="203"/>
      <c r="F30744" s="203"/>
    </row>
    <row r="30745" spans="1:6" x14ac:dyDescent="0.25">
      <c r="A30745" s="203"/>
      <c r="B30745" s="203"/>
      <c r="C30745" s="203"/>
      <c r="D30745" s="203"/>
      <c r="E30745" s="203"/>
      <c r="F30745" s="203"/>
    </row>
    <row r="30746" spans="1:6" x14ac:dyDescent="0.25">
      <c r="A30746" s="203"/>
      <c r="B30746" s="203"/>
      <c r="C30746" s="203"/>
      <c r="D30746" s="203"/>
      <c r="E30746" s="203"/>
      <c r="F30746" s="203"/>
    </row>
    <row r="30747" spans="1:6" x14ac:dyDescent="0.25">
      <c r="A30747" s="203"/>
      <c r="B30747" s="203"/>
      <c r="C30747" s="203"/>
      <c r="D30747" s="203"/>
      <c r="E30747" s="203"/>
      <c r="F30747" s="203"/>
    </row>
    <row r="30748" spans="1:6" x14ac:dyDescent="0.25">
      <c r="A30748" s="203"/>
      <c r="B30748" s="203"/>
      <c r="C30748" s="203"/>
      <c r="D30748" s="203"/>
      <c r="E30748" s="203"/>
      <c r="F30748" s="203"/>
    </row>
    <row r="30749" spans="1:6" x14ac:dyDescent="0.25">
      <c r="A30749" s="203"/>
      <c r="B30749" s="203"/>
      <c r="C30749" s="203"/>
      <c r="D30749" s="203"/>
      <c r="E30749" s="203"/>
      <c r="F30749" s="203"/>
    </row>
    <row r="30750" spans="1:6" x14ac:dyDescent="0.25">
      <c r="A30750" s="203"/>
      <c r="B30750" s="203"/>
      <c r="C30750" s="203"/>
      <c r="D30750" s="203"/>
      <c r="E30750" s="203"/>
      <c r="F30750" s="203"/>
    </row>
    <row r="30751" spans="1:6" x14ac:dyDescent="0.25">
      <c r="A30751" s="203"/>
      <c r="B30751" s="203"/>
      <c r="C30751" s="203"/>
      <c r="D30751" s="203"/>
      <c r="E30751" s="203"/>
      <c r="F30751" s="203"/>
    </row>
    <row r="30752" spans="1:6" x14ac:dyDescent="0.25">
      <c r="A30752" s="203"/>
      <c r="B30752" s="203"/>
      <c r="C30752" s="203"/>
      <c r="D30752" s="203"/>
      <c r="E30752" s="203"/>
      <c r="F30752" s="203"/>
    </row>
    <row r="30753" spans="1:6" x14ac:dyDescent="0.25">
      <c r="A30753" s="203"/>
      <c r="B30753" s="203"/>
      <c r="C30753" s="203"/>
      <c r="D30753" s="203"/>
      <c r="E30753" s="203"/>
      <c r="F30753" s="203"/>
    </row>
    <row r="30754" spans="1:6" x14ac:dyDescent="0.25">
      <c r="A30754" s="203"/>
      <c r="B30754" s="203"/>
      <c r="C30754" s="203"/>
      <c r="D30754" s="203"/>
      <c r="E30754" s="203"/>
      <c r="F30754" s="203"/>
    </row>
    <row r="30755" spans="1:6" x14ac:dyDescent="0.25">
      <c r="A30755" s="203"/>
      <c r="B30755" s="203"/>
      <c r="C30755" s="203"/>
      <c r="D30755" s="203"/>
      <c r="E30755" s="203"/>
      <c r="F30755" s="203"/>
    </row>
    <row r="30756" spans="1:6" x14ac:dyDescent="0.25">
      <c r="A30756" s="203"/>
      <c r="B30756" s="203"/>
      <c r="C30756" s="203"/>
      <c r="D30756" s="203"/>
      <c r="E30756" s="203"/>
      <c r="F30756" s="203"/>
    </row>
    <row r="30757" spans="1:6" x14ac:dyDescent="0.25">
      <c r="A30757" s="203"/>
      <c r="B30757" s="203"/>
      <c r="C30757" s="203"/>
      <c r="D30757" s="203"/>
      <c r="E30757" s="203"/>
      <c r="F30757" s="203"/>
    </row>
    <row r="30758" spans="1:6" x14ac:dyDescent="0.25">
      <c r="A30758" s="203"/>
      <c r="B30758" s="203"/>
      <c r="C30758" s="203"/>
      <c r="D30758" s="203"/>
      <c r="E30758" s="203"/>
      <c r="F30758" s="203"/>
    </row>
    <row r="30759" spans="1:6" x14ac:dyDescent="0.25">
      <c r="A30759" s="203"/>
      <c r="B30759" s="203"/>
      <c r="C30759" s="203"/>
      <c r="D30759" s="203"/>
      <c r="E30759" s="203"/>
      <c r="F30759" s="203"/>
    </row>
    <row r="30760" spans="1:6" x14ac:dyDescent="0.25">
      <c r="A30760" s="203"/>
      <c r="B30760" s="203"/>
      <c r="C30760" s="203"/>
      <c r="D30760" s="203"/>
      <c r="E30760" s="203"/>
      <c r="F30760" s="203"/>
    </row>
    <row r="30761" spans="1:6" x14ac:dyDescent="0.25">
      <c r="A30761" s="203"/>
      <c r="B30761" s="203"/>
      <c r="C30761" s="203"/>
      <c r="D30761" s="203"/>
      <c r="E30761" s="203"/>
      <c r="F30761" s="203"/>
    </row>
    <row r="30762" spans="1:6" x14ac:dyDescent="0.25">
      <c r="A30762" s="203"/>
      <c r="B30762" s="203"/>
      <c r="C30762" s="203"/>
      <c r="D30762" s="203"/>
      <c r="E30762" s="203"/>
      <c r="F30762" s="203"/>
    </row>
    <row r="30763" spans="1:6" x14ac:dyDescent="0.25">
      <c r="A30763" s="203"/>
      <c r="B30763" s="203"/>
      <c r="C30763" s="203"/>
      <c r="D30763" s="203"/>
      <c r="E30763" s="203"/>
      <c r="F30763" s="203"/>
    </row>
    <row r="30764" spans="1:6" x14ac:dyDescent="0.25">
      <c r="A30764" s="203"/>
      <c r="B30764" s="203"/>
      <c r="C30764" s="203"/>
      <c r="D30764" s="203"/>
      <c r="E30764" s="203"/>
      <c r="F30764" s="203"/>
    </row>
    <row r="30765" spans="1:6" x14ac:dyDescent="0.25">
      <c r="A30765" s="203"/>
      <c r="B30765" s="203"/>
      <c r="C30765" s="203"/>
      <c r="D30765" s="203"/>
      <c r="E30765" s="203"/>
      <c r="F30765" s="203"/>
    </row>
    <row r="30766" spans="1:6" x14ac:dyDescent="0.25">
      <c r="A30766" s="203"/>
      <c r="B30766" s="203"/>
      <c r="C30766" s="203"/>
      <c r="D30766" s="203"/>
      <c r="E30766" s="203"/>
      <c r="F30766" s="203"/>
    </row>
    <row r="30767" spans="1:6" x14ac:dyDescent="0.25">
      <c r="A30767" s="203"/>
      <c r="B30767" s="203"/>
      <c r="C30767" s="203"/>
      <c r="D30767" s="203"/>
      <c r="E30767" s="203"/>
      <c r="F30767" s="203"/>
    </row>
    <row r="30768" spans="1:6" x14ac:dyDescent="0.25">
      <c r="A30768" s="203"/>
      <c r="B30768" s="203"/>
      <c r="C30768" s="203"/>
      <c r="D30768" s="203"/>
      <c r="E30768" s="203"/>
      <c r="F30768" s="203"/>
    </row>
    <row r="30769" spans="1:6" x14ac:dyDescent="0.25">
      <c r="A30769" s="203"/>
      <c r="B30769" s="203"/>
      <c r="C30769" s="203"/>
      <c r="D30769" s="203"/>
      <c r="E30769" s="203"/>
      <c r="F30769" s="203"/>
    </row>
    <row r="30770" spans="1:6" x14ac:dyDescent="0.25">
      <c r="A30770" s="203"/>
      <c r="B30770" s="203"/>
      <c r="C30770" s="203"/>
      <c r="D30770" s="203"/>
      <c r="E30770" s="203"/>
      <c r="F30770" s="203"/>
    </row>
    <row r="30771" spans="1:6" x14ac:dyDescent="0.25">
      <c r="A30771" s="203"/>
      <c r="B30771" s="203"/>
      <c r="C30771" s="203"/>
      <c r="D30771" s="203"/>
      <c r="E30771" s="203"/>
      <c r="F30771" s="203"/>
    </row>
    <row r="30772" spans="1:6" x14ac:dyDescent="0.25">
      <c r="A30772" s="203"/>
      <c r="B30772" s="203"/>
      <c r="C30772" s="203"/>
      <c r="D30772" s="203"/>
      <c r="E30772" s="203"/>
      <c r="F30772" s="203"/>
    </row>
    <row r="30773" spans="1:6" x14ac:dyDescent="0.25">
      <c r="A30773" s="203"/>
      <c r="B30773" s="203"/>
      <c r="C30773" s="203"/>
      <c r="D30773" s="203"/>
      <c r="E30773" s="203"/>
      <c r="F30773" s="203"/>
    </row>
    <row r="30774" spans="1:6" x14ac:dyDescent="0.25">
      <c r="A30774" s="203"/>
      <c r="B30774" s="203"/>
      <c r="C30774" s="203"/>
      <c r="D30774" s="203"/>
      <c r="E30774" s="203"/>
      <c r="F30774" s="203"/>
    </row>
    <row r="30775" spans="1:6" x14ac:dyDescent="0.25">
      <c r="A30775" s="203"/>
      <c r="B30775" s="203"/>
      <c r="C30775" s="203"/>
      <c r="D30775" s="203"/>
      <c r="E30775" s="203"/>
      <c r="F30775" s="203"/>
    </row>
    <row r="30776" spans="1:6" x14ac:dyDescent="0.25">
      <c r="A30776" s="203"/>
      <c r="B30776" s="203"/>
      <c r="C30776" s="203"/>
      <c r="D30776" s="203"/>
      <c r="E30776" s="203"/>
      <c r="F30776" s="203"/>
    </row>
    <row r="30777" spans="1:6" x14ac:dyDescent="0.25">
      <c r="A30777" s="203"/>
      <c r="B30777" s="203"/>
      <c r="C30777" s="203"/>
      <c r="D30777" s="203"/>
      <c r="E30777" s="203"/>
      <c r="F30777" s="203"/>
    </row>
    <row r="30778" spans="1:6" x14ac:dyDescent="0.25">
      <c r="A30778" s="203"/>
      <c r="B30778" s="203"/>
      <c r="C30778" s="203"/>
      <c r="D30778" s="203"/>
      <c r="E30778" s="203"/>
      <c r="F30778" s="203"/>
    </row>
    <row r="30779" spans="1:6" x14ac:dyDescent="0.25">
      <c r="A30779" s="203"/>
      <c r="B30779" s="203"/>
      <c r="C30779" s="203"/>
      <c r="D30779" s="203"/>
      <c r="E30779" s="203"/>
      <c r="F30779" s="203"/>
    </row>
    <row r="30780" spans="1:6" x14ac:dyDescent="0.25">
      <c r="A30780" s="203"/>
      <c r="B30780" s="203"/>
      <c r="C30780" s="203"/>
      <c r="D30780" s="203"/>
      <c r="E30780" s="203"/>
      <c r="F30780" s="203"/>
    </row>
    <row r="30781" spans="1:6" x14ac:dyDescent="0.25">
      <c r="A30781" s="203"/>
      <c r="B30781" s="203"/>
      <c r="C30781" s="203"/>
      <c r="D30781" s="203"/>
      <c r="E30781" s="203"/>
      <c r="F30781" s="203"/>
    </row>
    <row r="30782" spans="1:6" x14ac:dyDescent="0.25">
      <c r="A30782" s="203"/>
      <c r="B30782" s="203"/>
      <c r="C30782" s="203"/>
      <c r="D30782" s="203"/>
      <c r="E30782" s="203"/>
      <c r="F30782" s="203"/>
    </row>
    <row r="30783" spans="1:6" x14ac:dyDescent="0.25">
      <c r="A30783" s="203"/>
      <c r="B30783" s="203"/>
      <c r="C30783" s="203"/>
      <c r="D30783" s="203"/>
      <c r="E30783" s="203"/>
      <c r="F30783" s="203"/>
    </row>
    <row r="30784" spans="1:6" x14ac:dyDescent="0.25">
      <c r="A30784" s="203"/>
      <c r="B30784" s="203"/>
      <c r="C30784" s="203"/>
      <c r="D30784" s="203"/>
      <c r="E30784" s="203"/>
      <c r="F30784" s="203"/>
    </row>
    <row r="30785" spans="1:6" x14ac:dyDescent="0.25">
      <c r="A30785" s="203"/>
      <c r="B30785" s="203"/>
      <c r="C30785" s="203"/>
      <c r="D30785" s="203"/>
      <c r="E30785" s="203"/>
      <c r="F30785" s="203"/>
    </row>
    <row r="30786" spans="1:6" x14ac:dyDescent="0.25">
      <c r="A30786" s="203"/>
      <c r="B30786" s="203"/>
      <c r="C30786" s="203"/>
      <c r="D30786" s="203"/>
      <c r="E30786" s="203"/>
      <c r="F30786" s="203"/>
    </row>
    <row r="30787" spans="1:6" x14ac:dyDescent="0.25">
      <c r="A30787" s="203"/>
      <c r="B30787" s="203"/>
      <c r="C30787" s="203"/>
      <c r="D30787" s="203"/>
      <c r="E30787" s="203"/>
      <c r="F30787" s="203"/>
    </row>
    <row r="30788" spans="1:6" x14ac:dyDescent="0.25">
      <c r="A30788" s="203"/>
      <c r="B30788" s="203"/>
      <c r="C30788" s="203"/>
      <c r="D30788" s="203"/>
      <c r="E30788" s="203"/>
      <c r="F30788" s="203"/>
    </row>
    <row r="30789" spans="1:6" x14ac:dyDescent="0.25">
      <c r="A30789" s="203"/>
      <c r="B30789" s="203"/>
      <c r="C30789" s="203"/>
      <c r="D30789" s="203"/>
      <c r="E30789" s="203"/>
      <c r="F30789" s="203"/>
    </row>
    <row r="30790" spans="1:6" x14ac:dyDescent="0.25">
      <c r="A30790" s="203"/>
      <c r="B30790" s="203"/>
      <c r="C30790" s="203"/>
      <c r="D30790" s="203"/>
      <c r="E30790" s="203"/>
      <c r="F30790" s="203"/>
    </row>
    <row r="30791" spans="1:6" x14ac:dyDescent="0.25">
      <c r="A30791" s="203"/>
      <c r="B30791" s="203"/>
      <c r="C30791" s="203"/>
      <c r="D30791" s="203"/>
      <c r="E30791" s="203"/>
      <c r="F30791" s="203"/>
    </row>
    <row r="30792" spans="1:6" x14ac:dyDescent="0.25">
      <c r="A30792" s="203"/>
      <c r="B30792" s="203"/>
      <c r="C30792" s="203"/>
      <c r="D30792" s="203"/>
      <c r="E30792" s="203"/>
      <c r="F30792" s="203"/>
    </row>
    <row r="30793" spans="1:6" x14ac:dyDescent="0.25">
      <c r="A30793" s="203"/>
      <c r="B30793" s="203"/>
      <c r="C30793" s="203"/>
      <c r="D30793" s="203"/>
      <c r="E30793" s="203"/>
      <c r="F30793" s="203"/>
    </row>
    <row r="30794" spans="1:6" x14ac:dyDescent="0.25">
      <c r="A30794" s="203"/>
      <c r="B30794" s="203"/>
      <c r="C30794" s="203"/>
      <c r="D30794" s="203"/>
      <c r="E30794" s="203"/>
      <c r="F30794" s="203"/>
    </row>
    <row r="30795" spans="1:6" x14ac:dyDescent="0.25">
      <c r="A30795" s="203"/>
      <c r="B30795" s="203"/>
      <c r="C30795" s="203"/>
      <c r="D30795" s="203"/>
      <c r="E30795" s="203"/>
      <c r="F30795" s="203"/>
    </row>
    <row r="30796" spans="1:6" x14ac:dyDescent="0.25">
      <c r="A30796" s="203"/>
      <c r="B30796" s="203"/>
      <c r="C30796" s="203"/>
      <c r="D30796" s="203"/>
      <c r="E30796" s="203"/>
      <c r="F30796" s="203"/>
    </row>
    <row r="30797" spans="1:6" x14ac:dyDescent="0.25">
      <c r="A30797" s="203"/>
      <c r="B30797" s="203"/>
      <c r="C30797" s="203"/>
      <c r="D30797" s="203"/>
      <c r="E30797" s="203"/>
      <c r="F30797" s="203"/>
    </row>
    <row r="30798" spans="1:6" x14ac:dyDescent="0.25">
      <c r="A30798" s="203"/>
      <c r="B30798" s="203"/>
      <c r="C30798" s="203"/>
      <c r="D30798" s="203"/>
      <c r="E30798" s="203"/>
      <c r="F30798" s="203"/>
    </row>
    <row r="30799" spans="1:6" x14ac:dyDescent="0.25">
      <c r="A30799" s="203"/>
      <c r="B30799" s="203"/>
      <c r="C30799" s="203"/>
      <c r="D30799" s="203"/>
      <c r="E30799" s="203"/>
      <c r="F30799" s="203"/>
    </row>
    <row r="30800" spans="1:6" x14ac:dyDescent="0.25">
      <c r="A30800" s="203"/>
      <c r="B30800" s="203"/>
      <c r="C30800" s="203"/>
      <c r="D30800" s="203"/>
      <c r="E30800" s="203"/>
      <c r="F30800" s="203"/>
    </row>
    <row r="30801" spans="1:6" x14ac:dyDescent="0.25">
      <c r="A30801" s="203"/>
      <c r="B30801" s="203"/>
      <c r="C30801" s="203"/>
      <c r="D30801" s="203"/>
      <c r="E30801" s="203"/>
      <c r="F30801" s="203"/>
    </row>
    <row r="30802" spans="1:6" x14ac:dyDescent="0.25">
      <c r="A30802" s="203"/>
      <c r="B30802" s="203"/>
      <c r="C30802" s="203"/>
      <c r="D30802" s="203"/>
      <c r="E30802" s="203"/>
      <c r="F30802" s="203"/>
    </row>
    <row r="30803" spans="1:6" x14ac:dyDescent="0.25">
      <c r="A30803" s="203"/>
      <c r="B30803" s="203"/>
      <c r="C30803" s="203"/>
      <c r="D30803" s="203"/>
      <c r="E30803" s="203"/>
      <c r="F30803" s="203"/>
    </row>
    <row r="30804" spans="1:6" x14ac:dyDescent="0.25">
      <c r="A30804" s="203"/>
      <c r="B30804" s="203"/>
      <c r="C30804" s="203"/>
      <c r="D30804" s="203"/>
      <c r="E30804" s="203"/>
      <c r="F30804" s="203"/>
    </row>
    <row r="30805" spans="1:6" x14ac:dyDescent="0.25">
      <c r="A30805" s="203"/>
      <c r="B30805" s="203"/>
      <c r="C30805" s="203"/>
      <c r="D30805" s="203"/>
      <c r="E30805" s="203"/>
      <c r="F30805" s="203"/>
    </row>
    <row r="30806" spans="1:6" x14ac:dyDescent="0.25">
      <c r="A30806" s="203"/>
      <c r="B30806" s="203"/>
      <c r="C30806" s="203"/>
      <c r="D30806" s="203"/>
      <c r="E30806" s="203"/>
      <c r="F30806" s="203"/>
    </row>
    <row r="30807" spans="1:6" x14ac:dyDescent="0.25">
      <c r="A30807" s="203"/>
      <c r="B30807" s="203"/>
      <c r="C30807" s="203"/>
      <c r="D30807" s="203"/>
      <c r="E30807" s="203"/>
      <c r="F30807" s="203"/>
    </row>
    <row r="30808" spans="1:6" x14ac:dyDescent="0.25">
      <c r="A30808" s="203"/>
      <c r="B30808" s="203"/>
      <c r="C30808" s="203"/>
      <c r="D30808" s="203"/>
      <c r="E30808" s="203"/>
      <c r="F30808" s="203"/>
    </row>
    <row r="30809" spans="1:6" x14ac:dyDescent="0.25">
      <c r="A30809" s="203"/>
      <c r="B30809" s="203"/>
      <c r="C30809" s="203"/>
      <c r="D30809" s="203"/>
      <c r="E30809" s="203"/>
      <c r="F30809" s="203"/>
    </row>
    <row r="30810" spans="1:6" x14ac:dyDescent="0.25">
      <c r="A30810" s="203"/>
      <c r="B30810" s="203"/>
      <c r="C30810" s="203"/>
      <c r="D30810" s="203"/>
      <c r="E30810" s="203"/>
      <c r="F30810" s="203"/>
    </row>
    <row r="30811" spans="1:6" x14ac:dyDescent="0.25">
      <c r="A30811" s="203"/>
      <c r="B30811" s="203"/>
      <c r="C30811" s="203"/>
      <c r="D30811" s="203"/>
      <c r="E30811" s="203"/>
      <c r="F30811" s="203"/>
    </row>
    <row r="30812" spans="1:6" x14ac:dyDescent="0.25">
      <c r="A30812" s="203"/>
      <c r="B30812" s="203"/>
      <c r="C30812" s="203"/>
      <c r="D30812" s="203"/>
      <c r="E30812" s="203"/>
      <c r="F30812" s="203"/>
    </row>
    <row r="30813" spans="1:6" x14ac:dyDescent="0.25">
      <c r="A30813" s="203"/>
      <c r="B30813" s="203"/>
      <c r="C30813" s="203"/>
      <c r="D30813" s="203"/>
      <c r="E30813" s="203"/>
      <c r="F30813" s="203"/>
    </row>
    <row r="30814" spans="1:6" x14ac:dyDescent="0.25">
      <c r="A30814" s="203"/>
      <c r="B30814" s="203"/>
      <c r="C30814" s="203"/>
      <c r="D30814" s="203"/>
      <c r="E30814" s="203"/>
      <c r="F30814" s="203"/>
    </row>
    <row r="30815" spans="1:6" x14ac:dyDescent="0.25">
      <c r="A30815" s="203"/>
      <c r="B30815" s="203"/>
      <c r="C30815" s="203"/>
      <c r="D30815" s="203"/>
      <c r="E30815" s="203"/>
      <c r="F30815" s="203"/>
    </row>
    <row r="30816" spans="1:6" x14ac:dyDescent="0.25">
      <c r="A30816" s="203"/>
      <c r="B30816" s="203"/>
      <c r="C30816" s="203"/>
      <c r="D30816" s="203"/>
      <c r="E30816" s="203"/>
      <c r="F30816" s="203"/>
    </row>
    <row r="30817" spans="1:6" x14ac:dyDescent="0.25">
      <c r="A30817" s="203"/>
      <c r="B30817" s="203"/>
      <c r="C30817" s="203"/>
      <c r="D30817" s="203"/>
      <c r="E30817" s="203"/>
      <c r="F30817" s="203"/>
    </row>
    <row r="30818" spans="1:6" x14ac:dyDescent="0.25">
      <c r="A30818" s="203"/>
      <c r="B30818" s="203"/>
      <c r="C30818" s="203"/>
      <c r="D30818" s="203"/>
      <c r="E30818" s="203"/>
      <c r="F30818" s="203"/>
    </row>
    <row r="30819" spans="1:6" x14ac:dyDescent="0.25">
      <c r="A30819" s="203"/>
      <c r="B30819" s="203"/>
      <c r="C30819" s="203"/>
      <c r="D30819" s="203"/>
      <c r="E30819" s="203"/>
      <c r="F30819" s="203"/>
    </row>
    <row r="30820" spans="1:6" x14ac:dyDescent="0.25">
      <c r="A30820" s="203"/>
      <c r="B30820" s="203"/>
      <c r="C30820" s="203"/>
      <c r="D30820" s="203"/>
      <c r="E30820" s="203"/>
      <c r="F30820" s="203"/>
    </row>
    <row r="30821" spans="1:6" x14ac:dyDescent="0.25">
      <c r="A30821" s="203"/>
      <c r="B30821" s="203"/>
      <c r="C30821" s="203"/>
      <c r="D30821" s="203"/>
      <c r="E30821" s="203"/>
      <c r="F30821" s="203"/>
    </row>
    <row r="30822" spans="1:6" x14ac:dyDescent="0.25">
      <c r="A30822" s="203"/>
      <c r="B30822" s="203"/>
      <c r="C30822" s="203"/>
      <c r="D30822" s="203"/>
      <c r="E30822" s="203"/>
      <c r="F30822" s="203"/>
    </row>
    <row r="30823" spans="1:6" x14ac:dyDescent="0.25">
      <c r="A30823" s="203"/>
      <c r="B30823" s="203"/>
      <c r="C30823" s="203"/>
      <c r="D30823" s="203"/>
      <c r="E30823" s="203"/>
      <c r="F30823" s="203"/>
    </row>
    <row r="30824" spans="1:6" x14ac:dyDescent="0.25">
      <c r="A30824" s="203"/>
      <c r="B30824" s="203"/>
      <c r="C30824" s="203"/>
      <c r="D30824" s="203"/>
      <c r="E30824" s="203"/>
      <c r="F30824" s="203"/>
    </row>
    <row r="30825" spans="1:6" x14ac:dyDescent="0.25">
      <c r="A30825" s="203"/>
      <c r="B30825" s="203"/>
      <c r="C30825" s="203"/>
      <c r="D30825" s="203"/>
      <c r="E30825" s="203"/>
      <c r="F30825" s="203"/>
    </row>
    <row r="30826" spans="1:6" x14ac:dyDescent="0.25">
      <c r="A30826" s="203"/>
      <c r="B30826" s="203"/>
      <c r="C30826" s="203"/>
      <c r="D30826" s="203"/>
      <c r="E30826" s="203"/>
      <c r="F30826" s="203"/>
    </row>
    <row r="30827" spans="1:6" x14ac:dyDescent="0.25">
      <c r="A30827" s="203"/>
      <c r="B30827" s="203"/>
      <c r="C30827" s="203"/>
      <c r="D30827" s="203"/>
      <c r="E30827" s="203"/>
      <c r="F30827" s="203"/>
    </row>
    <row r="30828" spans="1:6" x14ac:dyDescent="0.25">
      <c r="A30828" s="203"/>
      <c r="B30828" s="203"/>
      <c r="C30828" s="203"/>
      <c r="D30828" s="203"/>
      <c r="E30828" s="203"/>
      <c r="F30828" s="203"/>
    </row>
    <row r="30829" spans="1:6" x14ac:dyDescent="0.25">
      <c r="A30829" s="203"/>
      <c r="B30829" s="203"/>
      <c r="C30829" s="203"/>
      <c r="D30829" s="203"/>
      <c r="E30829" s="203"/>
      <c r="F30829" s="203"/>
    </row>
    <row r="30830" spans="1:6" x14ac:dyDescent="0.25">
      <c r="A30830" s="203"/>
      <c r="B30830" s="203"/>
      <c r="C30830" s="203"/>
      <c r="D30830" s="203"/>
      <c r="E30830" s="203"/>
      <c r="F30830" s="203"/>
    </row>
    <row r="30831" spans="1:6" x14ac:dyDescent="0.25">
      <c r="A30831" s="203"/>
      <c r="B30831" s="203"/>
      <c r="C30831" s="203"/>
      <c r="D30831" s="203"/>
      <c r="E30831" s="203"/>
      <c r="F30831" s="203"/>
    </row>
    <row r="30832" spans="1:6" x14ac:dyDescent="0.25">
      <c r="A30832" s="203"/>
      <c r="B30832" s="203"/>
      <c r="C30832" s="203"/>
      <c r="D30832" s="203"/>
      <c r="E30832" s="203"/>
      <c r="F30832" s="203"/>
    </row>
    <row r="30833" spans="1:6" x14ac:dyDescent="0.25">
      <c r="A30833" s="203"/>
      <c r="B30833" s="203"/>
      <c r="C30833" s="203"/>
      <c r="D30833" s="203"/>
      <c r="E30833" s="203"/>
      <c r="F30833" s="203"/>
    </row>
    <row r="30834" spans="1:6" x14ac:dyDescent="0.25">
      <c r="A30834" s="203"/>
      <c r="B30834" s="203"/>
      <c r="C30834" s="203"/>
      <c r="D30834" s="203"/>
      <c r="E30834" s="203"/>
      <c r="F30834" s="203"/>
    </row>
    <row r="30835" spans="1:6" x14ac:dyDescent="0.25">
      <c r="A30835" s="203"/>
      <c r="B30835" s="203"/>
      <c r="C30835" s="203"/>
      <c r="D30835" s="203"/>
      <c r="E30835" s="203"/>
      <c r="F30835" s="203"/>
    </row>
    <row r="30836" spans="1:6" x14ac:dyDescent="0.25">
      <c r="A30836" s="203"/>
      <c r="B30836" s="203"/>
      <c r="C30836" s="203"/>
      <c r="D30836" s="203"/>
      <c r="E30836" s="203"/>
      <c r="F30836" s="203"/>
    </row>
    <row r="30837" spans="1:6" x14ac:dyDescent="0.25">
      <c r="A30837" s="203"/>
      <c r="B30837" s="203"/>
      <c r="C30837" s="203"/>
      <c r="D30837" s="203"/>
      <c r="E30837" s="203"/>
      <c r="F30837" s="203"/>
    </row>
    <row r="30838" spans="1:6" x14ac:dyDescent="0.25">
      <c r="A30838" s="203"/>
      <c r="B30838" s="203"/>
      <c r="C30838" s="203"/>
      <c r="D30838" s="203"/>
      <c r="E30838" s="203"/>
      <c r="F30838" s="203"/>
    </row>
    <row r="30839" spans="1:6" x14ac:dyDescent="0.25">
      <c r="A30839" s="203"/>
      <c r="B30839" s="203"/>
      <c r="C30839" s="203"/>
      <c r="D30839" s="203"/>
      <c r="E30839" s="203"/>
      <c r="F30839" s="203"/>
    </row>
    <row r="30840" spans="1:6" x14ac:dyDescent="0.25">
      <c r="A30840" s="203"/>
      <c r="B30840" s="203"/>
      <c r="C30840" s="203"/>
      <c r="D30840" s="203"/>
      <c r="E30840" s="203"/>
      <c r="F30840" s="203"/>
    </row>
    <row r="30841" spans="1:6" x14ac:dyDescent="0.25">
      <c r="A30841" s="203"/>
      <c r="B30841" s="203"/>
      <c r="C30841" s="203"/>
      <c r="D30841" s="203"/>
      <c r="E30841" s="203"/>
      <c r="F30841" s="203"/>
    </row>
    <row r="30842" spans="1:6" x14ac:dyDescent="0.25">
      <c r="A30842" s="203"/>
      <c r="B30842" s="203"/>
      <c r="C30842" s="203"/>
      <c r="D30842" s="203"/>
      <c r="E30842" s="203"/>
      <c r="F30842" s="203"/>
    </row>
    <row r="30843" spans="1:6" x14ac:dyDescent="0.25">
      <c r="A30843" s="203"/>
      <c r="B30843" s="203"/>
      <c r="C30843" s="203"/>
      <c r="D30843" s="203"/>
      <c r="E30843" s="203"/>
      <c r="F30843" s="203"/>
    </row>
    <row r="30844" spans="1:6" x14ac:dyDescent="0.25">
      <c r="A30844" s="203"/>
      <c r="B30844" s="203"/>
      <c r="C30844" s="203"/>
      <c r="D30844" s="203"/>
      <c r="E30844" s="203"/>
      <c r="F30844" s="203"/>
    </row>
    <row r="30845" spans="1:6" x14ac:dyDescent="0.25">
      <c r="A30845" s="203"/>
      <c r="B30845" s="203"/>
      <c r="C30845" s="203"/>
      <c r="D30845" s="203"/>
      <c r="E30845" s="203"/>
      <c r="F30845" s="203"/>
    </row>
    <row r="30846" spans="1:6" x14ac:dyDescent="0.25">
      <c r="A30846" s="203"/>
      <c r="B30846" s="203"/>
      <c r="C30846" s="203"/>
      <c r="D30846" s="203"/>
      <c r="E30846" s="203"/>
      <c r="F30846" s="203"/>
    </row>
    <row r="30847" spans="1:6" x14ac:dyDescent="0.25">
      <c r="A30847" s="203"/>
      <c r="B30847" s="203"/>
      <c r="C30847" s="203"/>
      <c r="D30847" s="203"/>
      <c r="E30847" s="203"/>
      <c r="F30847" s="203"/>
    </row>
    <row r="30848" spans="1:6" x14ac:dyDescent="0.25">
      <c r="A30848" s="203"/>
      <c r="B30848" s="203"/>
      <c r="C30848" s="203"/>
      <c r="D30848" s="203"/>
      <c r="E30848" s="203"/>
      <c r="F30848" s="203"/>
    </row>
    <row r="30849" spans="1:6" x14ac:dyDescent="0.25">
      <c r="A30849" s="203"/>
      <c r="B30849" s="203"/>
      <c r="C30849" s="203"/>
      <c r="D30849" s="203"/>
      <c r="E30849" s="203"/>
      <c r="F30849" s="203"/>
    </row>
    <row r="30850" spans="1:6" x14ac:dyDescent="0.25">
      <c r="A30850" s="203"/>
      <c r="B30850" s="203"/>
      <c r="C30850" s="203"/>
      <c r="D30850" s="203"/>
      <c r="E30850" s="203"/>
      <c r="F30850" s="203"/>
    </row>
    <row r="30851" spans="1:6" x14ac:dyDescent="0.25">
      <c r="A30851" s="203"/>
      <c r="B30851" s="203"/>
      <c r="C30851" s="203"/>
      <c r="D30851" s="203"/>
      <c r="E30851" s="203"/>
      <c r="F30851" s="203"/>
    </row>
    <row r="30852" spans="1:6" x14ac:dyDescent="0.25">
      <c r="A30852" s="203"/>
      <c r="B30852" s="203"/>
      <c r="C30852" s="203"/>
      <c r="D30852" s="203"/>
      <c r="E30852" s="203"/>
      <c r="F30852" s="203"/>
    </row>
    <row r="30853" spans="1:6" x14ac:dyDescent="0.25">
      <c r="A30853" s="203"/>
      <c r="B30853" s="203"/>
      <c r="C30853" s="203"/>
      <c r="D30853" s="203"/>
      <c r="E30853" s="203"/>
      <c r="F30853" s="203"/>
    </row>
    <row r="30854" spans="1:6" x14ac:dyDescent="0.25">
      <c r="A30854" s="203"/>
      <c r="B30854" s="203"/>
      <c r="C30854" s="203"/>
      <c r="D30854" s="203"/>
      <c r="E30854" s="203"/>
      <c r="F30854" s="203"/>
    </row>
    <row r="30855" spans="1:6" x14ac:dyDescent="0.25">
      <c r="A30855" s="203"/>
      <c r="B30855" s="203"/>
      <c r="C30855" s="203"/>
      <c r="D30855" s="203"/>
      <c r="E30855" s="203"/>
      <c r="F30855" s="203"/>
    </row>
    <row r="30856" spans="1:6" x14ac:dyDescent="0.25">
      <c r="A30856" s="203"/>
      <c r="B30856" s="203"/>
      <c r="C30856" s="203"/>
      <c r="D30856" s="203"/>
      <c r="E30856" s="203"/>
      <c r="F30856" s="203"/>
    </row>
    <row r="30857" spans="1:6" x14ac:dyDescent="0.25">
      <c r="A30857" s="203"/>
      <c r="B30857" s="203"/>
      <c r="C30857" s="203"/>
      <c r="D30857" s="203"/>
      <c r="E30857" s="203"/>
      <c r="F30857" s="203"/>
    </row>
    <row r="30858" spans="1:6" x14ac:dyDescent="0.25">
      <c r="A30858" s="203"/>
      <c r="B30858" s="203"/>
      <c r="C30858" s="203"/>
      <c r="D30858" s="203"/>
      <c r="E30858" s="203"/>
      <c r="F30858" s="203"/>
    </row>
    <row r="30859" spans="1:6" x14ac:dyDescent="0.25">
      <c r="A30859" s="203"/>
      <c r="B30859" s="203"/>
      <c r="C30859" s="203"/>
      <c r="D30859" s="203"/>
      <c r="E30859" s="203"/>
      <c r="F30859" s="203"/>
    </row>
    <row r="30860" spans="1:6" x14ac:dyDescent="0.25">
      <c r="A30860" s="203"/>
      <c r="B30860" s="203"/>
      <c r="C30860" s="203"/>
      <c r="D30860" s="203"/>
      <c r="E30860" s="203"/>
      <c r="F30860" s="203"/>
    </row>
    <row r="30861" spans="1:6" x14ac:dyDescent="0.25">
      <c r="A30861" s="203"/>
      <c r="B30861" s="203"/>
      <c r="C30861" s="203"/>
      <c r="D30861" s="203"/>
      <c r="E30861" s="203"/>
      <c r="F30861" s="203"/>
    </row>
    <row r="30862" spans="1:6" x14ac:dyDescent="0.25">
      <c r="A30862" s="203"/>
      <c r="B30862" s="203"/>
      <c r="C30862" s="203"/>
      <c r="D30862" s="203"/>
      <c r="E30862" s="203"/>
      <c r="F30862" s="203"/>
    </row>
    <row r="30863" spans="1:6" x14ac:dyDescent="0.25">
      <c r="A30863" s="203"/>
      <c r="B30863" s="203"/>
      <c r="C30863" s="203"/>
      <c r="D30863" s="203"/>
      <c r="E30863" s="203"/>
      <c r="F30863" s="203"/>
    </row>
    <row r="30864" spans="1:6" x14ac:dyDescent="0.25">
      <c r="A30864" s="203"/>
      <c r="B30864" s="203"/>
      <c r="C30864" s="203"/>
      <c r="D30864" s="203"/>
      <c r="E30864" s="203"/>
      <c r="F30864" s="203"/>
    </row>
    <row r="30865" spans="1:6" x14ac:dyDescent="0.25">
      <c r="A30865" s="203"/>
      <c r="B30865" s="203"/>
      <c r="C30865" s="203"/>
      <c r="D30865" s="203"/>
      <c r="E30865" s="203"/>
      <c r="F30865" s="203"/>
    </row>
    <row r="30866" spans="1:6" x14ac:dyDescent="0.25">
      <c r="A30866" s="203"/>
      <c r="B30866" s="203"/>
      <c r="C30866" s="203"/>
      <c r="D30866" s="203"/>
      <c r="E30866" s="203"/>
      <c r="F30866" s="203"/>
    </row>
    <row r="30867" spans="1:6" x14ac:dyDescent="0.25">
      <c r="A30867" s="203"/>
      <c r="B30867" s="203"/>
      <c r="C30867" s="203"/>
      <c r="D30867" s="203"/>
      <c r="E30867" s="203"/>
      <c r="F30867" s="203"/>
    </row>
    <row r="30868" spans="1:6" x14ac:dyDescent="0.25">
      <c r="A30868" s="203"/>
      <c r="B30868" s="203"/>
      <c r="C30868" s="203"/>
      <c r="D30868" s="203"/>
      <c r="E30868" s="203"/>
      <c r="F30868" s="203"/>
    </row>
    <row r="30869" spans="1:6" x14ac:dyDescent="0.25">
      <c r="A30869" s="203"/>
      <c r="B30869" s="203"/>
      <c r="C30869" s="203"/>
      <c r="D30869" s="203"/>
      <c r="E30869" s="203"/>
      <c r="F30869" s="203"/>
    </row>
    <row r="30870" spans="1:6" x14ac:dyDescent="0.25">
      <c r="A30870" s="203"/>
      <c r="B30870" s="203"/>
      <c r="C30870" s="203"/>
      <c r="D30870" s="203"/>
      <c r="E30870" s="203"/>
      <c r="F30870" s="203"/>
    </row>
    <row r="30871" spans="1:6" x14ac:dyDescent="0.25">
      <c r="A30871" s="203"/>
      <c r="B30871" s="203"/>
      <c r="C30871" s="203"/>
      <c r="D30871" s="203"/>
      <c r="E30871" s="203"/>
      <c r="F30871" s="203"/>
    </row>
    <row r="30872" spans="1:6" x14ac:dyDescent="0.25">
      <c r="A30872" s="203"/>
      <c r="B30872" s="203"/>
      <c r="C30872" s="203"/>
      <c r="D30872" s="203"/>
      <c r="E30872" s="203"/>
      <c r="F30872" s="203"/>
    </row>
    <row r="30873" spans="1:6" x14ac:dyDescent="0.25">
      <c r="A30873" s="203"/>
      <c r="B30873" s="203"/>
      <c r="C30873" s="203"/>
      <c r="D30873" s="203"/>
      <c r="E30873" s="203"/>
      <c r="F30873" s="203"/>
    </row>
    <row r="30874" spans="1:6" x14ac:dyDescent="0.25">
      <c r="A30874" s="203"/>
      <c r="B30874" s="203"/>
      <c r="C30874" s="203"/>
      <c r="D30874" s="203"/>
      <c r="E30874" s="203"/>
      <c r="F30874" s="203"/>
    </row>
    <row r="30875" spans="1:6" x14ac:dyDescent="0.25">
      <c r="A30875" s="203"/>
      <c r="B30875" s="203"/>
      <c r="C30875" s="203"/>
      <c r="D30875" s="203"/>
      <c r="E30875" s="203"/>
      <c r="F30875" s="203"/>
    </row>
    <row r="30876" spans="1:6" x14ac:dyDescent="0.25">
      <c r="A30876" s="203"/>
      <c r="B30876" s="203"/>
      <c r="C30876" s="203"/>
      <c r="D30876" s="203"/>
      <c r="E30876" s="203"/>
      <c r="F30876" s="203"/>
    </row>
    <row r="30877" spans="1:6" x14ac:dyDescent="0.25">
      <c r="A30877" s="203"/>
      <c r="B30877" s="203"/>
      <c r="C30877" s="203"/>
      <c r="D30877" s="203"/>
      <c r="E30877" s="203"/>
      <c r="F30877" s="203"/>
    </row>
    <row r="30878" spans="1:6" x14ac:dyDescent="0.25">
      <c r="A30878" s="203"/>
      <c r="B30878" s="203"/>
      <c r="C30878" s="203"/>
      <c r="D30878" s="203"/>
      <c r="E30878" s="203"/>
      <c r="F30878" s="203"/>
    </row>
    <row r="30879" spans="1:6" x14ac:dyDescent="0.25">
      <c r="A30879" s="203"/>
      <c r="B30879" s="203"/>
      <c r="C30879" s="203"/>
      <c r="D30879" s="203"/>
      <c r="E30879" s="203"/>
      <c r="F30879" s="203"/>
    </row>
    <row r="30880" spans="1:6" x14ac:dyDescent="0.25">
      <c r="A30880" s="203"/>
      <c r="B30880" s="203"/>
      <c r="C30880" s="203"/>
      <c r="D30880" s="203"/>
      <c r="E30880" s="203"/>
      <c r="F30880" s="203"/>
    </row>
    <row r="30881" spans="1:6" x14ac:dyDescent="0.25">
      <c r="A30881" s="203"/>
      <c r="B30881" s="203"/>
      <c r="C30881" s="203"/>
      <c r="D30881" s="203"/>
      <c r="E30881" s="203"/>
      <c r="F30881" s="203"/>
    </row>
    <row r="30882" spans="1:6" x14ac:dyDescent="0.25">
      <c r="A30882" s="203"/>
      <c r="B30882" s="203"/>
      <c r="C30882" s="203"/>
      <c r="D30882" s="203"/>
      <c r="E30882" s="203"/>
      <c r="F30882" s="203"/>
    </row>
    <row r="30883" spans="1:6" x14ac:dyDescent="0.25">
      <c r="A30883" s="203"/>
      <c r="B30883" s="203"/>
      <c r="C30883" s="203"/>
      <c r="D30883" s="203"/>
      <c r="E30883" s="203"/>
      <c r="F30883" s="203"/>
    </row>
    <row r="30884" spans="1:6" x14ac:dyDescent="0.25">
      <c r="A30884" s="203"/>
      <c r="B30884" s="203"/>
      <c r="C30884" s="203"/>
      <c r="D30884" s="203"/>
      <c r="E30884" s="203"/>
      <c r="F30884" s="203"/>
    </row>
    <row r="30885" spans="1:6" x14ac:dyDescent="0.25">
      <c r="A30885" s="203"/>
      <c r="B30885" s="203"/>
      <c r="C30885" s="203"/>
      <c r="D30885" s="203"/>
      <c r="E30885" s="203"/>
      <c r="F30885" s="203"/>
    </row>
    <row r="30886" spans="1:6" x14ac:dyDescent="0.25">
      <c r="A30886" s="203"/>
      <c r="B30886" s="203"/>
      <c r="C30886" s="203"/>
      <c r="D30886" s="203"/>
      <c r="E30886" s="203"/>
      <c r="F30886" s="203"/>
    </row>
    <row r="30887" spans="1:6" x14ac:dyDescent="0.25">
      <c r="A30887" s="203"/>
      <c r="B30887" s="203"/>
      <c r="C30887" s="203"/>
      <c r="D30887" s="203"/>
      <c r="E30887" s="203"/>
      <c r="F30887" s="203"/>
    </row>
    <row r="30888" spans="1:6" x14ac:dyDescent="0.25">
      <c r="A30888" s="203"/>
      <c r="B30888" s="203"/>
      <c r="C30888" s="203"/>
      <c r="D30888" s="203"/>
      <c r="E30888" s="203"/>
      <c r="F30888" s="203"/>
    </row>
    <row r="30889" spans="1:6" x14ac:dyDescent="0.25">
      <c r="A30889" s="203"/>
      <c r="B30889" s="203"/>
      <c r="C30889" s="203"/>
      <c r="D30889" s="203"/>
      <c r="E30889" s="203"/>
      <c r="F30889" s="203"/>
    </row>
    <row r="30890" spans="1:6" x14ac:dyDescent="0.25">
      <c r="A30890" s="203"/>
      <c r="B30890" s="203"/>
      <c r="C30890" s="203"/>
      <c r="D30890" s="203"/>
      <c r="E30890" s="203"/>
      <c r="F30890" s="203"/>
    </row>
    <row r="30891" spans="1:6" x14ac:dyDescent="0.25">
      <c r="A30891" s="203"/>
      <c r="B30891" s="203"/>
      <c r="C30891" s="203"/>
      <c r="D30891" s="203"/>
      <c r="E30891" s="203"/>
      <c r="F30891" s="203"/>
    </row>
    <row r="30892" spans="1:6" x14ac:dyDescent="0.25">
      <c r="A30892" s="203"/>
      <c r="B30892" s="203"/>
      <c r="C30892" s="203"/>
      <c r="D30892" s="203"/>
      <c r="E30892" s="203"/>
      <c r="F30892" s="203"/>
    </row>
    <row r="30893" spans="1:6" x14ac:dyDescent="0.25">
      <c r="A30893" s="203"/>
      <c r="B30893" s="203"/>
      <c r="C30893" s="203"/>
      <c r="D30893" s="203"/>
      <c r="E30893" s="203"/>
      <c r="F30893" s="203"/>
    </row>
    <row r="30894" spans="1:6" x14ac:dyDescent="0.25">
      <c r="A30894" s="203"/>
      <c r="B30894" s="203"/>
      <c r="C30894" s="203"/>
      <c r="D30894" s="203"/>
      <c r="E30894" s="203"/>
      <c r="F30894" s="203"/>
    </row>
    <row r="30895" spans="1:6" x14ac:dyDescent="0.25">
      <c r="A30895" s="203"/>
      <c r="B30895" s="203"/>
      <c r="C30895" s="203"/>
      <c r="D30895" s="203"/>
      <c r="E30895" s="203"/>
      <c r="F30895" s="203"/>
    </row>
    <row r="30896" spans="1:6" x14ac:dyDescent="0.25">
      <c r="A30896" s="203"/>
      <c r="B30896" s="203"/>
      <c r="C30896" s="203"/>
      <c r="D30896" s="203"/>
      <c r="E30896" s="203"/>
      <c r="F30896" s="203"/>
    </row>
    <row r="30897" spans="1:6" x14ac:dyDescent="0.25">
      <c r="A30897" s="203"/>
      <c r="B30897" s="203"/>
      <c r="C30897" s="203"/>
      <c r="D30897" s="203"/>
      <c r="E30897" s="203"/>
      <c r="F30897" s="203"/>
    </row>
    <row r="30898" spans="1:6" x14ac:dyDescent="0.25">
      <c r="A30898" s="203"/>
      <c r="B30898" s="203"/>
      <c r="C30898" s="203"/>
      <c r="D30898" s="203"/>
      <c r="E30898" s="203"/>
      <c r="F30898" s="203"/>
    </row>
    <row r="30899" spans="1:6" x14ac:dyDescent="0.25">
      <c r="A30899" s="203"/>
      <c r="B30899" s="203"/>
      <c r="C30899" s="203"/>
      <c r="D30899" s="203"/>
      <c r="E30899" s="203"/>
      <c r="F30899" s="203"/>
    </row>
    <row r="30900" spans="1:6" x14ac:dyDescent="0.25">
      <c r="A30900" s="203"/>
      <c r="B30900" s="203"/>
      <c r="C30900" s="203"/>
      <c r="D30900" s="203"/>
      <c r="E30900" s="203"/>
      <c r="F30900" s="203"/>
    </row>
    <row r="30901" spans="1:6" x14ac:dyDescent="0.25">
      <c r="A30901" s="203"/>
      <c r="B30901" s="203"/>
      <c r="C30901" s="203"/>
      <c r="D30901" s="203"/>
      <c r="E30901" s="203"/>
      <c r="F30901" s="203"/>
    </row>
    <row r="30902" spans="1:6" x14ac:dyDescent="0.25">
      <c r="A30902" s="203"/>
      <c r="B30902" s="203"/>
      <c r="C30902" s="203"/>
      <c r="D30902" s="203"/>
      <c r="E30902" s="203"/>
      <c r="F30902" s="203"/>
    </row>
    <row r="30903" spans="1:6" x14ac:dyDescent="0.25">
      <c r="A30903" s="203"/>
      <c r="B30903" s="203"/>
      <c r="C30903" s="203"/>
      <c r="D30903" s="203"/>
      <c r="E30903" s="203"/>
      <c r="F30903" s="203"/>
    </row>
    <row r="30904" spans="1:6" x14ac:dyDescent="0.25">
      <c r="A30904" s="203"/>
      <c r="B30904" s="203"/>
      <c r="C30904" s="203"/>
      <c r="D30904" s="203"/>
      <c r="E30904" s="203"/>
      <c r="F30904" s="203"/>
    </row>
    <row r="30905" spans="1:6" x14ac:dyDescent="0.25">
      <c r="A30905" s="203"/>
      <c r="B30905" s="203"/>
      <c r="C30905" s="203"/>
      <c r="D30905" s="203"/>
      <c r="E30905" s="203"/>
      <c r="F30905" s="203"/>
    </row>
    <row r="30906" spans="1:6" x14ac:dyDescent="0.25">
      <c r="A30906" s="203"/>
      <c r="B30906" s="203"/>
      <c r="C30906" s="203"/>
      <c r="D30906" s="203"/>
      <c r="E30906" s="203"/>
      <c r="F30906" s="203"/>
    </row>
    <row r="30907" spans="1:6" x14ac:dyDescent="0.25">
      <c r="A30907" s="203"/>
      <c r="B30907" s="203"/>
      <c r="C30907" s="203"/>
      <c r="D30907" s="203"/>
      <c r="E30907" s="203"/>
      <c r="F30907" s="203"/>
    </row>
    <row r="30908" spans="1:6" x14ac:dyDescent="0.25">
      <c r="A30908" s="203"/>
      <c r="B30908" s="203"/>
      <c r="C30908" s="203"/>
      <c r="D30908" s="203"/>
      <c r="E30908" s="203"/>
      <c r="F30908" s="203"/>
    </row>
    <row r="30909" spans="1:6" x14ac:dyDescent="0.25">
      <c r="A30909" s="203"/>
      <c r="B30909" s="203"/>
      <c r="C30909" s="203"/>
      <c r="D30909" s="203"/>
      <c r="E30909" s="203"/>
      <c r="F30909" s="203"/>
    </row>
    <row r="30910" spans="1:6" x14ac:dyDescent="0.25">
      <c r="A30910" s="203"/>
      <c r="B30910" s="203"/>
      <c r="C30910" s="203"/>
      <c r="D30910" s="203"/>
      <c r="E30910" s="203"/>
      <c r="F30910" s="203"/>
    </row>
    <row r="30911" spans="1:6" x14ac:dyDescent="0.25">
      <c r="A30911" s="203"/>
      <c r="B30911" s="203"/>
      <c r="C30911" s="203"/>
      <c r="D30911" s="203"/>
      <c r="E30911" s="203"/>
      <c r="F30911" s="203"/>
    </row>
    <row r="30912" spans="1:6" x14ac:dyDescent="0.25">
      <c r="A30912" s="203"/>
      <c r="B30912" s="203"/>
      <c r="C30912" s="203"/>
      <c r="D30912" s="203"/>
      <c r="E30912" s="203"/>
      <c r="F30912" s="203"/>
    </row>
    <row r="30913" spans="1:6" x14ac:dyDescent="0.25">
      <c r="A30913" s="203"/>
      <c r="B30913" s="203"/>
      <c r="C30913" s="203"/>
      <c r="D30913" s="203"/>
      <c r="E30913" s="203"/>
      <c r="F30913" s="203"/>
    </row>
    <row r="30914" spans="1:6" x14ac:dyDescent="0.25">
      <c r="A30914" s="203"/>
      <c r="B30914" s="203"/>
      <c r="C30914" s="203"/>
      <c r="D30914" s="203"/>
      <c r="E30914" s="203"/>
      <c r="F30914" s="203"/>
    </row>
    <row r="30915" spans="1:6" x14ac:dyDescent="0.25">
      <c r="A30915" s="203"/>
      <c r="B30915" s="203"/>
      <c r="C30915" s="203"/>
      <c r="D30915" s="203"/>
      <c r="E30915" s="203"/>
      <c r="F30915" s="203"/>
    </row>
    <row r="30916" spans="1:6" x14ac:dyDescent="0.25">
      <c r="A30916" s="203"/>
      <c r="B30916" s="203"/>
      <c r="C30916" s="203"/>
      <c r="D30916" s="203"/>
      <c r="E30916" s="203"/>
      <c r="F30916" s="203"/>
    </row>
    <row r="30917" spans="1:6" x14ac:dyDescent="0.25">
      <c r="A30917" s="203"/>
      <c r="B30917" s="203"/>
      <c r="C30917" s="203"/>
      <c r="D30917" s="203"/>
      <c r="E30917" s="203"/>
      <c r="F30917" s="203"/>
    </row>
    <row r="30918" spans="1:6" x14ac:dyDescent="0.25">
      <c r="A30918" s="203"/>
      <c r="B30918" s="203"/>
      <c r="C30918" s="203"/>
      <c r="D30918" s="203"/>
      <c r="E30918" s="203"/>
      <c r="F30918" s="203"/>
    </row>
    <row r="30919" spans="1:6" x14ac:dyDescent="0.25">
      <c r="A30919" s="203"/>
      <c r="B30919" s="203"/>
      <c r="C30919" s="203"/>
      <c r="D30919" s="203"/>
      <c r="E30919" s="203"/>
      <c r="F30919" s="203"/>
    </row>
    <row r="30920" spans="1:6" x14ac:dyDescent="0.25">
      <c r="A30920" s="203"/>
      <c r="B30920" s="203"/>
      <c r="C30920" s="203"/>
      <c r="D30920" s="203"/>
      <c r="E30920" s="203"/>
      <c r="F30920" s="203"/>
    </row>
    <row r="30921" spans="1:6" x14ac:dyDescent="0.25">
      <c r="A30921" s="203"/>
      <c r="B30921" s="203"/>
      <c r="C30921" s="203"/>
      <c r="D30921" s="203"/>
      <c r="E30921" s="203"/>
      <c r="F30921" s="203"/>
    </row>
    <row r="30922" spans="1:6" x14ac:dyDescent="0.25">
      <c r="A30922" s="203"/>
      <c r="B30922" s="203"/>
      <c r="C30922" s="203"/>
      <c r="D30922" s="203"/>
      <c r="E30922" s="203"/>
      <c r="F30922" s="203"/>
    </row>
    <row r="30923" spans="1:6" x14ac:dyDescent="0.25">
      <c r="A30923" s="203"/>
      <c r="B30923" s="203"/>
      <c r="C30923" s="203"/>
      <c r="D30923" s="203"/>
      <c r="E30923" s="203"/>
      <c r="F30923" s="203"/>
    </row>
    <row r="30924" spans="1:6" x14ac:dyDescent="0.25">
      <c r="A30924" s="203"/>
      <c r="B30924" s="203"/>
      <c r="C30924" s="203"/>
      <c r="D30924" s="203"/>
      <c r="E30924" s="203"/>
      <c r="F30924" s="203"/>
    </row>
    <row r="30925" spans="1:6" x14ac:dyDescent="0.25">
      <c r="A30925" s="203"/>
      <c r="B30925" s="203"/>
      <c r="C30925" s="203"/>
      <c r="D30925" s="203"/>
      <c r="E30925" s="203"/>
      <c r="F30925" s="203"/>
    </row>
    <row r="30926" spans="1:6" x14ac:dyDescent="0.25">
      <c r="A30926" s="203"/>
      <c r="B30926" s="203"/>
      <c r="C30926" s="203"/>
      <c r="D30926" s="203"/>
      <c r="E30926" s="203"/>
      <c r="F30926" s="203"/>
    </row>
    <row r="30927" spans="1:6" x14ac:dyDescent="0.25">
      <c r="A30927" s="203"/>
      <c r="B30927" s="203"/>
      <c r="C30927" s="203"/>
      <c r="D30927" s="203"/>
      <c r="E30927" s="203"/>
      <c r="F30927" s="203"/>
    </row>
    <row r="30928" spans="1:6" x14ac:dyDescent="0.25">
      <c r="A30928" s="203"/>
      <c r="B30928" s="203"/>
      <c r="C30928" s="203"/>
      <c r="D30928" s="203"/>
      <c r="E30928" s="203"/>
      <c r="F30928" s="203"/>
    </row>
    <row r="30929" spans="1:6" x14ac:dyDescent="0.25">
      <c r="A30929" s="203"/>
      <c r="B30929" s="203"/>
      <c r="C30929" s="203"/>
      <c r="D30929" s="203"/>
      <c r="E30929" s="203"/>
      <c r="F30929" s="203"/>
    </row>
    <row r="30930" spans="1:6" x14ac:dyDescent="0.25">
      <c r="A30930" s="203"/>
      <c r="B30930" s="203"/>
      <c r="C30930" s="203"/>
      <c r="D30930" s="203"/>
      <c r="E30930" s="203"/>
      <c r="F30930" s="203"/>
    </row>
    <row r="30931" spans="1:6" x14ac:dyDescent="0.25">
      <c r="A30931" s="203"/>
      <c r="B30931" s="203"/>
      <c r="C30931" s="203"/>
      <c r="D30931" s="203"/>
      <c r="E30931" s="203"/>
      <c r="F30931" s="203"/>
    </row>
    <row r="30932" spans="1:6" x14ac:dyDescent="0.25">
      <c r="A30932" s="203"/>
      <c r="B30932" s="203"/>
      <c r="C30932" s="203"/>
      <c r="D30932" s="203"/>
      <c r="E30932" s="203"/>
      <c r="F30932" s="203"/>
    </row>
    <row r="30933" spans="1:6" x14ac:dyDescent="0.25">
      <c r="A30933" s="203"/>
      <c r="B30933" s="203"/>
      <c r="C30933" s="203"/>
      <c r="D30933" s="203"/>
      <c r="E30933" s="203"/>
      <c r="F30933" s="203"/>
    </row>
    <row r="30934" spans="1:6" x14ac:dyDescent="0.25">
      <c r="A30934" s="203"/>
      <c r="B30934" s="203"/>
      <c r="C30934" s="203"/>
      <c r="D30934" s="203"/>
      <c r="E30934" s="203"/>
      <c r="F30934" s="203"/>
    </row>
    <row r="30935" spans="1:6" x14ac:dyDescent="0.25">
      <c r="A30935" s="203"/>
      <c r="B30935" s="203"/>
      <c r="C30935" s="203"/>
      <c r="D30935" s="203"/>
      <c r="E30935" s="203"/>
      <c r="F30935" s="203"/>
    </row>
    <row r="30936" spans="1:6" x14ac:dyDescent="0.25">
      <c r="A30936" s="203"/>
      <c r="B30936" s="203"/>
      <c r="C30936" s="203"/>
      <c r="D30936" s="203"/>
      <c r="E30936" s="203"/>
      <c r="F30936" s="203"/>
    </row>
    <row r="30937" spans="1:6" x14ac:dyDescent="0.25">
      <c r="A30937" s="203"/>
      <c r="B30937" s="203"/>
      <c r="C30937" s="203"/>
      <c r="D30937" s="203"/>
      <c r="E30937" s="203"/>
      <c r="F30937" s="203"/>
    </row>
    <row r="30938" spans="1:6" x14ac:dyDescent="0.25">
      <c r="A30938" s="203"/>
      <c r="B30938" s="203"/>
      <c r="C30938" s="203"/>
      <c r="D30938" s="203"/>
      <c r="E30938" s="203"/>
      <c r="F30938" s="203"/>
    </row>
    <row r="30939" spans="1:6" x14ac:dyDescent="0.25">
      <c r="A30939" s="203"/>
      <c r="B30939" s="203"/>
      <c r="C30939" s="203"/>
      <c r="D30939" s="203"/>
      <c r="E30939" s="203"/>
      <c r="F30939" s="203"/>
    </row>
    <row r="30940" spans="1:6" x14ac:dyDescent="0.25">
      <c r="A30940" s="203"/>
      <c r="B30940" s="203"/>
      <c r="C30940" s="203"/>
      <c r="D30940" s="203"/>
      <c r="E30940" s="203"/>
      <c r="F30940" s="203"/>
    </row>
    <row r="30941" spans="1:6" x14ac:dyDescent="0.25">
      <c r="A30941" s="203"/>
      <c r="B30941" s="203"/>
      <c r="C30941" s="203"/>
      <c r="D30941" s="203"/>
      <c r="E30941" s="203"/>
      <c r="F30941" s="203"/>
    </row>
    <row r="30942" spans="1:6" x14ac:dyDescent="0.25">
      <c r="A30942" s="203"/>
      <c r="B30942" s="203"/>
      <c r="C30942" s="203"/>
      <c r="D30942" s="203"/>
      <c r="E30942" s="203"/>
      <c r="F30942" s="203"/>
    </row>
    <row r="30943" spans="1:6" x14ac:dyDescent="0.25">
      <c r="A30943" s="203"/>
      <c r="B30943" s="203"/>
      <c r="C30943" s="203"/>
      <c r="D30943" s="203"/>
      <c r="E30943" s="203"/>
      <c r="F30943" s="203"/>
    </row>
    <row r="30944" spans="1:6" x14ac:dyDescent="0.25">
      <c r="A30944" s="203"/>
      <c r="B30944" s="203"/>
      <c r="C30944" s="203"/>
      <c r="D30944" s="203"/>
      <c r="E30944" s="203"/>
      <c r="F30944" s="203"/>
    </row>
    <row r="30945" spans="1:6" x14ac:dyDescent="0.25">
      <c r="A30945" s="203"/>
      <c r="B30945" s="203"/>
      <c r="C30945" s="203"/>
      <c r="D30945" s="203"/>
      <c r="E30945" s="203"/>
      <c r="F30945" s="203"/>
    </row>
    <row r="30946" spans="1:6" x14ac:dyDescent="0.25">
      <c r="A30946" s="203"/>
      <c r="B30946" s="203"/>
      <c r="C30946" s="203"/>
      <c r="D30946" s="203"/>
      <c r="E30946" s="203"/>
      <c r="F30946" s="203"/>
    </row>
    <row r="30947" spans="1:6" x14ac:dyDescent="0.25">
      <c r="A30947" s="203"/>
      <c r="B30947" s="203"/>
      <c r="C30947" s="203"/>
      <c r="D30947" s="203"/>
      <c r="E30947" s="203"/>
      <c r="F30947" s="203"/>
    </row>
    <row r="30948" spans="1:6" x14ac:dyDescent="0.25">
      <c r="A30948" s="203"/>
      <c r="B30948" s="203"/>
      <c r="C30948" s="203"/>
      <c r="D30948" s="203"/>
      <c r="E30948" s="203"/>
      <c r="F30948" s="203"/>
    </row>
    <row r="30949" spans="1:6" x14ac:dyDescent="0.25">
      <c r="A30949" s="203"/>
      <c r="B30949" s="203"/>
      <c r="C30949" s="203"/>
      <c r="D30949" s="203"/>
      <c r="E30949" s="203"/>
      <c r="F30949" s="203"/>
    </row>
    <row r="30950" spans="1:6" x14ac:dyDescent="0.25">
      <c r="A30950" s="203"/>
      <c r="B30950" s="203"/>
      <c r="C30950" s="203"/>
      <c r="D30950" s="203"/>
      <c r="E30950" s="203"/>
      <c r="F30950" s="203"/>
    </row>
    <row r="30951" spans="1:6" x14ac:dyDescent="0.25">
      <c r="A30951" s="203"/>
      <c r="B30951" s="203"/>
      <c r="C30951" s="203"/>
      <c r="D30951" s="203"/>
      <c r="E30951" s="203"/>
      <c r="F30951" s="203"/>
    </row>
    <row r="30952" spans="1:6" x14ac:dyDescent="0.25">
      <c r="A30952" s="203"/>
      <c r="B30952" s="203"/>
      <c r="C30952" s="203"/>
      <c r="D30952" s="203"/>
      <c r="E30952" s="203"/>
      <c r="F30952" s="203"/>
    </row>
    <row r="30953" spans="1:6" x14ac:dyDescent="0.25">
      <c r="A30953" s="203"/>
      <c r="B30953" s="203"/>
      <c r="C30953" s="203"/>
      <c r="D30953" s="203"/>
      <c r="E30953" s="203"/>
      <c r="F30953" s="203"/>
    </row>
    <row r="30954" spans="1:6" x14ac:dyDescent="0.25">
      <c r="A30954" s="203"/>
      <c r="B30954" s="203"/>
      <c r="C30954" s="203"/>
      <c r="D30954" s="203"/>
      <c r="E30954" s="203"/>
      <c r="F30954" s="203"/>
    </row>
    <row r="30955" spans="1:6" x14ac:dyDescent="0.25">
      <c r="A30955" s="203"/>
      <c r="B30955" s="203"/>
      <c r="C30955" s="203"/>
      <c r="D30955" s="203"/>
      <c r="E30955" s="203"/>
      <c r="F30955" s="203"/>
    </row>
    <row r="30956" spans="1:6" x14ac:dyDescent="0.25">
      <c r="A30956" s="203"/>
      <c r="B30956" s="203"/>
      <c r="C30956" s="203"/>
      <c r="D30956" s="203"/>
      <c r="E30956" s="203"/>
      <c r="F30956" s="203"/>
    </row>
    <row r="30957" spans="1:6" x14ac:dyDescent="0.25">
      <c r="A30957" s="203"/>
      <c r="B30957" s="203"/>
      <c r="C30957" s="203"/>
      <c r="D30957" s="203"/>
      <c r="E30957" s="203"/>
      <c r="F30957" s="203"/>
    </row>
    <row r="30958" spans="1:6" x14ac:dyDescent="0.25">
      <c r="A30958" s="203"/>
      <c r="B30958" s="203"/>
      <c r="C30958" s="203"/>
      <c r="D30958" s="203"/>
      <c r="E30958" s="203"/>
      <c r="F30958" s="203"/>
    </row>
    <row r="30959" spans="1:6" x14ac:dyDescent="0.25">
      <c r="A30959" s="203"/>
      <c r="B30959" s="203"/>
      <c r="C30959" s="203"/>
      <c r="D30959" s="203"/>
      <c r="E30959" s="203"/>
      <c r="F30959" s="203"/>
    </row>
    <row r="30960" spans="1:6" x14ac:dyDescent="0.25">
      <c r="A30960" s="203"/>
      <c r="B30960" s="203"/>
      <c r="C30960" s="203"/>
      <c r="D30960" s="203"/>
      <c r="E30960" s="203"/>
      <c r="F30960" s="203"/>
    </row>
    <row r="30961" spans="1:6" x14ac:dyDescent="0.25">
      <c r="A30961" s="203"/>
      <c r="B30961" s="203"/>
      <c r="C30961" s="203"/>
      <c r="D30961" s="203"/>
      <c r="E30961" s="203"/>
      <c r="F30961" s="203"/>
    </row>
    <row r="30962" spans="1:6" x14ac:dyDescent="0.25">
      <c r="A30962" s="203"/>
      <c r="B30962" s="203"/>
      <c r="C30962" s="203"/>
      <c r="D30962" s="203"/>
      <c r="E30962" s="203"/>
      <c r="F30962" s="203"/>
    </row>
    <row r="30963" spans="1:6" x14ac:dyDescent="0.25">
      <c r="A30963" s="203"/>
      <c r="B30963" s="203"/>
      <c r="C30963" s="203"/>
      <c r="D30963" s="203"/>
      <c r="E30963" s="203"/>
      <c r="F30963" s="203"/>
    </row>
    <row r="30964" spans="1:6" x14ac:dyDescent="0.25">
      <c r="A30964" s="203"/>
      <c r="B30964" s="203"/>
      <c r="C30964" s="203"/>
      <c r="D30964" s="203"/>
      <c r="E30964" s="203"/>
      <c r="F30964" s="203"/>
    </row>
    <row r="30965" spans="1:6" x14ac:dyDescent="0.25">
      <c r="A30965" s="203"/>
      <c r="B30965" s="203"/>
      <c r="C30965" s="203"/>
      <c r="D30965" s="203"/>
      <c r="E30965" s="203"/>
      <c r="F30965" s="203"/>
    </row>
    <row r="30966" spans="1:6" x14ac:dyDescent="0.25">
      <c r="A30966" s="203"/>
      <c r="B30966" s="203"/>
      <c r="C30966" s="203"/>
      <c r="D30966" s="203"/>
      <c r="E30966" s="203"/>
      <c r="F30966" s="203"/>
    </row>
    <row r="30967" spans="1:6" x14ac:dyDescent="0.25">
      <c r="A30967" s="203"/>
      <c r="B30967" s="203"/>
      <c r="C30967" s="203"/>
      <c r="D30967" s="203"/>
      <c r="E30967" s="203"/>
      <c r="F30967" s="203"/>
    </row>
    <row r="30968" spans="1:6" x14ac:dyDescent="0.25">
      <c r="A30968" s="203"/>
      <c r="B30968" s="203"/>
      <c r="C30968" s="203"/>
      <c r="D30968" s="203"/>
      <c r="E30968" s="203"/>
      <c r="F30968" s="203"/>
    </row>
    <row r="30969" spans="1:6" x14ac:dyDescent="0.25">
      <c r="A30969" s="203"/>
      <c r="B30969" s="203"/>
      <c r="C30969" s="203"/>
      <c r="D30969" s="203"/>
      <c r="E30969" s="203"/>
      <c r="F30969" s="203"/>
    </row>
    <row r="30970" spans="1:6" x14ac:dyDescent="0.25">
      <c r="A30970" s="203"/>
      <c r="B30970" s="203"/>
      <c r="C30970" s="203"/>
      <c r="D30970" s="203"/>
      <c r="E30970" s="203"/>
      <c r="F30970" s="203"/>
    </row>
    <row r="30971" spans="1:6" x14ac:dyDescent="0.25">
      <c r="A30971" s="203"/>
      <c r="B30971" s="203"/>
      <c r="C30971" s="203"/>
      <c r="D30971" s="203"/>
      <c r="E30971" s="203"/>
      <c r="F30971" s="203"/>
    </row>
    <row r="30972" spans="1:6" x14ac:dyDescent="0.25">
      <c r="A30972" s="203"/>
      <c r="B30972" s="203"/>
      <c r="C30972" s="203"/>
      <c r="D30972" s="203"/>
      <c r="E30972" s="203"/>
      <c r="F30972" s="203"/>
    </row>
    <row r="30973" spans="1:6" x14ac:dyDescent="0.25">
      <c r="A30973" s="203"/>
      <c r="B30973" s="203"/>
      <c r="C30973" s="203"/>
      <c r="D30973" s="203"/>
      <c r="E30973" s="203"/>
      <c r="F30973" s="203"/>
    </row>
    <row r="30974" spans="1:6" x14ac:dyDescent="0.25">
      <c r="A30974" s="203"/>
      <c r="B30974" s="203"/>
      <c r="C30974" s="203"/>
      <c r="D30974" s="203"/>
      <c r="E30974" s="203"/>
      <c r="F30974" s="203"/>
    </row>
    <row r="30975" spans="1:6" x14ac:dyDescent="0.25">
      <c r="A30975" s="203"/>
      <c r="B30975" s="203"/>
      <c r="C30975" s="203"/>
      <c r="D30975" s="203"/>
      <c r="E30975" s="203"/>
      <c r="F30975" s="203"/>
    </row>
    <row r="30976" spans="1:6" x14ac:dyDescent="0.25">
      <c r="A30976" s="203"/>
      <c r="B30976" s="203"/>
      <c r="C30976" s="203"/>
      <c r="D30976" s="203"/>
      <c r="E30976" s="203"/>
      <c r="F30976" s="203"/>
    </row>
    <row r="30977" spans="1:6" x14ac:dyDescent="0.25">
      <c r="A30977" s="203"/>
      <c r="B30977" s="203"/>
      <c r="C30977" s="203"/>
      <c r="D30977" s="203"/>
      <c r="E30977" s="203"/>
      <c r="F30977" s="203"/>
    </row>
    <row r="30978" spans="1:6" x14ac:dyDescent="0.25">
      <c r="A30978" s="203"/>
      <c r="B30978" s="203"/>
      <c r="C30978" s="203"/>
      <c r="D30978" s="203"/>
      <c r="E30978" s="203"/>
      <c r="F30978" s="203"/>
    </row>
    <row r="30979" spans="1:6" x14ac:dyDescent="0.25">
      <c r="A30979" s="203"/>
      <c r="B30979" s="203"/>
      <c r="C30979" s="203"/>
      <c r="D30979" s="203"/>
      <c r="E30979" s="203"/>
      <c r="F30979" s="203"/>
    </row>
    <row r="30980" spans="1:6" x14ac:dyDescent="0.25">
      <c r="A30980" s="203"/>
      <c r="B30980" s="203"/>
      <c r="C30980" s="203"/>
      <c r="D30980" s="203"/>
      <c r="E30980" s="203"/>
      <c r="F30980" s="203"/>
    </row>
    <row r="30981" spans="1:6" x14ac:dyDescent="0.25">
      <c r="A30981" s="203"/>
      <c r="B30981" s="203"/>
      <c r="C30981" s="203"/>
      <c r="D30981" s="203"/>
      <c r="E30981" s="203"/>
      <c r="F30981" s="203"/>
    </row>
    <row r="30982" spans="1:6" x14ac:dyDescent="0.25">
      <c r="A30982" s="203"/>
      <c r="B30982" s="203"/>
      <c r="C30982" s="203"/>
      <c r="D30982" s="203"/>
      <c r="E30982" s="203"/>
      <c r="F30982" s="203"/>
    </row>
    <row r="30983" spans="1:6" x14ac:dyDescent="0.25">
      <c r="A30983" s="203"/>
      <c r="B30983" s="203"/>
      <c r="C30983" s="203"/>
      <c r="D30983" s="203"/>
      <c r="E30983" s="203"/>
      <c r="F30983" s="203"/>
    </row>
    <row r="30984" spans="1:6" x14ac:dyDescent="0.25">
      <c r="A30984" s="203"/>
      <c r="B30984" s="203"/>
      <c r="C30984" s="203"/>
      <c r="D30984" s="203"/>
      <c r="E30984" s="203"/>
      <c r="F30984" s="203"/>
    </row>
    <row r="30985" spans="1:6" x14ac:dyDescent="0.25">
      <c r="A30985" s="203"/>
      <c r="B30985" s="203"/>
      <c r="C30985" s="203"/>
      <c r="D30985" s="203"/>
      <c r="E30985" s="203"/>
      <c r="F30985" s="203"/>
    </row>
    <row r="30986" spans="1:6" x14ac:dyDescent="0.25">
      <c r="A30986" s="203"/>
      <c r="B30986" s="203"/>
      <c r="C30986" s="203"/>
      <c r="D30986" s="203"/>
      <c r="E30986" s="203"/>
      <c r="F30986" s="203"/>
    </row>
    <row r="30987" spans="1:6" x14ac:dyDescent="0.25">
      <c r="A30987" s="203"/>
      <c r="B30987" s="203"/>
      <c r="C30987" s="203"/>
      <c r="D30987" s="203"/>
      <c r="E30987" s="203"/>
      <c r="F30987" s="203"/>
    </row>
    <row r="30988" spans="1:6" x14ac:dyDescent="0.25">
      <c r="A30988" s="203"/>
      <c r="B30988" s="203"/>
      <c r="C30988" s="203"/>
      <c r="D30988" s="203"/>
      <c r="E30988" s="203"/>
      <c r="F30988" s="203"/>
    </row>
    <row r="30989" spans="1:6" x14ac:dyDescent="0.25">
      <c r="A30989" s="203"/>
      <c r="B30989" s="203"/>
      <c r="C30989" s="203"/>
      <c r="D30989" s="203"/>
      <c r="E30989" s="203"/>
      <c r="F30989" s="203"/>
    </row>
    <row r="30990" spans="1:6" x14ac:dyDescent="0.25">
      <c r="A30990" s="203"/>
      <c r="B30990" s="203"/>
      <c r="C30990" s="203"/>
      <c r="D30990" s="203"/>
      <c r="E30990" s="203"/>
      <c r="F30990" s="203"/>
    </row>
    <row r="30991" spans="1:6" x14ac:dyDescent="0.25">
      <c r="A30991" s="203"/>
      <c r="B30991" s="203"/>
      <c r="C30991" s="203"/>
      <c r="D30991" s="203"/>
      <c r="E30991" s="203"/>
      <c r="F30991" s="203"/>
    </row>
    <row r="30992" spans="1:6" x14ac:dyDescent="0.25">
      <c r="A30992" s="203"/>
      <c r="B30992" s="203"/>
      <c r="C30992" s="203"/>
      <c r="D30992" s="203"/>
      <c r="E30992" s="203"/>
      <c r="F30992" s="203"/>
    </row>
    <row r="30993" spans="1:6" x14ac:dyDescent="0.25">
      <c r="A30993" s="203"/>
      <c r="B30993" s="203"/>
      <c r="C30993" s="203"/>
      <c r="D30993" s="203"/>
      <c r="E30993" s="203"/>
      <c r="F30993" s="203"/>
    </row>
    <row r="30994" spans="1:6" x14ac:dyDescent="0.25">
      <c r="A30994" s="203"/>
      <c r="B30994" s="203"/>
      <c r="C30994" s="203"/>
      <c r="D30994" s="203"/>
      <c r="E30994" s="203"/>
      <c r="F30994" s="203"/>
    </row>
    <row r="30995" spans="1:6" x14ac:dyDescent="0.25">
      <c r="A30995" s="203"/>
      <c r="B30995" s="203"/>
      <c r="C30995" s="203"/>
      <c r="D30995" s="203"/>
      <c r="E30995" s="203"/>
      <c r="F30995" s="203"/>
    </row>
    <row r="30996" spans="1:6" x14ac:dyDescent="0.25">
      <c r="A30996" s="203"/>
      <c r="B30996" s="203"/>
      <c r="C30996" s="203"/>
      <c r="D30996" s="203"/>
      <c r="E30996" s="203"/>
      <c r="F30996" s="203"/>
    </row>
    <row r="30997" spans="1:6" x14ac:dyDescent="0.25">
      <c r="A30997" s="203"/>
      <c r="B30997" s="203"/>
      <c r="C30997" s="203"/>
      <c r="D30997" s="203"/>
      <c r="E30997" s="203"/>
      <c r="F30997" s="203"/>
    </row>
    <row r="30998" spans="1:6" x14ac:dyDescent="0.25">
      <c r="A30998" s="203"/>
      <c r="B30998" s="203"/>
      <c r="C30998" s="203"/>
      <c r="D30998" s="203"/>
      <c r="E30998" s="203"/>
      <c r="F30998" s="203"/>
    </row>
    <row r="30999" spans="1:6" x14ac:dyDescent="0.25">
      <c r="A30999" s="203"/>
      <c r="B30999" s="203"/>
      <c r="C30999" s="203"/>
      <c r="D30999" s="203"/>
      <c r="E30999" s="203"/>
      <c r="F30999" s="203"/>
    </row>
    <row r="31000" spans="1:6" x14ac:dyDescent="0.25">
      <c r="A31000" s="203"/>
      <c r="B31000" s="203"/>
      <c r="C31000" s="203"/>
      <c r="D31000" s="203"/>
      <c r="E31000" s="203"/>
      <c r="F31000" s="203"/>
    </row>
    <row r="31001" spans="1:6" x14ac:dyDescent="0.25">
      <c r="A31001" s="203"/>
      <c r="B31001" s="203"/>
      <c r="C31001" s="203"/>
      <c r="D31001" s="203"/>
      <c r="E31001" s="203"/>
      <c r="F31001" s="203"/>
    </row>
    <row r="31002" spans="1:6" x14ac:dyDescent="0.25">
      <c r="A31002" s="203"/>
      <c r="B31002" s="203"/>
      <c r="C31002" s="203"/>
      <c r="D31002" s="203"/>
      <c r="E31002" s="203"/>
      <c r="F31002" s="203"/>
    </row>
    <row r="31003" spans="1:6" x14ac:dyDescent="0.25">
      <c r="A31003" s="203"/>
      <c r="B31003" s="203"/>
      <c r="C31003" s="203"/>
      <c r="D31003" s="203"/>
      <c r="E31003" s="203"/>
      <c r="F31003" s="203"/>
    </row>
    <row r="31004" spans="1:6" x14ac:dyDescent="0.25">
      <c r="A31004" s="203"/>
      <c r="B31004" s="203"/>
      <c r="C31004" s="203"/>
      <c r="D31004" s="203"/>
      <c r="E31004" s="203"/>
      <c r="F31004" s="203"/>
    </row>
    <row r="31005" spans="1:6" x14ac:dyDescent="0.25">
      <c r="A31005" s="203"/>
      <c r="B31005" s="203"/>
      <c r="C31005" s="203"/>
      <c r="D31005" s="203"/>
      <c r="E31005" s="203"/>
      <c r="F31005" s="203"/>
    </row>
    <row r="31006" spans="1:6" x14ac:dyDescent="0.25">
      <c r="A31006" s="203"/>
      <c r="B31006" s="203"/>
      <c r="C31006" s="203"/>
      <c r="D31006" s="203"/>
      <c r="E31006" s="203"/>
      <c r="F31006" s="203"/>
    </row>
    <row r="31007" spans="1:6" x14ac:dyDescent="0.25">
      <c r="A31007" s="203"/>
      <c r="B31007" s="203"/>
      <c r="C31007" s="203"/>
      <c r="D31007" s="203"/>
      <c r="E31007" s="203"/>
      <c r="F31007" s="203"/>
    </row>
    <row r="31008" spans="1:6" x14ac:dyDescent="0.25">
      <c r="A31008" s="203"/>
      <c r="B31008" s="203"/>
      <c r="C31008" s="203"/>
      <c r="D31008" s="203"/>
      <c r="E31008" s="203"/>
      <c r="F31008" s="203"/>
    </row>
    <row r="31009" spans="1:6" x14ac:dyDescent="0.25">
      <c r="A31009" s="203"/>
      <c r="B31009" s="203"/>
      <c r="C31009" s="203"/>
      <c r="D31009" s="203"/>
      <c r="E31009" s="203"/>
      <c r="F31009" s="203"/>
    </row>
    <row r="31010" spans="1:6" x14ac:dyDescent="0.25">
      <c r="A31010" s="203"/>
      <c r="B31010" s="203"/>
      <c r="C31010" s="203"/>
      <c r="D31010" s="203"/>
      <c r="E31010" s="203"/>
      <c r="F31010" s="203"/>
    </row>
    <row r="31011" spans="1:6" x14ac:dyDescent="0.25">
      <c r="A31011" s="203"/>
      <c r="B31011" s="203"/>
      <c r="C31011" s="203"/>
      <c r="D31011" s="203"/>
      <c r="E31011" s="203"/>
      <c r="F31011" s="203"/>
    </row>
    <row r="31012" spans="1:6" x14ac:dyDescent="0.25">
      <c r="A31012" s="203"/>
      <c r="B31012" s="203"/>
      <c r="C31012" s="203"/>
      <c r="D31012" s="203"/>
      <c r="E31012" s="203"/>
      <c r="F31012" s="203"/>
    </row>
    <row r="31013" spans="1:6" x14ac:dyDescent="0.25">
      <c r="A31013" s="203"/>
      <c r="B31013" s="203"/>
      <c r="C31013" s="203"/>
      <c r="D31013" s="203"/>
      <c r="E31013" s="203"/>
      <c r="F31013" s="203"/>
    </row>
    <row r="31014" spans="1:6" x14ac:dyDescent="0.25">
      <c r="A31014" s="203"/>
      <c r="B31014" s="203"/>
      <c r="C31014" s="203"/>
      <c r="D31014" s="203"/>
      <c r="E31014" s="203"/>
      <c r="F31014" s="203"/>
    </row>
    <row r="31015" spans="1:6" x14ac:dyDescent="0.25">
      <c r="A31015" s="203"/>
      <c r="B31015" s="203"/>
      <c r="C31015" s="203"/>
      <c r="D31015" s="203"/>
      <c r="E31015" s="203"/>
      <c r="F31015" s="203"/>
    </row>
    <row r="31016" spans="1:6" x14ac:dyDescent="0.25">
      <c r="A31016" s="203"/>
      <c r="B31016" s="203"/>
      <c r="C31016" s="203"/>
      <c r="D31016" s="203"/>
      <c r="E31016" s="203"/>
      <c r="F31016" s="203"/>
    </row>
    <row r="31017" spans="1:6" x14ac:dyDescent="0.25">
      <c r="A31017" s="203"/>
      <c r="B31017" s="203"/>
      <c r="C31017" s="203"/>
      <c r="D31017" s="203"/>
      <c r="E31017" s="203"/>
      <c r="F31017" s="203"/>
    </row>
    <row r="31018" spans="1:6" x14ac:dyDescent="0.25">
      <c r="A31018" s="203"/>
      <c r="B31018" s="203"/>
      <c r="C31018" s="203"/>
      <c r="D31018" s="203"/>
      <c r="E31018" s="203"/>
      <c r="F31018" s="203"/>
    </row>
    <row r="31019" spans="1:6" x14ac:dyDescent="0.25">
      <c r="A31019" s="203"/>
      <c r="B31019" s="203"/>
      <c r="C31019" s="203"/>
      <c r="D31019" s="203"/>
      <c r="E31019" s="203"/>
      <c r="F31019" s="203"/>
    </row>
    <row r="31020" spans="1:6" x14ac:dyDescent="0.25">
      <c r="A31020" s="203"/>
      <c r="B31020" s="203"/>
      <c r="C31020" s="203"/>
      <c r="D31020" s="203"/>
      <c r="E31020" s="203"/>
      <c r="F31020" s="203"/>
    </row>
    <row r="31021" spans="1:6" x14ac:dyDescent="0.25">
      <c r="A31021" s="203"/>
      <c r="B31021" s="203"/>
      <c r="C31021" s="203"/>
      <c r="D31021" s="203"/>
      <c r="E31021" s="203"/>
      <c r="F31021" s="203"/>
    </row>
    <row r="31022" spans="1:6" x14ac:dyDescent="0.25">
      <c r="A31022" s="203"/>
      <c r="B31022" s="203"/>
      <c r="C31022" s="203"/>
      <c r="D31022" s="203"/>
      <c r="E31022" s="203"/>
      <c r="F31022" s="203"/>
    </row>
    <row r="31023" spans="1:6" x14ac:dyDescent="0.25">
      <c r="A31023" s="203"/>
      <c r="B31023" s="203"/>
      <c r="C31023" s="203"/>
      <c r="D31023" s="203"/>
      <c r="E31023" s="203"/>
      <c r="F31023" s="203"/>
    </row>
    <row r="31024" spans="1:6" x14ac:dyDescent="0.25">
      <c r="A31024" s="203"/>
      <c r="B31024" s="203"/>
      <c r="C31024" s="203"/>
      <c r="D31024" s="203"/>
      <c r="E31024" s="203"/>
      <c r="F31024" s="203"/>
    </row>
    <row r="31025" spans="1:6" x14ac:dyDescent="0.25">
      <c r="A31025" s="203"/>
      <c r="B31025" s="203"/>
      <c r="C31025" s="203"/>
      <c r="D31025" s="203"/>
      <c r="E31025" s="203"/>
      <c r="F31025" s="203"/>
    </row>
    <row r="31026" spans="1:6" x14ac:dyDescent="0.25">
      <c r="A31026" s="203"/>
      <c r="B31026" s="203"/>
      <c r="C31026" s="203"/>
      <c r="D31026" s="203"/>
      <c r="E31026" s="203"/>
      <c r="F31026" s="203"/>
    </row>
    <row r="31027" spans="1:6" x14ac:dyDescent="0.25">
      <c r="A31027" s="203"/>
      <c r="B31027" s="203"/>
      <c r="C31027" s="203"/>
      <c r="D31027" s="203"/>
      <c r="E31027" s="203"/>
      <c r="F31027" s="203"/>
    </row>
    <row r="31028" spans="1:6" x14ac:dyDescent="0.25">
      <c r="A31028" s="203"/>
      <c r="B31028" s="203"/>
      <c r="C31028" s="203"/>
      <c r="D31028" s="203"/>
      <c r="E31028" s="203"/>
      <c r="F31028" s="203"/>
    </row>
    <row r="31029" spans="1:6" x14ac:dyDescent="0.25">
      <c r="A31029" s="203"/>
      <c r="B31029" s="203"/>
      <c r="C31029" s="203"/>
      <c r="D31029" s="203"/>
      <c r="E31029" s="203"/>
      <c r="F31029" s="203"/>
    </row>
    <row r="31030" spans="1:6" x14ac:dyDescent="0.25">
      <c r="A31030" s="203"/>
      <c r="B31030" s="203"/>
      <c r="C31030" s="203"/>
      <c r="D31030" s="203"/>
      <c r="E31030" s="203"/>
      <c r="F31030" s="203"/>
    </row>
    <row r="31031" spans="1:6" x14ac:dyDescent="0.25">
      <c r="A31031" s="203"/>
      <c r="B31031" s="203"/>
      <c r="C31031" s="203"/>
      <c r="D31031" s="203"/>
      <c r="E31031" s="203"/>
      <c r="F31031" s="203"/>
    </row>
    <row r="31032" spans="1:6" x14ac:dyDescent="0.25">
      <c r="A31032" s="203"/>
      <c r="B31032" s="203"/>
      <c r="C31032" s="203"/>
      <c r="D31032" s="203"/>
      <c r="E31032" s="203"/>
      <c r="F31032" s="203"/>
    </row>
    <row r="31033" spans="1:6" x14ac:dyDescent="0.25">
      <c r="A31033" s="203"/>
      <c r="B31033" s="203"/>
      <c r="C31033" s="203"/>
      <c r="D31033" s="203"/>
      <c r="E31033" s="203"/>
      <c r="F31033" s="203"/>
    </row>
    <row r="31034" spans="1:6" x14ac:dyDescent="0.25">
      <c r="A31034" s="203"/>
      <c r="B31034" s="203"/>
      <c r="C31034" s="203"/>
      <c r="D31034" s="203"/>
      <c r="E31034" s="203"/>
      <c r="F31034" s="203"/>
    </row>
    <row r="31035" spans="1:6" x14ac:dyDescent="0.25">
      <c r="A31035" s="203"/>
      <c r="B31035" s="203"/>
      <c r="C31035" s="203"/>
      <c r="D31035" s="203"/>
      <c r="E31035" s="203"/>
      <c r="F31035" s="203"/>
    </row>
    <row r="31036" spans="1:6" x14ac:dyDescent="0.25">
      <c r="A31036" s="203"/>
      <c r="B31036" s="203"/>
      <c r="C31036" s="203"/>
      <c r="D31036" s="203"/>
      <c r="E31036" s="203"/>
      <c r="F31036" s="203"/>
    </row>
    <row r="31037" spans="1:6" x14ac:dyDescent="0.25">
      <c r="A31037" s="203"/>
      <c r="B31037" s="203"/>
      <c r="C31037" s="203"/>
      <c r="D31037" s="203"/>
      <c r="E31037" s="203"/>
      <c r="F31037" s="203"/>
    </row>
    <row r="31038" spans="1:6" x14ac:dyDescent="0.25">
      <c r="A31038" s="203"/>
      <c r="B31038" s="203"/>
      <c r="C31038" s="203"/>
      <c r="D31038" s="203"/>
      <c r="E31038" s="203"/>
      <c r="F31038" s="203"/>
    </row>
    <row r="31039" spans="1:6" x14ac:dyDescent="0.25">
      <c r="A31039" s="203"/>
      <c r="B31039" s="203"/>
      <c r="C31039" s="203"/>
      <c r="D31039" s="203"/>
      <c r="E31039" s="203"/>
      <c r="F31039" s="203"/>
    </row>
    <row r="31040" spans="1:6" x14ac:dyDescent="0.25">
      <c r="A31040" s="203"/>
      <c r="B31040" s="203"/>
      <c r="C31040" s="203"/>
      <c r="D31040" s="203"/>
      <c r="E31040" s="203"/>
      <c r="F31040" s="203"/>
    </row>
    <row r="31041" spans="1:6" x14ac:dyDescent="0.25">
      <c r="A31041" s="203"/>
      <c r="B31041" s="203"/>
      <c r="C31041" s="203"/>
      <c r="D31041" s="203"/>
      <c r="E31041" s="203"/>
      <c r="F31041" s="203"/>
    </row>
    <row r="31042" spans="1:6" x14ac:dyDescent="0.25">
      <c r="A31042" s="203"/>
      <c r="B31042" s="203"/>
      <c r="C31042" s="203"/>
      <c r="D31042" s="203"/>
      <c r="E31042" s="203"/>
      <c r="F31042" s="203"/>
    </row>
    <row r="31043" spans="1:6" x14ac:dyDescent="0.25">
      <c r="A31043" s="203"/>
      <c r="B31043" s="203"/>
      <c r="C31043" s="203"/>
      <c r="D31043" s="203"/>
      <c r="E31043" s="203"/>
      <c r="F31043" s="203"/>
    </row>
    <row r="31044" spans="1:6" x14ac:dyDescent="0.25">
      <c r="A31044" s="203"/>
      <c r="B31044" s="203"/>
      <c r="C31044" s="203"/>
      <c r="D31044" s="203"/>
      <c r="E31044" s="203"/>
      <c r="F31044" s="203"/>
    </row>
    <row r="31045" spans="1:6" x14ac:dyDescent="0.25">
      <c r="A31045" s="203"/>
      <c r="B31045" s="203"/>
      <c r="C31045" s="203"/>
      <c r="D31045" s="203"/>
      <c r="E31045" s="203"/>
      <c r="F31045" s="203"/>
    </row>
    <row r="31046" spans="1:6" x14ac:dyDescent="0.25">
      <c r="A31046" s="203"/>
      <c r="B31046" s="203"/>
      <c r="C31046" s="203"/>
      <c r="D31046" s="203"/>
      <c r="E31046" s="203"/>
      <c r="F31046" s="203"/>
    </row>
    <row r="31047" spans="1:6" x14ac:dyDescent="0.25">
      <c r="A31047" s="203"/>
      <c r="B31047" s="203"/>
      <c r="C31047" s="203"/>
      <c r="D31047" s="203"/>
      <c r="E31047" s="203"/>
      <c r="F31047" s="203"/>
    </row>
    <row r="31048" spans="1:6" x14ac:dyDescent="0.25">
      <c r="A31048" s="203"/>
      <c r="B31048" s="203"/>
      <c r="C31048" s="203"/>
      <c r="D31048" s="203"/>
      <c r="E31048" s="203"/>
      <c r="F31048" s="203"/>
    </row>
    <row r="31049" spans="1:6" x14ac:dyDescent="0.25">
      <c r="A31049" s="203"/>
      <c r="B31049" s="203"/>
      <c r="C31049" s="203"/>
      <c r="D31049" s="203"/>
      <c r="E31049" s="203"/>
      <c r="F31049" s="203"/>
    </row>
    <row r="31050" spans="1:6" x14ac:dyDescent="0.25">
      <c r="A31050" s="203"/>
      <c r="B31050" s="203"/>
      <c r="C31050" s="203"/>
      <c r="D31050" s="203"/>
      <c r="E31050" s="203"/>
      <c r="F31050" s="203"/>
    </row>
    <row r="31051" spans="1:6" x14ac:dyDescent="0.25">
      <c r="A31051" s="203"/>
      <c r="B31051" s="203"/>
      <c r="C31051" s="203"/>
      <c r="D31051" s="203"/>
      <c r="E31051" s="203"/>
      <c r="F31051" s="203"/>
    </row>
    <row r="31052" spans="1:6" x14ac:dyDescent="0.25">
      <c r="A31052" s="203"/>
      <c r="B31052" s="203"/>
      <c r="C31052" s="203"/>
      <c r="D31052" s="203"/>
      <c r="E31052" s="203"/>
      <c r="F31052" s="203"/>
    </row>
    <row r="31053" spans="1:6" x14ac:dyDescent="0.25">
      <c r="A31053" s="203"/>
      <c r="B31053" s="203"/>
      <c r="C31053" s="203"/>
      <c r="D31053" s="203"/>
      <c r="E31053" s="203"/>
      <c r="F31053" s="203"/>
    </row>
    <row r="31054" spans="1:6" x14ac:dyDescent="0.25">
      <c r="A31054" s="203"/>
      <c r="B31054" s="203"/>
      <c r="C31054" s="203"/>
      <c r="D31054" s="203"/>
      <c r="E31054" s="203"/>
      <c r="F31054" s="203"/>
    </row>
    <row r="31055" spans="1:6" x14ac:dyDescent="0.25">
      <c r="A31055" s="203"/>
      <c r="B31055" s="203"/>
      <c r="C31055" s="203"/>
      <c r="D31055" s="203"/>
      <c r="E31055" s="203"/>
      <c r="F31055" s="203"/>
    </row>
    <row r="31056" spans="1:6" x14ac:dyDescent="0.25">
      <c r="A31056" s="203"/>
      <c r="B31056" s="203"/>
      <c r="C31056" s="203"/>
      <c r="D31056" s="203"/>
      <c r="E31056" s="203"/>
      <c r="F31056" s="203"/>
    </row>
    <row r="31057" spans="1:6" x14ac:dyDescent="0.25">
      <c r="A31057" s="203"/>
      <c r="B31057" s="203"/>
      <c r="C31057" s="203"/>
      <c r="D31057" s="203"/>
      <c r="E31057" s="203"/>
      <c r="F31057" s="203"/>
    </row>
    <row r="31058" spans="1:6" x14ac:dyDescent="0.25">
      <c r="A31058" s="203"/>
      <c r="B31058" s="203"/>
      <c r="C31058" s="203"/>
      <c r="D31058" s="203"/>
      <c r="E31058" s="203"/>
      <c r="F31058" s="203"/>
    </row>
    <row r="31059" spans="1:6" x14ac:dyDescent="0.25">
      <c r="A31059" s="203"/>
      <c r="B31059" s="203"/>
      <c r="C31059" s="203"/>
      <c r="D31059" s="203"/>
      <c r="E31059" s="203"/>
      <c r="F31059" s="203"/>
    </row>
    <row r="31060" spans="1:6" x14ac:dyDescent="0.25">
      <c r="A31060" s="203"/>
      <c r="B31060" s="203"/>
      <c r="C31060" s="203"/>
      <c r="D31060" s="203"/>
      <c r="E31060" s="203"/>
      <c r="F31060" s="203"/>
    </row>
    <row r="31061" spans="1:6" x14ac:dyDescent="0.25">
      <c r="A31061" s="203"/>
      <c r="B31061" s="203"/>
      <c r="C31061" s="203"/>
      <c r="D31061" s="203"/>
      <c r="E31061" s="203"/>
      <c r="F31061" s="203"/>
    </row>
    <row r="31062" spans="1:6" x14ac:dyDescent="0.25">
      <c r="A31062" s="203"/>
      <c r="B31062" s="203"/>
      <c r="C31062" s="203"/>
      <c r="D31062" s="203"/>
      <c r="E31062" s="203"/>
      <c r="F31062" s="203"/>
    </row>
    <row r="31063" spans="1:6" x14ac:dyDescent="0.25">
      <c r="A31063" s="203"/>
      <c r="B31063" s="203"/>
      <c r="C31063" s="203"/>
      <c r="D31063" s="203"/>
      <c r="E31063" s="203"/>
      <c r="F31063" s="203"/>
    </row>
    <row r="31064" spans="1:6" x14ac:dyDescent="0.25">
      <c r="A31064" s="203"/>
      <c r="B31064" s="203"/>
      <c r="C31064" s="203"/>
      <c r="D31064" s="203"/>
      <c r="E31064" s="203"/>
      <c r="F31064" s="203"/>
    </row>
    <row r="31065" spans="1:6" x14ac:dyDescent="0.25">
      <c r="A31065" s="203"/>
      <c r="B31065" s="203"/>
      <c r="C31065" s="203"/>
      <c r="D31065" s="203"/>
      <c r="E31065" s="203"/>
      <c r="F31065" s="203"/>
    </row>
    <row r="31066" spans="1:6" x14ac:dyDescent="0.25">
      <c r="A31066" s="203"/>
      <c r="B31066" s="203"/>
      <c r="C31066" s="203"/>
      <c r="D31066" s="203"/>
      <c r="E31066" s="203"/>
      <c r="F31066" s="203"/>
    </row>
    <row r="31067" spans="1:6" x14ac:dyDescent="0.25">
      <c r="A31067" s="203"/>
      <c r="B31067" s="203"/>
      <c r="C31067" s="203"/>
      <c r="D31067" s="203"/>
      <c r="E31067" s="203"/>
      <c r="F31067" s="203"/>
    </row>
    <row r="31068" spans="1:6" x14ac:dyDescent="0.25">
      <c r="A31068" s="203"/>
      <c r="B31068" s="203"/>
      <c r="C31068" s="203"/>
      <c r="D31068" s="203"/>
      <c r="E31068" s="203"/>
      <c r="F31068" s="203"/>
    </row>
    <row r="31069" spans="1:6" x14ac:dyDescent="0.25">
      <c r="A31069" s="203"/>
      <c r="B31069" s="203"/>
      <c r="C31069" s="203"/>
      <c r="D31069" s="203"/>
      <c r="E31069" s="203"/>
      <c r="F31069" s="203"/>
    </row>
    <row r="31070" spans="1:6" x14ac:dyDescent="0.25">
      <c r="A31070" s="203"/>
      <c r="B31070" s="203"/>
      <c r="C31070" s="203"/>
      <c r="D31070" s="203"/>
      <c r="E31070" s="203"/>
      <c r="F31070" s="203"/>
    </row>
    <row r="31071" spans="1:6" x14ac:dyDescent="0.25">
      <c r="A31071" s="203"/>
      <c r="B31071" s="203"/>
      <c r="C31071" s="203"/>
      <c r="D31071" s="203"/>
      <c r="E31071" s="203"/>
      <c r="F31071" s="203"/>
    </row>
    <row r="31072" spans="1:6" x14ac:dyDescent="0.25">
      <c r="A31072" s="203"/>
      <c r="B31072" s="203"/>
      <c r="C31072" s="203"/>
      <c r="D31072" s="203"/>
      <c r="E31072" s="203"/>
      <c r="F31072" s="203"/>
    </row>
    <row r="31073" spans="1:6" x14ac:dyDescent="0.25">
      <c r="A31073" s="203"/>
      <c r="B31073" s="203"/>
      <c r="C31073" s="203"/>
      <c r="D31073" s="203"/>
      <c r="E31073" s="203"/>
      <c r="F31073" s="203"/>
    </row>
    <row r="31074" spans="1:6" x14ac:dyDescent="0.25">
      <c r="A31074" s="203"/>
      <c r="B31074" s="203"/>
      <c r="C31074" s="203"/>
      <c r="D31074" s="203"/>
      <c r="E31074" s="203"/>
      <c r="F31074" s="203"/>
    </row>
    <row r="31075" spans="1:6" x14ac:dyDescent="0.25">
      <c r="A31075" s="203"/>
      <c r="B31075" s="203"/>
      <c r="C31075" s="203"/>
      <c r="D31075" s="203"/>
      <c r="E31075" s="203"/>
      <c r="F31075" s="203"/>
    </row>
    <row r="31076" spans="1:6" x14ac:dyDescent="0.25">
      <c r="A31076" s="203"/>
      <c r="B31076" s="203"/>
      <c r="C31076" s="203"/>
      <c r="D31076" s="203"/>
      <c r="E31076" s="203"/>
      <c r="F31076" s="203"/>
    </row>
    <row r="31077" spans="1:6" x14ac:dyDescent="0.25">
      <c r="A31077" s="203"/>
      <c r="B31077" s="203"/>
      <c r="C31077" s="203"/>
      <c r="D31077" s="203"/>
      <c r="E31077" s="203"/>
      <c r="F31077" s="203"/>
    </row>
    <row r="31078" spans="1:6" x14ac:dyDescent="0.25">
      <c r="A31078" s="203"/>
      <c r="B31078" s="203"/>
      <c r="C31078" s="203"/>
      <c r="D31078" s="203"/>
      <c r="E31078" s="203"/>
      <c r="F31078" s="203"/>
    </row>
    <row r="31079" spans="1:6" x14ac:dyDescent="0.25">
      <c r="A31079" s="203"/>
      <c r="B31079" s="203"/>
      <c r="C31079" s="203"/>
      <c r="D31079" s="203"/>
      <c r="E31079" s="203"/>
      <c r="F31079" s="203"/>
    </row>
    <row r="31080" spans="1:6" x14ac:dyDescent="0.25">
      <c r="A31080" s="203"/>
      <c r="B31080" s="203"/>
      <c r="C31080" s="203"/>
      <c r="D31080" s="203"/>
      <c r="E31080" s="203"/>
      <c r="F31080" s="203"/>
    </row>
    <row r="31081" spans="1:6" x14ac:dyDescent="0.25">
      <c r="A31081" s="203"/>
      <c r="B31081" s="203"/>
      <c r="C31081" s="203"/>
      <c r="D31081" s="203"/>
      <c r="E31081" s="203"/>
      <c r="F31081" s="203"/>
    </row>
    <row r="31082" spans="1:6" x14ac:dyDescent="0.25">
      <c r="A31082" s="203"/>
      <c r="B31082" s="203"/>
      <c r="C31082" s="203"/>
      <c r="D31082" s="203"/>
      <c r="E31082" s="203"/>
      <c r="F31082" s="203"/>
    </row>
    <row r="31083" spans="1:6" x14ac:dyDescent="0.25">
      <c r="A31083" s="203"/>
      <c r="B31083" s="203"/>
      <c r="C31083" s="203"/>
      <c r="D31083" s="203"/>
      <c r="E31083" s="203"/>
      <c r="F31083" s="203"/>
    </row>
    <row r="31084" spans="1:6" x14ac:dyDescent="0.25">
      <c r="A31084" s="203"/>
      <c r="B31084" s="203"/>
      <c r="C31084" s="203"/>
      <c r="D31084" s="203"/>
      <c r="E31084" s="203"/>
      <c r="F31084" s="203"/>
    </row>
    <row r="31085" spans="1:6" x14ac:dyDescent="0.25">
      <c r="A31085" s="203"/>
      <c r="B31085" s="203"/>
      <c r="C31085" s="203"/>
      <c r="D31085" s="203"/>
      <c r="E31085" s="203"/>
      <c r="F31085" s="203"/>
    </row>
    <row r="31086" spans="1:6" x14ac:dyDescent="0.25">
      <c r="A31086" s="203"/>
      <c r="B31086" s="203"/>
      <c r="C31086" s="203"/>
      <c r="D31086" s="203"/>
      <c r="E31086" s="203"/>
      <c r="F31086" s="203"/>
    </row>
    <row r="31087" spans="1:6" x14ac:dyDescent="0.25">
      <c r="A31087" s="203"/>
      <c r="B31087" s="203"/>
      <c r="C31087" s="203"/>
      <c r="D31087" s="203"/>
      <c r="E31087" s="203"/>
      <c r="F31087" s="203"/>
    </row>
    <row r="31088" spans="1:6" x14ac:dyDescent="0.25">
      <c r="A31088" s="203"/>
      <c r="B31088" s="203"/>
      <c r="C31088" s="203"/>
      <c r="D31088" s="203"/>
      <c r="E31088" s="203"/>
      <c r="F31088" s="203"/>
    </row>
    <row r="31089" spans="1:6" x14ac:dyDescent="0.25">
      <c r="A31089" s="203"/>
      <c r="B31089" s="203"/>
      <c r="C31089" s="203"/>
      <c r="D31089" s="203"/>
      <c r="E31089" s="203"/>
      <c r="F31089" s="203"/>
    </row>
    <row r="31090" spans="1:6" x14ac:dyDescent="0.25">
      <c r="A31090" s="203"/>
      <c r="B31090" s="203"/>
      <c r="C31090" s="203"/>
      <c r="D31090" s="203"/>
      <c r="E31090" s="203"/>
      <c r="F31090" s="203"/>
    </row>
    <row r="31091" spans="1:6" x14ac:dyDescent="0.25">
      <c r="A31091" s="203"/>
      <c r="B31091" s="203"/>
      <c r="C31091" s="203"/>
      <c r="D31091" s="203"/>
      <c r="E31091" s="203"/>
      <c r="F31091" s="203"/>
    </row>
    <row r="31092" spans="1:6" x14ac:dyDescent="0.25">
      <c r="A31092" s="203"/>
      <c r="B31092" s="203"/>
      <c r="C31092" s="203"/>
      <c r="D31092" s="203"/>
      <c r="E31092" s="203"/>
      <c r="F31092" s="203"/>
    </row>
    <row r="31093" spans="1:6" x14ac:dyDescent="0.25">
      <c r="A31093" s="203"/>
      <c r="B31093" s="203"/>
      <c r="C31093" s="203"/>
      <c r="D31093" s="203"/>
      <c r="E31093" s="203"/>
      <c r="F31093" s="203"/>
    </row>
    <row r="31094" spans="1:6" x14ac:dyDescent="0.25">
      <c r="A31094" s="203"/>
      <c r="B31094" s="203"/>
      <c r="C31094" s="203"/>
      <c r="D31094" s="203"/>
      <c r="E31094" s="203"/>
      <c r="F31094" s="203"/>
    </row>
    <row r="31095" spans="1:6" x14ac:dyDescent="0.25">
      <c r="A31095" s="203"/>
      <c r="B31095" s="203"/>
      <c r="C31095" s="203"/>
      <c r="D31095" s="203"/>
      <c r="E31095" s="203"/>
      <c r="F31095" s="203"/>
    </row>
    <row r="31096" spans="1:6" x14ac:dyDescent="0.25">
      <c r="A31096" s="203"/>
      <c r="B31096" s="203"/>
      <c r="C31096" s="203"/>
      <c r="D31096" s="203"/>
      <c r="E31096" s="203"/>
      <c r="F31096" s="203"/>
    </row>
    <row r="31097" spans="1:6" x14ac:dyDescent="0.25">
      <c r="A31097" s="203"/>
      <c r="B31097" s="203"/>
      <c r="C31097" s="203"/>
      <c r="D31097" s="203"/>
      <c r="E31097" s="203"/>
      <c r="F31097" s="203"/>
    </row>
    <row r="31098" spans="1:6" x14ac:dyDescent="0.25">
      <c r="A31098" s="203"/>
      <c r="B31098" s="203"/>
      <c r="C31098" s="203"/>
      <c r="D31098" s="203"/>
      <c r="E31098" s="203"/>
      <c r="F31098" s="203"/>
    </row>
    <row r="31099" spans="1:6" x14ac:dyDescent="0.25">
      <c r="A31099" s="203"/>
      <c r="B31099" s="203"/>
      <c r="C31099" s="203"/>
      <c r="D31099" s="203"/>
      <c r="E31099" s="203"/>
      <c r="F31099" s="203"/>
    </row>
    <row r="31100" spans="1:6" x14ac:dyDescent="0.25">
      <c r="A31100" s="203"/>
      <c r="B31100" s="203"/>
      <c r="C31100" s="203"/>
      <c r="D31100" s="203"/>
      <c r="E31100" s="203"/>
      <c r="F31100" s="203"/>
    </row>
    <row r="31101" spans="1:6" x14ac:dyDescent="0.25">
      <c r="A31101" s="203"/>
      <c r="B31101" s="203"/>
      <c r="C31101" s="203"/>
      <c r="D31101" s="203"/>
      <c r="E31101" s="203"/>
      <c r="F31101" s="203"/>
    </row>
    <row r="31102" spans="1:6" x14ac:dyDescent="0.25">
      <c r="A31102" s="203"/>
      <c r="B31102" s="203"/>
      <c r="C31102" s="203"/>
      <c r="D31102" s="203"/>
      <c r="E31102" s="203"/>
      <c r="F31102" s="203"/>
    </row>
    <row r="31103" spans="1:6" x14ac:dyDescent="0.25">
      <c r="A31103" s="203"/>
      <c r="B31103" s="203"/>
      <c r="C31103" s="203"/>
      <c r="D31103" s="203"/>
      <c r="E31103" s="203"/>
      <c r="F31103" s="203"/>
    </row>
    <row r="31104" spans="1:6" x14ac:dyDescent="0.25">
      <c r="A31104" s="203"/>
      <c r="B31104" s="203"/>
      <c r="C31104" s="203"/>
      <c r="D31104" s="203"/>
      <c r="E31104" s="203"/>
      <c r="F31104" s="203"/>
    </row>
    <row r="31105" spans="1:6" x14ac:dyDescent="0.25">
      <c r="A31105" s="203"/>
      <c r="B31105" s="203"/>
      <c r="C31105" s="203"/>
      <c r="D31105" s="203"/>
      <c r="E31105" s="203"/>
      <c r="F31105" s="203"/>
    </row>
    <row r="31106" spans="1:6" x14ac:dyDescent="0.25">
      <c r="A31106" s="203"/>
      <c r="B31106" s="203"/>
      <c r="C31106" s="203"/>
      <c r="D31106" s="203"/>
      <c r="E31106" s="203"/>
      <c r="F31106" s="203"/>
    </row>
    <row r="31107" spans="1:6" x14ac:dyDescent="0.25">
      <c r="A31107" s="203"/>
      <c r="B31107" s="203"/>
      <c r="C31107" s="203"/>
      <c r="D31107" s="203"/>
      <c r="E31107" s="203"/>
      <c r="F31107" s="203"/>
    </row>
    <row r="31108" spans="1:6" x14ac:dyDescent="0.25">
      <c r="A31108" s="203"/>
      <c r="B31108" s="203"/>
      <c r="C31108" s="203"/>
      <c r="D31108" s="203"/>
      <c r="E31108" s="203"/>
      <c r="F31108" s="203"/>
    </row>
    <row r="31109" spans="1:6" x14ac:dyDescent="0.25">
      <c r="A31109" s="203"/>
      <c r="B31109" s="203"/>
      <c r="C31109" s="203"/>
      <c r="D31109" s="203"/>
      <c r="E31109" s="203"/>
      <c r="F31109" s="203"/>
    </row>
    <row r="31110" spans="1:6" x14ac:dyDescent="0.25">
      <c r="A31110" s="203"/>
      <c r="B31110" s="203"/>
      <c r="C31110" s="203"/>
      <c r="D31110" s="203"/>
      <c r="E31110" s="203"/>
      <c r="F31110" s="203"/>
    </row>
    <row r="31111" spans="1:6" x14ac:dyDescent="0.25">
      <c r="A31111" s="203"/>
      <c r="B31111" s="203"/>
      <c r="C31111" s="203"/>
      <c r="D31111" s="203"/>
      <c r="E31111" s="203"/>
      <c r="F31111" s="203"/>
    </row>
    <row r="31112" spans="1:6" x14ac:dyDescent="0.25">
      <c r="A31112" s="203"/>
      <c r="B31112" s="203"/>
      <c r="C31112" s="203"/>
      <c r="D31112" s="203"/>
      <c r="E31112" s="203"/>
      <c r="F31112" s="203"/>
    </row>
    <row r="31113" spans="1:6" x14ac:dyDescent="0.25">
      <c r="A31113" s="203"/>
      <c r="B31113" s="203"/>
      <c r="C31113" s="203"/>
      <c r="D31113" s="203"/>
      <c r="E31113" s="203"/>
      <c r="F31113" s="203"/>
    </row>
    <row r="31114" spans="1:6" x14ac:dyDescent="0.25">
      <c r="A31114" s="203"/>
      <c r="B31114" s="203"/>
      <c r="C31114" s="203"/>
      <c r="D31114" s="203"/>
      <c r="E31114" s="203"/>
      <c r="F31114" s="203"/>
    </row>
    <row r="31115" spans="1:6" x14ac:dyDescent="0.25">
      <c r="A31115" s="203"/>
      <c r="B31115" s="203"/>
      <c r="C31115" s="203"/>
      <c r="D31115" s="203"/>
      <c r="E31115" s="203"/>
      <c r="F31115" s="203"/>
    </row>
    <row r="31116" spans="1:6" x14ac:dyDescent="0.25">
      <c r="A31116" s="203"/>
      <c r="B31116" s="203"/>
      <c r="C31116" s="203"/>
      <c r="D31116" s="203"/>
      <c r="E31116" s="203"/>
      <c r="F31116" s="203"/>
    </row>
    <row r="31117" spans="1:6" x14ac:dyDescent="0.25">
      <c r="A31117" s="203"/>
      <c r="B31117" s="203"/>
      <c r="C31117" s="203"/>
      <c r="D31117" s="203"/>
      <c r="E31117" s="203"/>
      <c r="F31117" s="203"/>
    </row>
    <row r="31118" spans="1:6" x14ac:dyDescent="0.25">
      <c r="A31118" s="203"/>
      <c r="B31118" s="203"/>
      <c r="C31118" s="203"/>
      <c r="D31118" s="203"/>
      <c r="E31118" s="203"/>
      <c r="F31118" s="203"/>
    </row>
    <row r="31119" spans="1:6" x14ac:dyDescent="0.25">
      <c r="A31119" s="203"/>
      <c r="B31119" s="203"/>
      <c r="C31119" s="203"/>
      <c r="D31119" s="203"/>
      <c r="E31119" s="203"/>
      <c r="F31119" s="203"/>
    </row>
    <row r="31120" spans="1:6" x14ac:dyDescent="0.25">
      <c r="A31120" s="203"/>
      <c r="B31120" s="203"/>
      <c r="C31120" s="203"/>
      <c r="D31120" s="203"/>
      <c r="E31120" s="203"/>
      <c r="F31120" s="203"/>
    </row>
    <row r="31121" spans="1:6" x14ac:dyDescent="0.25">
      <c r="A31121" s="203"/>
      <c r="B31121" s="203"/>
      <c r="C31121" s="203"/>
      <c r="D31121" s="203"/>
      <c r="E31121" s="203"/>
      <c r="F31121" s="203"/>
    </row>
    <row r="31122" spans="1:6" x14ac:dyDescent="0.25">
      <c r="A31122" s="203"/>
      <c r="B31122" s="203"/>
      <c r="C31122" s="203"/>
      <c r="D31122" s="203"/>
      <c r="E31122" s="203"/>
      <c r="F31122" s="203"/>
    </row>
    <row r="31123" spans="1:6" x14ac:dyDescent="0.25">
      <c r="A31123" s="203"/>
      <c r="B31123" s="203"/>
      <c r="C31123" s="203"/>
      <c r="D31123" s="203"/>
      <c r="E31123" s="203"/>
      <c r="F31123" s="203"/>
    </row>
    <row r="31124" spans="1:6" x14ac:dyDescent="0.25">
      <c r="A31124" s="203"/>
      <c r="B31124" s="203"/>
      <c r="C31124" s="203"/>
      <c r="D31124" s="203"/>
      <c r="E31124" s="203"/>
      <c r="F31124" s="203"/>
    </row>
    <row r="31125" spans="1:6" x14ac:dyDescent="0.25">
      <c r="A31125" s="203"/>
      <c r="B31125" s="203"/>
      <c r="C31125" s="203"/>
      <c r="D31125" s="203"/>
      <c r="E31125" s="203"/>
      <c r="F31125" s="203"/>
    </row>
    <row r="31126" spans="1:6" x14ac:dyDescent="0.25">
      <c r="A31126" s="203"/>
      <c r="B31126" s="203"/>
      <c r="C31126" s="203"/>
      <c r="D31126" s="203"/>
      <c r="E31126" s="203"/>
      <c r="F31126" s="203"/>
    </row>
    <row r="31127" spans="1:6" x14ac:dyDescent="0.25">
      <c r="A31127" s="203"/>
      <c r="B31127" s="203"/>
      <c r="C31127" s="203"/>
      <c r="D31127" s="203"/>
      <c r="E31127" s="203"/>
      <c r="F31127" s="203"/>
    </row>
    <row r="31128" spans="1:6" x14ac:dyDescent="0.25">
      <c r="A31128" s="203"/>
      <c r="B31128" s="203"/>
      <c r="C31128" s="203"/>
      <c r="D31128" s="203"/>
      <c r="E31128" s="203"/>
      <c r="F31128" s="203"/>
    </row>
    <row r="31129" spans="1:6" x14ac:dyDescent="0.25">
      <c r="A31129" s="203"/>
      <c r="B31129" s="203"/>
      <c r="C31129" s="203"/>
      <c r="D31129" s="203"/>
      <c r="E31129" s="203"/>
      <c r="F31129" s="203"/>
    </row>
    <row r="31130" spans="1:6" x14ac:dyDescent="0.25">
      <c r="A31130" s="203"/>
      <c r="B31130" s="203"/>
      <c r="C31130" s="203"/>
      <c r="D31130" s="203"/>
      <c r="E31130" s="203"/>
      <c r="F31130" s="203"/>
    </row>
    <row r="31131" spans="1:6" x14ac:dyDescent="0.25">
      <c r="A31131" s="203"/>
      <c r="B31131" s="203"/>
      <c r="C31131" s="203"/>
      <c r="D31131" s="203"/>
      <c r="E31131" s="203"/>
      <c r="F31131" s="203"/>
    </row>
    <row r="31132" spans="1:6" x14ac:dyDescent="0.25">
      <c r="A31132" s="203"/>
      <c r="B31132" s="203"/>
      <c r="C31132" s="203"/>
      <c r="D31132" s="203"/>
      <c r="E31132" s="203"/>
      <c r="F31132" s="203"/>
    </row>
    <row r="31133" spans="1:6" x14ac:dyDescent="0.25">
      <c r="A31133" s="203"/>
      <c r="B31133" s="203"/>
      <c r="C31133" s="203"/>
      <c r="D31133" s="203"/>
      <c r="E31133" s="203"/>
      <c r="F31133" s="203"/>
    </row>
    <row r="31134" spans="1:6" x14ac:dyDescent="0.25">
      <c r="A31134" s="203"/>
      <c r="B31134" s="203"/>
      <c r="C31134" s="203"/>
      <c r="D31134" s="203"/>
      <c r="E31134" s="203"/>
      <c r="F31134" s="203"/>
    </row>
    <row r="31135" spans="1:6" x14ac:dyDescent="0.25">
      <c r="A31135" s="203"/>
      <c r="B31135" s="203"/>
      <c r="C31135" s="203"/>
      <c r="D31135" s="203"/>
      <c r="E31135" s="203"/>
      <c r="F31135" s="203"/>
    </row>
    <row r="31136" spans="1:6" x14ac:dyDescent="0.25">
      <c r="A31136" s="203"/>
      <c r="B31136" s="203"/>
      <c r="C31136" s="203"/>
      <c r="D31136" s="203"/>
      <c r="E31136" s="203"/>
      <c r="F31136" s="203"/>
    </row>
    <row r="31137" spans="1:6" x14ac:dyDescent="0.25">
      <c r="A31137" s="203"/>
      <c r="B31137" s="203"/>
      <c r="C31137" s="203"/>
      <c r="D31137" s="203"/>
      <c r="E31137" s="203"/>
      <c r="F31137" s="203"/>
    </row>
    <row r="31138" spans="1:6" x14ac:dyDescent="0.25">
      <c r="A31138" s="203"/>
      <c r="B31138" s="203"/>
      <c r="C31138" s="203"/>
      <c r="D31138" s="203"/>
      <c r="E31138" s="203"/>
      <c r="F31138" s="203"/>
    </row>
    <row r="31139" spans="1:6" x14ac:dyDescent="0.25">
      <c r="A31139" s="203"/>
      <c r="B31139" s="203"/>
      <c r="C31139" s="203"/>
      <c r="D31139" s="203"/>
      <c r="E31139" s="203"/>
      <c r="F31139" s="203"/>
    </row>
    <row r="31140" spans="1:6" x14ac:dyDescent="0.25">
      <c r="A31140" s="203"/>
      <c r="B31140" s="203"/>
      <c r="C31140" s="203"/>
      <c r="D31140" s="203"/>
      <c r="E31140" s="203"/>
      <c r="F31140" s="203"/>
    </row>
    <row r="31141" spans="1:6" x14ac:dyDescent="0.25">
      <c r="A31141" s="203"/>
      <c r="B31141" s="203"/>
      <c r="C31141" s="203"/>
      <c r="D31141" s="203"/>
      <c r="E31141" s="203"/>
      <c r="F31141" s="203"/>
    </row>
    <row r="31142" spans="1:6" x14ac:dyDescent="0.25">
      <c r="A31142" s="203"/>
      <c r="B31142" s="203"/>
      <c r="C31142" s="203"/>
      <c r="D31142" s="203"/>
      <c r="E31142" s="203"/>
      <c r="F31142" s="203"/>
    </row>
    <row r="31143" spans="1:6" x14ac:dyDescent="0.25">
      <c r="A31143" s="203"/>
      <c r="B31143" s="203"/>
      <c r="C31143" s="203"/>
      <c r="D31143" s="203"/>
      <c r="E31143" s="203"/>
      <c r="F31143" s="203"/>
    </row>
    <row r="31144" spans="1:6" x14ac:dyDescent="0.25">
      <c r="A31144" s="203"/>
      <c r="B31144" s="203"/>
      <c r="C31144" s="203"/>
      <c r="D31144" s="203"/>
      <c r="E31144" s="203"/>
      <c r="F31144" s="203"/>
    </row>
    <row r="31145" spans="1:6" x14ac:dyDescent="0.25">
      <c r="A31145" s="203"/>
      <c r="B31145" s="203"/>
      <c r="C31145" s="203"/>
      <c r="D31145" s="203"/>
      <c r="E31145" s="203"/>
      <c r="F31145" s="203"/>
    </row>
    <row r="31146" spans="1:6" x14ac:dyDescent="0.25">
      <c r="A31146" s="203"/>
      <c r="B31146" s="203"/>
      <c r="C31146" s="203"/>
      <c r="D31146" s="203"/>
      <c r="E31146" s="203"/>
      <c r="F31146" s="203"/>
    </row>
    <row r="31147" spans="1:6" x14ac:dyDescent="0.25">
      <c r="A31147" s="203"/>
      <c r="B31147" s="203"/>
      <c r="C31147" s="203"/>
      <c r="D31147" s="203"/>
      <c r="E31147" s="203"/>
      <c r="F31147" s="203"/>
    </row>
    <row r="31148" spans="1:6" x14ac:dyDescent="0.25">
      <c r="A31148" s="203"/>
      <c r="B31148" s="203"/>
      <c r="C31148" s="203"/>
      <c r="D31148" s="203"/>
      <c r="E31148" s="203"/>
      <c r="F31148" s="203"/>
    </row>
    <row r="31149" spans="1:6" x14ac:dyDescent="0.25">
      <c r="A31149" s="203"/>
      <c r="B31149" s="203"/>
      <c r="C31149" s="203"/>
      <c r="D31149" s="203"/>
      <c r="E31149" s="203"/>
      <c r="F31149" s="203"/>
    </row>
    <row r="31150" spans="1:6" x14ac:dyDescent="0.25">
      <c r="A31150" s="203"/>
      <c r="B31150" s="203"/>
      <c r="C31150" s="203"/>
      <c r="D31150" s="203"/>
      <c r="E31150" s="203"/>
      <c r="F31150" s="203"/>
    </row>
    <row r="31151" spans="1:6" x14ac:dyDescent="0.25">
      <c r="A31151" s="203"/>
      <c r="B31151" s="203"/>
      <c r="C31151" s="203"/>
      <c r="D31151" s="203"/>
      <c r="E31151" s="203"/>
      <c r="F31151" s="203"/>
    </row>
    <row r="31152" spans="1:6" x14ac:dyDescent="0.25">
      <c r="A31152" s="203"/>
      <c r="B31152" s="203"/>
      <c r="C31152" s="203"/>
      <c r="D31152" s="203"/>
      <c r="E31152" s="203"/>
      <c r="F31152" s="203"/>
    </row>
    <row r="31153" spans="1:6" x14ac:dyDescent="0.25">
      <c r="A31153" s="203"/>
      <c r="B31153" s="203"/>
      <c r="C31153" s="203"/>
      <c r="D31153" s="203"/>
      <c r="E31153" s="203"/>
      <c r="F31153" s="203"/>
    </row>
    <row r="31154" spans="1:6" x14ac:dyDescent="0.25">
      <c r="A31154" s="203"/>
      <c r="B31154" s="203"/>
      <c r="C31154" s="203"/>
      <c r="D31154" s="203"/>
      <c r="E31154" s="203"/>
      <c r="F31154" s="203"/>
    </row>
    <row r="31155" spans="1:6" x14ac:dyDescent="0.25">
      <c r="A31155" s="203"/>
      <c r="B31155" s="203"/>
      <c r="C31155" s="203"/>
      <c r="D31155" s="203"/>
      <c r="E31155" s="203"/>
      <c r="F31155" s="203"/>
    </row>
    <row r="31156" spans="1:6" x14ac:dyDescent="0.25">
      <c r="A31156" s="203"/>
      <c r="B31156" s="203"/>
      <c r="C31156" s="203"/>
      <c r="D31156" s="203"/>
      <c r="E31156" s="203"/>
      <c r="F31156" s="203"/>
    </row>
    <row r="31157" spans="1:6" x14ac:dyDescent="0.25">
      <c r="A31157" s="203"/>
      <c r="B31157" s="203"/>
      <c r="C31157" s="203"/>
      <c r="D31157" s="203"/>
      <c r="E31157" s="203"/>
      <c r="F31157" s="203"/>
    </row>
    <row r="31158" spans="1:6" x14ac:dyDescent="0.25">
      <c r="A31158" s="203"/>
      <c r="B31158" s="203"/>
      <c r="C31158" s="203"/>
      <c r="D31158" s="203"/>
      <c r="E31158" s="203"/>
      <c r="F31158" s="203"/>
    </row>
    <row r="31159" spans="1:6" x14ac:dyDescent="0.25">
      <c r="A31159" s="203"/>
      <c r="B31159" s="203"/>
      <c r="C31159" s="203"/>
      <c r="D31159" s="203"/>
      <c r="E31159" s="203"/>
      <c r="F31159" s="203"/>
    </row>
    <row r="31160" spans="1:6" x14ac:dyDescent="0.25">
      <c r="A31160" s="203"/>
      <c r="B31160" s="203"/>
      <c r="C31160" s="203"/>
      <c r="D31160" s="203"/>
      <c r="E31160" s="203"/>
      <c r="F31160" s="203"/>
    </row>
    <row r="31161" spans="1:6" x14ac:dyDescent="0.25">
      <c r="A31161" s="203"/>
      <c r="B31161" s="203"/>
      <c r="C31161" s="203"/>
      <c r="D31161" s="203"/>
      <c r="E31161" s="203"/>
      <c r="F31161" s="203"/>
    </row>
    <row r="31162" spans="1:6" x14ac:dyDescent="0.25">
      <c r="A31162" s="203"/>
      <c r="B31162" s="203"/>
      <c r="C31162" s="203"/>
      <c r="D31162" s="203"/>
      <c r="E31162" s="203"/>
      <c r="F31162" s="203"/>
    </row>
    <row r="31163" spans="1:6" x14ac:dyDescent="0.25">
      <c r="A31163" s="203"/>
      <c r="B31163" s="203"/>
      <c r="C31163" s="203"/>
      <c r="D31163" s="203"/>
      <c r="E31163" s="203"/>
      <c r="F31163" s="203"/>
    </row>
    <row r="31164" spans="1:6" x14ac:dyDescent="0.25">
      <c r="A31164" s="203"/>
      <c r="B31164" s="203"/>
      <c r="C31164" s="203"/>
      <c r="D31164" s="203"/>
      <c r="E31164" s="203"/>
      <c r="F31164" s="203"/>
    </row>
    <row r="31165" spans="1:6" x14ac:dyDescent="0.25">
      <c r="A31165" s="203"/>
      <c r="B31165" s="203"/>
      <c r="C31165" s="203"/>
      <c r="D31165" s="203"/>
      <c r="E31165" s="203"/>
      <c r="F31165" s="203"/>
    </row>
    <row r="31166" spans="1:6" x14ac:dyDescent="0.25">
      <c r="A31166" s="203"/>
      <c r="B31166" s="203"/>
      <c r="C31166" s="203"/>
      <c r="D31166" s="203"/>
      <c r="E31166" s="203"/>
      <c r="F31166" s="203"/>
    </row>
    <row r="31167" spans="1:6" x14ac:dyDescent="0.25">
      <c r="A31167" s="203"/>
      <c r="B31167" s="203"/>
      <c r="C31167" s="203"/>
      <c r="D31167" s="203"/>
      <c r="E31167" s="203"/>
      <c r="F31167" s="203"/>
    </row>
    <row r="31168" spans="1:6" x14ac:dyDescent="0.25">
      <c r="A31168" s="203"/>
      <c r="B31168" s="203"/>
      <c r="C31168" s="203"/>
      <c r="D31168" s="203"/>
      <c r="E31168" s="203"/>
      <c r="F31168" s="203"/>
    </row>
    <row r="31169" spans="1:6" x14ac:dyDescent="0.25">
      <c r="A31169" s="203"/>
      <c r="B31169" s="203"/>
      <c r="C31169" s="203"/>
      <c r="D31169" s="203"/>
      <c r="E31169" s="203"/>
      <c r="F31169" s="203"/>
    </row>
    <row r="31170" spans="1:6" x14ac:dyDescent="0.25">
      <c r="A31170" s="203"/>
      <c r="B31170" s="203"/>
      <c r="C31170" s="203"/>
      <c r="D31170" s="203"/>
      <c r="E31170" s="203"/>
      <c r="F31170" s="203"/>
    </row>
    <row r="31171" spans="1:6" x14ac:dyDescent="0.25">
      <c r="A31171" s="203"/>
      <c r="B31171" s="203"/>
      <c r="C31171" s="203"/>
      <c r="D31171" s="203"/>
      <c r="E31171" s="203"/>
      <c r="F31171" s="203"/>
    </row>
    <row r="31172" spans="1:6" x14ac:dyDescent="0.25">
      <c r="A31172" s="203"/>
      <c r="B31172" s="203"/>
      <c r="C31172" s="203"/>
      <c r="D31172" s="203"/>
      <c r="E31172" s="203"/>
      <c r="F31172" s="203"/>
    </row>
    <row r="31173" spans="1:6" x14ac:dyDescent="0.25">
      <c r="A31173" s="203"/>
      <c r="B31173" s="203"/>
      <c r="C31173" s="203"/>
      <c r="D31173" s="203"/>
      <c r="E31173" s="203"/>
      <c r="F31173" s="203"/>
    </row>
    <row r="31174" spans="1:6" x14ac:dyDescent="0.25">
      <c r="A31174" s="203"/>
      <c r="B31174" s="203"/>
      <c r="C31174" s="203"/>
      <c r="D31174" s="203"/>
      <c r="E31174" s="203"/>
      <c r="F31174" s="203"/>
    </row>
    <row r="31175" spans="1:6" x14ac:dyDescent="0.25">
      <c r="A31175" s="203"/>
      <c r="B31175" s="203"/>
      <c r="C31175" s="203"/>
      <c r="D31175" s="203"/>
      <c r="E31175" s="203"/>
      <c r="F31175" s="203"/>
    </row>
    <row r="31176" spans="1:6" x14ac:dyDescent="0.25">
      <c r="A31176" s="203"/>
      <c r="B31176" s="203"/>
      <c r="C31176" s="203"/>
      <c r="D31176" s="203"/>
      <c r="E31176" s="203"/>
      <c r="F31176" s="203"/>
    </row>
    <row r="31177" spans="1:6" x14ac:dyDescent="0.25">
      <c r="A31177" s="203"/>
      <c r="B31177" s="203"/>
      <c r="C31177" s="203"/>
      <c r="D31177" s="203"/>
      <c r="E31177" s="203"/>
      <c r="F31177" s="203"/>
    </row>
    <row r="31178" spans="1:6" x14ac:dyDescent="0.25">
      <c r="A31178" s="203"/>
      <c r="B31178" s="203"/>
      <c r="C31178" s="203"/>
      <c r="D31178" s="203"/>
      <c r="E31178" s="203"/>
      <c r="F31178" s="203"/>
    </row>
    <row r="31179" spans="1:6" x14ac:dyDescent="0.25">
      <c r="A31179" s="203"/>
      <c r="B31179" s="203"/>
      <c r="C31179" s="203"/>
      <c r="D31179" s="203"/>
      <c r="E31179" s="203"/>
      <c r="F31179" s="203"/>
    </row>
    <row r="31180" spans="1:6" x14ac:dyDescent="0.25">
      <c r="A31180" s="203"/>
      <c r="B31180" s="203"/>
      <c r="C31180" s="203"/>
      <c r="D31180" s="203"/>
      <c r="E31180" s="203"/>
      <c r="F31180" s="203"/>
    </row>
    <row r="31181" spans="1:6" x14ac:dyDescent="0.25">
      <c r="A31181" s="203"/>
      <c r="B31181" s="203"/>
      <c r="C31181" s="203"/>
      <c r="D31181" s="203"/>
      <c r="E31181" s="203"/>
      <c r="F31181" s="203"/>
    </row>
    <row r="31182" spans="1:6" x14ac:dyDescent="0.25">
      <c r="A31182" s="203"/>
      <c r="B31182" s="203"/>
      <c r="C31182" s="203"/>
      <c r="D31182" s="203"/>
      <c r="E31182" s="203"/>
      <c r="F31182" s="203"/>
    </row>
    <row r="31183" spans="1:6" x14ac:dyDescent="0.25">
      <c r="A31183" s="203"/>
      <c r="B31183" s="203"/>
      <c r="C31183" s="203"/>
      <c r="D31183" s="203"/>
      <c r="E31183" s="203"/>
      <c r="F31183" s="203"/>
    </row>
    <row r="31184" spans="1:6" x14ac:dyDescent="0.25">
      <c r="A31184" s="203"/>
      <c r="B31184" s="203"/>
      <c r="C31184" s="203"/>
      <c r="D31184" s="203"/>
      <c r="E31184" s="203"/>
      <c r="F31184" s="203"/>
    </row>
    <row r="31185" spans="1:6" x14ac:dyDescent="0.25">
      <c r="A31185" s="203"/>
      <c r="B31185" s="203"/>
      <c r="C31185" s="203"/>
      <c r="D31185" s="203"/>
      <c r="E31185" s="203"/>
      <c r="F31185" s="203"/>
    </row>
    <row r="31186" spans="1:6" x14ac:dyDescent="0.25">
      <c r="A31186" s="203"/>
      <c r="B31186" s="203"/>
      <c r="C31186" s="203"/>
      <c r="D31186" s="203"/>
      <c r="E31186" s="203"/>
      <c r="F31186" s="203"/>
    </row>
    <row r="31187" spans="1:6" x14ac:dyDescent="0.25">
      <c r="A31187" s="203"/>
      <c r="B31187" s="203"/>
      <c r="C31187" s="203"/>
      <c r="D31187" s="203"/>
      <c r="E31187" s="203"/>
      <c r="F31187" s="203"/>
    </row>
    <row r="31188" spans="1:6" x14ac:dyDescent="0.25">
      <c r="A31188" s="203"/>
      <c r="B31188" s="203"/>
      <c r="C31188" s="203"/>
      <c r="D31188" s="203"/>
      <c r="E31188" s="203"/>
      <c r="F31188" s="203"/>
    </row>
    <row r="31189" spans="1:6" x14ac:dyDescent="0.25">
      <c r="A31189" s="203"/>
      <c r="B31189" s="203"/>
      <c r="C31189" s="203"/>
      <c r="D31189" s="203"/>
      <c r="E31189" s="203"/>
      <c r="F31189" s="203"/>
    </row>
    <row r="31190" spans="1:6" x14ac:dyDescent="0.25">
      <c r="A31190" s="203"/>
      <c r="B31190" s="203"/>
      <c r="C31190" s="203"/>
      <c r="D31190" s="203"/>
      <c r="E31190" s="203"/>
      <c r="F31190" s="203"/>
    </row>
    <row r="31191" spans="1:6" x14ac:dyDescent="0.25">
      <c r="A31191" s="203"/>
      <c r="B31191" s="203"/>
      <c r="C31191" s="203"/>
      <c r="D31191" s="203"/>
      <c r="E31191" s="203"/>
      <c r="F31191" s="203"/>
    </row>
    <row r="31192" spans="1:6" x14ac:dyDescent="0.25">
      <c r="A31192" s="203"/>
      <c r="B31192" s="203"/>
      <c r="C31192" s="203"/>
      <c r="D31192" s="203"/>
      <c r="E31192" s="203"/>
      <c r="F31192" s="203"/>
    </row>
    <row r="31193" spans="1:6" x14ac:dyDescent="0.25">
      <c r="A31193" s="203"/>
      <c r="B31193" s="203"/>
      <c r="C31193" s="203"/>
      <c r="D31193" s="203"/>
      <c r="E31193" s="203"/>
      <c r="F31193" s="203"/>
    </row>
    <row r="31194" spans="1:6" x14ac:dyDescent="0.25">
      <c r="A31194" s="203"/>
      <c r="B31194" s="203"/>
      <c r="C31194" s="203"/>
      <c r="D31194" s="203"/>
      <c r="E31194" s="203"/>
      <c r="F31194" s="203"/>
    </row>
    <row r="31195" spans="1:6" x14ac:dyDescent="0.25">
      <c r="A31195" s="203"/>
      <c r="B31195" s="203"/>
      <c r="C31195" s="203"/>
      <c r="D31195" s="203"/>
      <c r="E31195" s="203"/>
      <c r="F31195" s="203"/>
    </row>
    <row r="31196" spans="1:6" x14ac:dyDescent="0.25">
      <c r="A31196" s="203"/>
      <c r="B31196" s="203"/>
      <c r="C31196" s="203"/>
      <c r="D31196" s="203"/>
      <c r="E31196" s="203"/>
      <c r="F31196" s="203"/>
    </row>
    <row r="31197" spans="1:6" x14ac:dyDescent="0.25">
      <c r="A31197" s="203"/>
      <c r="B31197" s="203"/>
      <c r="C31197" s="203"/>
      <c r="D31197" s="203"/>
      <c r="E31197" s="203"/>
      <c r="F31197" s="203"/>
    </row>
    <row r="31198" spans="1:6" x14ac:dyDescent="0.25">
      <c r="A31198" s="203"/>
      <c r="B31198" s="203"/>
      <c r="C31198" s="203"/>
      <c r="D31198" s="203"/>
      <c r="E31198" s="203"/>
      <c r="F31198" s="203"/>
    </row>
    <row r="31199" spans="1:6" x14ac:dyDescent="0.25">
      <c r="A31199" s="203"/>
      <c r="B31199" s="203"/>
      <c r="C31199" s="203"/>
      <c r="D31199" s="203"/>
      <c r="E31199" s="203"/>
      <c r="F31199" s="203"/>
    </row>
    <row r="31200" spans="1:6" x14ac:dyDescent="0.25">
      <c r="A31200" s="203"/>
      <c r="B31200" s="203"/>
      <c r="C31200" s="203"/>
      <c r="D31200" s="203"/>
      <c r="E31200" s="203"/>
      <c r="F31200" s="203"/>
    </row>
    <row r="31201" spans="1:6" x14ac:dyDescent="0.25">
      <c r="A31201" s="203"/>
      <c r="B31201" s="203"/>
      <c r="C31201" s="203"/>
      <c r="D31201" s="203"/>
      <c r="E31201" s="203"/>
      <c r="F31201" s="203"/>
    </row>
    <row r="31202" spans="1:6" x14ac:dyDescent="0.25">
      <c r="A31202" s="203"/>
      <c r="B31202" s="203"/>
      <c r="C31202" s="203"/>
      <c r="D31202" s="203"/>
      <c r="E31202" s="203"/>
      <c r="F31202" s="203"/>
    </row>
    <row r="31203" spans="1:6" x14ac:dyDescent="0.25">
      <c r="A31203" s="203"/>
      <c r="B31203" s="203"/>
      <c r="C31203" s="203"/>
      <c r="D31203" s="203"/>
      <c r="E31203" s="203"/>
      <c r="F31203" s="203"/>
    </row>
    <row r="31204" spans="1:6" x14ac:dyDescent="0.25">
      <c r="A31204" s="203"/>
      <c r="B31204" s="203"/>
      <c r="C31204" s="203"/>
      <c r="D31204" s="203"/>
      <c r="E31204" s="203"/>
      <c r="F31204" s="203"/>
    </row>
    <row r="31205" spans="1:6" x14ac:dyDescent="0.25">
      <c r="A31205" s="203"/>
      <c r="B31205" s="203"/>
      <c r="C31205" s="203"/>
      <c r="D31205" s="203"/>
      <c r="E31205" s="203"/>
      <c r="F31205" s="203"/>
    </row>
    <row r="31206" spans="1:6" x14ac:dyDescent="0.25">
      <c r="A31206" s="203"/>
      <c r="B31206" s="203"/>
      <c r="C31206" s="203"/>
      <c r="D31206" s="203"/>
      <c r="E31206" s="203"/>
      <c r="F31206" s="203"/>
    </row>
    <row r="31207" spans="1:6" x14ac:dyDescent="0.25">
      <c r="A31207" s="203"/>
      <c r="B31207" s="203"/>
      <c r="C31207" s="203"/>
      <c r="D31207" s="203"/>
      <c r="E31207" s="203"/>
      <c r="F31207" s="203"/>
    </row>
    <row r="31208" spans="1:6" x14ac:dyDescent="0.25">
      <c r="A31208" s="203"/>
      <c r="B31208" s="203"/>
      <c r="C31208" s="203"/>
      <c r="D31208" s="203"/>
      <c r="E31208" s="203"/>
      <c r="F31208" s="203"/>
    </row>
    <row r="31209" spans="1:6" x14ac:dyDescent="0.25">
      <c r="A31209" s="203"/>
      <c r="B31209" s="203"/>
      <c r="C31209" s="203"/>
      <c r="D31209" s="203"/>
      <c r="E31209" s="203"/>
      <c r="F31209" s="203"/>
    </row>
    <row r="31210" spans="1:6" x14ac:dyDescent="0.25">
      <c r="A31210" s="203"/>
      <c r="B31210" s="203"/>
      <c r="C31210" s="203"/>
      <c r="D31210" s="203"/>
      <c r="E31210" s="203"/>
      <c r="F31210" s="203"/>
    </row>
    <row r="31211" spans="1:6" x14ac:dyDescent="0.25">
      <c r="A31211" s="203"/>
      <c r="B31211" s="203"/>
      <c r="C31211" s="203"/>
      <c r="D31211" s="203"/>
      <c r="E31211" s="203"/>
      <c r="F31211" s="203"/>
    </row>
    <row r="31212" spans="1:6" x14ac:dyDescent="0.25">
      <c r="A31212" s="203"/>
      <c r="B31212" s="203"/>
      <c r="C31212" s="203"/>
      <c r="D31212" s="203"/>
      <c r="E31212" s="203"/>
      <c r="F31212" s="203"/>
    </row>
    <row r="31213" spans="1:6" x14ac:dyDescent="0.25">
      <c r="A31213" s="203"/>
      <c r="B31213" s="203"/>
      <c r="C31213" s="203"/>
      <c r="D31213" s="203"/>
      <c r="E31213" s="203"/>
      <c r="F31213" s="203"/>
    </row>
    <row r="31214" spans="1:6" x14ac:dyDescent="0.25">
      <c r="A31214" s="203"/>
      <c r="B31214" s="203"/>
      <c r="C31214" s="203"/>
      <c r="D31214" s="203"/>
      <c r="E31214" s="203"/>
      <c r="F31214" s="203"/>
    </row>
    <row r="31215" spans="1:6" x14ac:dyDescent="0.25">
      <c r="A31215" s="203"/>
      <c r="B31215" s="203"/>
      <c r="C31215" s="203"/>
      <c r="D31215" s="203"/>
      <c r="E31215" s="203"/>
      <c r="F31215" s="203"/>
    </row>
    <row r="31216" spans="1:6" x14ac:dyDescent="0.25">
      <c r="A31216" s="203"/>
      <c r="B31216" s="203"/>
      <c r="C31216" s="203"/>
      <c r="D31216" s="203"/>
      <c r="E31216" s="203"/>
      <c r="F31216" s="203"/>
    </row>
    <row r="31217" spans="1:6" x14ac:dyDescent="0.25">
      <c r="A31217" s="203"/>
      <c r="B31217" s="203"/>
      <c r="C31217" s="203"/>
      <c r="D31217" s="203"/>
      <c r="E31217" s="203"/>
      <c r="F31217" s="203"/>
    </row>
    <row r="31218" spans="1:6" x14ac:dyDescent="0.25">
      <c r="A31218" s="203"/>
      <c r="B31218" s="203"/>
      <c r="C31218" s="203"/>
      <c r="D31218" s="203"/>
      <c r="E31218" s="203"/>
      <c r="F31218" s="203"/>
    </row>
    <row r="31219" spans="1:6" x14ac:dyDescent="0.25">
      <c r="A31219" s="203"/>
      <c r="B31219" s="203"/>
      <c r="C31219" s="203"/>
      <c r="D31219" s="203"/>
      <c r="E31219" s="203"/>
      <c r="F31219" s="203"/>
    </row>
    <row r="31220" spans="1:6" x14ac:dyDescent="0.25">
      <c r="A31220" s="203"/>
      <c r="B31220" s="203"/>
      <c r="C31220" s="203"/>
      <c r="D31220" s="203"/>
      <c r="E31220" s="203"/>
      <c r="F31220" s="203"/>
    </row>
    <row r="31221" spans="1:6" x14ac:dyDescent="0.25">
      <c r="A31221" s="203"/>
      <c r="B31221" s="203"/>
      <c r="C31221" s="203"/>
      <c r="D31221" s="203"/>
      <c r="E31221" s="203"/>
      <c r="F31221" s="203"/>
    </row>
    <row r="31222" spans="1:6" x14ac:dyDescent="0.25">
      <c r="A31222" s="203"/>
      <c r="B31222" s="203"/>
      <c r="C31222" s="203"/>
      <c r="D31222" s="203"/>
      <c r="E31222" s="203"/>
      <c r="F31222" s="203"/>
    </row>
    <row r="31223" spans="1:6" x14ac:dyDescent="0.25">
      <c r="A31223" s="203"/>
      <c r="B31223" s="203"/>
      <c r="C31223" s="203"/>
      <c r="D31223" s="203"/>
      <c r="E31223" s="203"/>
      <c r="F31223" s="203"/>
    </row>
    <row r="31224" spans="1:6" x14ac:dyDescent="0.25">
      <c r="A31224" s="203"/>
      <c r="B31224" s="203"/>
      <c r="C31224" s="203"/>
      <c r="D31224" s="203"/>
      <c r="E31224" s="203"/>
      <c r="F31224" s="203"/>
    </row>
    <row r="31225" spans="1:6" x14ac:dyDescent="0.25">
      <c r="A31225" s="203"/>
      <c r="B31225" s="203"/>
      <c r="C31225" s="203"/>
      <c r="D31225" s="203"/>
      <c r="E31225" s="203"/>
      <c r="F31225" s="203"/>
    </row>
    <row r="31226" spans="1:6" x14ac:dyDescent="0.25">
      <c r="A31226" s="203"/>
      <c r="B31226" s="203"/>
      <c r="C31226" s="203"/>
      <c r="D31226" s="203"/>
      <c r="E31226" s="203"/>
      <c r="F31226" s="203"/>
    </row>
    <row r="31227" spans="1:6" x14ac:dyDescent="0.25">
      <c r="A31227" s="203"/>
      <c r="B31227" s="203"/>
      <c r="C31227" s="203"/>
      <c r="D31227" s="203"/>
      <c r="E31227" s="203"/>
      <c r="F31227" s="203"/>
    </row>
    <row r="31228" spans="1:6" x14ac:dyDescent="0.25">
      <c r="A31228" s="203"/>
      <c r="B31228" s="203"/>
      <c r="C31228" s="203"/>
      <c r="D31228" s="203"/>
      <c r="E31228" s="203"/>
      <c r="F31228" s="203"/>
    </row>
    <row r="31229" spans="1:6" x14ac:dyDescent="0.25">
      <c r="A31229" s="203"/>
      <c r="B31229" s="203"/>
      <c r="C31229" s="203"/>
      <c r="D31229" s="203"/>
      <c r="E31229" s="203"/>
      <c r="F31229" s="203"/>
    </row>
    <row r="31230" spans="1:6" x14ac:dyDescent="0.25">
      <c r="A31230" s="203"/>
      <c r="B31230" s="203"/>
      <c r="C31230" s="203"/>
      <c r="D31230" s="203"/>
      <c r="E31230" s="203"/>
      <c r="F31230" s="203"/>
    </row>
    <row r="31231" spans="1:6" x14ac:dyDescent="0.25">
      <c r="A31231" s="203"/>
      <c r="B31231" s="203"/>
      <c r="C31231" s="203"/>
      <c r="D31231" s="203"/>
      <c r="E31231" s="203"/>
      <c r="F31231" s="203"/>
    </row>
    <row r="31232" spans="1:6" x14ac:dyDescent="0.25">
      <c r="A31232" s="203"/>
      <c r="B31232" s="203"/>
      <c r="C31232" s="203"/>
      <c r="D31232" s="203"/>
      <c r="E31232" s="203"/>
      <c r="F31232" s="203"/>
    </row>
    <row r="31233" spans="1:6" x14ac:dyDescent="0.25">
      <c r="A31233" s="203"/>
      <c r="B31233" s="203"/>
      <c r="C31233" s="203"/>
      <c r="D31233" s="203"/>
      <c r="E31233" s="203"/>
      <c r="F31233" s="203"/>
    </row>
    <row r="31234" spans="1:6" x14ac:dyDescent="0.25">
      <c r="A31234" s="203"/>
      <c r="B31234" s="203"/>
      <c r="C31234" s="203"/>
      <c r="D31234" s="203"/>
      <c r="E31234" s="203"/>
      <c r="F31234" s="203"/>
    </row>
    <row r="31235" spans="1:6" x14ac:dyDescent="0.25">
      <c r="A31235" s="203"/>
      <c r="B31235" s="203"/>
      <c r="C31235" s="203"/>
      <c r="D31235" s="203"/>
      <c r="E31235" s="203"/>
      <c r="F31235" s="203"/>
    </row>
    <row r="31236" spans="1:6" x14ac:dyDescent="0.25">
      <c r="A31236" s="203"/>
      <c r="B31236" s="203"/>
      <c r="C31236" s="203"/>
      <c r="D31236" s="203"/>
      <c r="E31236" s="203"/>
      <c r="F31236" s="203"/>
    </row>
    <row r="31237" spans="1:6" x14ac:dyDescent="0.25">
      <c r="A31237" s="203"/>
      <c r="B31237" s="203"/>
      <c r="C31237" s="203"/>
      <c r="D31237" s="203"/>
      <c r="E31237" s="203"/>
      <c r="F31237" s="203"/>
    </row>
    <row r="31238" spans="1:6" x14ac:dyDescent="0.25">
      <c r="A31238" s="203"/>
      <c r="B31238" s="203"/>
      <c r="C31238" s="203"/>
      <c r="D31238" s="203"/>
      <c r="E31238" s="203"/>
      <c r="F31238" s="203"/>
    </row>
    <row r="31239" spans="1:6" x14ac:dyDescent="0.25">
      <c r="A31239" s="203"/>
      <c r="B31239" s="203"/>
      <c r="C31239" s="203"/>
      <c r="D31239" s="203"/>
      <c r="E31239" s="203"/>
      <c r="F31239" s="203"/>
    </row>
    <row r="31240" spans="1:6" x14ac:dyDescent="0.25">
      <c r="A31240" s="203"/>
      <c r="B31240" s="203"/>
      <c r="C31240" s="203"/>
      <c r="D31240" s="203"/>
      <c r="E31240" s="203"/>
      <c r="F31240" s="203"/>
    </row>
    <row r="31241" spans="1:6" x14ac:dyDescent="0.25">
      <c r="A31241" s="203"/>
      <c r="B31241" s="203"/>
      <c r="C31241" s="203"/>
      <c r="D31241" s="203"/>
      <c r="E31241" s="203"/>
      <c r="F31241" s="203"/>
    </row>
    <row r="31242" spans="1:6" x14ac:dyDescent="0.25">
      <c r="A31242" s="203"/>
      <c r="B31242" s="203"/>
      <c r="C31242" s="203"/>
      <c r="D31242" s="203"/>
      <c r="E31242" s="203"/>
      <c r="F31242" s="203"/>
    </row>
    <row r="31243" spans="1:6" x14ac:dyDescent="0.25">
      <c r="A31243" s="203"/>
      <c r="B31243" s="203"/>
      <c r="C31243" s="203"/>
      <c r="D31243" s="203"/>
      <c r="E31243" s="203"/>
      <c r="F31243" s="203"/>
    </row>
    <row r="31244" spans="1:6" x14ac:dyDescent="0.25">
      <c r="A31244" s="203"/>
      <c r="B31244" s="203"/>
      <c r="C31244" s="203"/>
      <c r="D31244" s="203"/>
      <c r="E31244" s="203"/>
      <c r="F31244" s="203"/>
    </row>
    <row r="31245" spans="1:6" x14ac:dyDescent="0.25">
      <c r="A31245" s="203"/>
      <c r="B31245" s="203"/>
      <c r="C31245" s="203"/>
      <c r="D31245" s="203"/>
      <c r="E31245" s="203"/>
      <c r="F31245" s="203"/>
    </row>
    <row r="31246" spans="1:6" x14ac:dyDescent="0.25">
      <c r="A31246" s="203"/>
      <c r="B31246" s="203"/>
      <c r="C31246" s="203"/>
      <c r="D31246" s="203"/>
      <c r="E31246" s="203"/>
      <c r="F31246" s="203"/>
    </row>
    <row r="31247" spans="1:6" x14ac:dyDescent="0.25">
      <c r="A31247" s="203"/>
      <c r="B31247" s="203"/>
      <c r="C31247" s="203"/>
      <c r="D31247" s="203"/>
      <c r="E31247" s="203"/>
      <c r="F31247" s="203"/>
    </row>
    <row r="31248" spans="1:6" x14ac:dyDescent="0.25">
      <c r="A31248" s="203"/>
      <c r="B31248" s="203"/>
      <c r="C31248" s="203"/>
      <c r="D31248" s="203"/>
      <c r="E31248" s="203"/>
      <c r="F31248" s="203"/>
    </row>
    <row r="31249" spans="1:6" x14ac:dyDescent="0.25">
      <c r="A31249" s="203"/>
      <c r="B31249" s="203"/>
      <c r="C31249" s="203"/>
      <c r="D31249" s="203"/>
      <c r="E31249" s="203"/>
      <c r="F31249" s="203"/>
    </row>
    <row r="31250" spans="1:6" x14ac:dyDescent="0.25">
      <c r="A31250" s="203"/>
      <c r="B31250" s="203"/>
      <c r="C31250" s="203"/>
      <c r="D31250" s="203"/>
      <c r="E31250" s="203"/>
      <c r="F31250" s="203"/>
    </row>
    <row r="31251" spans="1:6" x14ac:dyDescent="0.25">
      <c r="A31251" s="203"/>
      <c r="B31251" s="203"/>
      <c r="C31251" s="203"/>
      <c r="D31251" s="203"/>
      <c r="E31251" s="203"/>
      <c r="F31251" s="203"/>
    </row>
    <row r="31252" spans="1:6" x14ac:dyDescent="0.25">
      <c r="A31252" s="203"/>
      <c r="B31252" s="203"/>
      <c r="C31252" s="203"/>
      <c r="D31252" s="203"/>
      <c r="E31252" s="203"/>
      <c r="F31252" s="203"/>
    </row>
    <row r="31253" spans="1:6" x14ac:dyDescent="0.25">
      <c r="A31253" s="203"/>
      <c r="B31253" s="203"/>
      <c r="C31253" s="203"/>
      <c r="D31253" s="203"/>
      <c r="E31253" s="203"/>
      <c r="F31253" s="203"/>
    </row>
    <row r="31254" spans="1:6" x14ac:dyDescent="0.25">
      <c r="A31254" s="203"/>
      <c r="B31254" s="203"/>
      <c r="C31254" s="203"/>
      <c r="D31254" s="203"/>
      <c r="E31254" s="203"/>
      <c r="F31254" s="203"/>
    </row>
    <row r="31255" spans="1:6" x14ac:dyDescent="0.25">
      <c r="A31255" s="203"/>
      <c r="B31255" s="203"/>
      <c r="C31255" s="203"/>
      <c r="D31255" s="203"/>
      <c r="E31255" s="203"/>
      <c r="F31255" s="203"/>
    </row>
    <row r="31256" spans="1:6" x14ac:dyDescent="0.25">
      <c r="A31256" s="203"/>
      <c r="B31256" s="203"/>
      <c r="C31256" s="203"/>
      <c r="D31256" s="203"/>
      <c r="E31256" s="203"/>
      <c r="F31256" s="203"/>
    </row>
    <row r="31257" spans="1:6" x14ac:dyDescent="0.25">
      <c r="A31257" s="203"/>
      <c r="B31257" s="203"/>
      <c r="C31257" s="203"/>
      <c r="D31257" s="203"/>
      <c r="E31257" s="203"/>
      <c r="F31257" s="203"/>
    </row>
    <row r="31258" spans="1:6" x14ac:dyDescent="0.25">
      <c r="A31258" s="203"/>
      <c r="B31258" s="203"/>
      <c r="C31258" s="203"/>
      <c r="D31258" s="203"/>
      <c r="E31258" s="203"/>
      <c r="F31258" s="203"/>
    </row>
    <row r="31259" spans="1:6" x14ac:dyDescent="0.25">
      <c r="A31259" s="203"/>
      <c r="B31259" s="203"/>
      <c r="C31259" s="203"/>
      <c r="D31259" s="203"/>
      <c r="E31259" s="203"/>
      <c r="F31259" s="203"/>
    </row>
    <row r="31260" spans="1:6" x14ac:dyDescent="0.25">
      <c r="A31260" s="203"/>
      <c r="B31260" s="203"/>
      <c r="C31260" s="203"/>
      <c r="D31260" s="203"/>
      <c r="E31260" s="203"/>
      <c r="F31260" s="203"/>
    </row>
    <row r="31261" spans="1:6" x14ac:dyDescent="0.25">
      <c r="A31261" s="203"/>
      <c r="B31261" s="203"/>
      <c r="C31261" s="203"/>
      <c r="D31261" s="203"/>
      <c r="E31261" s="203"/>
      <c r="F31261" s="203"/>
    </row>
    <row r="31262" spans="1:6" x14ac:dyDescent="0.25">
      <c r="A31262" s="203"/>
      <c r="B31262" s="203"/>
      <c r="C31262" s="203"/>
      <c r="D31262" s="203"/>
      <c r="E31262" s="203"/>
      <c r="F31262" s="203"/>
    </row>
    <row r="31263" spans="1:6" x14ac:dyDescent="0.25">
      <c r="A31263" s="203"/>
      <c r="B31263" s="203"/>
      <c r="C31263" s="203"/>
      <c r="D31263" s="203"/>
      <c r="E31263" s="203"/>
      <c r="F31263" s="203"/>
    </row>
    <row r="31264" spans="1:6" x14ac:dyDescent="0.25">
      <c r="A31264" s="203"/>
      <c r="B31264" s="203"/>
      <c r="C31264" s="203"/>
      <c r="D31264" s="203"/>
      <c r="E31264" s="203"/>
      <c r="F31264" s="203"/>
    </row>
    <row r="31265" spans="1:6" x14ac:dyDescent="0.25">
      <c r="A31265" s="203"/>
      <c r="B31265" s="203"/>
      <c r="C31265" s="203"/>
      <c r="D31265" s="203"/>
      <c r="E31265" s="203"/>
      <c r="F31265" s="203"/>
    </row>
    <row r="31266" spans="1:6" x14ac:dyDescent="0.25">
      <c r="A31266" s="203"/>
      <c r="B31266" s="203"/>
      <c r="C31266" s="203"/>
      <c r="D31266" s="203"/>
      <c r="E31266" s="203"/>
      <c r="F31266" s="203"/>
    </row>
    <row r="31267" spans="1:6" x14ac:dyDescent="0.25">
      <c r="A31267" s="203"/>
      <c r="B31267" s="203"/>
      <c r="C31267" s="203"/>
      <c r="D31267" s="203"/>
      <c r="E31267" s="203"/>
      <c r="F31267" s="203"/>
    </row>
    <row r="31268" spans="1:6" x14ac:dyDescent="0.25">
      <c r="A31268" s="203"/>
      <c r="B31268" s="203"/>
      <c r="C31268" s="203"/>
      <c r="D31268" s="203"/>
      <c r="E31268" s="203"/>
      <c r="F31268" s="203"/>
    </row>
    <row r="31269" spans="1:6" x14ac:dyDescent="0.25">
      <c r="A31269" s="203"/>
      <c r="B31269" s="203"/>
      <c r="C31269" s="203"/>
      <c r="D31269" s="203"/>
      <c r="E31269" s="203"/>
      <c r="F31269" s="203"/>
    </row>
    <row r="31270" spans="1:6" x14ac:dyDescent="0.25">
      <c r="A31270" s="203"/>
      <c r="B31270" s="203"/>
      <c r="C31270" s="203"/>
      <c r="D31270" s="203"/>
      <c r="E31270" s="203"/>
      <c r="F31270" s="203"/>
    </row>
    <row r="31271" spans="1:6" x14ac:dyDescent="0.25">
      <c r="A31271" s="203"/>
      <c r="B31271" s="203"/>
      <c r="C31271" s="203"/>
      <c r="D31271" s="203"/>
      <c r="E31271" s="203"/>
      <c r="F31271" s="203"/>
    </row>
    <row r="31272" spans="1:6" x14ac:dyDescent="0.25">
      <c r="A31272" s="203"/>
      <c r="B31272" s="203"/>
      <c r="C31272" s="203"/>
      <c r="D31272" s="203"/>
      <c r="E31272" s="203"/>
      <c r="F31272" s="203"/>
    </row>
    <row r="31273" spans="1:6" x14ac:dyDescent="0.25">
      <c r="A31273" s="203"/>
      <c r="B31273" s="203"/>
      <c r="C31273" s="203"/>
      <c r="D31273" s="203"/>
      <c r="E31273" s="203"/>
      <c r="F31273" s="203"/>
    </row>
    <row r="31274" spans="1:6" x14ac:dyDescent="0.25">
      <c r="A31274" s="203"/>
      <c r="B31274" s="203"/>
      <c r="C31274" s="203"/>
      <c r="D31274" s="203"/>
      <c r="E31274" s="203"/>
      <c r="F31274" s="203"/>
    </row>
    <row r="31275" spans="1:6" x14ac:dyDescent="0.25">
      <c r="A31275" s="203"/>
      <c r="B31275" s="203"/>
      <c r="C31275" s="203"/>
      <c r="D31275" s="203"/>
      <c r="E31275" s="203"/>
      <c r="F31275" s="203"/>
    </row>
    <row r="31276" spans="1:6" x14ac:dyDescent="0.25">
      <c r="A31276" s="203"/>
      <c r="B31276" s="203"/>
      <c r="C31276" s="203"/>
      <c r="D31276" s="203"/>
      <c r="E31276" s="203"/>
      <c r="F31276" s="203"/>
    </row>
    <row r="31277" spans="1:6" x14ac:dyDescent="0.25">
      <c r="A31277" s="203"/>
      <c r="B31277" s="203"/>
      <c r="C31277" s="203"/>
      <c r="D31277" s="203"/>
      <c r="E31277" s="203"/>
      <c r="F31277" s="203"/>
    </row>
    <row r="31278" spans="1:6" x14ac:dyDescent="0.25">
      <c r="A31278" s="203"/>
      <c r="B31278" s="203"/>
      <c r="C31278" s="203"/>
      <c r="D31278" s="203"/>
      <c r="E31278" s="203"/>
      <c r="F31278" s="203"/>
    </row>
    <row r="31279" spans="1:6" x14ac:dyDescent="0.25">
      <c r="A31279" s="203"/>
      <c r="B31279" s="203"/>
      <c r="C31279" s="203"/>
      <c r="D31279" s="203"/>
      <c r="E31279" s="203"/>
      <c r="F31279" s="203"/>
    </row>
    <row r="31280" spans="1:6" x14ac:dyDescent="0.25">
      <c r="A31280" s="203"/>
      <c r="B31280" s="203"/>
      <c r="C31280" s="203"/>
      <c r="D31280" s="203"/>
      <c r="E31280" s="203"/>
      <c r="F31280" s="203"/>
    </row>
    <row r="31281" spans="1:6" x14ac:dyDescent="0.25">
      <c r="A31281" s="203"/>
      <c r="B31281" s="203"/>
      <c r="C31281" s="203"/>
      <c r="D31281" s="203"/>
      <c r="E31281" s="203"/>
      <c r="F31281" s="203"/>
    </row>
    <row r="31282" spans="1:6" x14ac:dyDescent="0.25">
      <c r="A31282" s="203"/>
      <c r="B31282" s="203"/>
      <c r="C31282" s="203"/>
      <c r="D31282" s="203"/>
      <c r="E31282" s="203"/>
      <c r="F31282" s="203"/>
    </row>
    <row r="31283" spans="1:6" x14ac:dyDescent="0.25">
      <c r="A31283" s="203"/>
      <c r="B31283" s="203"/>
      <c r="C31283" s="203"/>
      <c r="D31283" s="203"/>
      <c r="E31283" s="203"/>
      <c r="F31283" s="203"/>
    </row>
    <row r="31284" spans="1:6" x14ac:dyDescent="0.25">
      <c r="A31284" s="203"/>
      <c r="B31284" s="203"/>
      <c r="C31284" s="203"/>
      <c r="D31284" s="203"/>
      <c r="E31284" s="203"/>
      <c r="F31284" s="203"/>
    </row>
    <row r="31285" spans="1:6" x14ac:dyDescent="0.25">
      <c r="A31285" s="203"/>
      <c r="B31285" s="203"/>
      <c r="C31285" s="203"/>
      <c r="D31285" s="203"/>
      <c r="E31285" s="203"/>
      <c r="F31285" s="203"/>
    </row>
    <row r="31286" spans="1:6" x14ac:dyDescent="0.25">
      <c r="A31286" s="203"/>
      <c r="B31286" s="203"/>
      <c r="C31286" s="203"/>
      <c r="D31286" s="203"/>
      <c r="E31286" s="203"/>
      <c r="F31286" s="203"/>
    </row>
    <row r="31287" spans="1:6" x14ac:dyDescent="0.25">
      <c r="A31287" s="203"/>
      <c r="B31287" s="203"/>
      <c r="C31287" s="203"/>
      <c r="D31287" s="203"/>
      <c r="E31287" s="203"/>
      <c r="F31287" s="203"/>
    </row>
    <row r="31288" spans="1:6" x14ac:dyDescent="0.25">
      <c r="A31288" s="203"/>
      <c r="B31288" s="203"/>
      <c r="C31288" s="203"/>
      <c r="D31288" s="203"/>
      <c r="E31288" s="203"/>
      <c r="F31288" s="203"/>
    </row>
    <row r="31289" spans="1:6" x14ac:dyDescent="0.25">
      <c r="A31289" s="203"/>
      <c r="B31289" s="203"/>
      <c r="C31289" s="203"/>
      <c r="D31289" s="203"/>
      <c r="E31289" s="203"/>
      <c r="F31289" s="203"/>
    </row>
    <row r="31290" spans="1:6" x14ac:dyDescent="0.25">
      <c r="A31290" s="203"/>
      <c r="B31290" s="203"/>
      <c r="C31290" s="203"/>
      <c r="D31290" s="203"/>
      <c r="E31290" s="203"/>
      <c r="F31290" s="203"/>
    </row>
    <row r="31291" spans="1:6" x14ac:dyDescent="0.25">
      <c r="A31291" s="203"/>
      <c r="B31291" s="203"/>
      <c r="C31291" s="203"/>
      <c r="D31291" s="203"/>
      <c r="E31291" s="203"/>
      <c r="F31291" s="203"/>
    </row>
    <row r="31292" spans="1:6" x14ac:dyDescent="0.25">
      <c r="A31292" s="203"/>
      <c r="B31292" s="203"/>
      <c r="C31292" s="203"/>
      <c r="D31292" s="203"/>
      <c r="E31292" s="203"/>
      <c r="F31292" s="203"/>
    </row>
    <row r="31293" spans="1:6" x14ac:dyDescent="0.25">
      <c r="A31293" s="203"/>
      <c r="B31293" s="203"/>
      <c r="C31293" s="203"/>
      <c r="D31293" s="203"/>
      <c r="E31293" s="203"/>
      <c r="F31293" s="203"/>
    </row>
    <row r="31294" spans="1:6" x14ac:dyDescent="0.25">
      <c r="A31294" s="203"/>
      <c r="B31294" s="203"/>
      <c r="C31294" s="203"/>
      <c r="D31294" s="203"/>
      <c r="E31294" s="203"/>
      <c r="F31294" s="203"/>
    </row>
    <row r="31295" spans="1:6" x14ac:dyDescent="0.25">
      <c r="A31295" s="203"/>
      <c r="B31295" s="203"/>
      <c r="C31295" s="203"/>
      <c r="D31295" s="203"/>
      <c r="E31295" s="203"/>
      <c r="F31295" s="203"/>
    </row>
    <row r="31296" spans="1:6" x14ac:dyDescent="0.25">
      <c r="A31296" s="203"/>
      <c r="B31296" s="203"/>
      <c r="C31296" s="203"/>
      <c r="D31296" s="203"/>
      <c r="E31296" s="203"/>
      <c r="F31296" s="203"/>
    </row>
    <row r="31297" spans="1:6" x14ac:dyDescent="0.25">
      <c r="A31297" s="203"/>
      <c r="B31297" s="203"/>
      <c r="C31297" s="203"/>
      <c r="D31297" s="203"/>
      <c r="E31297" s="203"/>
      <c r="F31297" s="203"/>
    </row>
    <row r="31298" spans="1:6" x14ac:dyDescent="0.25">
      <c r="A31298" s="203"/>
      <c r="B31298" s="203"/>
      <c r="C31298" s="203"/>
      <c r="D31298" s="203"/>
      <c r="E31298" s="203"/>
      <c r="F31298" s="203"/>
    </row>
    <row r="31299" spans="1:6" x14ac:dyDescent="0.25">
      <c r="A31299" s="203"/>
      <c r="B31299" s="203"/>
      <c r="C31299" s="203"/>
      <c r="D31299" s="203"/>
      <c r="E31299" s="203"/>
      <c r="F31299" s="203"/>
    </row>
    <row r="31300" spans="1:6" x14ac:dyDescent="0.25">
      <c r="A31300" s="203"/>
      <c r="B31300" s="203"/>
      <c r="C31300" s="203"/>
      <c r="D31300" s="203"/>
      <c r="E31300" s="203"/>
      <c r="F31300" s="203"/>
    </row>
    <row r="31301" spans="1:6" x14ac:dyDescent="0.25">
      <c r="A31301" s="203"/>
      <c r="B31301" s="203"/>
      <c r="C31301" s="203"/>
      <c r="D31301" s="203"/>
      <c r="E31301" s="203"/>
      <c r="F31301" s="203"/>
    </row>
    <row r="31302" spans="1:6" x14ac:dyDescent="0.25">
      <c r="A31302" s="203"/>
      <c r="B31302" s="203"/>
      <c r="C31302" s="203"/>
      <c r="D31302" s="203"/>
      <c r="E31302" s="203"/>
      <c r="F31302" s="203"/>
    </row>
    <row r="31303" spans="1:6" x14ac:dyDescent="0.25">
      <c r="A31303" s="203"/>
      <c r="B31303" s="203"/>
      <c r="C31303" s="203"/>
      <c r="D31303" s="203"/>
      <c r="E31303" s="203"/>
      <c r="F31303" s="203"/>
    </row>
    <row r="31304" spans="1:6" x14ac:dyDescent="0.25">
      <c r="A31304" s="203"/>
      <c r="B31304" s="203"/>
      <c r="C31304" s="203"/>
      <c r="D31304" s="203"/>
      <c r="E31304" s="203"/>
      <c r="F31304" s="203"/>
    </row>
    <row r="31305" spans="1:6" x14ac:dyDescent="0.25">
      <c r="A31305" s="203"/>
      <c r="B31305" s="203"/>
      <c r="C31305" s="203"/>
      <c r="D31305" s="203"/>
      <c r="E31305" s="203"/>
      <c r="F31305" s="203"/>
    </row>
    <row r="31306" spans="1:6" x14ac:dyDescent="0.25">
      <c r="A31306" s="203"/>
      <c r="B31306" s="203"/>
      <c r="C31306" s="203"/>
      <c r="D31306" s="203"/>
      <c r="E31306" s="203"/>
      <c r="F31306" s="203"/>
    </row>
    <row r="31307" spans="1:6" x14ac:dyDescent="0.25">
      <c r="A31307" s="203"/>
      <c r="B31307" s="203"/>
      <c r="C31307" s="203"/>
      <c r="D31307" s="203"/>
      <c r="E31307" s="203"/>
      <c r="F31307" s="203"/>
    </row>
    <row r="31308" spans="1:6" x14ac:dyDescent="0.25">
      <c r="A31308" s="203"/>
      <c r="B31308" s="203"/>
      <c r="C31308" s="203"/>
      <c r="D31308" s="203"/>
      <c r="E31308" s="203"/>
      <c r="F31308" s="203"/>
    </row>
    <row r="31309" spans="1:6" x14ac:dyDescent="0.25">
      <c r="A31309" s="203"/>
      <c r="B31309" s="203"/>
      <c r="C31309" s="203"/>
      <c r="D31309" s="203"/>
      <c r="E31309" s="203"/>
      <c r="F31309" s="203"/>
    </row>
    <row r="31310" spans="1:6" x14ac:dyDescent="0.25">
      <c r="A31310" s="203"/>
      <c r="B31310" s="203"/>
      <c r="C31310" s="203"/>
      <c r="D31310" s="203"/>
      <c r="E31310" s="203"/>
      <c r="F31310" s="203"/>
    </row>
    <row r="31311" spans="1:6" x14ac:dyDescent="0.25">
      <c r="A31311" s="203"/>
      <c r="B31311" s="203"/>
      <c r="C31311" s="203"/>
      <c r="D31311" s="203"/>
      <c r="E31311" s="203"/>
      <c r="F31311" s="203"/>
    </row>
    <row r="31312" spans="1:6" x14ac:dyDescent="0.25">
      <c r="A31312" s="203"/>
      <c r="B31312" s="203"/>
      <c r="C31312" s="203"/>
      <c r="D31312" s="203"/>
      <c r="E31312" s="203"/>
      <c r="F31312" s="203"/>
    </row>
    <row r="31313" spans="1:6" x14ac:dyDescent="0.25">
      <c r="A31313" s="203"/>
      <c r="B31313" s="203"/>
      <c r="C31313" s="203"/>
      <c r="D31313" s="203"/>
      <c r="E31313" s="203"/>
      <c r="F31313" s="203"/>
    </row>
    <row r="31314" spans="1:6" x14ac:dyDescent="0.25">
      <c r="A31314" s="203"/>
      <c r="B31314" s="203"/>
      <c r="C31314" s="203"/>
      <c r="D31314" s="203"/>
      <c r="E31314" s="203"/>
      <c r="F31314" s="203"/>
    </row>
    <row r="31315" spans="1:6" x14ac:dyDescent="0.25">
      <c r="A31315" s="203"/>
      <c r="B31315" s="203"/>
      <c r="C31315" s="203"/>
      <c r="D31315" s="203"/>
      <c r="E31315" s="203"/>
      <c r="F31315" s="203"/>
    </row>
    <row r="31316" spans="1:6" x14ac:dyDescent="0.25">
      <c r="A31316" s="203"/>
      <c r="B31316" s="203"/>
      <c r="C31316" s="203"/>
      <c r="D31316" s="203"/>
      <c r="E31316" s="203"/>
      <c r="F31316" s="203"/>
    </row>
    <row r="31317" spans="1:6" x14ac:dyDescent="0.25">
      <c r="A31317" s="203"/>
      <c r="B31317" s="203"/>
      <c r="C31317" s="203"/>
      <c r="D31317" s="203"/>
      <c r="E31317" s="203"/>
      <c r="F31317" s="203"/>
    </row>
    <row r="31318" spans="1:6" x14ac:dyDescent="0.25">
      <c r="A31318" s="203"/>
      <c r="B31318" s="203"/>
      <c r="C31318" s="203"/>
      <c r="D31318" s="203"/>
      <c r="E31318" s="203"/>
      <c r="F31318" s="203"/>
    </row>
    <row r="31319" spans="1:6" x14ac:dyDescent="0.25">
      <c r="A31319" s="203"/>
      <c r="B31319" s="203"/>
      <c r="C31319" s="203"/>
      <c r="D31319" s="203"/>
      <c r="E31319" s="203"/>
      <c r="F31319" s="203"/>
    </row>
    <row r="31320" spans="1:6" x14ac:dyDescent="0.25">
      <c r="A31320" s="203"/>
      <c r="B31320" s="203"/>
      <c r="C31320" s="203"/>
      <c r="D31320" s="203"/>
      <c r="E31320" s="203"/>
      <c r="F31320" s="203"/>
    </row>
    <row r="31321" spans="1:6" x14ac:dyDescent="0.25">
      <c r="A31321" s="203"/>
      <c r="B31321" s="203"/>
      <c r="C31321" s="203"/>
      <c r="D31321" s="203"/>
      <c r="E31321" s="203"/>
      <c r="F31321" s="203"/>
    </row>
    <row r="31322" spans="1:6" x14ac:dyDescent="0.25">
      <c r="A31322" s="203"/>
      <c r="B31322" s="203"/>
      <c r="C31322" s="203"/>
      <c r="D31322" s="203"/>
      <c r="E31322" s="203"/>
      <c r="F31322" s="203"/>
    </row>
    <row r="31323" spans="1:6" x14ac:dyDescent="0.25">
      <c r="A31323" s="203"/>
      <c r="B31323" s="203"/>
      <c r="C31323" s="203"/>
      <c r="D31323" s="203"/>
      <c r="E31323" s="203"/>
      <c r="F31323" s="203"/>
    </row>
    <row r="31324" spans="1:6" x14ac:dyDescent="0.25">
      <c r="A31324" s="203"/>
      <c r="B31324" s="203"/>
      <c r="C31324" s="203"/>
      <c r="D31324" s="203"/>
      <c r="E31324" s="203"/>
      <c r="F31324" s="203"/>
    </row>
    <row r="31325" spans="1:6" x14ac:dyDescent="0.25">
      <c r="A31325" s="203"/>
      <c r="B31325" s="203"/>
      <c r="C31325" s="203"/>
      <c r="D31325" s="203"/>
      <c r="E31325" s="203"/>
      <c r="F31325" s="203"/>
    </row>
    <row r="31326" spans="1:6" x14ac:dyDescent="0.25">
      <c r="A31326" s="203"/>
      <c r="B31326" s="203"/>
      <c r="C31326" s="203"/>
      <c r="D31326" s="203"/>
      <c r="E31326" s="203"/>
      <c r="F31326" s="203"/>
    </row>
    <row r="31327" spans="1:6" x14ac:dyDescent="0.25">
      <c r="A31327" s="203"/>
      <c r="B31327" s="203"/>
      <c r="C31327" s="203"/>
      <c r="D31327" s="203"/>
      <c r="E31327" s="203"/>
      <c r="F31327" s="203"/>
    </row>
    <row r="31328" spans="1:6" x14ac:dyDescent="0.25">
      <c r="A31328" s="203"/>
      <c r="B31328" s="203"/>
      <c r="C31328" s="203"/>
      <c r="D31328" s="203"/>
      <c r="E31328" s="203"/>
      <c r="F31328" s="203"/>
    </row>
    <row r="31329" spans="1:6" x14ac:dyDescent="0.25">
      <c r="A31329" s="203"/>
      <c r="B31329" s="203"/>
      <c r="C31329" s="203"/>
      <c r="D31329" s="203"/>
      <c r="E31329" s="203"/>
      <c r="F31329" s="203"/>
    </row>
    <row r="31330" spans="1:6" x14ac:dyDescent="0.25">
      <c r="A31330" s="203"/>
      <c r="B31330" s="203"/>
      <c r="C31330" s="203"/>
      <c r="D31330" s="203"/>
      <c r="E31330" s="203"/>
      <c r="F31330" s="203"/>
    </row>
    <row r="31331" spans="1:6" x14ac:dyDescent="0.25">
      <c r="A31331" s="203"/>
      <c r="B31331" s="203"/>
      <c r="C31331" s="203"/>
      <c r="D31331" s="203"/>
      <c r="E31331" s="203"/>
      <c r="F31331" s="203"/>
    </row>
    <row r="31332" spans="1:6" x14ac:dyDescent="0.25">
      <c r="A31332" s="203"/>
      <c r="B31332" s="203"/>
      <c r="C31332" s="203"/>
      <c r="D31332" s="203"/>
      <c r="E31332" s="203"/>
      <c r="F31332" s="203"/>
    </row>
    <row r="31333" spans="1:6" x14ac:dyDescent="0.25">
      <c r="A31333" s="203"/>
      <c r="B31333" s="203"/>
      <c r="C31333" s="203"/>
      <c r="D31333" s="203"/>
      <c r="E31333" s="203"/>
      <c r="F31333" s="203"/>
    </row>
    <row r="31334" spans="1:6" x14ac:dyDescent="0.25">
      <c r="A31334" s="203"/>
      <c r="B31334" s="203"/>
      <c r="C31334" s="203"/>
      <c r="D31334" s="203"/>
      <c r="E31334" s="203"/>
      <c r="F31334" s="203"/>
    </row>
    <row r="31335" spans="1:6" x14ac:dyDescent="0.25">
      <c r="A31335" s="203"/>
      <c r="B31335" s="203"/>
      <c r="C31335" s="203"/>
      <c r="D31335" s="203"/>
      <c r="E31335" s="203"/>
      <c r="F31335" s="203"/>
    </row>
    <row r="31336" spans="1:6" x14ac:dyDescent="0.25">
      <c r="A31336" s="203"/>
      <c r="B31336" s="203"/>
      <c r="C31336" s="203"/>
      <c r="D31336" s="203"/>
      <c r="E31336" s="203"/>
      <c r="F31336" s="203"/>
    </row>
    <row r="31337" spans="1:6" x14ac:dyDescent="0.25">
      <c r="A31337" s="203"/>
      <c r="B31337" s="203"/>
      <c r="C31337" s="203"/>
      <c r="D31337" s="203"/>
      <c r="E31337" s="203"/>
      <c r="F31337" s="203"/>
    </row>
    <row r="31338" spans="1:6" x14ac:dyDescent="0.25">
      <c r="A31338" s="203"/>
      <c r="B31338" s="203"/>
      <c r="C31338" s="203"/>
      <c r="D31338" s="203"/>
      <c r="E31338" s="203"/>
      <c r="F31338" s="203"/>
    </row>
    <row r="31339" spans="1:6" x14ac:dyDescent="0.25">
      <c r="A31339" s="203"/>
      <c r="B31339" s="203"/>
      <c r="C31339" s="203"/>
      <c r="D31339" s="203"/>
      <c r="E31339" s="203"/>
      <c r="F31339" s="203"/>
    </row>
    <row r="31340" spans="1:6" x14ac:dyDescent="0.25">
      <c r="A31340" s="203"/>
      <c r="B31340" s="203"/>
      <c r="C31340" s="203"/>
      <c r="D31340" s="203"/>
      <c r="E31340" s="203"/>
      <c r="F31340" s="203"/>
    </row>
    <row r="31341" spans="1:6" x14ac:dyDescent="0.25">
      <c r="A31341" s="203"/>
      <c r="B31341" s="203"/>
      <c r="C31341" s="203"/>
      <c r="D31341" s="203"/>
      <c r="E31341" s="203"/>
      <c r="F31341" s="203"/>
    </row>
    <row r="31342" spans="1:6" x14ac:dyDescent="0.25">
      <c r="A31342" s="203"/>
      <c r="B31342" s="203"/>
      <c r="C31342" s="203"/>
      <c r="D31342" s="203"/>
      <c r="E31342" s="203"/>
      <c r="F31342" s="203"/>
    </row>
    <row r="31343" spans="1:6" x14ac:dyDescent="0.25">
      <c r="A31343" s="203"/>
      <c r="B31343" s="203"/>
      <c r="C31343" s="203"/>
      <c r="D31343" s="203"/>
      <c r="E31343" s="203"/>
      <c r="F31343" s="203"/>
    </row>
    <row r="31344" spans="1:6" x14ac:dyDescent="0.25">
      <c r="A31344" s="203"/>
      <c r="B31344" s="203"/>
      <c r="C31344" s="203"/>
      <c r="D31344" s="203"/>
      <c r="E31344" s="203"/>
      <c r="F31344" s="203"/>
    </row>
    <row r="31345" spans="1:6" x14ac:dyDescent="0.25">
      <c r="A31345" s="203"/>
      <c r="B31345" s="203"/>
      <c r="C31345" s="203"/>
      <c r="D31345" s="203"/>
      <c r="E31345" s="203"/>
      <c r="F31345" s="203"/>
    </row>
    <row r="31346" spans="1:6" x14ac:dyDescent="0.25">
      <c r="A31346" s="203"/>
      <c r="B31346" s="203"/>
      <c r="C31346" s="203"/>
      <c r="D31346" s="203"/>
      <c r="E31346" s="203"/>
      <c r="F31346" s="203"/>
    </row>
    <row r="31347" spans="1:6" x14ac:dyDescent="0.25">
      <c r="A31347" s="203"/>
      <c r="B31347" s="203"/>
      <c r="C31347" s="203"/>
      <c r="D31347" s="203"/>
      <c r="E31347" s="203"/>
      <c r="F31347" s="203"/>
    </row>
    <row r="31348" spans="1:6" x14ac:dyDescent="0.25">
      <c r="A31348" s="203"/>
      <c r="B31348" s="203"/>
      <c r="C31348" s="203"/>
      <c r="D31348" s="203"/>
      <c r="E31348" s="203"/>
      <c r="F31348" s="203"/>
    </row>
    <row r="31349" spans="1:6" x14ac:dyDescent="0.25">
      <c r="A31349" s="203"/>
      <c r="B31349" s="203"/>
      <c r="C31349" s="203"/>
      <c r="D31349" s="203"/>
      <c r="E31349" s="203"/>
      <c r="F31349" s="203"/>
    </row>
    <row r="31350" spans="1:6" x14ac:dyDescent="0.25">
      <c r="A31350" s="203"/>
      <c r="B31350" s="203"/>
      <c r="C31350" s="203"/>
      <c r="D31350" s="203"/>
      <c r="E31350" s="203"/>
      <c r="F31350" s="203"/>
    </row>
    <row r="31351" spans="1:6" x14ac:dyDescent="0.25">
      <c r="A31351" s="203"/>
      <c r="B31351" s="203"/>
      <c r="C31351" s="203"/>
      <c r="D31351" s="203"/>
      <c r="E31351" s="203"/>
      <c r="F31351" s="203"/>
    </row>
    <row r="31352" spans="1:6" x14ac:dyDescent="0.25">
      <c r="A31352" s="203"/>
      <c r="B31352" s="203"/>
      <c r="C31352" s="203"/>
      <c r="D31352" s="203"/>
      <c r="E31352" s="203"/>
      <c r="F31352" s="203"/>
    </row>
    <row r="31353" spans="1:6" x14ac:dyDescent="0.25">
      <c r="A31353" s="203"/>
      <c r="B31353" s="203"/>
      <c r="C31353" s="203"/>
      <c r="D31353" s="203"/>
      <c r="E31353" s="203"/>
      <c r="F31353" s="203"/>
    </row>
    <row r="31354" spans="1:6" x14ac:dyDescent="0.25">
      <c r="A31354" s="203"/>
      <c r="B31354" s="203"/>
      <c r="C31354" s="203"/>
      <c r="D31354" s="203"/>
      <c r="E31354" s="203"/>
      <c r="F31354" s="203"/>
    </row>
    <row r="31355" spans="1:6" x14ac:dyDescent="0.25">
      <c r="A31355" s="203"/>
      <c r="B31355" s="203"/>
      <c r="C31355" s="203"/>
      <c r="D31355" s="203"/>
      <c r="E31355" s="203"/>
      <c r="F31355" s="203"/>
    </row>
    <row r="31356" spans="1:6" x14ac:dyDescent="0.25">
      <c r="A31356" s="203"/>
      <c r="B31356" s="203"/>
      <c r="C31356" s="203"/>
      <c r="D31356" s="203"/>
      <c r="E31356" s="203"/>
      <c r="F31356" s="203"/>
    </row>
    <row r="31357" spans="1:6" x14ac:dyDescent="0.25">
      <c r="A31357" s="203"/>
      <c r="B31357" s="203"/>
      <c r="C31357" s="203"/>
      <c r="D31357" s="203"/>
      <c r="E31357" s="203"/>
      <c r="F31357" s="203"/>
    </row>
    <row r="31358" spans="1:6" x14ac:dyDescent="0.25">
      <c r="A31358" s="203"/>
      <c r="B31358" s="203"/>
      <c r="C31358" s="203"/>
      <c r="D31358" s="203"/>
      <c r="E31358" s="203"/>
      <c r="F31358" s="203"/>
    </row>
    <row r="31359" spans="1:6" x14ac:dyDescent="0.25">
      <c r="A31359" s="203"/>
      <c r="B31359" s="203"/>
      <c r="C31359" s="203"/>
      <c r="D31359" s="203"/>
      <c r="E31359" s="203"/>
      <c r="F31359" s="203"/>
    </row>
    <row r="31360" spans="1:6" x14ac:dyDescent="0.25">
      <c r="A31360" s="203"/>
      <c r="B31360" s="203"/>
      <c r="C31360" s="203"/>
      <c r="D31360" s="203"/>
      <c r="E31360" s="203"/>
      <c r="F31360" s="203"/>
    </row>
    <row r="31361" spans="1:6" x14ac:dyDescent="0.25">
      <c r="A31361" s="203"/>
      <c r="B31361" s="203"/>
      <c r="C31361" s="203"/>
      <c r="D31361" s="203"/>
      <c r="E31361" s="203"/>
      <c r="F31361" s="203"/>
    </row>
    <row r="31362" spans="1:6" x14ac:dyDescent="0.25">
      <c r="A31362" s="203"/>
      <c r="B31362" s="203"/>
      <c r="C31362" s="203"/>
      <c r="D31362" s="203"/>
      <c r="E31362" s="203"/>
      <c r="F31362" s="203"/>
    </row>
    <row r="31363" spans="1:6" x14ac:dyDescent="0.25">
      <c r="A31363" s="203"/>
      <c r="B31363" s="203"/>
      <c r="C31363" s="203"/>
      <c r="D31363" s="203"/>
      <c r="E31363" s="203"/>
      <c r="F31363" s="203"/>
    </row>
    <row r="31364" spans="1:6" x14ac:dyDescent="0.25">
      <c r="A31364" s="203"/>
      <c r="B31364" s="203"/>
      <c r="C31364" s="203"/>
      <c r="D31364" s="203"/>
      <c r="E31364" s="203"/>
      <c r="F31364" s="203"/>
    </row>
    <row r="31365" spans="1:6" x14ac:dyDescent="0.25">
      <c r="A31365" s="203"/>
      <c r="B31365" s="203"/>
      <c r="C31365" s="203"/>
      <c r="D31365" s="203"/>
      <c r="E31365" s="203"/>
      <c r="F31365" s="203"/>
    </row>
    <row r="31366" spans="1:6" x14ac:dyDescent="0.25">
      <c r="A31366" s="203"/>
      <c r="B31366" s="203"/>
      <c r="C31366" s="203"/>
      <c r="D31366" s="203"/>
      <c r="E31366" s="203"/>
      <c r="F31366" s="203"/>
    </row>
    <row r="31367" spans="1:6" x14ac:dyDescent="0.25">
      <c r="A31367" s="203"/>
      <c r="B31367" s="203"/>
      <c r="C31367" s="203"/>
      <c r="D31367" s="203"/>
      <c r="E31367" s="203"/>
      <c r="F31367" s="203"/>
    </row>
    <row r="31368" spans="1:6" x14ac:dyDescent="0.25">
      <c r="A31368" s="203"/>
      <c r="B31368" s="203"/>
      <c r="C31368" s="203"/>
      <c r="D31368" s="203"/>
      <c r="E31368" s="203"/>
      <c r="F31368" s="203"/>
    </row>
    <row r="31369" spans="1:6" x14ac:dyDescent="0.25">
      <c r="A31369" s="203"/>
      <c r="B31369" s="203"/>
      <c r="C31369" s="203"/>
      <c r="D31369" s="203"/>
      <c r="E31369" s="203"/>
      <c r="F31369" s="203"/>
    </row>
    <row r="31370" spans="1:6" x14ac:dyDescent="0.25">
      <c r="A31370" s="203"/>
      <c r="B31370" s="203"/>
      <c r="C31370" s="203"/>
      <c r="D31370" s="203"/>
      <c r="E31370" s="203"/>
      <c r="F31370" s="203"/>
    </row>
    <row r="31371" spans="1:6" x14ac:dyDescent="0.25">
      <c r="A31371" s="203"/>
      <c r="B31371" s="203"/>
      <c r="C31371" s="203"/>
      <c r="D31371" s="203"/>
      <c r="E31371" s="203"/>
      <c r="F31371" s="203"/>
    </row>
    <row r="31372" spans="1:6" x14ac:dyDescent="0.25">
      <c r="A31372" s="203"/>
      <c r="B31372" s="203"/>
      <c r="C31372" s="203"/>
      <c r="D31372" s="203"/>
      <c r="E31372" s="203"/>
      <c r="F31372" s="203"/>
    </row>
    <row r="31373" spans="1:6" x14ac:dyDescent="0.25">
      <c r="A31373" s="203"/>
      <c r="B31373" s="203"/>
      <c r="C31373" s="203"/>
      <c r="D31373" s="203"/>
      <c r="E31373" s="203"/>
      <c r="F31373" s="203"/>
    </row>
    <row r="31374" spans="1:6" x14ac:dyDescent="0.25">
      <c r="A31374" s="203"/>
      <c r="B31374" s="203"/>
      <c r="C31374" s="203"/>
      <c r="D31374" s="203"/>
      <c r="E31374" s="203"/>
      <c r="F31374" s="203"/>
    </row>
    <row r="31375" spans="1:6" x14ac:dyDescent="0.25">
      <c r="A31375" s="203"/>
      <c r="B31375" s="203"/>
      <c r="C31375" s="203"/>
      <c r="D31375" s="203"/>
      <c r="E31375" s="203"/>
      <c r="F31375" s="203"/>
    </row>
    <row r="31376" spans="1:6" x14ac:dyDescent="0.25">
      <c r="A31376" s="203"/>
      <c r="B31376" s="203"/>
      <c r="C31376" s="203"/>
      <c r="D31376" s="203"/>
      <c r="E31376" s="203"/>
      <c r="F31376" s="203"/>
    </row>
    <row r="31377" spans="1:6" x14ac:dyDescent="0.25">
      <c r="A31377" s="203"/>
      <c r="B31377" s="203"/>
      <c r="C31377" s="203"/>
      <c r="D31377" s="203"/>
      <c r="E31377" s="203"/>
      <c r="F31377" s="203"/>
    </row>
    <row r="31378" spans="1:6" x14ac:dyDescent="0.25">
      <c r="A31378" s="203"/>
      <c r="B31378" s="203"/>
      <c r="C31378" s="203"/>
      <c r="D31378" s="203"/>
      <c r="E31378" s="203"/>
      <c r="F31378" s="203"/>
    </row>
    <row r="31379" spans="1:6" x14ac:dyDescent="0.25">
      <c r="A31379" s="203"/>
      <c r="B31379" s="203"/>
      <c r="C31379" s="203"/>
      <c r="D31379" s="203"/>
      <c r="E31379" s="203"/>
      <c r="F31379" s="203"/>
    </row>
    <row r="31380" spans="1:6" x14ac:dyDescent="0.25">
      <c r="A31380" s="203"/>
      <c r="B31380" s="203"/>
      <c r="C31380" s="203"/>
      <c r="D31380" s="203"/>
      <c r="E31380" s="203"/>
      <c r="F31380" s="203"/>
    </row>
    <row r="31381" spans="1:6" x14ac:dyDescent="0.25">
      <c r="A31381" s="203"/>
      <c r="B31381" s="203"/>
      <c r="C31381" s="203"/>
      <c r="D31381" s="203"/>
      <c r="E31381" s="203"/>
      <c r="F31381" s="203"/>
    </row>
    <row r="31382" spans="1:6" x14ac:dyDescent="0.25">
      <c r="A31382" s="203"/>
      <c r="B31382" s="203"/>
      <c r="C31382" s="203"/>
      <c r="D31382" s="203"/>
      <c r="E31382" s="203"/>
      <c r="F31382" s="203"/>
    </row>
    <row r="31383" spans="1:6" x14ac:dyDescent="0.25">
      <c r="A31383" s="203"/>
      <c r="B31383" s="203"/>
      <c r="C31383" s="203"/>
      <c r="D31383" s="203"/>
      <c r="E31383" s="203"/>
      <c r="F31383" s="203"/>
    </row>
    <row r="31384" spans="1:6" x14ac:dyDescent="0.25">
      <c r="A31384" s="203"/>
      <c r="B31384" s="203"/>
      <c r="C31384" s="203"/>
      <c r="D31384" s="203"/>
      <c r="E31384" s="203"/>
      <c r="F31384" s="203"/>
    </row>
    <row r="31385" spans="1:6" x14ac:dyDescent="0.25">
      <c r="A31385" s="203"/>
      <c r="B31385" s="203"/>
      <c r="C31385" s="203"/>
      <c r="D31385" s="203"/>
      <c r="E31385" s="203"/>
      <c r="F31385" s="203"/>
    </row>
    <row r="31386" spans="1:6" x14ac:dyDescent="0.25">
      <c r="A31386" s="203"/>
      <c r="B31386" s="203"/>
      <c r="C31386" s="203"/>
      <c r="D31386" s="203"/>
      <c r="E31386" s="203"/>
      <c r="F31386" s="203"/>
    </row>
    <row r="31387" spans="1:6" x14ac:dyDescent="0.25">
      <c r="A31387" s="203"/>
      <c r="B31387" s="203"/>
      <c r="C31387" s="203"/>
      <c r="D31387" s="203"/>
      <c r="E31387" s="203"/>
      <c r="F31387" s="203"/>
    </row>
    <row r="31388" spans="1:6" x14ac:dyDescent="0.25">
      <c r="A31388" s="203"/>
      <c r="B31388" s="203"/>
      <c r="C31388" s="203"/>
      <c r="D31388" s="203"/>
      <c r="E31388" s="203"/>
      <c r="F31388" s="203"/>
    </row>
    <row r="31389" spans="1:6" x14ac:dyDescent="0.25">
      <c r="A31389" s="203"/>
      <c r="B31389" s="203"/>
      <c r="C31389" s="203"/>
      <c r="D31389" s="203"/>
      <c r="E31389" s="203"/>
      <c r="F31389" s="203"/>
    </row>
    <row r="31390" spans="1:6" x14ac:dyDescent="0.25">
      <c r="A31390" s="203"/>
      <c r="B31390" s="203"/>
      <c r="C31390" s="203"/>
      <c r="D31390" s="203"/>
      <c r="E31390" s="203"/>
      <c r="F31390" s="203"/>
    </row>
    <row r="31391" spans="1:6" x14ac:dyDescent="0.25">
      <c r="A31391" s="203"/>
      <c r="B31391" s="203"/>
      <c r="C31391" s="203"/>
      <c r="D31391" s="203"/>
      <c r="E31391" s="203"/>
      <c r="F31391" s="203"/>
    </row>
    <row r="31392" spans="1:6" x14ac:dyDescent="0.25">
      <c r="A31392" s="203"/>
      <c r="B31392" s="203"/>
      <c r="C31392" s="203"/>
      <c r="D31392" s="203"/>
      <c r="E31392" s="203"/>
      <c r="F31392" s="203"/>
    </row>
    <row r="31393" spans="1:6" x14ac:dyDescent="0.25">
      <c r="A31393" s="203"/>
      <c r="B31393" s="203"/>
      <c r="C31393" s="203"/>
      <c r="D31393" s="203"/>
      <c r="E31393" s="203"/>
      <c r="F31393" s="203"/>
    </row>
    <row r="31394" spans="1:6" x14ac:dyDescent="0.25">
      <c r="A31394" s="203"/>
      <c r="B31394" s="203"/>
      <c r="C31394" s="203"/>
      <c r="D31394" s="203"/>
      <c r="E31394" s="203"/>
      <c r="F31394" s="203"/>
    </row>
    <row r="31395" spans="1:6" x14ac:dyDescent="0.25">
      <c r="A31395" s="203"/>
      <c r="B31395" s="203"/>
      <c r="C31395" s="203"/>
      <c r="D31395" s="203"/>
      <c r="E31395" s="203"/>
      <c r="F31395" s="203"/>
    </row>
    <row r="31396" spans="1:6" x14ac:dyDescent="0.25">
      <c r="A31396" s="203"/>
      <c r="B31396" s="203"/>
      <c r="C31396" s="203"/>
      <c r="D31396" s="203"/>
      <c r="E31396" s="203"/>
      <c r="F31396" s="203"/>
    </row>
    <row r="31397" spans="1:6" x14ac:dyDescent="0.25">
      <c r="A31397" s="203"/>
      <c r="B31397" s="203"/>
      <c r="C31397" s="203"/>
      <c r="D31397" s="203"/>
      <c r="E31397" s="203"/>
      <c r="F31397" s="203"/>
    </row>
    <row r="31398" spans="1:6" x14ac:dyDescent="0.25">
      <c r="A31398" s="203"/>
      <c r="B31398" s="203"/>
      <c r="C31398" s="203"/>
      <c r="D31398" s="203"/>
      <c r="E31398" s="203"/>
      <c r="F31398" s="203"/>
    </row>
    <row r="31399" spans="1:6" x14ac:dyDescent="0.25">
      <c r="A31399" s="203"/>
      <c r="B31399" s="203"/>
      <c r="C31399" s="203"/>
      <c r="D31399" s="203"/>
      <c r="E31399" s="203"/>
      <c r="F31399" s="203"/>
    </row>
    <row r="31400" spans="1:6" x14ac:dyDescent="0.25">
      <c r="A31400" s="203"/>
      <c r="B31400" s="203"/>
      <c r="C31400" s="203"/>
      <c r="D31400" s="203"/>
      <c r="E31400" s="203"/>
      <c r="F31400" s="203"/>
    </row>
    <row r="31401" spans="1:6" x14ac:dyDescent="0.25">
      <c r="A31401" s="203"/>
      <c r="B31401" s="203"/>
      <c r="C31401" s="203"/>
      <c r="D31401" s="203"/>
      <c r="E31401" s="203"/>
      <c r="F31401" s="203"/>
    </row>
    <row r="31402" spans="1:6" x14ac:dyDescent="0.25">
      <c r="A31402" s="203"/>
      <c r="B31402" s="203"/>
      <c r="C31402" s="203"/>
      <c r="D31402" s="203"/>
      <c r="E31402" s="203"/>
      <c r="F31402" s="203"/>
    </row>
    <row r="31403" spans="1:6" x14ac:dyDescent="0.25">
      <c r="A31403" s="203"/>
      <c r="B31403" s="203"/>
      <c r="C31403" s="203"/>
      <c r="D31403" s="203"/>
      <c r="E31403" s="203"/>
      <c r="F31403" s="203"/>
    </row>
    <row r="31404" spans="1:6" x14ac:dyDescent="0.25">
      <c r="A31404" s="203"/>
      <c r="B31404" s="203"/>
      <c r="C31404" s="203"/>
      <c r="D31404" s="203"/>
      <c r="E31404" s="203"/>
      <c r="F31404" s="203"/>
    </row>
    <row r="31405" spans="1:6" x14ac:dyDescent="0.25">
      <c r="A31405" s="203"/>
      <c r="B31405" s="203"/>
      <c r="C31405" s="203"/>
      <c r="D31405" s="203"/>
      <c r="E31405" s="203"/>
      <c r="F31405" s="203"/>
    </row>
    <row r="31406" spans="1:6" x14ac:dyDescent="0.25">
      <c r="A31406" s="203"/>
      <c r="B31406" s="203"/>
      <c r="C31406" s="203"/>
      <c r="D31406" s="203"/>
      <c r="E31406" s="203"/>
      <c r="F31406" s="203"/>
    </row>
    <row r="31407" spans="1:6" x14ac:dyDescent="0.25">
      <c r="A31407" s="203"/>
      <c r="B31407" s="203"/>
      <c r="C31407" s="203"/>
      <c r="D31407" s="203"/>
      <c r="E31407" s="203"/>
      <c r="F31407" s="203"/>
    </row>
    <row r="31408" spans="1:6" x14ac:dyDescent="0.25">
      <c r="A31408" s="203"/>
      <c r="B31408" s="203"/>
      <c r="C31408" s="203"/>
      <c r="D31408" s="203"/>
      <c r="E31408" s="203"/>
      <c r="F31408" s="203"/>
    </row>
    <row r="31409" spans="1:6" x14ac:dyDescent="0.25">
      <c r="A31409" s="203"/>
      <c r="B31409" s="203"/>
      <c r="C31409" s="203"/>
      <c r="D31409" s="203"/>
      <c r="E31409" s="203"/>
      <c r="F31409" s="203"/>
    </row>
    <row r="31410" spans="1:6" x14ac:dyDescent="0.25">
      <c r="A31410" s="203"/>
      <c r="B31410" s="203"/>
      <c r="C31410" s="203"/>
      <c r="D31410" s="203"/>
      <c r="E31410" s="203"/>
      <c r="F31410" s="203"/>
    </row>
    <row r="31411" spans="1:6" x14ac:dyDescent="0.25">
      <c r="A31411" s="203"/>
      <c r="B31411" s="203"/>
      <c r="C31411" s="203"/>
      <c r="D31411" s="203"/>
      <c r="E31411" s="203"/>
      <c r="F31411" s="203"/>
    </row>
    <row r="31412" spans="1:6" x14ac:dyDescent="0.25">
      <c r="A31412" s="203"/>
      <c r="B31412" s="203"/>
      <c r="C31412" s="203"/>
      <c r="D31412" s="203"/>
      <c r="E31412" s="203"/>
      <c r="F31412" s="203"/>
    </row>
    <row r="31413" spans="1:6" x14ac:dyDescent="0.25">
      <c r="A31413" s="203"/>
      <c r="B31413" s="203"/>
      <c r="C31413" s="203"/>
      <c r="D31413" s="203"/>
      <c r="E31413" s="203"/>
      <c r="F31413" s="203"/>
    </row>
    <row r="31414" spans="1:6" x14ac:dyDescent="0.25">
      <c r="A31414" s="203"/>
      <c r="B31414" s="203"/>
      <c r="C31414" s="203"/>
      <c r="D31414" s="203"/>
      <c r="E31414" s="203"/>
      <c r="F31414" s="203"/>
    </row>
    <row r="31415" spans="1:6" x14ac:dyDescent="0.25">
      <c r="A31415" s="203"/>
      <c r="B31415" s="203"/>
      <c r="C31415" s="203"/>
      <c r="D31415" s="203"/>
      <c r="E31415" s="203"/>
      <c r="F31415" s="203"/>
    </row>
    <row r="31416" spans="1:6" x14ac:dyDescent="0.25">
      <c r="A31416" s="203"/>
      <c r="B31416" s="203"/>
      <c r="C31416" s="203"/>
      <c r="D31416" s="203"/>
      <c r="E31416" s="203"/>
      <c r="F31416" s="203"/>
    </row>
    <row r="31417" spans="1:6" x14ac:dyDescent="0.25">
      <c r="A31417" s="203"/>
      <c r="B31417" s="203"/>
      <c r="C31417" s="203"/>
      <c r="D31417" s="203"/>
      <c r="E31417" s="203"/>
      <c r="F31417" s="203"/>
    </row>
    <row r="31418" spans="1:6" x14ac:dyDescent="0.25">
      <c r="A31418" s="203"/>
      <c r="B31418" s="203"/>
      <c r="C31418" s="203"/>
      <c r="D31418" s="203"/>
      <c r="E31418" s="203"/>
      <c r="F31418" s="203"/>
    </row>
    <row r="31419" spans="1:6" x14ac:dyDescent="0.25">
      <c r="A31419" s="203"/>
      <c r="B31419" s="203"/>
      <c r="C31419" s="203"/>
      <c r="D31419" s="203"/>
      <c r="E31419" s="203"/>
      <c r="F31419" s="203"/>
    </row>
    <row r="31420" spans="1:6" x14ac:dyDescent="0.25">
      <c r="A31420" s="203"/>
      <c r="B31420" s="203"/>
      <c r="C31420" s="203"/>
      <c r="D31420" s="203"/>
      <c r="E31420" s="203"/>
      <c r="F31420" s="203"/>
    </row>
    <row r="31421" spans="1:6" x14ac:dyDescent="0.25">
      <c r="A31421" s="203"/>
      <c r="B31421" s="203"/>
      <c r="C31421" s="203"/>
      <c r="D31421" s="203"/>
      <c r="E31421" s="203"/>
      <c r="F31421" s="203"/>
    </row>
    <row r="31422" spans="1:6" x14ac:dyDescent="0.25">
      <c r="A31422" s="203"/>
      <c r="B31422" s="203"/>
      <c r="C31422" s="203"/>
      <c r="D31422" s="203"/>
      <c r="E31422" s="203"/>
      <c r="F31422" s="203"/>
    </row>
    <row r="31423" spans="1:6" x14ac:dyDescent="0.25">
      <c r="A31423" s="203"/>
      <c r="B31423" s="203"/>
      <c r="C31423" s="203"/>
      <c r="D31423" s="203"/>
      <c r="E31423" s="203"/>
      <c r="F31423" s="203"/>
    </row>
    <row r="31424" spans="1:6" x14ac:dyDescent="0.25">
      <c r="A31424" s="203"/>
      <c r="B31424" s="203"/>
      <c r="C31424" s="203"/>
      <c r="D31424" s="203"/>
      <c r="E31424" s="203"/>
      <c r="F31424" s="203"/>
    </row>
    <row r="31425" spans="1:6" x14ac:dyDescent="0.25">
      <c r="A31425" s="203"/>
      <c r="B31425" s="203"/>
      <c r="C31425" s="203"/>
      <c r="D31425" s="203"/>
      <c r="E31425" s="203"/>
      <c r="F31425" s="203"/>
    </row>
    <row r="31426" spans="1:6" x14ac:dyDescent="0.25">
      <c r="A31426" s="203"/>
      <c r="B31426" s="203"/>
      <c r="C31426" s="203"/>
      <c r="D31426" s="203"/>
      <c r="E31426" s="203"/>
      <c r="F31426" s="203"/>
    </row>
    <row r="31427" spans="1:6" x14ac:dyDescent="0.25">
      <c r="A31427" s="203"/>
      <c r="B31427" s="203"/>
      <c r="C31427" s="203"/>
      <c r="D31427" s="203"/>
      <c r="E31427" s="203"/>
      <c r="F31427" s="203"/>
    </row>
    <row r="31428" spans="1:6" x14ac:dyDescent="0.25">
      <c r="A31428" s="203"/>
      <c r="B31428" s="203"/>
      <c r="C31428" s="203"/>
      <c r="D31428" s="203"/>
      <c r="E31428" s="203"/>
      <c r="F31428" s="203"/>
    </row>
    <row r="31429" spans="1:6" x14ac:dyDescent="0.25">
      <c r="A31429" s="203"/>
      <c r="B31429" s="203"/>
      <c r="C31429" s="203"/>
      <c r="D31429" s="203"/>
      <c r="E31429" s="203"/>
      <c r="F31429" s="203"/>
    </row>
    <row r="31430" spans="1:6" x14ac:dyDescent="0.25">
      <c r="A31430" s="203"/>
      <c r="B31430" s="203"/>
      <c r="C31430" s="203"/>
      <c r="D31430" s="203"/>
      <c r="E31430" s="203"/>
      <c r="F31430" s="203"/>
    </row>
    <row r="31431" spans="1:6" x14ac:dyDescent="0.25">
      <c r="A31431" s="203"/>
      <c r="B31431" s="203"/>
      <c r="C31431" s="203"/>
      <c r="D31431" s="203"/>
      <c r="E31431" s="203"/>
      <c r="F31431" s="203"/>
    </row>
    <row r="31432" spans="1:6" x14ac:dyDescent="0.25">
      <c r="A31432" s="203"/>
      <c r="B31432" s="203"/>
      <c r="C31432" s="203"/>
      <c r="D31432" s="203"/>
      <c r="E31432" s="203"/>
      <c r="F31432" s="203"/>
    </row>
    <row r="31433" spans="1:6" x14ac:dyDescent="0.25">
      <c r="A31433" s="203"/>
      <c r="B31433" s="203"/>
      <c r="C31433" s="203"/>
      <c r="D31433" s="203"/>
      <c r="E31433" s="203"/>
      <c r="F31433" s="203"/>
    </row>
    <row r="31434" spans="1:6" x14ac:dyDescent="0.25">
      <c r="A31434" s="203"/>
      <c r="B31434" s="203"/>
      <c r="C31434" s="203"/>
      <c r="D31434" s="203"/>
      <c r="E31434" s="203"/>
      <c r="F31434" s="203"/>
    </row>
    <row r="31435" spans="1:6" x14ac:dyDescent="0.25">
      <c r="A31435" s="203"/>
      <c r="B31435" s="203"/>
      <c r="C31435" s="203"/>
      <c r="D31435" s="203"/>
      <c r="E31435" s="203"/>
      <c r="F31435" s="203"/>
    </row>
    <row r="31436" spans="1:6" x14ac:dyDescent="0.25">
      <c r="A31436" s="203"/>
      <c r="B31436" s="203"/>
      <c r="C31436" s="203"/>
      <c r="D31436" s="203"/>
      <c r="E31436" s="203"/>
      <c r="F31436" s="203"/>
    </row>
    <row r="31437" spans="1:6" x14ac:dyDescent="0.25">
      <c r="A31437" s="203"/>
      <c r="B31437" s="203"/>
      <c r="C31437" s="203"/>
      <c r="D31437" s="203"/>
      <c r="E31437" s="203"/>
      <c r="F31437" s="203"/>
    </row>
    <row r="31438" spans="1:6" x14ac:dyDescent="0.25">
      <c r="A31438" s="203"/>
      <c r="B31438" s="203"/>
      <c r="C31438" s="203"/>
      <c r="D31438" s="203"/>
      <c r="E31438" s="203"/>
      <c r="F31438" s="203"/>
    </row>
    <row r="31439" spans="1:6" x14ac:dyDescent="0.25">
      <c r="A31439" s="203"/>
      <c r="B31439" s="203"/>
      <c r="C31439" s="203"/>
      <c r="D31439" s="203"/>
      <c r="E31439" s="203"/>
      <c r="F31439" s="203"/>
    </row>
    <row r="31440" spans="1:6" x14ac:dyDescent="0.25">
      <c r="A31440" s="203"/>
      <c r="B31440" s="203"/>
      <c r="C31440" s="203"/>
      <c r="D31440" s="203"/>
      <c r="E31440" s="203"/>
      <c r="F31440" s="203"/>
    </row>
    <row r="31441" spans="1:6" x14ac:dyDescent="0.25">
      <c r="A31441" s="203"/>
      <c r="B31441" s="203"/>
      <c r="C31441" s="203"/>
      <c r="D31441" s="203"/>
      <c r="E31441" s="203"/>
      <c r="F31441" s="203"/>
    </row>
    <row r="31442" spans="1:6" x14ac:dyDescent="0.25">
      <c r="A31442" s="203"/>
      <c r="B31442" s="203"/>
      <c r="C31442" s="203"/>
      <c r="D31442" s="203"/>
      <c r="E31442" s="203"/>
      <c r="F31442" s="203"/>
    </row>
    <row r="31443" spans="1:6" x14ac:dyDescent="0.25">
      <c r="A31443" s="203"/>
      <c r="B31443" s="203"/>
      <c r="C31443" s="203"/>
      <c r="D31443" s="203"/>
      <c r="E31443" s="203"/>
      <c r="F31443" s="203"/>
    </row>
    <row r="31444" spans="1:6" x14ac:dyDescent="0.25">
      <c r="A31444" s="203"/>
      <c r="B31444" s="203"/>
      <c r="C31444" s="203"/>
      <c r="D31444" s="203"/>
      <c r="E31444" s="203"/>
      <c r="F31444" s="203"/>
    </row>
    <row r="31445" spans="1:6" x14ac:dyDescent="0.25">
      <c r="A31445" s="203"/>
      <c r="B31445" s="203"/>
      <c r="C31445" s="203"/>
      <c r="D31445" s="203"/>
      <c r="E31445" s="203"/>
      <c r="F31445" s="203"/>
    </row>
    <row r="31446" spans="1:6" x14ac:dyDescent="0.25">
      <c r="A31446" s="203"/>
      <c r="B31446" s="203"/>
      <c r="C31446" s="203"/>
      <c r="D31446" s="203"/>
      <c r="E31446" s="203"/>
      <c r="F31446" s="203"/>
    </row>
    <row r="31447" spans="1:6" x14ac:dyDescent="0.25">
      <c r="A31447" s="203"/>
      <c r="B31447" s="203"/>
      <c r="C31447" s="203"/>
      <c r="D31447" s="203"/>
      <c r="E31447" s="203"/>
      <c r="F31447" s="203"/>
    </row>
    <row r="31448" spans="1:6" x14ac:dyDescent="0.25">
      <c r="A31448" s="203"/>
      <c r="B31448" s="203"/>
      <c r="C31448" s="203"/>
      <c r="D31448" s="203"/>
      <c r="E31448" s="203"/>
      <c r="F31448" s="203"/>
    </row>
    <row r="31449" spans="1:6" x14ac:dyDescent="0.25">
      <c r="A31449" s="203"/>
      <c r="B31449" s="203"/>
      <c r="C31449" s="203"/>
      <c r="D31449" s="203"/>
      <c r="E31449" s="203"/>
      <c r="F31449" s="203"/>
    </row>
    <row r="31450" spans="1:6" x14ac:dyDescent="0.25">
      <c r="A31450" s="203"/>
      <c r="B31450" s="203"/>
      <c r="C31450" s="203"/>
      <c r="D31450" s="203"/>
      <c r="E31450" s="203"/>
      <c r="F31450" s="203"/>
    </row>
    <row r="31451" spans="1:6" x14ac:dyDescent="0.25">
      <c r="A31451" s="203"/>
      <c r="B31451" s="203"/>
      <c r="C31451" s="203"/>
      <c r="D31451" s="203"/>
      <c r="E31451" s="203"/>
      <c r="F31451" s="203"/>
    </row>
    <row r="31452" spans="1:6" x14ac:dyDescent="0.25">
      <c r="A31452" s="203"/>
      <c r="B31452" s="203"/>
      <c r="C31452" s="203"/>
      <c r="D31452" s="203"/>
      <c r="E31452" s="203"/>
      <c r="F31452" s="203"/>
    </row>
    <row r="31453" spans="1:6" x14ac:dyDescent="0.25">
      <c r="A31453" s="203"/>
      <c r="B31453" s="203"/>
      <c r="C31453" s="203"/>
      <c r="D31453" s="203"/>
      <c r="E31453" s="203"/>
      <c r="F31453" s="203"/>
    </row>
    <row r="31454" spans="1:6" x14ac:dyDescent="0.25">
      <c r="A31454" s="203"/>
      <c r="B31454" s="203"/>
      <c r="C31454" s="203"/>
      <c r="D31454" s="203"/>
      <c r="E31454" s="203"/>
      <c r="F31454" s="203"/>
    </row>
    <row r="31455" spans="1:6" x14ac:dyDescent="0.25">
      <c r="A31455" s="203"/>
      <c r="B31455" s="203"/>
      <c r="C31455" s="203"/>
      <c r="D31455" s="203"/>
      <c r="E31455" s="203"/>
      <c r="F31455" s="203"/>
    </row>
    <row r="31456" spans="1:6" x14ac:dyDescent="0.25">
      <c r="A31456" s="203"/>
      <c r="B31456" s="203"/>
      <c r="C31456" s="203"/>
      <c r="D31456" s="203"/>
      <c r="E31456" s="203"/>
      <c r="F31456" s="203"/>
    </row>
    <row r="31457" spans="1:6" x14ac:dyDescent="0.25">
      <c r="A31457" s="203"/>
      <c r="B31457" s="203"/>
      <c r="C31457" s="203"/>
      <c r="D31457" s="203"/>
      <c r="E31457" s="203"/>
      <c r="F31457" s="203"/>
    </row>
    <row r="31458" spans="1:6" x14ac:dyDescent="0.25">
      <c r="A31458" s="203"/>
      <c r="B31458" s="203"/>
      <c r="C31458" s="203"/>
      <c r="D31458" s="203"/>
      <c r="E31458" s="203"/>
      <c r="F31458" s="203"/>
    </row>
    <row r="31459" spans="1:6" x14ac:dyDescent="0.25">
      <c r="A31459" s="203"/>
      <c r="B31459" s="203"/>
      <c r="C31459" s="203"/>
      <c r="D31459" s="203"/>
      <c r="E31459" s="203"/>
      <c r="F31459" s="203"/>
    </row>
    <row r="31460" spans="1:6" x14ac:dyDescent="0.25">
      <c r="A31460" s="203"/>
      <c r="B31460" s="203"/>
      <c r="C31460" s="203"/>
      <c r="D31460" s="203"/>
      <c r="E31460" s="203"/>
      <c r="F31460" s="203"/>
    </row>
    <row r="31461" spans="1:6" x14ac:dyDescent="0.25">
      <c r="A31461" s="203"/>
      <c r="B31461" s="203"/>
      <c r="C31461" s="203"/>
      <c r="D31461" s="203"/>
      <c r="E31461" s="203"/>
      <c r="F31461" s="203"/>
    </row>
    <row r="31462" spans="1:6" x14ac:dyDescent="0.25">
      <c r="A31462" s="203"/>
      <c r="B31462" s="203"/>
      <c r="C31462" s="203"/>
      <c r="D31462" s="203"/>
      <c r="E31462" s="203"/>
      <c r="F31462" s="203"/>
    </row>
    <row r="31463" spans="1:6" x14ac:dyDescent="0.25">
      <c r="A31463" s="203"/>
      <c r="B31463" s="203"/>
      <c r="C31463" s="203"/>
      <c r="D31463" s="203"/>
      <c r="E31463" s="203"/>
      <c r="F31463" s="203"/>
    </row>
    <row r="31464" spans="1:6" x14ac:dyDescent="0.25">
      <c r="A31464" s="203"/>
      <c r="B31464" s="203"/>
      <c r="C31464" s="203"/>
      <c r="D31464" s="203"/>
      <c r="E31464" s="203"/>
      <c r="F31464" s="203"/>
    </row>
    <row r="31465" spans="1:6" x14ac:dyDescent="0.25">
      <c r="A31465" s="203"/>
      <c r="B31465" s="203"/>
      <c r="C31465" s="203"/>
      <c r="D31465" s="203"/>
      <c r="E31465" s="203"/>
      <c r="F31465" s="203"/>
    </row>
    <row r="31466" spans="1:6" x14ac:dyDescent="0.25">
      <c r="A31466" s="203"/>
      <c r="B31466" s="203"/>
      <c r="C31466" s="203"/>
      <c r="D31466" s="203"/>
      <c r="E31466" s="203"/>
      <c r="F31466" s="203"/>
    </row>
    <row r="31467" spans="1:6" x14ac:dyDescent="0.25">
      <c r="A31467" s="203"/>
      <c r="B31467" s="203"/>
      <c r="C31467" s="203"/>
      <c r="D31467" s="203"/>
      <c r="E31467" s="203"/>
      <c r="F31467" s="203"/>
    </row>
    <row r="31468" spans="1:6" x14ac:dyDescent="0.25">
      <c r="A31468" s="203"/>
      <c r="B31468" s="203"/>
      <c r="C31468" s="203"/>
      <c r="D31468" s="203"/>
      <c r="E31468" s="203"/>
      <c r="F31468" s="203"/>
    </row>
    <row r="31469" spans="1:6" x14ac:dyDescent="0.25">
      <c r="A31469" s="203"/>
      <c r="B31469" s="203"/>
      <c r="C31469" s="203"/>
      <c r="D31469" s="203"/>
      <c r="E31469" s="203"/>
      <c r="F31469" s="203"/>
    </row>
    <row r="31470" spans="1:6" x14ac:dyDescent="0.25">
      <c r="A31470" s="203"/>
      <c r="B31470" s="203"/>
      <c r="C31470" s="203"/>
      <c r="D31470" s="203"/>
      <c r="E31470" s="203"/>
      <c r="F31470" s="203"/>
    </row>
    <row r="31471" spans="1:6" x14ac:dyDescent="0.25">
      <c r="A31471" s="203"/>
      <c r="B31471" s="203"/>
      <c r="C31471" s="203"/>
      <c r="D31471" s="203"/>
      <c r="E31471" s="203"/>
      <c r="F31471" s="203"/>
    </row>
    <row r="31472" spans="1:6" x14ac:dyDescent="0.25">
      <c r="A31472" s="203"/>
      <c r="B31472" s="203"/>
      <c r="C31472" s="203"/>
      <c r="D31472" s="203"/>
      <c r="E31472" s="203"/>
      <c r="F31472" s="203"/>
    </row>
    <row r="31473" spans="1:6" x14ac:dyDescent="0.25">
      <c r="A31473" s="203"/>
      <c r="B31473" s="203"/>
      <c r="C31473" s="203"/>
      <c r="D31473" s="203"/>
      <c r="E31473" s="203"/>
      <c r="F31473" s="203"/>
    </row>
    <row r="31474" spans="1:6" x14ac:dyDescent="0.25">
      <c r="A31474" s="203"/>
      <c r="B31474" s="203"/>
      <c r="C31474" s="203"/>
      <c r="D31474" s="203"/>
      <c r="E31474" s="203"/>
      <c r="F31474" s="203"/>
    </row>
    <row r="31475" spans="1:6" x14ac:dyDescent="0.25">
      <c r="A31475" s="203"/>
      <c r="B31475" s="203"/>
      <c r="C31475" s="203"/>
      <c r="D31475" s="203"/>
      <c r="E31475" s="203"/>
      <c r="F31475" s="203"/>
    </row>
    <row r="31476" spans="1:6" x14ac:dyDescent="0.25">
      <c r="A31476" s="203"/>
      <c r="B31476" s="203"/>
      <c r="C31476" s="203"/>
      <c r="D31476" s="203"/>
      <c r="E31476" s="203"/>
      <c r="F31476" s="203"/>
    </row>
    <row r="31477" spans="1:6" x14ac:dyDescent="0.25">
      <c r="A31477" s="203"/>
      <c r="B31477" s="203"/>
      <c r="C31477" s="203"/>
      <c r="D31477" s="203"/>
      <c r="E31477" s="203"/>
      <c r="F31477" s="203"/>
    </row>
    <row r="31478" spans="1:6" x14ac:dyDescent="0.25">
      <c r="A31478" s="203"/>
      <c r="B31478" s="203"/>
      <c r="C31478" s="203"/>
      <c r="D31478" s="203"/>
      <c r="E31478" s="203"/>
      <c r="F31478" s="203"/>
    </row>
    <row r="31479" spans="1:6" x14ac:dyDescent="0.25">
      <c r="A31479" s="203"/>
      <c r="B31479" s="203"/>
      <c r="C31479" s="203"/>
      <c r="D31479" s="203"/>
      <c r="E31479" s="203"/>
      <c r="F31479" s="203"/>
    </row>
    <row r="31480" spans="1:6" x14ac:dyDescent="0.25">
      <c r="A31480" s="203"/>
      <c r="B31480" s="203"/>
      <c r="C31480" s="203"/>
      <c r="D31480" s="203"/>
      <c r="E31480" s="203"/>
      <c r="F31480" s="203"/>
    </row>
    <row r="31481" spans="1:6" x14ac:dyDescent="0.25">
      <c r="A31481" s="203"/>
      <c r="B31481" s="203"/>
      <c r="C31481" s="203"/>
      <c r="D31481" s="203"/>
      <c r="E31481" s="203"/>
      <c r="F31481" s="203"/>
    </row>
    <row r="31482" spans="1:6" x14ac:dyDescent="0.25">
      <c r="A31482" s="203"/>
      <c r="B31482" s="203"/>
      <c r="C31482" s="203"/>
      <c r="D31482" s="203"/>
      <c r="E31482" s="203"/>
      <c r="F31482" s="203"/>
    </row>
    <row r="31483" spans="1:6" x14ac:dyDescent="0.25">
      <c r="A31483" s="203"/>
      <c r="B31483" s="203"/>
      <c r="C31483" s="203"/>
      <c r="D31483" s="203"/>
      <c r="E31483" s="203"/>
      <c r="F31483" s="203"/>
    </row>
    <row r="31484" spans="1:6" x14ac:dyDescent="0.25">
      <c r="A31484" s="203"/>
      <c r="B31484" s="203"/>
      <c r="C31484" s="203"/>
      <c r="D31484" s="203"/>
      <c r="E31484" s="203"/>
      <c r="F31484" s="203"/>
    </row>
    <row r="31485" spans="1:6" x14ac:dyDescent="0.25">
      <c r="A31485" s="203"/>
      <c r="B31485" s="203"/>
      <c r="C31485" s="203"/>
      <c r="D31485" s="203"/>
      <c r="E31485" s="203"/>
      <c r="F31485" s="203"/>
    </row>
    <row r="31486" spans="1:6" x14ac:dyDescent="0.25">
      <c r="A31486" s="203"/>
      <c r="B31486" s="203"/>
      <c r="C31486" s="203"/>
      <c r="D31486" s="203"/>
      <c r="E31486" s="203"/>
      <c r="F31486" s="203"/>
    </row>
    <row r="31487" spans="1:6" x14ac:dyDescent="0.25">
      <c r="A31487" s="203"/>
      <c r="B31487" s="203"/>
      <c r="C31487" s="203"/>
      <c r="D31487" s="203"/>
      <c r="E31487" s="203"/>
      <c r="F31487" s="203"/>
    </row>
    <row r="31488" spans="1:6" x14ac:dyDescent="0.25">
      <c r="A31488" s="203"/>
      <c r="B31488" s="203"/>
      <c r="C31488" s="203"/>
      <c r="D31488" s="203"/>
      <c r="E31488" s="203"/>
      <c r="F31488" s="203"/>
    </row>
    <row r="31489" spans="1:6" x14ac:dyDescent="0.25">
      <c r="A31489" s="203"/>
      <c r="B31489" s="203"/>
      <c r="C31489" s="203"/>
      <c r="D31489" s="203"/>
      <c r="E31489" s="203"/>
      <c r="F31489" s="203"/>
    </row>
    <row r="31490" spans="1:6" x14ac:dyDescent="0.25">
      <c r="A31490" s="203"/>
      <c r="B31490" s="203"/>
      <c r="C31490" s="203"/>
      <c r="D31490" s="203"/>
      <c r="E31490" s="203"/>
      <c r="F31490" s="203"/>
    </row>
    <row r="31491" spans="1:6" x14ac:dyDescent="0.25">
      <c r="A31491" s="203"/>
      <c r="B31491" s="203"/>
      <c r="C31491" s="203"/>
      <c r="D31491" s="203"/>
      <c r="E31491" s="203"/>
      <c r="F31491" s="203"/>
    </row>
    <row r="31492" spans="1:6" x14ac:dyDescent="0.25">
      <c r="A31492" s="203"/>
      <c r="B31492" s="203"/>
      <c r="C31492" s="203"/>
      <c r="D31492" s="203"/>
      <c r="E31492" s="203"/>
      <c r="F31492" s="203"/>
    </row>
    <row r="31493" spans="1:6" x14ac:dyDescent="0.25">
      <c r="A31493" s="203"/>
      <c r="B31493" s="203"/>
      <c r="C31493" s="203"/>
      <c r="D31493" s="203"/>
      <c r="E31493" s="203"/>
      <c r="F31493" s="203"/>
    </row>
    <row r="31494" spans="1:6" x14ac:dyDescent="0.25">
      <c r="A31494" s="203"/>
      <c r="B31494" s="203"/>
      <c r="C31494" s="203"/>
      <c r="D31494" s="203"/>
      <c r="E31494" s="203"/>
      <c r="F31494" s="203"/>
    </row>
    <row r="31495" spans="1:6" x14ac:dyDescent="0.25">
      <c r="A31495" s="203"/>
      <c r="B31495" s="203"/>
      <c r="C31495" s="203"/>
      <c r="D31495" s="203"/>
      <c r="E31495" s="203"/>
      <c r="F31495" s="203"/>
    </row>
    <row r="31496" spans="1:6" x14ac:dyDescent="0.25">
      <c r="A31496" s="203"/>
      <c r="B31496" s="203"/>
      <c r="C31496" s="203"/>
      <c r="D31496" s="203"/>
      <c r="E31496" s="203"/>
      <c r="F31496" s="203"/>
    </row>
    <row r="31497" spans="1:6" x14ac:dyDescent="0.25">
      <c r="A31497" s="203"/>
      <c r="B31497" s="203"/>
      <c r="C31497" s="203"/>
      <c r="D31497" s="203"/>
      <c r="E31497" s="203"/>
      <c r="F31497" s="203"/>
    </row>
    <row r="31498" spans="1:6" x14ac:dyDescent="0.25">
      <c r="A31498" s="203"/>
      <c r="B31498" s="203"/>
      <c r="C31498" s="203"/>
      <c r="D31498" s="203"/>
      <c r="E31498" s="203"/>
      <c r="F31498" s="203"/>
    </row>
    <row r="31499" spans="1:6" x14ac:dyDescent="0.25">
      <c r="A31499" s="203"/>
      <c r="B31499" s="203"/>
      <c r="C31499" s="203"/>
      <c r="D31499" s="203"/>
      <c r="E31499" s="203"/>
      <c r="F31499" s="203"/>
    </row>
    <row r="31500" spans="1:6" x14ac:dyDescent="0.25">
      <c r="A31500" s="203"/>
      <c r="B31500" s="203"/>
      <c r="C31500" s="203"/>
      <c r="D31500" s="203"/>
      <c r="E31500" s="203"/>
      <c r="F31500" s="203"/>
    </row>
    <row r="31501" spans="1:6" x14ac:dyDescent="0.25">
      <c r="A31501" s="203"/>
      <c r="B31501" s="203"/>
      <c r="C31501" s="203"/>
      <c r="D31501" s="203"/>
      <c r="E31501" s="203"/>
      <c r="F31501" s="203"/>
    </row>
    <row r="31502" spans="1:6" x14ac:dyDescent="0.25">
      <c r="A31502" s="203"/>
      <c r="B31502" s="203"/>
      <c r="C31502" s="203"/>
      <c r="D31502" s="203"/>
      <c r="E31502" s="203"/>
      <c r="F31502" s="203"/>
    </row>
    <row r="31503" spans="1:6" x14ac:dyDescent="0.25">
      <c r="A31503" s="203"/>
      <c r="B31503" s="203"/>
      <c r="C31503" s="203"/>
      <c r="D31503" s="203"/>
      <c r="E31503" s="203"/>
      <c r="F31503" s="203"/>
    </row>
    <row r="31504" spans="1:6" x14ac:dyDescent="0.25">
      <c r="A31504" s="203"/>
      <c r="B31504" s="203"/>
      <c r="C31504" s="203"/>
      <c r="D31504" s="203"/>
      <c r="E31504" s="203"/>
      <c r="F31504" s="203"/>
    </row>
    <row r="31505" spans="1:6" x14ac:dyDescent="0.25">
      <c r="A31505" s="203"/>
      <c r="B31505" s="203"/>
      <c r="C31505" s="203"/>
      <c r="D31505" s="203"/>
      <c r="E31505" s="203"/>
      <c r="F31505" s="203"/>
    </row>
    <row r="31506" spans="1:6" x14ac:dyDescent="0.25">
      <c r="A31506" s="203"/>
      <c r="B31506" s="203"/>
      <c r="C31506" s="203"/>
      <c r="D31506" s="203"/>
      <c r="E31506" s="203"/>
      <c r="F31506" s="203"/>
    </row>
    <row r="31507" spans="1:6" x14ac:dyDescent="0.25">
      <c r="A31507" s="203"/>
      <c r="B31507" s="203"/>
      <c r="C31507" s="203"/>
      <c r="D31507" s="203"/>
      <c r="E31507" s="203"/>
      <c r="F31507" s="203"/>
    </row>
    <row r="31508" spans="1:6" x14ac:dyDescent="0.25">
      <c r="A31508" s="203"/>
      <c r="B31508" s="203"/>
      <c r="C31508" s="203"/>
      <c r="D31508" s="203"/>
      <c r="E31508" s="203"/>
      <c r="F31508" s="203"/>
    </row>
    <row r="31509" spans="1:6" x14ac:dyDescent="0.25">
      <c r="A31509" s="203"/>
      <c r="B31509" s="203"/>
      <c r="C31509" s="203"/>
      <c r="D31509" s="203"/>
      <c r="E31509" s="203"/>
      <c r="F31509" s="203"/>
    </row>
    <row r="31510" spans="1:6" x14ac:dyDescent="0.25">
      <c r="A31510" s="203"/>
      <c r="B31510" s="203"/>
      <c r="C31510" s="203"/>
      <c r="D31510" s="203"/>
      <c r="E31510" s="203"/>
      <c r="F31510" s="203"/>
    </row>
    <row r="31511" spans="1:6" x14ac:dyDescent="0.25">
      <c r="A31511" s="203"/>
      <c r="B31511" s="203"/>
      <c r="C31511" s="203"/>
      <c r="D31511" s="203"/>
      <c r="E31511" s="203"/>
      <c r="F31511" s="203"/>
    </row>
    <row r="31512" spans="1:6" x14ac:dyDescent="0.25">
      <c r="A31512" s="203"/>
      <c r="B31512" s="203"/>
      <c r="C31512" s="203"/>
      <c r="D31512" s="203"/>
      <c r="E31512" s="203"/>
      <c r="F31512" s="203"/>
    </row>
    <row r="31513" spans="1:6" x14ac:dyDescent="0.25">
      <c r="A31513" s="203"/>
      <c r="B31513" s="203"/>
      <c r="C31513" s="203"/>
      <c r="D31513" s="203"/>
      <c r="E31513" s="203"/>
      <c r="F31513" s="203"/>
    </row>
    <row r="31514" spans="1:6" x14ac:dyDescent="0.25">
      <c r="A31514" s="203"/>
      <c r="B31514" s="203"/>
      <c r="C31514" s="203"/>
      <c r="D31514" s="203"/>
      <c r="E31514" s="203"/>
      <c r="F31514" s="203"/>
    </row>
    <row r="31515" spans="1:6" x14ac:dyDescent="0.25">
      <c r="A31515" s="203"/>
      <c r="B31515" s="203"/>
      <c r="C31515" s="203"/>
      <c r="D31515" s="203"/>
      <c r="E31515" s="203"/>
      <c r="F31515" s="203"/>
    </row>
    <row r="31516" spans="1:6" x14ac:dyDescent="0.25">
      <c r="A31516" s="203"/>
      <c r="B31516" s="203"/>
      <c r="C31516" s="203"/>
      <c r="D31516" s="203"/>
      <c r="E31516" s="203"/>
      <c r="F31516" s="203"/>
    </row>
    <row r="31517" spans="1:6" x14ac:dyDescent="0.25">
      <c r="A31517" s="203"/>
      <c r="B31517" s="203"/>
      <c r="C31517" s="203"/>
      <c r="D31517" s="203"/>
      <c r="E31517" s="203"/>
      <c r="F31517" s="203"/>
    </row>
    <row r="31518" spans="1:6" x14ac:dyDescent="0.25">
      <c r="A31518" s="203"/>
      <c r="B31518" s="203"/>
      <c r="C31518" s="203"/>
      <c r="D31518" s="203"/>
      <c r="E31518" s="203"/>
      <c r="F31518" s="203"/>
    </row>
    <row r="31519" spans="1:6" x14ac:dyDescent="0.25">
      <c r="A31519" s="203"/>
      <c r="B31519" s="203"/>
      <c r="C31519" s="203"/>
      <c r="D31519" s="203"/>
      <c r="E31519" s="203"/>
      <c r="F31519" s="203"/>
    </row>
    <row r="31520" spans="1:6" x14ac:dyDescent="0.25">
      <c r="A31520" s="203"/>
      <c r="B31520" s="203"/>
      <c r="C31520" s="203"/>
      <c r="D31520" s="203"/>
      <c r="E31520" s="203"/>
      <c r="F31520" s="203"/>
    </row>
    <row r="31521" spans="1:6" x14ac:dyDescent="0.25">
      <c r="A31521" s="203"/>
      <c r="B31521" s="203"/>
      <c r="C31521" s="203"/>
      <c r="D31521" s="203"/>
      <c r="E31521" s="203"/>
      <c r="F31521" s="203"/>
    </row>
    <row r="31522" spans="1:6" x14ac:dyDescent="0.25">
      <c r="A31522" s="203"/>
      <c r="B31522" s="203"/>
      <c r="C31522" s="203"/>
      <c r="D31522" s="203"/>
      <c r="E31522" s="203"/>
      <c r="F31522" s="203"/>
    </row>
    <row r="31523" spans="1:6" x14ac:dyDescent="0.25">
      <c r="A31523" s="203"/>
      <c r="B31523" s="203"/>
      <c r="C31523" s="203"/>
      <c r="D31523" s="203"/>
      <c r="E31523" s="203"/>
      <c r="F31523" s="203"/>
    </row>
    <row r="31524" spans="1:6" x14ac:dyDescent="0.25">
      <c r="A31524" s="203"/>
      <c r="B31524" s="203"/>
      <c r="C31524" s="203"/>
      <c r="D31524" s="203"/>
      <c r="E31524" s="203"/>
      <c r="F31524" s="203"/>
    </row>
    <row r="31525" spans="1:6" x14ac:dyDescent="0.25">
      <c r="A31525" s="203"/>
      <c r="B31525" s="203"/>
      <c r="C31525" s="203"/>
      <c r="D31525" s="203"/>
      <c r="E31525" s="203"/>
      <c r="F31525" s="203"/>
    </row>
    <row r="31526" spans="1:6" x14ac:dyDescent="0.25">
      <c r="A31526" s="203"/>
      <c r="B31526" s="203"/>
      <c r="C31526" s="203"/>
      <c r="D31526" s="203"/>
      <c r="E31526" s="203"/>
      <c r="F31526" s="203"/>
    </row>
    <row r="31527" spans="1:6" x14ac:dyDescent="0.25">
      <c r="A31527" s="203"/>
      <c r="B31527" s="203"/>
      <c r="C31527" s="203"/>
      <c r="D31527" s="203"/>
      <c r="E31527" s="203"/>
      <c r="F31527" s="203"/>
    </row>
    <row r="31528" spans="1:6" x14ac:dyDescent="0.25">
      <c r="A31528" s="203"/>
      <c r="B31528" s="203"/>
      <c r="C31528" s="203"/>
      <c r="D31528" s="203"/>
      <c r="E31528" s="203"/>
      <c r="F31528" s="203"/>
    </row>
    <row r="31529" spans="1:6" x14ac:dyDescent="0.25">
      <c r="A31529" s="203"/>
      <c r="B31529" s="203"/>
      <c r="C31529" s="203"/>
      <c r="D31529" s="203"/>
      <c r="E31529" s="203"/>
      <c r="F31529" s="203"/>
    </row>
    <row r="31530" spans="1:6" x14ac:dyDescent="0.25">
      <c r="A31530" s="203"/>
      <c r="B31530" s="203"/>
      <c r="C31530" s="203"/>
      <c r="D31530" s="203"/>
      <c r="E31530" s="203"/>
      <c r="F31530" s="203"/>
    </row>
    <row r="31531" spans="1:6" x14ac:dyDescent="0.25">
      <c r="A31531" s="203"/>
      <c r="B31531" s="203"/>
      <c r="C31531" s="203"/>
      <c r="D31531" s="203"/>
      <c r="E31531" s="203"/>
      <c r="F31531" s="203"/>
    </row>
    <row r="31532" spans="1:6" x14ac:dyDescent="0.25">
      <c r="A31532" s="203"/>
      <c r="B31532" s="203"/>
      <c r="C31532" s="203"/>
      <c r="D31532" s="203"/>
      <c r="E31532" s="203"/>
      <c r="F31532" s="203"/>
    </row>
    <row r="31533" spans="1:6" x14ac:dyDescent="0.25">
      <c r="A31533" s="203"/>
      <c r="B31533" s="203"/>
      <c r="C31533" s="203"/>
      <c r="D31533" s="203"/>
      <c r="E31533" s="203"/>
      <c r="F31533" s="203"/>
    </row>
    <row r="31534" spans="1:6" x14ac:dyDescent="0.25">
      <c r="A31534" s="203"/>
      <c r="B31534" s="203"/>
      <c r="C31534" s="203"/>
      <c r="D31534" s="203"/>
      <c r="E31534" s="203"/>
      <c r="F31534" s="203"/>
    </row>
    <row r="31535" spans="1:6" x14ac:dyDescent="0.25">
      <c r="A31535" s="203"/>
      <c r="B31535" s="203"/>
      <c r="C31535" s="203"/>
      <c r="D31535" s="203"/>
      <c r="E31535" s="203"/>
      <c r="F31535" s="203"/>
    </row>
    <row r="31536" spans="1:6" x14ac:dyDescent="0.25">
      <c r="A31536" s="203"/>
      <c r="B31536" s="203"/>
      <c r="C31536" s="203"/>
      <c r="D31536" s="203"/>
      <c r="E31536" s="203"/>
      <c r="F31536" s="203"/>
    </row>
    <row r="31537" spans="1:6" x14ac:dyDescent="0.25">
      <c r="A31537" s="203"/>
      <c r="B31537" s="203"/>
      <c r="C31537" s="203"/>
      <c r="D31537" s="203"/>
      <c r="E31537" s="203"/>
      <c r="F31537" s="203"/>
    </row>
    <row r="31538" spans="1:6" x14ac:dyDescent="0.25">
      <c r="A31538" s="203"/>
      <c r="B31538" s="203"/>
      <c r="C31538" s="203"/>
      <c r="D31538" s="203"/>
      <c r="E31538" s="203"/>
      <c r="F31538" s="203"/>
    </row>
    <row r="31539" spans="1:6" x14ac:dyDescent="0.25">
      <c r="A31539" s="203"/>
      <c r="B31539" s="203"/>
      <c r="C31539" s="203"/>
      <c r="D31539" s="203"/>
      <c r="E31539" s="203"/>
      <c r="F31539" s="203"/>
    </row>
    <row r="31540" spans="1:6" x14ac:dyDescent="0.25">
      <c r="A31540" s="203"/>
      <c r="B31540" s="203"/>
      <c r="C31540" s="203"/>
      <c r="D31540" s="203"/>
      <c r="E31540" s="203"/>
      <c r="F31540" s="203"/>
    </row>
    <row r="31541" spans="1:6" x14ac:dyDescent="0.25">
      <c r="A31541" s="203"/>
      <c r="B31541" s="203"/>
      <c r="C31541" s="203"/>
      <c r="D31541" s="203"/>
      <c r="E31541" s="203"/>
      <c r="F31541" s="203"/>
    </row>
    <row r="31542" spans="1:6" x14ac:dyDescent="0.25">
      <c r="A31542" s="203"/>
      <c r="B31542" s="203"/>
      <c r="C31542" s="203"/>
      <c r="D31542" s="203"/>
      <c r="E31542" s="203"/>
      <c r="F31542" s="203"/>
    </row>
    <row r="31543" spans="1:6" x14ac:dyDescent="0.25">
      <c r="A31543" s="203"/>
      <c r="B31543" s="203"/>
      <c r="C31543" s="203"/>
      <c r="D31543" s="203"/>
      <c r="E31543" s="203"/>
      <c r="F31543" s="203"/>
    </row>
    <row r="31544" spans="1:6" x14ac:dyDescent="0.25">
      <c r="A31544" s="203"/>
      <c r="B31544" s="203"/>
      <c r="C31544" s="203"/>
      <c r="D31544" s="203"/>
      <c r="E31544" s="203"/>
      <c r="F31544" s="203"/>
    </row>
    <row r="31545" spans="1:6" x14ac:dyDescent="0.25">
      <c r="A31545" s="203"/>
      <c r="B31545" s="203"/>
      <c r="C31545" s="203"/>
      <c r="D31545" s="203"/>
      <c r="E31545" s="203"/>
      <c r="F31545" s="203"/>
    </row>
    <row r="31546" spans="1:6" x14ac:dyDescent="0.25">
      <c r="A31546" s="203"/>
      <c r="B31546" s="203"/>
      <c r="C31546" s="203"/>
      <c r="D31546" s="203"/>
      <c r="E31546" s="203"/>
      <c r="F31546" s="203"/>
    </row>
    <row r="31547" spans="1:6" x14ac:dyDescent="0.25">
      <c r="A31547" s="203"/>
      <c r="B31547" s="203"/>
      <c r="C31547" s="203"/>
      <c r="D31547" s="203"/>
      <c r="E31547" s="203"/>
      <c r="F31547" s="203"/>
    </row>
    <row r="31548" spans="1:6" x14ac:dyDescent="0.25">
      <c r="A31548" s="203"/>
      <c r="B31548" s="203"/>
      <c r="C31548" s="203"/>
      <c r="D31548" s="203"/>
      <c r="E31548" s="203"/>
      <c r="F31548" s="203"/>
    </row>
    <row r="31549" spans="1:6" x14ac:dyDescent="0.25">
      <c r="A31549" s="203"/>
      <c r="B31549" s="203"/>
      <c r="C31549" s="203"/>
      <c r="D31549" s="203"/>
      <c r="E31549" s="203"/>
      <c r="F31549" s="203"/>
    </row>
    <row r="31550" spans="1:6" x14ac:dyDescent="0.25">
      <c r="A31550" s="203"/>
      <c r="B31550" s="203"/>
      <c r="C31550" s="203"/>
      <c r="D31550" s="203"/>
      <c r="E31550" s="203"/>
      <c r="F31550" s="203"/>
    </row>
    <row r="31551" spans="1:6" x14ac:dyDescent="0.25">
      <c r="A31551" s="203"/>
      <c r="B31551" s="203"/>
      <c r="C31551" s="203"/>
      <c r="D31551" s="203"/>
      <c r="E31551" s="203"/>
      <c r="F31551" s="203"/>
    </row>
    <row r="31552" spans="1:6" x14ac:dyDescent="0.25">
      <c r="A31552" s="203"/>
      <c r="B31552" s="203"/>
      <c r="C31552" s="203"/>
      <c r="D31552" s="203"/>
      <c r="E31552" s="203"/>
      <c r="F31552" s="203"/>
    </row>
    <row r="31553" spans="1:6" x14ac:dyDescent="0.25">
      <c r="A31553" s="203"/>
      <c r="B31553" s="203"/>
      <c r="C31553" s="203"/>
      <c r="D31553" s="203"/>
      <c r="E31553" s="203"/>
      <c r="F31553" s="203"/>
    </row>
    <row r="31554" spans="1:6" x14ac:dyDescent="0.25">
      <c r="A31554" s="203"/>
      <c r="B31554" s="203"/>
      <c r="C31554" s="203"/>
      <c r="D31554" s="203"/>
      <c r="E31554" s="203"/>
      <c r="F31554" s="203"/>
    </row>
    <row r="31555" spans="1:6" x14ac:dyDescent="0.25">
      <c r="A31555" s="203"/>
      <c r="B31555" s="203"/>
      <c r="C31555" s="203"/>
      <c r="D31555" s="203"/>
      <c r="E31555" s="203"/>
      <c r="F31555" s="203"/>
    </row>
    <row r="31556" spans="1:6" x14ac:dyDescent="0.25">
      <c r="A31556" s="203"/>
      <c r="B31556" s="203"/>
      <c r="C31556" s="203"/>
      <c r="D31556" s="203"/>
      <c r="E31556" s="203"/>
      <c r="F31556" s="203"/>
    </row>
    <row r="31557" spans="1:6" x14ac:dyDescent="0.25">
      <c r="A31557" s="203"/>
      <c r="B31557" s="203"/>
      <c r="C31557" s="203"/>
      <c r="D31557" s="203"/>
      <c r="E31557" s="203"/>
      <c r="F31557" s="203"/>
    </row>
    <row r="31558" spans="1:6" x14ac:dyDescent="0.25">
      <c r="A31558" s="203"/>
      <c r="B31558" s="203"/>
      <c r="C31558" s="203"/>
      <c r="D31558" s="203"/>
      <c r="E31558" s="203"/>
      <c r="F31558" s="203"/>
    </row>
    <row r="31559" spans="1:6" x14ac:dyDescent="0.25">
      <c r="A31559" s="203"/>
      <c r="B31559" s="203"/>
      <c r="C31559" s="203"/>
      <c r="D31559" s="203"/>
      <c r="E31559" s="203"/>
      <c r="F31559" s="203"/>
    </row>
    <row r="31560" spans="1:6" x14ac:dyDescent="0.25">
      <c r="A31560" s="203"/>
      <c r="B31560" s="203"/>
      <c r="C31560" s="203"/>
      <c r="D31560" s="203"/>
      <c r="E31560" s="203"/>
      <c r="F31560" s="203"/>
    </row>
    <row r="31561" spans="1:6" x14ac:dyDescent="0.25">
      <c r="A31561" s="203"/>
      <c r="B31561" s="203"/>
      <c r="C31561" s="203"/>
      <c r="D31561" s="203"/>
      <c r="E31561" s="203"/>
      <c r="F31561" s="203"/>
    </row>
    <row r="31562" spans="1:6" x14ac:dyDescent="0.25">
      <c r="A31562" s="203"/>
      <c r="B31562" s="203"/>
      <c r="C31562" s="203"/>
      <c r="D31562" s="203"/>
      <c r="E31562" s="203"/>
      <c r="F31562" s="203"/>
    </row>
    <row r="31563" spans="1:6" x14ac:dyDescent="0.25">
      <c r="A31563" s="203"/>
      <c r="B31563" s="203"/>
      <c r="C31563" s="203"/>
      <c r="D31563" s="203"/>
      <c r="E31563" s="203"/>
      <c r="F31563" s="203"/>
    </row>
    <row r="31564" spans="1:6" x14ac:dyDescent="0.25">
      <c r="A31564" s="203"/>
      <c r="B31564" s="203"/>
      <c r="C31564" s="203"/>
      <c r="D31564" s="203"/>
      <c r="E31564" s="203"/>
      <c r="F31564" s="203"/>
    </row>
    <row r="31565" spans="1:6" x14ac:dyDescent="0.25">
      <c r="A31565" s="203"/>
      <c r="B31565" s="203"/>
      <c r="C31565" s="203"/>
      <c r="D31565" s="203"/>
      <c r="E31565" s="203"/>
      <c r="F31565" s="203"/>
    </row>
    <row r="31566" spans="1:6" x14ac:dyDescent="0.25">
      <c r="A31566" s="203"/>
      <c r="B31566" s="203"/>
      <c r="C31566" s="203"/>
      <c r="D31566" s="203"/>
      <c r="E31566" s="203"/>
      <c r="F31566" s="203"/>
    </row>
    <row r="31567" spans="1:6" x14ac:dyDescent="0.25">
      <c r="A31567" s="203"/>
      <c r="B31567" s="203"/>
      <c r="C31567" s="203"/>
      <c r="D31567" s="203"/>
      <c r="E31567" s="203"/>
      <c r="F31567" s="203"/>
    </row>
    <row r="31568" spans="1:6" x14ac:dyDescent="0.25">
      <c r="A31568" s="203"/>
      <c r="B31568" s="203"/>
      <c r="C31568" s="203"/>
      <c r="D31568" s="203"/>
      <c r="E31568" s="203"/>
      <c r="F31568" s="203"/>
    </row>
    <row r="31569" spans="1:6" x14ac:dyDescent="0.25">
      <c r="A31569" s="203"/>
      <c r="B31569" s="203"/>
      <c r="C31569" s="203"/>
      <c r="D31569" s="203"/>
      <c r="E31569" s="203"/>
      <c r="F31569" s="203"/>
    </row>
    <row r="31570" spans="1:6" x14ac:dyDescent="0.25">
      <c r="A31570" s="203"/>
      <c r="B31570" s="203"/>
      <c r="C31570" s="203"/>
      <c r="D31570" s="203"/>
      <c r="E31570" s="203"/>
      <c r="F31570" s="203"/>
    </row>
    <row r="31571" spans="1:6" x14ac:dyDescent="0.25">
      <c r="A31571" s="203"/>
      <c r="B31571" s="203"/>
      <c r="C31571" s="203"/>
      <c r="D31571" s="203"/>
      <c r="E31571" s="203"/>
      <c r="F31571" s="203"/>
    </row>
    <row r="31572" spans="1:6" x14ac:dyDescent="0.25">
      <c r="A31572" s="203"/>
      <c r="B31572" s="203"/>
      <c r="C31572" s="203"/>
      <c r="D31572" s="203"/>
      <c r="E31572" s="203"/>
      <c r="F31572" s="203"/>
    </row>
    <row r="31573" spans="1:6" x14ac:dyDescent="0.25">
      <c r="A31573" s="203"/>
      <c r="B31573" s="203"/>
      <c r="C31573" s="203"/>
      <c r="D31573" s="203"/>
      <c r="E31573" s="203"/>
      <c r="F31573" s="203"/>
    </row>
    <row r="31574" spans="1:6" x14ac:dyDescent="0.25">
      <c r="A31574" s="203"/>
      <c r="B31574" s="203"/>
      <c r="C31574" s="203"/>
      <c r="D31574" s="203"/>
      <c r="E31574" s="203"/>
      <c r="F31574" s="203"/>
    </row>
    <row r="31575" spans="1:6" x14ac:dyDescent="0.25">
      <c r="A31575" s="203"/>
      <c r="B31575" s="203"/>
      <c r="C31575" s="203"/>
      <c r="D31575" s="203"/>
      <c r="E31575" s="203"/>
      <c r="F31575" s="203"/>
    </row>
    <row r="31576" spans="1:6" x14ac:dyDescent="0.25">
      <c r="A31576" s="203"/>
      <c r="B31576" s="203"/>
      <c r="C31576" s="203"/>
      <c r="D31576" s="203"/>
      <c r="E31576" s="203"/>
      <c r="F31576" s="203"/>
    </row>
    <row r="31577" spans="1:6" x14ac:dyDescent="0.25">
      <c r="A31577" s="203"/>
      <c r="B31577" s="203"/>
      <c r="C31577" s="203"/>
      <c r="D31577" s="203"/>
      <c r="E31577" s="203"/>
      <c r="F31577" s="203"/>
    </row>
    <row r="31578" spans="1:6" x14ac:dyDescent="0.25">
      <c r="A31578" s="203"/>
      <c r="B31578" s="203"/>
      <c r="C31578" s="203"/>
      <c r="D31578" s="203"/>
      <c r="E31578" s="203"/>
      <c r="F31578" s="203"/>
    </row>
    <row r="31579" spans="1:6" x14ac:dyDescent="0.25">
      <c r="A31579" s="203"/>
      <c r="B31579" s="203"/>
      <c r="C31579" s="203"/>
      <c r="D31579" s="203"/>
      <c r="E31579" s="203"/>
      <c r="F31579" s="203"/>
    </row>
    <row r="31580" spans="1:6" x14ac:dyDescent="0.25">
      <c r="A31580" s="203"/>
      <c r="B31580" s="203"/>
      <c r="C31580" s="203"/>
      <c r="D31580" s="203"/>
      <c r="E31580" s="203"/>
      <c r="F31580" s="203"/>
    </row>
    <row r="31581" spans="1:6" x14ac:dyDescent="0.25">
      <c r="A31581" s="203"/>
      <c r="B31581" s="203"/>
      <c r="C31581" s="203"/>
      <c r="D31581" s="203"/>
      <c r="E31581" s="203"/>
      <c r="F31581" s="203"/>
    </row>
    <row r="31582" spans="1:6" x14ac:dyDescent="0.25">
      <c r="A31582" s="203"/>
      <c r="B31582" s="203"/>
      <c r="C31582" s="203"/>
      <c r="D31582" s="203"/>
      <c r="E31582" s="203"/>
      <c r="F31582" s="203"/>
    </row>
    <row r="31583" spans="1:6" x14ac:dyDescent="0.25">
      <c r="A31583" s="203"/>
      <c r="B31583" s="203"/>
      <c r="C31583" s="203"/>
      <c r="D31583" s="203"/>
      <c r="E31583" s="203"/>
      <c r="F31583" s="203"/>
    </row>
    <row r="31584" spans="1:6" x14ac:dyDescent="0.25">
      <c r="A31584" s="203"/>
      <c r="B31584" s="203"/>
      <c r="C31584" s="203"/>
      <c r="D31584" s="203"/>
      <c r="E31584" s="203"/>
      <c r="F31584" s="203"/>
    </row>
    <row r="31585" spans="1:6" x14ac:dyDescent="0.25">
      <c r="A31585" s="203"/>
      <c r="B31585" s="203"/>
      <c r="C31585" s="203"/>
      <c r="D31585" s="203"/>
      <c r="E31585" s="203"/>
      <c r="F31585" s="203"/>
    </row>
    <row r="31586" spans="1:6" x14ac:dyDescent="0.25">
      <c r="A31586" s="203"/>
      <c r="B31586" s="203"/>
      <c r="C31586" s="203"/>
      <c r="D31586" s="203"/>
      <c r="E31586" s="203"/>
      <c r="F31586" s="203"/>
    </row>
    <row r="31587" spans="1:6" x14ac:dyDescent="0.25">
      <c r="A31587" s="203"/>
      <c r="B31587" s="203"/>
      <c r="C31587" s="203"/>
      <c r="D31587" s="203"/>
      <c r="E31587" s="203"/>
      <c r="F31587" s="203"/>
    </row>
    <row r="31588" spans="1:6" x14ac:dyDescent="0.25">
      <c r="A31588" s="203"/>
      <c r="B31588" s="203"/>
      <c r="C31588" s="203"/>
      <c r="D31588" s="203"/>
      <c r="E31588" s="203"/>
      <c r="F31588" s="203"/>
    </row>
    <row r="31589" spans="1:6" x14ac:dyDescent="0.25">
      <c r="A31589" s="203"/>
      <c r="B31589" s="203"/>
      <c r="C31589" s="203"/>
      <c r="D31589" s="203"/>
      <c r="E31589" s="203"/>
      <c r="F31589" s="203"/>
    </row>
    <row r="31590" spans="1:6" x14ac:dyDescent="0.25">
      <c r="A31590" s="203"/>
      <c r="B31590" s="203"/>
      <c r="C31590" s="203"/>
      <c r="D31590" s="203"/>
      <c r="E31590" s="203"/>
      <c r="F31590" s="203"/>
    </row>
    <row r="31591" spans="1:6" x14ac:dyDescent="0.25">
      <c r="A31591" s="203"/>
      <c r="B31591" s="203"/>
      <c r="C31591" s="203"/>
      <c r="D31591" s="203"/>
      <c r="E31591" s="203"/>
      <c r="F31591" s="203"/>
    </row>
    <row r="31592" spans="1:6" x14ac:dyDescent="0.25">
      <c r="A31592" s="203"/>
      <c r="B31592" s="203"/>
      <c r="C31592" s="203"/>
      <c r="D31592" s="203"/>
      <c r="E31592" s="203"/>
      <c r="F31592" s="203"/>
    </row>
    <row r="31593" spans="1:6" x14ac:dyDescent="0.25">
      <c r="A31593" s="203"/>
      <c r="B31593" s="203"/>
      <c r="C31593" s="203"/>
      <c r="D31593" s="203"/>
      <c r="E31593" s="203"/>
      <c r="F31593" s="203"/>
    </row>
    <row r="31594" spans="1:6" x14ac:dyDescent="0.25">
      <c r="A31594" s="203"/>
      <c r="B31594" s="203"/>
      <c r="C31594" s="203"/>
      <c r="D31594" s="203"/>
      <c r="E31594" s="203"/>
      <c r="F31594" s="203"/>
    </row>
    <row r="31595" spans="1:6" x14ac:dyDescent="0.25">
      <c r="A31595" s="203"/>
      <c r="B31595" s="203"/>
      <c r="C31595" s="203"/>
      <c r="D31595" s="203"/>
      <c r="E31595" s="203"/>
      <c r="F31595" s="203"/>
    </row>
    <row r="31596" spans="1:6" x14ac:dyDescent="0.25">
      <c r="A31596" s="203"/>
      <c r="B31596" s="203"/>
      <c r="C31596" s="203"/>
      <c r="D31596" s="203"/>
      <c r="E31596" s="203"/>
      <c r="F31596" s="203"/>
    </row>
    <row r="31597" spans="1:6" x14ac:dyDescent="0.25">
      <c r="A31597" s="203"/>
      <c r="B31597" s="203"/>
      <c r="C31597" s="203"/>
      <c r="D31597" s="203"/>
      <c r="E31597" s="203"/>
      <c r="F31597" s="203"/>
    </row>
    <row r="31598" spans="1:6" x14ac:dyDescent="0.25">
      <c r="A31598" s="203"/>
      <c r="B31598" s="203"/>
      <c r="C31598" s="203"/>
      <c r="D31598" s="203"/>
      <c r="E31598" s="203"/>
      <c r="F31598" s="203"/>
    </row>
    <row r="31599" spans="1:6" x14ac:dyDescent="0.25">
      <c r="A31599" s="203"/>
      <c r="B31599" s="203"/>
      <c r="C31599" s="203"/>
      <c r="D31599" s="203"/>
      <c r="E31599" s="203"/>
      <c r="F31599" s="203"/>
    </row>
    <row r="31600" spans="1:6" x14ac:dyDescent="0.25">
      <c r="A31600" s="203"/>
      <c r="B31600" s="203"/>
      <c r="C31600" s="203"/>
      <c r="D31600" s="203"/>
      <c r="E31600" s="203"/>
      <c r="F31600" s="203"/>
    </row>
    <row r="31601" spans="1:6" x14ac:dyDescent="0.25">
      <c r="A31601" s="203"/>
      <c r="B31601" s="203"/>
      <c r="C31601" s="203"/>
      <c r="D31601" s="203"/>
      <c r="E31601" s="203"/>
      <c r="F31601" s="203"/>
    </row>
    <row r="31602" spans="1:6" x14ac:dyDescent="0.25">
      <c r="A31602" s="203"/>
      <c r="B31602" s="203"/>
      <c r="C31602" s="203"/>
      <c r="D31602" s="203"/>
      <c r="E31602" s="203"/>
      <c r="F31602" s="203"/>
    </row>
    <row r="31603" spans="1:6" x14ac:dyDescent="0.25">
      <c r="A31603" s="203"/>
      <c r="B31603" s="203"/>
      <c r="C31603" s="203"/>
      <c r="D31603" s="203"/>
      <c r="E31603" s="203"/>
      <c r="F31603" s="203"/>
    </row>
    <row r="31604" spans="1:6" x14ac:dyDescent="0.25">
      <c r="A31604" s="203"/>
      <c r="B31604" s="203"/>
      <c r="C31604" s="203"/>
      <c r="D31604" s="203"/>
      <c r="E31604" s="203"/>
      <c r="F31604" s="203"/>
    </row>
    <row r="31605" spans="1:6" x14ac:dyDescent="0.25">
      <c r="A31605" s="203"/>
      <c r="B31605" s="203"/>
      <c r="C31605" s="203"/>
      <c r="D31605" s="203"/>
      <c r="E31605" s="203"/>
      <c r="F31605" s="203"/>
    </row>
    <row r="31606" spans="1:6" x14ac:dyDescent="0.25">
      <c r="A31606" s="203"/>
      <c r="B31606" s="203"/>
      <c r="C31606" s="203"/>
      <c r="D31606" s="203"/>
      <c r="E31606" s="203"/>
      <c r="F31606" s="203"/>
    </row>
    <row r="31607" spans="1:6" x14ac:dyDescent="0.25">
      <c r="A31607" s="203"/>
      <c r="B31607" s="203"/>
      <c r="C31607" s="203"/>
      <c r="D31607" s="203"/>
      <c r="E31607" s="203"/>
      <c r="F31607" s="203"/>
    </row>
    <row r="31608" spans="1:6" x14ac:dyDescent="0.25">
      <c r="A31608" s="203"/>
      <c r="B31608" s="203"/>
      <c r="C31608" s="203"/>
      <c r="D31608" s="203"/>
      <c r="E31608" s="203"/>
      <c r="F31608" s="203"/>
    </row>
    <row r="31609" spans="1:6" x14ac:dyDescent="0.25">
      <c r="A31609" s="203"/>
      <c r="B31609" s="203"/>
      <c r="C31609" s="203"/>
      <c r="D31609" s="203"/>
      <c r="E31609" s="203"/>
      <c r="F31609" s="203"/>
    </row>
    <row r="31610" spans="1:6" x14ac:dyDescent="0.25">
      <c r="A31610" s="203"/>
      <c r="B31610" s="203"/>
      <c r="C31610" s="203"/>
      <c r="D31610" s="203"/>
      <c r="E31610" s="203"/>
      <c r="F31610" s="203"/>
    </row>
    <row r="31611" spans="1:6" x14ac:dyDescent="0.25">
      <c r="A31611" s="203"/>
      <c r="B31611" s="203"/>
      <c r="C31611" s="203"/>
      <c r="D31611" s="203"/>
      <c r="E31611" s="203"/>
      <c r="F31611" s="203"/>
    </row>
    <row r="31612" spans="1:6" x14ac:dyDescent="0.25">
      <c r="A31612" s="203"/>
      <c r="B31612" s="203"/>
      <c r="C31612" s="203"/>
      <c r="D31612" s="203"/>
      <c r="E31612" s="203"/>
      <c r="F31612" s="203"/>
    </row>
    <row r="31613" spans="1:6" x14ac:dyDescent="0.25">
      <c r="A31613" s="203"/>
      <c r="B31613" s="203"/>
      <c r="C31613" s="203"/>
      <c r="D31613" s="203"/>
      <c r="E31613" s="203"/>
      <c r="F31613" s="203"/>
    </row>
    <row r="31614" spans="1:6" x14ac:dyDescent="0.25">
      <c r="A31614" s="203"/>
      <c r="B31614" s="203"/>
      <c r="C31614" s="203"/>
      <c r="D31614" s="203"/>
      <c r="E31614" s="203"/>
      <c r="F31614" s="203"/>
    </row>
    <row r="31615" spans="1:6" x14ac:dyDescent="0.25">
      <c r="A31615" s="203"/>
      <c r="B31615" s="203"/>
      <c r="C31615" s="203"/>
      <c r="D31615" s="203"/>
      <c r="E31615" s="203"/>
      <c r="F31615" s="203"/>
    </row>
    <row r="31616" spans="1:6" x14ac:dyDescent="0.25">
      <c r="A31616" s="203"/>
      <c r="B31616" s="203"/>
      <c r="C31616" s="203"/>
      <c r="D31616" s="203"/>
      <c r="E31616" s="203"/>
      <c r="F31616" s="203"/>
    </row>
    <row r="31617" spans="1:6" x14ac:dyDescent="0.25">
      <c r="A31617" s="203"/>
      <c r="B31617" s="203"/>
      <c r="C31617" s="203"/>
      <c r="D31617" s="203"/>
      <c r="E31617" s="203"/>
      <c r="F31617" s="203"/>
    </row>
    <row r="31618" spans="1:6" x14ac:dyDescent="0.25">
      <c r="A31618" s="203"/>
      <c r="B31618" s="203"/>
      <c r="C31618" s="203"/>
      <c r="D31618" s="203"/>
      <c r="E31618" s="203"/>
      <c r="F31618" s="203"/>
    </row>
    <row r="31619" spans="1:6" x14ac:dyDescent="0.25">
      <c r="A31619" s="203"/>
      <c r="B31619" s="203"/>
      <c r="C31619" s="203"/>
      <c r="D31619" s="203"/>
      <c r="E31619" s="203"/>
      <c r="F31619" s="203"/>
    </row>
    <row r="31620" spans="1:6" x14ac:dyDescent="0.25">
      <c r="A31620" s="203"/>
      <c r="B31620" s="203"/>
      <c r="C31620" s="203"/>
      <c r="D31620" s="203"/>
      <c r="E31620" s="203"/>
      <c r="F31620" s="203"/>
    </row>
    <row r="31621" spans="1:6" x14ac:dyDescent="0.25">
      <c r="A31621" s="203"/>
      <c r="B31621" s="203"/>
      <c r="C31621" s="203"/>
      <c r="D31621" s="203"/>
      <c r="E31621" s="203"/>
      <c r="F31621" s="203"/>
    </row>
    <row r="31622" spans="1:6" x14ac:dyDescent="0.25">
      <c r="A31622" s="203"/>
      <c r="B31622" s="203"/>
      <c r="C31622" s="203"/>
      <c r="D31622" s="203"/>
      <c r="E31622" s="203"/>
      <c r="F31622" s="203"/>
    </row>
    <row r="31623" spans="1:6" x14ac:dyDescent="0.25">
      <c r="A31623" s="203"/>
      <c r="B31623" s="203"/>
      <c r="C31623" s="203"/>
      <c r="D31623" s="203"/>
      <c r="E31623" s="203"/>
      <c r="F31623" s="203"/>
    </row>
    <row r="31624" spans="1:6" x14ac:dyDescent="0.25">
      <c r="A31624" s="203"/>
      <c r="B31624" s="203"/>
      <c r="C31624" s="203"/>
      <c r="D31624" s="203"/>
      <c r="E31624" s="203"/>
      <c r="F31624" s="203"/>
    </row>
    <row r="31625" spans="1:6" x14ac:dyDescent="0.25">
      <c r="A31625" s="203"/>
      <c r="B31625" s="203"/>
      <c r="C31625" s="203"/>
      <c r="D31625" s="203"/>
      <c r="E31625" s="203"/>
      <c r="F31625" s="203"/>
    </row>
    <row r="31626" spans="1:6" x14ac:dyDescent="0.25">
      <c r="A31626" s="203"/>
      <c r="B31626" s="203"/>
      <c r="C31626" s="203"/>
      <c r="D31626" s="203"/>
      <c r="E31626" s="203"/>
      <c r="F31626" s="203"/>
    </row>
    <row r="31627" spans="1:6" x14ac:dyDescent="0.25">
      <c r="A31627" s="203"/>
      <c r="B31627" s="203"/>
      <c r="C31627" s="203"/>
      <c r="D31627" s="203"/>
      <c r="E31627" s="203"/>
      <c r="F31627" s="203"/>
    </row>
    <row r="31628" spans="1:6" x14ac:dyDescent="0.25">
      <c r="A31628" s="203"/>
      <c r="B31628" s="203"/>
      <c r="C31628" s="203"/>
      <c r="D31628" s="203"/>
      <c r="E31628" s="203"/>
      <c r="F31628" s="203"/>
    </row>
    <row r="31629" spans="1:6" x14ac:dyDescent="0.25">
      <c r="A31629" s="203"/>
      <c r="B31629" s="203"/>
      <c r="C31629" s="203"/>
      <c r="D31629" s="203"/>
      <c r="E31629" s="203"/>
      <c r="F31629" s="203"/>
    </row>
    <row r="31630" spans="1:6" x14ac:dyDescent="0.25">
      <c r="A31630" s="203"/>
      <c r="B31630" s="203"/>
      <c r="C31630" s="203"/>
      <c r="D31630" s="203"/>
      <c r="E31630" s="203"/>
      <c r="F31630" s="203"/>
    </row>
    <row r="31631" spans="1:6" x14ac:dyDescent="0.25">
      <c r="A31631" s="203"/>
      <c r="B31631" s="203"/>
      <c r="C31631" s="203"/>
      <c r="D31631" s="203"/>
      <c r="E31631" s="203"/>
      <c r="F31631" s="203"/>
    </row>
    <row r="31632" spans="1:6" x14ac:dyDescent="0.25">
      <c r="A31632" s="203"/>
      <c r="B31632" s="203"/>
      <c r="C31632" s="203"/>
      <c r="D31632" s="203"/>
      <c r="E31632" s="203"/>
      <c r="F31632" s="203"/>
    </row>
    <row r="31633" spans="1:6" x14ac:dyDescent="0.25">
      <c r="A31633" s="203"/>
      <c r="B31633" s="203"/>
      <c r="C31633" s="203"/>
      <c r="D31633" s="203"/>
      <c r="E31633" s="203"/>
      <c r="F31633" s="203"/>
    </row>
    <row r="31634" spans="1:6" x14ac:dyDescent="0.25">
      <c r="A31634" s="203"/>
      <c r="B31634" s="203"/>
      <c r="C31634" s="203"/>
      <c r="D31634" s="203"/>
      <c r="E31634" s="203"/>
      <c r="F31634" s="203"/>
    </row>
    <row r="31635" spans="1:6" x14ac:dyDescent="0.25">
      <c r="A31635" s="203"/>
      <c r="B31635" s="203"/>
      <c r="C31635" s="203"/>
      <c r="D31635" s="203"/>
      <c r="E31635" s="203"/>
      <c r="F31635" s="203"/>
    </row>
    <row r="31636" spans="1:6" x14ac:dyDescent="0.25">
      <c r="A31636" s="203"/>
      <c r="B31636" s="203"/>
      <c r="C31636" s="203"/>
      <c r="D31636" s="203"/>
      <c r="E31636" s="203"/>
      <c r="F31636" s="203"/>
    </row>
    <row r="31637" spans="1:6" x14ac:dyDescent="0.25">
      <c r="A31637" s="203"/>
      <c r="B31637" s="203"/>
      <c r="C31637" s="203"/>
      <c r="D31637" s="203"/>
      <c r="E31637" s="203"/>
      <c r="F31637" s="203"/>
    </row>
    <row r="31638" spans="1:6" x14ac:dyDescent="0.25">
      <c r="A31638" s="203"/>
      <c r="B31638" s="203"/>
      <c r="C31638" s="203"/>
      <c r="D31638" s="203"/>
      <c r="E31638" s="203"/>
      <c r="F31638" s="203"/>
    </row>
    <row r="31639" spans="1:6" x14ac:dyDescent="0.25">
      <c r="A31639" s="203"/>
      <c r="B31639" s="203"/>
      <c r="C31639" s="203"/>
      <c r="D31639" s="203"/>
      <c r="E31639" s="203"/>
      <c r="F31639" s="203"/>
    </row>
    <row r="31640" spans="1:6" x14ac:dyDescent="0.25">
      <c r="A31640" s="203"/>
      <c r="B31640" s="203"/>
      <c r="C31640" s="203"/>
      <c r="D31640" s="203"/>
      <c r="E31640" s="203"/>
      <c r="F31640" s="203"/>
    </row>
    <row r="31641" spans="1:6" x14ac:dyDescent="0.25">
      <c r="A31641" s="203"/>
      <c r="B31641" s="203"/>
      <c r="C31641" s="203"/>
      <c r="D31641" s="203"/>
      <c r="E31641" s="203"/>
      <c r="F31641" s="203"/>
    </row>
    <row r="31642" spans="1:6" x14ac:dyDescent="0.25">
      <c r="A31642" s="203"/>
      <c r="B31642" s="203"/>
      <c r="C31642" s="203"/>
      <c r="D31642" s="203"/>
      <c r="E31642" s="203"/>
      <c r="F31642" s="203"/>
    </row>
    <row r="31643" spans="1:6" x14ac:dyDescent="0.25">
      <c r="A31643" s="203"/>
      <c r="B31643" s="203"/>
      <c r="C31643" s="203"/>
      <c r="D31643" s="203"/>
      <c r="E31643" s="203"/>
      <c r="F31643" s="203"/>
    </row>
    <row r="31644" spans="1:6" x14ac:dyDescent="0.25">
      <c r="A31644" s="203"/>
      <c r="B31644" s="203"/>
      <c r="C31644" s="203"/>
      <c r="D31644" s="203"/>
      <c r="E31644" s="203"/>
      <c r="F31644" s="203"/>
    </row>
    <row r="31645" spans="1:6" x14ac:dyDescent="0.25">
      <c r="A31645" s="203"/>
      <c r="B31645" s="203"/>
      <c r="C31645" s="203"/>
      <c r="D31645" s="203"/>
      <c r="E31645" s="203"/>
      <c r="F31645" s="203"/>
    </row>
    <row r="31646" spans="1:6" x14ac:dyDescent="0.25">
      <c r="A31646" s="203"/>
      <c r="B31646" s="203"/>
      <c r="C31646" s="203"/>
      <c r="D31646" s="203"/>
      <c r="E31646" s="203"/>
      <c r="F31646" s="203"/>
    </row>
    <row r="31647" spans="1:6" x14ac:dyDescent="0.25">
      <c r="A31647" s="203"/>
      <c r="B31647" s="203"/>
      <c r="C31647" s="203"/>
      <c r="D31647" s="203"/>
      <c r="E31647" s="203"/>
      <c r="F31647" s="203"/>
    </row>
    <row r="31648" spans="1:6" x14ac:dyDescent="0.25">
      <c r="A31648" s="203"/>
      <c r="B31648" s="203"/>
      <c r="C31648" s="203"/>
      <c r="D31648" s="203"/>
      <c r="E31648" s="203"/>
      <c r="F31648" s="203"/>
    </row>
    <row r="31649" spans="1:6" x14ac:dyDescent="0.25">
      <c r="A31649" s="203"/>
      <c r="B31649" s="203"/>
      <c r="C31649" s="203"/>
      <c r="D31649" s="203"/>
      <c r="E31649" s="203"/>
      <c r="F31649" s="203"/>
    </row>
    <row r="31650" spans="1:6" x14ac:dyDescent="0.25">
      <c r="A31650" s="203"/>
      <c r="B31650" s="203"/>
      <c r="C31650" s="203"/>
      <c r="D31650" s="203"/>
      <c r="E31650" s="203"/>
      <c r="F31650" s="203"/>
    </row>
    <row r="31651" spans="1:6" x14ac:dyDescent="0.25">
      <c r="A31651" s="203"/>
      <c r="B31651" s="203"/>
      <c r="C31651" s="203"/>
      <c r="D31651" s="203"/>
      <c r="E31651" s="203"/>
      <c r="F31651" s="203"/>
    </row>
    <row r="31652" spans="1:6" x14ac:dyDescent="0.25">
      <c r="A31652" s="203"/>
      <c r="B31652" s="203"/>
      <c r="C31652" s="203"/>
      <c r="D31652" s="203"/>
      <c r="E31652" s="203"/>
      <c r="F31652" s="203"/>
    </row>
    <row r="31653" spans="1:6" x14ac:dyDescent="0.25">
      <c r="A31653" s="203"/>
      <c r="B31653" s="203"/>
      <c r="C31653" s="203"/>
      <c r="D31653" s="203"/>
      <c r="E31653" s="203"/>
      <c r="F31653" s="203"/>
    </row>
    <row r="31654" spans="1:6" x14ac:dyDescent="0.25">
      <c r="A31654" s="203"/>
      <c r="B31654" s="203"/>
      <c r="C31654" s="203"/>
      <c r="D31654" s="203"/>
      <c r="E31654" s="203"/>
      <c r="F31654" s="203"/>
    </row>
    <row r="31655" spans="1:6" x14ac:dyDescent="0.25">
      <c r="A31655" s="203"/>
      <c r="B31655" s="203"/>
      <c r="C31655" s="203"/>
      <c r="D31655" s="203"/>
      <c r="E31655" s="203"/>
      <c r="F31655" s="203"/>
    </row>
    <row r="31656" spans="1:6" x14ac:dyDescent="0.25">
      <c r="A31656" s="203"/>
      <c r="B31656" s="203"/>
      <c r="C31656" s="203"/>
      <c r="D31656" s="203"/>
      <c r="E31656" s="203"/>
      <c r="F31656" s="203"/>
    </row>
    <row r="31657" spans="1:6" x14ac:dyDescent="0.25">
      <c r="A31657" s="203"/>
      <c r="B31657" s="203"/>
      <c r="C31657" s="203"/>
      <c r="D31657" s="203"/>
      <c r="E31657" s="203"/>
      <c r="F31657" s="203"/>
    </row>
    <row r="31658" spans="1:6" x14ac:dyDescent="0.25">
      <c r="A31658" s="203"/>
      <c r="B31658" s="203"/>
      <c r="C31658" s="203"/>
      <c r="D31658" s="203"/>
      <c r="E31658" s="203"/>
      <c r="F31658" s="203"/>
    </row>
    <row r="31659" spans="1:6" x14ac:dyDescent="0.25">
      <c r="A31659" s="203"/>
      <c r="B31659" s="203"/>
      <c r="C31659" s="203"/>
      <c r="D31659" s="203"/>
      <c r="E31659" s="203"/>
      <c r="F31659" s="203"/>
    </row>
    <row r="31660" spans="1:6" x14ac:dyDescent="0.25">
      <c r="A31660" s="203"/>
      <c r="B31660" s="203"/>
      <c r="C31660" s="203"/>
      <c r="D31660" s="203"/>
      <c r="E31660" s="203"/>
      <c r="F31660" s="203"/>
    </row>
    <row r="31661" spans="1:6" x14ac:dyDescent="0.25">
      <c r="A31661" s="203"/>
      <c r="B31661" s="203"/>
      <c r="C31661" s="203"/>
      <c r="D31661" s="203"/>
      <c r="E31661" s="203"/>
      <c r="F31661" s="203"/>
    </row>
    <row r="31662" spans="1:6" x14ac:dyDescent="0.25">
      <c r="A31662" s="203"/>
      <c r="B31662" s="203"/>
      <c r="C31662" s="203"/>
      <c r="D31662" s="203"/>
      <c r="E31662" s="203"/>
      <c r="F31662" s="203"/>
    </row>
    <row r="31663" spans="1:6" x14ac:dyDescent="0.25">
      <c r="A31663" s="203"/>
      <c r="B31663" s="203"/>
      <c r="C31663" s="203"/>
      <c r="D31663" s="203"/>
      <c r="E31663" s="203"/>
      <c r="F31663" s="203"/>
    </row>
    <row r="31664" spans="1:6" x14ac:dyDescent="0.25">
      <c r="A31664" s="203"/>
      <c r="B31664" s="203"/>
      <c r="C31664" s="203"/>
      <c r="D31664" s="203"/>
      <c r="E31664" s="203"/>
      <c r="F31664" s="203"/>
    </row>
    <row r="31665" spans="1:6" x14ac:dyDescent="0.25">
      <c r="A31665" s="203"/>
      <c r="B31665" s="203"/>
      <c r="C31665" s="203"/>
      <c r="D31665" s="203"/>
      <c r="E31665" s="203"/>
      <c r="F31665" s="203"/>
    </row>
    <row r="31666" spans="1:6" x14ac:dyDescent="0.25">
      <c r="A31666" s="203"/>
      <c r="B31666" s="203"/>
      <c r="C31666" s="203"/>
      <c r="D31666" s="203"/>
      <c r="E31666" s="203"/>
      <c r="F31666" s="203"/>
    </row>
    <row r="31667" spans="1:6" x14ac:dyDescent="0.25">
      <c r="A31667" s="203"/>
      <c r="B31667" s="203"/>
      <c r="C31667" s="203"/>
      <c r="D31667" s="203"/>
      <c r="E31667" s="203"/>
      <c r="F31667" s="203"/>
    </row>
    <row r="31668" spans="1:6" x14ac:dyDescent="0.25">
      <c r="A31668" s="203"/>
      <c r="B31668" s="203"/>
      <c r="C31668" s="203"/>
      <c r="D31668" s="203"/>
      <c r="E31668" s="203"/>
      <c r="F31668" s="203"/>
    </row>
    <row r="31669" spans="1:6" x14ac:dyDescent="0.25">
      <c r="A31669" s="203"/>
      <c r="B31669" s="203"/>
      <c r="C31669" s="203"/>
      <c r="D31669" s="203"/>
      <c r="E31669" s="203"/>
      <c r="F31669" s="203"/>
    </row>
    <row r="31670" spans="1:6" x14ac:dyDescent="0.25">
      <c r="A31670" s="203"/>
      <c r="B31670" s="203"/>
      <c r="C31670" s="203"/>
      <c r="D31670" s="203"/>
      <c r="E31670" s="203"/>
      <c r="F31670" s="203"/>
    </row>
    <row r="31671" spans="1:6" x14ac:dyDescent="0.25">
      <c r="A31671" s="203"/>
      <c r="B31671" s="203"/>
      <c r="C31671" s="203"/>
      <c r="D31671" s="203"/>
      <c r="E31671" s="203"/>
      <c r="F31671" s="203"/>
    </row>
    <row r="31672" spans="1:6" x14ac:dyDescent="0.25">
      <c r="A31672" s="203"/>
      <c r="B31672" s="203"/>
      <c r="C31672" s="203"/>
      <c r="D31672" s="203"/>
      <c r="E31672" s="203"/>
      <c r="F31672" s="203"/>
    </row>
    <row r="31673" spans="1:6" x14ac:dyDescent="0.25">
      <c r="A31673" s="203"/>
      <c r="B31673" s="203"/>
      <c r="C31673" s="203"/>
      <c r="D31673" s="203"/>
      <c r="E31673" s="203"/>
      <c r="F31673" s="203"/>
    </row>
    <row r="31674" spans="1:6" x14ac:dyDescent="0.25">
      <c r="A31674" s="203"/>
      <c r="B31674" s="203"/>
      <c r="C31674" s="203"/>
      <c r="D31674" s="203"/>
      <c r="E31674" s="203"/>
      <c r="F31674" s="203"/>
    </row>
    <row r="31675" spans="1:6" x14ac:dyDescent="0.25">
      <c r="A31675" s="203"/>
      <c r="B31675" s="203"/>
      <c r="C31675" s="203"/>
      <c r="D31675" s="203"/>
      <c r="E31675" s="203"/>
      <c r="F31675" s="203"/>
    </row>
    <row r="31676" spans="1:6" x14ac:dyDescent="0.25">
      <c r="A31676" s="203"/>
      <c r="B31676" s="203"/>
      <c r="C31676" s="203"/>
      <c r="D31676" s="203"/>
      <c r="E31676" s="203"/>
      <c r="F31676" s="203"/>
    </row>
    <row r="31677" spans="1:6" x14ac:dyDescent="0.25">
      <c r="A31677" s="203"/>
      <c r="B31677" s="203"/>
      <c r="C31677" s="203"/>
      <c r="D31677" s="203"/>
      <c r="E31677" s="203"/>
      <c r="F31677" s="203"/>
    </row>
    <row r="31678" spans="1:6" x14ac:dyDescent="0.25">
      <c r="A31678" s="203"/>
      <c r="B31678" s="203"/>
      <c r="C31678" s="203"/>
      <c r="D31678" s="203"/>
      <c r="E31678" s="203"/>
      <c r="F31678" s="203"/>
    </row>
    <row r="31679" spans="1:6" x14ac:dyDescent="0.25">
      <c r="A31679" s="203"/>
      <c r="B31679" s="203"/>
      <c r="C31679" s="203"/>
      <c r="D31679" s="203"/>
      <c r="E31679" s="203"/>
      <c r="F31679" s="203"/>
    </row>
    <row r="31680" spans="1:6" x14ac:dyDescent="0.25">
      <c r="A31680" s="203"/>
      <c r="B31680" s="203"/>
      <c r="C31680" s="203"/>
      <c r="D31680" s="203"/>
      <c r="E31680" s="203"/>
      <c r="F31680" s="203"/>
    </row>
    <row r="31681" spans="1:6" x14ac:dyDescent="0.25">
      <c r="A31681" s="203"/>
      <c r="B31681" s="203"/>
      <c r="C31681" s="203"/>
      <c r="D31681" s="203"/>
      <c r="E31681" s="203"/>
      <c r="F31681" s="203"/>
    </row>
    <row r="31682" spans="1:6" x14ac:dyDescent="0.25">
      <c r="A31682" s="203"/>
      <c r="B31682" s="203"/>
      <c r="C31682" s="203"/>
      <c r="D31682" s="203"/>
      <c r="E31682" s="203"/>
      <c r="F31682" s="203"/>
    </row>
    <row r="31683" spans="1:6" x14ac:dyDescent="0.25">
      <c r="A31683" s="203"/>
      <c r="B31683" s="203"/>
      <c r="C31683" s="203"/>
      <c r="D31683" s="203"/>
      <c r="E31683" s="203"/>
      <c r="F31683" s="203"/>
    </row>
    <row r="31684" spans="1:6" x14ac:dyDescent="0.25">
      <c r="A31684" s="203"/>
      <c r="B31684" s="203"/>
      <c r="C31684" s="203"/>
      <c r="D31684" s="203"/>
      <c r="E31684" s="203"/>
      <c r="F31684" s="203"/>
    </row>
    <row r="31685" spans="1:6" x14ac:dyDescent="0.25">
      <c r="A31685" s="203"/>
      <c r="B31685" s="203"/>
      <c r="C31685" s="203"/>
      <c r="D31685" s="203"/>
      <c r="E31685" s="203"/>
      <c r="F31685" s="203"/>
    </row>
    <row r="31686" spans="1:6" x14ac:dyDescent="0.25">
      <c r="A31686" s="203"/>
      <c r="B31686" s="203"/>
      <c r="C31686" s="203"/>
      <c r="D31686" s="203"/>
      <c r="E31686" s="203"/>
      <c r="F31686" s="203"/>
    </row>
    <row r="31687" spans="1:6" x14ac:dyDescent="0.25">
      <c r="A31687" s="203"/>
      <c r="B31687" s="203"/>
      <c r="C31687" s="203"/>
      <c r="D31687" s="203"/>
      <c r="E31687" s="203"/>
      <c r="F31687" s="203"/>
    </row>
    <row r="31688" spans="1:6" x14ac:dyDescent="0.25">
      <c r="A31688" s="203"/>
      <c r="B31688" s="203"/>
      <c r="C31688" s="203"/>
      <c r="D31688" s="203"/>
      <c r="E31688" s="203"/>
      <c r="F31688" s="203"/>
    </row>
    <row r="31689" spans="1:6" x14ac:dyDescent="0.25">
      <c r="A31689" s="203"/>
      <c r="B31689" s="203"/>
      <c r="C31689" s="203"/>
      <c r="D31689" s="203"/>
      <c r="E31689" s="203"/>
      <c r="F31689" s="203"/>
    </row>
    <row r="31690" spans="1:6" x14ac:dyDescent="0.25">
      <c r="A31690" s="203"/>
      <c r="B31690" s="203"/>
      <c r="C31690" s="203"/>
      <c r="D31690" s="203"/>
      <c r="E31690" s="203"/>
      <c r="F31690" s="203"/>
    </row>
    <row r="31691" spans="1:6" x14ac:dyDescent="0.25">
      <c r="A31691" s="203"/>
      <c r="B31691" s="203"/>
      <c r="C31691" s="203"/>
      <c r="D31691" s="203"/>
      <c r="E31691" s="203"/>
      <c r="F31691" s="203"/>
    </row>
    <row r="31692" spans="1:6" x14ac:dyDescent="0.25">
      <c r="A31692" s="203"/>
      <c r="B31692" s="203"/>
      <c r="C31692" s="203"/>
      <c r="D31692" s="203"/>
      <c r="E31692" s="203"/>
      <c r="F31692" s="203"/>
    </row>
    <row r="31693" spans="1:6" x14ac:dyDescent="0.25">
      <c r="A31693" s="203"/>
      <c r="B31693" s="203"/>
      <c r="C31693" s="203"/>
      <c r="D31693" s="203"/>
      <c r="E31693" s="203"/>
      <c r="F31693" s="203"/>
    </row>
    <row r="31694" spans="1:6" x14ac:dyDescent="0.25">
      <c r="A31694" s="203"/>
      <c r="B31694" s="203"/>
      <c r="C31694" s="203"/>
      <c r="D31694" s="203"/>
      <c r="E31694" s="203"/>
      <c r="F31694" s="203"/>
    </row>
    <row r="31695" spans="1:6" x14ac:dyDescent="0.25">
      <c r="A31695" s="203"/>
      <c r="B31695" s="203"/>
      <c r="C31695" s="203"/>
      <c r="D31695" s="203"/>
      <c r="E31695" s="203"/>
      <c r="F31695" s="203"/>
    </row>
    <row r="31696" spans="1:6" x14ac:dyDescent="0.25">
      <c r="A31696" s="203"/>
      <c r="B31696" s="203"/>
      <c r="C31696" s="203"/>
      <c r="D31696" s="203"/>
      <c r="E31696" s="203"/>
      <c r="F31696" s="203"/>
    </row>
    <row r="31697" spans="1:6" x14ac:dyDescent="0.25">
      <c r="A31697" s="203"/>
      <c r="B31697" s="203"/>
      <c r="C31697" s="203"/>
      <c r="D31697" s="203"/>
      <c r="E31697" s="203"/>
      <c r="F31697" s="203"/>
    </row>
    <row r="31698" spans="1:6" x14ac:dyDescent="0.25">
      <c r="A31698" s="203"/>
      <c r="B31698" s="203"/>
      <c r="C31698" s="203"/>
      <c r="D31698" s="203"/>
      <c r="E31698" s="203"/>
      <c r="F31698" s="203"/>
    </row>
    <row r="31699" spans="1:6" x14ac:dyDescent="0.25">
      <c r="A31699" s="203"/>
      <c r="B31699" s="203"/>
      <c r="C31699" s="203"/>
      <c r="D31699" s="203"/>
      <c r="E31699" s="203"/>
      <c r="F31699" s="203"/>
    </row>
    <row r="31700" spans="1:6" x14ac:dyDescent="0.25">
      <c r="A31700" s="203"/>
      <c r="B31700" s="203"/>
      <c r="C31700" s="203"/>
      <c r="D31700" s="203"/>
      <c r="E31700" s="203"/>
      <c r="F31700" s="203"/>
    </row>
    <row r="31701" spans="1:6" x14ac:dyDescent="0.25">
      <c r="A31701" s="203"/>
      <c r="B31701" s="203"/>
      <c r="C31701" s="203"/>
      <c r="D31701" s="203"/>
      <c r="E31701" s="203"/>
      <c r="F31701" s="203"/>
    </row>
    <row r="31702" spans="1:6" x14ac:dyDescent="0.25">
      <c r="A31702" s="203"/>
      <c r="B31702" s="203"/>
      <c r="C31702" s="203"/>
      <c r="D31702" s="203"/>
      <c r="E31702" s="203"/>
      <c r="F31702" s="203"/>
    </row>
    <row r="31703" spans="1:6" x14ac:dyDescent="0.25">
      <c r="A31703" s="203"/>
      <c r="B31703" s="203"/>
      <c r="C31703" s="203"/>
      <c r="D31703" s="203"/>
      <c r="E31703" s="203"/>
      <c r="F31703" s="203"/>
    </row>
    <row r="31704" spans="1:6" x14ac:dyDescent="0.25">
      <c r="A31704" s="203"/>
      <c r="B31704" s="203"/>
      <c r="C31704" s="203"/>
      <c r="D31704" s="203"/>
      <c r="E31704" s="203"/>
      <c r="F31704" s="203"/>
    </row>
    <row r="31705" spans="1:6" x14ac:dyDescent="0.25">
      <c r="A31705" s="203"/>
      <c r="B31705" s="203"/>
      <c r="C31705" s="203"/>
      <c r="D31705" s="203"/>
      <c r="E31705" s="203"/>
      <c r="F31705" s="203"/>
    </row>
    <row r="31706" spans="1:6" x14ac:dyDescent="0.25">
      <c r="A31706" s="203"/>
      <c r="B31706" s="203"/>
      <c r="C31706" s="203"/>
      <c r="D31706" s="203"/>
      <c r="E31706" s="203"/>
      <c r="F31706" s="203"/>
    </row>
    <row r="31707" spans="1:6" x14ac:dyDescent="0.25">
      <c r="A31707" s="203"/>
      <c r="B31707" s="203"/>
      <c r="C31707" s="203"/>
      <c r="D31707" s="203"/>
      <c r="E31707" s="203"/>
      <c r="F31707" s="203"/>
    </row>
    <row r="31708" spans="1:6" x14ac:dyDescent="0.25">
      <c r="A31708" s="203"/>
      <c r="B31708" s="203"/>
      <c r="C31708" s="203"/>
      <c r="D31708" s="203"/>
      <c r="E31708" s="203"/>
      <c r="F31708" s="203"/>
    </row>
    <row r="31709" spans="1:6" x14ac:dyDescent="0.25">
      <c r="A31709" s="203"/>
      <c r="B31709" s="203"/>
      <c r="C31709" s="203"/>
      <c r="D31709" s="203"/>
      <c r="E31709" s="203"/>
      <c r="F31709" s="203"/>
    </row>
    <row r="31710" spans="1:6" x14ac:dyDescent="0.25">
      <c r="A31710" s="203"/>
      <c r="B31710" s="203"/>
      <c r="C31710" s="203"/>
      <c r="D31710" s="203"/>
      <c r="E31710" s="203"/>
      <c r="F31710" s="203"/>
    </row>
    <row r="31711" spans="1:6" x14ac:dyDescent="0.25">
      <c r="A31711" s="203"/>
      <c r="B31711" s="203"/>
      <c r="C31711" s="203"/>
      <c r="D31711" s="203"/>
      <c r="E31711" s="203"/>
      <c r="F31711" s="203"/>
    </row>
    <row r="31712" spans="1:6" x14ac:dyDescent="0.25">
      <c r="A31712" s="203"/>
      <c r="B31712" s="203"/>
      <c r="C31712" s="203"/>
      <c r="D31712" s="203"/>
      <c r="E31712" s="203"/>
      <c r="F31712" s="203"/>
    </row>
    <row r="31713" spans="1:6" x14ac:dyDescent="0.25">
      <c r="A31713" s="203"/>
      <c r="B31713" s="203"/>
      <c r="C31713" s="203"/>
      <c r="D31713" s="203"/>
      <c r="E31713" s="203"/>
      <c r="F31713" s="203"/>
    </row>
    <row r="31714" spans="1:6" x14ac:dyDescent="0.25">
      <c r="A31714" s="203"/>
      <c r="B31714" s="203"/>
      <c r="C31714" s="203"/>
      <c r="D31714" s="203"/>
      <c r="E31714" s="203"/>
      <c r="F31714" s="203"/>
    </row>
    <row r="31715" spans="1:6" x14ac:dyDescent="0.25">
      <c r="A31715" s="203"/>
      <c r="B31715" s="203"/>
      <c r="C31715" s="203"/>
      <c r="D31715" s="203"/>
      <c r="E31715" s="203"/>
      <c r="F31715" s="203"/>
    </row>
    <row r="31716" spans="1:6" x14ac:dyDescent="0.25">
      <c r="A31716" s="203"/>
      <c r="B31716" s="203"/>
      <c r="C31716" s="203"/>
      <c r="D31716" s="203"/>
      <c r="E31716" s="203"/>
      <c r="F31716" s="203"/>
    </row>
    <row r="31717" spans="1:6" x14ac:dyDescent="0.25">
      <c r="A31717" s="203"/>
      <c r="B31717" s="203"/>
      <c r="C31717" s="203"/>
      <c r="D31717" s="203"/>
      <c r="E31717" s="203"/>
      <c r="F31717" s="203"/>
    </row>
    <row r="31718" spans="1:6" x14ac:dyDescent="0.25">
      <c r="A31718" s="203"/>
      <c r="B31718" s="203"/>
      <c r="C31718" s="203"/>
      <c r="D31718" s="203"/>
      <c r="E31718" s="203"/>
      <c r="F31718" s="203"/>
    </row>
    <row r="31719" spans="1:6" x14ac:dyDescent="0.25">
      <c r="A31719" s="203"/>
      <c r="B31719" s="203"/>
      <c r="C31719" s="203"/>
      <c r="D31719" s="203"/>
      <c r="E31719" s="203"/>
      <c r="F31719" s="203"/>
    </row>
    <row r="31720" spans="1:6" x14ac:dyDescent="0.25">
      <c r="A31720" s="203"/>
      <c r="B31720" s="203"/>
      <c r="C31720" s="203"/>
      <c r="D31720" s="203"/>
      <c r="E31720" s="203"/>
      <c r="F31720" s="203"/>
    </row>
    <row r="31721" spans="1:6" x14ac:dyDescent="0.25">
      <c r="A31721" s="203"/>
      <c r="B31721" s="203"/>
      <c r="C31721" s="203"/>
      <c r="D31721" s="203"/>
      <c r="E31721" s="203"/>
      <c r="F31721" s="203"/>
    </row>
    <row r="31722" spans="1:6" x14ac:dyDescent="0.25">
      <c r="A31722" s="203"/>
      <c r="B31722" s="203"/>
      <c r="C31722" s="203"/>
      <c r="D31722" s="203"/>
      <c r="E31722" s="203"/>
      <c r="F31722" s="203"/>
    </row>
    <row r="31723" spans="1:6" x14ac:dyDescent="0.25">
      <c r="A31723" s="203"/>
      <c r="B31723" s="203"/>
      <c r="C31723" s="203"/>
      <c r="D31723" s="203"/>
      <c r="E31723" s="203"/>
      <c r="F31723" s="203"/>
    </row>
    <row r="31724" spans="1:6" x14ac:dyDescent="0.25">
      <c r="A31724" s="203"/>
      <c r="B31724" s="203"/>
      <c r="C31724" s="203"/>
      <c r="D31724" s="203"/>
      <c r="E31724" s="203"/>
      <c r="F31724" s="203"/>
    </row>
    <row r="31725" spans="1:6" x14ac:dyDescent="0.25">
      <c r="A31725" s="203"/>
      <c r="B31725" s="203"/>
      <c r="C31725" s="203"/>
      <c r="D31725" s="203"/>
      <c r="E31725" s="203"/>
      <c r="F31725" s="203"/>
    </row>
    <row r="31726" spans="1:6" x14ac:dyDescent="0.25">
      <c r="A31726" s="203"/>
      <c r="B31726" s="203"/>
      <c r="C31726" s="203"/>
      <c r="D31726" s="203"/>
      <c r="E31726" s="203"/>
      <c r="F31726" s="203"/>
    </row>
    <row r="31727" spans="1:6" x14ac:dyDescent="0.25">
      <c r="A31727" s="203"/>
      <c r="B31727" s="203"/>
      <c r="C31727" s="203"/>
      <c r="D31727" s="203"/>
      <c r="E31727" s="203"/>
      <c r="F31727" s="203"/>
    </row>
    <row r="31728" spans="1:6" x14ac:dyDescent="0.25">
      <c r="A31728" s="203"/>
      <c r="B31728" s="203"/>
      <c r="C31728" s="203"/>
      <c r="D31728" s="203"/>
      <c r="E31728" s="203"/>
      <c r="F31728" s="203"/>
    </row>
    <row r="31729" spans="1:6" x14ac:dyDescent="0.25">
      <c r="A31729" s="203"/>
      <c r="B31729" s="203"/>
      <c r="C31729" s="203"/>
      <c r="D31729" s="203"/>
      <c r="E31729" s="203"/>
      <c r="F31729" s="203"/>
    </row>
    <row r="31730" spans="1:6" x14ac:dyDescent="0.25">
      <c r="A31730" s="203"/>
      <c r="B31730" s="203"/>
      <c r="C31730" s="203"/>
      <c r="D31730" s="203"/>
      <c r="E31730" s="203"/>
      <c r="F31730" s="203"/>
    </row>
    <row r="31731" spans="1:6" x14ac:dyDescent="0.25">
      <c r="A31731" s="203"/>
      <c r="B31731" s="203"/>
      <c r="C31731" s="203"/>
      <c r="D31731" s="203"/>
      <c r="E31731" s="203"/>
      <c r="F31731" s="203"/>
    </row>
    <row r="31732" spans="1:6" x14ac:dyDescent="0.25">
      <c r="A31732" s="203"/>
      <c r="B31732" s="203"/>
      <c r="C31732" s="203"/>
      <c r="D31732" s="203"/>
      <c r="E31732" s="203"/>
      <c r="F31732" s="203"/>
    </row>
    <row r="31733" spans="1:6" x14ac:dyDescent="0.25">
      <c r="A31733" s="203"/>
      <c r="B31733" s="203"/>
      <c r="C31733" s="203"/>
      <c r="D31733" s="203"/>
      <c r="E31733" s="203"/>
      <c r="F31733" s="203"/>
    </row>
    <row r="31734" spans="1:6" x14ac:dyDescent="0.25">
      <c r="A31734" s="203"/>
      <c r="B31734" s="203"/>
      <c r="C31734" s="203"/>
      <c r="D31734" s="203"/>
      <c r="E31734" s="203"/>
      <c r="F31734" s="203"/>
    </row>
    <row r="31735" spans="1:6" x14ac:dyDescent="0.25">
      <c r="A31735" s="203"/>
      <c r="B31735" s="203"/>
      <c r="C31735" s="203"/>
      <c r="D31735" s="203"/>
      <c r="E31735" s="203"/>
      <c r="F31735" s="203"/>
    </row>
    <row r="31736" spans="1:6" x14ac:dyDescent="0.25">
      <c r="A31736" s="203"/>
      <c r="B31736" s="203"/>
      <c r="C31736" s="203"/>
      <c r="D31736" s="203"/>
      <c r="E31736" s="203"/>
      <c r="F31736" s="203"/>
    </row>
    <row r="31737" spans="1:6" x14ac:dyDescent="0.25">
      <c r="A31737" s="203"/>
      <c r="B31737" s="203"/>
      <c r="C31737" s="203"/>
      <c r="D31737" s="203"/>
      <c r="E31737" s="203"/>
      <c r="F31737" s="203"/>
    </row>
    <row r="31738" spans="1:6" x14ac:dyDescent="0.25">
      <c r="A31738" s="203"/>
      <c r="B31738" s="203"/>
      <c r="C31738" s="203"/>
      <c r="D31738" s="203"/>
      <c r="E31738" s="203"/>
      <c r="F31738" s="203"/>
    </row>
    <row r="31739" spans="1:6" x14ac:dyDescent="0.25">
      <c r="A31739" s="203"/>
      <c r="B31739" s="203"/>
      <c r="C31739" s="203"/>
      <c r="D31739" s="203"/>
      <c r="E31739" s="203"/>
      <c r="F31739" s="203"/>
    </row>
    <row r="31740" spans="1:6" x14ac:dyDescent="0.25">
      <c r="A31740" s="203"/>
      <c r="B31740" s="203"/>
      <c r="C31740" s="203"/>
      <c r="D31740" s="203"/>
      <c r="E31740" s="203"/>
      <c r="F31740" s="203"/>
    </row>
    <row r="31741" spans="1:6" x14ac:dyDescent="0.25">
      <c r="A31741" s="203"/>
      <c r="B31741" s="203"/>
      <c r="C31741" s="203"/>
      <c r="D31741" s="203"/>
      <c r="E31741" s="203"/>
      <c r="F31741" s="203"/>
    </row>
    <row r="31742" spans="1:6" x14ac:dyDescent="0.25">
      <c r="A31742" s="203"/>
      <c r="B31742" s="203"/>
      <c r="C31742" s="203"/>
      <c r="D31742" s="203"/>
      <c r="E31742" s="203"/>
      <c r="F31742" s="203"/>
    </row>
    <row r="31743" spans="1:6" x14ac:dyDescent="0.25">
      <c r="A31743" s="203"/>
      <c r="B31743" s="203"/>
      <c r="C31743" s="203"/>
      <c r="D31743" s="203"/>
      <c r="E31743" s="203"/>
      <c r="F31743" s="203"/>
    </row>
    <row r="31744" spans="1:6" x14ac:dyDescent="0.25">
      <c r="A31744" s="203"/>
      <c r="B31744" s="203"/>
      <c r="C31744" s="203"/>
      <c r="D31744" s="203"/>
      <c r="E31744" s="203"/>
      <c r="F31744" s="203"/>
    </row>
    <row r="31745" spans="1:6" x14ac:dyDescent="0.25">
      <c r="A31745" s="203"/>
      <c r="B31745" s="203"/>
      <c r="C31745" s="203"/>
      <c r="D31745" s="203"/>
      <c r="E31745" s="203"/>
      <c r="F31745" s="203"/>
    </row>
    <row r="31746" spans="1:6" x14ac:dyDescent="0.25">
      <c r="A31746" s="203"/>
      <c r="B31746" s="203"/>
      <c r="C31746" s="203"/>
      <c r="D31746" s="203"/>
      <c r="E31746" s="203"/>
      <c r="F31746" s="203"/>
    </row>
    <row r="31747" spans="1:6" x14ac:dyDescent="0.25">
      <c r="A31747" s="203"/>
      <c r="B31747" s="203"/>
      <c r="C31747" s="203"/>
      <c r="D31747" s="203"/>
      <c r="E31747" s="203"/>
      <c r="F31747" s="203"/>
    </row>
    <row r="31748" spans="1:6" x14ac:dyDescent="0.25">
      <c r="A31748" s="203"/>
      <c r="B31748" s="203"/>
      <c r="C31748" s="203"/>
      <c r="D31748" s="203"/>
      <c r="E31748" s="203"/>
      <c r="F31748" s="203"/>
    </row>
    <row r="31749" spans="1:6" x14ac:dyDescent="0.25">
      <c r="A31749" s="203"/>
      <c r="B31749" s="203"/>
      <c r="C31749" s="203"/>
      <c r="D31749" s="203"/>
      <c r="E31749" s="203"/>
      <c r="F31749" s="203"/>
    </row>
    <row r="31750" spans="1:6" x14ac:dyDescent="0.25">
      <c r="A31750" s="203"/>
      <c r="B31750" s="203"/>
      <c r="C31750" s="203"/>
      <c r="D31750" s="203"/>
      <c r="E31750" s="203"/>
      <c r="F31750" s="203"/>
    </row>
    <row r="31751" spans="1:6" x14ac:dyDescent="0.25">
      <c r="A31751" s="203"/>
      <c r="B31751" s="203"/>
      <c r="C31751" s="203"/>
      <c r="D31751" s="203"/>
      <c r="E31751" s="203"/>
      <c r="F31751" s="203"/>
    </row>
    <row r="31752" spans="1:6" x14ac:dyDescent="0.25">
      <c r="A31752" s="203"/>
      <c r="B31752" s="203"/>
      <c r="C31752" s="203"/>
      <c r="D31752" s="203"/>
      <c r="E31752" s="203"/>
      <c r="F31752" s="203"/>
    </row>
    <row r="31753" spans="1:6" x14ac:dyDescent="0.25">
      <c r="A31753" s="203"/>
      <c r="B31753" s="203"/>
      <c r="C31753" s="203"/>
      <c r="D31753" s="203"/>
      <c r="E31753" s="203"/>
      <c r="F31753" s="203"/>
    </row>
    <row r="31754" spans="1:6" x14ac:dyDescent="0.25">
      <c r="A31754" s="203"/>
      <c r="B31754" s="203"/>
      <c r="C31754" s="203"/>
      <c r="D31754" s="203"/>
      <c r="E31754" s="203"/>
      <c r="F31754" s="203"/>
    </row>
    <row r="31755" spans="1:6" x14ac:dyDescent="0.25">
      <c r="A31755" s="203"/>
      <c r="B31755" s="203"/>
      <c r="C31755" s="203"/>
      <c r="D31755" s="203"/>
      <c r="E31755" s="203"/>
      <c r="F31755" s="203"/>
    </row>
    <row r="31756" spans="1:6" x14ac:dyDescent="0.25">
      <c r="A31756" s="203"/>
      <c r="B31756" s="203"/>
      <c r="C31756" s="203"/>
      <c r="D31756" s="203"/>
      <c r="E31756" s="203"/>
      <c r="F31756" s="203"/>
    </row>
    <row r="31757" spans="1:6" x14ac:dyDescent="0.25">
      <c r="A31757" s="203"/>
      <c r="B31757" s="203"/>
      <c r="C31757" s="203"/>
      <c r="D31757" s="203"/>
      <c r="E31757" s="203"/>
      <c r="F31757" s="203"/>
    </row>
    <row r="31758" spans="1:6" x14ac:dyDescent="0.25">
      <c r="A31758" s="203"/>
      <c r="B31758" s="203"/>
      <c r="C31758" s="203"/>
      <c r="D31758" s="203"/>
      <c r="E31758" s="203"/>
      <c r="F31758" s="203"/>
    </row>
    <row r="31759" spans="1:6" x14ac:dyDescent="0.25">
      <c r="A31759" s="203"/>
      <c r="B31759" s="203"/>
      <c r="C31759" s="203"/>
      <c r="D31759" s="203"/>
      <c r="E31759" s="203"/>
      <c r="F31759" s="203"/>
    </row>
    <row r="31760" spans="1:6" x14ac:dyDescent="0.25">
      <c r="A31760" s="203"/>
      <c r="B31760" s="203"/>
      <c r="C31760" s="203"/>
      <c r="D31760" s="203"/>
      <c r="E31760" s="203"/>
      <c r="F31760" s="203"/>
    </row>
    <row r="31761" spans="1:6" x14ac:dyDescent="0.25">
      <c r="A31761" s="203"/>
      <c r="B31761" s="203"/>
      <c r="C31761" s="203"/>
      <c r="D31761" s="203"/>
      <c r="E31761" s="203"/>
      <c r="F31761" s="203"/>
    </row>
    <row r="31762" spans="1:6" x14ac:dyDescent="0.25">
      <c r="A31762" s="203"/>
      <c r="B31762" s="203"/>
      <c r="C31762" s="203"/>
      <c r="D31762" s="203"/>
      <c r="E31762" s="203"/>
      <c r="F31762" s="203"/>
    </row>
    <row r="31763" spans="1:6" x14ac:dyDescent="0.25">
      <c r="A31763" s="203"/>
      <c r="B31763" s="203"/>
      <c r="C31763" s="203"/>
      <c r="D31763" s="203"/>
      <c r="E31763" s="203"/>
      <c r="F31763" s="203"/>
    </row>
    <row r="31764" spans="1:6" x14ac:dyDescent="0.25">
      <c r="A31764" s="203"/>
      <c r="B31764" s="203"/>
      <c r="C31764" s="203"/>
      <c r="D31764" s="203"/>
      <c r="E31764" s="203"/>
      <c r="F31764" s="203"/>
    </row>
    <row r="31765" spans="1:6" x14ac:dyDescent="0.25">
      <c r="A31765" s="203"/>
      <c r="B31765" s="203"/>
      <c r="C31765" s="203"/>
      <c r="D31765" s="203"/>
      <c r="E31765" s="203"/>
      <c r="F31765" s="203"/>
    </row>
    <row r="31766" spans="1:6" x14ac:dyDescent="0.25">
      <c r="A31766" s="203"/>
      <c r="B31766" s="203"/>
      <c r="C31766" s="203"/>
      <c r="D31766" s="203"/>
      <c r="E31766" s="203"/>
      <c r="F31766" s="203"/>
    </row>
    <row r="31767" spans="1:6" x14ac:dyDescent="0.25">
      <c r="A31767" s="203"/>
      <c r="B31767" s="203"/>
      <c r="C31767" s="203"/>
      <c r="D31767" s="203"/>
      <c r="E31767" s="203"/>
      <c r="F31767" s="203"/>
    </row>
    <row r="31768" spans="1:6" x14ac:dyDescent="0.25">
      <c r="A31768" s="203"/>
      <c r="B31768" s="203"/>
      <c r="C31768" s="203"/>
      <c r="D31768" s="203"/>
      <c r="E31768" s="203"/>
      <c r="F31768" s="203"/>
    </row>
    <row r="31769" spans="1:6" x14ac:dyDescent="0.25">
      <c r="A31769" s="203"/>
      <c r="B31769" s="203"/>
      <c r="C31769" s="203"/>
      <c r="D31769" s="203"/>
      <c r="E31769" s="203"/>
      <c r="F31769" s="203"/>
    </row>
    <row r="31770" spans="1:6" x14ac:dyDescent="0.25">
      <c r="A31770" s="203"/>
      <c r="B31770" s="203"/>
      <c r="C31770" s="203"/>
      <c r="D31770" s="203"/>
      <c r="E31770" s="203"/>
      <c r="F31770" s="203"/>
    </row>
    <row r="31771" spans="1:6" x14ac:dyDescent="0.25">
      <c r="A31771" s="203"/>
      <c r="B31771" s="203"/>
      <c r="C31771" s="203"/>
      <c r="D31771" s="203"/>
      <c r="E31771" s="203"/>
      <c r="F31771" s="203"/>
    </row>
    <row r="31772" spans="1:6" x14ac:dyDescent="0.25">
      <c r="A31772" s="203"/>
      <c r="B31772" s="203"/>
      <c r="C31772" s="203"/>
      <c r="D31772" s="203"/>
      <c r="E31772" s="203"/>
      <c r="F31772" s="203"/>
    </row>
    <row r="31773" spans="1:6" x14ac:dyDescent="0.25">
      <c r="A31773" s="203"/>
      <c r="B31773" s="203"/>
      <c r="C31773" s="203"/>
      <c r="D31773" s="203"/>
      <c r="E31773" s="203"/>
      <c r="F31773" s="203"/>
    </row>
    <row r="31774" spans="1:6" x14ac:dyDescent="0.25">
      <c r="A31774" s="203"/>
      <c r="B31774" s="203"/>
      <c r="C31774" s="203"/>
      <c r="D31774" s="203"/>
      <c r="E31774" s="203"/>
      <c r="F31774" s="203"/>
    </row>
    <row r="31775" spans="1:6" x14ac:dyDescent="0.25">
      <c r="A31775" s="203"/>
      <c r="B31775" s="203"/>
      <c r="C31775" s="203"/>
      <c r="D31775" s="203"/>
      <c r="E31775" s="203"/>
      <c r="F31775" s="203"/>
    </row>
    <row r="31776" spans="1:6" x14ac:dyDescent="0.25">
      <c r="A31776" s="203"/>
      <c r="B31776" s="203"/>
      <c r="C31776" s="203"/>
      <c r="D31776" s="203"/>
      <c r="E31776" s="203"/>
      <c r="F31776" s="203"/>
    </row>
    <row r="31777" spans="1:6" x14ac:dyDescent="0.25">
      <c r="A31777" s="203"/>
      <c r="B31777" s="203"/>
      <c r="C31777" s="203"/>
      <c r="D31777" s="203"/>
      <c r="E31777" s="203"/>
      <c r="F31777" s="203"/>
    </row>
    <row r="31778" spans="1:6" x14ac:dyDescent="0.25">
      <c r="A31778" s="203"/>
      <c r="B31778" s="203"/>
      <c r="C31778" s="203"/>
      <c r="D31778" s="203"/>
      <c r="E31778" s="203"/>
      <c r="F31778" s="203"/>
    </row>
    <row r="31779" spans="1:6" x14ac:dyDescent="0.25">
      <c r="A31779" s="203"/>
      <c r="B31779" s="203"/>
      <c r="C31779" s="203"/>
      <c r="D31779" s="203"/>
      <c r="E31779" s="203"/>
      <c r="F31779" s="203"/>
    </row>
    <row r="31780" spans="1:6" x14ac:dyDescent="0.25">
      <c r="A31780" s="203"/>
      <c r="B31780" s="203"/>
      <c r="C31780" s="203"/>
      <c r="D31780" s="203"/>
      <c r="E31780" s="203"/>
      <c r="F31780" s="203"/>
    </row>
    <row r="31781" spans="1:6" x14ac:dyDescent="0.25">
      <c r="A31781" s="203"/>
      <c r="B31781" s="203"/>
      <c r="C31781" s="203"/>
      <c r="D31781" s="203"/>
      <c r="E31781" s="203"/>
      <c r="F31781" s="203"/>
    </row>
    <row r="31782" spans="1:6" x14ac:dyDescent="0.25">
      <c r="A31782" s="203"/>
      <c r="B31782" s="203"/>
      <c r="C31782" s="203"/>
      <c r="D31782" s="203"/>
      <c r="E31782" s="203"/>
      <c r="F31782" s="203"/>
    </row>
    <row r="31783" spans="1:6" x14ac:dyDescent="0.25">
      <c r="A31783" s="203"/>
      <c r="B31783" s="203"/>
      <c r="C31783" s="203"/>
      <c r="D31783" s="203"/>
      <c r="E31783" s="203"/>
      <c r="F31783" s="203"/>
    </row>
    <row r="31784" spans="1:6" x14ac:dyDescent="0.25">
      <c r="A31784" s="203"/>
      <c r="B31784" s="203"/>
      <c r="C31784" s="203"/>
      <c r="D31784" s="203"/>
      <c r="E31784" s="203"/>
      <c r="F31784" s="203"/>
    </row>
    <row r="31785" spans="1:6" x14ac:dyDescent="0.25">
      <c r="A31785" s="203"/>
      <c r="B31785" s="203"/>
      <c r="C31785" s="203"/>
      <c r="D31785" s="203"/>
      <c r="E31785" s="203"/>
      <c r="F31785" s="203"/>
    </row>
    <row r="31786" spans="1:6" x14ac:dyDescent="0.25">
      <c r="A31786" s="203"/>
      <c r="B31786" s="203"/>
      <c r="C31786" s="203"/>
      <c r="D31786" s="203"/>
      <c r="E31786" s="203"/>
      <c r="F31786" s="203"/>
    </row>
    <row r="31787" spans="1:6" x14ac:dyDescent="0.25">
      <c r="A31787" s="203"/>
      <c r="B31787" s="203"/>
      <c r="C31787" s="203"/>
      <c r="D31787" s="203"/>
      <c r="E31787" s="203"/>
      <c r="F31787" s="203"/>
    </row>
    <row r="31788" spans="1:6" x14ac:dyDescent="0.25">
      <c r="A31788" s="203"/>
      <c r="B31788" s="203"/>
      <c r="C31788" s="203"/>
      <c r="D31788" s="203"/>
      <c r="E31788" s="203"/>
      <c r="F31788" s="203"/>
    </row>
    <row r="31789" spans="1:6" x14ac:dyDescent="0.25">
      <c r="A31789" s="203"/>
      <c r="B31789" s="203"/>
      <c r="C31789" s="203"/>
      <c r="D31789" s="203"/>
      <c r="E31789" s="203"/>
      <c r="F31789" s="203"/>
    </row>
    <row r="31790" spans="1:6" x14ac:dyDescent="0.25">
      <c r="A31790" s="203"/>
      <c r="B31790" s="203"/>
      <c r="C31790" s="203"/>
      <c r="D31790" s="203"/>
      <c r="E31790" s="203"/>
      <c r="F31790" s="203"/>
    </row>
    <row r="31791" spans="1:6" x14ac:dyDescent="0.25">
      <c r="A31791" s="203"/>
      <c r="B31791" s="203"/>
      <c r="C31791" s="203"/>
      <c r="D31791" s="203"/>
      <c r="E31791" s="203"/>
      <c r="F31791" s="203"/>
    </row>
    <row r="31792" spans="1:6" x14ac:dyDescent="0.25">
      <c r="A31792" s="203"/>
      <c r="B31792" s="203"/>
      <c r="C31792" s="203"/>
      <c r="D31792" s="203"/>
      <c r="E31792" s="203"/>
      <c r="F31792" s="203"/>
    </row>
    <row r="31793" spans="1:6" x14ac:dyDescent="0.25">
      <c r="A31793" s="203"/>
      <c r="B31793" s="203"/>
      <c r="C31793" s="203"/>
      <c r="D31793" s="203"/>
      <c r="E31793" s="203"/>
      <c r="F31793" s="203"/>
    </row>
    <row r="31794" spans="1:6" x14ac:dyDescent="0.25">
      <c r="A31794" s="203"/>
      <c r="B31794" s="203"/>
      <c r="C31794" s="203"/>
      <c r="D31794" s="203"/>
      <c r="E31794" s="203"/>
      <c r="F31794" s="203"/>
    </row>
    <row r="31795" spans="1:6" x14ac:dyDescent="0.25">
      <c r="A31795" s="203"/>
      <c r="B31795" s="203"/>
      <c r="C31795" s="203"/>
      <c r="D31795" s="203"/>
      <c r="E31795" s="203"/>
      <c r="F31795" s="203"/>
    </row>
    <row r="31796" spans="1:6" x14ac:dyDescent="0.25">
      <c r="A31796" s="203"/>
      <c r="B31796" s="203"/>
      <c r="C31796" s="203"/>
      <c r="D31796" s="203"/>
      <c r="E31796" s="203"/>
      <c r="F31796" s="203"/>
    </row>
    <row r="31797" spans="1:6" x14ac:dyDescent="0.25">
      <c r="A31797" s="203"/>
      <c r="B31797" s="203"/>
      <c r="C31797" s="203"/>
      <c r="D31797" s="203"/>
      <c r="E31797" s="203"/>
      <c r="F31797" s="203"/>
    </row>
    <row r="31798" spans="1:6" x14ac:dyDescent="0.25">
      <c r="A31798" s="203"/>
      <c r="B31798" s="203"/>
      <c r="C31798" s="203"/>
      <c r="D31798" s="203"/>
      <c r="E31798" s="203"/>
      <c r="F31798" s="203"/>
    </row>
    <row r="31799" spans="1:6" x14ac:dyDescent="0.25">
      <c r="A31799" s="203"/>
      <c r="B31799" s="203"/>
      <c r="C31799" s="203"/>
      <c r="D31799" s="203"/>
      <c r="E31799" s="203"/>
      <c r="F31799" s="203"/>
    </row>
    <row r="31800" spans="1:6" x14ac:dyDescent="0.25">
      <c r="A31800" s="203"/>
      <c r="B31800" s="203"/>
      <c r="C31800" s="203"/>
      <c r="D31800" s="203"/>
      <c r="E31800" s="203"/>
      <c r="F31800" s="203"/>
    </row>
    <row r="31801" spans="1:6" x14ac:dyDescent="0.25">
      <c r="A31801" s="203"/>
      <c r="B31801" s="203"/>
      <c r="C31801" s="203"/>
      <c r="D31801" s="203"/>
      <c r="E31801" s="203"/>
      <c r="F31801" s="203"/>
    </row>
    <row r="31802" spans="1:6" x14ac:dyDescent="0.25">
      <c r="A31802" s="203"/>
      <c r="B31802" s="203"/>
      <c r="C31802" s="203"/>
      <c r="D31802" s="203"/>
      <c r="E31802" s="203"/>
      <c r="F31802" s="203"/>
    </row>
    <row r="31803" spans="1:6" x14ac:dyDescent="0.25">
      <c r="A31803" s="203"/>
      <c r="B31803" s="203"/>
      <c r="C31803" s="203"/>
      <c r="D31803" s="203"/>
      <c r="E31803" s="203"/>
      <c r="F31803" s="203"/>
    </row>
    <row r="31804" spans="1:6" x14ac:dyDescent="0.25">
      <c r="A31804" s="203"/>
      <c r="B31804" s="203"/>
      <c r="C31804" s="203"/>
      <c r="D31804" s="203"/>
      <c r="E31804" s="203"/>
      <c r="F31804" s="203"/>
    </row>
    <row r="31805" spans="1:6" x14ac:dyDescent="0.25">
      <c r="A31805" s="203"/>
      <c r="B31805" s="203"/>
      <c r="C31805" s="203"/>
      <c r="D31805" s="203"/>
      <c r="E31805" s="203"/>
      <c r="F31805" s="203"/>
    </row>
    <row r="31806" spans="1:6" x14ac:dyDescent="0.25">
      <c r="A31806" s="203"/>
      <c r="B31806" s="203"/>
      <c r="C31806" s="203"/>
      <c r="D31806" s="203"/>
      <c r="E31806" s="203"/>
      <c r="F31806" s="203"/>
    </row>
    <row r="31807" spans="1:6" x14ac:dyDescent="0.25">
      <c r="A31807" s="203"/>
      <c r="B31807" s="203"/>
      <c r="C31807" s="203"/>
      <c r="D31807" s="203"/>
      <c r="E31807" s="203"/>
      <c r="F31807" s="203"/>
    </row>
    <row r="31808" spans="1:6" x14ac:dyDescent="0.25">
      <c r="A31808" s="203"/>
      <c r="B31808" s="203"/>
      <c r="C31808" s="203"/>
      <c r="D31808" s="203"/>
      <c r="E31808" s="203"/>
      <c r="F31808" s="203"/>
    </row>
    <row r="31809" spans="1:6" x14ac:dyDescent="0.25">
      <c r="A31809" s="203"/>
      <c r="B31809" s="203"/>
      <c r="C31809" s="203"/>
      <c r="D31809" s="203"/>
      <c r="E31809" s="203"/>
      <c r="F31809" s="203"/>
    </row>
    <row r="31810" spans="1:6" x14ac:dyDescent="0.25">
      <c r="A31810" s="203"/>
      <c r="B31810" s="203"/>
      <c r="C31810" s="203"/>
      <c r="D31810" s="203"/>
      <c r="E31810" s="203"/>
      <c r="F31810" s="203"/>
    </row>
    <row r="31811" spans="1:6" x14ac:dyDescent="0.25">
      <c r="A31811" s="203"/>
      <c r="B31811" s="203"/>
      <c r="C31811" s="203"/>
      <c r="D31811" s="203"/>
      <c r="E31811" s="203"/>
      <c r="F31811" s="203"/>
    </row>
    <row r="31812" spans="1:6" x14ac:dyDescent="0.25">
      <c r="A31812" s="203"/>
      <c r="B31812" s="203"/>
      <c r="C31812" s="203"/>
      <c r="D31812" s="203"/>
      <c r="E31812" s="203"/>
      <c r="F31812" s="203"/>
    </row>
    <row r="31813" spans="1:6" x14ac:dyDescent="0.25">
      <c r="A31813" s="203"/>
      <c r="B31813" s="203"/>
      <c r="C31813" s="203"/>
      <c r="D31813" s="203"/>
      <c r="E31813" s="203"/>
      <c r="F31813" s="203"/>
    </row>
    <row r="31814" spans="1:6" x14ac:dyDescent="0.25">
      <c r="A31814" s="203"/>
      <c r="B31814" s="203"/>
      <c r="C31814" s="203"/>
      <c r="D31814" s="203"/>
      <c r="E31814" s="203"/>
      <c r="F31814" s="203"/>
    </row>
    <row r="31815" spans="1:6" x14ac:dyDescent="0.25">
      <c r="A31815" s="203"/>
      <c r="B31815" s="203"/>
      <c r="C31815" s="203"/>
      <c r="D31815" s="203"/>
      <c r="E31815" s="203"/>
      <c r="F31815" s="203"/>
    </row>
    <row r="31816" spans="1:6" x14ac:dyDescent="0.25">
      <c r="A31816" s="203"/>
      <c r="B31816" s="203"/>
      <c r="C31816" s="203"/>
      <c r="D31816" s="203"/>
      <c r="E31816" s="203"/>
      <c r="F31816" s="203"/>
    </row>
    <row r="31817" spans="1:6" x14ac:dyDescent="0.25">
      <c r="A31817" s="203"/>
      <c r="B31817" s="203"/>
      <c r="C31817" s="203"/>
      <c r="D31817" s="203"/>
      <c r="E31817" s="203"/>
      <c r="F31817" s="203"/>
    </row>
    <row r="31818" spans="1:6" x14ac:dyDescent="0.25">
      <c r="A31818" s="203"/>
      <c r="B31818" s="203"/>
      <c r="C31818" s="203"/>
      <c r="D31818" s="203"/>
      <c r="E31818" s="203"/>
      <c r="F31818" s="203"/>
    </row>
    <row r="31819" spans="1:6" x14ac:dyDescent="0.25">
      <c r="A31819" s="203"/>
      <c r="B31819" s="203"/>
      <c r="C31819" s="203"/>
      <c r="D31819" s="203"/>
      <c r="E31819" s="203"/>
      <c r="F31819" s="203"/>
    </row>
    <row r="31820" spans="1:6" x14ac:dyDescent="0.25">
      <c r="A31820" s="203"/>
      <c r="B31820" s="203"/>
      <c r="C31820" s="203"/>
      <c r="D31820" s="203"/>
      <c r="E31820" s="203"/>
      <c r="F31820" s="203"/>
    </row>
  </sheetData>
  <sortState ref="A2:F31833">
    <sortCondition ref="A2:A31833"/>
  </sortState>
  <pageMargins left="0.25" right="0.25" top="0.75" bottom="0.75" header="0.3" footer="0.3"/>
  <pageSetup orientation="portrait" horizontalDpi="300" verticalDpi="300" r:id="rId1"/>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9"/>
  <sheetViews>
    <sheetView workbookViewId="0">
      <pane xSplit="3" ySplit="6" topLeftCell="D10" activePane="bottomRight" state="frozen"/>
      <selection pane="topRight" activeCell="D1" sqref="D1"/>
      <selection pane="bottomLeft" activeCell="A7" sqref="A7"/>
      <selection pane="bottomRight" activeCell="D35" sqref="D35"/>
    </sheetView>
  </sheetViews>
  <sheetFormatPr defaultRowHeight="12.75" x14ac:dyDescent="0.2"/>
  <cols>
    <col min="1" max="1" width="24.28515625" style="341" bestFit="1" customWidth="1"/>
    <col min="2" max="2" width="13" style="341" bestFit="1" customWidth="1"/>
    <col min="3" max="3" width="17.42578125" style="341" bestFit="1" customWidth="1"/>
    <col min="4" max="4" width="11.85546875" style="341" bestFit="1" customWidth="1"/>
    <col min="5" max="5" width="14.28515625" style="341" bestFit="1" customWidth="1"/>
    <col min="6" max="6" width="14.7109375" style="341" bestFit="1" customWidth="1"/>
    <col min="7" max="9" width="12" style="341" bestFit="1" customWidth="1"/>
    <col min="10" max="10" width="12.7109375" style="341" bestFit="1" customWidth="1"/>
    <col min="11" max="11" width="12" style="341" bestFit="1" customWidth="1"/>
    <col min="12" max="12" width="10.85546875" style="341" customWidth="1"/>
    <col min="13" max="13" width="14.28515625" style="341" customWidth="1"/>
    <col min="14" max="256" width="9.140625" style="341"/>
    <col min="257" max="257" width="24.28515625" style="341" bestFit="1" customWidth="1"/>
    <col min="258" max="258" width="13" style="341" bestFit="1" customWidth="1"/>
    <col min="259" max="259" width="17.42578125" style="341" bestFit="1" customWidth="1"/>
    <col min="260" max="260" width="11.85546875" style="341" bestFit="1" customWidth="1"/>
    <col min="261" max="261" width="14.28515625" style="341" bestFit="1" customWidth="1"/>
    <col min="262" max="262" width="14.7109375" style="341" bestFit="1" customWidth="1"/>
    <col min="263" max="265" width="12" style="341" bestFit="1" customWidth="1"/>
    <col min="266" max="266" width="12.7109375" style="341" bestFit="1" customWidth="1"/>
    <col min="267" max="267" width="12" style="341" bestFit="1" customWidth="1"/>
    <col min="268" max="268" width="10.85546875" style="341" customWidth="1"/>
    <col min="269" max="269" width="14.28515625" style="341" customWidth="1"/>
    <col min="270" max="512" width="9.140625" style="341"/>
    <col min="513" max="513" width="24.28515625" style="341" bestFit="1" customWidth="1"/>
    <col min="514" max="514" width="13" style="341" bestFit="1" customWidth="1"/>
    <col min="515" max="515" width="17.42578125" style="341" bestFit="1" customWidth="1"/>
    <col min="516" max="516" width="11.85546875" style="341" bestFit="1" customWidth="1"/>
    <col min="517" max="517" width="14.28515625" style="341" bestFit="1" customWidth="1"/>
    <col min="518" max="518" width="14.7109375" style="341" bestFit="1" customWidth="1"/>
    <col min="519" max="521" width="12" style="341" bestFit="1" customWidth="1"/>
    <col min="522" max="522" width="12.7109375" style="341" bestFit="1" customWidth="1"/>
    <col min="523" max="523" width="12" style="341" bestFit="1" customWidth="1"/>
    <col min="524" max="524" width="10.85546875" style="341" customWidth="1"/>
    <col min="525" max="525" width="14.28515625" style="341" customWidth="1"/>
    <col min="526" max="768" width="9.140625" style="341"/>
    <col min="769" max="769" width="24.28515625" style="341" bestFit="1" customWidth="1"/>
    <col min="770" max="770" width="13" style="341" bestFit="1" customWidth="1"/>
    <col min="771" max="771" width="17.42578125" style="341" bestFit="1" customWidth="1"/>
    <col min="772" max="772" width="11.85546875" style="341" bestFit="1" customWidth="1"/>
    <col min="773" max="773" width="14.28515625" style="341" bestFit="1" customWidth="1"/>
    <col min="774" max="774" width="14.7109375" style="341" bestFit="1" customWidth="1"/>
    <col min="775" max="777" width="12" style="341" bestFit="1" customWidth="1"/>
    <col min="778" max="778" width="12.7109375" style="341" bestFit="1" customWidth="1"/>
    <col min="779" max="779" width="12" style="341" bestFit="1" customWidth="1"/>
    <col min="780" max="780" width="10.85546875" style="341" customWidth="1"/>
    <col min="781" max="781" width="14.28515625" style="341" customWidth="1"/>
    <col min="782" max="1024" width="9.140625" style="341"/>
    <col min="1025" max="1025" width="24.28515625" style="341" bestFit="1" customWidth="1"/>
    <col min="1026" max="1026" width="13" style="341" bestFit="1" customWidth="1"/>
    <col min="1027" max="1027" width="17.42578125" style="341" bestFit="1" customWidth="1"/>
    <col min="1028" max="1028" width="11.85546875" style="341" bestFit="1" customWidth="1"/>
    <col min="1029" max="1029" width="14.28515625" style="341" bestFit="1" customWidth="1"/>
    <col min="1030" max="1030" width="14.7109375" style="341" bestFit="1" customWidth="1"/>
    <col min="1031" max="1033" width="12" style="341" bestFit="1" customWidth="1"/>
    <col min="1034" max="1034" width="12.7109375" style="341" bestFit="1" customWidth="1"/>
    <col min="1035" max="1035" width="12" style="341" bestFit="1" customWidth="1"/>
    <col min="1036" max="1036" width="10.85546875" style="341" customWidth="1"/>
    <col min="1037" max="1037" width="14.28515625" style="341" customWidth="1"/>
    <col min="1038" max="1280" width="9.140625" style="341"/>
    <col min="1281" max="1281" width="24.28515625" style="341" bestFit="1" customWidth="1"/>
    <col min="1282" max="1282" width="13" style="341" bestFit="1" customWidth="1"/>
    <col min="1283" max="1283" width="17.42578125" style="341" bestFit="1" customWidth="1"/>
    <col min="1284" max="1284" width="11.85546875" style="341" bestFit="1" customWidth="1"/>
    <col min="1285" max="1285" width="14.28515625" style="341" bestFit="1" customWidth="1"/>
    <col min="1286" max="1286" width="14.7109375" style="341" bestFit="1" customWidth="1"/>
    <col min="1287" max="1289" width="12" style="341" bestFit="1" customWidth="1"/>
    <col min="1290" max="1290" width="12.7109375" style="341" bestFit="1" customWidth="1"/>
    <col min="1291" max="1291" width="12" style="341" bestFit="1" customWidth="1"/>
    <col min="1292" max="1292" width="10.85546875" style="341" customWidth="1"/>
    <col min="1293" max="1293" width="14.28515625" style="341" customWidth="1"/>
    <col min="1294" max="1536" width="9.140625" style="341"/>
    <col min="1537" max="1537" width="24.28515625" style="341" bestFit="1" customWidth="1"/>
    <col min="1538" max="1538" width="13" style="341" bestFit="1" customWidth="1"/>
    <col min="1539" max="1539" width="17.42578125" style="341" bestFit="1" customWidth="1"/>
    <col min="1540" max="1540" width="11.85546875" style="341" bestFit="1" customWidth="1"/>
    <col min="1541" max="1541" width="14.28515625" style="341" bestFit="1" customWidth="1"/>
    <col min="1542" max="1542" width="14.7109375" style="341" bestFit="1" customWidth="1"/>
    <col min="1543" max="1545" width="12" style="341" bestFit="1" customWidth="1"/>
    <col min="1546" max="1546" width="12.7109375" style="341" bestFit="1" customWidth="1"/>
    <col min="1547" max="1547" width="12" style="341" bestFit="1" customWidth="1"/>
    <col min="1548" max="1548" width="10.85546875" style="341" customWidth="1"/>
    <col min="1549" max="1549" width="14.28515625" style="341" customWidth="1"/>
    <col min="1550" max="1792" width="9.140625" style="341"/>
    <col min="1793" max="1793" width="24.28515625" style="341" bestFit="1" customWidth="1"/>
    <col min="1794" max="1794" width="13" style="341" bestFit="1" customWidth="1"/>
    <col min="1795" max="1795" width="17.42578125" style="341" bestFit="1" customWidth="1"/>
    <col min="1796" max="1796" width="11.85546875" style="341" bestFit="1" customWidth="1"/>
    <col min="1797" max="1797" width="14.28515625" style="341" bestFit="1" customWidth="1"/>
    <col min="1798" max="1798" width="14.7109375" style="341" bestFit="1" customWidth="1"/>
    <col min="1799" max="1801" width="12" style="341" bestFit="1" customWidth="1"/>
    <col min="1802" max="1802" width="12.7109375" style="341" bestFit="1" customWidth="1"/>
    <col min="1803" max="1803" width="12" style="341" bestFit="1" customWidth="1"/>
    <col min="1804" max="1804" width="10.85546875" style="341" customWidth="1"/>
    <col min="1805" max="1805" width="14.28515625" style="341" customWidth="1"/>
    <col min="1806" max="2048" width="9.140625" style="341"/>
    <col min="2049" max="2049" width="24.28515625" style="341" bestFit="1" customWidth="1"/>
    <col min="2050" max="2050" width="13" style="341" bestFit="1" customWidth="1"/>
    <col min="2051" max="2051" width="17.42578125" style="341" bestFit="1" customWidth="1"/>
    <col min="2052" max="2052" width="11.85546875" style="341" bestFit="1" customWidth="1"/>
    <col min="2053" max="2053" width="14.28515625" style="341" bestFit="1" customWidth="1"/>
    <col min="2054" max="2054" width="14.7109375" style="341" bestFit="1" customWidth="1"/>
    <col min="2055" max="2057" width="12" style="341" bestFit="1" customWidth="1"/>
    <col min="2058" max="2058" width="12.7109375" style="341" bestFit="1" customWidth="1"/>
    <col min="2059" max="2059" width="12" style="341" bestFit="1" customWidth="1"/>
    <col min="2060" max="2060" width="10.85546875" style="341" customWidth="1"/>
    <col min="2061" max="2061" width="14.28515625" style="341" customWidth="1"/>
    <col min="2062" max="2304" width="9.140625" style="341"/>
    <col min="2305" max="2305" width="24.28515625" style="341" bestFit="1" customWidth="1"/>
    <col min="2306" max="2306" width="13" style="341" bestFit="1" customWidth="1"/>
    <col min="2307" max="2307" width="17.42578125" style="341" bestFit="1" customWidth="1"/>
    <col min="2308" max="2308" width="11.85546875" style="341" bestFit="1" customWidth="1"/>
    <col min="2309" max="2309" width="14.28515625" style="341" bestFit="1" customWidth="1"/>
    <col min="2310" max="2310" width="14.7109375" style="341" bestFit="1" customWidth="1"/>
    <col min="2311" max="2313" width="12" style="341" bestFit="1" customWidth="1"/>
    <col min="2314" max="2314" width="12.7109375" style="341" bestFit="1" customWidth="1"/>
    <col min="2315" max="2315" width="12" style="341" bestFit="1" customWidth="1"/>
    <col min="2316" max="2316" width="10.85546875" style="341" customWidth="1"/>
    <col min="2317" max="2317" width="14.28515625" style="341" customWidth="1"/>
    <col min="2318" max="2560" width="9.140625" style="341"/>
    <col min="2561" max="2561" width="24.28515625" style="341" bestFit="1" customWidth="1"/>
    <col min="2562" max="2562" width="13" style="341" bestFit="1" customWidth="1"/>
    <col min="2563" max="2563" width="17.42578125" style="341" bestFit="1" customWidth="1"/>
    <col min="2564" max="2564" width="11.85546875" style="341" bestFit="1" customWidth="1"/>
    <col min="2565" max="2565" width="14.28515625" style="341" bestFit="1" customWidth="1"/>
    <col min="2566" max="2566" width="14.7109375" style="341" bestFit="1" customWidth="1"/>
    <col min="2567" max="2569" width="12" style="341" bestFit="1" customWidth="1"/>
    <col min="2570" max="2570" width="12.7109375" style="341" bestFit="1" customWidth="1"/>
    <col min="2571" max="2571" width="12" style="341" bestFit="1" customWidth="1"/>
    <col min="2572" max="2572" width="10.85546875" style="341" customWidth="1"/>
    <col min="2573" max="2573" width="14.28515625" style="341" customWidth="1"/>
    <col min="2574" max="2816" width="9.140625" style="341"/>
    <col min="2817" max="2817" width="24.28515625" style="341" bestFit="1" customWidth="1"/>
    <col min="2818" max="2818" width="13" style="341" bestFit="1" customWidth="1"/>
    <col min="2819" max="2819" width="17.42578125" style="341" bestFit="1" customWidth="1"/>
    <col min="2820" max="2820" width="11.85546875" style="341" bestFit="1" customWidth="1"/>
    <col min="2821" max="2821" width="14.28515625" style="341" bestFit="1" customWidth="1"/>
    <col min="2822" max="2822" width="14.7109375" style="341" bestFit="1" customWidth="1"/>
    <col min="2823" max="2825" width="12" style="341" bestFit="1" customWidth="1"/>
    <col min="2826" max="2826" width="12.7109375" style="341" bestFit="1" customWidth="1"/>
    <col min="2827" max="2827" width="12" style="341" bestFit="1" customWidth="1"/>
    <col min="2828" max="2828" width="10.85546875" style="341" customWidth="1"/>
    <col min="2829" max="2829" width="14.28515625" style="341" customWidth="1"/>
    <col min="2830" max="3072" width="9.140625" style="341"/>
    <col min="3073" max="3073" width="24.28515625" style="341" bestFit="1" customWidth="1"/>
    <col min="3074" max="3074" width="13" style="341" bestFit="1" customWidth="1"/>
    <col min="3075" max="3075" width="17.42578125" style="341" bestFit="1" customWidth="1"/>
    <col min="3076" max="3076" width="11.85546875" style="341" bestFit="1" customWidth="1"/>
    <col min="3077" max="3077" width="14.28515625" style="341" bestFit="1" customWidth="1"/>
    <col min="3078" max="3078" width="14.7109375" style="341" bestFit="1" customWidth="1"/>
    <col min="3079" max="3081" width="12" style="341" bestFit="1" customWidth="1"/>
    <col min="3082" max="3082" width="12.7109375" style="341" bestFit="1" customWidth="1"/>
    <col min="3083" max="3083" width="12" style="341" bestFit="1" customWidth="1"/>
    <col min="3084" max="3084" width="10.85546875" style="341" customWidth="1"/>
    <col min="3085" max="3085" width="14.28515625" style="341" customWidth="1"/>
    <col min="3086" max="3328" width="9.140625" style="341"/>
    <col min="3329" max="3329" width="24.28515625" style="341" bestFit="1" customWidth="1"/>
    <col min="3330" max="3330" width="13" style="341" bestFit="1" customWidth="1"/>
    <col min="3331" max="3331" width="17.42578125" style="341" bestFit="1" customWidth="1"/>
    <col min="3332" max="3332" width="11.85546875" style="341" bestFit="1" customWidth="1"/>
    <col min="3333" max="3333" width="14.28515625" style="341" bestFit="1" customWidth="1"/>
    <col min="3334" max="3334" width="14.7109375" style="341" bestFit="1" customWidth="1"/>
    <col min="3335" max="3337" width="12" style="341" bestFit="1" customWidth="1"/>
    <col min="3338" max="3338" width="12.7109375" style="341" bestFit="1" customWidth="1"/>
    <col min="3339" max="3339" width="12" style="341" bestFit="1" customWidth="1"/>
    <col min="3340" max="3340" width="10.85546875" style="341" customWidth="1"/>
    <col min="3341" max="3341" width="14.28515625" style="341" customWidth="1"/>
    <col min="3342" max="3584" width="9.140625" style="341"/>
    <col min="3585" max="3585" width="24.28515625" style="341" bestFit="1" customWidth="1"/>
    <col min="3586" max="3586" width="13" style="341" bestFit="1" customWidth="1"/>
    <col min="3587" max="3587" width="17.42578125" style="341" bestFit="1" customWidth="1"/>
    <col min="3588" max="3588" width="11.85546875" style="341" bestFit="1" customWidth="1"/>
    <col min="3589" max="3589" width="14.28515625" style="341" bestFit="1" customWidth="1"/>
    <col min="3590" max="3590" width="14.7109375" style="341" bestFit="1" customWidth="1"/>
    <col min="3591" max="3593" width="12" style="341" bestFit="1" customWidth="1"/>
    <col min="3594" max="3594" width="12.7109375" style="341" bestFit="1" customWidth="1"/>
    <col min="3595" max="3595" width="12" style="341" bestFit="1" customWidth="1"/>
    <col min="3596" max="3596" width="10.85546875" style="341" customWidth="1"/>
    <col min="3597" max="3597" width="14.28515625" style="341" customWidth="1"/>
    <col min="3598" max="3840" width="9.140625" style="341"/>
    <col min="3841" max="3841" width="24.28515625" style="341" bestFit="1" customWidth="1"/>
    <col min="3842" max="3842" width="13" style="341" bestFit="1" customWidth="1"/>
    <col min="3843" max="3843" width="17.42578125" style="341" bestFit="1" customWidth="1"/>
    <col min="3844" max="3844" width="11.85546875" style="341" bestFit="1" customWidth="1"/>
    <col min="3845" max="3845" width="14.28515625" style="341" bestFit="1" customWidth="1"/>
    <col min="3846" max="3846" width="14.7109375" style="341" bestFit="1" customWidth="1"/>
    <col min="3847" max="3849" width="12" style="341" bestFit="1" customWidth="1"/>
    <col min="3850" max="3850" width="12.7109375" style="341" bestFit="1" customWidth="1"/>
    <col min="3851" max="3851" width="12" style="341" bestFit="1" customWidth="1"/>
    <col min="3852" max="3852" width="10.85546875" style="341" customWidth="1"/>
    <col min="3853" max="3853" width="14.28515625" style="341" customWidth="1"/>
    <col min="3854" max="4096" width="9.140625" style="341"/>
    <col min="4097" max="4097" width="24.28515625" style="341" bestFit="1" customWidth="1"/>
    <col min="4098" max="4098" width="13" style="341" bestFit="1" customWidth="1"/>
    <col min="4099" max="4099" width="17.42578125" style="341" bestFit="1" customWidth="1"/>
    <col min="4100" max="4100" width="11.85546875" style="341" bestFit="1" customWidth="1"/>
    <col min="4101" max="4101" width="14.28515625" style="341" bestFit="1" customWidth="1"/>
    <col min="4102" max="4102" width="14.7109375" style="341" bestFit="1" customWidth="1"/>
    <col min="4103" max="4105" width="12" style="341" bestFit="1" customWidth="1"/>
    <col min="4106" max="4106" width="12.7109375" style="341" bestFit="1" customWidth="1"/>
    <col min="4107" max="4107" width="12" style="341" bestFit="1" customWidth="1"/>
    <col min="4108" max="4108" width="10.85546875" style="341" customWidth="1"/>
    <col min="4109" max="4109" width="14.28515625" style="341" customWidth="1"/>
    <col min="4110" max="4352" width="9.140625" style="341"/>
    <col min="4353" max="4353" width="24.28515625" style="341" bestFit="1" customWidth="1"/>
    <col min="4354" max="4354" width="13" style="341" bestFit="1" customWidth="1"/>
    <col min="4355" max="4355" width="17.42578125" style="341" bestFit="1" customWidth="1"/>
    <col min="4356" max="4356" width="11.85546875" style="341" bestFit="1" customWidth="1"/>
    <col min="4357" max="4357" width="14.28515625" style="341" bestFit="1" customWidth="1"/>
    <col min="4358" max="4358" width="14.7109375" style="341" bestFit="1" customWidth="1"/>
    <col min="4359" max="4361" width="12" style="341" bestFit="1" customWidth="1"/>
    <col min="4362" max="4362" width="12.7109375" style="341" bestFit="1" customWidth="1"/>
    <col min="4363" max="4363" width="12" style="341" bestFit="1" customWidth="1"/>
    <col min="4364" max="4364" width="10.85546875" style="341" customWidth="1"/>
    <col min="4365" max="4365" width="14.28515625" style="341" customWidth="1"/>
    <col min="4366" max="4608" width="9.140625" style="341"/>
    <col min="4609" max="4609" width="24.28515625" style="341" bestFit="1" customWidth="1"/>
    <col min="4610" max="4610" width="13" style="341" bestFit="1" customWidth="1"/>
    <col min="4611" max="4611" width="17.42578125" style="341" bestFit="1" customWidth="1"/>
    <col min="4612" max="4612" width="11.85546875" style="341" bestFit="1" customWidth="1"/>
    <col min="4613" max="4613" width="14.28515625" style="341" bestFit="1" customWidth="1"/>
    <col min="4614" max="4614" width="14.7109375" style="341" bestFit="1" customWidth="1"/>
    <col min="4615" max="4617" width="12" style="341" bestFit="1" customWidth="1"/>
    <col min="4618" max="4618" width="12.7109375" style="341" bestFit="1" customWidth="1"/>
    <col min="4619" max="4619" width="12" style="341" bestFit="1" customWidth="1"/>
    <col min="4620" max="4620" width="10.85546875" style="341" customWidth="1"/>
    <col min="4621" max="4621" width="14.28515625" style="341" customWidth="1"/>
    <col min="4622" max="4864" width="9.140625" style="341"/>
    <col min="4865" max="4865" width="24.28515625" style="341" bestFit="1" customWidth="1"/>
    <col min="4866" max="4866" width="13" style="341" bestFit="1" customWidth="1"/>
    <col min="4867" max="4867" width="17.42578125" style="341" bestFit="1" customWidth="1"/>
    <col min="4868" max="4868" width="11.85546875" style="341" bestFit="1" customWidth="1"/>
    <col min="4869" max="4869" width="14.28515625" style="341" bestFit="1" customWidth="1"/>
    <col min="4870" max="4870" width="14.7109375" style="341" bestFit="1" customWidth="1"/>
    <col min="4871" max="4873" width="12" style="341" bestFit="1" customWidth="1"/>
    <col min="4874" max="4874" width="12.7109375" style="341" bestFit="1" customWidth="1"/>
    <col min="4875" max="4875" width="12" style="341" bestFit="1" customWidth="1"/>
    <col min="4876" max="4876" width="10.85546875" style="341" customWidth="1"/>
    <col min="4877" max="4877" width="14.28515625" style="341" customWidth="1"/>
    <col min="4878" max="5120" width="9.140625" style="341"/>
    <col min="5121" max="5121" width="24.28515625" style="341" bestFit="1" customWidth="1"/>
    <col min="5122" max="5122" width="13" style="341" bestFit="1" customWidth="1"/>
    <col min="5123" max="5123" width="17.42578125" style="341" bestFit="1" customWidth="1"/>
    <col min="5124" max="5124" width="11.85546875" style="341" bestFit="1" customWidth="1"/>
    <col min="5125" max="5125" width="14.28515625" style="341" bestFit="1" customWidth="1"/>
    <col min="5126" max="5126" width="14.7109375" style="341" bestFit="1" customWidth="1"/>
    <col min="5127" max="5129" width="12" style="341" bestFit="1" customWidth="1"/>
    <col min="5130" max="5130" width="12.7109375" style="341" bestFit="1" customWidth="1"/>
    <col min="5131" max="5131" width="12" style="341" bestFit="1" customWidth="1"/>
    <col min="5132" max="5132" width="10.85546875" style="341" customWidth="1"/>
    <col min="5133" max="5133" width="14.28515625" style="341" customWidth="1"/>
    <col min="5134" max="5376" width="9.140625" style="341"/>
    <col min="5377" max="5377" width="24.28515625" style="341" bestFit="1" customWidth="1"/>
    <col min="5378" max="5378" width="13" style="341" bestFit="1" customWidth="1"/>
    <col min="5379" max="5379" width="17.42578125" style="341" bestFit="1" customWidth="1"/>
    <col min="5380" max="5380" width="11.85546875" style="341" bestFit="1" customWidth="1"/>
    <col min="5381" max="5381" width="14.28515625" style="341" bestFit="1" customWidth="1"/>
    <col min="5382" max="5382" width="14.7109375" style="341" bestFit="1" customWidth="1"/>
    <col min="5383" max="5385" width="12" style="341" bestFit="1" customWidth="1"/>
    <col min="5386" max="5386" width="12.7109375" style="341" bestFit="1" customWidth="1"/>
    <col min="5387" max="5387" width="12" style="341" bestFit="1" customWidth="1"/>
    <col min="5388" max="5388" width="10.85546875" style="341" customWidth="1"/>
    <col min="5389" max="5389" width="14.28515625" style="341" customWidth="1"/>
    <col min="5390" max="5632" width="9.140625" style="341"/>
    <col min="5633" max="5633" width="24.28515625" style="341" bestFit="1" customWidth="1"/>
    <col min="5634" max="5634" width="13" style="341" bestFit="1" customWidth="1"/>
    <col min="5635" max="5635" width="17.42578125" style="341" bestFit="1" customWidth="1"/>
    <col min="5636" max="5636" width="11.85546875" style="341" bestFit="1" customWidth="1"/>
    <col min="5637" max="5637" width="14.28515625" style="341" bestFit="1" customWidth="1"/>
    <col min="5638" max="5638" width="14.7109375" style="341" bestFit="1" customWidth="1"/>
    <col min="5639" max="5641" width="12" style="341" bestFit="1" customWidth="1"/>
    <col min="5642" max="5642" width="12.7109375" style="341" bestFit="1" customWidth="1"/>
    <col min="5643" max="5643" width="12" style="341" bestFit="1" customWidth="1"/>
    <col min="5644" max="5644" width="10.85546875" style="341" customWidth="1"/>
    <col min="5645" max="5645" width="14.28515625" style="341" customWidth="1"/>
    <col min="5646" max="5888" width="9.140625" style="341"/>
    <col min="5889" max="5889" width="24.28515625" style="341" bestFit="1" customWidth="1"/>
    <col min="5890" max="5890" width="13" style="341" bestFit="1" customWidth="1"/>
    <col min="5891" max="5891" width="17.42578125" style="341" bestFit="1" customWidth="1"/>
    <col min="5892" max="5892" width="11.85546875" style="341" bestFit="1" customWidth="1"/>
    <col min="5893" max="5893" width="14.28515625" style="341" bestFit="1" customWidth="1"/>
    <col min="5894" max="5894" width="14.7109375" style="341" bestFit="1" customWidth="1"/>
    <col min="5895" max="5897" width="12" style="341" bestFit="1" customWidth="1"/>
    <col min="5898" max="5898" width="12.7109375" style="341" bestFit="1" customWidth="1"/>
    <col min="5899" max="5899" width="12" style="341" bestFit="1" customWidth="1"/>
    <col min="5900" max="5900" width="10.85546875" style="341" customWidth="1"/>
    <col min="5901" max="5901" width="14.28515625" style="341" customWidth="1"/>
    <col min="5902" max="6144" width="9.140625" style="341"/>
    <col min="6145" max="6145" width="24.28515625" style="341" bestFit="1" customWidth="1"/>
    <col min="6146" max="6146" width="13" style="341" bestFit="1" customWidth="1"/>
    <col min="6147" max="6147" width="17.42578125" style="341" bestFit="1" customWidth="1"/>
    <col min="6148" max="6148" width="11.85546875" style="341" bestFit="1" customWidth="1"/>
    <col min="6149" max="6149" width="14.28515625" style="341" bestFit="1" customWidth="1"/>
    <col min="6150" max="6150" width="14.7109375" style="341" bestFit="1" customWidth="1"/>
    <col min="6151" max="6153" width="12" style="341" bestFit="1" customWidth="1"/>
    <col min="6154" max="6154" width="12.7109375" style="341" bestFit="1" customWidth="1"/>
    <col min="6155" max="6155" width="12" style="341" bestFit="1" customWidth="1"/>
    <col min="6156" max="6156" width="10.85546875" style="341" customWidth="1"/>
    <col min="6157" max="6157" width="14.28515625" style="341" customWidth="1"/>
    <col min="6158" max="6400" width="9.140625" style="341"/>
    <col min="6401" max="6401" width="24.28515625" style="341" bestFit="1" customWidth="1"/>
    <col min="6402" max="6402" width="13" style="341" bestFit="1" customWidth="1"/>
    <col min="6403" max="6403" width="17.42578125" style="341" bestFit="1" customWidth="1"/>
    <col min="6404" max="6404" width="11.85546875" style="341" bestFit="1" customWidth="1"/>
    <col min="6405" max="6405" width="14.28515625" style="341" bestFit="1" customWidth="1"/>
    <col min="6406" max="6406" width="14.7109375" style="341" bestFit="1" customWidth="1"/>
    <col min="6407" max="6409" width="12" style="341" bestFit="1" customWidth="1"/>
    <col min="6410" max="6410" width="12.7109375" style="341" bestFit="1" customWidth="1"/>
    <col min="6411" max="6411" width="12" style="341" bestFit="1" customWidth="1"/>
    <col min="6412" max="6412" width="10.85546875" style="341" customWidth="1"/>
    <col min="6413" max="6413" width="14.28515625" style="341" customWidth="1"/>
    <col min="6414" max="6656" width="9.140625" style="341"/>
    <col min="6657" max="6657" width="24.28515625" style="341" bestFit="1" customWidth="1"/>
    <col min="6658" max="6658" width="13" style="341" bestFit="1" customWidth="1"/>
    <col min="6659" max="6659" width="17.42578125" style="341" bestFit="1" customWidth="1"/>
    <col min="6660" max="6660" width="11.85546875" style="341" bestFit="1" customWidth="1"/>
    <col min="6661" max="6661" width="14.28515625" style="341" bestFit="1" customWidth="1"/>
    <col min="6662" max="6662" width="14.7109375" style="341" bestFit="1" customWidth="1"/>
    <col min="6663" max="6665" width="12" style="341" bestFit="1" customWidth="1"/>
    <col min="6666" max="6666" width="12.7109375" style="341" bestFit="1" customWidth="1"/>
    <col min="6667" max="6667" width="12" style="341" bestFit="1" customWidth="1"/>
    <col min="6668" max="6668" width="10.85546875" style="341" customWidth="1"/>
    <col min="6669" max="6669" width="14.28515625" style="341" customWidth="1"/>
    <col min="6670" max="6912" width="9.140625" style="341"/>
    <col min="6913" max="6913" width="24.28515625" style="341" bestFit="1" customWidth="1"/>
    <col min="6914" max="6914" width="13" style="341" bestFit="1" customWidth="1"/>
    <col min="6915" max="6915" width="17.42578125" style="341" bestFit="1" customWidth="1"/>
    <col min="6916" max="6916" width="11.85546875" style="341" bestFit="1" customWidth="1"/>
    <col min="6917" max="6917" width="14.28515625" style="341" bestFit="1" customWidth="1"/>
    <col min="6918" max="6918" width="14.7109375" style="341" bestFit="1" customWidth="1"/>
    <col min="6919" max="6921" width="12" style="341" bestFit="1" customWidth="1"/>
    <col min="6922" max="6922" width="12.7109375" style="341" bestFit="1" customWidth="1"/>
    <col min="6923" max="6923" width="12" style="341" bestFit="1" customWidth="1"/>
    <col min="6924" max="6924" width="10.85546875" style="341" customWidth="1"/>
    <col min="6925" max="6925" width="14.28515625" style="341" customWidth="1"/>
    <col min="6926" max="7168" width="9.140625" style="341"/>
    <col min="7169" max="7169" width="24.28515625" style="341" bestFit="1" customWidth="1"/>
    <col min="7170" max="7170" width="13" style="341" bestFit="1" customWidth="1"/>
    <col min="7171" max="7171" width="17.42578125" style="341" bestFit="1" customWidth="1"/>
    <col min="7172" max="7172" width="11.85546875" style="341" bestFit="1" customWidth="1"/>
    <col min="7173" max="7173" width="14.28515625" style="341" bestFit="1" customWidth="1"/>
    <col min="7174" max="7174" width="14.7109375" style="341" bestFit="1" customWidth="1"/>
    <col min="7175" max="7177" width="12" style="341" bestFit="1" customWidth="1"/>
    <col min="7178" max="7178" width="12.7109375" style="341" bestFit="1" customWidth="1"/>
    <col min="7179" max="7179" width="12" style="341" bestFit="1" customWidth="1"/>
    <col min="7180" max="7180" width="10.85546875" style="341" customWidth="1"/>
    <col min="7181" max="7181" width="14.28515625" style="341" customWidth="1"/>
    <col min="7182" max="7424" width="9.140625" style="341"/>
    <col min="7425" max="7425" width="24.28515625" style="341" bestFit="1" customWidth="1"/>
    <col min="7426" max="7426" width="13" style="341" bestFit="1" customWidth="1"/>
    <col min="7427" max="7427" width="17.42578125" style="341" bestFit="1" customWidth="1"/>
    <col min="7428" max="7428" width="11.85546875" style="341" bestFit="1" customWidth="1"/>
    <col min="7429" max="7429" width="14.28515625" style="341" bestFit="1" customWidth="1"/>
    <col min="7430" max="7430" width="14.7109375" style="341" bestFit="1" customWidth="1"/>
    <col min="7431" max="7433" width="12" style="341" bestFit="1" customWidth="1"/>
    <col min="7434" max="7434" width="12.7109375" style="341" bestFit="1" customWidth="1"/>
    <col min="7435" max="7435" width="12" style="341" bestFit="1" customWidth="1"/>
    <col min="7436" max="7436" width="10.85546875" style="341" customWidth="1"/>
    <col min="7437" max="7437" width="14.28515625" style="341" customWidth="1"/>
    <col min="7438" max="7680" width="9.140625" style="341"/>
    <col min="7681" max="7681" width="24.28515625" style="341" bestFit="1" customWidth="1"/>
    <col min="7682" max="7682" width="13" style="341" bestFit="1" customWidth="1"/>
    <col min="7683" max="7683" width="17.42578125" style="341" bestFit="1" customWidth="1"/>
    <col min="7684" max="7684" width="11.85546875" style="341" bestFit="1" customWidth="1"/>
    <col min="7685" max="7685" width="14.28515625" style="341" bestFit="1" customWidth="1"/>
    <col min="7686" max="7686" width="14.7109375" style="341" bestFit="1" customWidth="1"/>
    <col min="7687" max="7689" width="12" style="341" bestFit="1" customWidth="1"/>
    <col min="7690" max="7690" width="12.7109375" style="341" bestFit="1" customWidth="1"/>
    <col min="7691" max="7691" width="12" style="341" bestFit="1" customWidth="1"/>
    <col min="7692" max="7692" width="10.85546875" style="341" customWidth="1"/>
    <col min="7693" max="7693" width="14.28515625" style="341" customWidth="1"/>
    <col min="7694" max="7936" width="9.140625" style="341"/>
    <col min="7937" max="7937" width="24.28515625" style="341" bestFit="1" customWidth="1"/>
    <col min="7938" max="7938" width="13" style="341" bestFit="1" customWidth="1"/>
    <col min="7939" max="7939" width="17.42578125" style="341" bestFit="1" customWidth="1"/>
    <col min="7940" max="7940" width="11.85546875" style="341" bestFit="1" customWidth="1"/>
    <col min="7941" max="7941" width="14.28515625" style="341" bestFit="1" customWidth="1"/>
    <col min="7942" max="7942" width="14.7109375" style="341" bestFit="1" customWidth="1"/>
    <col min="7943" max="7945" width="12" style="341" bestFit="1" customWidth="1"/>
    <col min="7946" max="7946" width="12.7109375" style="341" bestFit="1" customWidth="1"/>
    <col min="7947" max="7947" width="12" style="341" bestFit="1" customWidth="1"/>
    <col min="7948" max="7948" width="10.85546875" style="341" customWidth="1"/>
    <col min="7949" max="7949" width="14.28515625" style="341" customWidth="1"/>
    <col min="7950" max="8192" width="9.140625" style="341"/>
    <col min="8193" max="8193" width="24.28515625" style="341" bestFit="1" customWidth="1"/>
    <col min="8194" max="8194" width="13" style="341" bestFit="1" customWidth="1"/>
    <col min="8195" max="8195" width="17.42578125" style="341" bestFit="1" customWidth="1"/>
    <col min="8196" max="8196" width="11.85546875" style="341" bestFit="1" customWidth="1"/>
    <col min="8197" max="8197" width="14.28515625" style="341" bestFit="1" customWidth="1"/>
    <col min="8198" max="8198" width="14.7109375" style="341" bestFit="1" customWidth="1"/>
    <col min="8199" max="8201" width="12" style="341" bestFit="1" customWidth="1"/>
    <col min="8202" max="8202" width="12.7109375" style="341" bestFit="1" customWidth="1"/>
    <col min="8203" max="8203" width="12" style="341" bestFit="1" customWidth="1"/>
    <col min="8204" max="8204" width="10.85546875" style="341" customWidth="1"/>
    <col min="8205" max="8205" width="14.28515625" style="341" customWidth="1"/>
    <col min="8206" max="8448" width="9.140625" style="341"/>
    <col min="8449" max="8449" width="24.28515625" style="341" bestFit="1" customWidth="1"/>
    <col min="8450" max="8450" width="13" style="341" bestFit="1" customWidth="1"/>
    <col min="8451" max="8451" width="17.42578125" style="341" bestFit="1" customWidth="1"/>
    <col min="8452" max="8452" width="11.85546875" style="341" bestFit="1" customWidth="1"/>
    <col min="8453" max="8453" width="14.28515625" style="341" bestFit="1" customWidth="1"/>
    <col min="8454" max="8454" width="14.7109375" style="341" bestFit="1" customWidth="1"/>
    <col min="8455" max="8457" width="12" style="341" bestFit="1" customWidth="1"/>
    <col min="8458" max="8458" width="12.7109375" style="341" bestFit="1" customWidth="1"/>
    <col min="8459" max="8459" width="12" style="341" bestFit="1" customWidth="1"/>
    <col min="8460" max="8460" width="10.85546875" style="341" customWidth="1"/>
    <col min="8461" max="8461" width="14.28515625" style="341" customWidth="1"/>
    <col min="8462" max="8704" width="9.140625" style="341"/>
    <col min="8705" max="8705" width="24.28515625" style="341" bestFit="1" customWidth="1"/>
    <col min="8706" max="8706" width="13" style="341" bestFit="1" customWidth="1"/>
    <col min="8707" max="8707" width="17.42578125" style="341" bestFit="1" customWidth="1"/>
    <col min="8708" max="8708" width="11.85546875" style="341" bestFit="1" customWidth="1"/>
    <col min="8709" max="8709" width="14.28515625" style="341" bestFit="1" customWidth="1"/>
    <col min="8710" max="8710" width="14.7109375" style="341" bestFit="1" customWidth="1"/>
    <col min="8711" max="8713" width="12" style="341" bestFit="1" customWidth="1"/>
    <col min="8714" max="8714" width="12.7109375" style="341" bestFit="1" customWidth="1"/>
    <col min="8715" max="8715" width="12" style="341" bestFit="1" customWidth="1"/>
    <col min="8716" max="8716" width="10.85546875" style="341" customWidth="1"/>
    <col min="8717" max="8717" width="14.28515625" style="341" customWidth="1"/>
    <col min="8718" max="8960" width="9.140625" style="341"/>
    <col min="8961" max="8961" width="24.28515625" style="341" bestFit="1" customWidth="1"/>
    <col min="8962" max="8962" width="13" style="341" bestFit="1" customWidth="1"/>
    <col min="8963" max="8963" width="17.42578125" style="341" bestFit="1" customWidth="1"/>
    <col min="8964" max="8964" width="11.85546875" style="341" bestFit="1" customWidth="1"/>
    <col min="8965" max="8965" width="14.28515625" style="341" bestFit="1" customWidth="1"/>
    <col min="8966" max="8966" width="14.7109375" style="341" bestFit="1" customWidth="1"/>
    <col min="8967" max="8969" width="12" style="341" bestFit="1" customWidth="1"/>
    <col min="8970" max="8970" width="12.7109375" style="341" bestFit="1" customWidth="1"/>
    <col min="8971" max="8971" width="12" style="341" bestFit="1" customWidth="1"/>
    <col min="8972" max="8972" width="10.85546875" style="341" customWidth="1"/>
    <col min="8973" max="8973" width="14.28515625" style="341" customWidth="1"/>
    <col min="8974" max="9216" width="9.140625" style="341"/>
    <col min="9217" max="9217" width="24.28515625" style="341" bestFit="1" customWidth="1"/>
    <col min="9218" max="9218" width="13" style="341" bestFit="1" customWidth="1"/>
    <col min="9219" max="9219" width="17.42578125" style="341" bestFit="1" customWidth="1"/>
    <col min="9220" max="9220" width="11.85546875" style="341" bestFit="1" customWidth="1"/>
    <col min="9221" max="9221" width="14.28515625" style="341" bestFit="1" customWidth="1"/>
    <col min="9222" max="9222" width="14.7109375" style="341" bestFit="1" customWidth="1"/>
    <col min="9223" max="9225" width="12" style="341" bestFit="1" customWidth="1"/>
    <col min="9226" max="9226" width="12.7109375" style="341" bestFit="1" customWidth="1"/>
    <col min="9227" max="9227" width="12" style="341" bestFit="1" customWidth="1"/>
    <col min="9228" max="9228" width="10.85546875" style="341" customWidth="1"/>
    <col min="9229" max="9229" width="14.28515625" style="341" customWidth="1"/>
    <col min="9230" max="9472" width="9.140625" style="341"/>
    <col min="9473" max="9473" width="24.28515625" style="341" bestFit="1" customWidth="1"/>
    <col min="9474" max="9474" width="13" style="341" bestFit="1" customWidth="1"/>
    <col min="9475" max="9475" width="17.42578125" style="341" bestFit="1" customWidth="1"/>
    <col min="9476" max="9476" width="11.85546875" style="341" bestFit="1" customWidth="1"/>
    <col min="9477" max="9477" width="14.28515625" style="341" bestFit="1" customWidth="1"/>
    <col min="9478" max="9478" width="14.7109375" style="341" bestFit="1" customWidth="1"/>
    <col min="9479" max="9481" width="12" style="341" bestFit="1" customWidth="1"/>
    <col min="9482" max="9482" width="12.7109375" style="341" bestFit="1" customWidth="1"/>
    <col min="9483" max="9483" width="12" style="341" bestFit="1" customWidth="1"/>
    <col min="9484" max="9484" width="10.85546875" style="341" customWidth="1"/>
    <col min="9485" max="9485" width="14.28515625" style="341" customWidth="1"/>
    <col min="9486" max="9728" width="9.140625" style="341"/>
    <col min="9729" max="9729" width="24.28515625" style="341" bestFit="1" customWidth="1"/>
    <col min="9730" max="9730" width="13" style="341" bestFit="1" customWidth="1"/>
    <col min="9731" max="9731" width="17.42578125" style="341" bestFit="1" customWidth="1"/>
    <col min="9732" max="9732" width="11.85546875" style="341" bestFit="1" customWidth="1"/>
    <col min="9733" max="9733" width="14.28515625" style="341" bestFit="1" customWidth="1"/>
    <col min="9734" max="9734" width="14.7109375" style="341" bestFit="1" customWidth="1"/>
    <col min="9735" max="9737" width="12" style="341" bestFit="1" customWidth="1"/>
    <col min="9738" max="9738" width="12.7109375" style="341" bestFit="1" customWidth="1"/>
    <col min="9739" max="9739" width="12" style="341" bestFit="1" customWidth="1"/>
    <col min="9740" max="9740" width="10.85546875" style="341" customWidth="1"/>
    <col min="9741" max="9741" width="14.28515625" style="341" customWidth="1"/>
    <col min="9742" max="9984" width="9.140625" style="341"/>
    <col min="9985" max="9985" width="24.28515625" style="341" bestFit="1" customWidth="1"/>
    <col min="9986" max="9986" width="13" style="341" bestFit="1" customWidth="1"/>
    <col min="9987" max="9987" width="17.42578125" style="341" bestFit="1" customWidth="1"/>
    <col min="9988" max="9988" width="11.85546875" style="341" bestFit="1" customWidth="1"/>
    <col min="9989" max="9989" width="14.28515625" style="341" bestFit="1" customWidth="1"/>
    <col min="9990" max="9990" width="14.7109375" style="341" bestFit="1" customWidth="1"/>
    <col min="9991" max="9993" width="12" style="341" bestFit="1" customWidth="1"/>
    <col min="9994" max="9994" width="12.7109375" style="341" bestFit="1" customWidth="1"/>
    <col min="9995" max="9995" width="12" style="341" bestFit="1" customWidth="1"/>
    <col min="9996" max="9996" width="10.85546875" style="341" customWidth="1"/>
    <col min="9997" max="9997" width="14.28515625" style="341" customWidth="1"/>
    <col min="9998" max="10240" width="9.140625" style="341"/>
    <col min="10241" max="10241" width="24.28515625" style="341" bestFit="1" customWidth="1"/>
    <col min="10242" max="10242" width="13" style="341" bestFit="1" customWidth="1"/>
    <col min="10243" max="10243" width="17.42578125" style="341" bestFit="1" customWidth="1"/>
    <col min="10244" max="10244" width="11.85546875" style="341" bestFit="1" customWidth="1"/>
    <col min="10245" max="10245" width="14.28515625" style="341" bestFit="1" customWidth="1"/>
    <col min="10246" max="10246" width="14.7109375" style="341" bestFit="1" customWidth="1"/>
    <col min="10247" max="10249" width="12" style="341" bestFit="1" customWidth="1"/>
    <col min="10250" max="10250" width="12.7109375" style="341" bestFit="1" customWidth="1"/>
    <col min="10251" max="10251" width="12" style="341" bestFit="1" customWidth="1"/>
    <col min="10252" max="10252" width="10.85546875" style="341" customWidth="1"/>
    <col min="10253" max="10253" width="14.28515625" style="341" customWidth="1"/>
    <col min="10254" max="10496" width="9.140625" style="341"/>
    <col min="10497" max="10497" width="24.28515625" style="341" bestFit="1" customWidth="1"/>
    <col min="10498" max="10498" width="13" style="341" bestFit="1" customWidth="1"/>
    <col min="10499" max="10499" width="17.42578125" style="341" bestFit="1" customWidth="1"/>
    <col min="10500" max="10500" width="11.85546875" style="341" bestFit="1" customWidth="1"/>
    <col min="10501" max="10501" width="14.28515625" style="341" bestFit="1" customWidth="1"/>
    <col min="10502" max="10502" width="14.7109375" style="341" bestFit="1" customWidth="1"/>
    <col min="10503" max="10505" width="12" style="341" bestFit="1" customWidth="1"/>
    <col min="10506" max="10506" width="12.7109375" style="341" bestFit="1" customWidth="1"/>
    <col min="10507" max="10507" width="12" style="341" bestFit="1" customWidth="1"/>
    <col min="10508" max="10508" width="10.85546875" style="341" customWidth="1"/>
    <col min="10509" max="10509" width="14.28515625" style="341" customWidth="1"/>
    <col min="10510" max="10752" width="9.140625" style="341"/>
    <col min="10753" max="10753" width="24.28515625" style="341" bestFit="1" customWidth="1"/>
    <col min="10754" max="10754" width="13" style="341" bestFit="1" customWidth="1"/>
    <col min="10755" max="10755" width="17.42578125" style="341" bestFit="1" customWidth="1"/>
    <col min="10756" max="10756" width="11.85546875" style="341" bestFit="1" customWidth="1"/>
    <col min="10757" max="10757" width="14.28515625" style="341" bestFit="1" customWidth="1"/>
    <col min="10758" max="10758" width="14.7109375" style="341" bestFit="1" customWidth="1"/>
    <col min="10759" max="10761" width="12" style="341" bestFit="1" customWidth="1"/>
    <col min="10762" max="10762" width="12.7109375" style="341" bestFit="1" customWidth="1"/>
    <col min="10763" max="10763" width="12" style="341" bestFit="1" customWidth="1"/>
    <col min="10764" max="10764" width="10.85546875" style="341" customWidth="1"/>
    <col min="10765" max="10765" width="14.28515625" style="341" customWidth="1"/>
    <col min="10766" max="11008" width="9.140625" style="341"/>
    <col min="11009" max="11009" width="24.28515625" style="341" bestFit="1" customWidth="1"/>
    <col min="11010" max="11010" width="13" style="341" bestFit="1" customWidth="1"/>
    <col min="11011" max="11011" width="17.42578125" style="341" bestFit="1" customWidth="1"/>
    <col min="11012" max="11012" width="11.85546875" style="341" bestFit="1" customWidth="1"/>
    <col min="11013" max="11013" width="14.28515625" style="341" bestFit="1" customWidth="1"/>
    <col min="11014" max="11014" width="14.7109375" style="341" bestFit="1" customWidth="1"/>
    <col min="11015" max="11017" width="12" style="341" bestFit="1" customWidth="1"/>
    <col min="11018" max="11018" width="12.7109375" style="341" bestFit="1" customWidth="1"/>
    <col min="11019" max="11019" width="12" style="341" bestFit="1" customWidth="1"/>
    <col min="11020" max="11020" width="10.85546875" style="341" customWidth="1"/>
    <col min="11021" max="11021" width="14.28515625" style="341" customWidth="1"/>
    <col min="11022" max="11264" width="9.140625" style="341"/>
    <col min="11265" max="11265" width="24.28515625" style="341" bestFit="1" customWidth="1"/>
    <col min="11266" max="11266" width="13" style="341" bestFit="1" customWidth="1"/>
    <col min="11267" max="11267" width="17.42578125" style="341" bestFit="1" customWidth="1"/>
    <col min="11268" max="11268" width="11.85546875" style="341" bestFit="1" customWidth="1"/>
    <col min="11269" max="11269" width="14.28515625" style="341" bestFit="1" customWidth="1"/>
    <col min="11270" max="11270" width="14.7109375" style="341" bestFit="1" customWidth="1"/>
    <col min="11271" max="11273" width="12" style="341" bestFit="1" customWidth="1"/>
    <col min="11274" max="11274" width="12.7109375" style="341" bestFit="1" customWidth="1"/>
    <col min="11275" max="11275" width="12" style="341" bestFit="1" customWidth="1"/>
    <col min="11276" max="11276" width="10.85546875" style="341" customWidth="1"/>
    <col min="11277" max="11277" width="14.28515625" style="341" customWidth="1"/>
    <col min="11278" max="11520" width="9.140625" style="341"/>
    <col min="11521" max="11521" width="24.28515625" style="341" bestFit="1" customWidth="1"/>
    <col min="11522" max="11522" width="13" style="341" bestFit="1" customWidth="1"/>
    <col min="11523" max="11523" width="17.42578125" style="341" bestFit="1" customWidth="1"/>
    <col min="11524" max="11524" width="11.85546875" style="341" bestFit="1" customWidth="1"/>
    <col min="11525" max="11525" width="14.28515625" style="341" bestFit="1" customWidth="1"/>
    <col min="11526" max="11526" width="14.7109375" style="341" bestFit="1" customWidth="1"/>
    <col min="11527" max="11529" width="12" style="341" bestFit="1" customWidth="1"/>
    <col min="11530" max="11530" width="12.7109375" style="341" bestFit="1" customWidth="1"/>
    <col min="11531" max="11531" width="12" style="341" bestFit="1" customWidth="1"/>
    <col min="11532" max="11532" width="10.85546875" style="341" customWidth="1"/>
    <col min="11533" max="11533" width="14.28515625" style="341" customWidth="1"/>
    <col min="11534" max="11776" width="9.140625" style="341"/>
    <col min="11777" max="11777" width="24.28515625" style="341" bestFit="1" customWidth="1"/>
    <col min="11778" max="11778" width="13" style="341" bestFit="1" customWidth="1"/>
    <col min="11779" max="11779" width="17.42578125" style="341" bestFit="1" customWidth="1"/>
    <col min="11780" max="11780" width="11.85546875" style="341" bestFit="1" customWidth="1"/>
    <col min="11781" max="11781" width="14.28515625" style="341" bestFit="1" customWidth="1"/>
    <col min="11782" max="11782" width="14.7109375" style="341" bestFit="1" customWidth="1"/>
    <col min="11783" max="11785" width="12" style="341" bestFit="1" customWidth="1"/>
    <col min="11786" max="11786" width="12.7109375" style="341" bestFit="1" customWidth="1"/>
    <col min="11787" max="11787" width="12" style="341" bestFit="1" customWidth="1"/>
    <col min="11788" max="11788" width="10.85546875" style="341" customWidth="1"/>
    <col min="11789" max="11789" width="14.28515625" style="341" customWidth="1"/>
    <col min="11790" max="12032" width="9.140625" style="341"/>
    <col min="12033" max="12033" width="24.28515625" style="341" bestFit="1" customWidth="1"/>
    <col min="12034" max="12034" width="13" style="341" bestFit="1" customWidth="1"/>
    <col min="12035" max="12035" width="17.42578125" style="341" bestFit="1" customWidth="1"/>
    <col min="12036" max="12036" width="11.85546875" style="341" bestFit="1" customWidth="1"/>
    <col min="12037" max="12037" width="14.28515625" style="341" bestFit="1" customWidth="1"/>
    <col min="12038" max="12038" width="14.7109375" style="341" bestFit="1" customWidth="1"/>
    <col min="12039" max="12041" width="12" style="341" bestFit="1" customWidth="1"/>
    <col min="12042" max="12042" width="12.7109375" style="341" bestFit="1" customWidth="1"/>
    <col min="12043" max="12043" width="12" style="341" bestFit="1" customWidth="1"/>
    <col min="12044" max="12044" width="10.85546875" style="341" customWidth="1"/>
    <col min="12045" max="12045" width="14.28515625" style="341" customWidth="1"/>
    <col min="12046" max="12288" width="9.140625" style="341"/>
    <col min="12289" max="12289" width="24.28515625" style="341" bestFit="1" customWidth="1"/>
    <col min="12290" max="12290" width="13" style="341" bestFit="1" customWidth="1"/>
    <col min="12291" max="12291" width="17.42578125" style="341" bestFit="1" customWidth="1"/>
    <col min="12292" max="12292" width="11.85546875" style="341" bestFit="1" customWidth="1"/>
    <col min="12293" max="12293" width="14.28515625" style="341" bestFit="1" customWidth="1"/>
    <col min="12294" max="12294" width="14.7109375" style="341" bestFit="1" customWidth="1"/>
    <col min="12295" max="12297" width="12" style="341" bestFit="1" customWidth="1"/>
    <col min="12298" max="12298" width="12.7109375" style="341" bestFit="1" customWidth="1"/>
    <col min="12299" max="12299" width="12" style="341" bestFit="1" customWidth="1"/>
    <col min="12300" max="12300" width="10.85546875" style="341" customWidth="1"/>
    <col min="12301" max="12301" width="14.28515625" style="341" customWidth="1"/>
    <col min="12302" max="12544" width="9.140625" style="341"/>
    <col min="12545" max="12545" width="24.28515625" style="341" bestFit="1" customWidth="1"/>
    <col min="12546" max="12546" width="13" style="341" bestFit="1" customWidth="1"/>
    <col min="12547" max="12547" width="17.42578125" style="341" bestFit="1" customWidth="1"/>
    <col min="12548" max="12548" width="11.85546875" style="341" bestFit="1" customWidth="1"/>
    <col min="12549" max="12549" width="14.28515625" style="341" bestFit="1" customWidth="1"/>
    <col min="12550" max="12550" width="14.7109375" style="341" bestFit="1" customWidth="1"/>
    <col min="12551" max="12553" width="12" style="341" bestFit="1" customWidth="1"/>
    <col min="12554" max="12554" width="12.7109375" style="341" bestFit="1" customWidth="1"/>
    <col min="12555" max="12555" width="12" style="341" bestFit="1" customWidth="1"/>
    <col min="12556" max="12556" width="10.85546875" style="341" customWidth="1"/>
    <col min="12557" max="12557" width="14.28515625" style="341" customWidth="1"/>
    <col min="12558" max="12800" width="9.140625" style="341"/>
    <col min="12801" max="12801" width="24.28515625" style="341" bestFit="1" customWidth="1"/>
    <col min="12802" max="12802" width="13" style="341" bestFit="1" customWidth="1"/>
    <col min="12803" max="12803" width="17.42578125" style="341" bestFit="1" customWidth="1"/>
    <col min="12804" max="12804" width="11.85546875" style="341" bestFit="1" customWidth="1"/>
    <col min="12805" max="12805" width="14.28515625" style="341" bestFit="1" customWidth="1"/>
    <col min="12806" max="12806" width="14.7109375" style="341" bestFit="1" customWidth="1"/>
    <col min="12807" max="12809" width="12" style="341" bestFit="1" customWidth="1"/>
    <col min="12810" max="12810" width="12.7109375" style="341" bestFit="1" customWidth="1"/>
    <col min="12811" max="12811" width="12" style="341" bestFit="1" customWidth="1"/>
    <col min="12812" max="12812" width="10.85546875" style="341" customWidth="1"/>
    <col min="12813" max="12813" width="14.28515625" style="341" customWidth="1"/>
    <col min="12814" max="13056" width="9.140625" style="341"/>
    <col min="13057" max="13057" width="24.28515625" style="341" bestFit="1" customWidth="1"/>
    <col min="13058" max="13058" width="13" style="341" bestFit="1" customWidth="1"/>
    <col min="13059" max="13059" width="17.42578125" style="341" bestFit="1" customWidth="1"/>
    <col min="13060" max="13060" width="11.85546875" style="341" bestFit="1" customWidth="1"/>
    <col min="13061" max="13061" width="14.28515625" style="341" bestFit="1" customWidth="1"/>
    <col min="13062" max="13062" width="14.7109375" style="341" bestFit="1" customWidth="1"/>
    <col min="13063" max="13065" width="12" style="341" bestFit="1" customWidth="1"/>
    <col min="13066" max="13066" width="12.7109375" style="341" bestFit="1" customWidth="1"/>
    <col min="13067" max="13067" width="12" style="341" bestFit="1" customWidth="1"/>
    <col min="13068" max="13068" width="10.85546875" style="341" customWidth="1"/>
    <col min="13069" max="13069" width="14.28515625" style="341" customWidth="1"/>
    <col min="13070" max="13312" width="9.140625" style="341"/>
    <col min="13313" max="13313" width="24.28515625" style="341" bestFit="1" customWidth="1"/>
    <col min="13314" max="13314" width="13" style="341" bestFit="1" customWidth="1"/>
    <col min="13315" max="13315" width="17.42578125" style="341" bestFit="1" customWidth="1"/>
    <col min="13316" max="13316" width="11.85546875" style="341" bestFit="1" customWidth="1"/>
    <col min="13317" max="13317" width="14.28515625" style="341" bestFit="1" customWidth="1"/>
    <col min="13318" max="13318" width="14.7109375" style="341" bestFit="1" customWidth="1"/>
    <col min="13319" max="13321" width="12" style="341" bestFit="1" customWidth="1"/>
    <col min="13322" max="13322" width="12.7109375" style="341" bestFit="1" customWidth="1"/>
    <col min="13323" max="13323" width="12" style="341" bestFit="1" customWidth="1"/>
    <col min="13324" max="13324" width="10.85546875" style="341" customWidth="1"/>
    <col min="13325" max="13325" width="14.28515625" style="341" customWidth="1"/>
    <col min="13326" max="13568" width="9.140625" style="341"/>
    <col min="13569" max="13569" width="24.28515625" style="341" bestFit="1" customWidth="1"/>
    <col min="13570" max="13570" width="13" style="341" bestFit="1" customWidth="1"/>
    <col min="13571" max="13571" width="17.42578125" style="341" bestFit="1" customWidth="1"/>
    <col min="13572" max="13572" width="11.85546875" style="341" bestFit="1" customWidth="1"/>
    <col min="13573" max="13573" width="14.28515625" style="341" bestFit="1" customWidth="1"/>
    <col min="13574" max="13574" width="14.7109375" style="341" bestFit="1" customWidth="1"/>
    <col min="13575" max="13577" width="12" style="341" bestFit="1" customWidth="1"/>
    <col min="13578" max="13578" width="12.7109375" style="341" bestFit="1" customWidth="1"/>
    <col min="13579" max="13579" width="12" style="341" bestFit="1" customWidth="1"/>
    <col min="13580" max="13580" width="10.85546875" style="341" customWidth="1"/>
    <col min="13581" max="13581" width="14.28515625" style="341" customWidth="1"/>
    <col min="13582" max="13824" width="9.140625" style="341"/>
    <col min="13825" max="13825" width="24.28515625" style="341" bestFit="1" customWidth="1"/>
    <col min="13826" max="13826" width="13" style="341" bestFit="1" customWidth="1"/>
    <col min="13827" max="13827" width="17.42578125" style="341" bestFit="1" customWidth="1"/>
    <col min="13828" max="13828" width="11.85546875" style="341" bestFit="1" customWidth="1"/>
    <col min="13829" max="13829" width="14.28515625" style="341" bestFit="1" customWidth="1"/>
    <col min="13830" max="13830" width="14.7109375" style="341" bestFit="1" customWidth="1"/>
    <col min="13831" max="13833" width="12" style="341" bestFit="1" customWidth="1"/>
    <col min="13834" max="13834" width="12.7109375" style="341" bestFit="1" customWidth="1"/>
    <col min="13835" max="13835" width="12" style="341" bestFit="1" customWidth="1"/>
    <col min="13836" max="13836" width="10.85546875" style="341" customWidth="1"/>
    <col min="13837" max="13837" width="14.28515625" style="341" customWidth="1"/>
    <col min="13838" max="14080" width="9.140625" style="341"/>
    <col min="14081" max="14081" width="24.28515625" style="341" bestFit="1" customWidth="1"/>
    <col min="14082" max="14082" width="13" style="341" bestFit="1" customWidth="1"/>
    <col min="14083" max="14083" width="17.42578125" style="341" bestFit="1" customWidth="1"/>
    <col min="14084" max="14084" width="11.85546875" style="341" bestFit="1" customWidth="1"/>
    <col min="14085" max="14085" width="14.28515625" style="341" bestFit="1" customWidth="1"/>
    <col min="14086" max="14086" width="14.7109375" style="341" bestFit="1" customWidth="1"/>
    <col min="14087" max="14089" width="12" style="341" bestFit="1" customWidth="1"/>
    <col min="14090" max="14090" width="12.7109375" style="341" bestFit="1" customWidth="1"/>
    <col min="14091" max="14091" width="12" style="341" bestFit="1" customWidth="1"/>
    <col min="14092" max="14092" width="10.85546875" style="341" customWidth="1"/>
    <col min="14093" max="14093" width="14.28515625" style="341" customWidth="1"/>
    <col min="14094" max="14336" width="9.140625" style="341"/>
    <col min="14337" max="14337" width="24.28515625" style="341" bestFit="1" customWidth="1"/>
    <col min="14338" max="14338" width="13" style="341" bestFit="1" customWidth="1"/>
    <col min="14339" max="14339" width="17.42578125" style="341" bestFit="1" customWidth="1"/>
    <col min="14340" max="14340" width="11.85546875" style="341" bestFit="1" customWidth="1"/>
    <col min="14341" max="14341" width="14.28515625" style="341" bestFit="1" customWidth="1"/>
    <col min="14342" max="14342" width="14.7109375" style="341" bestFit="1" customWidth="1"/>
    <col min="14343" max="14345" width="12" style="341" bestFit="1" customWidth="1"/>
    <col min="14346" max="14346" width="12.7109375" style="341" bestFit="1" customWidth="1"/>
    <col min="14347" max="14347" width="12" style="341" bestFit="1" customWidth="1"/>
    <col min="14348" max="14348" width="10.85546875" style="341" customWidth="1"/>
    <col min="14349" max="14349" width="14.28515625" style="341" customWidth="1"/>
    <col min="14350" max="14592" width="9.140625" style="341"/>
    <col min="14593" max="14593" width="24.28515625" style="341" bestFit="1" customWidth="1"/>
    <col min="14594" max="14594" width="13" style="341" bestFit="1" customWidth="1"/>
    <col min="14595" max="14595" width="17.42578125" style="341" bestFit="1" customWidth="1"/>
    <col min="14596" max="14596" width="11.85546875" style="341" bestFit="1" customWidth="1"/>
    <col min="14597" max="14597" width="14.28515625" style="341" bestFit="1" customWidth="1"/>
    <col min="14598" max="14598" width="14.7109375" style="341" bestFit="1" customWidth="1"/>
    <col min="14599" max="14601" width="12" style="341" bestFit="1" customWidth="1"/>
    <col min="14602" max="14602" width="12.7109375" style="341" bestFit="1" customWidth="1"/>
    <col min="14603" max="14603" width="12" style="341" bestFit="1" customWidth="1"/>
    <col min="14604" max="14604" width="10.85546875" style="341" customWidth="1"/>
    <col min="14605" max="14605" width="14.28515625" style="341" customWidth="1"/>
    <col min="14606" max="14848" width="9.140625" style="341"/>
    <col min="14849" max="14849" width="24.28515625" style="341" bestFit="1" customWidth="1"/>
    <col min="14850" max="14850" width="13" style="341" bestFit="1" customWidth="1"/>
    <col min="14851" max="14851" width="17.42578125" style="341" bestFit="1" customWidth="1"/>
    <col min="14852" max="14852" width="11.85546875" style="341" bestFit="1" customWidth="1"/>
    <col min="14853" max="14853" width="14.28515625" style="341" bestFit="1" customWidth="1"/>
    <col min="14854" max="14854" width="14.7109375" style="341" bestFit="1" customWidth="1"/>
    <col min="14855" max="14857" width="12" style="341" bestFit="1" customWidth="1"/>
    <col min="14858" max="14858" width="12.7109375" style="341" bestFit="1" customWidth="1"/>
    <col min="14859" max="14859" width="12" style="341" bestFit="1" customWidth="1"/>
    <col min="14860" max="14860" width="10.85546875" style="341" customWidth="1"/>
    <col min="14861" max="14861" width="14.28515625" style="341" customWidth="1"/>
    <col min="14862" max="15104" width="9.140625" style="341"/>
    <col min="15105" max="15105" width="24.28515625" style="341" bestFit="1" customWidth="1"/>
    <col min="15106" max="15106" width="13" style="341" bestFit="1" customWidth="1"/>
    <col min="15107" max="15107" width="17.42578125" style="341" bestFit="1" customWidth="1"/>
    <col min="15108" max="15108" width="11.85546875" style="341" bestFit="1" customWidth="1"/>
    <col min="15109" max="15109" width="14.28515625" style="341" bestFit="1" customWidth="1"/>
    <col min="15110" max="15110" width="14.7109375" style="341" bestFit="1" customWidth="1"/>
    <col min="15111" max="15113" width="12" style="341" bestFit="1" customWidth="1"/>
    <col min="15114" max="15114" width="12.7109375" style="341" bestFit="1" customWidth="1"/>
    <col min="15115" max="15115" width="12" style="341" bestFit="1" customWidth="1"/>
    <col min="15116" max="15116" width="10.85546875" style="341" customWidth="1"/>
    <col min="15117" max="15117" width="14.28515625" style="341" customWidth="1"/>
    <col min="15118" max="15360" width="9.140625" style="341"/>
    <col min="15361" max="15361" width="24.28515625" style="341" bestFit="1" customWidth="1"/>
    <col min="15362" max="15362" width="13" style="341" bestFit="1" customWidth="1"/>
    <col min="15363" max="15363" width="17.42578125" style="341" bestFit="1" customWidth="1"/>
    <col min="15364" max="15364" width="11.85546875" style="341" bestFit="1" customWidth="1"/>
    <col min="15365" max="15365" width="14.28515625" style="341" bestFit="1" customWidth="1"/>
    <col min="15366" max="15366" width="14.7109375" style="341" bestFit="1" customWidth="1"/>
    <col min="15367" max="15369" width="12" style="341" bestFit="1" customWidth="1"/>
    <col min="15370" max="15370" width="12.7109375" style="341" bestFit="1" customWidth="1"/>
    <col min="15371" max="15371" width="12" style="341" bestFit="1" customWidth="1"/>
    <col min="15372" max="15372" width="10.85546875" style="341" customWidth="1"/>
    <col min="15373" max="15373" width="14.28515625" style="341" customWidth="1"/>
    <col min="15374" max="15616" width="9.140625" style="341"/>
    <col min="15617" max="15617" width="24.28515625" style="341" bestFit="1" customWidth="1"/>
    <col min="15618" max="15618" width="13" style="341" bestFit="1" customWidth="1"/>
    <col min="15619" max="15619" width="17.42578125" style="341" bestFit="1" customWidth="1"/>
    <col min="15620" max="15620" width="11.85546875" style="341" bestFit="1" customWidth="1"/>
    <col min="15621" max="15621" width="14.28515625" style="341" bestFit="1" customWidth="1"/>
    <col min="15622" max="15622" width="14.7109375" style="341" bestFit="1" customWidth="1"/>
    <col min="15623" max="15625" width="12" style="341" bestFit="1" customWidth="1"/>
    <col min="15626" max="15626" width="12.7109375" style="341" bestFit="1" customWidth="1"/>
    <col min="15627" max="15627" width="12" style="341" bestFit="1" customWidth="1"/>
    <col min="15628" max="15628" width="10.85546875" style="341" customWidth="1"/>
    <col min="15629" max="15629" width="14.28515625" style="341" customWidth="1"/>
    <col min="15630" max="15872" width="9.140625" style="341"/>
    <col min="15873" max="15873" width="24.28515625" style="341" bestFit="1" customWidth="1"/>
    <col min="15874" max="15874" width="13" style="341" bestFit="1" customWidth="1"/>
    <col min="15875" max="15875" width="17.42578125" style="341" bestFit="1" customWidth="1"/>
    <col min="15876" max="15876" width="11.85546875" style="341" bestFit="1" customWidth="1"/>
    <col min="15877" max="15877" width="14.28515625" style="341" bestFit="1" customWidth="1"/>
    <col min="15878" max="15878" width="14.7109375" style="341" bestFit="1" customWidth="1"/>
    <col min="15879" max="15881" width="12" style="341" bestFit="1" customWidth="1"/>
    <col min="15882" max="15882" width="12.7109375" style="341" bestFit="1" customWidth="1"/>
    <col min="15883" max="15883" width="12" style="341" bestFit="1" customWidth="1"/>
    <col min="15884" max="15884" width="10.85546875" style="341" customWidth="1"/>
    <col min="15885" max="15885" width="14.28515625" style="341" customWidth="1"/>
    <col min="15886" max="16128" width="9.140625" style="341"/>
    <col min="16129" max="16129" width="24.28515625" style="341" bestFit="1" customWidth="1"/>
    <col min="16130" max="16130" width="13" style="341" bestFit="1" customWidth="1"/>
    <col min="16131" max="16131" width="17.42578125" style="341" bestFit="1" customWidth="1"/>
    <col min="16132" max="16132" width="11.85546875" style="341" bestFit="1" customWidth="1"/>
    <col min="16133" max="16133" width="14.28515625" style="341" bestFit="1" customWidth="1"/>
    <col min="16134" max="16134" width="14.7109375" style="341" bestFit="1" customWidth="1"/>
    <col min="16135" max="16137" width="12" style="341" bestFit="1" customWidth="1"/>
    <col min="16138" max="16138" width="12.7109375" style="341" bestFit="1" customWidth="1"/>
    <col min="16139" max="16139" width="12" style="341" bestFit="1" customWidth="1"/>
    <col min="16140" max="16140" width="10.85546875" style="341" customWidth="1"/>
    <col min="16141" max="16141" width="14.28515625" style="341" customWidth="1"/>
    <col min="16142" max="16384" width="9.140625" style="341"/>
  </cols>
  <sheetData>
    <row r="1" spans="1:13" x14ac:dyDescent="0.2">
      <c r="A1" s="341" t="s">
        <v>1540</v>
      </c>
    </row>
    <row r="3" spans="1:13" ht="15" x14ac:dyDescent="0.2">
      <c r="A3" s="342"/>
      <c r="B3" s="342"/>
      <c r="C3" s="342"/>
      <c r="D3" s="342"/>
      <c r="E3" s="342"/>
      <c r="F3" s="342"/>
      <c r="G3" s="342"/>
      <c r="H3" s="342"/>
      <c r="I3" s="342"/>
      <c r="J3" s="342"/>
      <c r="K3" s="342"/>
      <c r="L3" s="342"/>
      <c r="M3" s="342"/>
    </row>
    <row r="4" spans="1:13" ht="15.75" x14ac:dyDescent="0.25">
      <c r="A4" s="343" t="s">
        <v>1541</v>
      </c>
      <c r="B4" s="342"/>
      <c r="C4" s="342"/>
      <c r="D4" s="344" t="s">
        <v>1542</v>
      </c>
      <c r="E4" s="344" t="s">
        <v>1542</v>
      </c>
      <c r="F4" s="342"/>
      <c r="G4" s="342"/>
      <c r="H4" s="342" t="s">
        <v>1542</v>
      </c>
      <c r="I4" s="342"/>
      <c r="J4" s="342"/>
      <c r="K4" s="342"/>
      <c r="L4" s="342"/>
      <c r="M4" s="342"/>
    </row>
    <row r="5" spans="1:13" ht="15" x14ac:dyDescent="0.2">
      <c r="A5" s="342"/>
      <c r="B5" s="342"/>
      <c r="C5" s="342"/>
      <c r="D5" s="344" t="s">
        <v>943</v>
      </c>
      <c r="E5" s="344" t="s">
        <v>1543</v>
      </c>
      <c r="F5" s="344" t="s">
        <v>908</v>
      </c>
      <c r="G5" s="344" t="s">
        <v>1544</v>
      </c>
      <c r="H5" s="344" t="s">
        <v>1544</v>
      </c>
      <c r="I5" s="344" t="s">
        <v>1545</v>
      </c>
      <c r="J5" s="344" t="s">
        <v>1546</v>
      </c>
      <c r="K5" s="344" t="s">
        <v>1547</v>
      </c>
      <c r="L5" s="344" t="s">
        <v>1548</v>
      </c>
      <c r="M5" s="344"/>
    </row>
    <row r="6" spans="1:13" ht="15" x14ac:dyDescent="0.2">
      <c r="A6" s="342"/>
      <c r="B6" s="342"/>
      <c r="C6" s="342"/>
      <c r="D6" s="345" t="s">
        <v>1549</v>
      </c>
      <c r="E6" s="345" t="s">
        <v>1549</v>
      </c>
      <c r="F6" s="345" t="s">
        <v>1550</v>
      </c>
      <c r="G6" s="346" t="s">
        <v>1551</v>
      </c>
      <c r="H6" s="346" t="s">
        <v>1551</v>
      </c>
      <c r="I6" s="346">
        <v>0.4</v>
      </c>
      <c r="J6" s="346">
        <v>0.6</v>
      </c>
      <c r="K6" s="347" t="s">
        <v>1552</v>
      </c>
      <c r="L6" s="348">
        <v>0.125</v>
      </c>
      <c r="M6" s="348" t="s">
        <v>1553</v>
      </c>
    </row>
    <row r="7" spans="1:13" ht="15.75" x14ac:dyDescent="0.25">
      <c r="A7" s="349"/>
      <c r="B7" s="342" t="s">
        <v>1554</v>
      </c>
      <c r="C7" s="342"/>
      <c r="D7" s="342"/>
      <c r="E7" s="350">
        <v>14.73</v>
      </c>
      <c r="F7" s="342"/>
      <c r="G7" s="342"/>
      <c r="H7" s="342"/>
      <c r="I7" s="342" t="s">
        <v>1545</v>
      </c>
      <c r="J7" s="342" t="s">
        <v>1546</v>
      </c>
      <c r="K7" s="342"/>
      <c r="L7" s="342"/>
      <c r="M7" s="342">
        <v>0.125</v>
      </c>
    </row>
    <row r="8" spans="1:13" ht="15" x14ac:dyDescent="0.2">
      <c r="A8" s="342"/>
      <c r="B8" s="342"/>
      <c r="C8" s="342"/>
      <c r="D8" s="351"/>
      <c r="E8" s="352"/>
      <c r="F8" s="353"/>
      <c r="G8" s="354"/>
      <c r="H8" s="352"/>
      <c r="I8" s="355"/>
      <c r="J8" s="355"/>
      <c r="K8" s="355"/>
      <c r="L8" s="355"/>
      <c r="M8" s="356"/>
    </row>
    <row r="9" spans="1:13" ht="15" x14ac:dyDescent="0.2">
      <c r="A9" s="342" t="s">
        <v>1555</v>
      </c>
      <c r="B9" s="357" t="s">
        <v>1556</v>
      </c>
      <c r="C9" s="341" t="s">
        <v>450</v>
      </c>
      <c r="D9" s="354">
        <v>0</v>
      </c>
      <c r="E9" s="358">
        <v>0</v>
      </c>
      <c r="F9" s="352">
        <v>0.5</v>
      </c>
      <c r="G9" s="359">
        <v>0</v>
      </c>
      <c r="H9" s="352">
        <f>+G9/F9</f>
        <v>0</v>
      </c>
      <c r="I9" s="355">
        <f>+G9*0.4</f>
        <v>0</v>
      </c>
      <c r="J9" s="355">
        <f>+G9*0.6</f>
        <v>0</v>
      </c>
      <c r="K9" s="355">
        <f>+H9-J9</f>
        <v>0</v>
      </c>
      <c r="L9" s="360">
        <f>+K9*$L$6</f>
        <v>0</v>
      </c>
      <c r="M9" s="356"/>
    </row>
    <row r="10" spans="1:13" ht="15" x14ac:dyDescent="0.2">
      <c r="A10" s="342" t="s">
        <v>1557</v>
      </c>
      <c r="B10" s="342"/>
      <c r="C10" s="342"/>
      <c r="D10" s="351"/>
      <c r="E10" s="352"/>
      <c r="F10" s="353"/>
      <c r="G10" s="361">
        <v>0</v>
      </c>
      <c r="H10" s="362">
        <f>+G10/F9</f>
        <v>0</v>
      </c>
      <c r="I10" s="355">
        <f>+G10*0.4</f>
        <v>0</v>
      </c>
      <c r="J10" s="355">
        <f>+G10*0.6</f>
        <v>0</v>
      </c>
      <c r="K10" s="355">
        <f>+H10-J10</f>
        <v>0</v>
      </c>
      <c r="L10" s="360">
        <f>+K10*$L$6</f>
        <v>0</v>
      </c>
      <c r="M10" s="363">
        <f>+L11</f>
        <v>0</v>
      </c>
    </row>
    <row r="11" spans="1:13" ht="15" x14ac:dyDescent="0.2">
      <c r="A11" s="342"/>
      <c r="B11" s="342"/>
      <c r="C11" s="342"/>
      <c r="D11" s="351"/>
      <c r="E11" s="353"/>
      <c r="F11" s="353"/>
      <c r="G11" s="351">
        <f t="shared" ref="G11:L11" si="0">SUM(G9:G10)</f>
        <v>0</v>
      </c>
      <c r="H11" s="351">
        <f t="shared" si="0"/>
        <v>0</v>
      </c>
      <c r="I11" s="351">
        <f t="shared" si="0"/>
        <v>0</v>
      </c>
      <c r="J11" s="351">
        <f t="shared" si="0"/>
        <v>0</v>
      </c>
      <c r="K11" s="351">
        <f t="shared" si="0"/>
        <v>0</v>
      </c>
      <c r="L11" s="351">
        <f t="shared" si="0"/>
        <v>0</v>
      </c>
      <c r="M11" s="356"/>
    </row>
    <row r="12" spans="1:13" ht="15" x14ac:dyDescent="0.2">
      <c r="A12" s="342"/>
      <c r="B12" s="342"/>
      <c r="C12" s="342"/>
      <c r="D12" s="351"/>
      <c r="E12" s="353"/>
      <c r="F12" s="353"/>
      <c r="G12" s="354"/>
      <c r="H12" s="352"/>
      <c r="I12" s="355"/>
      <c r="J12" s="355"/>
      <c r="K12" s="355"/>
      <c r="L12" s="355"/>
      <c r="M12" s="356"/>
    </row>
    <row r="13" spans="1:13" ht="15" x14ac:dyDescent="0.2">
      <c r="A13" s="342" t="s">
        <v>1555</v>
      </c>
      <c r="B13" s="357" t="s">
        <v>1558</v>
      </c>
      <c r="C13" s="364" t="s">
        <v>1273</v>
      </c>
      <c r="D13" s="354">
        <v>0</v>
      </c>
      <c r="E13" s="358">
        <v>0</v>
      </c>
      <c r="F13" s="352">
        <v>0.5</v>
      </c>
      <c r="G13" s="359">
        <v>0</v>
      </c>
      <c r="H13" s="352">
        <f>+G13/F13</f>
        <v>0</v>
      </c>
      <c r="I13" s="355">
        <f>+G13*0.4</f>
        <v>0</v>
      </c>
      <c r="J13" s="355">
        <f>+G13*0.6</f>
        <v>0</v>
      </c>
      <c r="K13" s="355">
        <f>+H13-J13</f>
        <v>0</v>
      </c>
      <c r="L13" s="360">
        <f>+K13*$L$6</f>
        <v>0</v>
      </c>
      <c r="M13" s="356"/>
    </row>
    <row r="14" spans="1:13" ht="15" x14ac:dyDescent="0.2">
      <c r="A14" s="342" t="s">
        <v>1557</v>
      </c>
      <c r="B14" s="342"/>
      <c r="C14" s="342"/>
      <c r="D14" s="351"/>
      <c r="E14" s="352"/>
      <c r="F14" s="353"/>
      <c r="G14" s="361">
        <v>0</v>
      </c>
      <c r="H14" s="362">
        <f>+G14/F13</f>
        <v>0</v>
      </c>
      <c r="I14" s="355">
        <f>+G14*0.4</f>
        <v>0</v>
      </c>
      <c r="J14" s="355">
        <f>+G14*0.6</f>
        <v>0</v>
      </c>
      <c r="K14" s="355">
        <f>+H14-J14</f>
        <v>0</v>
      </c>
      <c r="L14" s="360">
        <f>+K14*$L$6</f>
        <v>0</v>
      </c>
      <c r="M14" s="363">
        <f>+L15</f>
        <v>0</v>
      </c>
    </row>
    <row r="15" spans="1:13" ht="15.75" x14ac:dyDescent="0.25">
      <c r="A15" s="365"/>
      <c r="B15" s="365"/>
      <c r="C15" s="365"/>
      <c r="D15" s="365"/>
      <c r="E15" s="365"/>
      <c r="F15" s="365"/>
      <c r="G15" s="351">
        <f t="shared" ref="G15:L15" si="1">SUM(G13:G14)</f>
        <v>0</v>
      </c>
      <c r="H15" s="351">
        <f t="shared" si="1"/>
        <v>0</v>
      </c>
      <c r="I15" s="351">
        <f t="shared" si="1"/>
        <v>0</v>
      </c>
      <c r="J15" s="351">
        <f t="shared" si="1"/>
        <v>0</v>
      </c>
      <c r="K15" s="351">
        <f t="shared" si="1"/>
        <v>0</v>
      </c>
      <c r="L15" s="351">
        <f t="shared" si="1"/>
        <v>0</v>
      </c>
      <c r="M15" s="356"/>
    </row>
    <row r="16" spans="1:13" ht="15.75" x14ac:dyDescent="0.25">
      <c r="A16" s="365"/>
      <c r="B16" s="365"/>
      <c r="C16" s="365"/>
      <c r="D16" s="365"/>
      <c r="E16" s="365"/>
      <c r="F16" s="365"/>
      <c r="G16" s="366"/>
      <c r="H16" s="367"/>
      <c r="I16" s="366"/>
      <c r="J16" s="366"/>
      <c r="K16" s="366"/>
      <c r="L16" s="365"/>
      <c r="M16" s="356"/>
    </row>
    <row r="17" spans="1:13" ht="15" x14ac:dyDescent="0.2">
      <c r="A17" s="342" t="s">
        <v>1555</v>
      </c>
      <c r="B17" s="357" t="s">
        <v>1556</v>
      </c>
      <c r="C17" s="368" t="s">
        <v>1559</v>
      </c>
      <c r="D17" s="354">
        <v>192.2</v>
      </c>
      <c r="E17" s="358">
        <v>314.77999999999997</v>
      </c>
      <c r="F17" s="352">
        <v>0.5</v>
      </c>
      <c r="G17" s="359">
        <v>100.82</v>
      </c>
      <c r="H17" s="352">
        <f>+G17/F17</f>
        <v>201.64</v>
      </c>
      <c r="I17" s="355">
        <f>+G17*0.4</f>
        <v>40.328000000000003</v>
      </c>
      <c r="J17" s="355">
        <f>+G17*0.6</f>
        <v>60.49199999999999</v>
      </c>
      <c r="K17" s="355">
        <f>+H17-J17</f>
        <v>141.148</v>
      </c>
      <c r="L17" s="360">
        <f>+K17*$L$6</f>
        <v>17.6435</v>
      </c>
      <c r="M17" s="356"/>
    </row>
    <row r="18" spans="1:13" ht="15" x14ac:dyDescent="0.2">
      <c r="A18" s="342" t="s">
        <v>1557</v>
      </c>
      <c r="B18" s="342"/>
      <c r="C18" s="342"/>
      <c r="D18" s="351"/>
      <c r="E18" s="352"/>
      <c r="F18" s="353"/>
      <c r="G18" s="361">
        <v>187.23</v>
      </c>
      <c r="H18" s="362">
        <f>+G18/F17</f>
        <v>374.46</v>
      </c>
      <c r="I18" s="355">
        <f>+G18*0.4</f>
        <v>74.891999999999996</v>
      </c>
      <c r="J18" s="355">
        <f>+G18*0.6</f>
        <v>112.33799999999999</v>
      </c>
      <c r="K18" s="355">
        <f>+H18-J18</f>
        <v>262.12199999999996</v>
      </c>
      <c r="L18" s="360">
        <f>+K18*$L$6</f>
        <v>32.765249999999995</v>
      </c>
      <c r="M18" s="363">
        <f>+L19</f>
        <v>50.408749999999998</v>
      </c>
    </row>
    <row r="19" spans="1:13" ht="15" x14ac:dyDescent="0.2">
      <c r="G19" s="351">
        <f t="shared" ref="G19:L19" si="2">SUM(G17:G18)</f>
        <v>288.04999999999995</v>
      </c>
      <c r="H19" s="351">
        <f t="shared" si="2"/>
        <v>576.09999999999991</v>
      </c>
      <c r="I19" s="351">
        <f t="shared" si="2"/>
        <v>115.22</v>
      </c>
      <c r="J19" s="351">
        <f t="shared" si="2"/>
        <v>172.82999999999998</v>
      </c>
      <c r="K19" s="351">
        <f t="shared" si="2"/>
        <v>403.27</v>
      </c>
      <c r="L19" s="351">
        <f t="shared" si="2"/>
        <v>50.408749999999998</v>
      </c>
      <c r="M19" s="356"/>
    </row>
    <row r="20" spans="1:13" ht="15" x14ac:dyDescent="0.2">
      <c r="B20" s="357"/>
      <c r="M20" s="356"/>
    </row>
    <row r="21" spans="1:13" ht="15" x14ac:dyDescent="0.2">
      <c r="A21" s="342" t="s">
        <v>1555</v>
      </c>
      <c r="B21" s="357" t="s">
        <v>1558</v>
      </c>
      <c r="C21" s="341" t="s">
        <v>1560</v>
      </c>
      <c r="D21" s="354">
        <v>391.14</v>
      </c>
      <c r="E21" s="358">
        <v>683.19</v>
      </c>
      <c r="F21" s="352">
        <v>0.5</v>
      </c>
      <c r="G21" s="359">
        <v>191.15</v>
      </c>
      <c r="H21" s="352">
        <f>+G21/F21</f>
        <v>382.3</v>
      </c>
      <c r="I21" s="355">
        <f>+G21*0.4</f>
        <v>76.460000000000008</v>
      </c>
      <c r="J21" s="355">
        <f>+G21*0.6</f>
        <v>114.69</v>
      </c>
      <c r="K21" s="355">
        <f>+H21-J21</f>
        <v>267.61</v>
      </c>
      <c r="L21" s="360">
        <f>+K21*$L$6</f>
        <v>33.451250000000002</v>
      </c>
      <c r="M21" s="356"/>
    </row>
    <row r="22" spans="1:13" ht="15" x14ac:dyDescent="0.2">
      <c r="A22" s="342" t="s">
        <v>1557</v>
      </c>
      <c r="B22" s="342"/>
      <c r="C22" s="342"/>
      <c r="D22" s="351"/>
      <c r="E22" s="352"/>
      <c r="F22" s="353"/>
      <c r="G22" s="361">
        <v>450.12</v>
      </c>
      <c r="H22" s="362">
        <f>+G22/F21</f>
        <v>900.24</v>
      </c>
      <c r="I22" s="355">
        <f>+G22*0.4</f>
        <v>180.048</v>
      </c>
      <c r="J22" s="355">
        <f>+G22*0.6</f>
        <v>270.072</v>
      </c>
      <c r="K22" s="355">
        <f>+H22-J22</f>
        <v>630.16800000000001</v>
      </c>
      <c r="L22" s="360">
        <f>+K22*$L$6</f>
        <v>78.771000000000001</v>
      </c>
      <c r="M22" s="363">
        <f>+L23</f>
        <v>112.22225</v>
      </c>
    </row>
    <row r="23" spans="1:13" ht="15" x14ac:dyDescent="0.2">
      <c r="G23" s="351">
        <f t="shared" ref="G23:L23" si="3">SUM(G21:G22)</f>
        <v>641.27</v>
      </c>
      <c r="H23" s="351">
        <f t="shared" si="3"/>
        <v>1282.54</v>
      </c>
      <c r="I23" s="351">
        <f t="shared" si="3"/>
        <v>256.50800000000004</v>
      </c>
      <c r="J23" s="351">
        <f t="shared" si="3"/>
        <v>384.762</v>
      </c>
      <c r="K23" s="351">
        <f t="shared" si="3"/>
        <v>897.77800000000002</v>
      </c>
      <c r="L23" s="351">
        <f t="shared" si="3"/>
        <v>112.22225</v>
      </c>
      <c r="M23" s="356"/>
    </row>
    <row r="25" spans="1:13" ht="15" x14ac:dyDescent="0.2">
      <c r="A25" s="342" t="s">
        <v>1555</v>
      </c>
      <c r="B25" s="357" t="s">
        <v>1558</v>
      </c>
      <c r="C25" s="341" t="s">
        <v>1561</v>
      </c>
      <c r="D25" s="354">
        <v>452.25</v>
      </c>
      <c r="E25" s="358">
        <v>715.48</v>
      </c>
      <c r="F25" s="352">
        <v>0.5</v>
      </c>
      <c r="G25" s="359">
        <v>246.13</v>
      </c>
      <c r="H25" s="352">
        <f>+G25/F25</f>
        <v>492.26</v>
      </c>
      <c r="I25" s="355">
        <f>+G25*0.4</f>
        <v>98.451999999999998</v>
      </c>
      <c r="J25" s="355">
        <f>+G25*0.6</f>
        <v>147.678</v>
      </c>
      <c r="K25" s="355">
        <f>+H25-J25</f>
        <v>344.58199999999999</v>
      </c>
      <c r="L25" s="360">
        <f>+K25*$L$6</f>
        <v>43.072749999999999</v>
      </c>
      <c r="M25" s="356"/>
    </row>
    <row r="26" spans="1:13" ht="15" x14ac:dyDescent="0.2">
      <c r="A26" s="342" t="s">
        <v>1557</v>
      </c>
      <c r="B26" s="342"/>
      <c r="C26" s="342"/>
      <c r="D26" s="351"/>
      <c r="E26" s="352"/>
      <c r="F26" s="353"/>
      <c r="G26" s="361">
        <v>397.08</v>
      </c>
      <c r="H26" s="362">
        <f>+G26/F25</f>
        <v>794.16</v>
      </c>
      <c r="I26" s="355">
        <f>+G26*0.4</f>
        <v>158.83199999999999</v>
      </c>
      <c r="J26" s="355">
        <f>+G26*0.6</f>
        <v>238.24799999999999</v>
      </c>
      <c r="K26" s="355">
        <f>+H26-J26</f>
        <v>555.91200000000003</v>
      </c>
      <c r="L26" s="360">
        <f>+K26*$L$6</f>
        <v>69.489000000000004</v>
      </c>
      <c r="M26" s="363">
        <f>+L27</f>
        <v>112.56175</v>
      </c>
    </row>
    <row r="27" spans="1:13" ht="15" x14ac:dyDescent="0.2">
      <c r="G27" s="351">
        <f t="shared" ref="G27:L27" si="4">SUM(G25:G26)</f>
        <v>643.21</v>
      </c>
      <c r="H27" s="351">
        <f t="shared" si="4"/>
        <v>1286.42</v>
      </c>
      <c r="I27" s="351">
        <f t="shared" si="4"/>
        <v>257.28399999999999</v>
      </c>
      <c r="J27" s="351">
        <f t="shared" si="4"/>
        <v>385.92599999999999</v>
      </c>
      <c r="K27" s="351">
        <f t="shared" si="4"/>
        <v>900.49400000000003</v>
      </c>
      <c r="L27" s="351">
        <f t="shared" si="4"/>
        <v>112.56175</v>
      </c>
      <c r="M27" s="356"/>
    </row>
    <row r="28" spans="1:13" x14ac:dyDescent="0.2">
      <c r="G28" s="369"/>
      <c r="H28" s="370"/>
      <c r="I28" s="369"/>
      <c r="J28" s="369"/>
      <c r="K28" s="369"/>
      <c r="L28" s="369"/>
    </row>
    <row r="29" spans="1:13" ht="15" x14ac:dyDescent="0.2">
      <c r="A29" s="342" t="s">
        <v>1555</v>
      </c>
      <c r="B29" s="371" t="s">
        <v>1562</v>
      </c>
      <c r="C29" s="364" t="s">
        <v>1563</v>
      </c>
      <c r="D29" s="354">
        <v>0</v>
      </c>
      <c r="E29" s="358">
        <v>0</v>
      </c>
      <c r="F29" s="352">
        <v>0.5</v>
      </c>
      <c r="G29" s="359">
        <v>0</v>
      </c>
      <c r="H29" s="352">
        <f>+G29/F29</f>
        <v>0</v>
      </c>
      <c r="I29" s="355">
        <f>+G29*0.4</f>
        <v>0</v>
      </c>
      <c r="J29" s="355">
        <f>+G29*0.6</f>
        <v>0</v>
      </c>
      <c r="K29" s="355">
        <f>+H29-J29</f>
        <v>0</v>
      </c>
      <c r="L29" s="360">
        <f>+K29*$L$6</f>
        <v>0</v>
      </c>
      <c r="M29" s="356"/>
    </row>
    <row r="30" spans="1:13" ht="15" x14ac:dyDescent="0.2">
      <c r="A30" s="342" t="s">
        <v>1557</v>
      </c>
      <c r="B30" s="342"/>
      <c r="C30" s="342"/>
      <c r="D30" s="351"/>
      <c r="E30" s="352"/>
      <c r="F30" s="353"/>
      <c r="G30" s="361">
        <v>0</v>
      </c>
      <c r="H30" s="362">
        <f>+G30/F29</f>
        <v>0</v>
      </c>
      <c r="I30" s="355">
        <f>+G30*0.4</f>
        <v>0</v>
      </c>
      <c r="J30" s="355">
        <f>+G30*0.6</f>
        <v>0</v>
      </c>
      <c r="K30" s="355">
        <f>+H30-J30</f>
        <v>0</v>
      </c>
      <c r="L30" s="360">
        <f>+K30*$L$6</f>
        <v>0</v>
      </c>
      <c r="M30" s="363">
        <f>+L31</f>
        <v>0</v>
      </c>
    </row>
    <row r="31" spans="1:13" ht="15" x14ac:dyDescent="0.2">
      <c r="A31" s="342"/>
      <c r="B31" s="342"/>
      <c r="C31" s="342"/>
      <c r="D31" s="351"/>
      <c r="E31" s="352"/>
      <c r="F31" s="353"/>
      <c r="G31" s="351">
        <v>0</v>
      </c>
      <c r="H31" s="351">
        <f>SUM(H29:H30)</f>
        <v>0</v>
      </c>
      <c r="I31" s="351">
        <f>SUM(I29:I30)</f>
        <v>0</v>
      </c>
      <c r="J31" s="351">
        <f>SUM(J29:J30)</f>
        <v>0</v>
      </c>
      <c r="K31" s="351">
        <f>SUM(K29:K30)</f>
        <v>0</v>
      </c>
      <c r="L31" s="351">
        <f>SUM(L29:L30)</f>
        <v>0</v>
      </c>
      <c r="M31" s="356"/>
    </row>
    <row r="32" spans="1:13" x14ac:dyDescent="0.2">
      <c r="G32" s="369"/>
      <c r="H32" s="370"/>
      <c r="I32" s="369"/>
      <c r="J32" s="369"/>
      <c r="K32" s="369"/>
      <c r="L32" s="369"/>
    </row>
    <row r="33" spans="1:13" ht="15" x14ac:dyDescent="0.2">
      <c r="A33" s="342" t="s">
        <v>1555</v>
      </c>
      <c r="B33" s="357" t="s">
        <v>1564</v>
      </c>
      <c r="C33" s="368" t="s">
        <v>1565</v>
      </c>
      <c r="D33" s="354">
        <v>196.24</v>
      </c>
      <c r="E33" s="358">
        <v>299.83</v>
      </c>
      <c r="F33" s="352">
        <v>0.5</v>
      </c>
      <c r="G33" s="359">
        <v>109.87</v>
      </c>
      <c r="H33" s="352">
        <f>+G33/F33</f>
        <v>219.74</v>
      </c>
      <c r="I33" s="355">
        <f>+G33*0.4</f>
        <v>43.948000000000008</v>
      </c>
      <c r="J33" s="355">
        <f>+G33*0.6</f>
        <v>65.921999999999997</v>
      </c>
      <c r="K33" s="355">
        <f>+H33-J33</f>
        <v>153.81800000000001</v>
      </c>
      <c r="L33" s="360">
        <f>+K33*$L$6</f>
        <v>19.227250000000002</v>
      </c>
      <c r="M33" s="356"/>
    </row>
    <row r="34" spans="1:13" ht="15" x14ac:dyDescent="0.2">
      <c r="A34" s="342" t="s">
        <v>1557</v>
      </c>
      <c r="B34" s="342"/>
      <c r="C34" s="342"/>
      <c r="D34" s="351"/>
      <c r="E34" s="352"/>
      <c r="F34" s="353"/>
      <c r="G34" s="361">
        <v>154.44999999999999</v>
      </c>
      <c r="H34" s="362">
        <f>+G34/F33</f>
        <v>308.89999999999998</v>
      </c>
      <c r="I34" s="355">
        <f>+G34*0.4</f>
        <v>61.78</v>
      </c>
      <c r="J34" s="355">
        <f>+G34*0.6</f>
        <v>92.669999999999987</v>
      </c>
      <c r="K34" s="355">
        <f>+H34-J34</f>
        <v>216.23</v>
      </c>
      <c r="L34" s="360">
        <f>+K34*$L$6</f>
        <v>27.028749999999999</v>
      </c>
      <c r="M34" s="363">
        <f>+L35</f>
        <v>46.256</v>
      </c>
    </row>
    <row r="35" spans="1:13" ht="15" x14ac:dyDescent="0.2">
      <c r="A35" s="342"/>
      <c r="B35" s="342"/>
      <c r="C35" s="342"/>
      <c r="D35" s="351"/>
      <c r="E35" s="353"/>
      <c r="F35" s="353"/>
      <c r="G35" s="351">
        <f t="shared" ref="G35:L35" si="5">SUM(G33:G34)</f>
        <v>264.32</v>
      </c>
      <c r="H35" s="351">
        <f t="shared" si="5"/>
        <v>528.64</v>
      </c>
      <c r="I35" s="351">
        <f t="shared" si="5"/>
        <v>105.72800000000001</v>
      </c>
      <c r="J35" s="351">
        <f t="shared" si="5"/>
        <v>158.59199999999998</v>
      </c>
      <c r="K35" s="351">
        <f t="shared" si="5"/>
        <v>370.048</v>
      </c>
      <c r="L35" s="351">
        <f t="shared" si="5"/>
        <v>46.256</v>
      </c>
      <c r="M35" s="356"/>
    </row>
    <row r="36" spans="1:13" x14ac:dyDescent="0.2">
      <c r="G36" s="369"/>
      <c r="H36" s="370"/>
      <c r="I36" s="369"/>
      <c r="J36" s="369"/>
      <c r="K36" s="369"/>
      <c r="L36" s="369"/>
    </row>
    <row r="37" spans="1:13" x14ac:dyDescent="0.2">
      <c r="L37" s="357" t="s">
        <v>1566</v>
      </c>
      <c r="M37" s="372">
        <f>SUM(M10:M34)</f>
        <v>321.44875000000002</v>
      </c>
    </row>
    <row r="38" spans="1:13" x14ac:dyDescent="0.2">
      <c r="B38" s="357"/>
    </row>
    <row r="39" spans="1:13" x14ac:dyDescent="0.2">
      <c r="B39" s="357"/>
      <c r="M39" s="370"/>
    </row>
    <row r="40" spans="1:13" x14ac:dyDescent="0.2">
      <c r="B40" s="357"/>
    </row>
    <row r="41" spans="1:13" x14ac:dyDescent="0.2">
      <c r="B41" s="357"/>
      <c r="C41" s="373"/>
      <c r="E41" s="374"/>
      <c r="L41" s="357"/>
      <c r="M41" s="375"/>
    </row>
    <row r="42" spans="1:13" x14ac:dyDescent="0.2">
      <c r="B42" s="357"/>
      <c r="C42" s="373"/>
      <c r="E42" s="374"/>
    </row>
    <row r="43" spans="1:13" x14ac:dyDescent="0.2">
      <c r="A43" s="341" t="s">
        <v>1132</v>
      </c>
      <c r="B43" s="357" t="s">
        <v>1567</v>
      </c>
    </row>
    <row r="44" spans="1:13" x14ac:dyDescent="0.2">
      <c r="A44" s="341" t="s">
        <v>1128</v>
      </c>
      <c r="B44" s="357" t="s">
        <v>1558</v>
      </c>
    </row>
    <row r="45" spans="1:13" x14ac:dyDescent="0.2">
      <c r="A45" s="341" t="s">
        <v>1568</v>
      </c>
      <c r="B45" s="357" t="s">
        <v>1558</v>
      </c>
    </row>
    <row r="46" spans="1:13" x14ac:dyDescent="0.2">
      <c r="A46" s="341" t="s">
        <v>1569</v>
      </c>
      <c r="B46" s="357" t="s">
        <v>1558</v>
      </c>
    </row>
    <row r="47" spans="1:13" x14ac:dyDescent="0.2">
      <c r="A47" s="341" t="s">
        <v>450</v>
      </c>
      <c r="B47" s="357" t="s">
        <v>1556</v>
      </c>
    </row>
    <row r="48" spans="1:13" x14ac:dyDescent="0.2">
      <c r="A48" s="341" t="s">
        <v>1563</v>
      </c>
      <c r="B48" s="357">
        <v>48064732</v>
      </c>
    </row>
    <row r="49" spans="1:2" x14ac:dyDescent="0.2">
      <c r="A49" s="341" t="s">
        <v>453</v>
      </c>
      <c r="B49" s="357" t="s">
        <v>1564</v>
      </c>
    </row>
  </sheetData>
  <pageMargins left="0.75" right="0.75" top="1" bottom="1" header="0.5" footer="0.5"/>
  <pageSetup scale="68"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9"/>
  <sheetViews>
    <sheetView workbookViewId="0">
      <pane ySplit="1" topLeftCell="A2" activePane="bottomLeft" state="frozenSplit"/>
      <selection pane="bottomLeft" activeCell="B61" sqref="B61"/>
    </sheetView>
  </sheetViews>
  <sheetFormatPr defaultRowHeight="12.75" x14ac:dyDescent="0.2"/>
  <cols>
    <col min="1" max="1" width="26.7109375" style="341" bestFit="1" customWidth="1"/>
    <col min="2" max="3" width="18.28515625" style="341" customWidth="1"/>
    <col min="4" max="4" width="18.28515625" style="380" customWidth="1"/>
    <col min="5" max="5" width="18.28515625" style="341" customWidth="1"/>
    <col min="6" max="6" width="16.28515625" style="428" customWidth="1"/>
    <col min="7" max="7" width="12.5703125" style="341" customWidth="1"/>
    <col min="8" max="8" width="10.85546875" style="341" customWidth="1"/>
    <col min="9" max="10" width="9.140625" style="341"/>
    <col min="11" max="12" width="0" style="341" hidden="1" customWidth="1"/>
    <col min="13" max="256" width="9.140625" style="341"/>
    <col min="257" max="257" width="22.28515625" style="341" customWidth="1"/>
    <col min="258" max="261" width="18.28515625" style="341" customWidth="1"/>
    <col min="262" max="262" width="16.28515625" style="341" customWidth="1"/>
    <col min="263" max="263" width="12.5703125" style="341" customWidth="1"/>
    <col min="264" max="264" width="10.85546875" style="341" customWidth="1"/>
    <col min="265" max="266" width="9.140625" style="341"/>
    <col min="267" max="268" width="0" style="341" hidden="1" customWidth="1"/>
    <col min="269" max="512" width="9.140625" style="341"/>
    <col min="513" max="513" width="22.28515625" style="341" customWidth="1"/>
    <col min="514" max="517" width="18.28515625" style="341" customWidth="1"/>
    <col min="518" max="518" width="16.28515625" style="341" customWidth="1"/>
    <col min="519" max="519" width="12.5703125" style="341" customWidth="1"/>
    <col min="520" max="520" width="10.85546875" style="341" customWidth="1"/>
    <col min="521" max="522" width="9.140625" style="341"/>
    <col min="523" max="524" width="0" style="341" hidden="1" customWidth="1"/>
    <col min="525" max="768" width="9.140625" style="341"/>
    <col min="769" max="769" width="22.28515625" style="341" customWidth="1"/>
    <col min="770" max="773" width="18.28515625" style="341" customWidth="1"/>
    <col min="774" max="774" width="16.28515625" style="341" customWidth="1"/>
    <col min="775" max="775" width="12.5703125" style="341" customWidth="1"/>
    <col min="776" max="776" width="10.85546875" style="341" customWidth="1"/>
    <col min="777" max="778" width="9.140625" style="341"/>
    <col min="779" max="780" width="0" style="341" hidden="1" customWidth="1"/>
    <col min="781" max="1024" width="9.140625" style="341"/>
    <col min="1025" max="1025" width="22.28515625" style="341" customWidth="1"/>
    <col min="1026" max="1029" width="18.28515625" style="341" customWidth="1"/>
    <col min="1030" max="1030" width="16.28515625" style="341" customWidth="1"/>
    <col min="1031" max="1031" width="12.5703125" style="341" customWidth="1"/>
    <col min="1032" max="1032" width="10.85546875" style="341" customWidth="1"/>
    <col min="1033" max="1034" width="9.140625" style="341"/>
    <col min="1035" max="1036" width="0" style="341" hidden="1" customWidth="1"/>
    <col min="1037" max="1280" width="9.140625" style="341"/>
    <col min="1281" max="1281" width="22.28515625" style="341" customWidth="1"/>
    <col min="1282" max="1285" width="18.28515625" style="341" customWidth="1"/>
    <col min="1286" max="1286" width="16.28515625" style="341" customWidth="1"/>
    <col min="1287" max="1287" width="12.5703125" style="341" customWidth="1"/>
    <col min="1288" max="1288" width="10.85546875" style="341" customWidth="1"/>
    <col min="1289" max="1290" width="9.140625" style="341"/>
    <col min="1291" max="1292" width="0" style="341" hidden="1" customWidth="1"/>
    <col min="1293" max="1536" width="9.140625" style="341"/>
    <col min="1537" max="1537" width="22.28515625" style="341" customWidth="1"/>
    <col min="1538" max="1541" width="18.28515625" style="341" customWidth="1"/>
    <col min="1542" max="1542" width="16.28515625" style="341" customWidth="1"/>
    <col min="1543" max="1543" width="12.5703125" style="341" customWidth="1"/>
    <col min="1544" max="1544" width="10.85546875" style="341" customWidth="1"/>
    <col min="1545" max="1546" width="9.140625" style="341"/>
    <col min="1547" max="1548" width="0" style="341" hidden="1" customWidth="1"/>
    <col min="1549" max="1792" width="9.140625" style="341"/>
    <col min="1793" max="1793" width="22.28515625" style="341" customWidth="1"/>
    <col min="1794" max="1797" width="18.28515625" style="341" customWidth="1"/>
    <col min="1798" max="1798" width="16.28515625" style="341" customWidth="1"/>
    <col min="1799" max="1799" width="12.5703125" style="341" customWidth="1"/>
    <col min="1800" max="1800" width="10.85546875" style="341" customWidth="1"/>
    <col min="1801" max="1802" width="9.140625" style="341"/>
    <col min="1803" max="1804" width="0" style="341" hidden="1" customWidth="1"/>
    <col min="1805" max="2048" width="9.140625" style="341"/>
    <col min="2049" max="2049" width="22.28515625" style="341" customWidth="1"/>
    <col min="2050" max="2053" width="18.28515625" style="341" customWidth="1"/>
    <col min="2054" max="2054" width="16.28515625" style="341" customWidth="1"/>
    <col min="2055" max="2055" width="12.5703125" style="341" customWidth="1"/>
    <col min="2056" max="2056" width="10.85546875" style="341" customWidth="1"/>
    <col min="2057" max="2058" width="9.140625" style="341"/>
    <col min="2059" max="2060" width="0" style="341" hidden="1" customWidth="1"/>
    <col min="2061" max="2304" width="9.140625" style="341"/>
    <col min="2305" max="2305" width="22.28515625" style="341" customWidth="1"/>
    <col min="2306" max="2309" width="18.28515625" style="341" customWidth="1"/>
    <col min="2310" max="2310" width="16.28515625" style="341" customWidth="1"/>
    <col min="2311" max="2311" width="12.5703125" style="341" customWidth="1"/>
    <col min="2312" max="2312" width="10.85546875" style="341" customWidth="1"/>
    <col min="2313" max="2314" width="9.140625" style="341"/>
    <col min="2315" max="2316" width="0" style="341" hidden="1" customWidth="1"/>
    <col min="2317" max="2560" width="9.140625" style="341"/>
    <col min="2561" max="2561" width="22.28515625" style="341" customWidth="1"/>
    <col min="2562" max="2565" width="18.28515625" style="341" customWidth="1"/>
    <col min="2566" max="2566" width="16.28515625" style="341" customWidth="1"/>
    <col min="2567" max="2567" width="12.5703125" style="341" customWidth="1"/>
    <col min="2568" max="2568" width="10.85546875" style="341" customWidth="1"/>
    <col min="2569" max="2570" width="9.140625" style="341"/>
    <col min="2571" max="2572" width="0" style="341" hidden="1" customWidth="1"/>
    <col min="2573" max="2816" width="9.140625" style="341"/>
    <col min="2817" max="2817" width="22.28515625" style="341" customWidth="1"/>
    <col min="2818" max="2821" width="18.28515625" style="341" customWidth="1"/>
    <col min="2822" max="2822" width="16.28515625" style="341" customWidth="1"/>
    <col min="2823" max="2823" width="12.5703125" style="341" customWidth="1"/>
    <col min="2824" max="2824" width="10.85546875" style="341" customWidth="1"/>
    <col min="2825" max="2826" width="9.140625" style="341"/>
    <col min="2827" max="2828" width="0" style="341" hidden="1" customWidth="1"/>
    <col min="2829" max="3072" width="9.140625" style="341"/>
    <col min="3073" max="3073" width="22.28515625" style="341" customWidth="1"/>
    <col min="3074" max="3077" width="18.28515625" style="341" customWidth="1"/>
    <col min="3078" max="3078" width="16.28515625" style="341" customWidth="1"/>
    <col min="3079" max="3079" width="12.5703125" style="341" customWidth="1"/>
    <col min="3080" max="3080" width="10.85546875" style="341" customWidth="1"/>
    <col min="3081" max="3082" width="9.140625" style="341"/>
    <col min="3083" max="3084" width="0" style="341" hidden="1" customWidth="1"/>
    <col min="3085" max="3328" width="9.140625" style="341"/>
    <col min="3329" max="3329" width="22.28515625" style="341" customWidth="1"/>
    <col min="3330" max="3333" width="18.28515625" style="341" customWidth="1"/>
    <col min="3334" max="3334" width="16.28515625" style="341" customWidth="1"/>
    <col min="3335" max="3335" width="12.5703125" style="341" customWidth="1"/>
    <col min="3336" max="3336" width="10.85546875" style="341" customWidth="1"/>
    <col min="3337" max="3338" width="9.140625" style="341"/>
    <col min="3339" max="3340" width="0" style="341" hidden="1" customWidth="1"/>
    <col min="3341" max="3584" width="9.140625" style="341"/>
    <col min="3585" max="3585" width="22.28515625" style="341" customWidth="1"/>
    <col min="3586" max="3589" width="18.28515625" style="341" customWidth="1"/>
    <col min="3590" max="3590" width="16.28515625" style="341" customWidth="1"/>
    <col min="3591" max="3591" width="12.5703125" style="341" customWidth="1"/>
    <col min="3592" max="3592" width="10.85546875" style="341" customWidth="1"/>
    <col min="3593" max="3594" width="9.140625" style="341"/>
    <col min="3595" max="3596" width="0" style="341" hidden="1" customWidth="1"/>
    <col min="3597" max="3840" width="9.140625" style="341"/>
    <col min="3841" max="3841" width="22.28515625" style="341" customWidth="1"/>
    <col min="3842" max="3845" width="18.28515625" style="341" customWidth="1"/>
    <col min="3846" max="3846" width="16.28515625" style="341" customWidth="1"/>
    <col min="3847" max="3847" width="12.5703125" style="341" customWidth="1"/>
    <col min="3848" max="3848" width="10.85546875" style="341" customWidth="1"/>
    <col min="3849" max="3850" width="9.140625" style="341"/>
    <col min="3851" max="3852" width="0" style="341" hidden="1" customWidth="1"/>
    <col min="3853" max="4096" width="9.140625" style="341"/>
    <col min="4097" max="4097" width="22.28515625" style="341" customWidth="1"/>
    <col min="4098" max="4101" width="18.28515625" style="341" customWidth="1"/>
    <col min="4102" max="4102" width="16.28515625" style="341" customWidth="1"/>
    <col min="4103" max="4103" width="12.5703125" style="341" customWidth="1"/>
    <col min="4104" max="4104" width="10.85546875" style="341" customWidth="1"/>
    <col min="4105" max="4106" width="9.140625" style="341"/>
    <col min="4107" max="4108" width="0" style="341" hidden="1" customWidth="1"/>
    <col min="4109" max="4352" width="9.140625" style="341"/>
    <col min="4353" max="4353" width="22.28515625" style="341" customWidth="1"/>
    <col min="4354" max="4357" width="18.28515625" style="341" customWidth="1"/>
    <col min="4358" max="4358" width="16.28515625" style="341" customWidth="1"/>
    <col min="4359" max="4359" width="12.5703125" style="341" customWidth="1"/>
    <col min="4360" max="4360" width="10.85546875" style="341" customWidth="1"/>
    <col min="4361" max="4362" width="9.140625" style="341"/>
    <col min="4363" max="4364" width="0" style="341" hidden="1" customWidth="1"/>
    <col min="4365" max="4608" width="9.140625" style="341"/>
    <col min="4609" max="4609" width="22.28515625" style="341" customWidth="1"/>
    <col min="4610" max="4613" width="18.28515625" style="341" customWidth="1"/>
    <col min="4614" max="4614" width="16.28515625" style="341" customWidth="1"/>
    <col min="4615" max="4615" width="12.5703125" style="341" customWidth="1"/>
    <col min="4616" max="4616" width="10.85546875" style="341" customWidth="1"/>
    <col min="4617" max="4618" width="9.140625" style="341"/>
    <col min="4619" max="4620" width="0" style="341" hidden="1" customWidth="1"/>
    <col min="4621" max="4864" width="9.140625" style="341"/>
    <col min="4865" max="4865" width="22.28515625" style="341" customWidth="1"/>
    <col min="4866" max="4869" width="18.28515625" style="341" customWidth="1"/>
    <col min="4870" max="4870" width="16.28515625" style="341" customWidth="1"/>
    <col min="4871" max="4871" width="12.5703125" style="341" customWidth="1"/>
    <col min="4872" max="4872" width="10.85546875" style="341" customWidth="1"/>
    <col min="4873" max="4874" width="9.140625" style="341"/>
    <col min="4875" max="4876" width="0" style="341" hidden="1" customWidth="1"/>
    <col min="4877" max="5120" width="9.140625" style="341"/>
    <col min="5121" max="5121" width="22.28515625" style="341" customWidth="1"/>
    <col min="5122" max="5125" width="18.28515625" style="341" customWidth="1"/>
    <col min="5126" max="5126" width="16.28515625" style="341" customWidth="1"/>
    <col min="5127" max="5127" width="12.5703125" style="341" customWidth="1"/>
    <col min="5128" max="5128" width="10.85546875" style="341" customWidth="1"/>
    <col min="5129" max="5130" width="9.140625" style="341"/>
    <col min="5131" max="5132" width="0" style="341" hidden="1" customWidth="1"/>
    <col min="5133" max="5376" width="9.140625" style="341"/>
    <col min="5377" max="5377" width="22.28515625" style="341" customWidth="1"/>
    <col min="5378" max="5381" width="18.28515625" style="341" customWidth="1"/>
    <col min="5382" max="5382" width="16.28515625" style="341" customWidth="1"/>
    <col min="5383" max="5383" width="12.5703125" style="341" customWidth="1"/>
    <col min="5384" max="5384" width="10.85546875" style="341" customWidth="1"/>
    <col min="5385" max="5386" width="9.140625" style="341"/>
    <col min="5387" max="5388" width="0" style="341" hidden="1" customWidth="1"/>
    <col min="5389" max="5632" width="9.140625" style="341"/>
    <col min="5633" max="5633" width="22.28515625" style="341" customWidth="1"/>
    <col min="5634" max="5637" width="18.28515625" style="341" customWidth="1"/>
    <col min="5638" max="5638" width="16.28515625" style="341" customWidth="1"/>
    <col min="5639" max="5639" width="12.5703125" style="341" customWidth="1"/>
    <col min="5640" max="5640" width="10.85546875" style="341" customWidth="1"/>
    <col min="5641" max="5642" width="9.140625" style="341"/>
    <col min="5643" max="5644" width="0" style="341" hidden="1" customWidth="1"/>
    <col min="5645" max="5888" width="9.140625" style="341"/>
    <col min="5889" max="5889" width="22.28515625" style="341" customWidth="1"/>
    <col min="5890" max="5893" width="18.28515625" style="341" customWidth="1"/>
    <col min="5894" max="5894" width="16.28515625" style="341" customWidth="1"/>
    <col min="5895" max="5895" width="12.5703125" style="341" customWidth="1"/>
    <col min="5896" max="5896" width="10.85546875" style="341" customWidth="1"/>
    <col min="5897" max="5898" width="9.140625" style="341"/>
    <col min="5899" max="5900" width="0" style="341" hidden="1" customWidth="1"/>
    <col min="5901" max="6144" width="9.140625" style="341"/>
    <col min="6145" max="6145" width="22.28515625" style="341" customWidth="1"/>
    <col min="6146" max="6149" width="18.28515625" style="341" customWidth="1"/>
    <col min="6150" max="6150" width="16.28515625" style="341" customWidth="1"/>
    <col min="6151" max="6151" width="12.5703125" style="341" customWidth="1"/>
    <col min="6152" max="6152" width="10.85546875" style="341" customWidth="1"/>
    <col min="6153" max="6154" width="9.140625" style="341"/>
    <col min="6155" max="6156" width="0" style="341" hidden="1" customWidth="1"/>
    <col min="6157" max="6400" width="9.140625" style="341"/>
    <col min="6401" max="6401" width="22.28515625" style="341" customWidth="1"/>
    <col min="6402" max="6405" width="18.28515625" style="341" customWidth="1"/>
    <col min="6406" max="6406" width="16.28515625" style="341" customWidth="1"/>
    <col min="6407" max="6407" width="12.5703125" style="341" customWidth="1"/>
    <col min="6408" max="6408" width="10.85546875" style="341" customWidth="1"/>
    <col min="6409" max="6410" width="9.140625" style="341"/>
    <col min="6411" max="6412" width="0" style="341" hidden="1" customWidth="1"/>
    <col min="6413" max="6656" width="9.140625" style="341"/>
    <col min="6657" max="6657" width="22.28515625" style="341" customWidth="1"/>
    <col min="6658" max="6661" width="18.28515625" style="341" customWidth="1"/>
    <col min="6662" max="6662" width="16.28515625" style="341" customWidth="1"/>
    <col min="6663" max="6663" width="12.5703125" style="341" customWidth="1"/>
    <col min="6664" max="6664" width="10.85546875" style="341" customWidth="1"/>
    <col min="6665" max="6666" width="9.140625" style="341"/>
    <col min="6667" max="6668" width="0" style="341" hidden="1" customWidth="1"/>
    <col min="6669" max="6912" width="9.140625" style="341"/>
    <col min="6913" max="6913" width="22.28515625" style="341" customWidth="1"/>
    <col min="6914" max="6917" width="18.28515625" style="341" customWidth="1"/>
    <col min="6918" max="6918" width="16.28515625" style="341" customWidth="1"/>
    <col min="6919" max="6919" width="12.5703125" style="341" customWidth="1"/>
    <col min="6920" max="6920" width="10.85546875" style="341" customWidth="1"/>
    <col min="6921" max="6922" width="9.140625" style="341"/>
    <col min="6923" max="6924" width="0" style="341" hidden="1" customWidth="1"/>
    <col min="6925" max="7168" width="9.140625" style="341"/>
    <col min="7169" max="7169" width="22.28515625" style="341" customWidth="1"/>
    <col min="7170" max="7173" width="18.28515625" style="341" customWidth="1"/>
    <col min="7174" max="7174" width="16.28515625" style="341" customWidth="1"/>
    <col min="7175" max="7175" width="12.5703125" style="341" customWidth="1"/>
    <col min="7176" max="7176" width="10.85546875" style="341" customWidth="1"/>
    <col min="7177" max="7178" width="9.140625" style="341"/>
    <col min="7179" max="7180" width="0" style="341" hidden="1" customWidth="1"/>
    <col min="7181" max="7424" width="9.140625" style="341"/>
    <col min="7425" max="7425" width="22.28515625" style="341" customWidth="1"/>
    <col min="7426" max="7429" width="18.28515625" style="341" customWidth="1"/>
    <col min="7430" max="7430" width="16.28515625" style="341" customWidth="1"/>
    <col min="7431" max="7431" width="12.5703125" style="341" customWidth="1"/>
    <col min="7432" max="7432" width="10.85546875" style="341" customWidth="1"/>
    <col min="7433" max="7434" width="9.140625" style="341"/>
    <col min="7435" max="7436" width="0" style="341" hidden="1" customWidth="1"/>
    <col min="7437" max="7680" width="9.140625" style="341"/>
    <col min="7681" max="7681" width="22.28515625" style="341" customWidth="1"/>
    <col min="7682" max="7685" width="18.28515625" style="341" customWidth="1"/>
    <col min="7686" max="7686" width="16.28515625" style="341" customWidth="1"/>
    <col min="7687" max="7687" width="12.5703125" style="341" customWidth="1"/>
    <col min="7688" max="7688" width="10.85546875" style="341" customWidth="1"/>
    <col min="7689" max="7690" width="9.140625" style="341"/>
    <col min="7691" max="7692" width="0" style="341" hidden="1" customWidth="1"/>
    <col min="7693" max="7936" width="9.140625" style="341"/>
    <col min="7937" max="7937" width="22.28515625" style="341" customWidth="1"/>
    <col min="7938" max="7941" width="18.28515625" style="341" customWidth="1"/>
    <col min="7942" max="7942" width="16.28515625" style="341" customWidth="1"/>
    <col min="7943" max="7943" width="12.5703125" style="341" customWidth="1"/>
    <col min="7944" max="7944" width="10.85546875" style="341" customWidth="1"/>
    <col min="7945" max="7946" width="9.140625" style="341"/>
    <col min="7947" max="7948" width="0" style="341" hidden="1" customWidth="1"/>
    <col min="7949" max="8192" width="9.140625" style="341"/>
    <col min="8193" max="8193" width="22.28515625" style="341" customWidth="1"/>
    <col min="8194" max="8197" width="18.28515625" style="341" customWidth="1"/>
    <col min="8198" max="8198" width="16.28515625" style="341" customWidth="1"/>
    <col min="8199" max="8199" width="12.5703125" style="341" customWidth="1"/>
    <col min="8200" max="8200" width="10.85546875" style="341" customWidth="1"/>
    <col min="8201" max="8202" width="9.140625" style="341"/>
    <col min="8203" max="8204" width="0" style="341" hidden="1" customWidth="1"/>
    <col min="8205" max="8448" width="9.140625" style="341"/>
    <col min="8449" max="8449" width="22.28515625" style="341" customWidth="1"/>
    <col min="8450" max="8453" width="18.28515625" style="341" customWidth="1"/>
    <col min="8454" max="8454" width="16.28515625" style="341" customWidth="1"/>
    <col min="8455" max="8455" width="12.5703125" style="341" customWidth="1"/>
    <col min="8456" max="8456" width="10.85546875" style="341" customWidth="1"/>
    <col min="8457" max="8458" width="9.140625" style="341"/>
    <col min="8459" max="8460" width="0" style="341" hidden="1" customWidth="1"/>
    <col min="8461" max="8704" width="9.140625" style="341"/>
    <col min="8705" max="8705" width="22.28515625" style="341" customWidth="1"/>
    <col min="8706" max="8709" width="18.28515625" style="341" customWidth="1"/>
    <col min="8710" max="8710" width="16.28515625" style="341" customWidth="1"/>
    <col min="8711" max="8711" width="12.5703125" style="341" customWidth="1"/>
    <col min="8712" max="8712" width="10.85546875" style="341" customWidth="1"/>
    <col min="8713" max="8714" width="9.140625" style="341"/>
    <col min="8715" max="8716" width="0" style="341" hidden="1" customWidth="1"/>
    <col min="8717" max="8960" width="9.140625" style="341"/>
    <col min="8961" max="8961" width="22.28515625" style="341" customWidth="1"/>
    <col min="8962" max="8965" width="18.28515625" style="341" customWidth="1"/>
    <col min="8966" max="8966" width="16.28515625" style="341" customWidth="1"/>
    <col min="8967" max="8967" width="12.5703125" style="341" customWidth="1"/>
    <col min="8968" max="8968" width="10.85546875" style="341" customWidth="1"/>
    <col min="8969" max="8970" width="9.140625" style="341"/>
    <col min="8971" max="8972" width="0" style="341" hidden="1" customWidth="1"/>
    <col min="8973" max="9216" width="9.140625" style="341"/>
    <col min="9217" max="9217" width="22.28515625" style="341" customWidth="1"/>
    <col min="9218" max="9221" width="18.28515625" style="341" customWidth="1"/>
    <col min="9222" max="9222" width="16.28515625" style="341" customWidth="1"/>
    <col min="9223" max="9223" width="12.5703125" style="341" customWidth="1"/>
    <col min="9224" max="9224" width="10.85546875" style="341" customWidth="1"/>
    <col min="9225" max="9226" width="9.140625" style="341"/>
    <col min="9227" max="9228" width="0" style="341" hidden="1" customWidth="1"/>
    <col min="9229" max="9472" width="9.140625" style="341"/>
    <col min="9473" max="9473" width="22.28515625" style="341" customWidth="1"/>
    <col min="9474" max="9477" width="18.28515625" style="341" customWidth="1"/>
    <col min="9478" max="9478" width="16.28515625" style="341" customWidth="1"/>
    <col min="9479" max="9479" width="12.5703125" style="341" customWidth="1"/>
    <col min="9480" max="9480" width="10.85546875" style="341" customWidth="1"/>
    <col min="9481" max="9482" width="9.140625" style="341"/>
    <col min="9483" max="9484" width="0" style="341" hidden="1" customWidth="1"/>
    <col min="9485" max="9728" width="9.140625" style="341"/>
    <col min="9729" max="9729" width="22.28515625" style="341" customWidth="1"/>
    <col min="9730" max="9733" width="18.28515625" style="341" customWidth="1"/>
    <col min="9734" max="9734" width="16.28515625" style="341" customWidth="1"/>
    <col min="9735" max="9735" width="12.5703125" style="341" customWidth="1"/>
    <col min="9736" max="9736" width="10.85546875" style="341" customWidth="1"/>
    <col min="9737" max="9738" width="9.140625" style="341"/>
    <col min="9739" max="9740" width="0" style="341" hidden="1" customWidth="1"/>
    <col min="9741" max="9984" width="9.140625" style="341"/>
    <col min="9985" max="9985" width="22.28515625" style="341" customWidth="1"/>
    <col min="9986" max="9989" width="18.28515625" style="341" customWidth="1"/>
    <col min="9990" max="9990" width="16.28515625" style="341" customWidth="1"/>
    <col min="9991" max="9991" width="12.5703125" style="341" customWidth="1"/>
    <col min="9992" max="9992" width="10.85546875" style="341" customWidth="1"/>
    <col min="9993" max="9994" width="9.140625" style="341"/>
    <col min="9995" max="9996" width="0" style="341" hidden="1" customWidth="1"/>
    <col min="9997" max="10240" width="9.140625" style="341"/>
    <col min="10241" max="10241" width="22.28515625" style="341" customWidth="1"/>
    <col min="10242" max="10245" width="18.28515625" style="341" customWidth="1"/>
    <col min="10246" max="10246" width="16.28515625" style="341" customWidth="1"/>
    <col min="10247" max="10247" width="12.5703125" style="341" customWidth="1"/>
    <col min="10248" max="10248" width="10.85546875" style="341" customWidth="1"/>
    <col min="10249" max="10250" width="9.140625" style="341"/>
    <col min="10251" max="10252" width="0" style="341" hidden="1" customWidth="1"/>
    <col min="10253" max="10496" width="9.140625" style="341"/>
    <col min="10497" max="10497" width="22.28515625" style="341" customWidth="1"/>
    <col min="10498" max="10501" width="18.28515625" style="341" customWidth="1"/>
    <col min="10502" max="10502" width="16.28515625" style="341" customWidth="1"/>
    <col min="10503" max="10503" width="12.5703125" style="341" customWidth="1"/>
    <col min="10504" max="10504" width="10.85546875" style="341" customWidth="1"/>
    <col min="10505" max="10506" width="9.140625" style="341"/>
    <col min="10507" max="10508" width="0" style="341" hidden="1" customWidth="1"/>
    <col min="10509" max="10752" width="9.140625" style="341"/>
    <col min="10753" max="10753" width="22.28515625" style="341" customWidth="1"/>
    <col min="10754" max="10757" width="18.28515625" style="341" customWidth="1"/>
    <col min="10758" max="10758" width="16.28515625" style="341" customWidth="1"/>
    <col min="10759" max="10759" width="12.5703125" style="341" customWidth="1"/>
    <col min="10760" max="10760" width="10.85546875" style="341" customWidth="1"/>
    <col min="10761" max="10762" width="9.140625" style="341"/>
    <col min="10763" max="10764" width="0" style="341" hidden="1" customWidth="1"/>
    <col min="10765" max="11008" width="9.140625" style="341"/>
    <col min="11009" max="11009" width="22.28515625" style="341" customWidth="1"/>
    <col min="11010" max="11013" width="18.28515625" style="341" customWidth="1"/>
    <col min="11014" max="11014" width="16.28515625" style="341" customWidth="1"/>
    <col min="11015" max="11015" width="12.5703125" style="341" customWidth="1"/>
    <col min="11016" max="11016" width="10.85546875" style="341" customWidth="1"/>
    <col min="11017" max="11018" width="9.140625" style="341"/>
    <col min="11019" max="11020" width="0" style="341" hidden="1" customWidth="1"/>
    <col min="11021" max="11264" width="9.140625" style="341"/>
    <col min="11265" max="11265" width="22.28515625" style="341" customWidth="1"/>
    <col min="11266" max="11269" width="18.28515625" style="341" customWidth="1"/>
    <col min="11270" max="11270" width="16.28515625" style="341" customWidth="1"/>
    <col min="11271" max="11271" width="12.5703125" style="341" customWidth="1"/>
    <col min="11272" max="11272" width="10.85546875" style="341" customWidth="1"/>
    <col min="11273" max="11274" width="9.140625" style="341"/>
    <col min="11275" max="11276" width="0" style="341" hidden="1" customWidth="1"/>
    <col min="11277" max="11520" width="9.140625" style="341"/>
    <col min="11521" max="11521" width="22.28515625" style="341" customWidth="1"/>
    <col min="11522" max="11525" width="18.28515625" style="341" customWidth="1"/>
    <col min="11526" max="11526" width="16.28515625" style="341" customWidth="1"/>
    <col min="11527" max="11527" width="12.5703125" style="341" customWidth="1"/>
    <col min="11528" max="11528" width="10.85546875" style="341" customWidth="1"/>
    <col min="11529" max="11530" width="9.140625" style="341"/>
    <col min="11531" max="11532" width="0" style="341" hidden="1" customWidth="1"/>
    <col min="11533" max="11776" width="9.140625" style="341"/>
    <col min="11777" max="11777" width="22.28515625" style="341" customWidth="1"/>
    <col min="11778" max="11781" width="18.28515625" style="341" customWidth="1"/>
    <col min="11782" max="11782" width="16.28515625" style="341" customWidth="1"/>
    <col min="11783" max="11783" width="12.5703125" style="341" customWidth="1"/>
    <col min="11784" max="11784" width="10.85546875" style="341" customWidth="1"/>
    <col min="11785" max="11786" width="9.140625" style="341"/>
    <col min="11787" max="11788" width="0" style="341" hidden="1" customWidth="1"/>
    <col min="11789" max="12032" width="9.140625" style="341"/>
    <col min="12033" max="12033" width="22.28515625" style="341" customWidth="1"/>
    <col min="12034" max="12037" width="18.28515625" style="341" customWidth="1"/>
    <col min="12038" max="12038" width="16.28515625" style="341" customWidth="1"/>
    <col min="12039" max="12039" width="12.5703125" style="341" customWidth="1"/>
    <col min="12040" max="12040" width="10.85546875" style="341" customWidth="1"/>
    <col min="12041" max="12042" width="9.140625" style="341"/>
    <col min="12043" max="12044" width="0" style="341" hidden="1" customWidth="1"/>
    <col min="12045" max="12288" width="9.140625" style="341"/>
    <col min="12289" max="12289" width="22.28515625" style="341" customWidth="1"/>
    <col min="12290" max="12293" width="18.28515625" style="341" customWidth="1"/>
    <col min="12294" max="12294" width="16.28515625" style="341" customWidth="1"/>
    <col min="12295" max="12295" width="12.5703125" style="341" customWidth="1"/>
    <col min="12296" max="12296" width="10.85546875" style="341" customWidth="1"/>
    <col min="12297" max="12298" width="9.140625" style="341"/>
    <col min="12299" max="12300" width="0" style="341" hidden="1" customWidth="1"/>
    <col min="12301" max="12544" width="9.140625" style="341"/>
    <col min="12545" max="12545" width="22.28515625" style="341" customWidth="1"/>
    <col min="12546" max="12549" width="18.28515625" style="341" customWidth="1"/>
    <col min="12550" max="12550" width="16.28515625" style="341" customWidth="1"/>
    <col min="12551" max="12551" width="12.5703125" style="341" customWidth="1"/>
    <col min="12552" max="12552" width="10.85546875" style="341" customWidth="1"/>
    <col min="12553" max="12554" width="9.140625" style="341"/>
    <col min="12555" max="12556" width="0" style="341" hidden="1" customWidth="1"/>
    <col min="12557" max="12800" width="9.140625" style="341"/>
    <col min="12801" max="12801" width="22.28515625" style="341" customWidth="1"/>
    <col min="12802" max="12805" width="18.28515625" style="341" customWidth="1"/>
    <col min="12806" max="12806" width="16.28515625" style="341" customWidth="1"/>
    <col min="12807" max="12807" width="12.5703125" style="341" customWidth="1"/>
    <col min="12808" max="12808" width="10.85546875" style="341" customWidth="1"/>
    <col min="12809" max="12810" width="9.140625" style="341"/>
    <col min="12811" max="12812" width="0" style="341" hidden="1" customWidth="1"/>
    <col min="12813" max="13056" width="9.140625" style="341"/>
    <col min="13057" max="13057" width="22.28515625" style="341" customWidth="1"/>
    <col min="13058" max="13061" width="18.28515625" style="341" customWidth="1"/>
    <col min="13062" max="13062" width="16.28515625" style="341" customWidth="1"/>
    <col min="13063" max="13063" width="12.5703125" style="341" customWidth="1"/>
    <col min="13064" max="13064" width="10.85546875" style="341" customWidth="1"/>
    <col min="13065" max="13066" width="9.140625" style="341"/>
    <col min="13067" max="13068" width="0" style="341" hidden="1" customWidth="1"/>
    <col min="13069" max="13312" width="9.140625" style="341"/>
    <col min="13313" max="13313" width="22.28515625" style="341" customWidth="1"/>
    <col min="13314" max="13317" width="18.28515625" style="341" customWidth="1"/>
    <col min="13318" max="13318" width="16.28515625" style="341" customWidth="1"/>
    <col min="13319" max="13319" width="12.5703125" style="341" customWidth="1"/>
    <col min="13320" max="13320" width="10.85546875" style="341" customWidth="1"/>
    <col min="13321" max="13322" width="9.140625" style="341"/>
    <col min="13323" max="13324" width="0" style="341" hidden="1" customWidth="1"/>
    <col min="13325" max="13568" width="9.140625" style="341"/>
    <col min="13569" max="13569" width="22.28515625" style="341" customWidth="1"/>
    <col min="13570" max="13573" width="18.28515625" style="341" customWidth="1"/>
    <col min="13574" max="13574" width="16.28515625" style="341" customWidth="1"/>
    <col min="13575" max="13575" width="12.5703125" style="341" customWidth="1"/>
    <col min="13576" max="13576" width="10.85546875" style="341" customWidth="1"/>
    <col min="13577" max="13578" width="9.140625" style="341"/>
    <col min="13579" max="13580" width="0" style="341" hidden="1" customWidth="1"/>
    <col min="13581" max="13824" width="9.140625" style="341"/>
    <col min="13825" max="13825" width="22.28515625" style="341" customWidth="1"/>
    <col min="13826" max="13829" width="18.28515625" style="341" customWidth="1"/>
    <col min="13830" max="13830" width="16.28515625" style="341" customWidth="1"/>
    <col min="13831" max="13831" width="12.5703125" style="341" customWidth="1"/>
    <col min="13832" max="13832" width="10.85546875" style="341" customWidth="1"/>
    <col min="13833" max="13834" width="9.140625" style="341"/>
    <col min="13835" max="13836" width="0" style="341" hidden="1" customWidth="1"/>
    <col min="13837" max="14080" width="9.140625" style="341"/>
    <col min="14081" max="14081" width="22.28515625" style="341" customWidth="1"/>
    <col min="14082" max="14085" width="18.28515625" style="341" customWidth="1"/>
    <col min="14086" max="14086" width="16.28515625" style="341" customWidth="1"/>
    <col min="14087" max="14087" width="12.5703125" style="341" customWidth="1"/>
    <col min="14088" max="14088" width="10.85546875" style="341" customWidth="1"/>
    <col min="14089" max="14090" width="9.140625" style="341"/>
    <col min="14091" max="14092" width="0" style="341" hidden="1" customWidth="1"/>
    <col min="14093" max="14336" width="9.140625" style="341"/>
    <col min="14337" max="14337" width="22.28515625" style="341" customWidth="1"/>
    <col min="14338" max="14341" width="18.28515625" style="341" customWidth="1"/>
    <col min="14342" max="14342" width="16.28515625" style="341" customWidth="1"/>
    <col min="14343" max="14343" width="12.5703125" style="341" customWidth="1"/>
    <col min="14344" max="14344" width="10.85546875" style="341" customWidth="1"/>
    <col min="14345" max="14346" width="9.140625" style="341"/>
    <col min="14347" max="14348" width="0" style="341" hidden="1" customWidth="1"/>
    <col min="14349" max="14592" width="9.140625" style="341"/>
    <col min="14593" max="14593" width="22.28515625" style="341" customWidth="1"/>
    <col min="14594" max="14597" width="18.28515625" style="341" customWidth="1"/>
    <col min="14598" max="14598" width="16.28515625" style="341" customWidth="1"/>
    <col min="14599" max="14599" width="12.5703125" style="341" customWidth="1"/>
    <col min="14600" max="14600" width="10.85546875" style="341" customWidth="1"/>
    <col min="14601" max="14602" width="9.140625" style="341"/>
    <col min="14603" max="14604" width="0" style="341" hidden="1" customWidth="1"/>
    <col min="14605" max="14848" width="9.140625" style="341"/>
    <col min="14849" max="14849" width="22.28515625" style="341" customWidth="1"/>
    <col min="14850" max="14853" width="18.28515625" style="341" customWidth="1"/>
    <col min="14854" max="14854" width="16.28515625" style="341" customWidth="1"/>
    <col min="14855" max="14855" width="12.5703125" style="341" customWidth="1"/>
    <col min="14856" max="14856" width="10.85546875" style="341" customWidth="1"/>
    <col min="14857" max="14858" width="9.140625" style="341"/>
    <col min="14859" max="14860" width="0" style="341" hidden="1" customWidth="1"/>
    <col min="14861" max="15104" width="9.140625" style="341"/>
    <col min="15105" max="15105" width="22.28515625" style="341" customWidth="1"/>
    <col min="15106" max="15109" width="18.28515625" style="341" customWidth="1"/>
    <col min="15110" max="15110" width="16.28515625" style="341" customWidth="1"/>
    <col min="15111" max="15111" width="12.5703125" style="341" customWidth="1"/>
    <col min="15112" max="15112" width="10.85546875" style="341" customWidth="1"/>
    <col min="15113" max="15114" width="9.140625" style="341"/>
    <col min="15115" max="15116" width="0" style="341" hidden="1" customWidth="1"/>
    <col min="15117" max="15360" width="9.140625" style="341"/>
    <col min="15361" max="15361" width="22.28515625" style="341" customWidth="1"/>
    <col min="15362" max="15365" width="18.28515625" style="341" customWidth="1"/>
    <col min="15366" max="15366" width="16.28515625" style="341" customWidth="1"/>
    <col min="15367" max="15367" width="12.5703125" style="341" customWidth="1"/>
    <col min="15368" max="15368" width="10.85546875" style="341" customWidth="1"/>
    <col min="15369" max="15370" width="9.140625" style="341"/>
    <col min="15371" max="15372" width="0" style="341" hidden="1" customWidth="1"/>
    <col min="15373" max="15616" width="9.140625" style="341"/>
    <col min="15617" max="15617" width="22.28515625" style="341" customWidth="1"/>
    <col min="15618" max="15621" width="18.28515625" style="341" customWidth="1"/>
    <col min="15622" max="15622" width="16.28515625" style="341" customWidth="1"/>
    <col min="15623" max="15623" width="12.5703125" style="341" customWidth="1"/>
    <col min="15624" max="15624" width="10.85546875" style="341" customWidth="1"/>
    <col min="15625" max="15626" width="9.140625" style="341"/>
    <col min="15627" max="15628" width="0" style="341" hidden="1" customWidth="1"/>
    <col min="15629" max="15872" width="9.140625" style="341"/>
    <col min="15873" max="15873" width="22.28515625" style="341" customWidth="1"/>
    <col min="15874" max="15877" width="18.28515625" style="341" customWidth="1"/>
    <col min="15878" max="15878" width="16.28515625" style="341" customWidth="1"/>
    <col min="15879" max="15879" width="12.5703125" style="341" customWidth="1"/>
    <col min="15880" max="15880" width="10.85546875" style="341" customWidth="1"/>
    <col min="15881" max="15882" width="9.140625" style="341"/>
    <col min="15883" max="15884" width="0" style="341" hidden="1" customWidth="1"/>
    <col min="15885" max="16128" width="9.140625" style="341"/>
    <col min="16129" max="16129" width="22.28515625" style="341" customWidth="1"/>
    <col min="16130" max="16133" width="18.28515625" style="341" customWidth="1"/>
    <col min="16134" max="16134" width="16.28515625" style="341" customWidth="1"/>
    <col min="16135" max="16135" width="12.5703125" style="341" customWidth="1"/>
    <col min="16136" max="16136" width="10.85546875" style="341" customWidth="1"/>
    <col min="16137" max="16138" width="9.140625" style="341"/>
    <col min="16139" max="16140" width="0" style="341" hidden="1" customWidth="1"/>
    <col min="16141" max="16384" width="9.140625" style="341"/>
  </cols>
  <sheetData>
    <row r="1" spans="1:8" ht="13.5" thickBot="1" x14ac:dyDescent="0.25">
      <c r="A1" s="376" t="s">
        <v>1570</v>
      </c>
      <c r="B1" s="376" t="s">
        <v>1554</v>
      </c>
      <c r="C1" s="376" t="s">
        <v>1551</v>
      </c>
      <c r="D1" s="377" t="s">
        <v>1571</v>
      </c>
      <c r="E1" s="376" t="s">
        <v>1572</v>
      </c>
      <c r="F1" s="378" t="s">
        <v>1573</v>
      </c>
      <c r="G1" s="376" t="s">
        <v>1574</v>
      </c>
      <c r="H1" s="376" t="s">
        <v>1575</v>
      </c>
    </row>
    <row r="2" spans="1:8" ht="13.5" thickTop="1" x14ac:dyDescent="0.2">
      <c r="A2" s="379" t="s">
        <v>1576</v>
      </c>
      <c r="C2" s="341">
        <f>'Actual Sales'!F30</f>
        <v>0</v>
      </c>
      <c r="D2" s="380" t="s">
        <v>1577</v>
      </c>
      <c r="E2" s="341" t="s">
        <v>1072</v>
      </c>
      <c r="F2" s="381">
        <v>4.5739999999999999E-3</v>
      </c>
      <c r="G2" s="382">
        <f>B2*F2</f>
        <v>0</v>
      </c>
      <c r="H2" s="382">
        <f>C2*F2</f>
        <v>0</v>
      </c>
    </row>
    <row r="3" spans="1:8" x14ac:dyDescent="0.2">
      <c r="A3" s="379" t="s">
        <v>1578</v>
      </c>
      <c r="B3" s="383"/>
      <c r="C3" s="383"/>
      <c r="D3" s="384" t="s">
        <v>1579</v>
      </c>
      <c r="E3" s="341" t="s">
        <v>1580</v>
      </c>
      <c r="F3" s="381">
        <v>0.14241999999999999</v>
      </c>
      <c r="G3" s="382">
        <f>B2*F3</f>
        <v>0</v>
      </c>
      <c r="H3" s="382">
        <f>C2*F3</f>
        <v>0</v>
      </c>
    </row>
    <row r="4" spans="1:8" x14ac:dyDescent="0.2">
      <c r="A4" s="383"/>
      <c r="B4" s="383"/>
      <c r="C4" s="383"/>
      <c r="D4" s="384" t="s">
        <v>1581</v>
      </c>
      <c r="E4" s="341" t="s">
        <v>1072</v>
      </c>
      <c r="F4" s="381">
        <v>7.6900000000000004E-4</v>
      </c>
      <c r="G4" s="382">
        <f>B2*F4</f>
        <v>0</v>
      </c>
      <c r="H4" s="382">
        <f>C2*F4</f>
        <v>0</v>
      </c>
    </row>
    <row r="5" spans="1:8" x14ac:dyDescent="0.2">
      <c r="A5" s="383"/>
      <c r="B5" s="383"/>
      <c r="C5" s="383"/>
      <c r="D5" s="384" t="s">
        <v>1582</v>
      </c>
      <c r="E5" s="341" t="s">
        <v>1583</v>
      </c>
      <c r="F5" s="381">
        <v>0.34397499999999998</v>
      </c>
      <c r="G5" s="382">
        <f>B2*F5</f>
        <v>0</v>
      </c>
      <c r="H5" s="382">
        <f>C2*F5</f>
        <v>0</v>
      </c>
    </row>
    <row r="6" spans="1:8" x14ac:dyDescent="0.2">
      <c r="A6" s="383"/>
      <c r="B6" s="383"/>
      <c r="C6" s="383"/>
      <c r="D6" s="384" t="s">
        <v>1584</v>
      </c>
      <c r="E6" s="341" t="s">
        <v>1580</v>
      </c>
      <c r="F6" s="381">
        <v>0.11930499999999999</v>
      </c>
      <c r="G6" s="382">
        <f>F6*B2</f>
        <v>0</v>
      </c>
      <c r="H6" s="382">
        <f>F6*C2</f>
        <v>0</v>
      </c>
    </row>
    <row r="7" spans="1:8" x14ac:dyDescent="0.2">
      <c r="A7" s="383"/>
      <c r="B7" s="383"/>
      <c r="C7" s="383"/>
      <c r="D7" s="380" t="s">
        <v>1585</v>
      </c>
      <c r="E7" s="341" t="s">
        <v>1580</v>
      </c>
      <c r="F7" s="381">
        <v>1.0758E-2</v>
      </c>
      <c r="G7" s="382">
        <f>F7*B2</f>
        <v>0</v>
      </c>
      <c r="H7" s="382">
        <f>F7*C2</f>
        <v>0</v>
      </c>
    </row>
    <row r="8" spans="1:8" x14ac:dyDescent="0.2">
      <c r="A8" s="383"/>
      <c r="B8" s="383"/>
      <c r="C8" s="383"/>
      <c r="D8" s="380" t="s">
        <v>1586</v>
      </c>
      <c r="E8" s="341" t="s">
        <v>1580</v>
      </c>
      <c r="F8" s="381">
        <v>5.2023E-2</v>
      </c>
      <c r="G8" s="382">
        <f>F8*B2</f>
        <v>0</v>
      </c>
      <c r="H8" s="382">
        <f>F8*C2</f>
        <v>0</v>
      </c>
    </row>
    <row r="9" spans="1:8" x14ac:dyDescent="0.2">
      <c r="A9" s="383"/>
      <c r="B9" s="383"/>
      <c r="C9" s="383"/>
      <c r="D9" s="384" t="s">
        <v>1587</v>
      </c>
      <c r="E9" s="341" t="s">
        <v>1072</v>
      </c>
      <c r="F9" s="381">
        <v>5.3410000000000003E-3</v>
      </c>
      <c r="G9" s="382">
        <f>F9*B2</f>
        <v>0</v>
      </c>
      <c r="H9" s="382">
        <f>F9*C2</f>
        <v>0</v>
      </c>
    </row>
    <row r="10" spans="1:8" x14ac:dyDescent="0.2">
      <c r="A10" s="383"/>
      <c r="B10" s="383"/>
      <c r="C10" s="383"/>
      <c r="D10" s="384" t="s">
        <v>1588</v>
      </c>
      <c r="E10" s="341" t="s">
        <v>1580</v>
      </c>
      <c r="F10" s="381">
        <v>4.9485000000000001E-2</v>
      </c>
      <c r="G10" s="382">
        <f>F10*B2</f>
        <v>0</v>
      </c>
      <c r="H10" s="382">
        <f>F10*C2</f>
        <v>0</v>
      </c>
    </row>
    <row r="11" spans="1:8" s="383" customFormat="1" x14ac:dyDescent="0.2">
      <c r="D11" s="385"/>
    </row>
    <row r="12" spans="1:8" x14ac:dyDescent="0.2">
      <c r="A12" s="379" t="s">
        <v>1340</v>
      </c>
      <c r="C12" s="341">
        <f>'Actual Sales'!F50</f>
        <v>0</v>
      </c>
      <c r="D12" s="384" t="s">
        <v>1589</v>
      </c>
      <c r="E12" s="383"/>
      <c r="F12" s="383"/>
      <c r="G12" s="383"/>
      <c r="H12" s="383"/>
    </row>
    <row r="13" spans="1:8" x14ac:dyDescent="0.2">
      <c r="A13" s="379" t="s">
        <v>1324</v>
      </c>
      <c r="C13" s="341">
        <f>'Actual Sales'!F10</f>
        <v>0</v>
      </c>
      <c r="D13" s="384" t="s">
        <v>1591</v>
      </c>
      <c r="E13" s="383"/>
      <c r="F13" s="383"/>
      <c r="G13" s="383"/>
      <c r="H13" s="383"/>
    </row>
    <row r="14" spans="1:8" ht="13.5" thickBot="1" x14ac:dyDescent="0.25">
      <c r="A14" s="379" t="s">
        <v>1119</v>
      </c>
      <c r="C14" s="341">
        <f>'Actual Sales'!F55</f>
        <v>0</v>
      </c>
      <c r="D14" s="384" t="s">
        <v>1592</v>
      </c>
      <c r="E14" s="383"/>
      <c r="F14" s="383"/>
      <c r="G14" s="383"/>
      <c r="H14" s="383"/>
    </row>
    <row r="15" spans="1:8" x14ac:dyDescent="0.2">
      <c r="A15" s="386" t="s">
        <v>1593</v>
      </c>
      <c r="B15" s="387"/>
      <c r="C15" s="387">
        <f>'Actual Sales'!F28+'Actual Sales'!F29</f>
        <v>0</v>
      </c>
      <c r="D15" s="388" t="s">
        <v>1584</v>
      </c>
      <c r="E15" s="383"/>
      <c r="F15" s="383"/>
      <c r="G15" s="383"/>
      <c r="H15" s="383"/>
    </row>
    <row r="16" spans="1:8" x14ac:dyDescent="0.2">
      <c r="A16" s="389" t="s">
        <v>1594</v>
      </c>
      <c r="B16" s="390"/>
      <c r="C16" s="390">
        <f>'Actual Sales'!F23+'Actual Sales'!F24</f>
        <v>0</v>
      </c>
      <c r="D16" s="391"/>
      <c r="E16" s="383"/>
      <c r="F16" s="383"/>
      <c r="G16" s="383"/>
      <c r="H16" s="383"/>
    </row>
    <row r="17" spans="1:8" x14ac:dyDescent="0.2">
      <c r="A17" s="389" t="s">
        <v>1595</v>
      </c>
      <c r="B17" s="390"/>
      <c r="C17" s="390">
        <f>'Actual Sales'!F21</f>
        <v>0</v>
      </c>
      <c r="D17" s="391"/>
      <c r="E17" s="383"/>
      <c r="F17" s="383"/>
      <c r="G17" s="383"/>
      <c r="H17" s="383"/>
    </row>
    <row r="18" spans="1:8" ht="13.5" thickBot="1" x14ac:dyDescent="0.25">
      <c r="A18" s="392" t="s">
        <v>1596</v>
      </c>
      <c r="B18" s="393">
        <f>SUM(B15:B17)</f>
        <v>0</v>
      </c>
      <c r="C18" s="393">
        <f>SUM(C15:C17)</f>
        <v>0</v>
      </c>
      <c r="D18" s="394"/>
      <c r="E18" s="383"/>
      <c r="F18" s="383"/>
      <c r="G18" s="383"/>
      <c r="H18" s="383"/>
    </row>
    <row r="19" spans="1:8" x14ac:dyDescent="0.2">
      <c r="A19" s="383"/>
      <c r="B19" s="383"/>
      <c r="C19" s="383"/>
      <c r="D19" s="385"/>
      <c r="E19" s="383"/>
      <c r="F19" s="383"/>
      <c r="G19" s="383"/>
      <c r="H19" s="383"/>
    </row>
    <row r="20" spans="1:8" ht="13.5" thickBot="1" x14ac:dyDescent="0.25">
      <c r="A20" s="395" t="s">
        <v>574</v>
      </c>
      <c r="C20" s="341">
        <f>'Actual Sales'!F19</f>
        <v>0</v>
      </c>
      <c r="D20" s="384" t="s">
        <v>1597</v>
      </c>
      <c r="E20" s="383"/>
      <c r="F20" s="383"/>
      <c r="G20" s="383"/>
      <c r="H20" s="383"/>
    </row>
    <row r="21" spans="1:8" s="368" customFormat="1" x14ac:dyDescent="0.2">
      <c r="A21" s="398" t="s">
        <v>1334</v>
      </c>
      <c r="B21" s="486"/>
      <c r="C21" s="486">
        <f>'Actual Sales'!F38</f>
        <v>0</v>
      </c>
      <c r="D21" s="412" t="s">
        <v>1598</v>
      </c>
      <c r="E21" s="492">
        <v>8910087090</v>
      </c>
      <c r="F21" s="488">
        <v>0.74426999999999999</v>
      </c>
      <c r="G21" s="488">
        <f>B21*F21</f>
        <v>0</v>
      </c>
      <c r="H21" s="488">
        <f>C21*F21</f>
        <v>0</v>
      </c>
    </row>
    <row r="22" spans="1:8" s="368" customFormat="1" x14ac:dyDescent="0.2">
      <c r="A22" s="403" t="s">
        <v>1656</v>
      </c>
      <c r="B22" s="416"/>
      <c r="C22" s="416"/>
      <c r="D22" s="412" t="s">
        <v>1657</v>
      </c>
      <c r="E22" s="492">
        <v>8910087090</v>
      </c>
      <c r="F22" s="489">
        <v>0.21642900000000001</v>
      </c>
      <c r="G22" s="489">
        <f>B21*F22</f>
        <v>0</v>
      </c>
      <c r="H22" s="489">
        <f>C21*F22</f>
        <v>0</v>
      </c>
    </row>
    <row r="23" spans="1:8" s="368" customFormat="1" ht="13.5" thickBot="1" x14ac:dyDescent="0.25">
      <c r="A23" s="487"/>
      <c r="B23" s="421"/>
      <c r="C23" s="421"/>
      <c r="D23" s="412" t="s">
        <v>1658</v>
      </c>
      <c r="E23" s="492">
        <v>8910087090</v>
      </c>
      <c r="F23" s="490">
        <v>3.9301000000000003E-2</v>
      </c>
      <c r="G23" s="490">
        <f>B21*F23</f>
        <v>0</v>
      </c>
      <c r="H23" s="490">
        <f>C21*F23</f>
        <v>0</v>
      </c>
    </row>
    <row r="24" spans="1:8" x14ac:dyDescent="0.2">
      <c r="A24" s="395" t="s">
        <v>1674</v>
      </c>
      <c r="C24" s="341">
        <f>'Actual Sales'!F13+'Actual Sales'!F14+'Actual Sales'!F17</f>
        <v>0</v>
      </c>
      <c r="D24" s="384" t="s">
        <v>1599</v>
      </c>
      <c r="E24" s="383"/>
      <c r="F24" s="383"/>
      <c r="G24" s="383"/>
      <c r="H24" s="383"/>
    </row>
    <row r="25" spans="1:8" ht="13.5" thickBot="1" x14ac:dyDescent="0.25">
      <c r="A25" s="395" t="s">
        <v>1600</v>
      </c>
      <c r="C25" s="341">
        <f>'Actual Sales'!F33</f>
        <v>0</v>
      </c>
      <c r="D25" s="384" t="s">
        <v>1601</v>
      </c>
      <c r="E25" s="383"/>
      <c r="F25" s="383"/>
      <c r="G25" s="383"/>
      <c r="H25" s="383"/>
    </row>
    <row r="26" spans="1:8" s="401" customFormat="1" x14ac:dyDescent="0.2">
      <c r="A26" s="397" t="s">
        <v>1602</v>
      </c>
      <c r="B26" s="398"/>
      <c r="C26" s="398">
        <f>'Actual Sales'!F111</f>
        <v>0</v>
      </c>
      <c r="D26" s="399" t="s">
        <v>1603</v>
      </c>
      <c r="E26" s="400"/>
      <c r="F26" s="400"/>
      <c r="G26" s="400"/>
      <c r="H26" s="400"/>
    </row>
    <row r="27" spans="1:8" s="401" customFormat="1" x14ac:dyDescent="0.2">
      <c r="A27" s="402" t="s">
        <v>1604</v>
      </c>
      <c r="B27" s="403"/>
      <c r="C27" s="403">
        <f>'Actual Sales'!F99</f>
        <v>0</v>
      </c>
      <c r="D27" s="404"/>
      <c r="E27" s="400"/>
      <c r="F27" s="400"/>
      <c r="G27" s="400"/>
      <c r="H27" s="400"/>
    </row>
    <row r="28" spans="1:8" s="401" customFormat="1" x14ac:dyDescent="0.2">
      <c r="A28" s="402" t="s">
        <v>1605</v>
      </c>
      <c r="B28" s="403"/>
      <c r="C28" s="403">
        <f>'Actual Sales'!F102</f>
        <v>0</v>
      </c>
      <c r="D28" s="404"/>
      <c r="E28" s="400"/>
      <c r="F28" s="400"/>
      <c r="G28" s="400"/>
      <c r="H28" s="400"/>
    </row>
    <row r="29" spans="1:8" s="401" customFormat="1" ht="13.5" thickBot="1" x14ac:dyDescent="0.25">
      <c r="A29" s="405" t="s">
        <v>1596</v>
      </c>
      <c r="B29" s="406">
        <f>SUM(B26:B28)</f>
        <v>0</v>
      </c>
      <c r="C29" s="406">
        <f>SUM(C26:C28)</f>
        <v>0</v>
      </c>
      <c r="D29" s="407"/>
      <c r="E29" s="400"/>
      <c r="F29" s="400"/>
      <c r="G29" s="400"/>
      <c r="H29" s="400"/>
    </row>
    <row r="30" spans="1:8" s="401" customFormat="1" x14ac:dyDescent="0.2">
      <c r="A30" s="400"/>
      <c r="B30" s="400"/>
      <c r="C30" s="400"/>
      <c r="D30" s="408"/>
      <c r="E30" s="400"/>
      <c r="F30" s="400"/>
      <c r="G30" s="400"/>
      <c r="H30" s="400"/>
    </row>
    <row r="31" spans="1:8" s="401" customFormat="1" x14ac:dyDescent="0.2">
      <c r="A31" s="395" t="s">
        <v>1289</v>
      </c>
      <c r="C31" s="401">
        <f>'Actual Sales'!F12</f>
        <v>0</v>
      </c>
      <c r="D31" s="396" t="s">
        <v>1606</v>
      </c>
      <c r="E31" s="400"/>
      <c r="F31" s="400"/>
      <c r="G31" s="400"/>
      <c r="H31" s="400"/>
    </row>
    <row r="32" spans="1:8" s="401" customFormat="1" x14ac:dyDescent="0.2">
      <c r="A32" s="395" t="s">
        <v>1333</v>
      </c>
      <c r="C32" s="401">
        <f>'Actual Sales'!F37</f>
        <v>0</v>
      </c>
      <c r="D32" s="396" t="s">
        <v>1607</v>
      </c>
      <c r="E32" s="400"/>
      <c r="F32" s="400"/>
      <c r="G32" s="400"/>
      <c r="H32" s="400"/>
    </row>
    <row r="33" spans="1:8" s="401" customFormat="1" x14ac:dyDescent="0.2">
      <c r="A33" s="395" t="s">
        <v>1608</v>
      </c>
      <c r="C33" s="401">
        <f>'Actual Sales'!F101</f>
        <v>0</v>
      </c>
      <c r="D33" s="396" t="s">
        <v>1609</v>
      </c>
      <c r="E33" s="400"/>
      <c r="F33" s="400"/>
      <c r="G33" s="400"/>
      <c r="H33" s="400"/>
    </row>
    <row r="34" spans="1:8" s="401" customFormat="1" x14ac:dyDescent="0.2">
      <c r="A34" s="395" t="s">
        <v>1377</v>
      </c>
      <c r="C34" s="401">
        <f>'Actual Sales'!F116</f>
        <v>0</v>
      </c>
      <c r="D34" s="396" t="s">
        <v>1610</v>
      </c>
      <c r="E34" s="400"/>
      <c r="F34" s="400"/>
      <c r="G34" s="400"/>
      <c r="H34" s="400"/>
    </row>
    <row r="35" spans="1:8" s="401" customFormat="1" ht="13.5" thickBot="1" x14ac:dyDescent="0.25">
      <c r="A35" s="395" t="s">
        <v>1184</v>
      </c>
      <c r="C35" s="401">
        <f>'Actual Sales'!F103</f>
        <v>0</v>
      </c>
      <c r="D35" s="396" t="s">
        <v>1611</v>
      </c>
      <c r="E35" s="400"/>
      <c r="F35" s="400"/>
      <c r="G35" s="400"/>
      <c r="H35" s="400"/>
    </row>
    <row r="36" spans="1:8" s="401" customFormat="1" x14ac:dyDescent="0.2">
      <c r="A36" s="523" t="s">
        <v>1243</v>
      </c>
      <c r="B36" s="398"/>
      <c r="C36" s="398">
        <f>'Actual Sales'!J39</f>
        <v>0</v>
      </c>
      <c r="D36" s="409" t="s">
        <v>1612</v>
      </c>
      <c r="E36" s="398" t="s">
        <v>1136</v>
      </c>
      <c r="F36" s="410">
        <v>1.9095999999999998E-2</v>
      </c>
      <c r="G36" s="410">
        <f>B36*F36</f>
        <v>0</v>
      </c>
      <c r="H36" s="410">
        <f>C36*F36</f>
        <v>0</v>
      </c>
    </row>
    <row r="37" spans="1:8" s="401" customFormat="1" x14ac:dyDescent="0.2">
      <c r="A37" s="524" t="s">
        <v>1427</v>
      </c>
      <c r="B37" s="411"/>
      <c r="C37" s="411"/>
      <c r="D37" s="412" t="s">
        <v>1613</v>
      </c>
      <c r="E37" s="413" t="s">
        <v>1136</v>
      </c>
      <c r="F37" s="414">
        <v>0.110138</v>
      </c>
      <c r="G37" s="414">
        <f>B36*F37</f>
        <v>0</v>
      </c>
      <c r="H37" s="414">
        <f>C36*F37</f>
        <v>0</v>
      </c>
    </row>
    <row r="38" spans="1:8" s="401" customFormat="1" x14ac:dyDescent="0.2">
      <c r="A38" s="415"/>
      <c r="B38" s="411"/>
      <c r="C38" s="411"/>
      <c r="D38" s="412" t="s">
        <v>1614</v>
      </c>
      <c r="E38" s="403" t="s">
        <v>1136</v>
      </c>
      <c r="F38" s="414">
        <v>1.4794E-2</v>
      </c>
      <c r="G38" s="414">
        <f>B36*F38</f>
        <v>0</v>
      </c>
      <c r="H38" s="414">
        <f>C36*F38</f>
        <v>0</v>
      </c>
    </row>
    <row r="39" spans="1:8" s="401" customFormat="1" x14ac:dyDescent="0.2">
      <c r="A39" s="415"/>
      <c r="B39" s="411"/>
      <c r="C39" s="411"/>
      <c r="D39" s="412" t="s">
        <v>1615</v>
      </c>
      <c r="E39" s="403" t="s">
        <v>1136</v>
      </c>
      <c r="F39" s="414">
        <v>1.6565E-2</v>
      </c>
      <c r="G39" s="414">
        <f>B36*F39</f>
        <v>0</v>
      </c>
      <c r="H39" s="414">
        <f>C36*F39</f>
        <v>0</v>
      </c>
    </row>
    <row r="40" spans="1:8" x14ac:dyDescent="0.2">
      <c r="A40" s="415"/>
      <c r="B40" s="416"/>
      <c r="C40" s="416"/>
      <c r="D40" s="417" t="s">
        <v>1616</v>
      </c>
      <c r="E40" s="418" t="s">
        <v>1136</v>
      </c>
      <c r="F40" s="414">
        <v>7.8844999999999998E-2</v>
      </c>
      <c r="G40" s="414">
        <f>B36*F40</f>
        <v>0</v>
      </c>
      <c r="H40" s="414">
        <f>C36*F40</f>
        <v>0</v>
      </c>
    </row>
    <row r="41" spans="1:8" x14ac:dyDescent="0.2">
      <c r="A41" s="419"/>
      <c r="B41" s="416"/>
      <c r="C41" s="416"/>
      <c r="D41" s="417" t="s">
        <v>1617</v>
      </c>
      <c r="E41" s="403" t="s">
        <v>1136</v>
      </c>
      <c r="F41" s="414">
        <v>4.4409999999999996E-3</v>
      </c>
      <c r="G41" s="414">
        <f>B36*F41</f>
        <v>0</v>
      </c>
      <c r="H41" s="414">
        <f>C36*F41</f>
        <v>0</v>
      </c>
    </row>
    <row r="42" spans="1:8" x14ac:dyDescent="0.2">
      <c r="A42" s="419"/>
      <c r="B42" s="416"/>
      <c r="C42" s="416"/>
      <c r="D42" s="417" t="s">
        <v>1618</v>
      </c>
      <c r="E42" s="418" t="s">
        <v>1136</v>
      </c>
      <c r="F42" s="414">
        <v>3.4577999999999998E-2</v>
      </c>
      <c r="G42" s="414">
        <f>B36*F42</f>
        <v>0</v>
      </c>
      <c r="H42" s="414">
        <f>C36*F42</f>
        <v>0</v>
      </c>
    </row>
    <row r="43" spans="1:8" x14ac:dyDescent="0.2">
      <c r="A43" s="419"/>
      <c r="B43" s="416"/>
      <c r="C43" s="416"/>
      <c r="D43" s="417" t="s">
        <v>1648</v>
      </c>
      <c r="E43" s="390" t="s">
        <v>1136</v>
      </c>
      <c r="F43" s="414">
        <v>0.13730999999999999</v>
      </c>
      <c r="G43" s="414">
        <f>B36*F43</f>
        <v>0</v>
      </c>
      <c r="H43" s="414">
        <f>C36*F43</f>
        <v>0</v>
      </c>
    </row>
    <row r="44" spans="1:8" x14ac:dyDescent="0.2">
      <c r="A44" s="419"/>
      <c r="B44" s="416"/>
      <c r="C44" s="416"/>
      <c r="D44" s="417" t="s">
        <v>1619</v>
      </c>
      <c r="E44" s="418" t="s">
        <v>1136</v>
      </c>
      <c r="F44" s="414">
        <v>4.4347999999999999E-2</v>
      </c>
      <c r="G44" s="414">
        <f>B36*F44</f>
        <v>0</v>
      </c>
      <c r="H44" s="414">
        <f>C36*F44</f>
        <v>0</v>
      </c>
    </row>
    <row r="45" spans="1:8" ht="13.5" thickBot="1" x14ac:dyDescent="0.25">
      <c r="A45" s="420"/>
      <c r="B45" s="421"/>
      <c r="C45" s="421"/>
      <c r="D45" s="422" t="s">
        <v>1620</v>
      </c>
      <c r="E45" s="423" t="s">
        <v>1136</v>
      </c>
      <c r="F45" s="424">
        <v>6.3980999999999996E-2</v>
      </c>
      <c r="G45" s="414">
        <f>B36*F45</f>
        <v>0</v>
      </c>
      <c r="H45" s="414">
        <f>C36*F45</f>
        <v>0</v>
      </c>
    </row>
    <row r="46" spans="1:8" s="368" customFormat="1" x14ac:dyDescent="0.2">
      <c r="A46" s="383"/>
      <c r="B46" s="383"/>
      <c r="C46" s="383"/>
      <c r="D46" s="385"/>
      <c r="E46" s="383"/>
      <c r="F46" s="383"/>
      <c r="G46" s="383"/>
      <c r="H46" s="383"/>
    </row>
    <row r="47" spans="1:8" x14ac:dyDescent="0.2">
      <c r="A47" s="525" t="s">
        <v>1242</v>
      </c>
      <c r="C47" s="341">
        <f>'Actual Sales'!J40</f>
        <v>0</v>
      </c>
      <c r="D47" s="384" t="s">
        <v>1621</v>
      </c>
      <c r="E47" s="395" t="s">
        <v>1134</v>
      </c>
      <c r="F47" s="425">
        <v>0.50863899999999995</v>
      </c>
      <c r="G47" s="381">
        <f>B47*F47</f>
        <v>0</v>
      </c>
      <c r="H47" s="381">
        <f>C47*F47</f>
        <v>0</v>
      </c>
    </row>
    <row r="48" spans="1:8" x14ac:dyDescent="0.2">
      <c r="A48" s="525" t="s">
        <v>1622</v>
      </c>
      <c r="B48" s="383"/>
      <c r="C48" s="383"/>
      <c r="D48" s="384" t="s">
        <v>1623</v>
      </c>
      <c r="E48" s="395" t="s">
        <v>1134</v>
      </c>
      <c r="F48" s="426">
        <v>0.14680499999999999</v>
      </c>
      <c r="G48" s="381">
        <f>B47*F48</f>
        <v>0</v>
      </c>
      <c r="H48" s="381">
        <f>C47*F48</f>
        <v>0</v>
      </c>
    </row>
    <row r="49" spans="1:8" x14ac:dyDescent="0.2">
      <c r="A49" s="383"/>
      <c r="B49" s="383"/>
      <c r="C49" s="383"/>
      <c r="D49" s="380" t="s">
        <v>1642</v>
      </c>
      <c r="E49" s="341" t="s">
        <v>1134</v>
      </c>
      <c r="F49" s="426">
        <v>0.26513700000000001</v>
      </c>
      <c r="G49" s="381">
        <f>B47*F49</f>
        <v>0</v>
      </c>
      <c r="H49" s="381">
        <f>C47*F49</f>
        <v>0</v>
      </c>
    </row>
    <row r="50" spans="1:8" x14ac:dyDescent="0.2">
      <c r="A50" s="383"/>
      <c r="B50" s="383"/>
      <c r="C50" s="383"/>
      <c r="D50" s="380" t="s">
        <v>1643</v>
      </c>
      <c r="E50" s="341" t="s">
        <v>1134</v>
      </c>
      <c r="F50" s="426">
        <v>2.7799999999999998E-2</v>
      </c>
      <c r="G50" s="381">
        <f>B47*F50</f>
        <v>0</v>
      </c>
      <c r="H50" s="381">
        <f>C47*F50</f>
        <v>0</v>
      </c>
    </row>
    <row r="51" spans="1:8" x14ac:dyDescent="0.2">
      <c r="A51" s="383"/>
      <c r="B51" s="383"/>
      <c r="C51" s="383"/>
      <c r="D51" s="380" t="s">
        <v>1644</v>
      </c>
      <c r="E51" s="341" t="s">
        <v>1134</v>
      </c>
      <c r="F51" s="426">
        <v>1.7267999999999999E-2</v>
      </c>
      <c r="G51" s="381">
        <f>B47*F51</f>
        <v>0</v>
      </c>
      <c r="H51" s="381">
        <f>C47*F51</f>
        <v>0</v>
      </c>
    </row>
    <row r="52" spans="1:8" x14ac:dyDescent="0.2">
      <c r="A52" s="383"/>
      <c r="B52" s="383"/>
      <c r="C52" s="383"/>
      <c r="D52" s="380" t="s">
        <v>1645</v>
      </c>
      <c r="E52" s="341" t="s">
        <v>1134</v>
      </c>
      <c r="F52" s="426">
        <v>3.1647000000000002E-2</v>
      </c>
      <c r="G52" s="381">
        <f>B47*F52</f>
        <v>0</v>
      </c>
      <c r="H52" s="381">
        <f>C47*F52</f>
        <v>0</v>
      </c>
    </row>
    <row r="53" spans="1:8" x14ac:dyDescent="0.2">
      <c r="A53" s="383"/>
      <c r="B53" s="383"/>
      <c r="C53" s="383"/>
      <c r="D53" s="380" t="s">
        <v>1646</v>
      </c>
      <c r="E53" s="341" t="s">
        <v>1134</v>
      </c>
      <c r="F53" s="426">
        <v>2.7039999999999998E-3</v>
      </c>
      <c r="G53" s="381">
        <f>B47*F53</f>
        <v>0</v>
      </c>
      <c r="H53" s="381">
        <f>C47*F53</f>
        <v>0</v>
      </c>
    </row>
    <row r="54" spans="1:8" x14ac:dyDescent="0.2">
      <c r="A54" s="383"/>
      <c r="B54" s="383"/>
      <c r="C54" s="383"/>
      <c r="D54" s="385"/>
      <c r="E54" s="383"/>
      <c r="F54" s="427"/>
      <c r="G54" s="383"/>
      <c r="H54" s="383"/>
    </row>
    <row r="55" spans="1:8" x14ac:dyDescent="0.2">
      <c r="A55" s="379" t="s">
        <v>1224</v>
      </c>
      <c r="C55" s="341">
        <f>'Actual Sales'!F36</f>
        <v>0</v>
      </c>
      <c r="D55" s="384" t="s">
        <v>1567</v>
      </c>
      <c r="E55" s="379" t="s">
        <v>1165</v>
      </c>
      <c r="F55" s="426">
        <v>4.7120000000000002E-2</v>
      </c>
      <c r="G55" s="381">
        <f>B55*F55</f>
        <v>0</v>
      </c>
      <c r="H55" s="381">
        <f>C55*F55</f>
        <v>0</v>
      </c>
    </row>
    <row r="56" spans="1:8" x14ac:dyDescent="0.2">
      <c r="A56" s="379" t="s">
        <v>1624</v>
      </c>
      <c r="B56" s="383"/>
      <c r="C56" s="383"/>
      <c r="D56" s="384" t="s">
        <v>1567</v>
      </c>
      <c r="E56" s="341" t="s">
        <v>1165</v>
      </c>
      <c r="F56" s="426">
        <v>0.105313</v>
      </c>
      <c r="G56" s="381">
        <f>B55*F56</f>
        <v>0</v>
      </c>
      <c r="H56" s="381">
        <f>C55*F56</f>
        <v>0</v>
      </c>
    </row>
    <row r="57" spans="1:8" x14ac:dyDescent="0.2">
      <c r="A57" s="383"/>
      <c r="B57" s="383"/>
      <c r="C57" s="383"/>
      <c r="D57" s="384" t="s">
        <v>1625</v>
      </c>
      <c r="E57" s="379" t="s">
        <v>1165</v>
      </c>
      <c r="F57" s="426">
        <v>0.31496000000000002</v>
      </c>
      <c r="G57" s="381">
        <f>B55*F57</f>
        <v>0</v>
      </c>
      <c r="H57" s="381">
        <f>C55*F57</f>
        <v>0</v>
      </c>
    </row>
    <row r="58" spans="1:8" x14ac:dyDescent="0.2">
      <c r="A58" s="383"/>
      <c r="B58" s="383"/>
      <c r="C58" s="383"/>
      <c r="D58" s="380" t="s">
        <v>1647</v>
      </c>
      <c r="E58" s="341" t="s">
        <v>1165</v>
      </c>
      <c r="F58" s="426">
        <v>4.8320000000000004E-3</v>
      </c>
      <c r="G58" s="381">
        <f>B55*F58</f>
        <v>0</v>
      </c>
      <c r="H58" s="381">
        <f>C55*F58</f>
        <v>0</v>
      </c>
    </row>
    <row r="59" spans="1:8" x14ac:dyDescent="0.2">
      <c r="A59" s="383"/>
      <c r="B59" s="383"/>
      <c r="C59" s="383"/>
      <c r="D59" s="385"/>
      <c r="E59" s="383"/>
      <c r="F59" s="427"/>
      <c r="G59" s="383"/>
      <c r="H59" s="383"/>
    </row>
    <row r="60" spans="1:8" x14ac:dyDescent="0.2">
      <c r="A60" s="379" t="s">
        <v>1047</v>
      </c>
      <c r="B60" s="341">
        <v>2424.98</v>
      </c>
      <c r="C60" s="341">
        <f>'Actual Sales'!F151</f>
        <v>92561.48</v>
      </c>
      <c r="D60" s="380" t="s">
        <v>1626</v>
      </c>
      <c r="E60" s="341" t="s">
        <v>1627</v>
      </c>
      <c r="F60" s="426">
        <v>0.82057100000000005</v>
      </c>
      <c r="G60" s="381">
        <f>B60*F60</f>
        <v>1989.8682635800001</v>
      </c>
      <c r="H60" s="381">
        <f>C60*F60</f>
        <v>75953.266205079999</v>
      </c>
    </row>
    <row r="61" spans="1:8" x14ac:dyDescent="0.2">
      <c r="A61" s="341" t="s">
        <v>1628</v>
      </c>
      <c r="B61" s="383"/>
      <c r="C61" s="383"/>
      <c r="D61" s="380" t="s">
        <v>1629</v>
      </c>
      <c r="E61" s="341" t="s">
        <v>1627</v>
      </c>
      <c r="F61" s="426">
        <v>0.12322900000000001</v>
      </c>
      <c r="G61" s="381">
        <f>B60*F61</f>
        <v>298.82786042000004</v>
      </c>
      <c r="H61" s="381">
        <f>C60*F61</f>
        <v>11406.258618919999</v>
      </c>
    </row>
    <row r="62" spans="1:8" x14ac:dyDescent="0.2">
      <c r="A62" s="383"/>
      <c r="B62" s="383"/>
      <c r="C62" s="383"/>
      <c r="D62" s="380" t="s">
        <v>1630</v>
      </c>
      <c r="E62" s="341" t="s">
        <v>1627</v>
      </c>
      <c r="F62" s="426">
        <v>2.2873000000000001E-2</v>
      </c>
      <c r="G62" s="381">
        <f>B60*F62</f>
        <v>55.46656754</v>
      </c>
      <c r="H62" s="381">
        <f>C60*F62</f>
        <v>2117.1587320399999</v>
      </c>
    </row>
    <row r="63" spans="1:8" x14ac:dyDescent="0.2">
      <c r="A63" s="379" t="s">
        <v>1684</v>
      </c>
      <c r="C63" s="341">
        <f>'Actual Sales'!F156</f>
        <v>0</v>
      </c>
      <c r="D63" s="384" t="s">
        <v>1686</v>
      </c>
      <c r="E63" s="383"/>
      <c r="F63" s="427"/>
      <c r="G63" s="383"/>
      <c r="H63" s="383"/>
    </row>
    <row r="64" spans="1:8" x14ac:dyDescent="0.2">
      <c r="A64" s="383"/>
      <c r="B64" s="383"/>
      <c r="C64" s="383"/>
      <c r="D64" s="385"/>
      <c r="E64" s="383"/>
      <c r="F64" s="427"/>
      <c r="G64" s="383"/>
      <c r="H64" s="383"/>
    </row>
    <row r="65" spans="1:9" x14ac:dyDescent="0.2">
      <c r="A65" s="379" t="s">
        <v>1911</v>
      </c>
      <c r="C65" s="341">
        <f>'Actual Sales'!F2+'Actual Sales'!F3+'Actual Sales'!F4+'Actual Sales'!F5+'Actual Sales'!F6+'Actual Sales'!F7+'Actual Sales'!F8+'Actual Sales'!F9+'Actual Sales'!F43+'Actual Sales'!F44+'Actual Sales'!F45+'Actual Sales'!F121+'Actual Sales'!F122+'Actual Sales'!F123+'Actual Sales'!F152+'Actual Sales'!F157</f>
        <v>0</v>
      </c>
      <c r="D65" s="384" t="s">
        <v>1921</v>
      </c>
      <c r="E65" s="379" t="s">
        <v>1945</v>
      </c>
      <c r="F65" s="426">
        <v>6.2899999999999996E-3</v>
      </c>
      <c r="G65" s="381">
        <f>B65*F65</f>
        <v>0</v>
      </c>
      <c r="H65" s="381">
        <f>C65*F65</f>
        <v>0</v>
      </c>
    </row>
    <row r="66" spans="1:9" x14ac:dyDescent="0.2">
      <c r="A66" s="379" t="s">
        <v>1907</v>
      </c>
      <c r="B66" s="383"/>
      <c r="C66" s="383"/>
      <c r="D66" s="384" t="s">
        <v>1590</v>
      </c>
      <c r="E66" s="379" t="s">
        <v>1945</v>
      </c>
      <c r="F66" s="426">
        <v>6.7860000000000004E-2</v>
      </c>
      <c r="G66" s="381">
        <f>B65*F66</f>
        <v>0</v>
      </c>
      <c r="H66" s="381">
        <f>C65*F66</f>
        <v>0</v>
      </c>
    </row>
    <row r="67" spans="1:9" x14ac:dyDescent="0.2">
      <c r="A67" s="383"/>
      <c r="B67" s="383"/>
      <c r="C67" s="383"/>
      <c r="D67" s="384" t="s">
        <v>1954</v>
      </c>
      <c r="E67" s="379" t="s">
        <v>1945</v>
      </c>
      <c r="F67" s="426">
        <v>2.0400000000000001E-3</v>
      </c>
      <c r="G67" s="381">
        <f>B65*F67</f>
        <v>0</v>
      </c>
      <c r="H67" s="381">
        <f>C65*F67</f>
        <v>0</v>
      </c>
    </row>
    <row r="68" spans="1:9" x14ac:dyDescent="0.2">
      <c r="A68" s="379" t="s">
        <v>1015</v>
      </c>
      <c r="C68" s="341">
        <f>'Actual Sales'!F90</f>
        <v>0</v>
      </c>
      <c r="D68" s="384" t="s">
        <v>1953</v>
      </c>
      <c r="E68" s="379" t="s">
        <v>1946</v>
      </c>
      <c r="F68" s="426">
        <v>0.92256300000000002</v>
      </c>
      <c r="G68" s="381">
        <f>B68*F68</f>
        <v>0</v>
      </c>
      <c r="H68" s="381">
        <f>C68*F68</f>
        <v>0</v>
      </c>
      <c r="I68" s="379" t="s">
        <v>1972</v>
      </c>
    </row>
    <row r="69" spans="1:9" x14ac:dyDescent="0.2">
      <c r="A69" s="379" t="s">
        <v>1016</v>
      </c>
      <c r="B69" s="383"/>
      <c r="C69" s="383"/>
      <c r="D69" s="384" t="s">
        <v>1968</v>
      </c>
      <c r="E69" s="379" t="s">
        <v>1946</v>
      </c>
      <c r="F69" s="426">
        <v>1.50873E-2</v>
      </c>
      <c r="G69" s="381">
        <f>B68*F69</f>
        <v>0</v>
      </c>
      <c r="H69" s="381">
        <f>C68*F69</f>
        <v>0</v>
      </c>
    </row>
    <row r="70" spans="1:9" x14ac:dyDescent="0.2">
      <c r="A70" s="400"/>
      <c r="B70" s="383"/>
      <c r="C70" s="383"/>
      <c r="D70" s="384" t="s">
        <v>1969</v>
      </c>
      <c r="E70" s="379" t="s">
        <v>1946</v>
      </c>
      <c r="F70" s="426">
        <v>3.0266100000000001E-2</v>
      </c>
      <c r="G70" s="381">
        <f>B68*F70</f>
        <v>0</v>
      </c>
      <c r="H70" s="381">
        <f>C68*F70</f>
        <v>0</v>
      </c>
    </row>
    <row r="71" spans="1:9" x14ac:dyDescent="0.2">
      <c r="A71" s="400"/>
      <c r="B71" s="383"/>
      <c r="C71" s="383"/>
      <c r="D71" s="384" t="s">
        <v>1970</v>
      </c>
      <c r="E71" s="379" t="s">
        <v>1946</v>
      </c>
      <c r="F71" s="426">
        <v>1.1538400000000001E-2</v>
      </c>
      <c r="G71" s="381">
        <f>B68*F71</f>
        <v>0</v>
      </c>
      <c r="H71" s="381">
        <f>C68*F71</f>
        <v>0</v>
      </c>
    </row>
    <row r="72" spans="1:9" x14ac:dyDescent="0.2">
      <c r="A72" s="400"/>
      <c r="B72" s="383"/>
      <c r="C72" s="383"/>
      <c r="D72" s="384" t="s">
        <v>1971</v>
      </c>
      <c r="E72" s="379" t="s">
        <v>1946</v>
      </c>
      <c r="F72" s="426">
        <v>2.05451E-2</v>
      </c>
      <c r="G72" s="381">
        <f>B68*F72</f>
        <v>0</v>
      </c>
      <c r="H72" s="381">
        <f>C68*F72</f>
        <v>0</v>
      </c>
    </row>
    <row r="73" spans="1:9" x14ac:dyDescent="0.2">
      <c r="A73" s="383"/>
      <c r="B73" s="383"/>
      <c r="C73" s="383"/>
      <c r="D73" s="385"/>
      <c r="E73" s="400" t="s">
        <v>1946</v>
      </c>
      <c r="F73" s="427"/>
      <c r="G73" s="383"/>
      <c r="H73" s="383"/>
    </row>
    <row r="74" spans="1:9" x14ac:dyDescent="0.2">
      <c r="A74" s="379" t="s">
        <v>1308</v>
      </c>
      <c r="C74" s="341">
        <f>'Actual Sales'!F91</f>
        <v>0</v>
      </c>
      <c r="D74" s="384" t="s">
        <v>1930</v>
      </c>
      <c r="E74" s="383"/>
      <c r="F74" s="427"/>
      <c r="G74" s="383"/>
      <c r="H74" s="383"/>
    </row>
    <row r="75" spans="1:9" x14ac:dyDescent="0.2">
      <c r="A75" s="379" t="s">
        <v>1931</v>
      </c>
      <c r="C75" s="341">
        <f>'Actual Sales'!F89</f>
        <v>0</v>
      </c>
      <c r="D75" s="384" t="s">
        <v>1932</v>
      </c>
      <c r="E75" s="383"/>
      <c r="F75" s="427"/>
      <c r="G75" s="383"/>
      <c r="H75" s="383"/>
    </row>
    <row r="76" spans="1:9" x14ac:dyDescent="0.2">
      <c r="A76" s="379" t="s">
        <v>1933</v>
      </c>
      <c r="C76" s="341">
        <f>'Actual Sales'!F86</f>
        <v>0</v>
      </c>
      <c r="D76" s="384" t="s">
        <v>1934</v>
      </c>
      <c r="E76" s="383"/>
      <c r="F76" s="427"/>
      <c r="G76" s="383"/>
      <c r="H76" s="383"/>
    </row>
    <row r="77" spans="1:9" x14ac:dyDescent="0.2">
      <c r="A77" s="379" t="s">
        <v>1935</v>
      </c>
      <c r="C77" s="341">
        <f>'Actual Sales'!F85</f>
        <v>0</v>
      </c>
      <c r="D77" s="384" t="s">
        <v>1936</v>
      </c>
      <c r="E77" s="383"/>
      <c r="F77" s="427"/>
      <c r="G77" s="383"/>
      <c r="H77" s="383"/>
    </row>
    <row r="78" spans="1:9" x14ac:dyDescent="0.2">
      <c r="A78" s="379" t="s">
        <v>1937</v>
      </c>
      <c r="C78" s="341">
        <f>'Actual Sales'!F81</f>
        <v>0</v>
      </c>
      <c r="D78" s="384" t="s">
        <v>1950</v>
      </c>
      <c r="E78" s="379" t="s">
        <v>1947</v>
      </c>
      <c r="F78" s="426">
        <v>0.42152899999999999</v>
      </c>
      <c r="G78" s="381">
        <f>B78*F78</f>
        <v>0</v>
      </c>
      <c r="H78" s="381">
        <f>C78*F78</f>
        <v>0</v>
      </c>
    </row>
    <row r="79" spans="1:9" x14ac:dyDescent="0.2">
      <c r="A79" s="379" t="s">
        <v>1036</v>
      </c>
      <c r="B79" s="383"/>
      <c r="C79" s="383"/>
      <c r="D79" s="396" t="s">
        <v>1951</v>
      </c>
      <c r="E79" s="379" t="s">
        <v>1947</v>
      </c>
      <c r="F79" s="426">
        <v>0.49622699999999997</v>
      </c>
      <c r="G79" s="381">
        <f>B78*F79</f>
        <v>0</v>
      </c>
      <c r="H79" s="381">
        <f>C78*F79</f>
        <v>0</v>
      </c>
    </row>
    <row r="80" spans="1:9" x14ac:dyDescent="0.2">
      <c r="A80" s="383"/>
      <c r="B80" s="383"/>
      <c r="C80" s="383"/>
      <c r="D80" s="384" t="s">
        <v>1952</v>
      </c>
      <c r="E80" s="379" t="s">
        <v>1947</v>
      </c>
      <c r="F80" s="426">
        <v>8.2243999999999998E-2</v>
      </c>
      <c r="G80" s="381">
        <f>B78*F80</f>
        <v>0</v>
      </c>
      <c r="H80" s="381">
        <f>C78*F80</f>
        <v>0</v>
      </c>
    </row>
    <row r="81" spans="1:8" x14ac:dyDescent="0.2">
      <c r="A81" s="379" t="s">
        <v>1938</v>
      </c>
      <c r="C81" s="341">
        <f>'Actual Sales'!F80</f>
        <v>0</v>
      </c>
      <c r="D81" s="384" t="s">
        <v>1939</v>
      </c>
      <c r="E81" s="383"/>
      <c r="F81" s="427"/>
      <c r="G81" s="383"/>
      <c r="H81" s="383"/>
    </row>
    <row r="82" spans="1:8" x14ac:dyDescent="0.2">
      <c r="A82" s="379" t="s">
        <v>1352</v>
      </c>
      <c r="C82" s="341">
        <f>'Actual Sales'!F79</f>
        <v>0</v>
      </c>
      <c r="D82" s="384" t="s">
        <v>1949</v>
      </c>
      <c r="E82" s="379" t="s">
        <v>1948</v>
      </c>
      <c r="F82" s="427"/>
      <c r="G82" s="383"/>
      <c r="H82" s="383"/>
    </row>
    <row r="83" spans="1:8" x14ac:dyDescent="0.2">
      <c r="A83" s="379" t="s">
        <v>1041</v>
      </c>
      <c r="B83" s="383"/>
      <c r="C83" s="383"/>
      <c r="D83" s="385"/>
      <c r="E83" s="400"/>
      <c r="F83" s="427"/>
      <c r="G83" s="383"/>
      <c r="H83" s="383"/>
    </row>
    <row r="84" spans="1:8" x14ac:dyDescent="0.2">
      <c r="A84" s="379" t="s">
        <v>1005</v>
      </c>
      <c r="C84" s="341">
        <f>'Actual Sales'!F77</f>
        <v>0</v>
      </c>
      <c r="D84" s="384" t="s">
        <v>1941</v>
      </c>
      <c r="E84" s="383"/>
      <c r="F84" s="427"/>
      <c r="G84" s="383"/>
      <c r="H84" s="383"/>
    </row>
    <row r="85" spans="1:8" x14ac:dyDescent="0.2">
      <c r="A85" s="379" t="s">
        <v>1940</v>
      </c>
      <c r="C85" s="341">
        <f>'Actual Sales'!F88</f>
        <v>0</v>
      </c>
      <c r="D85" s="384" t="s">
        <v>1942</v>
      </c>
      <c r="E85" s="401" t="s">
        <v>1944</v>
      </c>
      <c r="F85" s="426">
        <v>0.502946</v>
      </c>
      <c r="G85" s="381">
        <f>B85*F85</f>
        <v>0</v>
      </c>
      <c r="H85" s="381">
        <f>C85*F85</f>
        <v>0</v>
      </c>
    </row>
    <row r="86" spans="1:8" x14ac:dyDescent="0.2">
      <c r="A86" s="379" t="s">
        <v>1033</v>
      </c>
      <c r="B86" s="383"/>
      <c r="C86" s="383"/>
      <c r="D86" s="384" t="s">
        <v>1943</v>
      </c>
      <c r="E86" s="401" t="s">
        <v>1944</v>
      </c>
      <c r="F86" s="426">
        <v>0.497054</v>
      </c>
      <c r="G86" s="381">
        <f>B85*F86</f>
        <v>0</v>
      </c>
      <c r="H86" s="381">
        <f>C85*F86</f>
        <v>0</v>
      </c>
    </row>
    <row r="87" spans="1:8" x14ac:dyDescent="0.2">
      <c r="A87" s="383"/>
      <c r="B87" s="383"/>
      <c r="C87" s="383"/>
      <c r="D87" s="385"/>
      <c r="E87" s="383"/>
      <c r="F87" s="427"/>
      <c r="G87" s="383"/>
      <c r="H87" s="383"/>
    </row>
    <row r="88" spans="1:8" ht="13.5" thickBot="1" x14ac:dyDescent="0.25">
      <c r="A88" s="341" t="s">
        <v>1958</v>
      </c>
      <c r="C88" s="341">
        <f>'Actual Sales'!F39</f>
        <v>0</v>
      </c>
      <c r="D88" s="380" t="s">
        <v>1959</v>
      </c>
      <c r="E88" s="383"/>
      <c r="F88" s="427"/>
      <c r="G88" s="383"/>
      <c r="H88" s="383"/>
    </row>
    <row r="89" spans="1:8" x14ac:dyDescent="0.2">
      <c r="A89" s="619" t="s">
        <v>1966</v>
      </c>
      <c r="B89" s="620"/>
      <c r="C89" s="620">
        <f>'Actual Sales'!F66</f>
        <v>0</v>
      </c>
      <c r="D89" s="621" t="s">
        <v>1558</v>
      </c>
      <c r="E89" s="383"/>
      <c r="F89" s="427"/>
      <c r="G89" s="383"/>
      <c r="H89" s="383"/>
    </row>
    <row r="90" spans="1:8" x14ac:dyDescent="0.2">
      <c r="A90" s="622" t="s">
        <v>1965</v>
      </c>
      <c r="B90" s="461"/>
      <c r="C90" s="461">
        <f>'Actual Sales'!F58</f>
        <v>0</v>
      </c>
      <c r="D90" s="623"/>
      <c r="E90" s="383"/>
      <c r="F90" s="427"/>
      <c r="G90" s="383"/>
      <c r="H90" s="383"/>
    </row>
    <row r="91" spans="1:8" ht="13.5" thickBot="1" x14ac:dyDescent="0.25">
      <c r="A91" s="624" t="s">
        <v>1596</v>
      </c>
      <c r="B91" s="624">
        <f>SUM(B89:B90)</f>
        <v>0</v>
      </c>
      <c r="C91" s="624">
        <f>SUM(C89:C90)</f>
        <v>0</v>
      </c>
      <c r="D91" s="625"/>
      <c r="E91" s="383"/>
      <c r="F91" s="427"/>
      <c r="G91" s="383"/>
      <c r="H91" s="383"/>
    </row>
    <row r="92" spans="1:8" ht="13.5" thickBot="1" x14ac:dyDescent="0.25">
      <c r="A92" s="341" t="s">
        <v>456</v>
      </c>
      <c r="C92" s="613"/>
      <c r="D92" s="380" t="s">
        <v>1961</v>
      </c>
      <c r="E92" s="383"/>
      <c r="F92" s="427"/>
      <c r="G92" s="383"/>
      <c r="H92" s="383"/>
    </row>
    <row r="93" spans="1:8" x14ac:dyDescent="0.2">
      <c r="A93" s="619" t="s">
        <v>450</v>
      </c>
      <c r="B93" s="620"/>
      <c r="C93" s="620">
        <f>'Actual Sales'!F61</f>
        <v>0</v>
      </c>
      <c r="D93" s="621" t="s">
        <v>1556</v>
      </c>
      <c r="E93" s="383"/>
      <c r="F93" s="427"/>
      <c r="G93" s="383"/>
      <c r="H93" s="383"/>
    </row>
    <row r="94" spans="1:8" x14ac:dyDescent="0.2">
      <c r="A94" s="622" t="s">
        <v>1967</v>
      </c>
      <c r="B94" s="461"/>
      <c r="C94" s="461">
        <f>'Actual Sales'!F65</f>
        <v>0</v>
      </c>
      <c r="D94" s="623"/>
      <c r="E94" s="383"/>
      <c r="F94" s="427"/>
      <c r="G94" s="383"/>
      <c r="H94" s="383"/>
    </row>
    <row r="95" spans="1:8" ht="13.5" thickBot="1" x14ac:dyDescent="0.25">
      <c r="A95" s="626" t="s">
        <v>1596</v>
      </c>
      <c r="B95" s="624">
        <f>SUM(B93:B94)</f>
        <v>0</v>
      </c>
      <c r="C95" s="624">
        <f>SUM(C93:C94)</f>
        <v>0</v>
      </c>
      <c r="D95" s="625"/>
      <c r="E95" s="383"/>
      <c r="F95" s="427"/>
      <c r="G95" s="383"/>
      <c r="H95" s="383"/>
    </row>
    <row r="96" spans="1:8" x14ac:dyDescent="0.2">
      <c r="A96" s="341" t="s">
        <v>459</v>
      </c>
      <c r="C96" s="341">
        <f>'Actual Sales'!F68</f>
        <v>0</v>
      </c>
      <c r="D96" s="380" t="s">
        <v>1564</v>
      </c>
      <c r="E96" s="383"/>
      <c r="F96" s="427"/>
      <c r="G96" s="383"/>
      <c r="H96" s="383"/>
    </row>
    <row r="97" spans="1:8" x14ac:dyDescent="0.2">
      <c r="A97" s="341" t="s">
        <v>447</v>
      </c>
      <c r="C97" s="341">
        <f>'Actual Sales'!F69</f>
        <v>0</v>
      </c>
      <c r="D97" s="380" t="s">
        <v>1963</v>
      </c>
      <c r="E97" s="383"/>
      <c r="F97" s="427"/>
      <c r="G97" s="383"/>
      <c r="H97" s="383"/>
    </row>
    <row r="98" spans="1:8" x14ac:dyDescent="0.2">
      <c r="A98" s="341" t="s">
        <v>1964</v>
      </c>
      <c r="C98" s="368">
        <f>'Actual Sales'!F160</f>
        <v>0</v>
      </c>
      <c r="D98" s="380" t="s">
        <v>1558</v>
      </c>
      <c r="E98" s="383"/>
      <c r="F98" s="427"/>
      <c r="G98" s="383"/>
      <c r="H98" s="383"/>
    </row>
    <row r="99" spans="1:8" x14ac:dyDescent="0.2">
      <c r="A99" s="341" t="s">
        <v>453</v>
      </c>
      <c r="C99" s="341">
        <f>'Actual Sales'!F67</f>
        <v>0</v>
      </c>
      <c r="D99" s="380" t="s">
        <v>1564</v>
      </c>
      <c r="E99" s="383"/>
      <c r="F99" s="427"/>
      <c r="G99" s="383"/>
      <c r="H99" s="383"/>
    </row>
  </sheetData>
  <pageMargins left="0.75" right="0.75" top="1" bottom="1" header="0.5" footer="0.5"/>
  <pageSetup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5"/>
  <sheetViews>
    <sheetView workbookViewId="0">
      <selection activeCell="J86" sqref="J86"/>
    </sheetView>
  </sheetViews>
  <sheetFormatPr defaultRowHeight="12.75" x14ac:dyDescent="0.2"/>
  <cols>
    <col min="1" max="4" width="9.140625" style="341"/>
    <col min="5" max="5" width="16.140625" style="384" customWidth="1"/>
    <col min="6" max="6" width="18.28515625" style="341" customWidth="1"/>
    <col min="7" max="7" width="9.140625" style="341"/>
    <col min="8" max="8" width="9.28515625" style="341" bestFit="1" customWidth="1"/>
    <col min="9" max="9" width="13.28515625" style="341" customWidth="1"/>
    <col min="10" max="10" width="9.140625" style="341"/>
    <col min="11" max="11" width="9.28515625" style="341" bestFit="1" customWidth="1"/>
    <col min="12" max="12" width="9.140625" style="341"/>
    <col min="13" max="13" width="9.28515625" style="370" bestFit="1" customWidth="1"/>
    <col min="14" max="14" width="9.28515625" style="341" bestFit="1" customWidth="1"/>
    <col min="15" max="15" width="10.42578125" style="370" bestFit="1" customWidth="1"/>
    <col min="16" max="16" width="9.28515625" style="370" bestFit="1" customWidth="1"/>
    <col min="17" max="18" width="9.140625" style="341"/>
    <col min="19" max="19" width="9.28515625" style="341" bestFit="1" customWidth="1"/>
    <col min="20" max="20" width="3.28515625" style="341" customWidth="1"/>
    <col min="21" max="21" width="9.140625" style="461"/>
    <col min="22" max="260" width="9.140625" style="341"/>
    <col min="261" max="261" width="16.140625" style="341" customWidth="1"/>
    <col min="262" max="262" width="18.28515625" style="341" customWidth="1"/>
    <col min="263" max="263" width="9.140625" style="341"/>
    <col min="264" max="264" width="9.28515625" style="341" bestFit="1" customWidth="1"/>
    <col min="265" max="265" width="13.28515625" style="341" customWidth="1"/>
    <col min="266" max="266" width="9.140625" style="341"/>
    <col min="267" max="267" width="9.28515625" style="341" bestFit="1" customWidth="1"/>
    <col min="268" max="268" width="9.140625" style="341"/>
    <col min="269" max="270" width="9.28515625" style="341" bestFit="1" customWidth="1"/>
    <col min="271" max="271" width="10.42578125" style="341" bestFit="1" customWidth="1"/>
    <col min="272" max="272" width="9.28515625" style="341" bestFit="1" customWidth="1"/>
    <col min="273" max="274" width="9.140625" style="341"/>
    <col min="275" max="275" width="9.28515625" style="341" bestFit="1" customWidth="1"/>
    <col min="276" max="276" width="3.28515625" style="341" customWidth="1"/>
    <col min="277" max="516" width="9.140625" style="341"/>
    <col min="517" max="517" width="16.140625" style="341" customWidth="1"/>
    <col min="518" max="518" width="18.28515625" style="341" customWidth="1"/>
    <col min="519" max="519" width="9.140625" style="341"/>
    <col min="520" max="520" width="9.28515625" style="341" bestFit="1" customWidth="1"/>
    <col min="521" max="521" width="13.28515625" style="341" customWidth="1"/>
    <col min="522" max="522" width="9.140625" style="341"/>
    <col min="523" max="523" width="9.28515625" style="341" bestFit="1" customWidth="1"/>
    <col min="524" max="524" width="9.140625" style="341"/>
    <col min="525" max="526" width="9.28515625" style="341" bestFit="1" customWidth="1"/>
    <col min="527" max="527" width="10.42578125" style="341" bestFit="1" customWidth="1"/>
    <col min="528" max="528" width="9.28515625" style="341" bestFit="1" customWidth="1"/>
    <col min="529" max="530" width="9.140625" style="341"/>
    <col min="531" max="531" width="9.28515625" style="341" bestFit="1" customWidth="1"/>
    <col min="532" max="532" width="3.28515625" style="341" customWidth="1"/>
    <col min="533" max="772" width="9.140625" style="341"/>
    <col min="773" max="773" width="16.140625" style="341" customWidth="1"/>
    <col min="774" max="774" width="18.28515625" style="341" customWidth="1"/>
    <col min="775" max="775" width="9.140625" style="341"/>
    <col min="776" max="776" width="9.28515625" style="341" bestFit="1" customWidth="1"/>
    <col min="777" max="777" width="13.28515625" style="341" customWidth="1"/>
    <col min="778" max="778" width="9.140625" style="341"/>
    <col min="779" max="779" width="9.28515625" style="341" bestFit="1" customWidth="1"/>
    <col min="780" max="780" width="9.140625" style="341"/>
    <col min="781" max="782" width="9.28515625" style="341" bestFit="1" customWidth="1"/>
    <col min="783" max="783" width="10.42578125" style="341" bestFit="1" customWidth="1"/>
    <col min="784" max="784" width="9.28515625" style="341" bestFit="1" customWidth="1"/>
    <col min="785" max="786" width="9.140625" style="341"/>
    <col min="787" max="787" width="9.28515625" style="341" bestFit="1" customWidth="1"/>
    <col min="788" max="788" width="3.28515625" style="341" customWidth="1"/>
    <col min="789" max="1028" width="9.140625" style="341"/>
    <col min="1029" max="1029" width="16.140625" style="341" customWidth="1"/>
    <col min="1030" max="1030" width="18.28515625" style="341" customWidth="1"/>
    <col min="1031" max="1031" width="9.140625" style="341"/>
    <col min="1032" max="1032" width="9.28515625" style="341" bestFit="1" customWidth="1"/>
    <col min="1033" max="1033" width="13.28515625" style="341" customWidth="1"/>
    <col min="1034" max="1034" width="9.140625" style="341"/>
    <col min="1035" max="1035" width="9.28515625" style="341" bestFit="1" customWidth="1"/>
    <col min="1036" max="1036" width="9.140625" style="341"/>
    <col min="1037" max="1038" width="9.28515625" style="341" bestFit="1" customWidth="1"/>
    <col min="1039" max="1039" width="10.42578125" style="341" bestFit="1" customWidth="1"/>
    <col min="1040" max="1040" width="9.28515625" style="341" bestFit="1" customWidth="1"/>
    <col min="1041" max="1042" width="9.140625" style="341"/>
    <col min="1043" max="1043" width="9.28515625" style="341" bestFit="1" customWidth="1"/>
    <col min="1044" max="1044" width="3.28515625" style="341" customWidth="1"/>
    <col min="1045" max="1284" width="9.140625" style="341"/>
    <col min="1285" max="1285" width="16.140625" style="341" customWidth="1"/>
    <col min="1286" max="1286" width="18.28515625" style="341" customWidth="1"/>
    <col min="1287" max="1287" width="9.140625" style="341"/>
    <col min="1288" max="1288" width="9.28515625" style="341" bestFit="1" customWidth="1"/>
    <col min="1289" max="1289" width="13.28515625" style="341" customWidth="1"/>
    <col min="1290" max="1290" width="9.140625" style="341"/>
    <col min="1291" max="1291" width="9.28515625" style="341" bestFit="1" customWidth="1"/>
    <col min="1292" max="1292" width="9.140625" style="341"/>
    <col min="1293" max="1294" width="9.28515625" style="341" bestFit="1" customWidth="1"/>
    <col min="1295" max="1295" width="10.42578125" style="341" bestFit="1" customWidth="1"/>
    <col min="1296" max="1296" width="9.28515625" style="341" bestFit="1" customWidth="1"/>
    <col min="1297" max="1298" width="9.140625" style="341"/>
    <col min="1299" max="1299" width="9.28515625" style="341" bestFit="1" customWidth="1"/>
    <col min="1300" max="1300" width="3.28515625" style="341" customWidth="1"/>
    <col min="1301" max="1540" width="9.140625" style="341"/>
    <col min="1541" max="1541" width="16.140625" style="341" customWidth="1"/>
    <col min="1542" max="1542" width="18.28515625" style="341" customWidth="1"/>
    <col min="1543" max="1543" width="9.140625" style="341"/>
    <col min="1544" max="1544" width="9.28515625" style="341" bestFit="1" customWidth="1"/>
    <col min="1545" max="1545" width="13.28515625" style="341" customWidth="1"/>
    <col min="1546" max="1546" width="9.140625" style="341"/>
    <col min="1547" max="1547" width="9.28515625" style="341" bestFit="1" customWidth="1"/>
    <col min="1548" max="1548" width="9.140625" style="341"/>
    <col min="1549" max="1550" width="9.28515625" style="341" bestFit="1" customWidth="1"/>
    <col min="1551" max="1551" width="10.42578125" style="341" bestFit="1" customWidth="1"/>
    <col min="1552" max="1552" width="9.28515625" style="341" bestFit="1" customWidth="1"/>
    <col min="1553" max="1554" width="9.140625" style="341"/>
    <col min="1555" max="1555" width="9.28515625" style="341" bestFit="1" customWidth="1"/>
    <col min="1556" max="1556" width="3.28515625" style="341" customWidth="1"/>
    <col min="1557" max="1796" width="9.140625" style="341"/>
    <col min="1797" max="1797" width="16.140625" style="341" customWidth="1"/>
    <col min="1798" max="1798" width="18.28515625" style="341" customWidth="1"/>
    <col min="1799" max="1799" width="9.140625" style="341"/>
    <col min="1800" max="1800" width="9.28515625" style="341" bestFit="1" customWidth="1"/>
    <col min="1801" max="1801" width="13.28515625" style="341" customWidth="1"/>
    <col min="1802" max="1802" width="9.140625" style="341"/>
    <col min="1803" max="1803" width="9.28515625" style="341" bestFit="1" customWidth="1"/>
    <col min="1804" max="1804" width="9.140625" style="341"/>
    <col min="1805" max="1806" width="9.28515625" style="341" bestFit="1" customWidth="1"/>
    <col min="1807" max="1807" width="10.42578125" style="341" bestFit="1" customWidth="1"/>
    <col min="1808" max="1808" width="9.28515625" style="341" bestFit="1" customWidth="1"/>
    <col min="1809" max="1810" width="9.140625" style="341"/>
    <col min="1811" max="1811" width="9.28515625" style="341" bestFit="1" customWidth="1"/>
    <col min="1812" max="1812" width="3.28515625" style="341" customWidth="1"/>
    <col min="1813" max="2052" width="9.140625" style="341"/>
    <col min="2053" max="2053" width="16.140625" style="341" customWidth="1"/>
    <col min="2054" max="2054" width="18.28515625" style="341" customWidth="1"/>
    <col min="2055" max="2055" width="9.140625" style="341"/>
    <col min="2056" max="2056" width="9.28515625" style="341" bestFit="1" customWidth="1"/>
    <col min="2057" max="2057" width="13.28515625" style="341" customWidth="1"/>
    <col min="2058" max="2058" width="9.140625" style="341"/>
    <col min="2059" max="2059" width="9.28515625" style="341" bestFit="1" customWidth="1"/>
    <col min="2060" max="2060" width="9.140625" style="341"/>
    <col min="2061" max="2062" width="9.28515625" style="341" bestFit="1" customWidth="1"/>
    <col min="2063" max="2063" width="10.42578125" style="341" bestFit="1" customWidth="1"/>
    <col min="2064" max="2064" width="9.28515625" style="341" bestFit="1" customWidth="1"/>
    <col min="2065" max="2066" width="9.140625" style="341"/>
    <col min="2067" max="2067" width="9.28515625" style="341" bestFit="1" customWidth="1"/>
    <col min="2068" max="2068" width="3.28515625" style="341" customWidth="1"/>
    <col min="2069" max="2308" width="9.140625" style="341"/>
    <col min="2309" max="2309" width="16.140625" style="341" customWidth="1"/>
    <col min="2310" max="2310" width="18.28515625" style="341" customWidth="1"/>
    <col min="2311" max="2311" width="9.140625" style="341"/>
    <col min="2312" max="2312" width="9.28515625" style="341" bestFit="1" customWidth="1"/>
    <col min="2313" max="2313" width="13.28515625" style="341" customWidth="1"/>
    <col min="2314" max="2314" width="9.140625" style="341"/>
    <col min="2315" max="2315" width="9.28515625" style="341" bestFit="1" customWidth="1"/>
    <col min="2316" max="2316" width="9.140625" style="341"/>
    <col min="2317" max="2318" width="9.28515625" style="341" bestFit="1" customWidth="1"/>
    <col min="2319" max="2319" width="10.42578125" style="341" bestFit="1" customWidth="1"/>
    <col min="2320" max="2320" width="9.28515625" style="341" bestFit="1" customWidth="1"/>
    <col min="2321" max="2322" width="9.140625" style="341"/>
    <col min="2323" max="2323" width="9.28515625" style="341" bestFit="1" customWidth="1"/>
    <col min="2324" max="2324" width="3.28515625" style="341" customWidth="1"/>
    <col min="2325" max="2564" width="9.140625" style="341"/>
    <col min="2565" max="2565" width="16.140625" style="341" customWidth="1"/>
    <col min="2566" max="2566" width="18.28515625" style="341" customWidth="1"/>
    <col min="2567" max="2567" width="9.140625" style="341"/>
    <col min="2568" max="2568" width="9.28515625" style="341" bestFit="1" customWidth="1"/>
    <col min="2569" max="2569" width="13.28515625" style="341" customWidth="1"/>
    <col min="2570" max="2570" width="9.140625" style="341"/>
    <col min="2571" max="2571" width="9.28515625" style="341" bestFit="1" customWidth="1"/>
    <col min="2572" max="2572" width="9.140625" style="341"/>
    <col min="2573" max="2574" width="9.28515625" style="341" bestFit="1" customWidth="1"/>
    <col min="2575" max="2575" width="10.42578125" style="341" bestFit="1" customWidth="1"/>
    <col min="2576" max="2576" width="9.28515625" style="341" bestFit="1" customWidth="1"/>
    <col min="2577" max="2578" width="9.140625" style="341"/>
    <col min="2579" max="2579" width="9.28515625" style="341" bestFit="1" customWidth="1"/>
    <col min="2580" max="2580" width="3.28515625" style="341" customWidth="1"/>
    <col min="2581" max="2820" width="9.140625" style="341"/>
    <col min="2821" max="2821" width="16.140625" style="341" customWidth="1"/>
    <col min="2822" max="2822" width="18.28515625" style="341" customWidth="1"/>
    <col min="2823" max="2823" width="9.140625" style="341"/>
    <col min="2824" max="2824" width="9.28515625" style="341" bestFit="1" customWidth="1"/>
    <col min="2825" max="2825" width="13.28515625" style="341" customWidth="1"/>
    <col min="2826" max="2826" width="9.140625" style="341"/>
    <col min="2827" max="2827" width="9.28515625" style="341" bestFit="1" customWidth="1"/>
    <col min="2828" max="2828" width="9.140625" style="341"/>
    <col min="2829" max="2830" width="9.28515625" style="341" bestFit="1" customWidth="1"/>
    <col min="2831" max="2831" width="10.42578125" style="341" bestFit="1" customWidth="1"/>
    <col min="2832" max="2832" width="9.28515625" style="341" bestFit="1" customWidth="1"/>
    <col min="2833" max="2834" width="9.140625" style="341"/>
    <col min="2835" max="2835" width="9.28515625" style="341" bestFit="1" customWidth="1"/>
    <col min="2836" max="2836" width="3.28515625" style="341" customWidth="1"/>
    <col min="2837" max="3076" width="9.140625" style="341"/>
    <col min="3077" max="3077" width="16.140625" style="341" customWidth="1"/>
    <col min="3078" max="3078" width="18.28515625" style="341" customWidth="1"/>
    <col min="3079" max="3079" width="9.140625" style="341"/>
    <col min="3080" max="3080" width="9.28515625" style="341" bestFit="1" customWidth="1"/>
    <col min="3081" max="3081" width="13.28515625" style="341" customWidth="1"/>
    <col min="3082" max="3082" width="9.140625" style="341"/>
    <col min="3083" max="3083" width="9.28515625" style="341" bestFit="1" customWidth="1"/>
    <col min="3084" max="3084" width="9.140625" style="341"/>
    <col min="3085" max="3086" width="9.28515625" style="341" bestFit="1" customWidth="1"/>
    <col min="3087" max="3087" width="10.42578125" style="341" bestFit="1" customWidth="1"/>
    <col min="3088" max="3088" width="9.28515625" style="341" bestFit="1" customWidth="1"/>
    <col min="3089" max="3090" width="9.140625" style="341"/>
    <col min="3091" max="3091" width="9.28515625" style="341" bestFit="1" customWidth="1"/>
    <col min="3092" max="3092" width="3.28515625" style="341" customWidth="1"/>
    <col min="3093" max="3332" width="9.140625" style="341"/>
    <col min="3333" max="3333" width="16.140625" style="341" customWidth="1"/>
    <col min="3334" max="3334" width="18.28515625" style="341" customWidth="1"/>
    <col min="3335" max="3335" width="9.140625" style="341"/>
    <col min="3336" max="3336" width="9.28515625" style="341" bestFit="1" customWidth="1"/>
    <col min="3337" max="3337" width="13.28515625" style="341" customWidth="1"/>
    <col min="3338" max="3338" width="9.140625" style="341"/>
    <col min="3339" max="3339" width="9.28515625" style="341" bestFit="1" customWidth="1"/>
    <col min="3340" max="3340" width="9.140625" style="341"/>
    <col min="3341" max="3342" width="9.28515625" style="341" bestFit="1" customWidth="1"/>
    <col min="3343" max="3343" width="10.42578125" style="341" bestFit="1" customWidth="1"/>
    <col min="3344" max="3344" width="9.28515625" style="341" bestFit="1" customWidth="1"/>
    <col min="3345" max="3346" width="9.140625" style="341"/>
    <col min="3347" max="3347" width="9.28515625" style="341" bestFit="1" customWidth="1"/>
    <col min="3348" max="3348" width="3.28515625" style="341" customWidth="1"/>
    <col min="3349" max="3588" width="9.140625" style="341"/>
    <col min="3589" max="3589" width="16.140625" style="341" customWidth="1"/>
    <col min="3590" max="3590" width="18.28515625" style="341" customWidth="1"/>
    <col min="3591" max="3591" width="9.140625" style="341"/>
    <col min="3592" max="3592" width="9.28515625" style="341" bestFit="1" customWidth="1"/>
    <col min="3593" max="3593" width="13.28515625" style="341" customWidth="1"/>
    <col min="3594" max="3594" width="9.140625" style="341"/>
    <col min="3595" max="3595" width="9.28515625" style="341" bestFit="1" customWidth="1"/>
    <col min="3596" max="3596" width="9.140625" style="341"/>
    <col min="3597" max="3598" width="9.28515625" style="341" bestFit="1" customWidth="1"/>
    <col min="3599" max="3599" width="10.42578125" style="341" bestFit="1" customWidth="1"/>
    <col min="3600" max="3600" width="9.28515625" style="341" bestFit="1" customWidth="1"/>
    <col min="3601" max="3602" width="9.140625" style="341"/>
    <col min="3603" max="3603" width="9.28515625" style="341" bestFit="1" customWidth="1"/>
    <col min="3604" max="3604" width="3.28515625" style="341" customWidth="1"/>
    <col min="3605" max="3844" width="9.140625" style="341"/>
    <col min="3845" max="3845" width="16.140625" style="341" customWidth="1"/>
    <col min="3846" max="3846" width="18.28515625" style="341" customWidth="1"/>
    <col min="3847" max="3847" width="9.140625" style="341"/>
    <col min="3848" max="3848" width="9.28515625" style="341" bestFit="1" customWidth="1"/>
    <col min="3849" max="3849" width="13.28515625" style="341" customWidth="1"/>
    <col min="3850" max="3850" width="9.140625" style="341"/>
    <col min="3851" max="3851" width="9.28515625" style="341" bestFit="1" customWidth="1"/>
    <col min="3852" max="3852" width="9.140625" style="341"/>
    <col min="3853" max="3854" width="9.28515625" style="341" bestFit="1" customWidth="1"/>
    <col min="3855" max="3855" width="10.42578125" style="341" bestFit="1" customWidth="1"/>
    <col min="3856" max="3856" width="9.28515625" style="341" bestFit="1" customWidth="1"/>
    <col min="3857" max="3858" width="9.140625" style="341"/>
    <col min="3859" max="3859" width="9.28515625" style="341" bestFit="1" customWidth="1"/>
    <col min="3860" max="3860" width="3.28515625" style="341" customWidth="1"/>
    <col min="3861" max="4100" width="9.140625" style="341"/>
    <col min="4101" max="4101" width="16.140625" style="341" customWidth="1"/>
    <col min="4102" max="4102" width="18.28515625" style="341" customWidth="1"/>
    <col min="4103" max="4103" width="9.140625" style="341"/>
    <col min="4104" max="4104" width="9.28515625" style="341" bestFit="1" customWidth="1"/>
    <col min="4105" max="4105" width="13.28515625" style="341" customWidth="1"/>
    <col min="4106" max="4106" width="9.140625" style="341"/>
    <col min="4107" max="4107" width="9.28515625" style="341" bestFit="1" customWidth="1"/>
    <col min="4108" max="4108" width="9.140625" style="341"/>
    <col min="4109" max="4110" width="9.28515625" style="341" bestFit="1" customWidth="1"/>
    <col min="4111" max="4111" width="10.42578125" style="341" bestFit="1" customWidth="1"/>
    <col min="4112" max="4112" width="9.28515625" style="341" bestFit="1" customWidth="1"/>
    <col min="4113" max="4114" width="9.140625" style="341"/>
    <col min="4115" max="4115" width="9.28515625" style="341" bestFit="1" customWidth="1"/>
    <col min="4116" max="4116" width="3.28515625" style="341" customWidth="1"/>
    <col min="4117" max="4356" width="9.140625" style="341"/>
    <col min="4357" max="4357" width="16.140625" style="341" customWidth="1"/>
    <col min="4358" max="4358" width="18.28515625" style="341" customWidth="1"/>
    <col min="4359" max="4359" width="9.140625" style="341"/>
    <col min="4360" max="4360" width="9.28515625" style="341" bestFit="1" customWidth="1"/>
    <col min="4361" max="4361" width="13.28515625" style="341" customWidth="1"/>
    <col min="4362" max="4362" width="9.140625" style="341"/>
    <col min="4363" max="4363" width="9.28515625" style="341" bestFit="1" customWidth="1"/>
    <col min="4364" max="4364" width="9.140625" style="341"/>
    <col min="4365" max="4366" width="9.28515625" style="341" bestFit="1" customWidth="1"/>
    <col min="4367" max="4367" width="10.42578125" style="341" bestFit="1" customWidth="1"/>
    <col min="4368" max="4368" width="9.28515625" style="341" bestFit="1" customWidth="1"/>
    <col min="4369" max="4370" width="9.140625" style="341"/>
    <col min="4371" max="4371" width="9.28515625" style="341" bestFit="1" customWidth="1"/>
    <col min="4372" max="4372" width="3.28515625" style="341" customWidth="1"/>
    <col min="4373" max="4612" width="9.140625" style="341"/>
    <col min="4613" max="4613" width="16.140625" style="341" customWidth="1"/>
    <col min="4614" max="4614" width="18.28515625" style="341" customWidth="1"/>
    <col min="4615" max="4615" width="9.140625" style="341"/>
    <col min="4616" max="4616" width="9.28515625" style="341" bestFit="1" customWidth="1"/>
    <col min="4617" max="4617" width="13.28515625" style="341" customWidth="1"/>
    <col min="4618" max="4618" width="9.140625" style="341"/>
    <col min="4619" max="4619" width="9.28515625" style="341" bestFit="1" customWidth="1"/>
    <col min="4620" max="4620" width="9.140625" style="341"/>
    <col min="4621" max="4622" width="9.28515625" style="341" bestFit="1" customWidth="1"/>
    <col min="4623" max="4623" width="10.42578125" style="341" bestFit="1" customWidth="1"/>
    <col min="4624" max="4624" width="9.28515625" style="341" bestFit="1" customWidth="1"/>
    <col min="4625" max="4626" width="9.140625" style="341"/>
    <col min="4627" max="4627" width="9.28515625" style="341" bestFit="1" customWidth="1"/>
    <col min="4628" max="4628" width="3.28515625" style="341" customWidth="1"/>
    <col min="4629" max="4868" width="9.140625" style="341"/>
    <col min="4869" max="4869" width="16.140625" style="341" customWidth="1"/>
    <col min="4870" max="4870" width="18.28515625" style="341" customWidth="1"/>
    <col min="4871" max="4871" width="9.140625" style="341"/>
    <col min="4872" max="4872" width="9.28515625" style="341" bestFit="1" customWidth="1"/>
    <col min="4873" max="4873" width="13.28515625" style="341" customWidth="1"/>
    <col min="4874" max="4874" width="9.140625" style="341"/>
    <col min="4875" max="4875" width="9.28515625" style="341" bestFit="1" customWidth="1"/>
    <col min="4876" max="4876" width="9.140625" style="341"/>
    <col min="4877" max="4878" width="9.28515625" style="341" bestFit="1" customWidth="1"/>
    <col min="4879" max="4879" width="10.42578125" style="341" bestFit="1" customWidth="1"/>
    <col min="4880" max="4880" width="9.28515625" style="341" bestFit="1" customWidth="1"/>
    <col min="4881" max="4882" width="9.140625" style="341"/>
    <col min="4883" max="4883" width="9.28515625" style="341" bestFit="1" customWidth="1"/>
    <col min="4884" max="4884" width="3.28515625" style="341" customWidth="1"/>
    <col min="4885" max="5124" width="9.140625" style="341"/>
    <col min="5125" max="5125" width="16.140625" style="341" customWidth="1"/>
    <col min="5126" max="5126" width="18.28515625" style="341" customWidth="1"/>
    <col min="5127" max="5127" width="9.140625" style="341"/>
    <col min="5128" max="5128" width="9.28515625" style="341" bestFit="1" customWidth="1"/>
    <col min="5129" max="5129" width="13.28515625" style="341" customWidth="1"/>
    <col min="5130" max="5130" width="9.140625" style="341"/>
    <col min="5131" max="5131" width="9.28515625" style="341" bestFit="1" customWidth="1"/>
    <col min="5132" max="5132" width="9.140625" style="341"/>
    <col min="5133" max="5134" width="9.28515625" style="341" bestFit="1" customWidth="1"/>
    <col min="5135" max="5135" width="10.42578125" style="341" bestFit="1" customWidth="1"/>
    <col min="5136" max="5136" width="9.28515625" style="341" bestFit="1" customWidth="1"/>
    <col min="5137" max="5138" width="9.140625" style="341"/>
    <col min="5139" max="5139" width="9.28515625" style="341" bestFit="1" customWidth="1"/>
    <col min="5140" max="5140" width="3.28515625" style="341" customWidth="1"/>
    <col min="5141" max="5380" width="9.140625" style="341"/>
    <col min="5381" max="5381" width="16.140625" style="341" customWidth="1"/>
    <col min="5382" max="5382" width="18.28515625" style="341" customWidth="1"/>
    <col min="5383" max="5383" width="9.140625" style="341"/>
    <col min="5384" max="5384" width="9.28515625" style="341" bestFit="1" customWidth="1"/>
    <col min="5385" max="5385" width="13.28515625" style="341" customWidth="1"/>
    <col min="5386" max="5386" width="9.140625" style="341"/>
    <col min="5387" max="5387" width="9.28515625" style="341" bestFit="1" customWidth="1"/>
    <col min="5388" max="5388" width="9.140625" style="341"/>
    <col min="5389" max="5390" width="9.28515625" style="341" bestFit="1" customWidth="1"/>
    <col min="5391" max="5391" width="10.42578125" style="341" bestFit="1" customWidth="1"/>
    <col min="5392" max="5392" width="9.28515625" style="341" bestFit="1" customWidth="1"/>
    <col min="5393" max="5394" width="9.140625" style="341"/>
    <col min="5395" max="5395" width="9.28515625" style="341" bestFit="1" customWidth="1"/>
    <col min="5396" max="5396" width="3.28515625" style="341" customWidth="1"/>
    <col min="5397" max="5636" width="9.140625" style="341"/>
    <col min="5637" max="5637" width="16.140625" style="341" customWidth="1"/>
    <col min="5638" max="5638" width="18.28515625" style="341" customWidth="1"/>
    <col min="5639" max="5639" width="9.140625" style="341"/>
    <col min="5640" max="5640" width="9.28515625" style="341" bestFit="1" customWidth="1"/>
    <col min="5641" max="5641" width="13.28515625" style="341" customWidth="1"/>
    <col min="5642" max="5642" width="9.140625" style="341"/>
    <col min="5643" max="5643" width="9.28515625" style="341" bestFit="1" customWidth="1"/>
    <col min="5644" max="5644" width="9.140625" style="341"/>
    <col min="5645" max="5646" width="9.28515625" style="341" bestFit="1" customWidth="1"/>
    <col min="5647" max="5647" width="10.42578125" style="341" bestFit="1" customWidth="1"/>
    <col min="5648" max="5648" width="9.28515625" style="341" bestFit="1" customWidth="1"/>
    <col min="5649" max="5650" width="9.140625" style="341"/>
    <col min="5651" max="5651" width="9.28515625" style="341" bestFit="1" customWidth="1"/>
    <col min="5652" max="5652" width="3.28515625" style="341" customWidth="1"/>
    <col min="5653" max="5892" width="9.140625" style="341"/>
    <col min="5893" max="5893" width="16.140625" style="341" customWidth="1"/>
    <col min="5894" max="5894" width="18.28515625" style="341" customWidth="1"/>
    <col min="5895" max="5895" width="9.140625" style="341"/>
    <col min="5896" max="5896" width="9.28515625" style="341" bestFit="1" customWidth="1"/>
    <col min="5897" max="5897" width="13.28515625" style="341" customWidth="1"/>
    <col min="5898" max="5898" width="9.140625" style="341"/>
    <col min="5899" max="5899" width="9.28515625" style="341" bestFit="1" customWidth="1"/>
    <col min="5900" max="5900" width="9.140625" style="341"/>
    <col min="5901" max="5902" width="9.28515625" style="341" bestFit="1" customWidth="1"/>
    <col min="5903" max="5903" width="10.42578125" style="341" bestFit="1" customWidth="1"/>
    <col min="5904" max="5904" width="9.28515625" style="341" bestFit="1" customWidth="1"/>
    <col min="5905" max="5906" width="9.140625" style="341"/>
    <col min="5907" max="5907" width="9.28515625" style="341" bestFit="1" customWidth="1"/>
    <col min="5908" max="5908" width="3.28515625" style="341" customWidth="1"/>
    <col min="5909" max="6148" width="9.140625" style="341"/>
    <col min="6149" max="6149" width="16.140625" style="341" customWidth="1"/>
    <col min="6150" max="6150" width="18.28515625" style="341" customWidth="1"/>
    <col min="6151" max="6151" width="9.140625" style="341"/>
    <col min="6152" max="6152" width="9.28515625" style="341" bestFit="1" customWidth="1"/>
    <col min="6153" max="6153" width="13.28515625" style="341" customWidth="1"/>
    <col min="6154" max="6154" width="9.140625" style="341"/>
    <col min="6155" max="6155" width="9.28515625" style="341" bestFit="1" customWidth="1"/>
    <col min="6156" max="6156" width="9.140625" style="341"/>
    <col min="6157" max="6158" width="9.28515625" style="341" bestFit="1" customWidth="1"/>
    <col min="6159" max="6159" width="10.42578125" style="341" bestFit="1" customWidth="1"/>
    <col min="6160" max="6160" width="9.28515625" style="341" bestFit="1" customWidth="1"/>
    <col min="6161" max="6162" width="9.140625" style="341"/>
    <col min="6163" max="6163" width="9.28515625" style="341" bestFit="1" customWidth="1"/>
    <col min="6164" max="6164" width="3.28515625" style="341" customWidth="1"/>
    <col min="6165" max="6404" width="9.140625" style="341"/>
    <col min="6405" max="6405" width="16.140625" style="341" customWidth="1"/>
    <col min="6406" max="6406" width="18.28515625" style="341" customWidth="1"/>
    <col min="6407" max="6407" width="9.140625" style="341"/>
    <col min="6408" max="6408" width="9.28515625" style="341" bestFit="1" customWidth="1"/>
    <col min="6409" max="6409" width="13.28515625" style="341" customWidth="1"/>
    <col min="6410" max="6410" width="9.140625" style="341"/>
    <col min="6411" max="6411" width="9.28515625" style="341" bestFit="1" customWidth="1"/>
    <col min="6412" max="6412" width="9.140625" style="341"/>
    <col min="6413" max="6414" width="9.28515625" style="341" bestFit="1" customWidth="1"/>
    <col min="6415" max="6415" width="10.42578125" style="341" bestFit="1" customWidth="1"/>
    <col min="6416" max="6416" width="9.28515625" style="341" bestFit="1" customWidth="1"/>
    <col min="6417" max="6418" width="9.140625" style="341"/>
    <col min="6419" max="6419" width="9.28515625" style="341" bestFit="1" customWidth="1"/>
    <col min="6420" max="6420" width="3.28515625" style="341" customWidth="1"/>
    <col min="6421" max="6660" width="9.140625" style="341"/>
    <col min="6661" max="6661" width="16.140625" style="341" customWidth="1"/>
    <col min="6662" max="6662" width="18.28515625" style="341" customWidth="1"/>
    <col min="6663" max="6663" width="9.140625" style="341"/>
    <col min="6664" max="6664" width="9.28515625" style="341" bestFit="1" customWidth="1"/>
    <col min="6665" max="6665" width="13.28515625" style="341" customWidth="1"/>
    <col min="6666" max="6666" width="9.140625" style="341"/>
    <col min="6667" max="6667" width="9.28515625" style="341" bestFit="1" customWidth="1"/>
    <col min="6668" max="6668" width="9.140625" style="341"/>
    <col min="6669" max="6670" width="9.28515625" style="341" bestFit="1" customWidth="1"/>
    <col min="6671" max="6671" width="10.42578125" style="341" bestFit="1" customWidth="1"/>
    <col min="6672" max="6672" width="9.28515625" style="341" bestFit="1" customWidth="1"/>
    <col min="6673" max="6674" width="9.140625" style="341"/>
    <col min="6675" max="6675" width="9.28515625" style="341" bestFit="1" customWidth="1"/>
    <col min="6676" max="6676" width="3.28515625" style="341" customWidth="1"/>
    <col min="6677" max="6916" width="9.140625" style="341"/>
    <col min="6917" max="6917" width="16.140625" style="341" customWidth="1"/>
    <col min="6918" max="6918" width="18.28515625" style="341" customWidth="1"/>
    <col min="6919" max="6919" width="9.140625" style="341"/>
    <col min="6920" max="6920" width="9.28515625" style="341" bestFit="1" customWidth="1"/>
    <col min="6921" max="6921" width="13.28515625" style="341" customWidth="1"/>
    <col min="6922" max="6922" width="9.140625" style="341"/>
    <col min="6923" max="6923" width="9.28515625" style="341" bestFit="1" customWidth="1"/>
    <col min="6924" max="6924" width="9.140625" style="341"/>
    <col min="6925" max="6926" width="9.28515625" style="341" bestFit="1" customWidth="1"/>
    <col min="6927" max="6927" width="10.42578125" style="341" bestFit="1" customWidth="1"/>
    <col min="6928" max="6928" width="9.28515625" style="341" bestFit="1" customWidth="1"/>
    <col min="6929" max="6930" width="9.140625" style="341"/>
    <col min="6931" max="6931" width="9.28515625" style="341" bestFit="1" customWidth="1"/>
    <col min="6932" max="6932" width="3.28515625" style="341" customWidth="1"/>
    <col min="6933" max="7172" width="9.140625" style="341"/>
    <col min="7173" max="7173" width="16.140625" style="341" customWidth="1"/>
    <col min="7174" max="7174" width="18.28515625" style="341" customWidth="1"/>
    <col min="7175" max="7175" width="9.140625" style="341"/>
    <col min="7176" max="7176" width="9.28515625" style="341" bestFit="1" customWidth="1"/>
    <col min="7177" max="7177" width="13.28515625" style="341" customWidth="1"/>
    <col min="7178" max="7178" width="9.140625" style="341"/>
    <col min="7179" max="7179" width="9.28515625" style="341" bestFit="1" customWidth="1"/>
    <col min="7180" max="7180" width="9.140625" style="341"/>
    <col min="7181" max="7182" width="9.28515625" style="341" bestFit="1" customWidth="1"/>
    <col min="7183" max="7183" width="10.42578125" style="341" bestFit="1" customWidth="1"/>
    <col min="7184" max="7184" width="9.28515625" style="341" bestFit="1" customWidth="1"/>
    <col min="7185" max="7186" width="9.140625" style="341"/>
    <col min="7187" max="7187" width="9.28515625" style="341" bestFit="1" customWidth="1"/>
    <col min="7188" max="7188" width="3.28515625" style="341" customWidth="1"/>
    <col min="7189" max="7428" width="9.140625" style="341"/>
    <col min="7429" max="7429" width="16.140625" style="341" customWidth="1"/>
    <col min="7430" max="7430" width="18.28515625" style="341" customWidth="1"/>
    <col min="7431" max="7431" width="9.140625" style="341"/>
    <col min="7432" max="7432" width="9.28515625" style="341" bestFit="1" customWidth="1"/>
    <col min="7433" max="7433" width="13.28515625" style="341" customWidth="1"/>
    <col min="7434" max="7434" width="9.140625" style="341"/>
    <col min="7435" max="7435" width="9.28515625" style="341" bestFit="1" customWidth="1"/>
    <col min="7436" max="7436" width="9.140625" style="341"/>
    <col min="7437" max="7438" width="9.28515625" style="341" bestFit="1" customWidth="1"/>
    <col min="7439" max="7439" width="10.42578125" style="341" bestFit="1" customWidth="1"/>
    <col min="7440" max="7440" width="9.28515625" style="341" bestFit="1" customWidth="1"/>
    <col min="7441" max="7442" width="9.140625" style="341"/>
    <col min="7443" max="7443" width="9.28515625" style="341" bestFit="1" customWidth="1"/>
    <col min="7444" max="7444" width="3.28515625" style="341" customWidth="1"/>
    <col min="7445" max="7684" width="9.140625" style="341"/>
    <col min="7685" max="7685" width="16.140625" style="341" customWidth="1"/>
    <col min="7686" max="7686" width="18.28515625" style="341" customWidth="1"/>
    <col min="7687" max="7687" width="9.140625" style="341"/>
    <col min="7688" max="7688" width="9.28515625" style="341" bestFit="1" customWidth="1"/>
    <col min="7689" max="7689" width="13.28515625" style="341" customWidth="1"/>
    <col min="7690" max="7690" width="9.140625" style="341"/>
    <col min="7691" max="7691" width="9.28515625" style="341" bestFit="1" customWidth="1"/>
    <col min="7692" max="7692" width="9.140625" style="341"/>
    <col min="7693" max="7694" width="9.28515625" style="341" bestFit="1" customWidth="1"/>
    <col min="7695" max="7695" width="10.42578125" style="341" bestFit="1" customWidth="1"/>
    <col min="7696" max="7696" width="9.28515625" style="341" bestFit="1" customWidth="1"/>
    <col min="7697" max="7698" width="9.140625" style="341"/>
    <col min="7699" max="7699" width="9.28515625" style="341" bestFit="1" customWidth="1"/>
    <col min="7700" max="7700" width="3.28515625" style="341" customWidth="1"/>
    <col min="7701" max="7940" width="9.140625" style="341"/>
    <col min="7941" max="7941" width="16.140625" style="341" customWidth="1"/>
    <col min="7942" max="7942" width="18.28515625" style="341" customWidth="1"/>
    <col min="7943" max="7943" width="9.140625" style="341"/>
    <col min="7944" max="7944" width="9.28515625" style="341" bestFit="1" customWidth="1"/>
    <col min="7945" max="7945" width="13.28515625" style="341" customWidth="1"/>
    <col min="7946" max="7946" width="9.140625" style="341"/>
    <col min="7947" max="7947" width="9.28515625" style="341" bestFit="1" customWidth="1"/>
    <col min="7948" max="7948" width="9.140625" style="341"/>
    <col min="7949" max="7950" width="9.28515625" style="341" bestFit="1" customWidth="1"/>
    <col min="7951" max="7951" width="10.42578125" style="341" bestFit="1" customWidth="1"/>
    <col min="7952" max="7952" width="9.28515625" style="341" bestFit="1" customWidth="1"/>
    <col min="7953" max="7954" width="9.140625" style="341"/>
    <col min="7955" max="7955" width="9.28515625" style="341" bestFit="1" customWidth="1"/>
    <col min="7956" max="7956" width="3.28515625" style="341" customWidth="1"/>
    <col min="7957" max="8196" width="9.140625" style="341"/>
    <col min="8197" max="8197" width="16.140625" style="341" customWidth="1"/>
    <col min="8198" max="8198" width="18.28515625" style="341" customWidth="1"/>
    <col min="8199" max="8199" width="9.140625" style="341"/>
    <col min="8200" max="8200" width="9.28515625" style="341" bestFit="1" customWidth="1"/>
    <col min="8201" max="8201" width="13.28515625" style="341" customWidth="1"/>
    <col min="8202" max="8202" width="9.140625" style="341"/>
    <col min="8203" max="8203" width="9.28515625" style="341" bestFit="1" customWidth="1"/>
    <col min="8204" max="8204" width="9.140625" style="341"/>
    <col min="8205" max="8206" width="9.28515625" style="341" bestFit="1" customWidth="1"/>
    <col min="8207" max="8207" width="10.42578125" style="341" bestFit="1" customWidth="1"/>
    <col min="8208" max="8208" width="9.28515625" style="341" bestFit="1" customWidth="1"/>
    <col min="8209" max="8210" width="9.140625" style="341"/>
    <col min="8211" max="8211" width="9.28515625" style="341" bestFit="1" customWidth="1"/>
    <col min="8212" max="8212" width="3.28515625" style="341" customWidth="1"/>
    <col min="8213" max="8452" width="9.140625" style="341"/>
    <col min="8453" max="8453" width="16.140625" style="341" customWidth="1"/>
    <col min="8454" max="8454" width="18.28515625" style="341" customWidth="1"/>
    <col min="8455" max="8455" width="9.140625" style="341"/>
    <col min="8456" max="8456" width="9.28515625" style="341" bestFit="1" customWidth="1"/>
    <col min="8457" max="8457" width="13.28515625" style="341" customWidth="1"/>
    <col min="8458" max="8458" width="9.140625" style="341"/>
    <col min="8459" max="8459" width="9.28515625" style="341" bestFit="1" customWidth="1"/>
    <col min="8460" max="8460" width="9.140625" style="341"/>
    <col min="8461" max="8462" width="9.28515625" style="341" bestFit="1" customWidth="1"/>
    <col min="8463" max="8463" width="10.42578125" style="341" bestFit="1" customWidth="1"/>
    <col min="8464" max="8464" width="9.28515625" style="341" bestFit="1" customWidth="1"/>
    <col min="8465" max="8466" width="9.140625" style="341"/>
    <col min="8467" max="8467" width="9.28515625" style="341" bestFit="1" customWidth="1"/>
    <col min="8468" max="8468" width="3.28515625" style="341" customWidth="1"/>
    <col min="8469" max="8708" width="9.140625" style="341"/>
    <col min="8709" max="8709" width="16.140625" style="341" customWidth="1"/>
    <col min="8710" max="8710" width="18.28515625" style="341" customWidth="1"/>
    <col min="8711" max="8711" width="9.140625" style="341"/>
    <col min="8712" max="8712" width="9.28515625" style="341" bestFit="1" customWidth="1"/>
    <col min="8713" max="8713" width="13.28515625" style="341" customWidth="1"/>
    <col min="8714" max="8714" width="9.140625" style="341"/>
    <col min="8715" max="8715" width="9.28515625" style="341" bestFit="1" customWidth="1"/>
    <col min="8716" max="8716" width="9.140625" style="341"/>
    <col min="8717" max="8718" width="9.28515625" style="341" bestFit="1" customWidth="1"/>
    <col min="8719" max="8719" width="10.42578125" style="341" bestFit="1" customWidth="1"/>
    <col min="8720" max="8720" width="9.28515625" style="341" bestFit="1" customWidth="1"/>
    <col min="8721" max="8722" width="9.140625" style="341"/>
    <col min="8723" max="8723" width="9.28515625" style="341" bestFit="1" customWidth="1"/>
    <col min="8724" max="8724" width="3.28515625" style="341" customWidth="1"/>
    <col min="8725" max="8964" width="9.140625" style="341"/>
    <col min="8965" max="8965" width="16.140625" style="341" customWidth="1"/>
    <col min="8966" max="8966" width="18.28515625" style="341" customWidth="1"/>
    <col min="8967" max="8967" width="9.140625" style="341"/>
    <col min="8968" max="8968" width="9.28515625" style="341" bestFit="1" customWidth="1"/>
    <col min="8969" max="8969" width="13.28515625" style="341" customWidth="1"/>
    <col min="8970" max="8970" width="9.140625" style="341"/>
    <col min="8971" max="8971" width="9.28515625" style="341" bestFit="1" customWidth="1"/>
    <col min="8972" max="8972" width="9.140625" style="341"/>
    <col min="8973" max="8974" width="9.28515625" style="341" bestFit="1" customWidth="1"/>
    <col min="8975" max="8975" width="10.42578125" style="341" bestFit="1" customWidth="1"/>
    <col min="8976" max="8976" width="9.28515625" style="341" bestFit="1" customWidth="1"/>
    <col min="8977" max="8978" width="9.140625" style="341"/>
    <col min="8979" max="8979" width="9.28515625" style="341" bestFit="1" customWidth="1"/>
    <col min="8980" max="8980" width="3.28515625" style="341" customWidth="1"/>
    <col min="8981" max="9220" width="9.140625" style="341"/>
    <col min="9221" max="9221" width="16.140625" style="341" customWidth="1"/>
    <col min="9222" max="9222" width="18.28515625" style="341" customWidth="1"/>
    <col min="9223" max="9223" width="9.140625" style="341"/>
    <col min="9224" max="9224" width="9.28515625" style="341" bestFit="1" customWidth="1"/>
    <col min="9225" max="9225" width="13.28515625" style="341" customWidth="1"/>
    <col min="9226" max="9226" width="9.140625" style="341"/>
    <col min="9227" max="9227" width="9.28515625" style="341" bestFit="1" customWidth="1"/>
    <col min="9228" max="9228" width="9.140625" style="341"/>
    <col min="9229" max="9230" width="9.28515625" style="341" bestFit="1" customWidth="1"/>
    <col min="9231" max="9231" width="10.42578125" style="341" bestFit="1" customWidth="1"/>
    <col min="9232" max="9232" width="9.28515625" style="341" bestFit="1" customWidth="1"/>
    <col min="9233" max="9234" width="9.140625" style="341"/>
    <col min="9235" max="9235" width="9.28515625" style="341" bestFit="1" customWidth="1"/>
    <col min="9236" max="9236" width="3.28515625" style="341" customWidth="1"/>
    <col min="9237" max="9476" width="9.140625" style="341"/>
    <col min="9477" max="9477" width="16.140625" style="341" customWidth="1"/>
    <col min="9478" max="9478" width="18.28515625" style="341" customWidth="1"/>
    <col min="9479" max="9479" width="9.140625" style="341"/>
    <col min="9480" max="9480" width="9.28515625" style="341" bestFit="1" customWidth="1"/>
    <col min="9481" max="9481" width="13.28515625" style="341" customWidth="1"/>
    <col min="9482" max="9482" width="9.140625" style="341"/>
    <col min="9483" max="9483" width="9.28515625" style="341" bestFit="1" customWidth="1"/>
    <col min="9484" max="9484" width="9.140625" style="341"/>
    <col min="9485" max="9486" width="9.28515625" style="341" bestFit="1" customWidth="1"/>
    <col min="9487" max="9487" width="10.42578125" style="341" bestFit="1" customWidth="1"/>
    <col min="9488" max="9488" width="9.28515625" style="341" bestFit="1" customWidth="1"/>
    <col min="9489" max="9490" width="9.140625" style="341"/>
    <col min="9491" max="9491" width="9.28515625" style="341" bestFit="1" customWidth="1"/>
    <col min="9492" max="9492" width="3.28515625" style="341" customWidth="1"/>
    <col min="9493" max="9732" width="9.140625" style="341"/>
    <col min="9733" max="9733" width="16.140625" style="341" customWidth="1"/>
    <col min="9734" max="9734" width="18.28515625" style="341" customWidth="1"/>
    <col min="9735" max="9735" width="9.140625" style="341"/>
    <col min="9736" max="9736" width="9.28515625" style="341" bestFit="1" customWidth="1"/>
    <col min="9737" max="9737" width="13.28515625" style="341" customWidth="1"/>
    <col min="9738" max="9738" width="9.140625" style="341"/>
    <col min="9739" max="9739" width="9.28515625" style="341" bestFit="1" customWidth="1"/>
    <col min="9740" max="9740" width="9.140625" style="341"/>
    <col min="9741" max="9742" width="9.28515625" style="341" bestFit="1" customWidth="1"/>
    <col min="9743" max="9743" width="10.42578125" style="341" bestFit="1" customWidth="1"/>
    <col min="9744" max="9744" width="9.28515625" style="341" bestFit="1" customWidth="1"/>
    <col min="9745" max="9746" width="9.140625" style="341"/>
    <col min="9747" max="9747" width="9.28515625" style="341" bestFit="1" customWidth="1"/>
    <col min="9748" max="9748" width="3.28515625" style="341" customWidth="1"/>
    <col min="9749" max="9988" width="9.140625" style="341"/>
    <col min="9989" max="9989" width="16.140625" style="341" customWidth="1"/>
    <col min="9990" max="9990" width="18.28515625" style="341" customWidth="1"/>
    <col min="9991" max="9991" width="9.140625" style="341"/>
    <col min="9992" max="9992" width="9.28515625" style="341" bestFit="1" customWidth="1"/>
    <col min="9993" max="9993" width="13.28515625" style="341" customWidth="1"/>
    <col min="9994" max="9994" width="9.140625" style="341"/>
    <col min="9995" max="9995" width="9.28515625" style="341" bestFit="1" customWidth="1"/>
    <col min="9996" max="9996" width="9.140625" style="341"/>
    <col min="9997" max="9998" width="9.28515625" style="341" bestFit="1" customWidth="1"/>
    <col min="9999" max="9999" width="10.42578125" style="341" bestFit="1" customWidth="1"/>
    <col min="10000" max="10000" width="9.28515625" style="341" bestFit="1" customWidth="1"/>
    <col min="10001" max="10002" width="9.140625" style="341"/>
    <col min="10003" max="10003" width="9.28515625" style="341" bestFit="1" customWidth="1"/>
    <col min="10004" max="10004" width="3.28515625" style="341" customWidth="1"/>
    <col min="10005" max="10244" width="9.140625" style="341"/>
    <col min="10245" max="10245" width="16.140625" style="341" customWidth="1"/>
    <col min="10246" max="10246" width="18.28515625" style="341" customWidth="1"/>
    <col min="10247" max="10247" width="9.140625" style="341"/>
    <col min="10248" max="10248" width="9.28515625" style="341" bestFit="1" customWidth="1"/>
    <col min="10249" max="10249" width="13.28515625" style="341" customWidth="1"/>
    <col min="10250" max="10250" width="9.140625" style="341"/>
    <col min="10251" max="10251" width="9.28515625" style="341" bestFit="1" customWidth="1"/>
    <col min="10252" max="10252" width="9.140625" style="341"/>
    <col min="10253" max="10254" width="9.28515625" style="341" bestFit="1" customWidth="1"/>
    <col min="10255" max="10255" width="10.42578125" style="341" bestFit="1" customWidth="1"/>
    <col min="10256" max="10256" width="9.28515625" style="341" bestFit="1" customWidth="1"/>
    <col min="10257" max="10258" width="9.140625" style="341"/>
    <col min="10259" max="10259" width="9.28515625" style="341" bestFit="1" customWidth="1"/>
    <col min="10260" max="10260" width="3.28515625" style="341" customWidth="1"/>
    <col min="10261" max="10500" width="9.140625" style="341"/>
    <col min="10501" max="10501" width="16.140625" style="341" customWidth="1"/>
    <col min="10502" max="10502" width="18.28515625" style="341" customWidth="1"/>
    <col min="10503" max="10503" width="9.140625" style="341"/>
    <col min="10504" max="10504" width="9.28515625" style="341" bestFit="1" customWidth="1"/>
    <col min="10505" max="10505" width="13.28515625" style="341" customWidth="1"/>
    <col min="10506" max="10506" width="9.140625" style="341"/>
    <col min="10507" max="10507" width="9.28515625" style="341" bestFit="1" customWidth="1"/>
    <col min="10508" max="10508" width="9.140625" style="341"/>
    <col min="10509" max="10510" width="9.28515625" style="341" bestFit="1" customWidth="1"/>
    <col min="10511" max="10511" width="10.42578125" style="341" bestFit="1" customWidth="1"/>
    <col min="10512" max="10512" width="9.28515625" style="341" bestFit="1" customWidth="1"/>
    <col min="10513" max="10514" width="9.140625" style="341"/>
    <col min="10515" max="10515" width="9.28515625" style="341" bestFit="1" customWidth="1"/>
    <col min="10516" max="10516" width="3.28515625" style="341" customWidth="1"/>
    <col min="10517" max="10756" width="9.140625" style="341"/>
    <col min="10757" max="10757" width="16.140625" style="341" customWidth="1"/>
    <col min="10758" max="10758" width="18.28515625" style="341" customWidth="1"/>
    <col min="10759" max="10759" width="9.140625" style="341"/>
    <col min="10760" max="10760" width="9.28515625" style="341" bestFit="1" customWidth="1"/>
    <col min="10761" max="10761" width="13.28515625" style="341" customWidth="1"/>
    <col min="10762" max="10762" width="9.140625" style="341"/>
    <col min="10763" max="10763" width="9.28515625" style="341" bestFit="1" customWidth="1"/>
    <col min="10764" max="10764" width="9.140625" style="341"/>
    <col min="10765" max="10766" width="9.28515625" style="341" bestFit="1" customWidth="1"/>
    <col min="10767" max="10767" width="10.42578125" style="341" bestFit="1" customWidth="1"/>
    <col min="10768" max="10768" width="9.28515625" style="341" bestFit="1" customWidth="1"/>
    <col min="10769" max="10770" width="9.140625" style="341"/>
    <col min="10771" max="10771" width="9.28515625" style="341" bestFit="1" customWidth="1"/>
    <col min="10772" max="10772" width="3.28515625" style="341" customWidth="1"/>
    <col min="10773" max="11012" width="9.140625" style="341"/>
    <col min="11013" max="11013" width="16.140625" style="341" customWidth="1"/>
    <col min="11014" max="11014" width="18.28515625" style="341" customWidth="1"/>
    <col min="11015" max="11015" width="9.140625" style="341"/>
    <col min="11016" max="11016" width="9.28515625" style="341" bestFit="1" customWidth="1"/>
    <col min="11017" max="11017" width="13.28515625" style="341" customWidth="1"/>
    <col min="11018" max="11018" width="9.140625" style="341"/>
    <col min="11019" max="11019" width="9.28515625" style="341" bestFit="1" customWidth="1"/>
    <col min="11020" max="11020" width="9.140625" style="341"/>
    <col min="11021" max="11022" width="9.28515625" style="341" bestFit="1" customWidth="1"/>
    <col min="11023" max="11023" width="10.42578125" style="341" bestFit="1" customWidth="1"/>
    <col min="11024" max="11024" width="9.28515625" style="341" bestFit="1" customWidth="1"/>
    <col min="11025" max="11026" width="9.140625" style="341"/>
    <col min="11027" max="11027" width="9.28515625" style="341" bestFit="1" customWidth="1"/>
    <col min="11028" max="11028" width="3.28515625" style="341" customWidth="1"/>
    <col min="11029" max="11268" width="9.140625" style="341"/>
    <col min="11269" max="11269" width="16.140625" style="341" customWidth="1"/>
    <col min="11270" max="11270" width="18.28515625" style="341" customWidth="1"/>
    <col min="11271" max="11271" width="9.140625" style="341"/>
    <col min="11272" max="11272" width="9.28515625" style="341" bestFit="1" customWidth="1"/>
    <col min="11273" max="11273" width="13.28515625" style="341" customWidth="1"/>
    <col min="11274" max="11274" width="9.140625" style="341"/>
    <col min="11275" max="11275" width="9.28515625" style="341" bestFit="1" customWidth="1"/>
    <col min="11276" max="11276" width="9.140625" style="341"/>
    <col min="11277" max="11278" width="9.28515625" style="341" bestFit="1" customWidth="1"/>
    <col min="11279" max="11279" width="10.42578125" style="341" bestFit="1" customWidth="1"/>
    <col min="11280" max="11280" width="9.28515625" style="341" bestFit="1" customWidth="1"/>
    <col min="11281" max="11282" width="9.140625" style="341"/>
    <col min="11283" max="11283" width="9.28515625" style="341" bestFit="1" customWidth="1"/>
    <col min="11284" max="11284" width="3.28515625" style="341" customWidth="1"/>
    <col min="11285" max="11524" width="9.140625" style="341"/>
    <col min="11525" max="11525" width="16.140625" style="341" customWidth="1"/>
    <col min="11526" max="11526" width="18.28515625" style="341" customWidth="1"/>
    <col min="11527" max="11527" width="9.140625" style="341"/>
    <col min="11528" max="11528" width="9.28515625" style="341" bestFit="1" customWidth="1"/>
    <col min="11529" max="11529" width="13.28515625" style="341" customWidth="1"/>
    <col min="11530" max="11530" width="9.140625" style="341"/>
    <col min="11531" max="11531" width="9.28515625" style="341" bestFit="1" customWidth="1"/>
    <col min="11532" max="11532" width="9.140625" style="341"/>
    <col min="11533" max="11534" width="9.28515625" style="341" bestFit="1" customWidth="1"/>
    <col min="11535" max="11535" width="10.42578125" style="341" bestFit="1" customWidth="1"/>
    <col min="11536" max="11536" width="9.28515625" style="341" bestFit="1" customWidth="1"/>
    <col min="11537" max="11538" width="9.140625" style="341"/>
    <col min="11539" max="11539" width="9.28515625" style="341" bestFit="1" customWidth="1"/>
    <col min="11540" max="11540" width="3.28515625" style="341" customWidth="1"/>
    <col min="11541" max="11780" width="9.140625" style="341"/>
    <col min="11781" max="11781" width="16.140625" style="341" customWidth="1"/>
    <col min="11782" max="11782" width="18.28515625" style="341" customWidth="1"/>
    <col min="11783" max="11783" width="9.140625" style="341"/>
    <col min="11784" max="11784" width="9.28515625" style="341" bestFit="1" customWidth="1"/>
    <col min="11785" max="11785" width="13.28515625" style="341" customWidth="1"/>
    <col min="11786" max="11786" width="9.140625" style="341"/>
    <col min="11787" max="11787" width="9.28515625" style="341" bestFit="1" customWidth="1"/>
    <col min="11788" max="11788" width="9.140625" style="341"/>
    <col min="11789" max="11790" width="9.28515625" style="341" bestFit="1" customWidth="1"/>
    <col min="11791" max="11791" width="10.42578125" style="341" bestFit="1" customWidth="1"/>
    <col min="11792" max="11792" width="9.28515625" style="341" bestFit="1" customWidth="1"/>
    <col min="11793" max="11794" width="9.140625" style="341"/>
    <col min="11795" max="11795" width="9.28515625" style="341" bestFit="1" customWidth="1"/>
    <col min="11796" max="11796" width="3.28515625" style="341" customWidth="1"/>
    <col min="11797" max="12036" width="9.140625" style="341"/>
    <col min="12037" max="12037" width="16.140625" style="341" customWidth="1"/>
    <col min="12038" max="12038" width="18.28515625" style="341" customWidth="1"/>
    <col min="12039" max="12039" width="9.140625" style="341"/>
    <col min="12040" max="12040" width="9.28515625" style="341" bestFit="1" customWidth="1"/>
    <col min="12041" max="12041" width="13.28515625" style="341" customWidth="1"/>
    <col min="12042" max="12042" width="9.140625" style="341"/>
    <col min="12043" max="12043" width="9.28515625" style="341" bestFit="1" customWidth="1"/>
    <col min="12044" max="12044" width="9.140625" style="341"/>
    <col min="12045" max="12046" width="9.28515625" style="341" bestFit="1" customWidth="1"/>
    <col min="12047" max="12047" width="10.42578125" style="341" bestFit="1" customWidth="1"/>
    <col min="12048" max="12048" width="9.28515625" style="341" bestFit="1" customWidth="1"/>
    <col min="12049" max="12050" width="9.140625" style="341"/>
    <col min="12051" max="12051" width="9.28515625" style="341" bestFit="1" customWidth="1"/>
    <col min="12052" max="12052" width="3.28515625" style="341" customWidth="1"/>
    <col min="12053" max="12292" width="9.140625" style="341"/>
    <col min="12293" max="12293" width="16.140625" style="341" customWidth="1"/>
    <col min="12294" max="12294" width="18.28515625" style="341" customWidth="1"/>
    <col min="12295" max="12295" width="9.140625" style="341"/>
    <col min="12296" max="12296" width="9.28515625" style="341" bestFit="1" customWidth="1"/>
    <col min="12297" max="12297" width="13.28515625" style="341" customWidth="1"/>
    <col min="12298" max="12298" width="9.140625" style="341"/>
    <col min="12299" max="12299" width="9.28515625" style="341" bestFit="1" customWidth="1"/>
    <col min="12300" max="12300" width="9.140625" style="341"/>
    <col min="12301" max="12302" width="9.28515625" style="341" bestFit="1" customWidth="1"/>
    <col min="12303" max="12303" width="10.42578125" style="341" bestFit="1" customWidth="1"/>
    <col min="12304" max="12304" width="9.28515625" style="341" bestFit="1" customWidth="1"/>
    <col min="12305" max="12306" width="9.140625" style="341"/>
    <col min="12307" max="12307" width="9.28515625" style="341" bestFit="1" customWidth="1"/>
    <col min="12308" max="12308" width="3.28515625" style="341" customWidth="1"/>
    <col min="12309" max="12548" width="9.140625" style="341"/>
    <col min="12549" max="12549" width="16.140625" style="341" customWidth="1"/>
    <col min="12550" max="12550" width="18.28515625" style="341" customWidth="1"/>
    <col min="12551" max="12551" width="9.140625" style="341"/>
    <col min="12552" max="12552" width="9.28515625" style="341" bestFit="1" customWidth="1"/>
    <col min="12553" max="12553" width="13.28515625" style="341" customWidth="1"/>
    <col min="12554" max="12554" width="9.140625" style="341"/>
    <col min="12555" max="12555" width="9.28515625" style="341" bestFit="1" customWidth="1"/>
    <col min="12556" max="12556" width="9.140625" style="341"/>
    <col min="12557" max="12558" width="9.28515625" style="341" bestFit="1" customWidth="1"/>
    <col min="12559" max="12559" width="10.42578125" style="341" bestFit="1" customWidth="1"/>
    <col min="12560" max="12560" width="9.28515625" style="341" bestFit="1" customWidth="1"/>
    <col min="12561" max="12562" width="9.140625" style="341"/>
    <col min="12563" max="12563" width="9.28515625" style="341" bestFit="1" customWidth="1"/>
    <col min="12564" max="12564" width="3.28515625" style="341" customWidth="1"/>
    <col min="12565" max="12804" width="9.140625" style="341"/>
    <col min="12805" max="12805" width="16.140625" style="341" customWidth="1"/>
    <col min="12806" max="12806" width="18.28515625" style="341" customWidth="1"/>
    <col min="12807" max="12807" width="9.140625" style="341"/>
    <col min="12808" max="12808" width="9.28515625" style="341" bestFit="1" customWidth="1"/>
    <col min="12809" max="12809" width="13.28515625" style="341" customWidth="1"/>
    <col min="12810" max="12810" width="9.140625" style="341"/>
    <col min="12811" max="12811" width="9.28515625" style="341" bestFit="1" customWidth="1"/>
    <col min="12812" max="12812" width="9.140625" style="341"/>
    <col min="12813" max="12814" width="9.28515625" style="341" bestFit="1" customWidth="1"/>
    <col min="12815" max="12815" width="10.42578125" style="341" bestFit="1" customWidth="1"/>
    <col min="12816" max="12816" width="9.28515625" style="341" bestFit="1" customWidth="1"/>
    <col min="12817" max="12818" width="9.140625" style="341"/>
    <col min="12819" max="12819" width="9.28515625" style="341" bestFit="1" customWidth="1"/>
    <col min="12820" max="12820" width="3.28515625" style="341" customWidth="1"/>
    <col min="12821" max="13060" width="9.140625" style="341"/>
    <col min="13061" max="13061" width="16.140625" style="341" customWidth="1"/>
    <col min="13062" max="13062" width="18.28515625" style="341" customWidth="1"/>
    <col min="13063" max="13063" width="9.140625" style="341"/>
    <col min="13064" max="13064" width="9.28515625" style="341" bestFit="1" customWidth="1"/>
    <col min="13065" max="13065" width="13.28515625" style="341" customWidth="1"/>
    <col min="13066" max="13066" width="9.140625" style="341"/>
    <col min="13067" max="13067" width="9.28515625" style="341" bestFit="1" customWidth="1"/>
    <col min="13068" max="13068" width="9.140625" style="341"/>
    <col min="13069" max="13070" width="9.28515625" style="341" bestFit="1" customWidth="1"/>
    <col min="13071" max="13071" width="10.42578125" style="341" bestFit="1" customWidth="1"/>
    <col min="13072" max="13072" width="9.28515625" style="341" bestFit="1" customWidth="1"/>
    <col min="13073" max="13074" width="9.140625" style="341"/>
    <col min="13075" max="13075" width="9.28515625" style="341" bestFit="1" customWidth="1"/>
    <col min="13076" max="13076" width="3.28515625" style="341" customWidth="1"/>
    <col min="13077" max="13316" width="9.140625" style="341"/>
    <col min="13317" max="13317" width="16.140625" style="341" customWidth="1"/>
    <col min="13318" max="13318" width="18.28515625" style="341" customWidth="1"/>
    <col min="13319" max="13319" width="9.140625" style="341"/>
    <col min="13320" max="13320" width="9.28515625" style="341" bestFit="1" customWidth="1"/>
    <col min="13321" max="13321" width="13.28515625" style="341" customWidth="1"/>
    <col min="13322" max="13322" width="9.140625" style="341"/>
    <col min="13323" max="13323" width="9.28515625" style="341" bestFit="1" customWidth="1"/>
    <col min="13324" max="13324" width="9.140625" style="341"/>
    <col min="13325" max="13326" width="9.28515625" style="341" bestFit="1" customWidth="1"/>
    <col min="13327" max="13327" width="10.42578125" style="341" bestFit="1" customWidth="1"/>
    <col min="13328" max="13328" width="9.28515625" style="341" bestFit="1" customWidth="1"/>
    <col min="13329" max="13330" width="9.140625" style="341"/>
    <col min="13331" max="13331" width="9.28515625" style="341" bestFit="1" customWidth="1"/>
    <col min="13332" max="13332" width="3.28515625" style="341" customWidth="1"/>
    <col min="13333" max="13572" width="9.140625" style="341"/>
    <col min="13573" max="13573" width="16.140625" style="341" customWidth="1"/>
    <col min="13574" max="13574" width="18.28515625" style="341" customWidth="1"/>
    <col min="13575" max="13575" width="9.140625" style="341"/>
    <col min="13576" max="13576" width="9.28515625" style="341" bestFit="1" customWidth="1"/>
    <col min="13577" max="13577" width="13.28515625" style="341" customWidth="1"/>
    <col min="13578" max="13578" width="9.140625" style="341"/>
    <col min="13579" max="13579" width="9.28515625" style="341" bestFit="1" customWidth="1"/>
    <col min="13580" max="13580" width="9.140625" style="341"/>
    <col min="13581" max="13582" width="9.28515625" style="341" bestFit="1" customWidth="1"/>
    <col min="13583" max="13583" width="10.42578125" style="341" bestFit="1" customWidth="1"/>
    <col min="13584" max="13584" width="9.28515625" style="341" bestFit="1" customWidth="1"/>
    <col min="13585" max="13586" width="9.140625" style="341"/>
    <col min="13587" max="13587" width="9.28515625" style="341" bestFit="1" customWidth="1"/>
    <col min="13588" max="13588" width="3.28515625" style="341" customWidth="1"/>
    <col min="13589" max="13828" width="9.140625" style="341"/>
    <col min="13829" max="13829" width="16.140625" style="341" customWidth="1"/>
    <col min="13830" max="13830" width="18.28515625" style="341" customWidth="1"/>
    <col min="13831" max="13831" width="9.140625" style="341"/>
    <col min="13832" max="13832" width="9.28515625" style="341" bestFit="1" customWidth="1"/>
    <col min="13833" max="13833" width="13.28515625" style="341" customWidth="1"/>
    <col min="13834" max="13834" width="9.140625" style="341"/>
    <col min="13835" max="13835" width="9.28515625" style="341" bestFit="1" customWidth="1"/>
    <col min="13836" max="13836" width="9.140625" style="341"/>
    <col min="13837" max="13838" width="9.28515625" style="341" bestFit="1" customWidth="1"/>
    <col min="13839" max="13839" width="10.42578125" style="341" bestFit="1" customWidth="1"/>
    <col min="13840" max="13840" width="9.28515625" style="341" bestFit="1" customWidth="1"/>
    <col min="13841" max="13842" width="9.140625" style="341"/>
    <col min="13843" max="13843" width="9.28515625" style="341" bestFit="1" customWidth="1"/>
    <col min="13844" max="13844" width="3.28515625" style="341" customWidth="1"/>
    <col min="13845" max="14084" width="9.140625" style="341"/>
    <col min="14085" max="14085" width="16.140625" style="341" customWidth="1"/>
    <col min="14086" max="14086" width="18.28515625" style="341" customWidth="1"/>
    <col min="14087" max="14087" width="9.140625" style="341"/>
    <col min="14088" max="14088" width="9.28515625" style="341" bestFit="1" customWidth="1"/>
    <col min="14089" max="14089" width="13.28515625" style="341" customWidth="1"/>
    <col min="14090" max="14090" width="9.140625" style="341"/>
    <col min="14091" max="14091" width="9.28515625" style="341" bestFit="1" customWidth="1"/>
    <col min="14092" max="14092" width="9.140625" style="341"/>
    <col min="14093" max="14094" width="9.28515625" style="341" bestFit="1" customWidth="1"/>
    <col min="14095" max="14095" width="10.42578125" style="341" bestFit="1" customWidth="1"/>
    <col min="14096" max="14096" width="9.28515625" style="341" bestFit="1" customWidth="1"/>
    <col min="14097" max="14098" width="9.140625" style="341"/>
    <col min="14099" max="14099" width="9.28515625" style="341" bestFit="1" customWidth="1"/>
    <col min="14100" max="14100" width="3.28515625" style="341" customWidth="1"/>
    <col min="14101" max="14340" width="9.140625" style="341"/>
    <col min="14341" max="14341" width="16.140625" style="341" customWidth="1"/>
    <col min="14342" max="14342" width="18.28515625" style="341" customWidth="1"/>
    <col min="14343" max="14343" width="9.140625" style="341"/>
    <col min="14344" max="14344" width="9.28515625" style="341" bestFit="1" customWidth="1"/>
    <col min="14345" max="14345" width="13.28515625" style="341" customWidth="1"/>
    <col min="14346" max="14346" width="9.140625" style="341"/>
    <col min="14347" max="14347" width="9.28515625" style="341" bestFit="1" customWidth="1"/>
    <col min="14348" max="14348" width="9.140625" style="341"/>
    <col min="14349" max="14350" width="9.28515625" style="341" bestFit="1" customWidth="1"/>
    <col min="14351" max="14351" width="10.42578125" style="341" bestFit="1" customWidth="1"/>
    <col min="14352" max="14352" width="9.28515625" style="341" bestFit="1" customWidth="1"/>
    <col min="14353" max="14354" width="9.140625" style="341"/>
    <col min="14355" max="14355" width="9.28515625" style="341" bestFit="1" customWidth="1"/>
    <col min="14356" max="14356" width="3.28515625" style="341" customWidth="1"/>
    <col min="14357" max="14596" width="9.140625" style="341"/>
    <col min="14597" max="14597" width="16.140625" style="341" customWidth="1"/>
    <col min="14598" max="14598" width="18.28515625" style="341" customWidth="1"/>
    <col min="14599" max="14599" width="9.140625" style="341"/>
    <col min="14600" max="14600" width="9.28515625" style="341" bestFit="1" customWidth="1"/>
    <col min="14601" max="14601" width="13.28515625" style="341" customWidth="1"/>
    <col min="14602" max="14602" width="9.140625" style="341"/>
    <col min="14603" max="14603" width="9.28515625" style="341" bestFit="1" customWidth="1"/>
    <col min="14604" max="14604" width="9.140625" style="341"/>
    <col min="14605" max="14606" width="9.28515625" style="341" bestFit="1" customWidth="1"/>
    <col min="14607" max="14607" width="10.42578125" style="341" bestFit="1" customWidth="1"/>
    <col min="14608" max="14608" width="9.28515625" style="341" bestFit="1" customWidth="1"/>
    <col min="14609" max="14610" width="9.140625" style="341"/>
    <col min="14611" max="14611" width="9.28515625" style="341" bestFit="1" customWidth="1"/>
    <col min="14612" max="14612" width="3.28515625" style="341" customWidth="1"/>
    <col min="14613" max="14852" width="9.140625" style="341"/>
    <col min="14853" max="14853" width="16.140625" style="341" customWidth="1"/>
    <col min="14854" max="14854" width="18.28515625" style="341" customWidth="1"/>
    <col min="14855" max="14855" width="9.140625" style="341"/>
    <col min="14856" max="14856" width="9.28515625" style="341" bestFit="1" customWidth="1"/>
    <col min="14857" max="14857" width="13.28515625" style="341" customWidth="1"/>
    <col min="14858" max="14858" width="9.140625" style="341"/>
    <col min="14859" max="14859" width="9.28515625" style="341" bestFit="1" customWidth="1"/>
    <col min="14860" max="14860" width="9.140625" style="341"/>
    <col min="14861" max="14862" width="9.28515625" style="341" bestFit="1" customWidth="1"/>
    <col min="14863" max="14863" width="10.42578125" style="341" bestFit="1" customWidth="1"/>
    <col min="14864" max="14864" width="9.28515625" style="341" bestFit="1" customWidth="1"/>
    <col min="14865" max="14866" width="9.140625" style="341"/>
    <col min="14867" max="14867" width="9.28515625" style="341" bestFit="1" customWidth="1"/>
    <col min="14868" max="14868" width="3.28515625" style="341" customWidth="1"/>
    <col min="14869" max="15108" width="9.140625" style="341"/>
    <col min="15109" max="15109" width="16.140625" style="341" customWidth="1"/>
    <col min="15110" max="15110" width="18.28515625" style="341" customWidth="1"/>
    <col min="15111" max="15111" width="9.140625" style="341"/>
    <col min="15112" max="15112" width="9.28515625" style="341" bestFit="1" customWidth="1"/>
    <col min="15113" max="15113" width="13.28515625" style="341" customWidth="1"/>
    <col min="15114" max="15114" width="9.140625" style="341"/>
    <col min="15115" max="15115" width="9.28515625" style="341" bestFit="1" customWidth="1"/>
    <col min="15116" max="15116" width="9.140625" style="341"/>
    <col min="15117" max="15118" width="9.28515625" style="341" bestFit="1" customWidth="1"/>
    <col min="15119" max="15119" width="10.42578125" style="341" bestFit="1" customWidth="1"/>
    <col min="15120" max="15120" width="9.28515625" style="341" bestFit="1" customWidth="1"/>
    <col min="15121" max="15122" width="9.140625" style="341"/>
    <col min="15123" max="15123" width="9.28515625" style="341" bestFit="1" customWidth="1"/>
    <col min="15124" max="15124" width="3.28515625" style="341" customWidth="1"/>
    <col min="15125" max="15364" width="9.140625" style="341"/>
    <col min="15365" max="15365" width="16.140625" style="341" customWidth="1"/>
    <col min="15366" max="15366" width="18.28515625" style="341" customWidth="1"/>
    <col min="15367" max="15367" width="9.140625" style="341"/>
    <col min="15368" max="15368" width="9.28515625" style="341" bestFit="1" customWidth="1"/>
    <col min="15369" max="15369" width="13.28515625" style="341" customWidth="1"/>
    <col min="15370" max="15370" width="9.140625" style="341"/>
    <col min="15371" max="15371" width="9.28515625" style="341" bestFit="1" customWidth="1"/>
    <col min="15372" max="15372" width="9.140625" style="341"/>
    <col min="15373" max="15374" width="9.28515625" style="341" bestFit="1" customWidth="1"/>
    <col min="15375" max="15375" width="10.42578125" style="341" bestFit="1" customWidth="1"/>
    <col min="15376" max="15376" width="9.28515625" style="341" bestFit="1" customWidth="1"/>
    <col min="15377" max="15378" width="9.140625" style="341"/>
    <col min="15379" max="15379" width="9.28515625" style="341" bestFit="1" customWidth="1"/>
    <col min="15380" max="15380" width="3.28515625" style="341" customWidth="1"/>
    <col min="15381" max="15620" width="9.140625" style="341"/>
    <col min="15621" max="15621" width="16.140625" style="341" customWidth="1"/>
    <col min="15622" max="15622" width="18.28515625" style="341" customWidth="1"/>
    <col min="15623" max="15623" width="9.140625" style="341"/>
    <col min="15624" max="15624" width="9.28515625" style="341" bestFit="1" customWidth="1"/>
    <col min="15625" max="15625" width="13.28515625" style="341" customWidth="1"/>
    <col min="15626" max="15626" width="9.140625" style="341"/>
    <col min="15627" max="15627" width="9.28515625" style="341" bestFit="1" customWidth="1"/>
    <col min="15628" max="15628" width="9.140625" style="341"/>
    <col min="15629" max="15630" width="9.28515625" style="341" bestFit="1" customWidth="1"/>
    <col min="15631" max="15631" width="10.42578125" style="341" bestFit="1" customWidth="1"/>
    <col min="15632" max="15632" width="9.28515625" style="341" bestFit="1" customWidth="1"/>
    <col min="15633" max="15634" width="9.140625" style="341"/>
    <col min="15635" max="15635" width="9.28515625" style="341" bestFit="1" customWidth="1"/>
    <col min="15636" max="15636" width="3.28515625" style="341" customWidth="1"/>
    <col min="15637" max="15876" width="9.140625" style="341"/>
    <col min="15877" max="15877" width="16.140625" style="341" customWidth="1"/>
    <col min="15878" max="15878" width="18.28515625" style="341" customWidth="1"/>
    <col min="15879" max="15879" width="9.140625" style="341"/>
    <col min="15880" max="15880" width="9.28515625" style="341" bestFit="1" customWidth="1"/>
    <col min="15881" max="15881" width="13.28515625" style="341" customWidth="1"/>
    <col min="15882" max="15882" width="9.140625" style="341"/>
    <col min="15883" max="15883" width="9.28515625" style="341" bestFit="1" customWidth="1"/>
    <col min="15884" max="15884" width="9.140625" style="341"/>
    <col min="15885" max="15886" width="9.28515625" style="341" bestFit="1" customWidth="1"/>
    <col min="15887" max="15887" width="10.42578125" style="341" bestFit="1" customWidth="1"/>
    <col min="15888" max="15888" width="9.28515625" style="341" bestFit="1" customWidth="1"/>
    <col min="15889" max="15890" width="9.140625" style="341"/>
    <col min="15891" max="15891" width="9.28515625" style="341" bestFit="1" customWidth="1"/>
    <col min="15892" max="15892" width="3.28515625" style="341" customWidth="1"/>
    <col min="15893" max="16132" width="9.140625" style="341"/>
    <col min="16133" max="16133" width="16.140625" style="341" customWidth="1"/>
    <col min="16134" max="16134" width="18.28515625" style="341" customWidth="1"/>
    <col min="16135" max="16135" width="9.140625" style="341"/>
    <col min="16136" max="16136" width="9.28515625" style="341" bestFit="1" customWidth="1"/>
    <col min="16137" max="16137" width="13.28515625" style="341" customWidth="1"/>
    <col min="16138" max="16138" width="9.140625" style="341"/>
    <col min="16139" max="16139" width="9.28515625" style="341" bestFit="1" customWidth="1"/>
    <col min="16140" max="16140" width="9.140625" style="341"/>
    <col min="16141" max="16142" width="9.28515625" style="341" bestFit="1" customWidth="1"/>
    <col min="16143" max="16143" width="10.42578125" style="341" bestFit="1" customWidth="1"/>
    <col min="16144" max="16144" width="9.28515625" style="341" bestFit="1" customWidth="1"/>
    <col min="16145" max="16146" width="9.140625" style="341"/>
    <col min="16147" max="16147" width="9.28515625" style="341" bestFit="1" customWidth="1"/>
    <col min="16148" max="16148" width="3.28515625" style="341" customWidth="1"/>
    <col min="16149" max="16384" width="9.140625" style="341"/>
  </cols>
  <sheetData>
    <row r="1" spans="1:22" x14ac:dyDescent="0.2">
      <c r="A1" s="429" t="s">
        <v>1631</v>
      </c>
      <c r="B1" s="430" t="s">
        <v>1632</v>
      </c>
      <c r="C1" s="430" t="s">
        <v>1633</v>
      </c>
      <c r="D1" s="431" t="str">
        <f>J2</f>
        <v>102015</v>
      </c>
      <c r="E1" s="438"/>
      <c r="F1" s="430"/>
      <c r="G1" s="430" t="s">
        <v>908</v>
      </c>
      <c r="H1" s="432"/>
      <c r="I1" s="432"/>
      <c r="J1" s="432"/>
      <c r="K1" s="432"/>
      <c r="L1" s="432"/>
      <c r="M1" s="433"/>
      <c r="N1" s="432"/>
      <c r="O1" s="433"/>
      <c r="P1" s="433"/>
      <c r="Q1" s="432"/>
      <c r="R1" s="432"/>
      <c r="S1" s="433"/>
      <c r="T1" s="434"/>
    </row>
    <row r="2" spans="1:22" x14ac:dyDescent="0.2">
      <c r="A2" s="429" t="s">
        <v>1634</v>
      </c>
      <c r="B2" s="430" t="s">
        <v>1631</v>
      </c>
      <c r="C2" s="435">
        <v>1</v>
      </c>
      <c r="D2" s="430"/>
      <c r="E2" s="438" t="s">
        <v>1626</v>
      </c>
      <c r="F2" s="430" t="s">
        <v>1627</v>
      </c>
      <c r="G2" s="430"/>
      <c r="H2" s="436" t="s">
        <v>1001</v>
      </c>
      <c r="I2" s="430" t="s">
        <v>1635</v>
      </c>
      <c r="J2" s="437" t="s">
        <v>1992</v>
      </c>
      <c r="K2" s="438" t="s">
        <v>1001</v>
      </c>
      <c r="L2" s="430" t="s">
        <v>908</v>
      </c>
      <c r="M2" s="439">
        <f>WYOil!G60</f>
        <v>1989.8682635800001</v>
      </c>
      <c r="N2" s="440"/>
      <c r="O2" s="439">
        <f>WYOil!H60</f>
        <v>75953.266205079999</v>
      </c>
      <c r="P2" s="441">
        <f>O2*0.05</f>
        <v>3797.663310254</v>
      </c>
      <c r="Q2" s="440"/>
      <c r="R2" s="440"/>
      <c r="S2" s="442">
        <f>P2</f>
        <v>3797.663310254</v>
      </c>
      <c r="T2" s="443" t="s">
        <v>1636</v>
      </c>
      <c r="U2" s="462" t="s">
        <v>1047</v>
      </c>
    </row>
    <row r="3" spans="1:22" x14ac:dyDescent="0.2">
      <c r="A3" s="429" t="s">
        <v>1634</v>
      </c>
      <c r="B3" s="430" t="s">
        <v>1631</v>
      </c>
      <c r="C3" s="435">
        <v>2</v>
      </c>
      <c r="D3" s="430"/>
      <c r="E3" s="438" t="s">
        <v>1629</v>
      </c>
      <c r="F3" s="430" t="s">
        <v>1627</v>
      </c>
      <c r="G3" s="430"/>
      <c r="H3" s="436" t="s">
        <v>1001</v>
      </c>
      <c r="I3" s="430" t="s">
        <v>1635</v>
      </c>
      <c r="J3" s="444" t="str">
        <f>J2</f>
        <v>102015</v>
      </c>
      <c r="K3" s="438" t="s">
        <v>1001</v>
      </c>
      <c r="L3" s="430" t="s">
        <v>908</v>
      </c>
      <c r="M3" s="439">
        <f>WYOil!G61</f>
        <v>298.82786042000004</v>
      </c>
      <c r="N3" s="445"/>
      <c r="O3" s="439">
        <f>WYOil!H61</f>
        <v>11406.258618919999</v>
      </c>
      <c r="P3" s="441">
        <f>O3*0.05</f>
        <v>570.31293094599994</v>
      </c>
      <c r="Q3" s="440"/>
      <c r="R3" s="440"/>
      <c r="S3" s="442">
        <f t="shared" ref="S3:S58" si="0">P3</f>
        <v>570.31293094599994</v>
      </c>
      <c r="T3" s="443" t="s">
        <v>1636</v>
      </c>
      <c r="U3" s="462" t="s">
        <v>1047</v>
      </c>
    </row>
    <row r="4" spans="1:22" x14ac:dyDescent="0.2">
      <c r="A4" s="429" t="s">
        <v>1634</v>
      </c>
      <c r="B4" s="430" t="s">
        <v>1631</v>
      </c>
      <c r="C4" s="435">
        <v>3</v>
      </c>
      <c r="D4" s="430"/>
      <c r="E4" s="438" t="s">
        <v>1630</v>
      </c>
      <c r="F4" s="430" t="s">
        <v>1627</v>
      </c>
      <c r="G4" s="430"/>
      <c r="H4" s="436" t="s">
        <v>1001</v>
      </c>
      <c r="I4" s="430" t="s">
        <v>1635</v>
      </c>
      <c r="J4" s="444" t="str">
        <f>J2</f>
        <v>102015</v>
      </c>
      <c r="K4" s="438" t="s">
        <v>1001</v>
      </c>
      <c r="L4" s="430"/>
      <c r="M4" s="439">
        <f>WYOil!G62</f>
        <v>55.46656754</v>
      </c>
      <c r="N4" s="445"/>
      <c r="O4" s="439">
        <f>WYOil!H62</f>
        <v>2117.1587320399999</v>
      </c>
      <c r="P4" s="441">
        <f>O4*0.125</f>
        <v>264.64484150499999</v>
      </c>
      <c r="Q4" s="440"/>
      <c r="R4" s="440"/>
      <c r="S4" s="442">
        <f t="shared" si="0"/>
        <v>264.64484150499999</v>
      </c>
      <c r="T4" s="443" t="s">
        <v>1636</v>
      </c>
      <c r="U4" s="461" t="s">
        <v>1637</v>
      </c>
    </row>
    <row r="5" spans="1:22" x14ac:dyDescent="0.2">
      <c r="A5" s="429" t="s">
        <v>1634</v>
      </c>
      <c r="B5" s="430" t="s">
        <v>1631</v>
      </c>
      <c r="C5" s="435">
        <v>4</v>
      </c>
      <c r="D5" s="430"/>
      <c r="E5" s="438" t="s">
        <v>1556</v>
      </c>
      <c r="F5" s="430"/>
      <c r="G5" s="430"/>
      <c r="H5" s="446" t="s">
        <v>1022</v>
      </c>
      <c r="I5" s="430" t="s">
        <v>1638</v>
      </c>
      <c r="J5" s="444" t="str">
        <f>J2</f>
        <v>102015</v>
      </c>
      <c r="K5" s="447" t="s">
        <v>1001</v>
      </c>
      <c r="L5" s="430"/>
      <c r="M5" s="439">
        <f>WGR!D9</f>
        <v>0</v>
      </c>
      <c r="N5" s="445">
        <f>WGR!E9</f>
        <v>0</v>
      </c>
      <c r="O5" s="439">
        <f>WGR!K11</f>
        <v>0</v>
      </c>
      <c r="P5" s="441">
        <f>WGR!M10</f>
        <v>0</v>
      </c>
      <c r="Q5" s="440"/>
      <c r="R5" s="441"/>
      <c r="S5" s="442">
        <f t="shared" si="0"/>
        <v>0</v>
      </c>
      <c r="T5" s="443" t="s">
        <v>1636</v>
      </c>
      <c r="U5" s="461" t="s">
        <v>450</v>
      </c>
      <c r="V5" s="357"/>
    </row>
    <row r="6" spans="1:22" x14ac:dyDescent="0.2">
      <c r="A6" s="429" t="s">
        <v>1634</v>
      </c>
      <c r="B6" s="430" t="s">
        <v>1631</v>
      </c>
      <c r="C6" s="435">
        <v>5</v>
      </c>
      <c r="D6" s="430"/>
      <c r="E6" s="438" t="s">
        <v>1558</v>
      </c>
      <c r="F6" s="430"/>
      <c r="G6" s="430"/>
      <c r="H6" s="446" t="s">
        <v>1022</v>
      </c>
      <c r="I6" s="430" t="s">
        <v>1638</v>
      </c>
      <c r="J6" s="444" t="str">
        <f>J2</f>
        <v>102015</v>
      </c>
      <c r="K6" s="447" t="s">
        <v>1001</v>
      </c>
      <c r="L6" s="430"/>
      <c r="M6" s="439">
        <f>WGR!D13+WGR!D21+WGR!D25</f>
        <v>843.39</v>
      </c>
      <c r="N6" s="445">
        <f>WGR!E13+WGR!E21+WGR!E25</f>
        <v>1398.67</v>
      </c>
      <c r="O6" s="439">
        <f>WGR!K15+WGR!K23+WGR!K27</f>
        <v>1798.2719999999999</v>
      </c>
      <c r="P6" s="441">
        <f>+WGR!M14+WGR!M22+WGR!M26</f>
        <v>224.78399999999999</v>
      </c>
      <c r="Q6" s="440"/>
      <c r="R6" s="441"/>
      <c r="S6" s="442">
        <f t="shared" si="0"/>
        <v>224.78399999999999</v>
      </c>
      <c r="T6" s="443" t="s">
        <v>1636</v>
      </c>
      <c r="U6" s="461" t="s">
        <v>1639</v>
      </c>
    </row>
    <row r="7" spans="1:22" x14ac:dyDescent="0.2">
      <c r="A7" s="429" t="s">
        <v>1634</v>
      </c>
      <c r="B7" s="430" t="s">
        <v>1631</v>
      </c>
      <c r="C7" s="435">
        <v>6</v>
      </c>
      <c r="D7" s="430"/>
      <c r="E7" s="438" t="s">
        <v>1567</v>
      </c>
      <c r="F7" s="430"/>
      <c r="G7" s="430"/>
      <c r="H7" s="446" t="s">
        <v>1022</v>
      </c>
      <c r="I7" s="430" t="s">
        <v>1638</v>
      </c>
      <c r="J7" s="444" t="str">
        <f>J2</f>
        <v>102015</v>
      </c>
      <c r="K7" s="447" t="s">
        <v>1001</v>
      </c>
      <c r="L7" s="430"/>
      <c r="M7" s="439">
        <f>WGR!D17</f>
        <v>192.2</v>
      </c>
      <c r="N7" s="445">
        <f>WGR!E17</f>
        <v>314.77999999999997</v>
      </c>
      <c r="O7" s="439">
        <f>WGR!K19</f>
        <v>403.27</v>
      </c>
      <c r="P7" s="441">
        <f>WGR!M18</f>
        <v>50.408749999999998</v>
      </c>
      <c r="Q7" s="440"/>
      <c r="R7" s="441"/>
      <c r="S7" s="442">
        <f t="shared" si="0"/>
        <v>50.408749999999998</v>
      </c>
      <c r="T7" s="443" t="s">
        <v>1636</v>
      </c>
      <c r="U7" s="461" t="s">
        <v>1132</v>
      </c>
      <c r="V7" s="357"/>
    </row>
    <row r="8" spans="1:22" x14ac:dyDescent="0.2">
      <c r="A8" s="429" t="s">
        <v>1634</v>
      </c>
      <c r="B8" s="430" t="s">
        <v>1631</v>
      </c>
      <c r="C8" s="435">
        <v>7</v>
      </c>
      <c r="D8" s="430"/>
      <c r="E8" s="438" t="s">
        <v>1564</v>
      </c>
      <c r="F8" s="430"/>
      <c r="G8" s="430"/>
      <c r="H8" s="436" t="s">
        <v>1022</v>
      </c>
      <c r="I8" s="430" t="s">
        <v>1638</v>
      </c>
      <c r="J8" s="444" t="str">
        <f>J2</f>
        <v>102015</v>
      </c>
      <c r="K8" s="438" t="s">
        <v>1001</v>
      </c>
      <c r="L8" s="430"/>
      <c r="M8" s="439">
        <f>WGR!D33</f>
        <v>196.24</v>
      </c>
      <c r="N8" s="445">
        <f>WGR!E33</f>
        <v>299.83</v>
      </c>
      <c r="O8" s="439">
        <f>WGR!K35</f>
        <v>370.048</v>
      </c>
      <c r="P8" s="441">
        <f>WGR!M34</f>
        <v>46.256</v>
      </c>
      <c r="Q8" s="440"/>
      <c r="R8" s="441"/>
      <c r="S8" s="442">
        <f t="shared" si="0"/>
        <v>46.256</v>
      </c>
      <c r="T8" s="443" t="s">
        <v>1636</v>
      </c>
      <c r="U8" s="461" t="s">
        <v>453</v>
      </c>
      <c r="V8" s="357"/>
    </row>
    <row r="9" spans="1:22" x14ac:dyDescent="0.2">
      <c r="A9" s="429" t="s">
        <v>1634</v>
      </c>
      <c r="B9" s="430" t="s">
        <v>1631</v>
      </c>
      <c r="C9" s="435">
        <v>8</v>
      </c>
      <c r="D9" s="430"/>
      <c r="E9" s="430" t="s">
        <v>1562</v>
      </c>
      <c r="F9" s="430"/>
      <c r="G9" s="430"/>
      <c r="H9" s="436" t="s">
        <v>1022</v>
      </c>
      <c r="I9" s="430" t="s">
        <v>1638</v>
      </c>
      <c r="J9" s="444" t="str">
        <f>J2</f>
        <v>102015</v>
      </c>
      <c r="K9" s="438" t="s">
        <v>1001</v>
      </c>
      <c r="L9" s="430"/>
      <c r="M9" s="439">
        <f>WGR!D29</f>
        <v>0</v>
      </c>
      <c r="N9" s="445">
        <f>WGR!E29</f>
        <v>0</v>
      </c>
      <c r="O9" s="439">
        <f>WGR!K31</f>
        <v>0</v>
      </c>
      <c r="P9" s="441">
        <f>WGR!M30</f>
        <v>0</v>
      </c>
      <c r="Q9" s="440"/>
      <c r="R9" s="441"/>
      <c r="S9" s="442">
        <f t="shared" si="0"/>
        <v>0</v>
      </c>
      <c r="T9" s="443" t="s">
        <v>1636</v>
      </c>
      <c r="V9" s="357"/>
    </row>
    <row r="10" spans="1:22" x14ac:dyDescent="0.2">
      <c r="A10" s="429" t="s">
        <v>1634</v>
      </c>
      <c r="B10" s="430" t="s">
        <v>1631</v>
      </c>
      <c r="C10" s="435">
        <v>9</v>
      </c>
      <c r="D10" s="448"/>
      <c r="E10" s="464" t="s">
        <v>1577</v>
      </c>
      <c r="F10" s="448" t="s">
        <v>1072</v>
      </c>
      <c r="G10" s="448"/>
      <c r="H10" s="436" t="s">
        <v>1001</v>
      </c>
      <c r="I10" s="448" t="s">
        <v>1635</v>
      </c>
      <c r="J10" s="444" t="str">
        <f>J2</f>
        <v>102015</v>
      </c>
      <c r="K10" s="447" t="s">
        <v>1001</v>
      </c>
      <c r="L10" s="448"/>
      <c r="M10" s="449">
        <f>WYOil!G2</f>
        <v>0</v>
      </c>
      <c r="N10" s="450"/>
      <c r="O10" s="449">
        <f>WYOil!H2</f>
        <v>0</v>
      </c>
      <c r="P10" s="451">
        <f>O10*0.125</f>
        <v>0</v>
      </c>
      <c r="Q10" s="452"/>
      <c r="R10" s="453"/>
      <c r="S10" s="442">
        <f t="shared" si="0"/>
        <v>0</v>
      </c>
      <c r="T10" s="454">
        <v>3</v>
      </c>
      <c r="U10" s="463" t="s">
        <v>1576</v>
      </c>
    </row>
    <row r="11" spans="1:22" x14ac:dyDescent="0.2">
      <c r="A11" s="429" t="s">
        <v>1634</v>
      </c>
      <c r="B11" s="430" t="s">
        <v>1631</v>
      </c>
      <c r="C11" s="435">
        <v>10</v>
      </c>
      <c r="D11" s="448"/>
      <c r="E11" s="464" t="s">
        <v>1579</v>
      </c>
      <c r="F11" s="448" t="s">
        <v>1580</v>
      </c>
      <c r="G11" s="448"/>
      <c r="H11" s="436" t="s">
        <v>1001</v>
      </c>
      <c r="I11" s="448" t="s">
        <v>1635</v>
      </c>
      <c r="J11" s="444" t="str">
        <f>J2</f>
        <v>102015</v>
      </c>
      <c r="K11" s="438" t="s">
        <v>1001</v>
      </c>
      <c r="L11" s="448"/>
      <c r="M11" s="449">
        <f>WYOil!G3</f>
        <v>0</v>
      </c>
      <c r="N11" s="450"/>
      <c r="O11" s="449">
        <f>WYOil!H3</f>
        <v>0</v>
      </c>
      <c r="P11" s="451">
        <f t="shared" ref="P11:P58" si="1">O11*0.125</f>
        <v>0</v>
      </c>
      <c r="Q11" s="452"/>
      <c r="R11" s="453"/>
      <c r="S11" s="442">
        <f t="shared" si="0"/>
        <v>0</v>
      </c>
      <c r="T11" s="454">
        <v>3</v>
      </c>
      <c r="U11" s="463" t="s">
        <v>1576</v>
      </c>
    </row>
    <row r="12" spans="1:22" x14ac:dyDescent="0.2">
      <c r="A12" s="429" t="s">
        <v>1634</v>
      </c>
      <c r="B12" s="430" t="s">
        <v>1631</v>
      </c>
      <c r="C12" s="435">
        <v>11</v>
      </c>
      <c r="D12" s="448"/>
      <c r="E12" s="464" t="s">
        <v>1581</v>
      </c>
      <c r="F12" s="448" t="s">
        <v>1072</v>
      </c>
      <c r="G12" s="448"/>
      <c r="H12" s="436" t="s">
        <v>1001</v>
      </c>
      <c r="I12" s="448" t="s">
        <v>1635</v>
      </c>
      <c r="J12" s="444" t="str">
        <f>J2</f>
        <v>102015</v>
      </c>
      <c r="K12" s="438" t="s">
        <v>1001</v>
      </c>
      <c r="L12" s="448"/>
      <c r="M12" s="449">
        <f>WYOil!G4</f>
        <v>0</v>
      </c>
      <c r="N12" s="450"/>
      <c r="O12" s="449">
        <f>WYOil!H4</f>
        <v>0</v>
      </c>
      <c r="P12" s="451">
        <f t="shared" si="1"/>
        <v>0</v>
      </c>
      <c r="Q12" s="452"/>
      <c r="R12" s="453"/>
      <c r="S12" s="442">
        <f t="shared" si="0"/>
        <v>0</v>
      </c>
      <c r="T12" s="454">
        <v>3</v>
      </c>
      <c r="U12" s="463" t="s">
        <v>1576</v>
      </c>
    </row>
    <row r="13" spans="1:22" x14ac:dyDescent="0.2">
      <c r="A13" s="429" t="s">
        <v>1634</v>
      </c>
      <c r="B13" s="430" t="s">
        <v>1631</v>
      </c>
      <c r="C13" s="435">
        <v>12</v>
      </c>
      <c r="D13" s="448"/>
      <c r="E13" s="464" t="s">
        <v>1582</v>
      </c>
      <c r="F13" s="448" t="s">
        <v>1583</v>
      </c>
      <c r="G13" s="448"/>
      <c r="H13" s="436" t="s">
        <v>1001</v>
      </c>
      <c r="I13" s="448" t="s">
        <v>1635</v>
      </c>
      <c r="J13" s="444" t="str">
        <f>J2</f>
        <v>102015</v>
      </c>
      <c r="K13" s="447" t="s">
        <v>1001</v>
      </c>
      <c r="L13" s="448"/>
      <c r="M13" s="449">
        <f>WYOil!G5</f>
        <v>0</v>
      </c>
      <c r="N13" s="450"/>
      <c r="O13" s="449">
        <f>WYOil!H5</f>
        <v>0</v>
      </c>
      <c r="P13" s="451">
        <f t="shared" si="1"/>
        <v>0</v>
      </c>
      <c r="Q13" s="452"/>
      <c r="R13" s="453"/>
      <c r="S13" s="442">
        <f t="shared" si="0"/>
        <v>0</v>
      </c>
      <c r="T13" s="454">
        <v>3</v>
      </c>
      <c r="U13" s="463" t="s">
        <v>1576</v>
      </c>
      <c r="V13" s="357"/>
    </row>
    <row r="14" spans="1:22" x14ac:dyDescent="0.2">
      <c r="A14" s="429" t="s">
        <v>1634</v>
      </c>
      <c r="B14" s="430" t="s">
        <v>1631</v>
      </c>
      <c r="C14" s="435">
        <v>13</v>
      </c>
      <c r="D14" s="448"/>
      <c r="E14" s="464" t="s">
        <v>1584</v>
      </c>
      <c r="F14" s="448" t="s">
        <v>1580</v>
      </c>
      <c r="G14" s="448"/>
      <c r="H14" s="436" t="s">
        <v>1001</v>
      </c>
      <c r="I14" s="448" t="s">
        <v>1635</v>
      </c>
      <c r="J14" s="444" t="str">
        <f>J2</f>
        <v>102015</v>
      </c>
      <c r="K14" s="438" t="s">
        <v>1001</v>
      </c>
      <c r="L14" s="448"/>
      <c r="M14" s="449">
        <f>WYOil!G6</f>
        <v>0</v>
      </c>
      <c r="N14" s="450"/>
      <c r="O14" s="449">
        <f>WYOil!H6</f>
        <v>0</v>
      </c>
      <c r="P14" s="451">
        <f t="shared" si="1"/>
        <v>0</v>
      </c>
      <c r="Q14" s="452"/>
      <c r="R14" s="453"/>
      <c r="S14" s="442">
        <f t="shared" si="0"/>
        <v>0</v>
      </c>
      <c r="T14" s="454">
        <v>3</v>
      </c>
      <c r="U14" s="463" t="s">
        <v>1576</v>
      </c>
      <c r="V14" s="357"/>
    </row>
    <row r="15" spans="1:22" x14ac:dyDescent="0.2">
      <c r="A15" s="429" t="s">
        <v>1634</v>
      </c>
      <c r="B15" s="430" t="s">
        <v>1631</v>
      </c>
      <c r="C15" s="435">
        <v>14</v>
      </c>
      <c r="D15" s="448"/>
      <c r="E15" s="464" t="s">
        <v>1585</v>
      </c>
      <c r="F15" s="448" t="s">
        <v>1580</v>
      </c>
      <c r="G15" s="448"/>
      <c r="H15" s="436" t="s">
        <v>1001</v>
      </c>
      <c r="I15" s="448" t="s">
        <v>1635</v>
      </c>
      <c r="J15" s="444" t="str">
        <f>J2</f>
        <v>102015</v>
      </c>
      <c r="K15" s="438" t="s">
        <v>1001</v>
      </c>
      <c r="L15" s="448"/>
      <c r="M15" s="449">
        <f>WYOil!G7</f>
        <v>0</v>
      </c>
      <c r="N15" s="450"/>
      <c r="O15" s="449">
        <f>WYOil!H7</f>
        <v>0</v>
      </c>
      <c r="P15" s="451">
        <f t="shared" si="1"/>
        <v>0</v>
      </c>
      <c r="Q15" s="452"/>
      <c r="R15" s="453"/>
      <c r="S15" s="442">
        <f t="shared" si="0"/>
        <v>0</v>
      </c>
      <c r="T15" s="454">
        <v>3</v>
      </c>
      <c r="U15" s="463" t="s">
        <v>1576</v>
      </c>
      <c r="V15" s="357"/>
    </row>
    <row r="16" spans="1:22" x14ac:dyDescent="0.2">
      <c r="A16" s="429" t="s">
        <v>1634</v>
      </c>
      <c r="B16" s="430" t="s">
        <v>1631</v>
      </c>
      <c r="C16" s="435">
        <v>15</v>
      </c>
      <c r="D16" s="448"/>
      <c r="E16" s="464" t="s">
        <v>1586</v>
      </c>
      <c r="F16" s="448" t="s">
        <v>1580</v>
      </c>
      <c r="G16" s="448"/>
      <c r="H16" s="436" t="s">
        <v>1001</v>
      </c>
      <c r="I16" s="448" t="s">
        <v>1635</v>
      </c>
      <c r="J16" s="444" t="str">
        <f>J2</f>
        <v>102015</v>
      </c>
      <c r="K16" s="447" t="s">
        <v>1001</v>
      </c>
      <c r="L16" s="448"/>
      <c r="M16" s="449">
        <f>WYOil!G8</f>
        <v>0</v>
      </c>
      <c r="N16" s="450"/>
      <c r="O16" s="449">
        <f>WYOil!H8</f>
        <v>0</v>
      </c>
      <c r="P16" s="451">
        <f t="shared" si="1"/>
        <v>0</v>
      </c>
      <c r="Q16" s="452"/>
      <c r="R16" s="453"/>
      <c r="S16" s="442">
        <f t="shared" si="0"/>
        <v>0</v>
      </c>
      <c r="T16" s="454">
        <v>3</v>
      </c>
      <c r="U16" s="463" t="s">
        <v>1576</v>
      </c>
      <c r="V16" s="357"/>
    </row>
    <row r="17" spans="1:22" x14ac:dyDescent="0.2">
      <c r="A17" s="429" t="s">
        <v>1634</v>
      </c>
      <c r="B17" s="430" t="s">
        <v>1631</v>
      </c>
      <c r="C17" s="435">
        <v>16</v>
      </c>
      <c r="D17" s="448"/>
      <c r="E17" s="464" t="s">
        <v>1587</v>
      </c>
      <c r="F17" s="448" t="s">
        <v>1072</v>
      </c>
      <c r="G17" s="448"/>
      <c r="H17" s="436" t="s">
        <v>1001</v>
      </c>
      <c r="I17" s="448" t="s">
        <v>1635</v>
      </c>
      <c r="J17" s="444" t="str">
        <f>J2</f>
        <v>102015</v>
      </c>
      <c r="K17" s="438" t="s">
        <v>1001</v>
      </c>
      <c r="L17" s="448"/>
      <c r="M17" s="449">
        <f>WYOil!G9</f>
        <v>0</v>
      </c>
      <c r="N17" s="450"/>
      <c r="O17" s="449">
        <f>WYOil!H9</f>
        <v>0</v>
      </c>
      <c r="P17" s="451">
        <f t="shared" si="1"/>
        <v>0</v>
      </c>
      <c r="Q17" s="452"/>
      <c r="R17" s="453"/>
      <c r="S17" s="442">
        <f t="shared" si="0"/>
        <v>0</v>
      </c>
      <c r="T17" s="454">
        <v>3</v>
      </c>
      <c r="U17" s="463" t="s">
        <v>1576</v>
      </c>
      <c r="V17" s="357"/>
    </row>
    <row r="18" spans="1:22" x14ac:dyDescent="0.2">
      <c r="A18" s="429" t="s">
        <v>1634</v>
      </c>
      <c r="B18" s="430" t="s">
        <v>1631</v>
      </c>
      <c r="C18" s="435">
        <v>17</v>
      </c>
      <c r="D18" s="448"/>
      <c r="E18" s="464" t="s">
        <v>1588</v>
      </c>
      <c r="F18" s="448" t="s">
        <v>1580</v>
      </c>
      <c r="G18" s="448"/>
      <c r="H18" s="436" t="s">
        <v>1001</v>
      </c>
      <c r="I18" s="448" t="s">
        <v>1635</v>
      </c>
      <c r="J18" s="444" t="str">
        <f>J2</f>
        <v>102015</v>
      </c>
      <c r="K18" s="438" t="s">
        <v>1001</v>
      </c>
      <c r="L18" s="448"/>
      <c r="M18" s="449">
        <f>WYOil!G10</f>
        <v>0</v>
      </c>
      <c r="N18" s="450"/>
      <c r="O18" s="449">
        <f>WYOil!H10</f>
        <v>0</v>
      </c>
      <c r="P18" s="451">
        <f t="shared" si="1"/>
        <v>0</v>
      </c>
      <c r="Q18" s="452"/>
      <c r="R18" s="453"/>
      <c r="S18" s="442">
        <f t="shared" si="0"/>
        <v>0</v>
      </c>
      <c r="T18" s="454">
        <v>3</v>
      </c>
      <c r="U18" s="463" t="s">
        <v>1576</v>
      </c>
      <c r="V18" s="357"/>
    </row>
    <row r="19" spans="1:22" x14ac:dyDescent="0.2">
      <c r="A19" s="429" t="s">
        <v>1634</v>
      </c>
      <c r="B19" s="430" t="s">
        <v>1631</v>
      </c>
      <c r="C19" s="435">
        <v>18</v>
      </c>
      <c r="D19" s="448"/>
      <c r="E19" s="438" t="s">
        <v>1589</v>
      </c>
      <c r="F19" s="448"/>
      <c r="G19" s="448"/>
      <c r="H19" s="436" t="s">
        <v>1001</v>
      </c>
      <c r="I19" s="448" t="s">
        <v>1635</v>
      </c>
      <c r="J19" s="444" t="str">
        <f>J2</f>
        <v>102015</v>
      </c>
      <c r="K19" s="447" t="s">
        <v>1001</v>
      </c>
      <c r="L19" s="448"/>
      <c r="M19" s="449">
        <f>WYOil!B12</f>
        <v>0</v>
      </c>
      <c r="N19" s="450"/>
      <c r="O19" s="449">
        <f>WYOil!C12</f>
        <v>0</v>
      </c>
      <c r="P19" s="451">
        <f t="shared" si="1"/>
        <v>0</v>
      </c>
      <c r="Q19" s="452"/>
      <c r="R19" s="453"/>
      <c r="S19" s="442">
        <f t="shared" si="0"/>
        <v>0</v>
      </c>
      <c r="T19" s="454">
        <v>3</v>
      </c>
      <c r="U19" s="395" t="s">
        <v>1340</v>
      </c>
      <c r="V19" s="357"/>
    </row>
    <row r="20" spans="1:22" x14ac:dyDescent="0.2">
      <c r="A20" s="429" t="s">
        <v>1634</v>
      </c>
      <c r="B20" s="430" t="s">
        <v>1631</v>
      </c>
      <c r="C20" s="435">
        <v>19</v>
      </c>
      <c r="D20" s="448"/>
      <c r="E20" s="438" t="s">
        <v>1591</v>
      </c>
      <c r="F20" s="448"/>
      <c r="G20" s="448"/>
      <c r="H20" s="436" t="s">
        <v>1001</v>
      </c>
      <c r="I20" s="448" t="s">
        <v>1635</v>
      </c>
      <c r="J20" s="444" t="str">
        <f>J2</f>
        <v>102015</v>
      </c>
      <c r="K20" s="438" t="s">
        <v>1001</v>
      </c>
      <c r="L20" s="448"/>
      <c r="M20" s="449">
        <f>WYOil!B13</f>
        <v>0</v>
      </c>
      <c r="N20" s="450"/>
      <c r="O20" s="449">
        <f>WYOil!C13</f>
        <v>0</v>
      </c>
      <c r="P20" s="451">
        <f t="shared" si="1"/>
        <v>0</v>
      </c>
      <c r="Q20" s="452"/>
      <c r="R20" s="453"/>
      <c r="S20" s="442">
        <f t="shared" si="0"/>
        <v>0</v>
      </c>
      <c r="T20" s="454">
        <v>3</v>
      </c>
      <c r="U20" s="395" t="s">
        <v>1324</v>
      </c>
      <c r="V20" s="357"/>
    </row>
    <row r="21" spans="1:22" x14ac:dyDescent="0.2">
      <c r="A21" s="429" t="s">
        <v>1634</v>
      </c>
      <c r="B21" s="430" t="s">
        <v>1631</v>
      </c>
      <c r="C21" s="435">
        <v>20</v>
      </c>
      <c r="D21" s="448"/>
      <c r="E21" s="438" t="s">
        <v>1592</v>
      </c>
      <c r="F21" s="448"/>
      <c r="G21" s="448"/>
      <c r="H21" s="436" t="s">
        <v>1001</v>
      </c>
      <c r="I21" s="448" t="s">
        <v>1635</v>
      </c>
      <c r="J21" s="444" t="str">
        <f>J2</f>
        <v>102015</v>
      </c>
      <c r="K21" s="447" t="s">
        <v>1001</v>
      </c>
      <c r="L21" s="448"/>
      <c r="M21" s="449">
        <f>WYOil!B14</f>
        <v>0</v>
      </c>
      <c r="N21" s="450"/>
      <c r="O21" s="449">
        <f>WYOil!C14</f>
        <v>0</v>
      </c>
      <c r="P21" s="451">
        <f t="shared" si="1"/>
        <v>0</v>
      </c>
      <c r="Q21" s="452"/>
      <c r="R21" s="453"/>
      <c r="S21" s="442">
        <f t="shared" si="0"/>
        <v>0</v>
      </c>
      <c r="T21" s="454">
        <v>3</v>
      </c>
      <c r="U21" s="395" t="s">
        <v>1119</v>
      </c>
      <c r="V21" s="357"/>
    </row>
    <row r="22" spans="1:22" x14ac:dyDescent="0.2">
      <c r="A22" s="429" t="s">
        <v>1634</v>
      </c>
      <c r="B22" s="430" t="s">
        <v>1631</v>
      </c>
      <c r="C22" s="435">
        <v>21</v>
      </c>
      <c r="D22" s="448"/>
      <c r="E22" s="438" t="s">
        <v>1584</v>
      </c>
      <c r="F22" s="448"/>
      <c r="G22" s="448"/>
      <c r="H22" s="436" t="s">
        <v>1001</v>
      </c>
      <c r="I22" s="448" t="s">
        <v>1635</v>
      </c>
      <c r="J22" s="444" t="str">
        <f>J2</f>
        <v>102015</v>
      </c>
      <c r="K22" s="438" t="s">
        <v>1001</v>
      </c>
      <c r="L22" s="448"/>
      <c r="M22" s="449">
        <f>WYOil!B18</f>
        <v>0</v>
      </c>
      <c r="N22" s="450"/>
      <c r="O22" s="449">
        <f>WYOil!C18</f>
        <v>0</v>
      </c>
      <c r="P22" s="451">
        <f t="shared" si="1"/>
        <v>0</v>
      </c>
      <c r="Q22" s="452"/>
      <c r="R22" s="453"/>
      <c r="S22" s="442">
        <f t="shared" si="0"/>
        <v>0</v>
      </c>
      <c r="T22" s="454">
        <v>3</v>
      </c>
      <c r="U22" s="395" t="s">
        <v>1640</v>
      </c>
      <c r="V22" s="357"/>
    </row>
    <row r="23" spans="1:22" x14ac:dyDescent="0.2">
      <c r="A23" s="429" t="s">
        <v>1634</v>
      </c>
      <c r="B23" s="430" t="s">
        <v>1631</v>
      </c>
      <c r="C23" s="435">
        <v>22</v>
      </c>
      <c r="D23" s="448"/>
      <c r="E23" s="438" t="s">
        <v>1597</v>
      </c>
      <c r="F23" s="448"/>
      <c r="G23" s="448"/>
      <c r="H23" s="436" t="s">
        <v>1001</v>
      </c>
      <c r="I23" s="448" t="s">
        <v>1635</v>
      </c>
      <c r="J23" s="444" t="str">
        <f>J2</f>
        <v>102015</v>
      </c>
      <c r="K23" s="438" t="s">
        <v>1001</v>
      </c>
      <c r="L23" s="448"/>
      <c r="M23" s="449">
        <f>WYOil!B20</f>
        <v>0</v>
      </c>
      <c r="N23" s="450"/>
      <c r="O23" s="449">
        <f>WYOil!C20</f>
        <v>0</v>
      </c>
      <c r="P23" s="451">
        <f t="shared" si="1"/>
        <v>0</v>
      </c>
      <c r="Q23" s="452"/>
      <c r="R23" s="453"/>
      <c r="S23" s="442">
        <f t="shared" si="0"/>
        <v>0</v>
      </c>
      <c r="T23" s="454">
        <v>3</v>
      </c>
      <c r="U23" s="395" t="s">
        <v>574</v>
      </c>
      <c r="V23" s="357"/>
    </row>
    <row r="24" spans="1:22" x14ac:dyDescent="0.2">
      <c r="A24" s="429" t="s">
        <v>1634</v>
      </c>
      <c r="B24" s="430" t="s">
        <v>1631</v>
      </c>
      <c r="C24" s="435">
        <v>23</v>
      </c>
      <c r="D24" s="448"/>
      <c r="E24" s="455" t="s">
        <v>1598</v>
      </c>
      <c r="F24" s="491">
        <v>8910087090</v>
      </c>
      <c r="G24" s="448"/>
      <c r="H24" s="436" t="s">
        <v>1001</v>
      </c>
      <c r="I24" s="448" t="s">
        <v>1635</v>
      </c>
      <c r="J24" s="444" t="str">
        <f>J2</f>
        <v>102015</v>
      </c>
      <c r="K24" s="447" t="s">
        <v>1001</v>
      </c>
      <c r="L24" s="448"/>
      <c r="M24" s="449">
        <f>WYOil!G21</f>
        <v>0</v>
      </c>
      <c r="N24" s="450"/>
      <c r="O24" s="449">
        <f>WYOil!H21</f>
        <v>0</v>
      </c>
      <c r="P24" s="451">
        <f t="shared" si="1"/>
        <v>0</v>
      </c>
      <c r="Q24" s="452"/>
      <c r="R24" s="453"/>
      <c r="S24" s="442">
        <f t="shared" si="0"/>
        <v>0</v>
      </c>
      <c r="T24" s="454">
        <v>3</v>
      </c>
      <c r="U24" s="395" t="s">
        <v>1334</v>
      </c>
      <c r="V24" s="357"/>
    </row>
    <row r="25" spans="1:22" x14ac:dyDescent="0.2">
      <c r="A25" s="429" t="s">
        <v>1634</v>
      </c>
      <c r="B25" s="430" t="s">
        <v>1631</v>
      </c>
      <c r="C25" s="435">
        <v>24</v>
      </c>
      <c r="D25" s="448"/>
      <c r="E25" s="455" t="s">
        <v>1657</v>
      </c>
      <c r="F25" s="491">
        <v>8910087090</v>
      </c>
      <c r="G25" s="448"/>
      <c r="H25" s="436" t="s">
        <v>1001</v>
      </c>
      <c r="I25" s="448" t="s">
        <v>1635</v>
      </c>
      <c r="J25" s="444" t="str">
        <f>J2</f>
        <v>102015</v>
      </c>
      <c r="K25" s="447" t="s">
        <v>1001</v>
      </c>
      <c r="L25" s="448"/>
      <c r="M25" s="449">
        <f>WYOil!G22</f>
        <v>0</v>
      </c>
      <c r="N25" s="450"/>
      <c r="O25" s="449">
        <f>WYOil!H22</f>
        <v>0</v>
      </c>
      <c r="P25" s="451">
        <f t="shared" ref="P25:P26" si="2">O25*0.125</f>
        <v>0</v>
      </c>
      <c r="Q25" s="452"/>
      <c r="R25" s="453"/>
      <c r="S25" s="442">
        <f t="shared" ref="S25:S26" si="3">P25</f>
        <v>0</v>
      </c>
      <c r="T25" s="454">
        <v>3</v>
      </c>
      <c r="U25" s="395" t="s">
        <v>1334</v>
      </c>
      <c r="V25" s="357"/>
    </row>
    <row r="26" spans="1:22" x14ac:dyDescent="0.2">
      <c r="A26" s="429" t="s">
        <v>1634</v>
      </c>
      <c r="B26" s="430" t="s">
        <v>1631</v>
      </c>
      <c r="C26" s="435">
        <v>25</v>
      </c>
      <c r="D26" s="448"/>
      <c r="E26" s="455" t="s">
        <v>1658</v>
      </c>
      <c r="F26" s="491">
        <v>8910087090</v>
      </c>
      <c r="G26" s="448"/>
      <c r="H26" s="436" t="s">
        <v>1001</v>
      </c>
      <c r="I26" s="448" t="s">
        <v>1635</v>
      </c>
      <c r="J26" s="444" t="str">
        <f>J2</f>
        <v>102015</v>
      </c>
      <c r="K26" s="447" t="s">
        <v>1001</v>
      </c>
      <c r="L26" s="448"/>
      <c r="M26" s="449">
        <f>WYOil!G23</f>
        <v>0</v>
      </c>
      <c r="N26" s="450"/>
      <c r="O26" s="449">
        <f>WYOil!H23</f>
        <v>0</v>
      </c>
      <c r="P26" s="451">
        <f t="shared" si="2"/>
        <v>0</v>
      </c>
      <c r="Q26" s="452"/>
      <c r="R26" s="453"/>
      <c r="S26" s="442">
        <f t="shared" si="3"/>
        <v>0</v>
      </c>
      <c r="T26" s="454">
        <v>3</v>
      </c>
      <c r="U26" s="395" t="s">
        <v>1334</v>
      </c>
      <c r="V26" s="357"/>
    </row>
    <row r="27" spans="1:22" x14ac:dyDescent="0.2">
      <c r="A27" s="429" t="s">
        <v>1634</v>
      </c>
      <c r="B27" s="430" t="s">
        <v>1631</v>
      </c>
      <c r="C27" s="435">
        <v>26</v>
      </c>
      <c r="D27" s="448"/>
      <c r="E27" s="438" t="s">
        <v>1599</v>
      </c>
      <c r="F27" s="448"/>
      <c r="G27" s="448"/>
      <c r="H27" s="436" t="s">
        <v>1001</v>
      </c>
      <c r="I27" s="448" t="s">
        <v>1635</v>
      </c>
      <c r="J27" s="444" t="str">
        <f>J2</f>
        <v>102015</v>
      </c>
      <c r="K27" s="438" t="s">
        <v>1001</v>
      </c>
      <c r="L27" s="448"/>
      <c r="M27" s="449">
        <f>WYOil!B24</f>
        <v>0</v>
      </c>
      <c r="N27" s="450"/>
      <c r="O27" s="449">
        <f>WYOil!C24</f>
        <v>0</v>
      </c>
      <c r="P27" s="451">
        <f t="shared" si="1"/>
        <v>0</v>
      </c>
      <c r="Q27" s="452"/>
      <c r="R27" s="453"/>
      <c r="S27" s="442">
        <f t="shared" si="0"/>
        <v>0</v>
      </c>
      <c r="T27" s="454">
        <v>3</v>
      </c>
      <c r="U27" s="395" t="s">
        <v>1674</v>
      </c>
      <c r="V27" s="357"/>
    </row>
    <row r="28" spans="1:22" x14ac:dyDescent="0.2">
      <c r="A28" s="429" t="s">
        <v>1634</v>
      </c>
      <c r="B28" s="430" t="s">
        <v>1631</v>
      </c>
      <c r="C28" s="435">
        <v>27</v>
      </c>
      <c r="D28" s="448"/>
      <c r="E28" s="438" t="s">
        <v>1601</v>
      </c>
      <c r="F28" s="448"/>
      <c r="G28" s="448"/>
      <c r="H28" s="436" t="s">
        <v>1001</v>
      </c>
      <c r="I28" s="448" t="s">
        <v>1635</v>
      </c>
      <c r="J28" s="444" t="str">
        <f>J2</f>
        <v>102015</v>
      </c>
      <c r="K28" s="438" t="s">
        <v>1001</v>
      </c>
      <c r="L28" s="448"/>
      <c r="M28" s="449">
        <f>WYOil!B25</f>
        <v>0</v>
      </c>
      <c r="N28" s="450"/>
      <c r="O28" s="449">
        <f>WYOil!C25</f>
        <v>0</v>
      </c>
      <c r="P28" s="451">
        <f t="shared" si="1"/>
        <v>0</v>
      </c>
      <c r="Q28" s="452"/>
      <c r="R28" s="453"/>
      <c r="S28" s="442">
        <f t="shared" si="0"/>
        <v>0</v>
      </c>
      <c r="T28" s="454">
        <v>3</v>
      </c>
      <c r="U28" s="395" t="s">
        <v>1600</v>
      </c>
      <c r="V28" s="357"/>
    </row>
    <row r="29" spans="1:22" x14ac:dyDescent="0.2">
      <c r="A29" s="429" t="s">
        <v>1634</v>
      </c>
      <c r="B29" s="430" t="s">
        <v>1631</v>
      </c>
      <c r="C29" s="435">
        <v>28</v>
      </c>
      <c r="D29" s="448"/>
      <c r="E29" s="455" t="s">
        <v>1603</v>
      </c>
      <c r="F29" s="448"/>
      <c r="G29" s="448"/>
      <c r="H29" s="436" t="s">
        <v>1001</v>
      </c>
      <c r="I29" s="448" t="s">
        <v>1635</v>
      </c>
      <c r="J29" s="444" t="str">
        <f>J2</f>
        <v>102015</v>
      </c>
      <c r="K29" s="447" t="s">
        <v>1001</v>
      </c>
      <c r="L29" s="448"/>
      <c r="M29" s="449">
        <f>WYOil!B29</f>
        <v>0</v>
      </c>
      <c r="N29" s="450"/>
      <c r="O29" s="449">
        <f>WYOil!C29</f>
        <v>0</v>
      </c>
      <c r="P29" s="451">
        <f t="shared" si="1"/>
        <v>0</v>
      </c>
      <c r="Q29" s="452"/>
      <c r="R29" s="453"/>
      <c r="S29" s="442">
        <f t="shared" si="0"/>
        <v>0</v>
      </c>
      <c r="T29" s="454">
        <v>3</v>
      </c>
      <c r="U29" s="395" t="s">
        <v>1641</v>
      </c>
      <c r="V29" s="357"/>
    </row>
    <row r="30" spans="1:22" x14ac:dyDescent="0.2">
      <c r="A30" s="429" t="s">
        <v>1634</v>
      </c>
      <c r="B30" s="430" t="s">
        <v>1631</v>
      </c>
      <c r="C30" s="435">
        <v>29</v>
      </c>
      <c r="D30" s="448"/>
      <c r="E30" s="455" t="s">
        <v>1606</v>
      </c>
      <c r="F30" s="448"/>
      <c r="G30" s="448"/>
      <c r="H30" s="436" t="s">
        <v>1001</v>
      </c>
      <c r="I30" s="448" t="s">
        <v>1635</v>
      </c>
      <c r="J30" s="444" t="str">
        <f>J2</f>
        <v>102015</v>
      </c>
      <c r="K30" s="438" t="s">
        <v>1001</v>
      </c>
      <c r="L30" s="448"/>
      <c r="M30" s="449">
        <f>WYOil!B31</f>
        <v>0</v>
      </c>
      <c r="N30" s="450"/>
      <c r="O30" s="449">
        <f>WYOil!C31</f>
        <v>0</v>
      </c>
      <c r="P30" s="451">
        <f t="shared" si="1"/>
        <v>0</v>
      </c>
      <c r="Q30" s="452"/>
      <c r="R30" s="453"/>
      <c r="S30" s="442">
        <f t="shared" si="0"/>
        <v>0</v>
      </c>
      <c r="T30" s="454">
        <v>3</v>
      </c>
      <c r="U30" s="395" t="s">
        <v>1289</v>
      </c>
      <c r="V30" s="357"/>
    </row>
    <row r="31" spans="1:22" x14ac:dyDescent="0.2">
      <c r="A31" s="429" t="s">
        <v>1634</v>
      </c>
      <c r="B31" s="430" t="s">
        <v>1631</v>
      </c>
      <c r="C31" s="435">
        <v>30</v>
      </c>
      <c r="D31" s="448"/>
      <c r="E31" s="455" t="s">
        <v>1607</v>
      </c>
      <c r="F31" s="448"/>
      <c r="G31" s="448"/>
      <c r="H31" s="436" t="s">
        <v>1001</v>
      </c>
      <c r="I31" s="448" t="s">
        <v>1635</v>
      </c>
      <c r="J31" s="444" t="str">
        <f>J2</f>
        <v>102015</v>
      </c>
      <c r="K31" s="438" t="s">
        <v>1001</v>
      </c>
      <c r="L31" s="448"/>
      <c r="M31" s="449">
        <f>WYOil!B32</f>
        <v>0</v>
      </c>
      <c r="N31" s="450"/>
      <c r="O31" s="449">
        <f>WYOil!C32</f>
        <v>0</v>
      </c>
      <c r="P31" s="451">
        <f t="shared" si="1"/>
        <v>0</v>
      </c>
      <c r="Q31" s="452"/>
      <c r="R31" s="453"/>
      <c r="S31" s="442">
        <f t="shared" si="0"/>
        <v>0</v>
      </c>
      <c r="T31" s="454">
        <v>3</v>
      </c>
      <c r="U31" s="395" t="s">
        <v>1333</v>
      </c>
      <c r="V31" s="357"/>
    </row>
    <row r="32" spans="1:22" x14ac:dyDescent="0.2">
      <c r="A32" s="429" t="s">
        <v>1634</v>
      </c>
      <c r="B32" s="430" t="s">
        <v>1631</v>
      </c>
      <c r="C32" s="435">
        <v>31</v>
      </c>
      <c r="D32" s="448"/>
      <c r="E32" s="455" t="s">
        <v>1609</v>
      </c>
      <c r="F32" s="448"/>
      <c r="G32" s="448"/>
      <c r="H32" s="436" t="s">
        <v>1001</v>
      </c>
      <c r="I32" s="448" t="s">
        <v>1635</v>
      </c>
      <c r="J32" s="444" t="str">
        <f>J2</f>
        <v>102015</v>
      </c>
      <c r="K32" s="447" t="s">
        <v>1001</v>
      </c>
      <c r="L32" s="448"/>
      <c r="M32" s="449">
        <f>WYOil!B33</f>
        <v>0</v>
      </c>
      <c r="N32" s="450"/>
      <c r="O32" s="449">
        <f>WYOil!C33</f>
        <v>0</v>
      </c>
      <c r="P32" s="451">
        <f t="shared" si="1"/>
        <v>0</v>
      </c>
      <c r="Q32" s="452"/>
      <c r="R32" s="453"/>
      <c r="S32" s="442">
        <f t="shared" si="0"/>
        <v>0</v>
      </c>
      <c r="T32" s="454">
        <v>3</v>
      </c>
      <c r="U32" s="395" t="s">
        <v>1608</v>
      </c>
      <c r="V32" s="357"/>
    </row>
    <row r="33" spans="1:22" x14ac:dyDescent="0.2">
      <c r="A33" s="429" t="s">
        <v>1634</v>
      </c>
      <c r="B33" s="430" t="s">
        <v>1631</v>
      </c>
      <c r="C33" s="435">
        <v>32</v>
      </c>
      <c r="D33" s="448"/>
      <c r="E33" s="455" t="s">
        <v>1610</v>
      </c>
      <c r="F33" s="448"/>
      <c r="G33" s="448"/>
      <c r="H33" s="436" t="s">
        <v>1001</v>
      </c>
      <c r="I33" s="448" t="s">
        <v>1635</v>
      </c>
      <c r="J33" s="444" t="str">
        <f>J2</f>
        <v>102015</v>
      </c>
      <c r="K33" s="438" t="s">
        <v>1001</v>
      </c>
      <c r="L33" s="448"/>
      <c r="M33" s="449">
        <f>WYOil!B34</f>
        <v>0</v>
      </c>
      <c r="N33" s="450"/>
      <c r="O33" s="449">
        <f>WYOil!C34</f>
        <v>0</v>
      </c>
      <c r="P33" s="451">
        <f t="shared" si="1"/>
        <v>0</v>
      </c>
      <c r="Q33" s="452"/>
      <c r="R33" s="453"/>
      <c r="S33" s="442">
        <f t="shared" si="0"/>
        <v>0</v>
      </c>
      <c r="T33" s="454">
        <v>3</v>
      </c>
      <c r="U33" s="395" t="s">
        <v>1377</v>
      </c>
      <c r="V33" s="357"/>
    </row>
    <row r="34" spans="1:22" x14ac:dyDescent="0.2">
      <c r="A34" s="429" t="s">
        <v>1634</v>
      </c>
      <c r="B34" s="430" t="s">
        <v>1631</v>
      </c>
      <c r="C34" s="435">
        <v>33</v>
      </c>
      <c r="D34" s="448"/>
      <c r="E34" s="455" t="s">
        <v>1611</v>
      </c>
      <c r="F34" s="448"/>
      <c r="G34" s="448"/>
      <c r="H34" s="436" t="s">
        <v>1001</v>
      </c>
      <c r="I34" s="448" t="s">
        <v>1635</v>
      </c>
      <c r="J34" s="444" t="str">
        <f>J2</f>
        <v>102015</v>
      </c>
      <c r="K34" s="438" t="s">
        <v>1001</v>
      </c>
      <c r="L34" s="448"/>
      <c r="M34" s="449">
        <f>WYOil!B35</f>
        <v>0</v>
      </c>
      <c r="N34" s="450"/>
      <c r="O34" s="449">
        <f>WYOil!C35</f>
        <v>0</v>
      </c>
      <c r="P34" s="451">
        <f t="shared" si="1"/>
        <v>0</v>
      </c>
      <c r="Q34" s="452"/>
      <c r="R34" s="453"/>
      <c r="S34" s="442">
        <f t="shared" si="0"/>
        <v>0</v>
      </c>
      <c r="T34" s="454">
        <v>3</v>
      </c>
      <c r="U34" s="395" t="s">
        <v>1184</v>
      </c>
      <c r="V34" s="357"/>
    </row>
    <row r="35" spans="1:22" x14ac:dyDescent="0.2">
      <c r="A35" s="429" t="s">
        <v>1634</v>
      </c>
      <c r="B35" s="430" t="s">
        <v>1631</v>
      </c>
      <c r="C35" s="435">
        <v>34</v>
      </c>
      <c r="D35" s="448"/>
      <c r="E35" s="455" t="s">
        <v>1612</v>
      </c>
      <c r="F35" s="456" t="s">
        <v>1136</v>
      </c>
      <c r="G35" s="448"/>
      <c r="H35" s="436" t="s">
        <v>1001</v>
      </c>
      <c r="I35" s="448" t="s">
        <v>1635</v>
      </c>
      <c r="J35" s="444" t="str">
        <f>J2</f>
        <v>102015</v>
      </c>
      <c r="K35" s="447" t="s">
        <v>1001</v>
      </c>
      <c r="L35" s="448"/>
      <c r="M35" s="449">
        <f>WYOil!G36</f>
        <v>0</v>
      </c>
      <c r="N35" s="450"/>
      <c r="O35" s="449">
        <f>WYOil!H36</f>
        <v>0</v>
      </c>
      <c r="P35" s="451">
        <f t="shared" si="1"/>
        <v>0</v>
      </c>
      <c r="Q35" s="452"/>
      <c r="R35" s="453"/>
      <c r="S35" s="442">
        <f t="shared" si="0"/>
        <v>0</v>
      </c>
      <c r="T35" s="454">
        <v>3</v>
      </c>
      <c r="U35" s="395" t="s">
        <v>1243</v>
      </c>
      <c r="V35" s="357"/>
    </row>
    <row r="36" spans="1:22" x14ac:dyDescent="0.2">
      <c r="A36" s="429" t="s">
        <v>1634</v>
      </c>
      <c r="B36" s="430" t="s">
        <v>1631</v>
      </c>
      <c r="C36" s="435">
        <v>35</v>
      </c>
      <c r="D36" s="448"/>
      <c r="E36" s="455" t="s">
        <v>1613</v>
      </c>
      <c r="F36" s="456" t="s">
        <v>1136</v>
      </c>
      <c r="G36" s="448"/>
      <c r="H36" s="436" t="s">
        <v>1001</v>
      </c>
      <c r="I36" s="448" t="s">
        <v>1635</v>
      </c>
      <c r="J36" s="444" t="str">
        <f>J2</f>
        <v>102015</v>
      </c>
      <c r="K36" s="438" t="s">
        <v>1001</v>
      </c>
      <c r="L36" s="448"/>
      <c r="M36" s="449">
        <f>WYOil!G37</f>
        <v>0</v>
      </c>
      <c r="N36" s="450"/>
      <c r="O36" s="449">
        <f>WYOil!H37</f>
        <v>0</v>
      </c>
      <c r="P36" s="451">
        <f t="shared" si="1"/>
        <v>0</v>
      </c>
      <c r="Q36" s="452"/>
      <c r="R36" s="453"/>
      <c r="S36" s="442">
        <f t="shared" si="0"/>
        <v>0</v>
      </c>
      <c r="T36" s="454">
        <v>3</v>
      </c>
      <c r="U36" s="395" t="s">
        <v>1243</v>
      </c>
      <c r="V36" s="357"/>
    </row>
    <row r="37" spans="1:22" x14ac:dyDescent="0.2">
      <c r="A37" s="429" t="s">
        <v>1634</v>
      </c>
      <c r="B37" s="430" t="s">
        <v>1631</v>
      </c>
      <c r="C37" s="435">
        <v>36</v>
      </c>
      <c r="D37" s="448"/>
      <c r="E37" s="455" t="s">
        <v>1614</v>
      </c>
      <c r="F37" s="456" t="s">
        <v>1136</v>
      </c>
      <c r="G37" s="448"/>
      <c r="H37" s="436" t="s">
        <v>1001</v>
      </c>
      <c r="I37" s="448" t="s">
        <v>1635</v>
      </c>
      <c r="J37" s="444" t="str">
        <f>J2</f>
        <v>102015</v>
      </c>
      <c r="K37" s="438" t="s">
        <v>1001</v>
      </c>
      <c r="L37" s="448"/>
      <c r="M37" s="449">
        <f>WYOil!G38</f>
        <v>0</v>
      </c>
      <c r="N37" s="450"/>
      <c r="O37" s="449">
        <f>WYOil!H38</f>
        <v>0</v>
      </c>
      <c r="P37" s="451">
        <f t="shared" si="1"/>
        <v>0</v>
      </c>
      <c r="Q37" s="452"/>
      <c r="R37" s="453"/>
      <c r="S37" s="442">
        <f t="shared" si="0"/>
        <v>0</v>
      </c>
      <c r="T37" s="454">
        <v>3</v>
      </c>
      <c r="U37" s="395" t="s">
        <v>1243</v>
      </c>
      <c r="V37" s="357"/>
    </row>
    <row r="38" spans="1:22" x14ac:dyDescent="0.2">
      <c r="A38" s="429" t="s">
        <v>1634</v>
      </c>
      <c r="B38" s="430" t="s">
        <v>1631</v>
      </c>
      <c r="C38" s="435">
        <v>37</v>
      </c>
      <c r="D38" s="448"/>
      <c r="E38" s="455" t="s">
        <v>1615</v>
      </c>
      <c r="F38" s="456" t="s">
        <v>1136</v>
      </c>
      <c r="G38" s="448"/>
      <c r="H38" s="436" t="s">
        <v>1001</v>
      </c>
      <c r="I38" s="448" t="s">
        <v>1635</v>
      </c>
      <c r="J38" s="444" t="str">
        <f>J2</f>
        <v>102015</v>
      </c>
      <c r="K38" s="447" t="s">
        <v>1001</v>
      </c>
      <c r="L38" s="448"/>
      <c r="M38" s="449">
        <f>WYOil!G39</f>
        <v>0</v>
      </c>
      <c r="N38" s="450"/>
      <c r="O38" s="449">
        <f>WYOil!H39</f>
        <v>0</v>
      </c>
      <c r="P38" s="451">
        <f t="shared" si="1"/>
        <v>0</v>
      </c>
      <c r="Q38" s="452"/>
      <c r="R38" s="453"/>
      <c r="S38" s="442">
        <f t="shared" si="0"/>
        <v>0</v>
      </c>
      <c r="T38" s="454">
        <v>3</v>
      </c>
      <c r="U38" s="395" t="s">
        <v>1243</v>
      </c>
      <c r="V38" s="357"/>
    </row>
    <row r="39" spans="1:22" x14ac:dyDescent="0.2">
      <c r="A39" s="429" t="s">
        <v>1634</v>
      </c>
      <c r="B39" s="430" t="s">
        <v>1631</v>
      </c>
      <c r="C39" s="435">
        <v>38</v>
      </c>
      <c r="D39" s="448"/>
      <c r="E39" s="438" t="s">
        <v>1616</v>
      </c>
      <c r="F39" s="432" t="s">
        <v>1136</v>
      </c>
      <c r="G39" s="448"/>
      <c r="H39" s="436" t="s">
        <v>1001</v>
      </c>
      <c r="I39" s="448" t="s">
        <v>1635</v>
      </c>
      <c r="J39" s="444" t="str">
        <f>J2</f>
        <v>102015</v>
      </c>
      <c r="K39" s="438" t="s">
        <v>1001</v>
      </c>
      <c r="L39" s="448"/>
      <c r="M39" s="449">
        <f>WYOil!G40</f>
        <v>0</v>
      </c>
      <c r="N39" s="450"/>
      <c r="O39" s="449">
        <f>WYOil!H40</f>
        <v>0</v>
      </c>
      <c r="P39" s="451">
        <f t="shared" si="1"/>
        <v>0</v>
      </c>
      <c r="Q39" s="452"/>
      <c r="R39" s="453"/>
      <c r="S39" s="442">
        <f t="shared" si="0"/>
        <v>0</v>
      </c>
      <c r="T39" s="454">
        <v>3</v>
      </c>
      <c r="U39" s="395" t="s">
        <v>1243</v>
      </c>
      <c r="V39" s="357"/>
    </row>
    <row r="40" spans="1:22" x14ac:dyDescent="0.2">
      <c r="A40" s="429" t="s">
        <v>1634</v>
      </c>
      <c r="B40" s="430" t="s">
        <v>1631</v>
      </c>
      <c r="C40" s="435">
        <v>39</v>
      </c>
      <c r="D40" s="448"/>
      <c r="E40" s="438" t="s">
        <v>1617</v>
      </c>
      <c r="F40" s="456" t="s">
        <v>1136</v>
      </c>
      <c r="G40" s="448"/>
      <c r="H40" s="436" t="s">
        <v>1001</v>
      </c>
      <c r="I40" s="448" t="s">
        <v>1635</v>
      </c>
      <c r="J40" s="444" t="str">
        <f>J2</f>
        <v>102015</v>
      </c>
      <c r="K40" s="438" t="s">
        <v>1001</v>
      </c>
      <c r="L40" s="448"/>
      <c r="M40" s="449">
        <f>WYOil!G41</f>
        <v>0</v>
      </c>
      <c r="N40" s="450"/>
      <c r="O40" s="449">
        <f>WYOil!H41</f>
        <v>0</v>
      </c>
      <c r="P40" s="451">
        <f t="shared" si="1"/>
        <v>0</v>
      </c>
      <c r="Q40" s="452"/>
      <c r="R40" s="453"/>
      <c r="S40" s="442">
        <f t="shared" si="0"/>
        <v>0</v>
      </c>
      <c r="T40" s="454">
        <v>3</v>
      </c>
      <c r="U40" s="395" t="s">
        <v>1243</v>
      </c>
      <c r="V40" s="357"/>
    </row>
    <row r="41" spans="1:22" x14ac:dyDescent="0.2">
      <c r="A41" s="429" t="s">
        <v>1634</v>
      </c>
      <c r="B41" s="430" t="s">
        <v>1631</v>
      </c>
      <c r="C41" s="435">
        <v>40</v>
      </c>
      <c r="D41" s="448"/>
      <c r="E41" s="438" t="s">
        <v>1618</v>
      </c>
      <c r="F41" s="432" t="s">
        <v>1136</v>
      </c>
      <c r="G41" s="448"/>
      <c r="H41" s="436" t="s">
        <v>1001</v>
      </c>
      <c r="I41" s="448" t="s">
        <v>1635</v>
      </c>
      <c r="J41" s="444" t="str">
        <f>J2</f>
        <v>102015</v>
      </c>
      <c r="K41" s="447" t="s">
        <v>1001</v>
      </c>
      <c r="L41" s="448"/>
      <c r="M41" s="449">
        <f>WYOil!G42</f>
        <v>0</v>
      </c>
      <c r="N41" s="450"/>
      <c r="O41" s="449">
        <f>WYOil!H42</f>
        <v>0</v>
      </c>
      <c r="P41" s="451">
        <f t="shared" si="1"/>
        <v>0</v>
      </c>
      <c r="Q41" s="452"/>
      <c r="R41" s="453"/>
      <c r="S41" s="442">
        <f t="shared" si="0"/>
        <v>0</v>
      </c>
      <c r="T41" s="454">
        <v>3</v>
      </c>
      <c r="U41" s="395" t="s">
        <v>1243</v>
      </c>
      <c r="V41" s="357"/>
    </row>
    <row r="42" spans="1:22" x14ac:dyDescent="0.2">
      <c r="A42" s="429" t="s">
        <v>1634</v>
      </c>
      <c r="B42" s="430" t="s">
        <v>1631</v>
      </c>
      <c r="C42" s="435">
        <v>41</v>
      </c>
      <c r="D42" s="448"/>
      <c r="E42" s="438" t="s">
        <v>1648</v>
      </c>
      <c r="F42" s="457" t="s">
        <v>1136</v>
      </c>
      <c r="G42" s="448"/>
      <c r="H42" s="436" t="s">
        <v>1001</v>
      </c>
      <c r="I42" s="448" t="s">
        <v>1635</v>
      </c>
      <c r="J42" s="444" t="str">
        <f>J2</f>
        <v>102015</v>
      </c>
      <c r="K42" s="438" t="s">
        <v>1001</v>
      </c>
      <c r="L42" s="448"/>
      <c r="M42" s="449">
        <f>WYOil!G43</f>
        <v>0</v>
      </c>
      <c r="N42" s="450"/>
      <c r="O42" s="449">
        <f>WYOil!H43</f>
        <v>0</v>
      </c>
      <c r="P42" s="451">
        <f t="shared" si="1"/>
        <v>0</v>
      </c>
      <c r="Q42" s="452"/>
      <c r="R42" s="453"/>
      <c r="S42" s="442">
        <f t="shared" si="0"/>
        <v>0</v>
      </c>
      <c r="T42" s="454">
        <v>3</v>
      </c>
      <c r="U42" s="395" t="s">
        <v>1243</v>
      </c>
      <c r="V42" s="357"/>
    </row>
    <row r="43" spans="1:22" x14ac:dyDescent="0.2">
      <c r="A43" s="429" t="s">
        <v>1634</v>
      </c>
      <c r="B43" s="430" t="s">
        <v>1631</v>
      </c>
      <c r="C43" s="435">
        <v>42</v>
      </c>
      <c r="D43" s="448"/>
      <c r="E43" s="438" t="s">
        <v>1619</v>
      </c>
      <c r="F43" s="432" t="s">
        <v>1136</v>
      </c>
      <c r="G43" s="448"/>
      <c r="H43" s="436" t="s">
        <v>1001</v>
      </c>
      <c r="I43" s="448" t="s">
        <v>1635</v>
      </c>
      <c r="J43" s="444" t="str">
        <f>J2</f>
        <v>102015</v>
      </c>
      <c r="K43" s="438" t="s">
        <v>1001</v>
      </c>
      <c r="L43" s="448"/>
      <c r="M43" s="449">
        <f>WYOil!G44</f>
        <v>0</v>
      </c>
      <c r="N43" s="450"/>
      <c r="O43" s="449">
        <f>WYOil!H44</f>
        <v>0</v>
      </c>
      <c r="P43" s="451">
        <f t="shared" si="1"/>
        <v>0</v>
      </c>
      <c r="Q43" s="452"/>
      <c r="R43" s="453"/>
      <c r="S43" s="442">
        <f t="shared" si="0"/>
        <v>0</v>
      </c>
      <c r="T43" s="454">
        <v>3</v>
      </c>
      <c r="U43" s="395" t="s">
        <v>1243</v>
      </c>
      <c r="V43" s="357"/>
    </row>
    <row r="44" spans="1:22" x14ac:dyDescent="0.2">
      <c r="A44" s="429" t="s">
        <v>1634</v>
      </c>
      <c r="B44" s="430" t="s">
        <v>1631</v>
      </c>
      <c r="C44" s="435">
        <v>43</v>
      </c>
      <c r="D44" s="448"/>
      <c r="E44" s="438" t="s">
        <v>1620</v>
      </c>
      <c r="F44" s="432" t="s">
        <v>1136</v>
      </c>
      <c r="G44" s="448"/>
      <c r="H44" s="436" t="s">
        <v>1001</v>
      </c>
      <c r="I44" s="448" t="s">
        <v>1635</v>
      </c>
      <c r="J44" s="444" t="str">
        <f>J2</f>
        <v>102015</v>
      </c>
      <c r="K44" s="447" t="s">
        <v>1001</v>
      </c>
      <c r="L44" s="448"/>
      <c r="M44" s="449">
        <f>WYOil!G45</f>
        <v>0</v>
      </c>
      <c r="N44" s="450"/>
      <c r="O44" s="449">
        <f>WYOil!H45</f>
        <v>0</v>
      </c>
      <c r="P44" s="451">
        <f t="shared" si="1"/>
        <v>0</v>
      </c>
      <c r="Q44" s="452"/>
      <c r="R44" s="453"/>
      <c r="S44" s="442">
        <f t="shared" si="0"/>
        <v>0</v>
      </c>
      <c r="T44" s="454">
        <v>3</v>
      </c>
      <c r="U44" s="395" t="s">
        <v>1243</v>
      </c>
      <c r="V44" s="357"/>
    </row>
    <row r="45" spans="1:22" x14ac:dyDescent="0.2">
      <c r="A45" s="429" t="s">
        <v>1634</v>
      </c>
      <c r="B45" s="430" t="s">
        <v>1631</v>
      </c>
      <c r="C45" s="435">
        <v>44</v>
      </c>
      <c r="D45" s="448"/>
      <c r="E45" s="438" t="s">
        <v>1621</v>
      </c>
      <c r="F45" s="456" t="s">
        <v>1134</v>
      </c>
      <c r="G45" s="448"/>
      <c r="H45" s="436" t="s">
        <v>1001</v>
      </c>
      <c r="I45" s="448" t="s">
        <v>1635</v>
      </c>
      <c r="J45" s="444" t="str">
        <f>J2</f>
        <v>102015</v>
      </c>
      <c r="K45" s="438" t="s">
        <v>1001</v>
      </c>
      <c r="L45" s="448"/>
      <c r="M45" s="449">
        <f>WYOil!G47</f>
        <v>0</v>
      </c>
      <c r="N45" s="450"/>
      <c r="O45" s="449">
        <f>WYOil!H47</f>
        <v>0</v>
      </c>
      <c r="P45" s="451">
        <f t="shared" si="1"/>
        <v>0</v>
      </c>
      <c r="Q45" s="452"/>
      <c r="R45" s="453"/>
      <c r="S45" s="442">
        <f t="shared" si="0"/>
        <v>0</v>
      </c>
      <c r="T45" s="454">
        <v>3</v>
      </c>
      <c r="U45" s="395" t="s">
        <v>1242</v>
      </c>
      <c r="V45" s="357"/>
    </row>
    <row r="46" spans="1:22" x14ac:dyDescent="0.2">
      <c r="A46" s="429" t="s">
        <v>1634</v>
      </c>
      <c r="B46" s="430" t="s">
        <v>1631</v>
      </c>
      <c r="C46" s="435">
        <v>45</v>
      </c>
      <c r="D46" s="448"/>
      <c r="E46" s="438" t="s">
        <v>1623</v>
      </c>
      <c r="F46" s="456" t="s">
        <v>1134</v>
      </c>
      <c r="G46" s="448"/>
      <c r="H46" s="436" t="s">
        <v>1001</v>
      </c>
      <c r="I46" s="448" t="s">
        <v>1635</v>
      </c>
      <c r="J46" s="444" t="str">
        <f>J2</f>
        <v>102015</v>
      </c>
      <c r="K46" s="438" t="s">
        <v>1001</v>
      </c>
      <c r="L46" s="448"/>
      <c r="M46" s="449">
        <f>WYOil!G48</f>
        <v>0</v>
      </c>
      <c r="N46" s="450"/>
      <c r="O46" s="449">
        <f>WYOil!H48</f>
        <v>0</v>
      </c>
      <c r="P46" s="451">
        <f t="shared" si="1"/>
        <v>0</v>
      </c>
      <c r="Q46" s="452"/>
      <c r="R46" s="453"/>
      <c r="S46" s="442">
        <f t="shared" si="0"/>
        <v>0</v>
      </c>
      <c r="T46" s="454">
        <v>3</v>
      </c>
      <c r="U46" s="395" t="s">
        <v>1242</v>
      </c>
      <c r="V46" s="357"/>
    </row>
    <row r="47" spans="1:22" x14ac:dyDescent="0.2">
      <c r="A47" s="429" t="s">
        <v>1634</v>
      </c>
      <c r="B47" s="430" t="s">
        <v>1631</v>
      </c>
      <c r="C47" s="435">
        <v>46</v>
      </c>
      <c r="D47" s="448"/>
      <c r="E47" s="438" t="s">
        <v>1642</v>
      </c>
      <c r="F47" s="456" t="s">
        <v>1134</v>
      </c>
      <c r="G47" s="448"/>
      <c r="H47" s="436" t="s">
        <v>1001</v>
      </c>
      <c r="I47" s="448" t="s">
        <v>1635</v>
      </c>
      <c r="J47" s="444" t="str">
        <f>J2</f>
        <v>102015</v>
      </c>
      <c r="K47" s="447" t="s">
        <v>1001</v>
      </c>
      <c r="L47" s="448"/>
      <c r="M47" s="449">
        <f>WYOil!G49</f>
        <v>0</v>
      </c>
      <c r="N47" s="450"/>
      <c r="O47" s="449">
        <f>WYOil!H49</f>
        <v>0</v>
      </c>
      <c r="P47" s="451">
        <f t="shared" si="1"/>
        <v>0</v>
      </c>
      <c r="Q47" s="452"/>
      <c r="R47" s="453"/>
      <c r="S47" s="442">
        <f t="shared" si="0"/>
        <v>0</v>
      </c>
      <c r="T47" s="454">
        <v>3</v>
      </c>
      <c r="U47" s="395" t="s">
        <v>1242</v>
      </c>
      <c r="V47" s="357"/>
    </row>
    <row r="48" spans="1:22" x14ac:dyDescent="0.2">
      <c r="A48" s="429" t="s">
        <v>1634</v>
      </c>
      <c r="B48" s="430" t="s">
        <v>1631</v>
      </c>
      <c r="C48" s="435">
        <v>47</v>
      </c>
      <c r="D48" s="448"/>
      <c r="E48" s="438" t="s">
        <v>1643</v>
      </c>
      <c r="F48" s="456" t="s">
        <v>1134</v>
      </c>
      <c r="G48" s="448"/>
      <c r="H48" s="436" t="s">
        <v>1001</v>
      </c>
      <c r="I48" s="448" t="s">
        <v>1635</v>
      </c>
      <c r="J48" s="444" t="str">
        <f>J2</f>
        <v>102015</v>
      </c>
      <c r="K48" s="438" t="s">
        <v>1001</v>
      </c>
      <c r="L48" s="448"/>
      <c r="M48" s="449">
        <f>WYOil!G50</f>
        <v>0</v>
      </c>
      <c r="N48" s="450"/>
      <c r="O48" s="449">
        <f>WYOil!H50</f>
        <v>0</v>
      </c>
      <c r="P48" s="451">
        <f t="shared" si="1"/>
        <v>0</v>
      </c>
      <c r="Q48" s="452"/>
      <c r="R48" s="453"/>
      <c r="S48" s="442">
        <f t="shared" si="0"/>
        <v>0</v>
      </c>
      <c r="T48" s="454">
        <v>3</v>
      </c>
      <c r="U48" s="395" t="s">
        <v>1242</v>
      </c>
      <c r="V48" s="357"/>
    </row>
    <row r="49" spans="1:22" x14ac:dyDescent="0.2">
      <c r="A49" s="429" t="s">
        <v>1634</v>
      </c>
      <c r="B49" s="430" t="s">
        <v>1631</v>
      </c>
      <c r="C49" s="435">
        <v>48</v>
      </c>
      <c r="D49" s="448"/>
      <c r="E49" s="438" t="s">
        <v>1644</v>
      </c>
      <c r="F49" s="456" t="s">
        <v>1134</v>
      </c>
      <c r="G49" s="448"/>
      <c r="H49" s="436" t="s">
        <v>1001</v>
      </c>
      <c r="I49" s="448" t="s">
        <v>1635</v>
      </c>
      <c r="J49" s="444" t="str">
        <f>J2</f>
        <v>102015</v>
      </c>
      <c r="K49" s="438" t="s">
        <v>1001</v>
      </c>
      <c r="L49" s="448"/>
      <c r="M49" s="449">
        <f>WYOil!G51</f>
        <v>0</v>
      </c>
      <c r="N49" s="450"/>
      <c r="O49" s="449">
        <f>WYOil!H51</f>
        <v>0</v>
      </c>
      <c r="P49" s="451">
        <f t="shared" si="1"/>
        <v>0</v>
      </c>
      <c r="Q49" s="452"/>
      <c r="R49" s="453"/>
      <c r="S49" s="442">
        <f t="shared" si="0"/>
        <v>0</v>
      </c>
      <c r="T49" s="454">
        <v>3</v>
      </c>
      <c r="U49" s="395" t="s">
        <v>1242</v>
      </c>
      <c r="V49" s="357"/>
    </row>
    <row r="50" spans="1:22" x14ac:dyDescent="0.2">
      <c r="A50" s="429" t="s">
        <v>1634</v>
      </c>
      <c r="B50" s="430" t="s">
        <v>1631</v>
      </c>
      <c r="C50" s="435">
        <v>49</v>
      </c>
      <c r="D50" s="448"/>
      <c r="E50" s="438" t="s">
        <v>1645</v>
      </c>
      <c r="F50" s="456" t="s">
        <v>1134</v>
      </c>
      <c r="G50" s="448"/>
      <c r="H50" s="436" t="s">
        <v>1001</v>
      </c>
      <c r="I50" s="448" t="s">
        <v>1635</v>
      </c>
      <c r="J50" s="444" t="str">
        <f>J2</f>
        <v>102015</v>
      </c>
      <c r="K50" s="447" t="s">
        <v>1001</v>
      </c>
      <c r="L50" s="448"/>
      <c r="M50" s="449">
        <f>WYOil!G52</f>
        <v>0</v>
      </c>
      <c r="N50" s="450"/>
      <c r="O50" s="449">
        <f>WYOil!H52</f>
        <v>0</v>
      </c>
      <c r="P50" s="451">
        <f t="shared" si="1"/>
        <v>0</v>
      </c>
      <c r="Q50" s="452"/>
      <c r="R50" s="453"/>
      <c r="S50" s="442">
        <f t="shared" si="0"/>
        <v>0</v>
      </c>
      <c r="T50" s="454">
        <v>3</v>
      </c>
      <c r="U50" s="395" t="s">
        <v>1242</v>
      </c>
      <c r="V50" s="357"/>
    </row>
    <row r="51" spans="1:22" x14ac:dyDescent="0.2">
      <c r="A51" s="429" t="s">
        <v>1634</v>
      </c>
      <c r="B51" s="430" t="s">
        <v>1631</v>
      </c>
      <c r="C51" s="435">
        <v>50</v>
      </c>
      <c r="D51" s="448"/>
      <c r="E51" s="438" t="s">
        <v>1646</v>
      </c>
      <c r="F51" s="456" t="s">
        <v>1134</v>
      </c>
      <c r="G51" s="448"/>
      <c r="H51" s="436" t="s">
        <v>1001</v>
      </c>
      <c r="I51" s="448" t="s">
        <v>1635</v>
      </c>
      <c r="J51" s="444" t="str">
        <f>J2</f>
        <v>102015</v>
      </c>
      <c r="K51" s="438" t="s">
        <v>1001</v>
      </c>
      <c r="L51" s="448"/>
      <c r="M51" s="449">
        <f>WYOil!G53</f>
        <v>0</v>
      </c>
      <c r="N51" s="450"/>
      <c r="O51" s="449">
        <f>WYOil!H53</f>
        <v>0</v>
      </c>
      <c r="P51" s="451">
        <f t="shared" si="1"/>
        <v>0</v>
      </c>
      <c r="Q51" s="452"/>
      <c r="R51" s="453"/>
      <c r="S51" s="442">
        <f t="shared" si="0"/>
        <v>0</v>
      </c>
      <c r="T51" s="454">
        <v>3</v>
      </c>
      <c r="U51" s="395" t="s">
        <v>1242</v>
      </c>
      <c r="V51" s="357"/>
    </row>
    <row r="52" spans="1:22" x14ac:dyDescent="0.2">
      <c r="A52" s="429" t="s">
        <v>1634</v>
      </c>
      <c r="B52" s="430" t="s">
        <v>1631</v>
      </c>
      <c r="C52" s="435">
        <v>51</v>
      </c>
      <c r="D52" s="448"/>
      <c r="E52" s="438" t="s">
        <v>1567</v>
      </c>
      <c r="F52" s="432" t="s">
        <v>1165</v>
      </c>
      <c r="G52" s="448"/>
      <c r="H52" s="436" t="s">
        <v>1001</v>
      </c>
      <c r="I52" s="448" t="s">
        <v>1635</v>
      </c>
      <c r="J52" s="444" t="str">
        <f>J2</f>
        <v>102015</v>
      </c>
      <c r="K52" s="438" t="s">
        <v>1001</v>
      </c>
      <c r="L52" s="448"/>
      <c r="M52" s="449">
        <f>WYOil!G55+WYOil!G56</f>
        <v>0</v>
      </c>
      <c r="N52" s="450"/>
      <c r="O52" s="449">
        <f>WYOil!H55+WYOil!H56</f>
        <v>0</v>
      </c>
      <c r="P52" s="451">
        <f t="shared" si="1"/>
        <v>0</v>
      </c>
      <c r="Q52" s="452"/>
      <c r="R52" s="453"/>
      <c r="S52" s="442">
        <f t="shared" si="0"/>
        <v>0</v>
      </c>
      <c r="T52" s="454">
        <v>3</v>
      </c>
      <c r="U52" s="395" t="s">
        <v>1224</v>
      </c>
      <c r="V52" s="357"/>
    </row>
    <row r="53" spans="1:22" x14ac:dyDescent="0.2">
      <c r="A53" s="429" t="s">
        <v>1634</v>
      </c>
      <c r="B53" s="430" t="s">
        <v>1631</v>
      </c>
      <c r="C53" s="435">
        <v>52</v>
      </c>
      <c r="D53" s="448"/>
      <c r="E53" s="438" t="s">
        <v>1625</v>
      </c>
      <c r="F53" s="432" t="s">
        <v>1165</v>
      </c>
      <c r="G53" s="448"/>
      <c r="H53" s="436" t="s">
        <v>1001</v>
      </c>
      <c r="I53" s="448" t="s">
        <v>1635</v>
      </c>
      <c r="J53" s="444" t="str">
        <f>J2</f>
        <v>102015</v>
      </c>
      <c r="K53" s="438" t="s">
        <v>1001</v>
      </c>
      <c r="L53" s="448"/>
      <c r="M53" s="449">
        <f>WYOil!G57</f>
        <v>0</v>
      </c>
      <c r="N53" s="450"/>
      <c r="O53" s="449">
        <f>WYOil!H57</f>
        <v>0</v>
      </c>
      <c r="P53" s="451">
        <f t="shared" si="1"/>
        <v>0</v>
      </c>
      <c r="Q53" s="452"/>
      <c r="R53" s="453"/>
      <c r="S53" s="442">
        <f t="shared" si="0"/>
        <v>0</v>
      </c>
      <c r="T53" s="454">
        <v>3</v>
      </c>
      <c r="U53" s="395" t="s">
        <v>1224</v>
      </c>
      <c r="V53" s="357"/>
    </row>
    <row r="54" spans="1:22" x14ac:dyDescent="0.2">
      <c r="A54" s="429" t="s">
        <v>1634</v>
      </c>
      <c r="B54" s="430" t="s">
        <v>1631</v>
      </c>
      <c r="C54" s="435">
        <v>53</v>
      </c>
      <c r="D54" s="448"/>
      <c r="E54" s="438" t="s">
        <v>1647</v>
      </c>
      <c r="F54" s="456" t="s">
        <v>1165</v>
      </c>
      <c r="G54" s="448"/>
      <c r="H54" s="436" t="s">
        <v>1001</v>
      </c>
      <c r="I54" s="448" t="s">
        <v>1635</v>
      </c>
      <c r="J54" s="444" t="str">
        <f>J2</f>
        <v>102015</v>
      </c>
      <c r="K54" s="438" t="s">
        <v>1001</v>
      </c>
      <c r="L54" s="448"/>
      <c r="M54" s="449">
        <f>WYOil!G58</f>
        <v>0</v>
      </c>
      <c r="N54" s="450"/>
      <c r="O54" s="449">
        <f>WYOil!H58</f>
        <v>0</v>
      </c>
      <c r="P54" s="451">
        <f t="shared" si="1"/>
        <v>0</v>
      </c>
      <c r="Q54" s="452"/>
      <c r="R54" s="453"/>
      <c r="S54" s="442">
        <f t="shared" si="0"/>
        <v>0</v>
      </c>
      <c r="T54" s="454">
        <v>3</v>
      </c>
      <c r="U54" s="395" t="s">
        <v>1224</v>
      </c>
      <c r="V54" s="357"/>
    </row>
    <row r="55" spans="1:22" x14ac:dyDescent="0.2">
      <c r="A55" s="429" t="s">
        <v>1634</v>
      </c>
      <c r="B55" s="430" t="s">
        <v>1631</v>
      </c>
      <c r="C55" s="435">
        <v>54</v>
      </c>
      <c r="D55" s="511"/>
      <c r="E55" s="512" t="s">
        <v>1686</v>
      </c>
      <c r="F55" s="513"/>
      <c r="G55" s="511"/>
      <c r="H55" s="436" t="s">
        <v>1001</v>
      </c>
      <c r="I55" s="448" t="s">
        <v>1635</v>
      </c>
      <c r="J55" s="514" t="str">
        <f>J2</f>
        <v>102015</v>
      </c>
      <c r="K55" s="512" t="s">
        <v>1001</v>
      </c>
      <c r="L55" s="511"/>
      <c r="M55" s="515">
        <f>WYOil!B63</f>
        <v>0</v>
      </c>
      <c r="N55" s="516"/>
      <c r="O55" s="515">
        <f>WYOil!C63</f>
        <v>0</v>
      </c>
      <c r="P55" s="451">
        <f t="shared" si="1"/>
        <v>0</v>
      </c>
      <c r="Q55" s="517"/>
      <c r="R55" s="518"/>
      <c r="S55" s="442">
        <f t="shared" si="0"/>
        <v>0</v>
      </c>
      <c r="T55" s="519">
        <v>3</v>
      </c>
      <c r="U55" s="395" t="s">
        <v>1684</v>
      </c>
      <c r="V55" s="357"/>
    </row>
    <row r="56" spans="1:22" x14ac:dyDescent="0.2">
      <c r="A56" s="429" t="s">
        <v>1634</v>
      </c>
      <c r="B56" s="430" t="s">
        <v>1631</v>
      </c>
      <c r="C56" s="435">
        <v>55</v>
      </c>
      <c r="D56" s="577"/>
      <c r="E56" s="578" t="s">
        <v>1921</v>
      </c>
      <c r="F56" s="579" t="s">
        <v>1945</v>
      </c>
      <c r="G56" s="577"/>
      <c r="H56" s="436" t="s">
        <v>1001</v>
      </c>
      <c r="I56" s="448" t="s">
        <v>1635</v>
      </c>
      <c r="J56" s="580" t="str">
        <f>J2</f>
        <v>102015</v>
      </c>
      <c r="K56" s="438" t="s">
        <v>1001</v>
      </c>
      <c r="L56" s="577"/>
      <c r="M56" s="581">
        <f>WYOil!G65</f>
        <v>0</v>
      </c>
      <c r="N56" s="582"/>
      <c r="O56" s="581">
        <f>WYOil!H65</f>
        <v>0</v>
      </c>
      <c r="P56" s="451">
        <f t="shared" si="1"/>
        <v>0</v>
      </c>
      <c r="Q56" s="583"/>
      <c r="R56" s="584"/>
      <c r="S56" s="442">
        <f t="shared" si="0"/>
        <v>0</v>
      </c>
      <c r="T56" s="454">
        <v>3</v>
      </c>
      <c r="U56" s="395" t="s">
        <v>1911</v>
      </c>
      <c r="V56" s="357"/>
    </row>
    <row r="57" spans="1:22" x14ac:dyDescent="0.2">
      <c r="A57" s="429" t="s">
        <v>1634</v>
      </c>
      <c r="B57" s="430" t="s">
        <v>1631</v>
      </c>
      <c r="C57" s="435">
        <v>56</v>
      </c>
      <c r="D57" s="577"/>
      <c r="E57" s="578" t="s">
        <v>1590</v>
      </c>
      <c r="F57" s="579" t="s">
        <v>1945</v>
      </c>
      <c r="G57" s="577"/>
      <c r="H57" s="436" t="s">
        <v>1001</v>
      </c>
      <c r="I57" s="448" t="s">
        <v>1635</v>
      </c>
      <c r="J57" s="580" t="str">
        <f>J2</f>
        <v>102015</v>
      </c>
      <c r="K57" s="438" t="s">
        <v>1001</v>
      </c>
      <c r="L57" s="577"/>
      <c r="M57" s="581">
        <f>WYOil!G66</f>
        <v>0</v>
      </c>
      <c r="N57" s="582"/>
      <c r="O57" s="581">
        <f>WYOil!H66</f>
        <v>0</v>
      </c>
      <c r="P57" s="451">
        <f t="shared" si="1"/>
        <v>0</v>
      </c>
      <c r="Q57" s="583"/>
      <c r="R57" s="584"/>
      <c r="S57" s="442">
        <f t="shared" si="0"/>
        <v>0</v>
      </c>
      <c r="T57" s="454">
        <v>3</v>
      </c>
      <c r="U57" s="395" t="s">
        <v>1911</v>
      </c>
      <c r="V57" s="357"/>
    </row>
    <row r="58" spans="1:22" x14ac:dyDescent="0.2">
      <c r="A58" s="429" t="s">
        <v>1634</v>
      </c>
      <c r="B58" s="430" t="s">
        <v>1631</v>
      </c>
      <c r="C58" s="435">
        <v>57</v>
      </c>
      <c r="D58" s="577"/>
      <c r="E58" s="578" t="s">
        <v>1954</v>
      </c>
      <c r="F58" s="579" t="s">
        <v>1945</v>
      </c>
      <c r="G58" s="577"/>
      <c r="H58" s="436" t="s">
        <v>1001</v>
      </c>
      <c r="I58" s="448" t="s">
        <v>1635</v>
      </c>
      <c r="J58" s="580" t="str">
        <f>J2</f>
        <v>102015</v>
      </c>
      <c r="K58" s="512" t="s">
        <v>1001</v>
      </c>
      <c r="L58" s="577"/>
      <c r="M58" s="581">
        <f>WYOil!G67</f>
        <v>0</v>
      </c>
      <c r="N58" s="582"/>
      <c r="O58" s="581">
        <f>WYOil!H67</f>
        <v>0</v>
      </c>
      <c r="P58" s="451">
        <f t="shared" si="1"/>
        <v>0</v>
      </c>
      <c r="Q58" s="583"/>
      <c r="R58" s="584"/>
      <c r="S58" s="442">
        <f t="shared" si="0"/>
        <v>0</v>
      </c>
      <c r="T58" s="519">
        <v>3</v>
      </c>
      <c r="U58" s="395" t="s">
        <v>1911</v>
      </c>
      <c r="V58" s="357"/>
    </row>
    <row r="59" spans="1:22" s="368" customFormat="1" x14ac:dyDescent="0.2">
      <c r="A59" s="429" t="s">
        <v>1634</v>
      </c>
      <c r="B59" s="430" t="s">
        <v>1631</v>
      </c>
      <c r="C59" s="435">
        <v>58</v>
      </c>
      <c r="D59" s="577"/>
      <c r="E59" s="578" t="s">
        <v>1953</v>
      </c>
      <c r="F59" s="579"/>
      <c r="G59" s="577"/>
      <c r="H59" s="436" t="s">
        <v>1001</v>
      </c>
      <c r="I59" s="448" t="s">
        <v>1635</v>
      </c>
      <c r="J59" s="580" t="str">
        <f>J2</f>
        <v>102015</v>
      </c>
      <c r="K59" s="438" t="s">
        <v>1001</v>
      </c>
      <c r="L59" s="577"/>
      <c r="M59" s="581">
        <f>WYOil!G68</f>
        <v>0</v>
      </c>
      <c r="N59" s="582"/>
      <c r="O59" s="581">
        <f>WYOil!H68</f>
        <v>0</v>
      </c>
      <c r="P59" s="451">
        <f t="shared" ref="P59:P83" si="4">O59*0.125</f>
        <v>0</v>
      </c>
      <c r="Q59" s="583"/>
      <c r="R59" s="584"/>
      <c r="S59" s="442">
        <f t="shared" ref="S59:S83" si="5">P59</f>
        <v>0</v>
      </c>
      <c r="T59" s="454">
        <v>3</v>
      </c>
      <c r="U59" s="368" t="s">
        <v>1015</v>
      </c>
    </row>
    <row r="60" spans="1:22" s="368" customFormat="1" x14ac:dyDescent="0.2">
      <c r="A60" s="429" t="s">
        <v>1634</v>
      </c>
      <c r="B60" s="430" t="s">
        <v>1631</v>
      </c>
      <c r="C60" s="435">
        <v>59</v>
      </c>
      <c r="D60" s="577"/>
      <c r="E60" s="578" t="s">
        <v>1968</v>
      </c>
      <c r="F60" s="579"/>
      <c r="G60" s="577"/>
      <c r="H60" s="436" t="s">
        <v>1001</v>
      </c>
      <c r="I60" s="448" t="s">
        <v>1635</v>
      </c>
      <c r="J60" s="580" t="str">
        <f>J2</f>
        <v>102015</v>
      </c>
      <c r="K60" s="512" t="s">
        <v>1001</v>
      </c>
      <c r="L60" s="577"/>
      <c r="M60" s="581">
        <f>WYOil!G69</f>
        <v>0</v>
      </c>
      <c r="N60" s="582"/>
      <c r="O60" s="581">
        <f>WYOil!H69</f>
        <v>0</v>
      </c>
      <c r="P60" s="451">
        <f t="shared" si="4"/>
        <v>0</v>
      </c>
      <c r="Q60" s="583"/>
      <c r="R60" s="584"/>
      <c r="S60" s="442">
        <f t="shared" si="5"/>
        <v>0</v>
      </c>
      <c r="T60" s="519">
        <v>3</v>
      </c>
      <c r="U60" s="368" t="s">
        <v>1015</v>
      </c>
    </row>
    <row r="61" spans="1:22" s="368" customFormat="1" x14ac:dyDescent="0.2">
      <c r="A61" s="429" t="s">
        <v>1634</v>
      </c>
      <c r="B61" s="430" t="s">
        <v>1631</v>
      </c>
      <c r="C61" s="435">
        <v>60</v>
      </c>
      <c r="D61" s="577"/>
      <c r="E61" s="578" t="s">
        <v>1969</v>
      </c>
      <c r="F61" s="579"/>
      <c r="G61" s="577"/>
      <c r="H61" s="436" t="s">
        <v>1001</v>
      </c>
      <c r="I61" s="448" t="s">
        <v>1635</v>
      </c>
      <c r="J61" s="580" t="str">
        <f>J2</f>
        <v>102015</v>
      </c>
      <c r="K61" s="438" t="s">
        <v>1001</v>
      </c>
      <c r="L61" s="577"/>
      <c r="M61" s="581">
        <f>WYOil!G70</f>
        <v>0</v>
      </c>
      <c r="N61" s="582"/>
      <c r="O61" s="581">
        <f>WYOil!H70</f>
        <v>0</v>
      </c>
      <c r="P61" s="451">
        <f t="shared" ref="P61:P63" si="6">O61*0.125</f>
        <v>0</v>
      </c>
      <c r="Q61" s="583"/>
      <c r="R61" s="584"/>
      <c r="S61" s="442">
        <f t="shared" ref="S61:S63" si="7">P61</f>
        <v>0</v>
      </c>
      <c r="T61" s="454">
        <v>3</v>
      </c>
      <c r="U61" s="368" t="s">
        <v>1015</v>
      </c>
    </row>
    <row r="62" spans="1:22" s="368" customFormat="1" x14ac:dyDescent="0.2">
      <c r="A62" s="429" t="s">
        <v>1634</v>
      </c>
      <c r="B62" s="430" t="s">
        <v>1631</v>
      </c>
      <c r="C62" s="435">
        <v>61</v>
      </c>
      <c r="D62" s="577"/>
      <c r="E62" s="578" t="s">
        <v>1970</v>
      </c>
      <c r="F62" s="579"/>
      <c r="G62" s="577"/>
      <c r="H62" s="436" t="s">
        <v>1001</v>
      </c>
      <c r="I62" s="448" t="s">
        <v>1635</v>
      </c>
      <c r="J62" s="580" t="str">
        <f>J2</f>
        <v>102015</v>
      </c>
      <c r="K62" s="512" t="s">
        <v>1001</v>
      </c>
      <c r="L62" s="577"/>
      <c r="M62" s="581">
        <f>WYOil!G71</f>
        <v>0</v>
      </c>
      <c r="N62" s="582"/>
      <c r="O62" s="581">
        <f>WYOil!H71</f>
        <v>0</v>
      </c>
      <c r="P62" s="451">
        <f t="shared" si="6"/>
        <v>0</v>
      </c>
      <c r="Q62" s="583"/>
      <c r="R62" s="584"/>
      <c r="S62" s="442">
        <f t="shared" si="7"/>
        <v>0</v>
      </c>
      <c r="T62" s="519">
        <v>3</v>
      </c>
      <c r="U62" s="368" t="s">
        <v>1015</v>
      </c>
    </row>
    <row r="63" spans="1:22" s="368" customFormat="1" x14ac:dyDescent="0.2">
      <c r="A63" s="429" t="s">
        <v>1634</v>
      </c>
      <c r="B63" s="430" t="s">
        <v>1631</v>
      </c>
      <c r="C63" s="435">
        <v>62</v>
      </c>
      <c r="D63" s="577"/>
      <c r="E63" s="578" t="s">
        <v>1971</v>
      </c>
      <c r="F63" s="579"/>
      <c r="G63" s="577"/>
      <c r="H63" s="436" t="s">
        <v>1001</v>
      </c>
      <c r="I63" s="448" t="s">
        <v>1635</v>
      </c>
      <c r="J63" s="580" t="str">
        <f>J2</f>
        <v>102015</v>
      </c>
      <c r="K63" s="438" t="s">
        <v>1001</v>
      </c>
      <c r="L63" s="577"/>
      <c r="M63" s="581">
        <f>WYOil!G72</f>
        <v>0</v>
      </c>
      <c r="N63" s="582"/>
      <c r="O63" s="581">
        <f>WYOil!H72</f>
        <v>0</v>
      </c>
      <c r="P63" s="451">
        <f t="shared" si="6"/>
        <v>0</v>
      </c>
      <c r="Q63" s="583"/>
      <c r="R63" s="584"/>
      <c r="S63" s="442">
        <f t="shared" si="7"/>
        <v>0</v>
      </c>
      <c r="T63" s="454">
        <v>3</v>
      </c>
      <c r="U63" s="368" t="s">
        <v>1015</v>
      </c>
    </row>
    <row r="64" spans="1:22" s="368" customFormat="1" x14ac:dyDescent="0.2">
      <c r="A64" s="429" t="s">
        <v>1634</v>
      </c>
      <c r="B64" s="430" t="s">
        <v>1631</v>
      </c>
      <c r="C64" s="435">
        <v>63</v>
      </c>
      <c r="D64" s="577"/>
      <c r="E64" s="578" t="s">
        <v>1930</v>
      </c>
      <c r="F64" s="579"/>
      <c r="G64" s="577"/>
      <c r="H64" s="436" t="s">
        <v>1001</v>
      </c>
      <c r="I64" s="448" t="s">
        <v>1635</v>
      </c>
      <c r="J64" s="580" t="str">
        <f>J2</f>
        <v>102015</v>
      </c>
      <c r="K64" s="438" t="s">
        <v>1001</v>
      </c>
      <c r="L64" s="577"/>
      <c r="M64" s="581">
        <f>WYOil!B74</f>
        <v>0</v>
      </c>
      <c r="N64" s="582"/>
      <c r="O64" s="581">
        <f>WYOil!C74</f>
        <v>0</v>
      </c>
      <c r="P64" s="451">
        <f t="shared" si="4"/>
        <v>0</v>
      </c>
      <c r="Q64" s="583"/>
      <c r="R64" s="584"/>
      <c r="S64" s="442">
        <f t="shared" si="5"/>
        <v>0</v>
      </c>
      <c r="T64" s="454">
        <v>3</v>
      </c>
      <c r="U64" s="368" t="s">
        <v>1308</v>
      </c>
    </row>
    <row r="65" spans="1:21" s="368" customFormat="1" x14ac:dyDescent="0.2">
      <c r="A65" s="429" t="s">
        <v>1634</v>
      </c>
      <c r="B65" s="430" t="s">
        <v>1631</v>
      </c>
      <c r="C65" s="435">
        <v>64</v>
      </c>
      <c r="D65" s="577"/>
      <c r="E65" s="578" t="s">
        <v>1932</v>
      </c>
      <c r="F65" s="579"/>
      <c r="G65" s="577"/>
      <c r="H65" s="436" t="s">
        <v>1001</v>
      </c>
      <c r="I65" s="448" t="s">
        <v>1635</v>
      </c>
      <c r="J65" s="580" t="str">
        <f>J2</f>
        <v>102015</v>
      </c>
      <c r="K65" s="512" t="s">
        <v>1001</v>
      </c>
      <c r="L65" s="577"/>
      <c r="M65" s="581">
        <f>WYOil!B75</f>
        <v>0</v>
      </c>
      <c r="N65" s="582"/>
      <c r="O65" s="581">
        <f>WYOil!C75</f>
        <v>0</v>
      </c>
      <c r="P65" s="451">
        <f t="shared" si="4"/>
        <v>0</v>
      </c>
      <c r="Q65" s="583"/>
      <c r="R65" s="584"/>
      <c r="S65" s="442">
        <f t="shared" si="5"/>
        <v>0</v>
      </c>
      <c r="T65" s="454">
        <v>3</v>
      </c>
      <c r="U65" s="368" t="s">
        <v>1931</v>
      </c>
    </row>
    <row r="66" spans="1:21" s="368" customFormat="1" x14ac:dyDescent="0.2">
      <c r="A66" s="429" t="s">
        <v>1634</v>
      </c>
      <c r="B66" s="430" t="s">
        <v>1631</v>
      </c>
      <c r="C66" s="435">
        <v>65</v>
      </c>
      <c r="D66" s="577"/>
      <c r="E66" s="578" t="s">
        <v>1934</v>
      </c>
      <c r="F66" s="579"/>
      <c r="G66" s="577"/>
      <c r="H66" s="436" t="s">
        <v>1001</v>
      </c>
      <c r="I66" s="448" t="s">
        <v>1635</v>
      </c>
      <c r="J66" s="580" t="str">
        <f>J2</f>
        <v>102015</v>
      </c>
      <c r="K66" s="438" t="s">
        <v>1001</v>
      </c>
      <c r="L66" s="577"/>
      <c r="M66" s="581">
        <f>WYOil!B76</f>
        <v>0</v>
      </c>
      <c r="N66" s="582"/>
      <c r="O66" s="581">
        <f>WYOil!C76</f>
        <v>0</v>
      </c>
      <c r="P66" s="451">
        <f t="shared" si="4"/>
        <v>0</v>
      </c>
      <c r="Q66" s="583"/>
      <c r="R66" s="584"/>
      <c r="S66" s="442">
        <f t="shared" si="5"/>
        <v>0</v>
      </c>
      <c r="T66" s="454">
        <v>3</v>
      </c>
      <c r="U66" s="368" t="s">
        <v>1933</v>
      </c>
    </row>
    <row r="67" spans="1:21" s="368" customFormat="1" x14ac:dyDescent="0.2">
      <c r="A67" s="429" t="s">
        <v>1634</v>
      </c>
      <c r="B67" s="430" t="s">
        <v>1631</v>
      </c>
      <c r="C67" s="435">
        <v>66</v>
      </c>
      <c r="D67" s="577"/>
      <c r="E67" s="578" t="s">
        <v>1936</v>
      </c>
      <c r="F67" s="579"/>
      <c r="G67" s="577"/>
      <c r="H67" s="436" t="s">
        <v>1001</v>
      </c>
      <c r="I67" s="448" t="s">
        <v>1635</v>
      </c>
      <c r="J67" s="580" t="str">
        <f>J2</f>
        <v>102015</v>
      </c>
      <c r="K67" s="438" t="s">
        <v>1001</v>
      </c>
      <c r="L67" s="577"/>
      <c r="M67" s="581">
        <f>WYOil!B77</f>
        <v>0</v>
      </c>
      <c r="N67" s="582"/>
      <c r="O67" s="581">
        <f>WYOil!C77</f>
        <v>0</v>
      </c>
      <c r="P67" s="451">
        <f t="shared" si="4"/>
        <v>0</v>
      </c>
      <c r="Q67" s="583"/>
      <c r="R67" s="584"/>
      <c r="S67" s="442">
        <f t="shared" si="5"/>
        <v>0</v>
      </c>
      <c r="T67" s="454">
        <v>3</v>
      </c>
      <c r="U67" s="368" t="s">
        <v>1935</v>
      </c>
    </row>
    <row r="68" spans="1:21" s="368" customFormat="1" x14ac:dyDescent="0.2">
      <c r="A68" s="429" t="s">
        <v>1634</v>
      </c>
      <c r="B68" s="430" t="s">
        <v>1631</v>
      </c>
      <c r="C68" s="435">
        <v>67</v>
      </c>
      <c r="D68" s="577"/>
      <c r="E68" s="578" t="s">
        <v>1950</v>
      </c>
      <c r="F68" s="579" t="s">
        <v>1947</v>
      </c>
      <c r="G68" s="577"/>
      <c r="H68" s="436" t="s">
        <v>1001</v>
      </c>
      <c r="I68" s="448" t="s">
        <v>1635</v>
      </c>
      <c r="J68" s="580" t="str">
        <f>J2</f>
        <v>102015</v>
      </c>
      <c r="K68" s="512" t="s">
        <v>1001</v>
      </c>
      <c r="L68" s="577"/>
      <c r="M68" s="581">
        <f>WYOil!G78</f>
        <v>0</v>
      </c>
      <c r="N68" s="582"/>
      <c r="O68" s="581">
        <f>WYOil!H78</f>
        <v>0</v>
      </c>
      <c r="P68" s="451">
        <f t="shared" si="4"/>
        <v>0</v>
      </c>
      <c r="Q68" s="583"/>
      <c r="R68" s="584"/>
      <c r="S68" s="442">
        <f t="shared" si="5"/>
        <v>0</v>
      </c>
      <c r="T68" s="454">
        <v>3</v>
      </c>
      <c r="U68" s="368" t="s">
        <v>1937</v>
      </c>
    </row>
    <row r="69" spans="1:21" s="368" customFormat="1" x14ac:dyDescent="0.2">
      <c r="A69" s="429" t="s">
        <v>1634</v>
      </c>
      <c r="B69" s="430" t="s">
        <v>1631</v>
      </c>
      <c r="C69" s="435">
        <v>68</v>
      </c>
      <c r="D69" s="577"/>
      <c r="E69" s="578" t="s">
        <v>1951</v>
      </c>
      <c r="F69" s="579" t="s">
        <v>1947</v>
      </c>
      <c r="G69" s="577"/>
      <c r="H69" s="436" t="s">
        <v>1001</v>
      </c>
      <c r="I69" s="448" t="s">
        <v>1635</v>
      </c>
      <c r="J69" s="580" t="str">
        <f>J2</f>
        <v>102015</v>
      </c>
      <c r="K69" s="438" t="s">
        <v>1001</v>
      </c>
      <c r="L69" s="577"/>
      <c r="M69" s="581">
        <f>WYOil!G79</f>
        <v>0</v>
      </c>
      <c r="N69" s="582"/>
      <c r="O69" s="581">
        <f>WYOil!H79</f>
        <v>0</v>
      </c>
      <c r="P69" s="451">
        <f t="shared" si="4"/>
        <v>0</v>
      </c>
      <c r="Q69" s="583"/>
      <c r="R69" s="584"/>
      <c r="S69" s="442">
        <f t="shared" si="5"/>
        <v>0</v>
      </c>
      <c r="T69" s="454">
        <v>3</v>
      </c>
      <c r="U69" s="368" t="s">
        <v>1937</v>
      </c>
    </row>
    <row r="70" spans="1:21" s="368" customFormat="1" x14ac:dyDescent="0.2">
      <c r="A70" s="429" t="s">
        <v>1634</v>
      </c>
      <c r="B70" s="430" t="s">
        <v>1631</v>
      </c>
      <c r="C70" s="435">
        <v>69</v>
      </c>
      <c r="D70" s="577"/>
      <c r="E70" s="578" t="s">
        <v>1952</v>
      </c>
      <c r="F70" s="579" t="s">
        <v>1947</v>
      </c>
      <c r="G70" s="577"/>
      <c r="H70" s="436" t="s">
        <v>1001</v>
      </c>
      <c r="I70" s="448" t="s">
        <v>1635</v>
      </c>
      <c r="J70" s="580" t="str">
        <f>J2</f>
        <v>102015</v>
      </c>
      <c r="K70" s="438" t="s">
        <v>1001</v>
      </c>
      <c r="L70" s="577"/>
      <c r="M70" s="581">
        <f>WYOil!G80</f>
        <v>0</v>
      </c>
      <c r="N70" s="582"/>
      <c r="O70" s="581">
        <f>WYOil!H80</f>
        <v>0</v>
      </c>
      <c r="P70" s="451">
        <f t="shared" si="4"/>
        <v>0</v>
      </c>
      <c r="Q70" s="583"/>
      <c r="R70" s="584"/>
      <c r="S70" s="442">
        <f t="shared" si="5"/>
        <v>0</v>
      </c>
      <c r="T70" s="454">
        <v>3</v>
      </c>
      <c r="U70" s="368" t="s">
        <v>1937</v>
      </c>
    </row>
    <row r="71" spans="1:21" s="368" customFormat="1" x14ac:dyDescent="0.2">
      <c r="A71" s="429" t="s">
        <v>1634</v>
      </c>
      <c r="B71" s="430" t="s">
        <v>1631</v>
      </c>
      <c r="C71" s="435">
        <v>70</v>
      </c>
      <c r="D71" s="577"/>
      <c r="E71" s="578" t="s">
        <v>1939</v>
      </c>
      <c r="F71" s="579"/>
      <c r="G71" s="577"/>
      <c r="H71" s="436" t="s">
        <v>1001</v>
      </c>
      <c r="I71" s="448" t="s">
        <v>1635</v>
      </c>
      <c r="J71" s="580" t="str">
        <f>J2</f>
        <v>102015</v>
      </c>
      <c r="K71" s="512" t="s">
        <v>1001</v>
      </c>
      <c r="L71" s="577"/>
      <c r="M71" s="581">
        <f>WYOil!B81</f>
        <v>0</v>
      </c>
      <c r="N71" s="582"/>
      <c r="O71" s="581">
        <f>WYOil!C81</f>
        <v>0</v>
      </c>
      <c r="P71" s="451">
        <f t="shared" si="4"/>
        <v>0</v>
      </c>
      <c r="Q71" s="583"/>
      <c r="R71" s="584"/>
      <c r="S71" s="442">
        <f t="shared" si="5"/>
        <v>0</v>
      </c>
      <c r="T71" s="454">
        <v>3</v>
      </c>
      <c r="U71" s="368" t="s">
        <v>1938</v>
      </c>
    </row>
    <row r="72" spans="1:21" s="368" customFormat="1" x14ac:dyDescent="0.2">
      <c r="A72" s="429" t="s">
        <v>1634</v>
      </c>
      <c r="B72" s="430" t="s">
        <v>1631</v>
      </c>
      <c r="C72" s="435">
        <v>71</v>
      </c>
      <c r="D72" s="577"/>
      <c r="E72" s="578" t="s">
        <v>1949</v>
      </c>
      <c r="F72" s="579" t="s">
        <v>1948</v>
      </c>
      <c r="G72" s="577"/>
      <c r="H72" s="436" t="s">
        <v>1001</v>
      </c>
      <c r="I72" s="448" t="s">
        <v>1635</v>
      </c>
      <c r="J72" s="580" t="str">
        <f>J2</f>
        <v>102015</v>
      </c>
      <c r="K72" s="438" t="s">
        <v>1001</v>
      </c>
      <c r="L72" s="577"/>
      <c r="M72" s="581">
        <f>WYOil!B82</f>
        <v>0</v>
      </c>
      <c r="N72" s="582"/>
      <c r="O72" s="581">
        <f>WYOil!C82</f>
        <v>0</v>
      </c>
      <c r="P72" s="451">
        <f t="shared" si="4"/>
        <v>0</v>
      </c>
      <c r="Q72" s="583"/>
      <c r="R72" s="584"/>
      <c r="S72" s="442">
        <f t="shared" si="5"/>
        <v>0</v>
      </c>
      <c r="T72" s="454">
        <v>3</v>
      </c>
      <c r="U72" s="368" t="s">
        <v>1352</v>
      </c>
    </row>
    <row r="73" spans="1:21" s="368" customFormat="1" x14ac:dyDescent="0.2">
      <c r="A73" s="429" t="s">
        <v>1634</v>
      </c>
      <c r="B73" s="430" t="s">
        <v>1631</v>
      </c>
      <c r="C73" s="435">
        <v>72</v>
      </c>
      <c r="D73" s="577"/>
      <c r="E73" s="578" t="s">
        <v>1941</v>
      </c>
      <c r="F73" s="579"/>
      <c r="G73" s="577"/>
      <c r="H73" s="436" t="s">
        <v>1001</v>
      </c>
      <c r="I73" s="448" t="s">
        <v>1635</v>
      </c>
      <c r="J73" s="580" t="str">
        <f>J2</f>
        <v>102015</v>
      </c>
      <c r="K73" s="438" t="s">
        <v>1001</v>
      </c>
      <c r="L73" s="577"/>
      <c r="M73" s="581">
        <f>WYOil!B84</f>
        <v>0</v>
      </c>
      <c r="N73" s="582"/>
      <c r="O73" s="581">
        <f>WYOil!C84</f>
        <v>0</v>
      </c>
      <c r="P73" s="451">
        <f t="shared" si="4"/>
        <v>0</v>
      </c>
      <c r="Q73" s="583"/>
      <c r="R73" s="584"/>
      <c r="S73" s="442">
        <f t="shared" si="5"/>
        <v>0</v>
      </c>
      <c r="T73" s="454">
        <v>3</v>
      </c>
      <c r="U73" s="368" t="s">
        <v>1005</v>
      </c>
    </row>
    <row r="74" spans="1:21" s="368" customFormat="1" x14ac:dyDescent="0.2">
      <c r="A74" s="429" t="s">
        <v>1634</v>
      </c>
      <c r="B74" s="430" t="s">
        <v>1631</v>
      </c>
      <c r="C74" s="435">
        <v>73</v>
      </c>
      <c r="D74" s="577"/>
      <c r="E74" s="578" t="s">
        <v>1942</v>
      </c>
      <c r="F74" s="579" t="s">
        <v>1973</v>
      </c>
      <c r="G74" s="577"/>
      <c r="H74" s="436" t="s">
        <v>1001</v>
      </c>
      <c r="I74" s="448" t="s">
        <v>1635</v>
      </c>
      <c r="J74" s="580" t="str">
        <f>J2</f>
        <v>102015</v>
      </c>
      <c r="K74" s="512" t="s">
        <v>1001</v>
      </c>
      <c r="L74" s="577"/>
      <c r="M74" s="581">
        <f>WYOil!G85</f>
        <v>0</v>
      </c>
      <c r="N74" s="582"/>
      <c r="O74" s="581">
        <f>WYOil!H85</f>
        <v>0</v>
      </c>
      <c r="P74" s="451">
        <f t="shared" si="4"/>
        <v>0</v>
      </c>
      <c r="Q74" s="583"/>
      <c r="R74" s="584"/>
      <c r="S74" s="442">
        <f t="shared" si="5"/>
        <v>0</v>
      </c>
      <c r="T74" s="454">
        <v>3</v>
      </c>
      <c r="U74" s="368" t="s">
        <v>1940</v>
      </c>
    </row>
    <row r="75" spans="1:21" s="368" customFormat="1" x14ac:dyDescent="0.2">
      <c r="A75" s="429" t="s">
        <v>1634</v>
      </c>
      <c r="B75" s="430" t="s">
        <v>1631</v>
      </c>
      <c r="C75" s="435">
        <v>74</v>
      </c>
      <c r="D75" s="577"/>
      <c r="E75" s="578" t="s">
        <v>1943</v>
      </c>
      <c r="F75" s="579" t="s">
        <v>1973</v>
      </c>
      <c r="G75" s="577"/>
      <c r="H75" s="436" t="s">
        <v>1001</v>
      </c>
      <c r="I75" s="448" t="s">
        <v>1635</v>
      </c>
      <c r="J75" s="580" t="str">
        <f>J2</f>
        <v>102015</v>
      </c>
      <c r="K75" s="438" t="s">
        <v>1001</v>
      </c>
      <c r="L75" s="577"/>
      <c r="M75" s="581">
        <f>WYOil!G86</f>
        <v>0</v>
      </c>
      <c r="N75" s="582"/>
      <c r="O75" s="581">
        <f>WYOil!H86</f>
        <v>0</v>
      </c>
      <c r="P75" s="451">
        <f t="shared" si="4"/>
        <v>0</v>
      </c>
      <c r="Q75" s="583"/>
      <c r="R75" s="584"/>
      <c r="S75" s="442">
        <f t="shared" si="5"/>
        <v>0</v>
      </c>
      <c r="T75" s="454">
        <v>3</v>
      </c>
      <c r="U75" s="368" t="s">
        <v>1940</v>
      </c>
    </row>
    <row r="76" spans="1:21" s="368" customFormat="1" x14ac:dyDescent="0.2">
      <c r="A76" s="429" t="s">
        <v>1634</v>
      </c>
      <c r="B76" s="430" t="s">
        <v>1631</v>
      </c>
      <c r="C76" s="435">
        <v>75</v>
      </c>
      <c r="D76" s="577"/>
      <c r="E76" s="578" t="s">
        <v>1959</v>
      </c>
      <c r="F76" s="579"/>
      <c r="G76" s="577"/>
      <c r="H76" s="436" t="s">
        <v>1001</v>
      </c>
      <c r="I76" s="448" t="s">
        <v>1635</v>
      </c>
      <c r="J76" s="580" t="str">
        <f>J2</f>
        <v>102015</v>
      </c>
      <c r="K76" s="512" t="s">
        <v>1001</v>
      </c>
      <c r="L76" s="577"/>
      <c r="M76" s="581">
        <f>WYOil!B88</f>
        <v>0</v>
      </c>
      <c r="N76" s="582"/>
      <c r="O76" s="581">
        <f>WYOil!C88</f>
        <v>0</v>
      </c>
      <c r="P76" s="451">
        <f t="shared" si="4"/>
        <v>0</v>
      </c>
      <c r="Q76" s="583"/>
      <c r="R76" s="584"/>
      <c r="S76" s="442">
        <f t="shared" si="5"/>
        <v>0</v>
      </c>
      <c r="T76" s="454">
        <v>3</v>
      </c>
      <c r="U76" s="401" t="s">
        <v>1958</v>
      </c>
    </row>
    <row r="77" spans="1:21" s="368" customFormat="1" x14ac:dyDescent="0.2">
      <c r="A77" s="429" t="s">
        <v>1634</v>
      </c>
      <c r="B77" s="430" t="s">
        <v>1631</v>
      </c>
      <c r="C77" s="435">
        <v>76</v>
      </c>
      <c r="D77" s="577"/>
      <c r="E77" s="578" t="s">
        <v>1558</v>
      </c>
      <c r="F77" s="579"/>
      <c r="G77" s="577"/>
      <c r="H77" s="436" t="s">
        <v>1001</v>
      </c>
      <c r="I77" s="448" t="s">
        <v>1635</v>
      </c>
      <c r="J77" s="580" t="str">
        <f>J2</f>
        <v>102015</v>
      </c>
      <c r="K77" s="438" t="s">
        <v>1001</v>
      </c>
      <c r="L77" s="577"/>
      <c r="M77" s="581">
        <f>WYOil!B91</f>
        <v>0</v>
      </c>
      <c r="N77" s="582"/>
      <c r="O77" s="581">
        <f>WYOil!C91</f>
        <v>0</v>
      </c>
      <c r="P77" s="451">
        <f t="shared" si="4"/>
        <v>0</v>
      </c>
      <c r="Q77" s="583"/>
      <c r="R77" s="584"/>
      <c r="S77" s="442">
        <f t="shared" si="5"/>
        <v>0</v>
      </c>
      <c r="T77" s="454">
        <v>3</v>
      </c>
      <c r="U77" s="401" t="s">
        <v>1960</v>
      </c>
    </row>
    <row r="78" spans="1:21" s="368" customFormat="1" x14ac:dyDescent="0.2">
      <c r="A78" s="429" t="s">
        <v>1634</v>
      </c>
      <c r="B78" s="430" t="s">
        <v>1631</v>
      </c>
      <c r="C78" s="435">
        <v>77</v>
      </c>
      <c r="D78" s="577"/>
      <c r="E78" s="578" t="s">
        <v>1961</v>
      </c>
      <c r="F78" s="579"/>
      <c r="G78" s="577"/>
      <c r="H78" s="436" t="s">
        <v>1001</v>
      </c>
      <c r="I78" s="448" t="s">
        <v>1635</v>
      </c>
      <c r="J78" s="580" t="str">
        <f>J2</f>
        <v>102015</v>
      </c>
      <c r="K78" s="438" t="s">
        <v>1001</v>
      </c>
      <c r="L78" s="577"/>
      <c r="M78" s="581">
        <f>WYOil!B92</f>
        <v>0</v>
      </c>
      <c r="N78" s="582"/>
      <c r="O78" s="581">
        <f>WYOil!C92</f>
        <v>0</v>
      </c>
      <c r="P78" s="451">
        <f t="shared" si="4"/>
        <v>0</v>
      </c>
      <c r="Q78" s="583"/>
      <c r="R78" s="584"/>
      <c r="S78" s="442">
        <f t="shared" si="5"/>
        <v>0</v>
      </c>
      <c r="T78" s="454">
        <v>3</v>
      </c>
      <c r="U78" s="401" t="s">
        <v>456</v>
      </c>
    </row>
    <row r="79" spans="1:21" s="368" customFormat="1" x14ac:dyDescent="0.2">
      <c r="A79" s="429" t="s">
        <v>1634</v>
      </c>
      <c r="B79" s="430" t="s">
        <v>1631</v>
      </c>
      <c r="C79" s="435">
        <v>78</v>
      </c>
      <c r="D79" s="577"/>
      <c r="E79" s="578" t="s">
        <v>1556</v>
      </c>
      <c r="F79" s="579"/>
      <c r="G79" s="577"/>
      <c r="H79" s="436" t="s">
        <v>1001</v>
      </c>
      <c r="I79" s="448" t="s">
        <v>1635</v>
      </c>
      <c r="J79" s="580" t="str">
        <f>J2</f>
        <v>102015</v>
      </c>
      <c r="K79" s="512" t="s">
        <v>1001</v>
      </c>
      <c r="L79" s="577"/>
      <c r="M79" s="581">
        <f>WYOil!B95</f>
        <v>0</v>
      </c>
      <c r="N79" s="582"/>
      <c r="O79" s="581">
        <f>WYOil!C95</f>
        <v>0</v>
      </c>
      <c r="P79" s="451">
        <f t="shared" si="4"/>
        <v>0</v>
      </c>
      <c r="Q79" s="583"/>
      <c r="R79" s="584"/>
      <c r="S79" s="442">
        <f t="shared" si="5"/>
        <v>0</v>
      </c>
      <c r="T79" s="454">
        <v>3</v>
      </c>
      <c r="U79" s="401" t="s">
        <v>1962</v>
      </c>
    </row>
    <row r="80" spans="1:21" s="368" customFormat="1" x14ac:dyDescent="0.2">
      <c r="A80" s="429" t="s">
        <v>1634</v>
      </c>
      <c r="B80" s="430" t="s">
        <v>1631</v>
      </c>
      <c r="C80" s="435">
        <v>79</v>
      </c>
      <c r="D80" s="577"/>
      <c r="E80" s="578" t="s">
        <v>1564</v>
      </c>
      <c r="F80" s="579"/>
      <c r="G80" s="577"/>
      <c r="H80" s="436" t="s">
        <v>1001</v>
      </c>
      <c r="I80" s="448" t="s">
        <v>1635</v>
      </c>
      <c r="J80" s="580" t="str">
        <f>J2</f>
        <v>102015</v>
      </c>
      <c r="K80" s="512" t="s">
        <v>1001</v>
      </c>
      <c r="L80" s="577"/>
      <c r="M80" s="581">
        <f>WYOil!B96</f>
        <v>0</v>
      </c>
      <c r="N80" s="582"/>
      <c r="O80" s="581">
        <f>WYOil!C96</f>
        <v>0</v>
      </c>
      <c r="P80" s="451">
        <f t="shared" si="4"/>
        <v>0</v>
      </c>
      <c r="Q80" s="583"/>
      <c r="R80" s="584"/>
      <c r="S80" s="442">
        <f t="shared" si="5"/>
        <v>0</v>
      </c>
      <c r="T80" s="454">
        <v>3</v>
      </c>
      <c r="U80" s="401" t="s">
        <v>459</v>
      </c>
    </row>
    <row r="81" spans="1:21" s="368" customFormat="1" x14ac:dyDescent="0.2">
      <c r="A81" s="429" t="s">
        <v>1634</v>
      </c>
      <c r="B81" s="430" t="s">
        <v>1631</v>
      </c>
      <c r="C81" s="435">
        <v>80</v>
      </c>
      <c r="D81" s="577"/>
      <c r="E81" s="578" t="s">
        <v>1963</v>
      </c>
      <c r="F81" s="579"/>
      <c r="G81" s="577"/>
      <c r="H81" s="436" t="s">
        <v>1001</v>
      </c>
      <c r="I81" s="448" t="s">
        <v>1635</v>
      </c>
      <c r="J81" s="580" t="str">
        <f>J2</f>
        <v>102015</v>
      </c>
      <c r="K81" s="438" t="s">
        <v>1001</v>
      </c>
      <c r="L81" s="577"/>
      <c r="M81" s="581">
        <f>WYOil!B97</f>
        <v>0</v>
      </c>
      <c r="N81" s="582"/>
      <c r="O81" s="581">
        <f>WYOil!C97</f>
        <v>0</v>
      </c>
      <c r="P81" s="451">
        <f t="shared" si="4"/>
        <v>0</v>
      </c>
      <c r="Q81" s="583"/>
      <c r="R81" s="584"/>
      <c r="S81" s="442">
        <f t="shared" si="5"/>
        <v>0</v>
      </c>
      <c r="T81" s="454">
        <v>3</v>
      </c>
      <c r="U81" s="401" t="s">
        <v>447</v>
      </c>
    </row>
    <row r="82" spans="1:21" s="368" customFormat="1" x14ac:dyDescent="0.2">
      <c r="A82" s="429" t="s">
        <v>1634</v>
      </c>
      <c r="B82" s="430" t="s">
        <v>1631</v>
      </c>
      <c r="C82" s="435">
        <v>81</v>
      </c>
      <c r="D82" s="577"/>
      <c r="E82" s="578" t="s">
        <v>1558</v>
      </c>
      <c r="F82" s="579"/>
      <c r="G82" s="577"/>
      <c r="H82" s="436" t="s">
        <v>1001</v>
      </c>
      <c r="I82" s="448" t="s">
        <v>1635</v>
      </c>
      <c r="J82" s="580" t="str">
        <f>J2</f>
        <v>102015</v>
      </c>
      <c r="K82" s="512" t="s">
        <v>1001</v>
      </c>
      <c r="L82" s="577"/>
      <c r="M82" s="581">
        <f>WYOil!B98</f>
        <v>0</v>
      </c>
      <c r="N82" s="582"/>
      <c r="O82" s="581">
        <f>WYOil!C98</f>
        <v>0</v>
      </c>
      <c r="P82" s="451">
        <f t="shared" si="4"/>
        <v>0</v>
      </c>
      <c r="Q82" s="583"/>
      <c r="R82" s="584"/>
      <c r="S82" s="442">
        <f t="shared" si="5"/>
        <v>0</v>
      </c>
      <c r="T82" s="454">
        <v>3</v>
      </c>
      <c r="U82" s="401" t="s">
        <v>1964</v>
      </c>
    </row>
    <row r="83" spans="1:21" s="368" customFormat="1" x14ac:dyDescent="0.2">
      <c r="A83" s="429" t="s">
        <v>1634</v>
      </c>
      <c r="B83" s="430" t="s">
        <v>1631</v>
      </c>
      <c r="C83" s="435">
        <v>82</v>
      </c>
      <c r="D83" s="577"/>
      <c r="E83" s="578" t="s">
        <v>1564</v>
      </c>
      <c r="F83" s="579"/>
      <c r="G83" s="577"/>
      <c r="H83" s="436" t="s">
        <v>1001</v>
      </c>
      <c r="I83" s="448" t="s">
        <v>1635</v>
      </c>
      <c r="J83" s="580" t="str">
        <f>J2</f>
        <v>102015</v>
      </c>
      <c r="K83" s="438" t="s">
        <v>1001</v>
      </c>
      <c r="L83" s="577"/>
      <c r="M83" s="581">
        <f>WYOil!B99</f>
        <v>0</v>
      </c>
      <c r="N83" s="582"/>
      <c r="O83" s="581">
        <f>WYOil!C99</f>
        <v>0</v>
      </c>
      <c r="P83" s="451">
        <f t="shared" si="4"/>
        <v>0</v>
      </c>
      <c r="Q83" s="583"/>
      <c r="R83" s="584"/>
      <c r="S83" s="442">
        <f t="shared" si="5"/>
        <v>0</v>
      </c>
      <c r="T83" s="454">
        <v>3</v>
      </c>
      <c r="U83" s="401" t="s">
        <v>453</v>
      </c>
    </row>
    <row r="84" spans="1:21" x14ac:dyDescent="0.2">
      <c r="A84" s="429" t="s">
        <v>1636</v>
      </c>
      <c r="B84" s="435">
        <f>C83</f>
        <v>82</v>
      </c>
      <c r="C84" s="433">
        <f>SUM(S2:S83)</f>
        <v>4954.0698327049995</v>
      </c>
      <c r="D84" s="433">
        <f>C84</f>
        <v>4954.0698327049995</v>
      </c>
      <c r="E84" s="438"/>
      <c r="F84" s="433"/>
      <c r="G84" s="433"/>
      <c r="H84" s="433"/>
      <c r="I84" s="433"/>
      <c r="J84" s="433"/>
      <c r="K84" s="433">
        <f>D84</f>
        <v>4954.0698327049995</v>
      </c>
      <c r="L84" s="433"/>
      <c r="M84" s="440"/>
      <c r="N84" s="440"/>
      <c r="O84" s="440" t="s">
        <v>908</v>
      </c>
      <c r="P84" s="440"/>
      <c r="Q84" s="440"/>
      <c r="R84" s="440"/>
      <c r="S84" s="440"/>
      <c r="T84" s="458"/>
    </row>
    <row r="85" spans="1:21" x14ac:dyDescent="0.2">
      <c r="A85" s="459">
        <v>4</v>
      </c>
      <c r="B85" s="432"/>
      <c r="C85" s="440"/>
      <c r="D85" s="432"/>
      <c r="E85" s="460"/>
      <c r="F85" s="432"/>
      <c r="G85" s="440"/>
      <c r="H85" s="440">
        <f>C84</f>
        <v>4954.0698327049995</v>
      </c>
      <c r="I85" s="432" t="s">
        <v>1455</v>
      </c>
      <c r="J85" s="493" t="s">
        <v>1995</v>
      </c>
      <c r="K85" s="432"/>
      <c r="L85" s="432"/>
      <c r="M85" s="433"/>
      <c r="N85" s="433"/>
      <c r="O85" s="433"/>
      <c r="P85" s="433"/>
      <c r="Q85" s="433"/>
      <c r="R85" s="433"/>
      <c r="S85" s="433"/>
      <c r="T85" s="434"/>
    </row>
    <row r="91" spans="1:21" x14ac:dyDescent="0.2">
      <c r="F91" s="357"/>
    </row>
    <row r="92" spans="1:21" x14ac:dyDescent="0.2">
      <c r="F92" s="357"/>
    </row>
    <row r="93" spans="1:21" x14ac:dyDescent="0.2">
      <c r="F93" s="357"/>
    </row>
    <row r="95" spans="1:21" x14ac:dyDescent="0.2">
      <c r="F95" s="357"/>
    </row>
  </sheetData>
  <pageMargins left="0.75" right="0.75" top="1" bottom="1" header="0.5" footer="0.5"/>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4</vt:i4>
      </vt:variant>
    </vt:vector>
  </HeadingPairs>
  <TitlesOfParts>
    <vt:vector size="18" baseType="lpstr">
      <vt:lpstr>Master Form 2</vt:lpstr>
      <vt:lpstr>Master Form 7</vt:lpstr>
      <vt:lpstr>OGOR</vt:lpstr>
      <vt:lpstr>Inventory</vt:lpstr>
      <vt:lpstr>Actual Sales</vt:lpstr>
      <vt:lpstr>Severance</vt:lpstr>
      <vt:lpstr>Conservation</vt:lpstr>
      <vt:lpstr>Cons. Tax Form</vt:lpstr>
      <vt:lpstr>Check Request</vt:lpstr>
      <vt:lpstr>ERMA</vt:lpstr>
      <vt:lpstr>Summary</vt:lpstr>
      <vt:lpstr>WGR</vt:lpstr>
      <vt:lpstr>WYOil</vt:lpstr>
      <vt:lpstr>MMS</vt:lpstr>
      <vt:lpstr>'Cons. Tax Form'!Print_Area</vt:lpstr>
      <vt:lpstr>'Master Form 2'!Print_Area</vt:lpstr>
      <vt:lpstr>'Master Form 7'!Print_Area</vt:lpstr>
      <vt:lpstr>Severance!Print_Area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dc:creator>
  <cp:lastModifiedBy>StephenXPS</cp:lastModifiedBy>
  <cp:lastPrinted>2015-09-29T19:17:45Z</cp:lastPrinted>
  <dcterms:created xsi:type="dcterms:W3CDTF">2010-08-11T15:15:06Z</dcterms:created>
  <dcterms:modified xsi:type="dcterms:W3CDTF">2015-11-18T18:47:11Z</dcterms:modified>
</cp:coreProperties>
</file>